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C:\Users\ACER\Downloads\"/>
    </mc:Choice>
  </mc:AlternateContent>
  <xr:revisionPtr revIDLastSave="0" documentId="13_ncr:1_{E572B6AB-D89C-45D1-ABC2-AB7C71DDC3AB}" xr6:coauthVersionLast="47" xr6:coauthVersionMax="47" xr10:uidLastSave="{00000000-0000-0000-0000-000000000000}"/>
  <bookViews>
    <workbookView xWindow="-120" yWindow="-120" windowWidth="20730" windowHeight="11040" firstSheet="4" activeTab="12" xr2:uid="{00000000-000D-0000-FFFF-FFFF00000000}"/>
  </bookViews>
  <sheets>
    <sheet name="07F" sheetId="17" r:id="rId1"/>
    <sheet name="07M" sheetId="24" r:id="rId2"/>
    <sheet name="09F" sheetId="16" r:id="rId3"/>
    <sheet name="09M" sheetId="25" r:id="rId4"/>
    <sheet name="11F" sheetId="19" r:id="rId5"/>
    <sheet name="11M" sheetId="26" r:id="rId6"/>
    <sheet name="13F" sheetId="20" r:id="rId7"/>
    <sheet name="13M" sheetId="23" r:id="rId8"/>
    <sheet name="15F" sheetId="21" r:id="rId9"/>
    <sheet name="15M" sheetId="27" r:id="rId10"/>
    <sheet name="18F" sheetId="22" r:id="rId11"/>
    <sheet name="18M" sheetId="28" r:id="rId12"/>
    <sheet name="EFICIÊNCIA 1ª ETAPA" sheetId="15" r:id="rId13"/>
    <sheet name="LISTAS" sheetId="13" r:id="rId14"/>
    <sheet name="Planilha1" sheetId="29" r:id="rId15"/>
  </sheets>
  <definedNames>
    <definedName name="_xlnm._FilterDatabase" localSheetId="13" hidden="1">LISTAS!$F$3:$J$598</definedName>
    <definedName name="_xlnm._FilterDatabase" localSheetId="14" hidden="1">Planilha1!$G$1:$K$1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533" i="19" l="1"/>
  <c r="U533" i="19"/>
  <c r="T534" i="19"/>
  <c r="U534" i="19"/>
  <c r="T535" i="19"/>
  <c r="U535" i="19"/>
  <c r="T536" i="19"/>
  <c r="U536" i="19"/>
  <c r="T537" i="19"/>
  <c r="U537" i="19"/>
  <c r="T538" i="19"/>
  <c r="U538" i="19"/>
  <c r="T539" i="19"/>
  <c r="U539" i="19"/>
  <c r="T540" i="19"/>
  <c r="U540" i="19"/>
  <c r="T541" i="19"/>
  <c r="U541" i="19"/>
  <c r="T542" i="19"/>
  <c r="U542" i="19"/>
  <c r="T543" i="19"/>
  <c r="U543" i="19"/>
  <c r="T544" i="19"/>
  <c r="U544" i="19"/>
  <c r="T545" i="19"/>
  <c r="U545" i="19"/>
  <c r="T546" i="19"/>
  <c r="U546" i="19"/>
  <c r="T547" i="19"/>
  <c r="U547" i="19"/>
  <c r="T548" i="19"/>
  <c r="U548" i="19"/>
  <c r="T549" i="19"/>
  <c r="U549" i="19"/>
  <c r="T550" i="19"/>
  <c r="U550" i="19"/>
  <c r="T551" i="19"/>
  <c r="U551" i="19"/>
  <c r="T552" i="19"/>
  <c r="U552" i="19"/>
  <c r="T553" i="19"/>
  <c r="U553" i="19"/>
  <c r="T554" i="19"/>
  <c r="U554" i="19"/>
  <c r="T555" i="19"/>
  <c r="U555" i="19"/>
  <c r="T556" i="19"/>
  <c r="U556" i="19"/>
  <c r="T557" i="19"/>
  <c r="U557" i="19"/>
  <c r="T558" i="19"/>
  <c r="U558" i="19"/>
  <c r="T559" i="19"/>
  <c r="U559" i="19"/>
  <c r="T560" i="19"/>
  <c r="U560" i="19"/>
  <c r="T561" i="19"/>
  <c r="U561" i="19"/>
  <c r="T562" i="19"/>
  <c r="U562" i="19"/>
  <c r="Q564" i="19"/>
  <c r="R564" i="19"/>
  <c r="Q565" i="19"/>
  <c r="R565" i="19"/>
  <c r="F10" i="25"/>
  <c r="C132" i="20"/>
  <c r="C125" i="20"/>
  <c r="C118" i="20"/>
  <c r="C121" i="20"/>
  <c r="C133" i="20"/>
  <c r="C134" i="20"/>
  <c r="C127" i="20"/>
  <c r="C123" i="20"/>
  <c r="C124" i="20"/>
  <c r="C119" i="20"/>
  <c r="C122" i="20"/>
  <c r="C120" i="20"/>
  <c r="C135" i="20"/>
  <c r="C136" i="20"/>
  <c r="C137" i="20"/>
  <c r="C138" i="20"/>
  <c r="C139" i="20"/>
  <c r="C140" i="20"/>
  <c r="C141" i="20"/>
  <c r="C142" i="20"/>
  <c r="C143" i="20"/>
  <c r="C144" i="20"/>
  <c r="C145" i="20"/>
  <c r="C146" i="20"/>
  <c r="C147" i="20"/>
  <c r="C148" i="20"/>
  <c r="C149" i="20"/>
  <c r="C150" i="20"/>
  <c r="C151" i="20"/>
  <c r="C152" i="20"/>
  <c r="C153" i="20"/>
  <c r="C154" i="20"/>
  <c r="C155" i="20"/>
  <c r="C156" i="20"/>
  <c r="C157" i="20"/>
  <c r="C158" i="20"/>
  <c r="C159" i="20"/>
  <c r="C160" i="20"/>
  <c r="C161" i="20"/>
  <c r="C162" i="20"/>
  <c r="C163" i="20"/>
  <c r="C164" i="20"/>
  <c r="C165" i="20"/>
  <c r="C166" i="20"/>
  <c r="C167" i="20"/>
  <c r="C168" i="20"/>
  <c r="F632" i="19"/>
  <c r="H632" i="19" s="1"/>
  <c r="L632" i="19" s="1"/>
  <c r="C632" i="19"/>
  <c r="H631" i="19"/>
  <c r="L631" i="19" s="1"/>
  <c r="S631" i="19" s="1"/>
  <c r="P631" i="19" s="1"/>
  <c r="F631" i="19"/>
  <c r="C631" i="19"/>
  <c r="F630" i="19"/>
  <c r="H630" i="19" s="1"/>
  <c r="L630" i="19" s="1"/>
  <c r="C630" i="19"/>
  <c r="H629" i="19"/>
  <c r="L629" i="19" s="1"/>
  <c r="F629" i="19"/>
  <c r="C629" i="19"/>
  <c r="Q628" i="19"/>
  <c r="F628" i="19"/>
  <c r="H628" i="19" s="1"/>
  <c r="L628" i="19" s="1"/>
  <c r="C628" i="19"/>
  <c r="H627" i="19"/>
  <c r="L627" i="19" s="1"/>
  <c r="S627" i="19" s="1"/>
  <c r="P627" i="19" s="1"/>
  <c r="F627" i="19"/>
  <c r="C627" i="19"/>
  <c r="F626" i="19"/>
  <c r="H626" i="19" s="1"/>
  <c r="L626" i="19" s="1"/>
  <c r="Q626" i="19" s="1"/>
  <c r="C626" i="19"/>
  <c r="F625" i="19"/>
  <c r="H625" i="19" s="1"/>
  <c r="L625" i="19" s="1"/>
  <c r="C625" i="19"/>
  <c r="F624" i="19"/>
  <c r="H624" i="19" s="1"/>
  <c r="L624" i="19" s="1"/>
  <c r="C624" i="19"/>
  <c r="I623" i="19"/>
  <c r="H623" i="19"/>
  <c r="L623" i="19" s="1"/>
  <c r="S623" i="19" s="1"/>
  <c r="P623" i="19" s="1"/>
  <c r="F623" i="19"/>
  <c r="C623" i="19"/>
  <c r="F622" i="19"/>
  <c r="H622" i="19" s="1"/>
  <c r="L622" i="19" s="1"/>
  <c r="C622" i="19"/>
  <c r="F621" i="19"/>
  <c r="H621" i="19" s="1"/>
  <c r="L621" i="19" s="1"/>
  <c r="C621" i="19"/>
  <c r="F620" i="19"/>
  <c r="H620" i="19" s="1"/>
  <c r="L620" i="19" s="1"/>
  <c r="C620" i="19"/>
  <c r="L619" i="19"/>
  <c r="H619" i="19"/>
  <c r="F619" i="19"/>
  <c r="C619" i="19"/>
  <c r="F618" i="19"/>
  <c r="H618" i="19" s="1"/>
  <c r="L618" i="19" s="1"/>
  <c r="C618" i="19"/>
  <c r="F617" i="19"/>
  <c r="H617" i="19" s="1"/>
  <c r="L617" i="19" s="1"/>
  <c r="C617" i="19"/>
  <c r="F616" i="19"/>
  <c r="H616" i="19" s="1"/>
  <c r="L616" i="19" s="1"/>
  <c r="C616" i="19"/>
  <c r="L615" i="19"/>
  <c r="H615" i="19"/>
  <c r="F615" i="19"/>
  <c r="C615" i="19"/>
  <c r="F614" i="19"/>
  <c r="H614" i="19" s="1"/>
  <c r="L614" i="19" s="1"/>
  <c r="C614" i="19"/>
  <c r="F613" i="19"/>
  <c r="H613" i="19" s="1"/>
  <c r="L613" i="19" s="1"/>
  <c r="C613" i="19"/>
  <c r="F612" i="19"/>
  <c r="H612" i="19" s="1"/>
  <c r="L612" i="19" s="1"/>
  <c r="C612" i="19"/>
  <c r="K611" i="19"/>
  <c r="F611" i="19"/>
  <c r="H611" i="19" s="1"/>
  <c r="L611" i="19" s="1"/>
  <c r="R611" i="19" s="1"/>
  <c r="C611" i="19"/>
  <c r="Q610" i="19"/>
  <c r="K610" i="19"/>
  <c r="F610" i="19"/>
  <c r="H610" i="19" s="1"/>
  <c r="L610" i="19" s="1"/>
  <c r="R610" i="19" s="1"/>
  <c r="C610" i="19"/>
  <c r="H609" i="19"/>
  <c r="L609" i="19" s="1"/>
  <c r="F609" i="19"/>
  <c r="C609" i="19"/>
  <c r="F608" i="19"/>
  <c r="H608" i="19" s="1"/>
  <c r="L608" i="19" s="1"/>
  <c r="C608" i="19"/>
  <c r="F607" i="19"/>
  <c r="H607" i="19" s="1"/>
  <c r="L607" i="19" s="1"/>
  <c r="C607" i="19"/>
  <c r="F606" i="19"/>
  <c r="H606" i="19" s="1"/>
  <c r="L606" i="19" s="1"/>
  <c r="R606" i="19" s="1"/>
  <c r="C606" i="19"/>
  <c r="F605" i="19"/>
  <c r="H605" i="19" s="1"/>
  <c r="L605" i="19" s="1"/>
  <c r="C605" i="19"/>
  <c r="F604" i="19"/>
  <c r="H604" i="19" s="1"/>
  <c r="L604" i="19" s="1"/>
  <c r="C604" i="19"/>
  <c r="F603" i="19"/>
  <c r="H603" i="19" s="1"/>
  <c r="L603" i="19" s="1"/>
  <c r="Q603" i="19" s="1"/>
  <c r="C603" i="19"/>
  <c r="F602" i="19"/>
  <c r="H602" i="19" s="1"/>
  <c r="L602" i="19" s="1"/>
  <c r="S602" i="19" s="1"/>
  <c r="P602" i="19" s="1"/>
  <c r="C602" i="19"/>
  <c r="Q601" i="19"/>
  <c r="F601" i="19"/>
  <c r="H601" i="19" s="1"/>
  <c r="L601" i="19" s="1"/>
  <c r="K601" i="19" s="1"/>
  <c r="C601" i="19"/>
  <c r="F600" i="19"/>
  <c r="H600" i="19" s="1"/>
  <c r="L600" i="19" s="1"/>
  <c r="C600" i="19"/>
  <c r="F599" i="19"/>
  <c r="H599" i="19" s="1"/>
  <c r="L599" i="19" s="1"/>
  <c r="C599" i="19"/>
  <c r="F598" i="19"/>
  <c r="H598" i="19" s="1"/>
  <c r="L598" i="19" s="1"/>
  <c r="M598" i="19" s="1"/>
  <c r="C598" i="19"/>
  <c r="F597" i="19"/>
  <c r="H597" i="19" s="1"/>
  <c r="L597" i="19" s="1"/>
  <c r="C597" i="19"/>
  <c r="F596" i="19"/>
  <c r="H596" i="19" s="1"/>
  <c r="L596" i="19" s="1"/>
  <c r="R596" i="19" s="1"/>
  <c r="C596" i="19"/>
  <c r="F595" i="19"/>
  <c r="H595" i="19" s="1"/>
  <c r="L595" i="19" s="1"/>
  <c r="C595" i="19"/>
  <c r="M594" i="19"/>
  <c r="F594" i="19"/>
  <c r="H594" i="19" s="1"/>
  <c r="L594" i="19" s="1"/>
  <c r="C594" i="19"/>
  <c r="K593" i="19"/>
  <c r="H593" i="19"/>
  <c r="L593" i="19" s="1"/>
  <c r="F593" i="19"/>
  <c r="C593" i="19"/>
  <c r="Q592" i="19"/>
  <c r="J592" i="19"/>
  <c r="F592" i="19"/>
  <c r="H592" i="19" s="1"/>
  <c r="L592" i="19" s="1"/>
  <c r="R592" i="19" s="1"/>
  <c r="C592" i="19"/>
  <c r="J591" i="19"/>
  <c r="H591" i="19"/>
  <c r="L591" i="19" s="1"/>
  <c r="F591" i="19"/>
  <c r="C591" i="19"/>
  <c r="H590" i="19"/>
  <c r="L590" i="19" s="1"/>
  <c r="F590" i="19"/>
  <c r="C590" i="19"/>
  <c r="F589" i="19"/>
  <c r="H589" i="19" s="1"/>
  <c r="L589" i="19" s="1"/>
  <c r="C589" i="19"/>
  <c r="F588" i="19"/>
  <c r="H588" i="19" s="1"/>
  <c r="L588" i="19" s="1"/>
  <c r="C588" i="19"/>
  <c r="F587" i="19"/>
  <c r="H587" i="19" s="1"/>
  <c r="L587" i="19" s="1"/>
  <c r="J587" i="19" s="1"/>
  <c r="C587" i="19"/>
  <c r="F586" i="19"/>
  <c r="H586" i="19" s="1"/>
  <c r="L586" i="19" s="1"/>
  <c r="C586" i="19"/>
  <c r="H585" i="19"/>
  <c r="L585" i="19" s="1"/>
  <c r="F585" i="19"/>
  <c r="C585" i="19"/>
  <c r="L584" i="19"/>
  <c r="H584" i="19"/>
  <c r="F584" i="19"/>
  <c r="C584" i="19"/>
  <c r="J583" i="19"/>
  <c r="H583" i="19"/>
  <c r="L583" i="19" s="1"/>
  <c r="F583" i="19"/>
  <c r="C583" i="19"/>
  <c r="L582" i="19"/>
  <c r="J582" i="19" s="1"/>
  <c r="H582" i="19"/>
  <c r="F582" i="19"/>
  <c r="C582" i="19"/>
  <c r="F581" i="19"/>
  <c r="H581" i="19" s="1"/>
  <c r="L581" i="19" s="1"/>
  <c r="J581" i="19" s="1"/>
  <c r="C581" i="19"/>
  <c r="H580" i="19"/>
  <c r="L580" i="19" s="1"/>
  <c r="J580" i="19" s="1"/>
  <c r="F580" i="19"/>
  <c r="C580" i="19"/>
  <c r="H579" i="19"/>
  <c r="L579" i="19" s="1"/>
  <c r="J579" i="19" s="1"/>
  <c r="F579" i="19"/>
  <c r="C579" i="19"/>
  <c r="L578" i="19"/>
  <c r="J578" i="19" s="1"/>
  <c r="H578" i="19"/>
  <c r="F578" i="19"/>
  <c r="C578" i="19"/>
  <c r="F577" i="19"/>
  <c r="H577" i="19" s="1"/>
  <c r="L577" i="19" s="1"/>
  <c r="J577" i="19" s="1"/>
  <c r="C577" i="19"/>
  <c r="H576" i="19"/>
  <c r="L576" i="19" s="1"/>
  <c r="J576" i="19" s="1"/>
  <c r="F576" i="19"/>
  <c r="C576" i="19"/>
  <c r="F575" i="19"/>
  <c r="H575" i="19" s="1"/>
  <c r="L575" i="19" s="1"/>
  <c r="C575" i="19"/>
  <c r="L574" i="19"/>
  <c r="F574" i="19"/>
  <c r="H574" i="19" s="1"/>
  <c r="C574" i="19"/>
  <c r="J573" i="19"/>
  <c r="F573" i="19"/>
  <c r="H573" i="19" s="1"/>
  <c r="L573" i="19" s="1"/>
  <c r="C573" i="19"/>
  <c r="L572" i="19"/>
  <c r="H572" i="19"/>
  <c r="F572" i="19"/>
  <c r="C572" i="19"/>
  <c r="J571" i="19"/>
  <c r="F571" i="19"/>
  <c r="H571" i="19" s="1"/>
  <c r="L571" i="19" s="1"/>
  <c r="C571" i="19"/>
  <c r="H570" i="19"/>
  <c r="L570" i="19" s="1"/>
  <c r="R570" i="19" s="1"/>
  <c r="F570" i="19"/>
  <c r="C570" i="19"/>
  <c r="F569" i="19"/>
  <c r="H569" i="19" s="1"/>
  <c r="L569" i="19" s="1"/>
  <c r="J569" i="19" s="1"/>
  <c r="C569" i="19"/>
  <c r="F568" i="19"/>
  <c r="H568" i="19" s="1"/>
  <c r="L568" i="19" s="1"/>
  <c r="C568" i="19"/>
  <c r="F567" i="19"/>
  <c r="H567" i="19" s="1"/>
  <c r="L567" i="19" s="1"/>
  <c r="J567" i="19" s="1"/>
  <c r="C567" i="19"/>
  <c r="H566" i="19"/>
  <c r="L566" i="19" s="1"/>
  <c r="F566" i="19"/>
  <c r="C566" i="19"/>
  <c r="H565" i="19"/>
  <c r="L565" i="19" s="1"/>
  <c r="J565" i="19" s="1"/>
  <c r="F565" i="19"/>
  <c r="C565" i="19"/>
  <c r="L564" i="19"/>
  <c r="H564" i="19"/>
  <c r="F564" i="19"/>
  <c r="C564" i="19"/>
  <c r="F556" i="19"/>
  <c r="H563" i="19" s="1"/>
  <c r="L563" i="19" s="1"/>
  <c r="C556" i="19"/>
  <c r="F554" i="19"/>
  <c r="C554" i="19"/>
  <c r="F560" i="19"/>
  <c r="C560" i="19"/>
  <c r="F559" i="19"/>
  <c r="C559" i="19"/>
  <c r="F545" i="19"/>
  <c r="H559" i="19" s="1"/>
  <c r="L559" i="19" s="1"/>
  <c r="C545" i="19"/>
  <c r="F563" i="19"/>
  <c r="C563" i="19"/>
  <c r="F544" i="19"/>
  <c r="C544" i="19"/>
  <c r="F562" i="19"/>
  <c r="C562" i="19"/>
  <c r="F555" i="19"/>
  <c r="H555" i="19" s="1"/>
  <c r="L555" i="19" s="1"/>
  <c r="C555" i="19"/>
  <c r="F543" i="19"/>
  <c r="H554" i="19" s="1"/>
  <c r="L554" i="19" s="1"/>
  <c r="C543" i="19"/>
  <c r="F553" i="19"/>
  <c r="H553" i="19" s="1"/>
  <c r="L553" i="19" s="1"/>
  <c r="C553" i="19"/>
  <c r="F550" i="19"/>
  <c r="C550" i="19"/>
  <c r="F557" i="19"/>
  <c r="C557" i="19"/>
  <c r="F542" i="19"/>
  <c r="H550" i="19" s="1"/>
  <c r="L550" i="19" s="1"/>
  <c r="C542" i="19"/>
  <c r="F536" i="19"/>
  <c r="C536" i="19"/>
  <c r="F537" i="19"/>
  <c r="C537" i="19"/>
  <c r="F539" i="19"/>
  <c r="H547" i="19" s="1"/>
  <c r="L547" i="19" s="1"/>
  <c r="C539" i="19"/>
  <c r="F535" i="19"/>
  <c r="C535" i="19"/>
  <c r="F549" i="19"/>
  <c r="H545" i="19" s="1"/>
  <c r="L545" i="19" s="1"/>
  <c r="C549" i="19"/>
  <c r="F546" i="19"/>
  <c r="C546" i="19"/>
  <c r="F541" i="19"/>
  <c r="H543" i="19" s="1"/>
  <c r="L543" i="19" s="1"/>
  <c r="C541" i="19"/>
  <c r="F533" i="19"/>
  <c r="H542" i="19" s="1"/>
  <c r="L542" i="19" s="1"/>
  <c r="C533" i="19"/>
  <c r="F534" i="19"/>
  <c r="H541" i="19" s="1"/>
  <c r="L541" i="19" s="1"/>
  <c r="C534" i="19"/>
  <c r="F540" i="19"/>
  <c r="H540" i="19" s="1"/>
  <c r="L540" i="19" s="1"/>
  <c r="C540" i="19"/>
  <c r="F551" i="19"/>
  <c r="H539" i="19" s="1"/>
  <c r="L539" i="19" s="1"/>
  <c r="C551" i="19"/>
  <c r="F548" i="19"/>
  <c r="C548" i="19"/>
  <c r="F561" i="19"/>
  <c r="H537" i="19" s="1"/>
  <c r="L537" i="19" s="1"/>
  <c r="C561" i="19"/>
  <c r="F547" i="19"/>
  <c r="C547" i="19"/>
  <c r="F538" i="19"/>
  <c r="H535" i="19" s="1"/>
  <c r="L535" i="19" s="1"/>
  <c r="C538" i="19"/>
  <c r="F552" i="19"/>
  <c r="C552" i="19"/>
  <c r="F558" i="19"/>
  <c r="H533" i="19" s="1"/>
  <c r="L533" i="19" s="1"/>
  <c r="C558" i="19"/>
  <c r="C220" i="20"/>
  <c r="C221" i="20"/>
  <c r="C222" i="20"/>
  <c r="C223" i="20"/>
  <c r="C224" i="20"/>
  <c r="C225" i="20"/>
  <c r="C226" i="20"/>
  <c r="C227" i="20"/>
  <c r="C228" i="20"/>
  <c r="C229" i="20"/>
  <c r="C230" i="20"/>
  <c r="C231" i="20"/>
  <c r="C232" i="20"/>
  <c r="C233" i="20"/>
  <c r="C234" i="20"/>
  <c r="C235" i="20"/>
  <c r="C236" i="20"/>
  <c r="C237" i="20"/>
  <c r="C238" i="20"/>
  <c r="C239" i="20"/>
  <c r="C240" i="20"/>
  <c r="C23" i="19"/>
  <c r="C24" i="19"/>
  <c r="C25" i="19"/>
  <c r="C26" i="19"/>
  <c r="C27" i="19"/>
  <c r="C28" i="19"/>
  <c r="C29" i="19"/>
  <c r="C30" i="19"/>
  <c r="C31" i="19"/>
  <c r="C32" i="19"/>
  <c r="C33" i="19"/>
  <c r="C34" i="19"/>
  <c r="C11" i="24"/>
  <c r="C12" i="24"/>
  <c r="C13" i="24"/>
  <c r="C14" i="24"/>
  <c r="C44" i="17"/>
  <c r="H561" i="19" l="1"/>
  <c r="L561" i="19" s="1"/>
  <c r="H558" i="19"/>
  <c r="L558" i="19" s="1"/>
  <c r="K558" i="19" s="1"/>
  <c r="H549" i="19"/>
  <c r="L549" i="19" s="1"/>
  <c r="J549" i="19" s="1"/>
  <c r="H551" i="19"/>
  <c r="L551" i="19" s="1"/>
  <c r="J551" i="19" s="1"/>
  <c r="J555" i="19"/>
  <c r="H557" i="19"/>
  <c r="L557" i="19" s="1"/>
  <c r="J557" i="19" s="1"/>
  <c r="H534" i="19"/>
  <c r="L534" i="19" s="1"/>
  <c r="I534" i="19" s="1"/>
  <c r="H536" i="19"/>
  <c r="L536" i="19" s="1"/>
  <c r="J536" i="19" s="1"/>
  <c r="H538" i="19"/>
  <c r="L538" i="19" s="1"/>
  <c r="I538" i="19" s="1"/>
  <c r="H544" i="19"/>
  <c r="L544" i="19" s="1"/>
  <c r="H546" i="19"/>
  <c r="L546" i="19" s="1"/>
  <c r="H548" i="19"/>
  <c r="L548" i="19" s="1"/>
  <c r="I548" i="19" s="1"/>
  <c r="H552" i="19"/>
  <c r="L552" i="19" s="1"/>
  <c r="I552" i="19" s="1"/>
  <c r="H556" i="19"/>
  <c r="L556" i="19" s="1"/>
  <c r="K556" i="19" s="1"/>
  <c r="H560" i="19"/>
  <c r="L560" i="19" s="1"/>
  <c r="J560" i="19" s="1"/>
  <c r="H562" i="19"/>
  <c r="L562" i="19" s="1"/>
  <c r="I562" i="19" s="1"/>
  <c r="J563" i="19"/>
  <c r="J559" i="19"/>
  <c r="I539" i="19"/>
  <c r="R597" i="19"/>
  <c r="K597" i="19"/>
  <c r="S625" i="19"/>
  <c r="P625" i="19" s="1"/>
  <c r="U625" i="19" s="1"/>
  <c r="M625" i="19"/>
  <c r="S606" i="19"/>
  <c r="P606" i="19" s="1"/>
  <c r="U606" i="19" s="1"/>
  <c r="Q596" i="19"/>
  <c r="M602" i="19"/>
  <c r="K606" i="19"/>
  <c r="J610" i="19"/>
  <c r="Q606" i="19"/>
  <c r="J596" i="19"/>
  <c r="K603" i="19"/>
  <c r="J606" i="19"/>
  <c r="S610" i="19"/>
  <c r="P610" i="19" s="1"/>
  <c r="T610" i="19" s="1"/>
  <c r="K626" i="19"/>
  <c r="I631" i="19"/>
  <c r="J534" i="19"/>
  <c r="I535" i="19"/>
  <c r="K535" i="19"/>
  <c r="J535" i="19"/>
  <c r="K550" i="19"/>
  <c r="J550" i="19"/>
  <c r="I550" i="19"/>
  <c r="J558" i="19"/>
  <c r="I558" i="19"/>
  <c r="Q566" i="19"/>
  <c r="K566" i="19"/>
  <c r="J566" i="19"/>
  <c r="S566" i="19"/>
  <c r="P566" i="19" s="1"/>
  <c r="M566" i="19"/>
  <c r="I566" i="19"/>
  <c r="R566" i="19"/>
  <c r="K537" i="19"/>
  <c r="J537" i="19"/>
  <c r="I537" i="19"/>
  <c r="K554" i="19"/>
  <c r="J554" i="19"/>
  <c r="I554" i="19"/>
  <c r="K536" i="19"/>
  <c r="K533" i="19"/>
  <c r="I533" i="19"/>
  <c r="J533" i="19"/>
  <c r="J538" i="19"/>
  <c r="K540" i="19"/>
  <c r="I540" i="19"/>
  <c r="I544" i="19"/>
  <c r="K548" i="19"/>
  <c r="Q590" i="19"/>
  <c r="K590" i="19"/>
  <c r="J590" i="19"/>
  <c r="S590" i="19"/>
  <c r="P590" i="19" s="1"/>
  <c r="M590" i="19"/>
  <c r="I590" i="19"/>
  <c r="J539" i="19"/>
  <c r="I555" i="19"/>
  <c r="K555" i="19"/>
  <c r="I563" i="19"/>
  <c r="K563" i="19"/>
  <c r="S569" i="19"/>
  <c r="P569" i="19" s="1"/>
  <c r="M569" i="19"/>
  <c r="I569" i="19"/>
  <c r="R569" i="19"/>
  <c r="Q569" i="19"/>
  <c r="K569" i="19"/>
  <c r="Q573" i="19"/>
  <c r="K573" i="19"/>
  <c r="I573" i="19"/>
  <c r="M573" i="19"/>
  <c r="S573" i="19"/>
  <c r="P573" i="19" s="1"/>
  <c r="Q586" i="19"/>
  <c r="K586" i="19"/>
  <c r="J586" i="19"/>
  <c r="S586" i="19"/>
  <c r="P586" i="19" s="1"/>
  <c r="M586" i="19"/>
  <c r="I586" i="19"/>
  <c r="R586" i="19"/>
  <c r="S589" i="19"/>
  <c r="P589" i="19" s="1"/>
  <c r="M589" i="19"/>
  <c r="I589" i="19"/>
  <c r="R589" i="19"/>
  <c r="Q589" i="19"/>
  <c r="K589" i="19"/>
  <c r="J589" i="19"/>
  <c r="R590" i="19"/>
  <c r="I541" i="19"/>
  <c r="K541" i="19"/>
  <c r="I545" i="19"/>
  <c r="K545" i="19"/>
  <c r="S565" i="19"/>
  <c r="P565" i="19" s="1"/>
  <c r="M565" i="19"/>
  <c r="I565" i="19"/>
  <c r="K565" i="19"/>
  <c r="Q570" i="19"/>
  <c r="K570" i="19"/>
  <c r="J570" i="19"/>
  <c r="S570" i="19"/>
  <c r="P570" i="19" s="1"/>
  <c r="M570" i="19"/>
  <c r="I570" i="19"/>
  <c r="U631" i="19"/>
  <c r="T631" i="19"/>
  <c r="K539" i="19"/>
  <c r="K552" i="19"/>
  <c r="J552" i="19"/>
  <c r="I553" i="19"/>
  <c r="K553" i="19"/>
  <c r="K560" i="19"/>
  <c r="I561" i="19"/>
  <c r="K561" i="19"/>
  <c r="Q568" i="19"/>
  <c r="K568" i="19"/>
  <c r="J568" i="19"/>
  <c r="S568" i="19"/>
  <c r="P568" i="19" s="1"/>
  <c r="M568" i="19"/>
  <c r="I568" i="19"/>
  <c r="Q572" i="19"/>
  <c r="K572" i="19"/>
  <c r="J572" i="19"/>
  <c r="S572" i="19"/>
  <c r="P572" i="19" s="1"/>
  <c r="M572" i="19"/>
  <c r="I572" i="19"/>
  <c r="S574" i="19"/>
  <c r="P574" i="19" s="1"/>
  <c r="M574" i="19"/>
  <c r="I574" i="19"/>
  <c r="R574" i="19"/>
  <c r="K574" i="19"/>
  <c r="Q574" i="19"/>
  <c r="J574" i="19"/>
  <c r="Q575" i="19"/>
  <c r="K575" i="19"/>
  <c r="S575" i="19"/>
  <c r="P575" i="19" s="1"/>
  <c r="R575" i="19"/>
  <c r="J575" i="19"/>
  <c r="I575" i="19"/>
  <c r="Q588" i="19"/>
  <c r="K588" i="19"/>
  <c r="J588" i="19"/>
  <c r="S588" i="19"/>
  <c r="P588" i="19" s="1"/>
  <c r="M588" i="19"/>
  <c r="I588" i="19"/>
  <c r="R588" i="19"/>
  <c r="R604" i="19"/>
  <c r="S604" i="19"/>
  <c r="P604" i="19" s="1"/>
  <c r="Q604" i="19"/>
  <c r="K604" i="19"/>
  <c r="J604" i="19"/>
  <c r="M604" i="19"/>
  <c r="I604" i="19"/>
  <c r="J607" i="19"/>
  <c r="Q607" i="19"/>
  <c r="I607" i="19"/>
  <c r="M607" i="19"/>
  <c r="S607" i="19"/>
  <c r="P607" i="19" s="1"/>
  <c r="R607" i="19"/>
  <c r="K607" i="19"/>
  <c r="K542" i="19"/>
  <c r="I542" i="19"/>
  <c r="I543" i="19"/>
  <c r="K543" i="19"/>
  <c r="K546" i="19"/>
  <c r="I546" i="19"/>
  <c r="I547" i="19"/>
  <c r="K547" i="19"/>
  <c r="I549" i="19"/>
  <c r="K549" i="19"/>
  <c r="K564" i="19"/>
  <c r="J564" i="19"/>
  <c r="S564" i="19"/>
  <c r="P564" i="19" s="1"/>
  <c r="M564" i="19"/>
  <c r="I564" i="19"/>
  <c r="J540" i="19"/>
  <c r="J541" i="19"/>
  <c r="J542" i="19"/>
  <c r="J543" i="19"/>
  <c r="J545" i="19"/>
  <c r="J546" i="19"/>
  <c r="J547" i="19"/>
  <c r="K551" i="19"/>
  <c r="J553" i="19"/>
  <c r="I559" i="19"/>
  <c r="K559" i="19"/>
  <c r="J561" i="19"/>
  <c r="S567" i="19"/>
  <c r="P567" i="19" s="1"/>
  <c r="M567" i="19"/>
  <c r="I567" i="19"/>
  <c r="R567" i="19"/>
  <c r="Q567" i="19"/>
  <c r="K567" i="19"/>
  <c r="R568" i="19"/>
  <c r="S571" i="19"/>
  <c r="P571" i="19" s="1"/>
  <c r="M571" i="19"/>
  <c r="I571" i="19"/>
  <c r="R571" i="19"/>
  <c r="Q571" i="19"/>
  <c r="K571" i="19"/>
  <c r="R572" i="19"/>
  <c r="R573" i="19"/>
  <c r="M575" i="19"/>
  <c r="J599" i="19"/>
  <c r="S599" i="19"/>
  <c r="P599" i="19" s="1"/>
  <c r="M599" i="19"/>
  <c r="K599" i="19"/>
  <c r="R599" i="19"/>
  <c r="I599" i="19"/>
  <c r="Q599" i="19"/>
  <c r="Q576" i="19"/>
  <c r="K576" i="19"/>
  <c r="S576" i="19"/>
  <c r="P576" i="19" s="1"/>
  <c r="M576" i="19"/>
  <c r="I576" i="19"/>
  <c r="S577" i="19"/>
  <c r="P577" i="19" s="1"/>
  <c r="M577" i="19"/>
  <c r="I577" i="19"/>
  <c r="Q577" i="19"/>
  <c r="K577" i="19"/>
  <c r="Q578" i="19"/>
  <c r="K578" i="19"/>
  <c r="S578" i="19"/>
  <c r="P578" i="19" s="1"/>
  <c r="M578" i="19"/>
  <c r="I578" i="19"/>
  <c r="S579" i="19"/>
  <c r="P579" i="19" s="1"/>
  <c r="M579" i="19"/>
  <c r="I579" i="19"/>
  <c r="Q579" i="19"/>
  <c r="K579" i="19"/>
  <c r="Q580" i="19"/>
  <c r="K580" i="19"/>
  <c r="S580" i="19"/>
  <c r="P580" i="19" s="1"/>
  <c r="M580" i="19"/>
  <c r="I580" i="19"/>
  <c r="S581" i="19"/>
  <c r="P581" i="19" s="1"/>
  <c r="M581" i="19"/>
  <c r="I581" i="19"/>
  <c r="Q581" i="19"/>
  <c r="K581" i="19"/>
  <c r="Q582" i="19"/>
  <c r="K582" i="19"/>
  <c r="S582" i="19"/>
  <c r="P582" i="19" s="1"/>
  <c r="M582" i="19"/>
  <c r="I582" i="19"/>
  <c r="S587" i="19"/>
  <c r="P587" i="19" s="1"/>
  <c r="M587" i="19"/>
  <c r="I587" i="19"/>
  <c r="R587" i="19"/>
  <c r="Q587" i="19"/>
  <c r="K587" i="19"/>
  <c r="J593" i="19"/>
  <c r="Q593" i="19"/>
  <c r="I593" i="19"/>
  <c r="M593" i="19"/>
  <c r="S593" i="19"/>
  <c r="P593" i="19" s="1"/>
  <c r="R594" i="19"/>
  <c r="S594" i="19"/>
  <c r="P594" i="19" s="1"/>
  <c r="K594" i="19"/>
  <c r="Q594" i="19"/>
  <c r="J594" i="19"/>
  <c r="I594" i="19"/>
  <c r="Q613" i="19"/>
  <c r="K613" i="19"/>
  <c r="J613" i="19"/>
  <c r="S613" i="19"/>
  <c r="P613" i="19" s="1"/>
  <c r="I613" i="19"/>
  <c r="R613" i="19"/>
  <c r="M613" i="19"/>
  <c r="U627" i="19"/>
  <c r="T627" i="19"/>
  <c r="Q584" i="19"/>
  <c r="K584" i="19"/>
  <c r="J584" i="19"/>
  <c r="S584" i="19"/>
  <c r="P584" i="19" s="1"/>
  <c r="M584" i="19"/>
  <c r="I584" i="19"/>
  <c r="S585" i="19"/>
  <c r="P585" i="19" s="1"/>
  <c r="M585" i="19"/>
  <c r="I585" i="19"/>
  <c r="R585" i="19"/>
  <c r="Q585" i="19"/>
  <c r="K585" i="19"/>
  <c r="J595" i="19"/>
  <c r="S595" i="19"/>
  <c r="P595" i="19" s="1"/>
  <c r="R595" i="19"/>
  <c r="K595" i="19"/>
  <c r="Q595" i="19"/>
  <c r="I595" i="19"/>
  <c r="U602" i="19"/>
  <c r="T602" i="19"/>
  <c r="R608" i="19"/>
  <c r="S608" i="19"/>
  <c r="P608" i="19" s="1"/>
  <c r="K608" i="19"/>
  <c r="Q608" i="19"/>
  <c r="J608" i="19"/>
  <c r="I608" i="19"/>
  <c r="M608" i="19"/>
  <c r="Q621" i="19"/>
  <c r="K621" i="19"/>
  <c r="J621" i="19"/>
  <c r="S621" i="19"/>
  <c r="P621" i="19" s="1"/>
  <c r="I621" i="19"/>
  <c r="R621" i="19"/>
  <c r="M621" i="19"/>
  <c r="R576" i="19"/>
  <c r="R577" i="19"/>
  <c r="R578" i="19"/>
  <c r="R579" i="19"/>
  <c r="R580" i="19"/>
  <c r="R581" i="19"/>
  <c r="R582" i="19"/>
  <c r="S583" i="19"/>
  <c r="P583" i="19" s="1"/>
  <c r="M583" i="19"/>
  <c r="I583" i="19"/>
  <c r="R583" i="19"/>
  <c r="Q583" i="19"/>
  <c r="K583" i="19"/>
  <c r="R584" i="19"/>
  <c r="J585" i="19"/>
  <c r="S591" i="19"/>
  <c r="P591" i="19" s="1"/>
  <c r="M591" i="19"/>
  <c r="I591" i="19"/>
  <c r="R591" i="19"/>
  <c r="Q591" i="19"/>
  <c r="K591" i="19"/>
  <c r="R593" i="19"/>
  <c r="M595" i="19"/>
  <c r="J597" i="19"/>
  <c r="Q597" i="19"/>
  <c r="I597" i="19"/>
  <c r="M597" i="19"/>
  <c r="S597" i="19"/>
  <c r="P597" i="19" s="1"/>
  <c r="R598" i="19"/>
  <c r="S598" i="19"/>
  <c r="P598" i="19" s="1"/>
  <c r="K598" i="19"/>
  <c r="Q598" i="19"/>
  <c r="J598" i="19"/>
  <c r="I598" i="19"/>
  <c r="R600" i="19"/>
  <c r="Q600" i="19"/>
  <c r="K600" i="19"/>
  <c r="J600" i="19"/>
  <c r="S600" i="19"/>
  <c r="P600" i="19" s="1"/>
  <c r="M600" i="19"/>
  <c r="I600" i="19"/>
  <c r="K592" i="19"/>
  <c r="S592" i="19"/>
  <c r="P592" i="19" s="1"/>
  <c r="K596" i="19"/>
  <c r="S596" i="19"/>
  <c r="P596" i="19" s="1"/>
  <c r="J601" i="19"/>
  <c r="S601" i="19"/>
  <c r="P601" i="19" s="1"/>
  <c r="M601" i="19"/>
  <c r="I601" i="19"/>
  <c r="R601" i="19"/>
  <c r="J609" i="19"/>
  <c r="S609" i="19"/>
  <c r="P609" i="19" s="1"/>
  <c r="R609" i="19"/>
  <c r="K609" i="19"/>
  <c r="Q609" i="19"/>
  <c r="I609" i="19"/>
  <c r="Q619" i="19"/>
  <c r="K619" i="19"/>
  <c r="J619" i="19"/>
  <c r="S619" i="19"/>
  <c r="P619" i="19" s="1"/>
  <c r="I619" i="19"/>
  <c r="R619" i="19"/>
  <c r="M619" i="19"/>
  <c r="J624" i="19"/>
  <c r="S624" i="19"/>
  <c r="P624" i="19" s="1"/>
  <c r="M624" i="19"/>
  <c r="I624" i="19"/>
  <c r="R624" i="19"/>
  <c r="Q624" i="19"/>
  <c r="K624" i="19"/>
  <c r="M592" i="19"/>
  <c r="M596" i="19"/>
  <c r="R602" i="19"/>
  <c r="Q602" i="19"/>
  <c r="K602" i="19"/>
  <c r="J602" i="19"/>
  <c r="J605" i="19"/>
  <c r="S605" i="19"/>
  <c r="P605" i="19" s="1"/>
  <c r="R605" i="19"/>
  <c r="K605" i="19"/>
  <c r="Q605" i="19"/>
  <c r="I605" i="19"/>
  <c r="M609" i="19"/>
  <c r="Q617" i="19"/>
  <c r="K617" i="19"/>
  <c r="J617" i="19"/>
  <c r="S617" i="19"/>
  <c r="P617" i="19" s="1"/>
  <c r="I617" i="19"/>
  <c r="R617" i="19"/>
  <c r="M617" i="19"/>
  <c r="U623" i="19"/>
  <c r="T623" i="19"/>
  <c r="R629" i="19"/>
  <c r="Q629" i="19"/>
  <c r="K629" i="19"/>
  <c r="J629" i="19"/>
  <c r="S629" i="19"/>
  <c r="P629" i="19" s="1"/>
  <c r="M629" i="19"/>
  <c r="I629" i="19"/>
  <c r="I592" i="19"/>
  <c r="I596" i="19"/>
  <c r="I602" i="19"/>
  <c r="J603" i="19"/>
  <c r="S603" i="19"/>
  <c r="P603" i="19" s="1"/>
  <c r="M603" i="19"/>
  <c r="I603" i="19"/>
  <c r="R603" i="19"/>
  <c r="M605" i="19"/>
  <c r="J611" i="19"/>
  <c r="Q611" i="19"/>
  <c r="I611" i="19"/>
  <c r="M611" i="19"/>
  <c r="S611" i="19"/>
  <c r="P611" i="19" s="1"/>
  <c r="S612" i="19"/>
  <c r="P612" i="19" s="1"/>
  <c r="M612" i="19"/>
  <c r="R612" i="19"/>
  <c r="K612" i="19"/>
  <c r="J612" i="19"/>
  <c r="Q612" i="19"/>
  <c r="I612" i="19"/>
  <c r="Q615" i="19"/>
  <c r="K615" i="19"/>
  <c r="J615" i="19"/>
  <c r="S615" i="19"/>
  <c r="P615" i="19" s="1"/>
  <c r="I615" i="19"/>
  <c r="R615" i="19"/>
  <c r="M615" i="19"/>
  <c r="J632" i="19"/>
  <c r="S632" i="19"/>
  <c r="P632" i="19" s="1"/>
  <c r="M632" i="19"/>
  <c r="I632" i="19"/>
  <c r="R632" i="19"/>
  <c r="Q632" i="19"/>
  <c r="K632" i="19"/>
  <c r="S614" i="19"/>
  <c r="P614" i="19" s="1"/>
  <c r="M614" i="19"/>
  <c r="I614" i="19"/>
  <c r="R614" i="19"/>
  <c r="Q614" i="19"/>
  <c r="S616" i="19"/>
  <c r="P616" i="19" s="1"/>
  <c r="M616" i="19"/>
  <c r="I616" i="19"/>
  <c r="R616" i="19"/>
  <c r="Q616" i="19"/>
  <c r="S618" i="19"/>
  <c r="P618" i="19" s="1"/>
  <c r="M618" i="19"/>
  <c r="I618" i="19"/>
  <c r="R618" i="19"/>
  <c r="Q618" i="19"/>
  <c r="S620" i="19"/>
  <c r="P620" i="19" s="1"/>
  <c r="M620" i="19"/>
  <c r="I620" i="19"/>
  <c r="R620" i="19"/>
  <c r="Q620" i="19"/>
  <c r="J622" i="19"/>
  <c r="S622" i="19"/>
  <c r="P622" i="19" s="1"/>
  <c r="M622" i="19"/>
  <c r="I622" i="19"/>
  <c r="R622" i="19"/>
  <c r="M623" i="19"/>
  <c r="R627" i="19"/>
  <c r="Q627" i="19"/>
  <c r="K627" i="19"/>
  <c r="J627" i="19"/>
  <c r="J630" i="19"/>
  <c r="S630" i="19"/>
  <c r="P630" i="19" s="1"/>
  <c r="M630" i="19"/>
  <c r="I630" i="19"/>
  <c r="R630" i="19"/>
  <c r="M631" i="19"/>
  <c r="M606" i="19"/>
  <c r="M610" i="19"/>
  <c r="J614" i="19"/>
  <c r="J616" i="19"/>
  <c r="J618" i="19"/>
  <c r="J620" i="19"/>
  <c r="K622" i="19"/>
  <c r="R625" i="19"/>
  <c r="Q625" i="19"/>
  <c r="K625" i="19"/>
  <c r="J625" i="19"/>
  <c r="I627" i="19"/>
  <c r="J628" i="19"/>
  <c r="S628" i="19"/>
  <c r="P628" i="19" s="1"/>
  <c r="M628" i="19"/>
  <c r="I628" i="19"/>
  <c r="R628" i="19"/>
  <c r="K630" i="19"/>
  <c r="I606" i="19"/>
  <c r="I610" i="19"/>
  <c r="K614" i="19"/>
  <c r="K616" i="19"/>
  <c r="K618" i="19"/>
  <c r="K620" i="19"/>
  <c r="Q622" i="19"/>
  <c r="R623" i="19"/>
  <c r="Q623" i="19"/>
  <c r="K623" i="19"/>
  <c r="J623" i="19"/>
  <c r="I625" i="19"/>
  <c r="J626" i="19"/>
  <c r="S626" i="19"/>
  <c r="P626" i="19" s="1"/>
  <c r="M626" i="19"/>
  <c r="I626" i="19"/>
  <c r="R626" i="19"/>
  <c r="M627" i="19"/>
  <c r="K628" i="19"/>
  <c r="Q630" i="19"/>
  <c r="R631" i="19"/>
  <c r="Q631" i="19"/>
  <c r="K631" i="19"/>
  <c r="J631" i="19"/>
  <c r="C324" i="20"/>
  <c r="C114" i="22"/>
  <c r="C115" i="22"/>
  <c r="C116" i="22"/>
  <c r="C117" i="22"/>
  <c r="C114" i="21"/>
  <c r="C115" i="21"/>
  <c r="C116" i="21"/>
  <c r="C117" i="21"/>
  <c r="C118" i="21"/>
  <c r="C119" i="21"/>
  <c r="C120" i="21"/>
  <c r="C121" i="21"/>
  <c r="C219" i="20"/>
  <c r="C9" i="26"/>
  <c r="C10" i="26"/>
  <c r="C11" i="26"/>
  <c r="C12" i="26"/>
  <c r="C9" i="19"/>
  <c r="C10" i="19"/>
  <c r="C11" i="19"/>
  <c r="C12" i="19"/>
  <c r="C13" i="19"/>
  <c r="C14" i="19"/>
  <c r="C15" i="19"/>
  <c r="C16" i="19"/>
  <c r="C17" i="19"/>
  <c r="C18" i="19"/>
  <c r="C19" i="19"/>
  <c r="C20" i="19"/>
  <c r="C21" i="19"/>
  <c r="C22" i="19"/>
  <c r="C35" i="19"/>
  <c r="C36" i="19"/>
  <c r="C37" i="19"/>
  <c r="C38" i="19"/>
  <c r="C39" i="19"/>
  <c r="C40" i="19"/>
  <c r="C41" i="19"/>
  <c r="C42" i="19"/>
  <c r="C43" i="19"/>
  <c r="C44" i="19"/>
  <c r="C45" i="19"/>
  <c r="C46" i="19"/>
  <c r="C47" i="19"/>
  <c r="C48" i="19"/>
  <c r="C49" i="19"/>
  <c r="C50" i="19"/>
  <c r="C51" i="19"/>
  <c r="C52" i="19"/>
  <c r="C53" i="19"/>
  <c r="C54" i="19"/>
  <c r="C55" i="19"/>
  <c r="C56" i="19"/>
  <c r="C57" i="19"/>
  <c r="C58" i="19"/>
  <c r="C59" i="19"/>
  <c r="C60" i="19"/>
  <c r="C61" i="19"/>
  <c r="C62" i="19"/>
  <c r="C63" i="19"/>
  <c r="C64" i="19"/>
  <c r="C65" i="19"/>
  <c r="C66" i="19"/>
  <c r="C67" i="19"/>
  <c r="C68" i="19"/>
  <c r="C69" i="19"/>
  <c r="C70" i="19"/>
  <c r="C71" i="19"/>
  <c r="C72" i="19"/>
  <c r="C73" i="19"/>
  <c r="C74" i="19"/>
  <c r="C75" i="19"/>
  <c r="C76" i="19"/>
  <c r="C77" i="19"/>
  <c r="C78" i="19"/>
  <c r="C79" i="19"/>
  <c r="C80" i="19"/>
  <c r="C81" i="19"/>
  <c r="C82" i="19"/>
  <c r="C83" i="19"/>
  <c r="C84" i="19"/>
  <c r="C85" i="19"/>
  <c r="C86" i="19"/>
  <c r="C87" i="19"/>
  <c r="C88" i="19"/>
  <c r="C89" i="19"/>
  <c r="C90" i="19"/>
  <c r="C91" i="19"/>
  <c r="C92" i="19"/>
  <c r="C93" i="19"/>
  <c r="C19" i="25"/>
  <c r="C13" i="25"/>
  <c r="C18" i="25"/>
  <c r="C12" i="25"/>
  <c r="C23" i="25"/>
  <c r="C24" i="25"/>
  <c r="C25" i="25"/>
  <c r="C26" i="25"/>
  <c r="C20" i="25"/>
  <c r="C14" i="25"/>
  <c r="C15" i="25"/>
  <c r="C17" i="25"/>
  <c r="C22" i="25"/>
  <c r="C16" i="25"/>
  <c r="C9" i="25"/>
  <c r="C21" i="25"/>
  <c r="C11" i="25"/>
  <c r="C10" i="25"/>
  <c r="C116" i="16"/>
  <c r="C117" i="16"/>
  <c r="C118" i="16"/>
  <c r="C49" i="17"/>
  <c r="C50" i="17"/>
  <c r="C27" i="17"/>
  <c r="C51" i="17"/>
  <c r="C52" i="17"/>
  <c r="C23" i="17"/>
  <c r="C53" i="17"/>
  <c r="C36" i="17"/>
  <c r="C54" i="17"/>
  <c r="C55" i="17"/>
  <c r="C56" i="17"/>
  <c r="C19" i="17"/>
  <c r="C9" i="17"/>
  <c r="C40" i="17"/>
  <c r="C57" i="17"/>
  <c r="C25" i="17"/>
  <c r="C26" i="17"/>
  <c r="C58" i="17"/>
  <c r="C41" i="17"/>
  <c r="C59" i="17"/>
  <c r="C60" i="17"/>
  <c r="C46" i="17"/>
  <c r="C34" i="17"/>
  <c r="C39" i="17"/>
  <c r="C43" i="17"/>
  <c r="C12" i="17"/>
  <c r="C45" i="17"/>
  <c r="C17" i="17"/>
  <c r="C22" i="17"/>
  <c r="C31" i="17"/>
  <c r="C16" i="17"/>
  <c r="C28" i="17"/>
  <c r="C13" i="17"/>
  <c r="C18" i="17"/>
  <c r="C42" i="17"/>
  <c r="C61" i="17"/>
  <c r="C38" i="17"/>
  <c r="C20" i="17"/>
  <c r="C24" i="17"/>
  <c r="C10" i="17"/>
  <c r="C21" i="17"/>
  <c r="C47" i="17"/>
  <c r="C62" i="17"/>
  <c r="C37" i="17"/>
  <c r="C63" i="17"/>
  <c r="C14" i="17"/>
  <c r="C15" i="17"/>
  <c r="C48" i="17"/>
  <c r="C35" i="17"/>
  <c r="C32" i="17"/>
  <c r="C64" i="17"/>
  <c r="C11" i="17"/>
  <c r="C29" i="17"/>
  <c r="C30" i="17"/>
  <c r="C114" i="17"/>
  <c r="C115" i="17"/>
  <c r="C116" i="17"/>
  <c r="C117" i="17"/>
  <c r="C118" i="17"/>
  <c r="C119" i="17"/>
  <c r="C120" i="17"/>
  <c r="C121" i="17"/>
  <c r="C122" i="17"/>
  <c r="C123" i="17"/>
  <c r="C124" i="17"/>
  <c r="C125" i="17"/>
  <c r="C126" i="17"/>
  <c r="C127" i="17"/>
  <c r="C128" i="17"/>
  <c r="C129" i="17"/>
  <c r="C130" i="17"/>
  <c r="C131" i="17"/>
  <c r="C132" i="17"/>
  <c r="C133" i="17"/>
  <c r="C134" i="17"/>
  <c r="C135" i="17"/>
  <c r="C136" i="17"/>
  <c r="C137" i="17"/>
  <c r="C138" i="17"/>
  <c r="C139" i="17"/>
  <c r="C140" i="17"/>
  <c r="C141" i="17"/>
  <c r="C142" i="17"/>
  <c r="C143" i="17"/>
  <c r="C144" i="17"/>
  <c r="C145" i="17"/>
  <c r="C146" i="17"/>
  <c r="C147" i="17"/>
  <c r="C148" i="17"/>
  <c r="C149" i="17"/>
  <c r="C150" i="17"/>
  <c r="C151" i="17"/>
  <c r="C152" i="17"/>
  <c r="C153" i="17"/>
  <c r="C154" i="17"/>
  <c r="C155" i="17"/>
  <c r="C156" i="17"/>
  <c r="C157" i="17"/>
  <c r="C158" i="17"/>
  <c r="C159" i="17"/>
  <c r="C160" i="17"/>
  <c r="C161" i="17"/>
  <c r="C162" i="17"/>
  <c r="C163" i="17"/>
  <c r="C164" i="17"/>
  <c r="C165" i="17"/>
  <c r="C166" i="17"/>
  <c r="C167" i="17"/>
  <c r="C168" i="17"/>
  <c r="C169" i="17"/>
  <c r="C170" i="17"/>
  <c r="C171" i="17"/>
  <c r="C172" i="17"/>
  <c r="C173" i="17"/>
  <c r="C174" i="17"/>
  <c r="C175" i="17"/>
  <c r="C176" i="17"/>
  <c r="C177" i="17"/>
  <c r="C178" i="17"/>
  <c r="C179" i="17"/>
  <c r="C180" i="17"/>
  <c r="C181" i="17"/>
  <c r="I551" i="19" l="1"/>
  <c r="I536" i="19"/>
  <c r="J548" i="19"/>
  <c r="I560" i="19"/>
  <c r="K534" i="19"/>
  <c r="I556" i="19"/>
  <c r="J562" i="19"/>
  <c r="K562" i="19"/>
  <c r="J544" i="19"/>
  <c r="J556" i="19"/>
  <c r="I557" i="19"/>
  <c r="K544" i="19"/>
  <c r="K538" i="19"/>
  <c r="K557" i="19"/>
  <c r="U610" i="19"/>
  <c r="T606" i="19"/>
  <c r="T625" i="19"/>
  <c r="T624" i="19"/>
  <c r="U624" i="19"/>
  <c r="U592" i="19"/>
  <c r="T592" i="19"/>
  <c r="U587" i="19"/>
  <c r="T587" i="19"/>
  <c r="U579" i="19"/>
  <c r="T579" i="19"/>
  <c r="U588" i="19"/>
  <c r="T588" i="19"/>
  <c r="T626" i="19"/>
  <c r="U626" i="19"/>
  <c r="T630" i="19"/>
  <c r="U630" i="19"/>
  <c r="U620" i="19"/>
  <c r="T620" i="19"/>
  <c r="U612" i="19"/>
  <c r="T612" i="19"/>
  <c r="U619" i="19"/>
  <c r="T619" i="19"/>
  <c r="U598" i="19"/>
  <c r="T598" i="19"/>
  <c r="U584" i="19"/>
  <c r="T584" i="19"/>
  <c r="U580" i="19"/>
  <c r="T580" i="19"/>
  <c r="U576" i="19"/>
  <c r="T576" i="19"/>
  <c r="T599" i="19"/>
  <c r="U599" i="19"/>
  <c r="T607" i="19"/>
  <c r="U607" i="19"/>
  <c r="U568" i="19"/>
  <c r="T568" i="19"/>
  <c r="U565" i="19"/>
  <c r="T565" i="19"/>
  <c r="U589" i="19"/>
  <c r="T589" i="19"/>
  <c r="U586" i="19"/>
  <c r="T586" i="19"/>
  <c r="U573" i="19"/>
  <c r="T573" i="19"/>
  <c r="U614" i="19"/>
  <c r="T614" i="19"/>
  <c r="U617" i="19"/>
  <c r="T617" i="19"/>
  <c r="U600" i="19"/>
  <c r="T600" i="19"/>
  <c r="U613" i="19"/>
  <c r="T613" i="19"/>
  <c r="U574" i="19"/>
  <c r="T574" i="19"/>
  <c r="U570" i="19"/>
  <c r="T570" i="19"/>
  <c r="U590" i="19"/>
  <c r="T590" i="19"/>
  <c r="U566" i="19"/>
  <c r="T566" i="19"/>
  <c r="U618" i="19"/>
  <c r="T618" i="19"/>
  <c r="T632" i="19"/>
  <c r="U632" i="19"/>
  <c r="T611" i="19"/>
  <c r="U611" i="19"/>
  <c r="U629" i="19"/>
  <c r="T629" i="19"/>
  <c r="U596" i="19"/>
  <c r="T596" i="19"/>
  <c r="U621" i="19"/>
  <c r="T621" i="19"/>
  <c r="U585" i="19"/>
  <c r="T585" i="19"/>
  <c r="T593" i="19"/>
  <c r="U593" i="19"/>
  <c r="U581" i="19"/>
  <c r="T581" i="19"/>
  <c r="U577" i="19"/>
  <c r="T577" i="19"/>
  <c r="U567" i="19"/>
  <c r="T567" i="19"/>
  <c r="T601" i="19"/>
  <c r="U601" i="19"/>
  <c r="U594" i="19"/>
  <c r="T594" i="19"/>
  <c r="T628" i="19"/>
  <c r="U628" i="19"/>
  <c r="T622" i="19"/>
  <c r="U622" i="19"/>
  <c r="U616" i="19"/>
  <c r="T616" i="19"/>
  <c r="U615" i="19"/>
  <c r="T615" i="19"/>
  <c r="T603" i="19"/>
  <c r="U603" i="19"/>
  <c r="T605" i="19"/>
  <c r="U605" i="19"/>
  <c r="T609" i="19"/>
  <c r="U609" i="19"/>
  <c r="T597" i="19"/>
  <c r="U597" i="19"/>
  <c r="T591" i="19"/>
  <c r="U591" i="19"/>
  <c r="U583" i="19"/>
  <c r="T583" i="19"/>
  <c r="U608" i="19"/>
  <c r="T608" i="19"/>
  <c r="T595" i="19"/>
  <c r="U595" i="19"/>
  <c r="U582" i="19"/>
  <c r="T582" i="19"/>
  <c r="U578" i="19"/>
  <c r="T578" i="19"/>
  <c r="U571" i="19"/>
  <c r="T571" i="19"/>
  <c r="U564" i="19"/>
  <c r="T564" i="19"/>
  <c r="U604" i="19"/>
  <c r="T604" i="19"/>
  <c r="U575" i="19"/>
  <c r="T575" i="19"/>
  <c r="U572" i="19"/>
  <c r="T572" i="19"/>
  <c r="U569" i="19"/>
  <c r="T569" i="19"/>
  <c r="C488" i="16"/>
  <c r="F219" i="20"/>
  <c r="F227" i="20"/>
  <c r="F220" i="20"/>
  <c r="AM8" i="15"/>
  <c r="AM9" i="15"/>
  <c r="AM10" i="15"/>
  <c r="AM11" i="15"/>
  <c r="AM12" i="15"/>
  <c r="AM13" i="15"/>
  <c r="AM14" i="15"/>
  <c r="AM15" i="15"/>
  <c r="AM16" i="15"/>
  <c r="AM17" i="15"/>
  <c r="AM18" i="15"/>
  <c r="AM19" i="15"/>
  <c r="AM7" i="15"/>
  <c r="C14" i="22"/>
  <c r="C10" i="22"/>
  <c r="C13" i="22"/>
  <c r="C11" i="22"/>
  <c r="C9" i="22"/>
  <c r="C17" i="22"/>
  <c r="C16" i="22"/>
  <c r="C15" i="22"/>
  <c r="C12" i="22"/>
  <c r="C219" i="21"/>
  <c r="F219" i="21"/>
  <c r="H219" i="21" s="1"/>
  <c r="L219" i="21" s="1"/>
  <c r="C489" i="19"/>
  <c r="C490" i="19"/>
  <c r="C491" i="19"/>
  <c r="C492" i="19"/>
  <c r="C493" i="19"/>
  <c r="C494" i="19"/>
  <c r="C495" i="19"/>
  <c r="C496" i="19"/>
  <c r="C497" i="19"/>
  <c r="C498" i="19"/>
  <c r="C499" i="19"/>
  <c r="C500" i="19"/>
  <c r="C501" i="19"/>
  <c r="C502" i="19"/>
  <c r="C503" i="19"/>
  <c r="C504" i="19"/>
  <c r="C505" i="19"/>
  <c r="C506" i="19"/>
  <c r="C507" i="19"/>
  <c r="C508" i="19"/>
  <c r="C509" i="19"/>
  <c r="C510" i="19"/>
  <c r="C511" i="19"/>
  <c r="C512" i="19"/>
  <c r="C513" i="19"/>
  <c r="C514" i="19"/>
  <c r="C515" i="19"/>
  <c r="C516" i="19"/>
  <c r="C517" i="19"/>
  <c r="C518" i="19"/>
  <c r="C519" i="19"/>
  <c r="C520" i="19"/>
  <c r="C521" i="19"/>
  <c r="C440" i="19"/>
  <c r="C473" i="19"/>
  <c r="C436" i="19"/>
  <c r="C434" i="19"/>
  <c r="C442" i="19"/>
  <c r="C437" i="19"/>
  <c r="C460" i="19"/>
  <c r="C475" i="19"/>
  <c r="C453" i="19"/>
  <c r="C431" i="19"/>
  <c r="C432" i="19"/>
  <c r="C477" i="19"/>
  <c r="C465" i="19"/>
  <c r="C487" i="19"/>
  <c r="C488" i="19"/>
  <c r="C522" i="19"/>
  <c r="C472" i="19"/>
  <c r="C449" i="19"/>
  <c r="C469" i="19"/>
  <c r="C456" i="19"/>
  <c r="C454" i="19"/>
  <c r="C455" i="19"/>
  <c r="C452" i="19"/>
  <c r="C116" i="20"/>
  <c r="C117" i="20"/>
  <c r="C126" i="20"/>
  <c r="C115" i="20"/>
  <c r="C128" i="20"/>
  <c r="C130" i="20"/>
  <c r="C129" i="20"/>
  <c r="F114" i="22"/>
  <c r="F115" i="22"/>
  <c r="F116" i="22"/>
  <c r="B462" i="29"/>
  <c r="B461" i="29"/>
  <c r="C466" i="16"/>
  <c r="C494" i="16"/>
  <c r="C465" i="16"/>
  <c r="C65" i="17"/>
  <c r="C66" i="17"/>
  <c r="C67" i="17"/>
  <c r="C68" i="17"/>
  <c r="C69" i="17"/>
  <c r="C85" i="17"/>
  <c r="C84" i="17"/>
  <c r="C83" i="17"/>
  <c r="C82" i="17"/>
  <c r="C81" i="17"/>
  <c r="C80" i="17"/>
  <c r="C79" i="17"/>
  <c r="C33" i="17"/>
  <c r="C78" i="17"/>
  <c r="C77" i="17"/>
  <c r="C76" i="17"/>
  <c r="C75" i="17"/>
  <c r="C74" i="17"/>
  <c r="C73" i="17"/>
  <c r="C72" i="17"/>
  <c r="C71" i="17"/>
  <c r="C70" i="17"/>
  <c r="C485" i="16"/>
  <c r="J219" i="21" l="1"/>
  <c r="K219" i="21"/>
  <c r="I219" i="21"/>
  <c r="F9" i="29"/>
  <c r="F43" i="16" l="1"/>
  <c r="AH20" i="15" l="1"/>
  <c r="AH21" i="15"/>
  <c r="AH22" i="15"/>
  <c r="AH23" i="15"/>
  <c r="AH24" i="15"/>
  <c r="AH25" i="15"/>
  <c r="AH26" i="15"/>
  <c r="AH27" i="15"/>
  <c r="AH28" i="15"/>
  <c r="AH29" i="15"/>
  <c r="AH30" i="15"/>
  <c r="AH31" i="15"/>
  <c r="AH32" i="15"/>
  <c r="AH33" i="15"/>
  <c r="AH34" i="15"/>
  <c r="AH35" i="15"/>
  <c r="AH36" i="15"/>
  <c r="AG20" i="15"/>
  <c r="AG21" i="15"/>
  <c r="AG22" i="15"/>
  <c r="AG23" i="15"/>
  <c r="AG24" i="15"/>
  <c r="AG25" i="15"/>
  <c r="AG26" i="15"/>
  <c r="AG27" i="15"/>
  <c r="AG28" i="15"/>
  <c r="AG29" i="15"/>
  <c r="AG30" i="15"/>
  <c r="AG31" i="15"/>
  <c r="AG32" i="15"/>
  <c r="AG33" i="15"/>
  <c r="AG34" i="15"/>
  <c r="AG35" i="15"/>
  <c r="AG36" i="15"/>
  <c r="AB20" i="15"/>
  <c r="AB21" i="15"/>
  <c r="AB22" i="15"/>
  <c r="AB23" i="15"/>
  <c r="AB24" i="15"/>
  <c r="AB25" i="15"/>
  <c r="AB26" i="15"/>
  <c r="AB27" i="15"/>
  <c r="AB28" i="15"/>
  <c r="AB29" i="15"/>
  <c r="AB30" i="15"/>
  <c r="AB31" i="15"/>
  <c r="AB32" i="15"/>
  <c r="AB33" i="15"/>
  <c r="AB34" i="15"/>
  <c r="AB35" i="15"/>
  <c r="AB36" i="15"/>
  <c r="AA20" i="15"/>
  <c r="AA21" i="15"/>
  <c r="AA22" i="15"/>
  <c r="AA23" i="15"/>
  <c r="AA24" i="15"/>
  <c r="AA25" i="15"/>
  <c r="AA26" i="15"/>
  <c r="AA27" i="15"/>
  <c r="AA28" i="15"/>
  <c r="AA29" i="15"/>
  <c r="AA30" i="15"/>
  <c r="AA31" i="15"/>
  <c r="AA32" i="15"/>
  <c r="AA33" i="15"/>
  <c r="AA34" i="15"/>
  <c r="AA35" i="15"/>
  <c r="AA36" i="15"/>
  <c r="V20" i="15"/>
  <c r="V21" i="15"/>
  <c r="V22" i="15"/>
  <c r="V23" i="15"/>
  <c r="V24" i="15"/>
  <c r="V25" i="15"/>
  <c r="V26" i="15"/>
  <c r="V27" i="15"/>
  <c r="V28" i="15"/>
  <c r="V29" i="15"/>
  <c r="V30" i="15"/>
  <c r="V31" i="15"/>
  <c r="V32" i="15"/>
  <c r="V33" i="15"/>
  <c r="V34" i="15"/>
  <c r="V35" i="15"/>
  <c r="V36" i="15"/>
  <c r="U20" i="15"/>
  <c r="U21" i="15"/>
  <c r="U22" i="15"/>
  <c r="U23" i="15"/>
  <c r="U24" i="15"/>
  <c r="U25" i="15"/>
  <c r="U26" i="15"/>
  <c r="U27" i="15"/>
  <c r="U28" i="15"/>
  <c r="U29" i="15"/>
  <c r="U30" i="15"/>
  <c r="U31" i="15"/>
  <c r="U32" i="15"/>
  <c r="U33" i="15"/>
  <c r="U34" i="15"/>
  <c r="U35" i="15"/>
  <c r="U36" i="15"/>
  <c r="P20" i="15"/>
  <c r="P21" i="15"/>
  <c r="P22" i="15"/>
  <c r="P23" i="15"/>
  <c r="P24" i="15"/>
  <c r="P25" i="15"/>
  <c r="P26" i="15"/>
  <c r="P27" i="15"/>
  <c r="P28" i="15"/>
  <c r="P29" i="15"/>
  <c r="P30" i="15"/>
  <c r="P31" i="15"/>
  <c r="P32" i="15"/>
  <c r="P33" i="15"/>
  <c r="P34" i="15"/>
  <c r="P35" i="15"/>
  <c r="P36" i="15"/>
  <c r="O20" i="15"/>
  <c r="O21" i="15"/>
  <c r="O22" i="15"/>
  <c r="O23" i="15"/>
  <c r="O24" i="15"/>
  <c r="O25" i="15"/>
  <c r="O26" i="15"/>
  <c r="O27" i="15"/>
  <c r="O28" i="15"/>
  <c r="O29" i="15"/>
  <c r="O30" i="15"/>
  <c r="O31" i="15"/>
  <c r="O32" i="15"/>
  <c r="O33" i="15"/>
  <c r="O34" i="15"/>
  <c r="O35" i="15"/>
  <c r="O36" i="15"/>
  <c r="I20" i="15"/>
  <c r="I21" i="15"/>
  <c r="I22" i="15"/>
  <c r="I23" i="15"/>
  <c r="I24" i="15"/>
  <c r="I25" i="15"/>
  <c r="I26" i="15"/>
  <c r="I27" i="15"/>
  <c r="I28" i="15"/>
  <c r="I29" i="15"/>
  <c r="I30" i="15"/>
  <c r="I31" i="15"/>
  <c r="I32" i="15"/>
  <c r="I33" i="15"/>
  <c r="I34" i="15"/>
  <c r="I35" i="15"/>
  <c r="I36" i="15"/>
  <c r="J20" i="15"/>
  <c r="J21" i="15"/>
  <c r="J22" i="15"/>
  <c r="J23" i="15"/>
  <c r="J24" i="15"/>
  <c r="J25" i="15"/>
  <c r="J26" i="15"/>
  <c r="J27" i="15"/>
  <c r="J28" i="15"/>
  <c r="J29" i="15"/>
  <c r="J30" i="15"/>
  <c r="J31" i="15"/>
  <c r="J32" i="15"/>
  <c r="J33" i="15"/>
  <c r="J34" i="15"/>
  <c r="J35" i="15"/>
  <c r="J36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C20" i="15"/>
  <c r="C21" i="15"/>
  <c r="C22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C36" i="15"/>
  <c r="F423" i="28" l="1"/>
  <c r="H423" i="28" s="1"/>
  <c r="L423" i="28" s="1"/>
  <c r="C423" i="28"/>
  <c r="F422" i="28"/>
  <c r="H422" i="28" s="1"/>
  <c r="L422" i="28" s="1"/>
  <c r="C422" i="28"/>
  <c r="F421" i="28"/>
  <c r="H421" i="28" s="1"/>
  <c r="L421" i="28" s="1"/>
  <c r="C421" i="28"/>
  <c r="F420" i="28"/>
  <c r="H420" i="28" s="1"/>
  <c r="L420" i="28" s="1"/>
  <c r="C420" i="28"/>
  <c r="F419" i="28"/>
  <c r="H419" i="28" s="1"/>
  <c r="L419" i="28" s="1"/>
  <c r="C419" i="28"/>
  <c r="F418" i="28"/>
  <c r="H418" i="28" s="1"/>
  <c r="L418" i="28" s="1"/>
  <c r="C418" i="28"/>
  <c r="F417" i="28"/>
  <c r="H417" i="28" s="1"/>
  <c r="L417" i="28" s="1"/>
  <c r="C417" i="28"/>
  <c r="F416" i="28"/>
  <c r="H416" i="28" s="1"/>
  <c r="L416" i="28" s="1"/>
  <c r="C416" i="28"/>
  <c r="F415" i="28"/>
  <c r="H415" i="28" s="1"/>
  <c r="L415" i="28" s="1"/>
  <c r="C415" i="28"/>
  <c r="F414" i="28"/>
  <c r="H414" i="28" s="1"/>
  <c r="L414" i="28" s="1"/>
  <c r="C414" i="28"/>
  <c r="F413" i="28"/>
  <c r="H413" i="28" s="1"/>
  <c r="L413" i="28" s="1"/>
  <c r="I413" i="28" s="1"/>
  <c r="C413" i="28"/>
  <c r="F412" i="28"/>
  <c r="H412" i="28" s="1"/>
  <c r="L412" i="28" s="1"/>
  <c r="C412" i="28"/>
  <c r="F411" i="28"/>
  <c r="H411" i="28" s="1"/>
  <c r="L411" i="28" s="1"/>
  <c r="C411" i="28"/>
  <c r="F410" i="28"/>
  <c r="H410" i="28" s="1"/>
  <c r="L410" i="28" s="1"/>
  <c r="C410" i="28"/>
  <c r="F409" i="28"/>
  <c r="H409" i="28" s="1"/>
  <c r="L409" i="28" s="1"/>
  <c r="I409" i="28" s="1"/>
  <c r="C409" i="28"/>
  <c r="F408" i="28"/>
  <c r="H408" i="28" s="1"/>
  <c r="L408" i="28" s="1"/>
  <c r="C408" i="28"/>
  <c r="F407" i="28"/>
  <c r="H407" i="28" s="1"/>
  <c r="L407" i="28" s="1"/>
  <c r="C407" i="28"/>
  <c r="H406" i="28"/>
  <c r="L406" i="28" s="1"/>
  <c r="F406" i="28"/>
  <c r="C406" i="28"/>
  <c r="F405" i="28"/>
  <c r="H405" i="28" s="1"/>
  <c r="L405" i="28" s="1"/>
  <c r="C405" i="28"/>
  <c r="F404" i="28"/>
  <c r="H404" i="28" s="1"/>
  <c r="L404" i="28" s="1"/>
  <c r="I404" i="28" s="1"/>
  <c r="C404" i="28"/>
  <c r="F403" i="28"/>
  <c r="H403" i="28" s="1"/>
  <c r="L403" i="28" s="1"/>
  <c r="C403" i="28"/>
  <c r="F402" i="28"/>
  <c r="H402" i="28" s="1"/>
  <c r="L402" i="28" s="1"/>
  <c r="C402" i="28"/>
  <c r="F401" i="28"/>
  <c r="H401" i="28" s="1"/>
  <c r="L401" i="28" s="1"/>
  <c r="C401" i="28"/>
  <c r="H400" i="28"/>
  <c r="L400" i="28" s="1"/>
  <c r="F400" i="28"/>
  <c r="C400" i="28"/>
  <c r="F399" i="28"/>
  <c r="H399" i="28" s="1"/>
  <c r="L399" i="28" s="1"/>
  <c r="C399" i="28"/>
  <c r="F398" i="28"/>
  <c r="H398" i="28" s="1"/>
  <c r="L398" i="28" s="1"/>
  <c r="C398" i="28"/>
  <c r="F397" i="28"/>
  <c r="H397" i="28" s="1"/>
  <c r="L397" i="28" s="1"/>
  <c r="C397" i="28"/>
  <c r="I396" i="28"/>
  <c r="F396" i="28"/>
  <c r="H396" i="28" s="1"/>
  <c r="L396" i="28" s="1"/>
  <c r="C396" i="28"/>
  <c r="F395" i="28"/>
  <c r="H395" i="28" s="1"/>
  <c r="L395" i="28" s="1"/>
  <c r="C395" i="28"/>
  <c r="F394" i="28"/>
  <c r="H394" i="28" s="1"/>
  <c r="L394" i="28" s="1"/>
  <c r="K394" i="28" s="1"/>
  <c r="C394" i="28"/>
  <c r="F393" i="28"/>
  <c r="H393" i="28" s="1"/>
  <c r="L393" i="28" s="1"/>
  <c r="C393" i="28"/>
  <c r="H392" i="28"/>
  <c r="L392" i="28" s="1"/>
  <c r="I392" i="28" s="1"/>
  <c r="F392" i="28"/>
  <c r="C392" i="28"/>
  <c r="F391" i="28"/>
  <c r="H391" i="28" s="1"/>
  <c r="L391" i="28" s="1"/>
  <c r="C391" i="28"/>
  <c r="H390" i="28"/>
  <c r="L390" i="28" s="1"/>
  <c r="K390" i="28" s="1"/>
  <c r="F390" i="28"/>
  <c r="C390" i="28"/>
  <c r="H389" i="28"/>
  <c r="L389" i="28" s="1"/>
  <c r="S389" i="28" s="1"/>
  <c r="P389" i="28" s="1"/>
  <c r="F389" i="28"/>
  <c r="C389" i="28"/>
  <c r="F388" i="28"/>
  <c r="H388" i="28" s="1"/>
  <c r="L388" i="28" s="1"/>
  <c r="S388" i="28" s="1"/>
  <c r="P388" i="28" s="1"/>
  <c r="C388" i="28"/>
  <c r="L387" i="28"/>
  <c r="M387" i="28" s="1"/>
  <c r="F387" i="28"/>
  <c r="H387" i="28" s="1"/>
  <c r="C387" i="28"/>
  <c r="F386" i="28"/>
  <c r="H386" i="28" s="1"/>
  <c r="L386" i="28" s="1"/>
  <c r="C386" i="28"/>
  <c r="H385" i="28"/>
  <c r="L385" i="28" s="1"/>
  <c r="J385" i="28" s="1"/>
  <c r="F385" i="28"/>
  <c r="C385" i="28"/>
  <c r="F384" i="28"/>
  <c r="H384" i="28" s="1"/>
  <c r="L384" i="28" s="1"/>
  <c r="S384" i="28" s="1"/>
  <c r="P384" i="28" s="1"/>
  <c r="C384" i="28"/>
  <c r="L383" i="28"/>
  <c r="Q383" i="28" s="1"/>
  <c r="F383" i="28"/>
  <c r="H383" i="28" s="1"/>
  <c r="C383" i="28"/>
  <c r="F382" i="28"/>
  <c r="H382" i="28" s="1"/>
  <c r="L382" i="28" s="1"/>
  <c r="C382" i="28"/>
  <c r="H381" i="28"/>
  <c r="L381" i="28" s="1"/>
  <c r="S381" i="28" s="1"/>
  <c r="P381" i="28" s="1"/>
  <c r="U381" i="28" s="1"/>
  <c r="F381" i="28"/>
  <c r="C381" i="28"/>
  <c r="R380" i="28"/>
  <c r="F380" i="28"/>
  <c r="H380" i="28" s="1"/>
  <c r="L380" i="28" s="1"/>
  <c r="S380" i="28" s="1"/>
  <c r="P380" i="28" s="1"/>
  <c r="C380" i="28"/>
  <c r="F379" i="28"/>
  <c r="H379" i="28" s="1"/>
  <c r="L379" i="28" s="1"/>
  <c r="Q379" i="28" s="1"/>
  <c r="C379" i="28"/>
  <c r="F378" i="28"/>
  <c r="H378" i="28" s="1"/>
  <c r="L378" i="28" s="1"/>
  <c r="C378" i="28"/>
  <c r="F377" i="28"/>
  <c r="H377" i="28" s="1"/>
  <c r="L377" i="28" s="1"/>
  <c r="C377" i="28"/>
  <c r="R376" i="28"/>
  <c r="F376" i="28"/>
  <c r="H376" i="28" s="1"/>
  <c r="L376" i="28" s="1"/>
  <c r="S376" i="28" s="1"/>
  <c r="P376" i="28" s="1"/>
  <c r="C376" i="28"/>
  <c r="F375" i="28"/>
  <c r="H375" i="28" s="1"/>
  <c r="L375" i="28" s="1"/>
  <c r="Q375" i="28" s="1"/>
  <c r="C375" i="28"/>
  <c r="H374" i="28"/>
  <c r="L374" i="28" s="1"/>
  <c r="F374" i="28"/>
  <c r="C374" i="28"/>
  <c r="F373" i="28"/>
  <c r="H373" i="28" s="1"/>
  <c r="L373" i="28" s="1"/>
  <c r="S373" i="28" s="1"/>
  <c r="P373" i="28" s="1"/>
  <c r="T373" i="28" s="1"/>
  <c r="C373" i="28"/>
  <c r="H372" i="28"/>
  <c r="L372" i="28" s="1"/>
  <c r="S372" i="28" s="1"/>
  <c r="P372" i="28" s="1"/>
  <c r="F372" i="28"/>
  <c r="C372" i="28"/>
  <c r="F371" i="28"/>
  <c r="H371" i="28" s="1"/>
  <c r="L371" i="28" s="1"/>
  <c r="Q371" i="28" s="1"/>
  <c r="C371" i="28"/>
  <c r="F370" i="28"/>
  <c r="H370" i="28" s="1"/>
  <c r="L370" i="28" s="1"/>
  <c r="M370" i="28" s="1"/>
  <c r="C370" i="28"/>
  <c r="F369" i="28"/>
  <c r="H369" i="28" s="1"/>
  <c r="L369" i="28" s="1"/>
  <c r="I369" i="28" s="1"/>
  <c r="C369" i="28"/>
  <c r="F368" i="28"/>
  <c r="H368" i="28" s="1"/>
  <c r="L368" i="28" s="1"/>
  <c r="C368" i="28"/>
  <c r="L367" i="28"/>
  <c r="K367" i="28" s="1"/>
  <c r="F367" i="28"/>
  <c r="H367" i="28" s="1"/>
  <c r="C367" i="28"/>
  <c r="F366" i="28"/>
  <c r="H366" i="28" s="1"/>
  <c r="L366" i="28" s="1"/>
  <c r="C366" i="28"/>
  <c r="F365" i="28"/>
  <c r="H365" i="28" s="1"/>
  <c r="L365" i="28" s="1"/>
  <c r="M365" i="28" s="1"/>
  <c r="C365" i="28"/>
  <c r="F364" i="28"/>
  <c r="H364" i="28" s="1"/>
  <c r="L364" i="28" s="1"/>
  <c r="M364" i="28" s="1"/>
  <c r="C364" i="28"/>
  <c r="S363" i="28"/>
  <c r="P363" i="28" s="1"/>
  <c r="F363" i="28"/>
  <c r="H363" i="28" s="1"/>
  <c r="L363" i="28" s="1"/>
  <c r="K363" i="28" s="1"/>
  <c r="C363" i="28"/>
  <c r="F362" i="28"/>
  <c r="H362" i="28" s="1"/>
  <c r="L362" i="28" s="1"/>
  <c r="Q362" i="28" s="1"/>
  <c r="C362" i="28"/>
  <c r="F361" i="28"/>
  <c r="H361" i="28" s="1"/>
  <c r="L361" i="28" s="1"/>
  <c r="C361" i="28"/>
  <c r="L360" i="28"/>
  <c r="M360" i="28" s="1"/>
  <c r="F360" i="28"/>
  <c r="H360" i="28" s="1"/>
  <c r="C360" i="28"/>
  <c r="F359" i="28"/>
  <c r="H359" i="28" s="1"/>
  <c r="L359" i="28" s="1"/>
  <c r="C359" i="28"/>
  <c r="F358" i="28"/>
  <c r="H358" i="28" s="1"/>
  <c r="L358" i="28" s="1"/>
  <c r="C358" i="28"/>
  <c r="F357" i="28"/>
  <c r="H357" i="28" s="1"/>
  <c r="L357" i="28" s="1"/>
  <c r="C357" i="28"/>
  <c r="F356" i="28"/>
  <c r="H356" i="28" s="1"/>
  <c r="L356" i="28" s="1"/>
  <c r="C356" i="28"/>
  <c r="F355" i="28"/>
  <c r="H355" i="28" s="1"/>
  <c r="L355" i="28" s="1"/>
  <c r="C355" i="28"/>
  <c r="F354" i="28"/>
  <c r="H354" i="28" s="1"/>
  <c r="L354" i="28" s="1"/>
  <c r="R354" i="28" s="1"/>
  <c r="C354" i="28"/>
  <c r="H353" i="28"/>
  <c r="L353" i="28" s="1"/>
  <c r="F353" i="28"/>
  <c r="C353" i="28"/>
  <c r="F352" i="28"/>
  <c r="H352" i="28" s="1"/>
  <c r="L352" i="28" s="1"/>
  <c r="M352" i="28" s="1"/>
  <c r="C352" i="28"/>
  <c r="L351" i="28"/>
  <c r="F351" i="28"/>
  <c r="H351" i="28" s="1"/>
  <c r="C351" i="28"/>
  <c r="F350" i="28"/>
  <c r="H350" i="28" s="1"/>
  <c r="L350" i="28" s="1"/>
  <c r="Q350" i="28" s="1"/>
  <c r="C350" i="28"/>
  <c r="F349" i="28"/>
  <c r="H349" i="28" s="1"/>
  <c r="L349" i="28" s="1"/>
  <c r="C349" i="28"/>
  <c r="L348" i="28"/>
  <c r="F348" i="28"/>
  <c r="H348" i="28" s="1"/>
  <c r="C348" i="28"/>
  <c r="F347" i="28"/>
  <c r="H347" i="28" s="1"/>
  <c r="L347" i="28" s="1"/>
  <c r="C347" i="28"/>
  <c r="Q346" i="28"/>
  <c r="F346" i="28"/>
  <c r="H346" i="28" s="1"/>
  <c r="L346" i="28" s="1"/>
  <c r="R346" i="28" s="1"/>
  <c r="C346" i="28"/>
  <c r="H345" i="28"/>
  <c r="L345" i="28" s="1"/>
  <c r="M345" i="28" s="1"/>
  <c r="F345" i="28"/>
  <c r="C345" i="28"/>
  <c r="F344" i="28"/>
  <c r="H344" i="28" s="1"/>
  <c r="L344" i="28" s="1"/>
  <c r="C344" i="28"/>
  <c r="F343" i="28"/>
  <c r="H343" i="28" s="1"/>
  <c r="L343" i="28" s="1"/>
  <c r="K343" i="28" s="1"/>
  <c r="C343" i="28"/>
  <c r="F342" i="28"/>
  <c r="H342" i="28" s="1"/>
  <c r="L342" i="28" s="1"/>
  <c r="S342" i="28" s="1"/>
  <c r="P342" i="28" s="1"/>
  <c r="U342" i="28" s="1"/>
  <c r="C342" i="28"/>
  <c r="F341" i="28"/>
  <c r="H341" i="28" s="1"/>
  <c r="L341" i="28" s="1"/>
  <c r="C341" i="28"/>
  <c r="F340" i="28"/>
  <c r="H340" i="28" s="1"/>
  <c r="L340" i="28" s="1"/>
  <c r="C340" i="28"/>
  <c r="F339" i="28"/>
  <c r="H339" i="28" s="1"/>
  <c r="L339" i="28" s="1"/>
  <c r="C339" i="28"/>
  <c r="F338" i="28"/>
  <c r="H338" i="28" s="1"/>
  <c r="L338" i="28" s="1"/>
  <c r="R338" i="28" s="1"/>
  <c r="C338" i="28"/>
  <c r="F337" i="28"/>
  <c r="H337" i="28" s="1"/>
  <c r="L337" i="28" s="1"/>
  <c r="C337" i="28"/>
  <c r="H336" i="28"/>
  <c r="L336" i="28" s="1"/>
  <c r="Q336" i="28" s="1"/>
  <c r="F336" i="28"/>
  <c r="C336" i="28"/>
  <c r="F335" i="28"/>
  <c r="H335" i="28" s="1"/>
  <c r="L335" i="28" s="1"/>
  <c r="C335" i="28"/>
  <c r="F334" i="28"/>
  <c r="H334" i="28" s="1"/>
  <c r="L334" i="28" s="1"/>
  <c r="J334" i="28" s="1"/>
  <c r="C334" i="28"/>
  <c r="F333" i="28"/>
  <c r="H333" i="28" s="1"/>
  <c r="L333" i="28" s="1"/>
  <c r="Q333" i="28" s="1"/>
  <c r="C333" i="28"/>
  <c r="F332" i="28"/>
  <c r="H332" i="28" s="1"/>
  <c r="L332" i="28" s="1"/>
  <c r="C332" i="28"/>
  <c r="F331" i="28"/>
  <c r="H331" i="28" s="1"/>
  <c r="L331" i="28" s="1"/>
  <c r="K331" i="28" s="1"/>
  <c r="C331" i="28"/>
  <c r="F330" i="28"/>
  <c r="H330" i="28" s="1"/>
  <c r="L330" i="28" s="1"/>
  <c r="K330" i="28" s="1"/>
  <c r="C330" i="28"/>
  <c r="F329" i="28"/>
  <c r="H329" i="28" s="1"/>
  <c r="L329" i="28" s="1"/>
  <c r="C329" i="28"/>
  <c r="F328" i="28"/>
  <c r="H328" i="28" s="1"/>
  <c r="L328" i="28" s="1"/>
  <c r="C328" i="28"/>
  <c r="H327" i="28"/>
  <c r="L327" i="28" s="1"/>
  <c r="F327" i="28"/>
  <c r="C327" i="28"/>
  <c r="F326" i="28"/>
  <c r="H326" i="28" s="1"/>
  <c r="L326" i="28" s="1"/>
  <c r="C326" i="28"/>
  <c r="F325" i="28"/>
  <c r="H325" i="28" s="1"/>
  <c r="L325" i="28" s="1"/>
  <c r="C325" i="28"/>
  <c r="F324" i="28"/>
  <c r="H324" i="28" s="1"/>
  <c r="L324" i="28" s="1"/>
  <c r="C324" i="28"/>
  <c r="F318" i="28"/>
  <c r="H318" i="28" s="1"/>
  <c r="L318" i="28" s="1"/>
  <c r="C318" i="28"/>
  <c r="I317" i="28"/>
  <c r="F317" i="28"/>
  <c r="H317" i="28" s="1"/>
  <c r="L317" i="28" s="1"/>
  <c r="C317" i="28"/>
  <c r="F316" i="28"/>
  <c r="H316" i="28" s="1"/>
  <c r="L316" i="28" s="1"/>
  <c r="C316" i="28"/>
  <c r="F315" i="28"/>
  <c r="H315" i="28" s="1"/>
  <c r="L315" i="28" s="1"/>
  <c r="C315" i="28"/>
  <c r="K314" i="28"/>
  <c r="F314" i="28"/>
  <c r="H314" i="28" s="1"/>
  <c r="L314" i="28" s="1"/>
  <c r="C314" i="28"/>
  <c r="F313" i="28"/>
  <c r="H313" i="28" s="1"/>
  <c r="L313" i="28" s="1"/>
  <c r="C313" i="28"/>
  <c r="Q312" i="28"/>
  <c r="F312" i="28"/>
  <c r="H312" i="28" s="1"/>
  <c r="L312" i="28" s="1"/>
  <c r="C312" i="28"/>
  <c r="F311" i="28"/>
  <c r="H311" i="28" s="1"/>
  <c r="L311" i="28" s="1"/>
  <c r="C311" i="28"/>
  <c r="F310" i="28"/>
  <c r="H310" i="28" s="1"/>
  <c r="L310" i="28" s="1"/>
  <c r="K310" i="28" s="1"/>
  <c r="C310" i="28"/>
  <c r="F309" i="28"/>
  <c r="H309" i="28" s="1"/>
  <c r="L309" i="28" s="1"/>
  <c r="C309" i="28"/>
  <c r="R308" i="28"/>
  <c r="F308" i="28"/>
  <c r="H308" i="28" s="1"/>
  <c r="L308" i="28" s="1"/>
  <c r="S308" i="28" s="1"/>
  <c r="P308" i="28" s="1"/>
  <c r="U308" i="28" s="1"/>
  <c r="C308" i="28"/>
  <c r="F307" i="28"/>
  <c r="H307" i="28" s="1"/>
  <c r="L307" i="28" s="1"/>
  <c r="C307" i="28"/>
  <c r="F306" i="28"/>
  <c r="H306" i="28" s="1"/>
  <c r="L306" i="28" s="1"/>
  <c r="M306" i="28" s="1"/>
  <c r="C306" i="28"/>
  <c r="L305" i="28"/>
  <c r="F305" i="28"/>
  <c r="H305" i="28" s="1"/>
  <c r="C305" i="28"/>
  <c r="F304" i="28"/>
  <c r="H304" i="28" s="1"/>
  <c r="L304" i="28" s="1"/>
  <c r="C304" i="28"/>
  <c r="F303" i="28"/>
  <c r="H303" i="28" s="1"/>
  <c r="L303" i="28" s="1"/>
  <c r="C303" i="28"/>
  <c r="F302" i="28"/>
  <c r="H302" i="28" s="1"/>
  <c r="L302" i="28" s="1"/>
  <c r="C302" i="28"/>
  <c r="F301" i="28"/>
  <c r="H301" i="28" s="1"/>
  <c r="L301" i="28" s="1"/>
  <c r="C301" i="28"/>
  <c r="F300" i="28"/>
  <c r="H300" i="28" s="1"/>
  <c r="L300" i="28" s="1"/>
  <c r="C300" i="28"/>
  <c r="H299" i="28"/>
  <c r="L299" i="28" s="1"/>
  <c r="F299" i="28"/>
  <c r="C299" i="28"/>
  <c r="F298" i="28"/>
  <c r="H298" i="28" s="1"/>
  <c r="L298" i="28" s="1"/>
  <c r="K298" i="28" s="1"/>
  <c r="C298" i="28"/>
  <c r="F297" i="28"/>
  <c r="H297" i="28" s="1"/>
  <c r="L297" i="28" s="1"/>
  <c r="J297" i="28" s="1"/>
  <c r="C297" i="28"/>
  <c r="Q296" i="28"/>
  <c r="F296" i="28"/>
  <c r="H296" i="28" s="1"/>
  <c r="L296" i="28" s="1"/>
  <c r="C296" i="28"/>
  <c r="H295" i="28"/>
  <c r="L295" i="28" s="1"/>
  <c r="M295" i="28" s="1"/>
  <c r="F295" i="28"/>
  <c r="C295" i="28"/>
  <c r="F294" i="28"/>
  <c r="H294" i="28" s="1"/>
  <c r="L294" i="28" s="1"/>
  <c r="K294" i="28" s="1"/>
  <c r="C294" i="28"/>
  <c r="J293" i="28"/>
  <c r="F293" i="28"/>
  <c r="H293" i="28" s="1"/>
  <c r="L293" i="28" s="1"/>
  <c r="K293" i="28" s="1"/>
  <c r="C293" i="28"/>
  <c r="F292" i="28"/>
  <c r="H292" i="28" s="1"/>
  <c r="L292" i="28" s="1"/>
  <c r="C292" i="28"/>
  <c r="M291" i="28"/>
  <c r="F291" i="28"/>
  <c r="H291" i="28" s="1"/>
  <c r="L291" i="28" s="1"/>
  <c r="Q291" i="28" s="1"/>
  <c r="C291" i="28"/>
  <c r="F290" i="28"/>
  <c r="H290" i="28" s="1"/>
  <c r="L290" i="28" s="1"/>
  <c r="M290" i="28" s="1"/>
  <c r="C290" i="28"/>
  <c r="F289" i="28"/>
  <c r="H289" i="28" s="1"/>
  <c r="L289" i="28" s="1"/>
  <c r="S289" i="28" s="1"/>
  <c r="P289" i="28" s="1"/>
  <c r="U289" i="28" s="1"/>
  <c r="C289" i="28"/>
  <c r="H288" i="28"/>
  <c r="L288" i="28" s="1"/>
  <c r="F288" i="28"/>
  <c r="C288" i="28"/>
  <c r="F287" i="28"/>
  <c r="H287" i="28" s="1"/>
  <c r="L287" i="28" s="1"/>
  <c r="R287" i="28" s="1"/>
  <c r="C287" i="28"/>
  <c r="F286" i="28"/>
  <c r="H286" i="28" s="1"/>
  <c r="L286" i="28" s="1"/>
  <c r="K286" i="28" s="1"/>
  <c r="C286" i="28"/>
  <c r="F285" i="28"/>
  <c r="H285" i="28" s="1"/>
  <c r="L285" i="28" s="1"/>
  <c r="I285" i="28" s="1"/>
  <c r="C285" i="28"/>
  <c r="F284" i="28"/>
  <c r="H284" i="28" s="1"/>
  <c r="L284" i="28" s="1"/>
  <c r="C284" i="28"/>
  <c r="F283" i="28"/>
  <c r="H283" i="28" s="1"/>
  <c r="L283" i="28" s="1"/>
  <c r="C283" i="28"/>
  <c r="F282" i="28"/>
  <c r="H282" i="28" s="1"/>
  <c r="L282" i="28" s="1"/>
  <c r="C282" i="28"/>
  <c r="F281" i="28"/>
  <c r="H281" i="28" s="1"/>
  <c r="L281" i="28" s="1"/>
  <c r="C281" i="28"/>
  <c r="H280" i="28"/>
  <c r="L280" i="28" s="1"/>
  <c r="F280" i="28"/>
  <c r="C280" i="28"/>
  <c r="F279" i="28"/>
  <c r="H279" i="28" s="1"/>
  <c r="L279" i="28" s="1"/>
  <c r="C279" i="28"/>
  <c r="F278" i="28"/>
  <c r="H278" i="28" s="1"/>
  <c r="L278" i="28" s="1"/>
  <c r="C278" i="28"/>
  <c r="F277" i="28"/>
  <c r="H277" i="28" s="1"/>
  <c r="L277" i="28" s="1"/>
  <c r="C277" i="28"/>
  <c r="F276" i="28"/>
  <c r="H276" i="28" s="1"/>
  <c r="L276" i="28" s="1"/>
  <c r="C276" i="28"/>
  <c r="F275" i="28"/>
  <c r="H275" i="28" s="1"/>
  <c r="L275" i="28" s="1"/>
  <c r="R275" i="28" s="1"/>
  <c r="C275" i="28"/>
  <c r="F274" i="28"/>
  <c r="H274" i="28" s="1"/>
  <c r="L274" i="28" s="1"/>
  <c r="C274" i="28"/>
  <c r="F273" i="28"/>
  <c r="H273" i="28" s="1"/>
  <c r="L273" i="28" s="1"/>
  <c r="S273" i="28" s="1"/>
  <c r="P273" i="28" s="1"/>
  <c r="C273" i="28"/>
  <c r="I272" i="28"/>
  <c r="F272" i="28"/>
  <c r="H272" i="28" s="1"/>
  <c r="L272" i="28" s="1"/>
  <c r="J272" i="28" s="1"/>
  <c r="C272" i="28"/>
  <c r="F271" i="28"/>
  <c r="H271" i="28" s="1"/>
  <c r="L271" i="28" s="1"/>
  <c r="C271" i="28"/>
  <c r="F270" i="28"/>
  <c r="H270" i="28" s="1"/>
  <c r="L270" i="28" s="1"/>
  <c r="C270" i="28"/>
  <c r="F269" i="28"/>
  <c r="H269" i="28" s="1"/>
  <c r="L269" i="28" s="1"/>
  <c r="K269" i="28" s="1"/>
  <c r="C269" i="28"/>
  <c r="F268" i="28"/>
  <c r="H268" i="28" s="1"/>
  <c r="L268" i="28" s="1"/>
  <c r="C268" i="28"/>
  <c r="H267" i="28"/>
  <c r="L267" i="28" s="1"/>
  <c r="F267" i="28"/>
  <c r="C267" i="28"/>
  <c r="H266" i="28"/>
  <c r="L266" i="28" s="1"/>
  <c r="J266" i="28" s="1"/>
  <c r="F266" i="28"/>
  <c r="C266" i="28"/>
  <c r="F265" i="28"/>
  <c r="H265" i="28" s="1"/>
  <c r="L265" i="28" s="1"/>
  <c r="R265" i="28" s="1"/>
  <c r="C265" i="28"/>
  <c r="F264" i="28"/>
  <c r="H264" i="28" s="1"/>
  <c r="L264" i="28" s="1"/>
  <c r="C264" i="28"/>
  <c r="H263" i="28"/>
  <c r="L263" i="28" s="1"/>
  <c r="Q263" i="28" s="1"/>
  <c r="F263" i="28"/>
  <c r="C263" i="28"/>
  <c r="F262" i="28"/>
  <c r="H262" i="28" s="1"/>
  <c r="L262" i="28" s="1"/>
  <c r="C262" i="28"/>
  <c r="F261" i="28"/>
  <c r="H261" i="28" s="1"/>
  <c r="L261" i="28" s="1"/>
  <c r="C261" i="28"/>
  <c r="Q260" i="28"/>
  <c r="F260" i="28"/>
  <c r="H260" i="28" s="1"/>
  <c r="L260" i="28" s="1"/>
  <c r="R260" i="28" s="1"/>
  <c r="C260" i="28"/>
  <c r="F259" i="28"/>
  <c r="H259" i="28" s="1"/>
  <c r="L259" i="28" s="1"/>
  <c r="C259" i="28"/>
  <c r="F258" i="28"/>
  <c r="H258" i="28" s="1"/>
  <c r="L258" i="28" s="1"/>
  <c r="K258" i="28" s="1"/>
  <c r="C258" i="28"/>
  <c r="H257" i="28"/>
  <c r="L257" i="28" s="1"/>
  <c r="F257" i="28"/>
  <c r="C257" i="28"/>
  <c r="F256" i="28"/>
  <c r="H256" i="28" s="1"/>
  <c r="L256" i="28" s="1"/>
  <c r="C256" i="28"/>
  <c r="F255" i="28"/>
  <c r="H255" i="28" s="1"/>
  <c r="L255" i="28" s="1"/>
  <c r="Q255" i="28" s="1"/>
  <c r="C255" i="28"/>
  <c r="H254" i="28"/>
  <c r="L254" i="28" s="1"/>
  <c r="R254" i="28" s="1"/>
  <c r="F254" i="28"/>
  <c r="C254" i="28"/>
  <c r="F253" i="28"/>
  <c r="H253" i="28" s="1"/>
  <c r="L253" i="28" s="1"/>
  <c r="K253" i="28" s="1"/>
  <c r="C253" i="28"/>
  <c r="F252" i="28"/>
  <c r="H252" i="28" s="1"/>
  <c r="L252" i="28" s="1"/>
  <c r="R252" i="28" s="1"/>
  <c r="C252" i="28"/>
  <c r="F251" i="28"/>
  <c r="H251" i="28" s="1"/>
  <c r="L251" i="28" s="1"/>
  <c r="C251" i="28"/>
  <c r="H250" i="28"/>
  <c r="L250" i="28" s="1"/>
  <c r="F250" i="28"/>
  <c r="C250" i="28"/>
  <c r="F249" i="28"/>
  <c r="H249" i="28" s="1"/>
  <c r="L249" i="28" s="1"/>
  <c r="C249" i="28"/>
  <c r="F248" i="28"/>
  <c r="H248" i="28" s="1"/>
  <c r="L248" i="28" s="1"/>
  <c r="J248" i="28" s="1"/>
  <c r="C248" i="28"/>
  <c r="F247" i="28"/>
  <c r="H247" i="28" s="1"/>
  <c r="L247" i="28" s="1"/>
  <c r="C247" i="28"/>
  <c r="F246" i="28"/>
  <c r="H246" i="28" s="1"/>
  <c r="L246" i="28" s="1"/>
  <c r="R246" i="28" s="1"/>
  <c r="C246" i="28"/>
  <c r="F245" i="28"/>
  <c r="H245" i="28" s="1"/>
  <c r="L245" i="28" s="1"/>
  <c r="K245" i="28" s="1"/>
  <c r="C245" i="28"/>
  <c r="F244" i="28"/>
  <c r="H244" i="28" s="1"/>
  <c r="L244" i="28" s="1"/>
  <c r="C244" i="28"/>
  <c r="F243" i="28"/>
  <c r="H243" i="28" s="1"/>
  <c r="L243" i="28" s="1"/>
  <c r="C243" i="28"/>
  <c r="F242" i="28"/>
  <c r="H242" i="28" s="1"/>
  <c r="L242" i="28" s="1"/>
  <c r="M242" i="28" s="1"/>
  <c r="C242" i="28"/>
  <c r="H241" i="28"/>
  <c r="L241" i="28" s="1"/>
  <c r="S241" i="28" s="1"/>
  <c r="P241" i="28" s="1"/>
  <c r="U241" i="28" s="1"/>
  <c r="F241" i="28"/>
  <c r="C241" i="28"/>
  <c r="F240" i="28"/>
  <c r="H240" i="28" s="1"/>
  <c r="L240" i="28" s="1"/>
  <c r="C240" i="28"/>
  <c r="F239" i="28"/>
  <c r="H239" i="28" s="1"/>
  <c r="L239" i="28" s="1"/>
  <c r="C239" i="28"/>
  <c r="F238" i="28"/>
  <c r="H238" i="28" s="1"/>
  <c r="L238" i="28" s="1"/>
  <c r="C238" i="28"/>
  <c r="F237" i="28"/>
  <c r="H237" i="28" s="1"/>
  <c r="L237" i="28" s="1"/>
  <c r="C237" i="28"/>
  <c r="H236" i="28"/>
  <c r="L236" i="28" s="1"/>
  <c r="R236" i="28" s="1"/>
  <c r="F236" i="28"/>
  <c r="C236" i="28"/>
  <c r="F235" i="28"/>
  <c r="H235" i="28" s="1"/>
  <c r="L235" i="28" s="1"/>
  <c r="C235" i="28"/>
  <c r="F234" i="28"/>
  <c r="H234" i="28" s="1"/>
  <c r="L234" i="28" s="1"/>
  <c r="C234" i="28"/>
  <c r="H233" i="28"/>
  <c r="L233" i="28" s="1"/>
  <c r="S233" i="28" s="1"/>
  <c r="P233" i="28" s="1"/>
  <c r="F233" i="28"/>
  <c r="C233" i="28"/>
  <c r="F232" i="28"/>
  <c r="H232" i="28" s="1"/>
  <c r="L232" i="28" s="1"/>
  <c r="Q232" i="28" s="1"/>
  <c r="C232" i="28"/>
  <c r="F231" i="28"/>
  <c r="H231" i="28" s="1"/>
  <c r="L231" i="28" s="1"/>
  <c r="C231" i="28"/>
  <c r="F230" i="28"/>
  <c r="H230" i="28" s="1"/>
  <c r="L230" i="28" s="1"/>
  <c r="C230" i="28"/>
  <c r="F229" i="28"/>
  <c r="H229" i="28" s="1"/>
  <c r="L229" i="28" s="1"/>
  <c r="J229" i="28" s="1"/>
  <c r="C229" i="28"/>
  <c r="F228" i="28"/>
  <c r="H228" i="28" s="1"/>
  <c r="L228" i="28" s="1"/>
  <c r="C228" i="28"/>
  <c r="F227" i="28"/>
  <c r="H227" i="28" s="1"/>
  <c r="L227" i="28" s="1"/>
  <c r="K227" i="28" s="1"/>
  <c r="C227" i="28"/>
  <c r="F226" i="28"/>
  <c r="H226" i="28" s="1"/>
  <c r="L226" i="28" s="1"/>
  <c r="K226" i="28" s="1"/>
  <c r="C226" i="28"/>
  <c r="F225" i="28"/>
  <c r="H225" i="28" s="1"/>
  <c r="L225" i="28" s="1"/>
  <c r="C225" i="28"/>
  <c r="H224" i="28"/>
  <c r="L224" i="28" s="1"/>
  <c r="F224" i="28"/>
  <c r="C224" i="28"/>
  <c r="F223" i="28"/>
  <c r="H223" i="28" s="1"/>
  <c r="L223" i="28" s="1"/>
  <c r="C223" i="28"/>
  <c r="F222" i="28"/>
  <c r="H222" i="28" s="1"/>
  <c r="L222" i="28" s="1"/>
  <c r="K222" i="28" s="1"/>
  <c r="C222" i="28"/>
  <c r="F221" i="28"/>
  <c r="H221" i="28" s="1"/>
  <c r="L221" i="28" s="1"/>
  <c r="C221" i="28"/>
  <c r="F220" i="28"/>
  <c r="H220" i="28" s="1"/>
  <c r="L220" i="28" s="1"/>
  <c r="C220" i="28"/>
  <c r="F219" i="28"/>
  <c r="H219" i="28" s="1"/>
  <c r="L219" i="28" s="1"/>
  <c r="K219" i="28" s="1"/>
  <c r="C219" i="28"/>
  <c r="F213" i="28"/>
  <c r="H213" i="28" s="1"/>
  <c r="L213" i="28" s="1"/>
  <c r="S213" i="28" s="1"/>
  <c r="P213" i="28" s="1"/>
  <c r="U213" i="28" s="1"/>
  <c r="C213" i="28"/>
  <c r="H212" i="28"/>
  <c r="L212" i="28" s="1"/>
  <c r="S212" i="28" s="1"/>
  <c r="P212" i="28" s="1"/>
  <c r="U212" i="28" s="1"/>
  <c r="F212" i="28"/>
  <c r="C212" i="28"/>
  <c r="F211" i="28"/>
  <c r="H211" i="28" s="1"/>
  <c r="L211" i="28" s="1"/>
  <c r="R211" i="28" s="1"/>
  <c r="C211" i="28"/>
  <c r="F210" i="28"/>
  <c r="H210" i="28" s="1"/>
  <c r="L210" i="28" s="1"/>
  <c r="C210" i="28"/>
  <c r="F209" i="28"/>
  <c r="H209" i="28" s="1"/>
  <c r="L209" i="28" s="1"/>
  <c r="C209" i="28"/>
  <c r="F208" i="28"/>
  <c r="H208" i="28" s="1"/>
  <c r="L208" i="28" s="1"/>
  <c r="C208" i="28"/>
  <c r="F207" i="28"/>
  <c r="H207" i="28" s="1"/>
  <c r="L207" i="28" s="1"/>
  <c r="C207" i="28"/>
  <c r="F206" i="28"/>
  <c r="H206" i="28" s="1"/>
  <c r="L206" i="28" s="1"/>
  <c r="C206" i="28"/>
  <c r="F205" i="28"/>
  <c r="H205" i="28" s="1"/>
  <c r="L205" i="28" s="1"/>
  <c r="C205" i="28"/>
  <c r="H204" i="28"/>
  <c r="L204" i="28" s="1"/>
  <c r="F204" i="28"/>
  <c r="C204" i="28"/>
  <c r="F203" i="28"/>
  <c r="H203" i="28" s="1"/>
  <c r="L203" i="28" s="1"/>
  <c r="C203" i="28"/>
  <c r="F202" i="28"/>
  <c r="H202" i="28" s="1"/>
  <c r="L202" i="28" s="1"/>
  <c r="K202" i="28" s="1"/>
  <c r="C202" i="28"/>
  <c r="F201" i="28"/>
  <c r="H201" i="28" s="1"/>
  <c r="L201" i="28" s="1"/>
  <c r="I201" i="28" s="1"/>
  <c r="C201" i="28"/>
  <c r="F200" i="28"/>
  <c r="H200" i="28" s="1"/>
  <c r="L200" i="28" s="1"/>
  <c r="C200" i="28"/>
  <c r="F199" i="28"/>
  <c r="H199" i="28" s="1"/>
  <c r="L199" i="28" s="1"/>
  <c r="C199" i="28"/>
  <c r="L198" i="28"/>
  <c r="M198" i="28" s="1"/>
  <c r="F198" i="28"/>
  <c r="H198" i="28" s="1"/>
  <c r="C198" i="28"/>
  <c r="F197" i="28"/>
  <c r="H197" i="28" s="1"/>
  <c r="L197" i="28" s="1"/>
  <c r="S197" i="28" s="1"/>
  <c r="P197" i="28" s="1"/>
  <c r="C197" i="28"/>
  <c r="H196" i="28"/>
  <c r="L196" i="28" s="1"/>
  <c r="I196" i="28" s="1"/>
  <c r="F196" i="28"/>
  <c r="C196" i="28"/>
  <c r="F195" i="28"/>
  <c r="H195" i="28" s="1"/>
  <c r="L195" i="28" s="1"/>
  <c r="C195" i="28"/>
  <c r="F194" i="28"/>
  <c r="H194" i="28" s="1"/>
  <c r="L194" i="28" s="1"/>
  <c r="C194" i="28"/>
  <c r="F193" i="28"/>
  <c r="H193" i="28" s="1"/>
  <c r="L193" i="28" s="1"/>
  <c r="C193" i="28"/>
  <c r="F192" i="28"/>
  <c r="H192" i="28" s="1"/>
  <c r="L192" i="28" s="1"/>
  <c r="C192" i="28"/>
  <c r="F191" i="28"/>
  <c r="H191" i="28" s="1"/>
  <c r="L191" i="28" s="1"/>
  <c r="C191" i="28"/>
  <c r="F190" i="28"/>
  <c r="H190" i="28" s="1"/>
  <c r="L190" i="28" s="1"/>
  <c r="J190" i="28" s="1"/>
  <c r="C190" i="28"/>
  <c r="F189" i="28"/>
  <c r="H189" i="28" s="1"/>
  <c r="L189" i="28" s="1"/>
  <c r="K189" i="28" s="1"/>
  <c r="C189" i="28"/>
  <c r="H188" i="28"/>
  <c r="L188" i="28" s="1"/>
  <c r="F188" i="28"/>
  <c r="C188" i="28"/>
  <c r="F187" i="28"/>
  <c r="H187" i="28" s="1"/>
  <c r="L187" i="28" s="1"/>
  <c r="C187" i="28"/>
  <c r="F186" i="28"/>
  <c r="H186" i="28" s="1"/>
  <c r="L186" i="28" s="1"/>
  <c r="C186" i="28"/>
  <c r="F185" i="28"/>
  <c r="H185" i="28" s="1"/>
  <c r="L185" i="28" s="1"/>
  <c r="C185" i="28"/>
  <c r="H184" i="28"/>
  <c r="L184" i="28" s="1"/>
  <c r="F184" i="28"/>
  <c r="C184" i="28"/>
  <c r="F183" i="28"/>
  <c r="H183" i="28" s="1"/>
  <c r="L183" i="28" s="1"/>
  <c r="C183" i="28"/>
  <c r="F182" i="28"/>
  <c r="H182" i="28" s="1"/>
  <c r="L182" i="28" s="1"/>
  <c r="C182" i="28"/>
  <c r="H181" i="28"/>
  <c r="L181" i="28" s="1"/>
  <c r="F181" i="28"/>
  <c r="C181" i="28"/>
  <c r="F180" i="28"/>
  <c r="H180" i="28" s="1"/>
  <c r="L180" i="28" s="1"/>
  <c r="M180" i="28" s="1"/>
  <c r="C180" i="28"/>
  <c r="H179" i="28"/>
  <c r="L179" i="28" s="1"/>
  <c r="F179" i="28"/>
  <c r="C179" i="28"/>
  <c r="F178" i="28"/>
  <c r="H178" i="28" s="1"/>
  <c r="L178" i="28" s="1"/>
  <c r="C178" i="28"/>
  <c r="F177" i="28"/>
  <c r="H177" i="28" s="1"/>
  <c r="L177" i="28" s="1"/>
  <c r="C177" i="28"/>
  <c r="F176" i="28"/>
  <c r="H176" i="28" s="1"/>
  <c r="L176" i="28" s="1"/>
  <c r="C176" i="28"/>
  <c r="F175" i="28"/>
  <c r="H175" i="28" s="1"/>
  <c r="L175" i="28" s="1"/>
  <c r="K175" i="28" s="1"/>
  <c r="C175" i="28"/>
  <c r="F174" i="28"/>
  <c r="H174" i="28" s="1"/>
  <c r="L174" i="28" s="1"/>
  <c r="C174" i="28"/>
  <c r="F173" i="28"/>
  <c r="H173" i="28" s="1"/>
  <c r="L173" i="28" s="1"/>
  <c r="C173" i="28"/>
  <c r="M172" i="28"/>
  <c r="F172" i="28"/>
  <c r="H172" i="28" s="1"/>
  <c r="L172" i="28" s="1"/>
  <c r="K172" i="28" s="1"/>
  <c r="C172" i="28"/>
  <c r="I171" i="28"/>
  <c r="F171" i="28"/>
  <c r="H171" i="28" s="1"/>
  <c r="L171" i="28" s="1"/>
  <c r="J171" i="28" s="1"/>
  <c r="C171" i="28"/>
  <c r="H170" i="28"/>
  <c r="L170" i="28" s="1"/>
  <c r="J170" i="28" s="1"/>
  <c r="F170" i="28"/>
  <c r="C170" i="28"/>
  <c r="F169" i="28"/>
  <c r="H169" i="28" s="1"/>
  <c r="L169" i="28" s="1"/>
  <c r="C169" i="28"/>
  <c r="H168" i="28"/>
  <c r="L168" i="28" s="1"/>
  <c r="K168" i="28" s="1"/>
  <c r="F168" i="28"/>
  <c r="C168" i="28"/>
  <c r="H167" i="28"/>
  <c r="L167" i="28" s="1"/>
  <c r="J167" i="28" s="1"/>
  <c r="F167" i="28"/>
  <c r="C167" i="28"/>
  <c r="H166" i="28"/>
  <c r="L166" i="28" s="1"/>
  <c r="R166" i="28" s="1"/>
  <c r="F166" i="28"/>
  <c r="C166" i="28"/>
  <c r="F165" i="28"/>
  <c r="H165" i="28" s="1"/>
  <c r="L165" i="28" s="1"/>
  <c r="C165" i="28"/>
  <c r="H164" i="28"/>
  <c r="L164" i="28" s="1"/>
  <c r="M164" i="28" s="1"/>
  <c r="F164" i="28"/>
  <c r="C164" i="28"/>
  <c r="F163" i="28"/>
  <c r="H163" i="28" s="1"/>
  <c r="L163" i="28" s="1"/>
  <c r="J163" i="28" s="1"/>
  <c r="C163" i="28"/>
  <c r="F162" i="28"/>
  <c r="H162" i="28" s="1"/>
  <c r="L162" i="28" s="1"/>
  <c r="C162" i="28"/>
  <c r="F161" i="28"/>
  <c r="H161" i="28" s="1"/>
  <c r="L161" i="28" s="1"/>
  <c r="C161" i="28"/>
  <c r="F160" i="28"/>
  <c r="H160" i="28" s="1"/>
  <c r="L160" i="28" s="1"/>
  <c r="C160" i="28"/>
  <c r="F159" i="28"/>
  <c r="H159" i="28" s="1"/>
  <c r="L159" i="28" s="1"/>
  <c r="C159" i="28"/>
  <c r="F158" i="28"/>
  <c r="H158" i="28" s="1"/>
  <c r="L158" i="28" s="1"/>
  <c r="C158" i="28"/>
  <c r="F157" i="28"/>
  <c r="H157" i="28" s="1"/>
  <c r="L157" i="28" s="1"/>
  <c r="C157" i="28"/>
  <c r="F156" i="28"/>
  <c r="H156" i="28" s="1"/>
  <c r="L156" i="28" s="1"/>
  <c r="C156" i="28"/>
  <c r="S155" i="28"/>
  <c r="P155" i="28" s="1"/>
  <c r="U155" i="28" s="1"/>
  <c r="I155" i="28"/>
  <c r="F155" i="28"/>
  <c r="H155" i="28" s="1"/>
  <c r="L155" i="28" s="1"/>
  <c r="J155" i="28" s="1"/>
  <c r="C155" i="28"/>
  <c r="F154" i="28"/>
  <c r="H154" i="28" s="1"/>
  <c r="L154" i="28" s="1"/>
  <c r="C154" i="28"/>
  <c r="F153" i="28"/>
  <c r="H153" i="28" s="1"/>
  <c r="L153" i="28" s="1"/>
  <c r="R153" i="28" s="1"/>
  <c r="C153" i="28"/>
  <c r="F152" i="28"/>
  <c r="H152" i="28" s="1"/>
  <c r="L152" i="28" s="1"/>
  <c r="K152" i="28" s="1"/>
  <c r="C152" i="28"/>
  <c r="F151" i="28"/>
  <c r="H151" i="28" s="1"/>
  <c r="L151" i="28" s="1"/>
  <c r="K151" i="28" s="1"/>
  <c r="C151" i="28"/>
  <c r="H150" i="28"/>
  <c r="L150" i="28" s="1"/>
  <c r="F150" i="28"/>
  <c r="C150" i="28"/>
  <c r="F149" i="28"/>
  <c r="H149" i="28" s="1"/>
  <c r="L149" i="28" s="1"/>
  <c r="C149" i="28"/>
  <c r="F148" i="28"/>
  <c r="H148" i="28" s="1"/>
  <c r="L148" i="28" s="1"/>
  <c r="C148" i="28"/>
  <c r="F147" i="28"/>
  <c r="H147" i="28" s="1"/>
  <c r="L147" i="28" s="1"/>
  <c r="C147" i="28"/>
  <c r="F146" i="28"/>
  <c r="H146" i="28" s="1"/>
  <c r="L146" i="28" s="1"/>
  <c r="C146" i="28"/>
  <c r="F145" i="28"/>
  <c r="H145" i="28" s="1"/>
  <c r="L145" i="28" s="1"/>
  <c r="C145" i="28"/>
  <c r="M144" i="28"/>
  <c r="F144" i="28"/>
  <c r="H144" i="28" s="1"/>
  <c r="L144" i="28" s="1"/>
  <c r="K144" i="28" s="1"/>
  <c r="C144" i="28"/>
  <c r="H143" i="28"/>
  <c r="L143" i="28" s="1"/>
  <c r="K143" i="28" s="1"/>
  <c r="F143" i="28"/>
  <c r="C143" i="28"/>
  <c r="F142" i="28"/>
  <c r="H142" i="28" s="1"/>
  <c r="L142" i="28" s="1"/>
  <c r="C142" i="28"/>
  <c r="F141" i="28"/>
  <c r="H141" i="28" s="1"/>
  <c r="L141" i="28" s="1"/>
  <c r="C141" i="28"/>
  <c r="F140" i="28"/>
  <c r="H140" i="28" s="1"/>
  <c r="L140" i="28" s="1"/>
  <c r="C140" i="28"/>
  <c r="F139" i="28"/>
  <c r="H139" i="28" s="1"/>
  <c r="L139" i="28" s="1"/>
  <c r="I139" i="28" s="1"/>
  <c r="C139" i="28"/>
  <c r="R138" i="28"/>
  <c r="H138" i="28"/>
  <c r="L138" i="28" s="1"/>
  <c r="I138" i="28" s="1"/>
  <c r="F138" i="28"/>
  <c r="C138" i="28"/>
  <c r="F137" i="28"/>
  <c r="H137" i="28" s="1"/>
  <c r="L137" i="28" s="1"/>
  <c r="C137" i="28"/>
  <c r="F136" i="28"/>
  <c r="H136" i="28" s="1"/>
  <c r="L136" i="28" s="1"/>
  <c r="C136" i="28"/>
  <c r="J135" i="28"/>
  <c r="F135" i="28"/>
  <c r="H135" i="28" s="1"/>
  <c r="L135" i="28" s="1"/>
  <c r="C135" i="28"/>
  <c r="F134" i="28"/>
  <c r="H134" i="28" s="1"/>
  <c r="L134" i="28" s="1"/>
  <c r="I134" i="28" s="1"/>
  <c r="C134" i="28"/>
  <c r="F133" i="28"/>
  <c r="H133" i="28" s="1"/>
  <c r="L133" i="28" s="1"/>
  <c r="C133" i="28"/>
  <c r="L132" i="28"/>
  <c r="F132" i="28"/>
  <c r="H132" i="28" s="1"/>
  <c r="C132" i="28"/>
  <c r="F131" i="28"/>
  <c r="H131" i="28" s="1"/>
  <c r="L131" i="28" s="1"/>
  <c r="K131" i="28" s="1"/>
  <c r="C131" i="28"/>
  <c r="F130" i="28"/>
  <c r="H130" i="28" s="1"/>
  <c r="L130" i="28" s="1"/>
  <c r="C130" i="28"/>
  <c r="F129" i="28"/>
  <c r="H129" i="28" s="1"/>
  <c r="L129" i="28" s="1"/>
  <c r="C129" i="28"/>
  <c r="F128" i="28"/>
  <c r="H128" i="28" s="1"/>
  <c r="L128" i="28" s="1"/>
  <c r="C128" i="28"/>
  <c r="F127" i="28"/>
  <c r="H127" i="28" s="1"/>
  <c r="L127" i="28" s="1"/>
  <c r="I127" i="28" s="1"/>
  <c r="C127" i="28"/>
  <c r="F126" i="28"/>
  <c r="H126" i="28" s="1"/>
  <c r="L126" i="28" s="1"/>
  <c r="C126" i="28"/>
  <c r="F125" i="28"/>
  <c r="H125" i="28" s="1"/>
  <c r="L125" i="28" s="1"/>
  <c r="C125" i="28"/>
  <c r="F124" i="28"/>
  <c r="H124" i="28" s="1"/>
  <c r="L124" i="28" s="1"/>
  <c r="C124" i="28"/>
  <c r="F123" i="28"/>
  <c r="H123" i="28" s="1"/>
  <c r="L123" i="28" s="1"/>
  <c r="C123" i="28"/>
  <c r="F122" i="28"/>
  <c r="H122" i="28" s="1"/>
  <c r="L122" i="28" s="1"/>
  <c r="C122" i="28"/>
  <c r="F121" i="28"/>
  <c r="H121" i="28" s="1"/>
  <c r="L121" i="28" s="1"/>
  <c r="C121" i="28"/>
  <c r="F120" i="28"/>
  <c r="H120" i="28" s="1"/>
  <c r="L120" i="28" s="1"/>
  <c r="C120" i="28"/>
  <c r="F119" i="28"/>
  <c r="H119" i="28" s="1"/>
  <c r="L119" i="28" s="1"/>
  <c r="C119" i="28"/>
  <c r="F118" i="28"/>
  <c r="H118" i="28" s="1"/>
  <c r="L118" i="28" s="1"/>
  <c r="C118" i="28"/>
  <c r="F117" i="28"/>
  <c r="H117" i="28" s="1"/>
  <c r="L117" i="28" s="1"/>
  <c r="C117" i="28"/>
  <c r="F116" i="28"/>
  <c r="H116" i="28" s="1"/>
  <c r="L116" i="28" s="1"/>
  <c r="K116" i="28" s="1"/>
  <c r="C116" i="28"/>
  <c r="F115" i="28"/>
  <c r="H115" i="28" s="1"/>
  <c r="L115" i="28" s="1"/>
  <c r="C115" i="28"/>
  <c r="F114" i="28"/>
  <c r="H114" i="28" s="1"/>
  <c r="L114" i="28" s="1"/>
  <c r="C114" i="28"/>
  <c r="F108" i="28"/>
  <c r="H108" i="28" s="1"/>
  <c r="L108" i="28" s="1"/>
  <c r="Q108" i="28" s="1"/>
  <c r="C108" i="28"/>
  <c r="F107" i="28"/>
  <c r="H107" i="28" s="1"/>
  <c r="L107" i="28" s="1"/>
  <c r="M107" i="28" s="1"/>
  <c r="C107" i="28"/>
  <c r="F106" i="28"/>
  <c r="H106" i="28" s="1"/>
  <c r="L106" i="28" s="1"/>
  <c r="C106" i="28"/>
  <c r="F105" i="28"/>
  <c r="H105" i="28" s="1"/>
  <c r="L105" i="28" s="1"/>
  <c r="C105" i="28"/>
  <c r="M104" i="28"/>
  <c r="F104" i="28"/>
  <c r="H104" i="28" s="1"/>
  <c r="L104" i="28" s="1"/>
  <c r="C104" i="28"/>
  <c r="F103" i="28"/>
  <c r="H103" i="28" s="1"/>
  <c r="L103" i="28" s="1"/>
  <c r="C103" i="28"/>
  <c r="F102" i="28"/>
  <c r="H102" i="28" s="1"/>
  <c r="L102" i="28" s="1"/>
  <c r="J102" i="28" s="1"/>
  <c r="C102" i="28"/>
  <c r="F101" i="28"/>
  <c r="H101" i="28" s="1"/>
  <c r="L101" i="28" s="1"/>
  <c r="C101" i="28"/>
  <c r="F100" i="28"/>
  <c r="H100" i="28" s="1"/>
  <c r="L100" i="28" s="1"/>
  <c r="C100" i="28"/>
  <c r="H99" i="28"/>
  <c r="L99" i="28" s="1"/>
  <c r="F99" i="28"/>
  <c r="C99" i="28"/>
  <c r="F98" i="28"/>
  <c r="H98" i="28" s="1"/>
  <c r="L98" i="28" s="1"/>
  <c r="C98" i="28"/>
  <c r="F97" i="28"/>
  <c r="H97" i="28" s="1"/>
  <c r="L97" i="28" s="1"/>
  <c r="C97" i="28"/>
  <c r="F96" i="28"/>
  <c r="H96" i="28" s="1"/>
  <c r="L96" i="28" s="1"/>
  <c r="C96" i="28"/>
  <c r="F95" i="28"/>
  <c r="H95" i="28" s="1"/>
  <c r="L95" i="28" s="1"/>
  <c r="C95" i="28"/>
  <c r="F94" i="28"/>
  <c r="H94" i="28" s="1"/>
  <c r="L94" i="28" s="1"/>
  <c r="K94" i="28" s="1"/>
  <c r="C94" i="28"/>
  <c r="F93" i="28"/>
  <c r="H93" i="28" s="1"/>
  <c r="L93" i="28" s="1"/>
  <c r="C93" i="28"/>
  <c r="F92" i="28"/>
  <c r="H92" i="28" s="1"/>
  <c r="L92" i="28" s="1"/>
  <c r="C92" i="28"/>
  <c r="F91" i="28"/>
  <c r="H91" i="28" s="1"/>
  <c r="L91" i="28" s="1"/>
  <c r="K91" i="28" s="1"/>
  <c r="C91" i="28"/>
  <c r="H90" i="28"/>
  <c r="L90" i="28" s="1"/>
  <c r="F90" i="28"/>
  <c r="C90" i="28"/>
  <c r="F89" i="28"/>
  <c r="H89" i="28" s="1"/>
  <c r="L89" i="28" s="1"/>
  <c r="C89" i="28"/>
  <c r="F88" i="28"/>
  <c r="H88" i="28" s="1"/>
  <c r="L88" i="28" s="1"/>
  <c r="C88" i="28"/>
  <c r="H87" i="28"/>
  <c r="L87" i="28" s="1"/>
  <c r="F87" i="28"/>
  <c r="C87" i="28"/>
  <c r="F86" i="28"/>
  <c r="H86" i="28" s="1"/>
  <c r="L86" i="28" s="1"/>
  <c r="C86" i="28"/>
  <c r="F85" i="28"/>
  <c r="H85" i="28" s="1"/>
  <c r="L85" i="28" s="1"/>
  <c r="C85" i="28"/>
  <c r="H84" i="28"/>
  <c r="L84" i="28" s="1"/>
  <c r="R84" i="28" s="1"/>
  <c r="F84" i="28"/>
  <c r="C84" i="28"/>
  <c r="F83" i="28"/>
  <c r="H83" i="28" s="1"/>
  <c r="L83" i="28" s="1"/>
  <c r="C83" i="28"/>
  <c r="F82" i="28"/>
  <c r="H82" i="28" s="1"/>
  <c r="L82" i="28" s="1"/>
  <c r="C82" i="28"/>
  <c r="F81" i="28"/>
  <c r="H81" i="28" s="1"/>
  <c r="L81" i="28" s="1"/>
  <c r="Q81" i="28" s="1"/>
  <c r="C81" i="28"/>
  <c r="H80" i="28"/>
  <c r="L80" i="28" s="1"/>
  <c r="F80" i="28"/>
  <c r="C80" i="28"/>
  <c r="F79" i="28"/>
  <c r="H79" i="28" s="1"/>
  <c r="L79" i="28" s="1"/>
  <c r="C79" i="28"/>
  <c r="F78" i="28"/>
  <c r="H78" i="28" s="1"/>
  <c r="L78" i="28" s="1"/>
  <c r="C78" i="28"/>
  <c r="H77" i="28"/>
  <c r="L77" i="28" s="1"/>
  <c r="F77" i="28"/>
  <c r="C77" i="28"/>
  <c r="F76" i="28"/>
  <c r="H76" i="28" s="1"/>
  <c r="L76" i="28" s="1"/>
  <c r="C76" i="28"/>
  <c r="F75" i="28"/>
  <c r="H75" i="28" s="1"/>
  <c r="L75" i="28" s="1"/>
  <c r="C75" i="28"/>
  <c r="H74" i="28"/>
  <c r="L74" i="28" s="1"/>
  <c r="F74" i="28"/>
  <c r="C74" i="28"/>
  <c r="F73" i="28"/>
  <c r="H73" i="28" s="1"/>
  <c r="L73" i="28" s="1"/>
  <c r="C73" i="28"/>
  <c r="F72" i="28"/>
  <c r="H72" i="28" s="1"/>
  <c r="L72" i="28" s="1"/>
  <c r="C72" i="28"/>
  <c r="F71" i="28"/>
  <c r="H71" i="28" s="1"/>
  <c r="L71" i="28" s="1"/>
  <c r="C71" i="28"/>
  <c r="F70" i="28"/>
  <c r="H70" i="28" s="1"/>
  <c r="L70" i="28" s="1"/>
  <c r="C70" i="28"/>
  <c r="F69" i="28"/>
  <c r="H69" i="28" s="1"/>
  <c r="L69" i="28" s="1"/>
  <c r="J69" i="28" s="1"/>
  <c r="C69" i="28"/>
  <c r="F68" i="28"/>
  <c r="H68" i="28" s="1"/>
  <c r="L68" i="28" s="1"/>
  <c r="S68" i="28" s="1"/>
  <c r="P68" i="28" s="1"/>
  <c r="C68" i="28"/>
  <c r="F67" i="28"/>
  <c r="H67" i="28" s="1"/>
  <c r="L67" i="28" s="1"/>
  <c r="C67" i="28"/>
  <c r="F66" i="28"/>
  <c r="H66" i="28" s="1"/>
  <c r="L66" i="28" s="1"/>
  <c r="C66" i="28"/>
  <c r="F65" i="28"/>
  <c r="H65" i="28" s="1"/>
  <c r="L65" i="28" s="1"/>
  <c r="C65" i="28"/>
  <c r="F64" i="28"/>
  <c r="H64" i="28" s="1"/>
  <c r="L64" i="28" s="1"/>
  <c r="J64" i="28" s="1"/>
  <c r="C64" i="28"/>
  <c r="F63" i="28"/>
  <c r="H63" i="28" s="1"/>
  <c r="L63" i="28" s="1"/>
  <c r="C63" i="28"/>
  <c r="F62" i="28"/>
  <c r="H62" i="28" s="1"/>
  <c r="L62" i="28" s="1"/>
  <c r="C62" i="28"/>
  <c r="F61" i="28"/>
  <c r="H61" i="28" s="1"/>
  <c r="L61" i="28" s="1"/>
  <c r="C61" i="28"/>
  <c r="F60" i="28"/>
  <c r="H60" i="28" s="1"/>
  <c r="L60" i="28" s="1"/>
  <c r="K60" i="28" s="1"/>
  <c r="C60" i="28"/>
  <c r="F59" i="28"/>
  <c r="H59" i="28" s="1"/>
  <c r="L59" i="28" s="1"/>
  <c r="C59" i="28"/>
  <c r="F58" i="28"/>
  <c r="H58" i="28" s="1"/>
  <c r="L58" i="28" s="1"/>
  <c r="C58" i="28"/>
  <c r="F57" i="28"/>
  <c r="H57" i="28" s="1"/>
  <c r="L57" i="28" s="1"/>
  <c r="C57" i="28"/>
  <c r="F56" i="28"/>
  <c r="H56" i="28" s="1"/>
  <c r="L56" i="28" s="1"/>
  <c r="C56" i="28"/>
  <c r="F55" i="28"/>
  <c r="H55" i="28" s="1"/>
  <c r="L55" i="28" s="1"/>
  <c r="C55" i="28"/>
  <c r="F54" i="28"/>
  <c r="H54" i="28" s="1"/>
  <c r="L54" i="28" s="1"/>
  <c r="C54" i="28"/>
  <c r="F53" i="28"/>
  <c r="H53" i="28" s="1"/>
  <c r="L53" i="28" s="1"/>
  <c r="J53" i="28" s="1"/>
  <c r="C53" i="28"/>
  <c r="S52" i="28"/>
  <c r="P52" i="28" s="1"/>
  <c r="F52" i="28"/>
  <c r="H52" i="28" s="1"/>
  <c r="L52" i="28" s="1"/>
  <c r="I52" i="28" s="1"/>
  <c r="C52" i="28"/>
  <c r="F51" i="28"/>
  <c r="H51" i="28" s="1"/>
  <c r="L51" i="28" s="1"/>
  <c r="C51" i="28"/>
  <c r="F50" i="28"/>
  <c r="H50" i="28" s="1"/>
  <c r="L50" i="28" s="1"/>
  <c r="C50" i="28"/>
  <c r="F49" i="28"/>
  <c r="H49" i="28" s="1"/>
  <c r="L49" i="28" s="1"/>
  <c r="C49" i="28"/>
  <c r="H48" i="28"/>
  <c r="L48" i="28" s="1"/>
  <c r="F48" i="28"/>
  <c r="C48" i="28"/>
  <c r="F47" i="28"/>
  <c r="H47" i="28" s="1"/>
  <c r="L47" i="28" s="1"/>
  <c r="C47" i="28"/>
  <c r="F46" i="28"/>
  <c r="H46" i="28" s="1"/>
  <c r="L46" i="28" s="1"/>
  <c r="C46" i="28"/>
  <c r="F45" i="28"/>
  <c r="H45" i="28" s="1"/>
  <c r="L45" i="28" s="1"/>
  <c r="C45" i="28"/>
  <c r="F44" i="28"/>
  <c r="H44" i="28" s="1"/>
  <c r="L44" i="28" s="1"/>
  <c r="C44" i="28"/>
  <c r="F43" i="28"/>
  <c r="H43" i="28" s="1"/>
  <c r="L43" i="28" s="1"/>
  <c r="C43" i="28"/>
  <c r="F42" i="28"/>
  <c r="H42" i="28" s="1"/>
  <c r="L42" i="28" s="1"/>
  <c r="C42" i="28"/>
  <c r="F41" i="28"/>
  <c r="H41" i="28" s="1"/>
  <c r="L41" i="28" s="1"/>
  <c r="C41" i="28"/>
  <c r="F40" i="28"/>
  <c r="H40" i="28" s="1"/>
  <c r="L40" i="28" s="1"/>
  <c r="C40" i="28"/>
  <c r="F39" i="28"/>
  <c r="H39" i="28" s="1"/>
  <c r="L39" i="28" s="1"/>
  <c r="C39" i="28"/>
  <c r="F38" i="28"/>
  <c r="H38" i="28" s="1"/>
  <c r="L38" i="28" s="1"/>
  <c r="C38" i="28"/>
  <c r="F37" i="28"/>
  <c r="H37" i="28" s="1"/>
  <c r="L37" i="28" s="1"/>
  <c r="C37" i="28"/>
  <c r="F36" i="28"/>
  <c r="H36" i="28" s="1"/>
  <c r="L36" i="28" s="1"/>
  <c r="C36" i="28"/>
  <c r="F35" i="28"/>
  <c r="H35" i="28" s="1"/>
  <c r="L35" i="28" s="1"/>
  <c r="C35" i="28"/>
  <c r="F34" i="28"/>
  <c r="H34" i="28" s="1"/>
  <c r="L34" i="28" s="1"/>
  <c r="C34" i="28"/>
  <c r="F33" i="28"/>
  <c r="H33" i="28" s="1"/>
  <c r="L33" i="28" s="1"/>
  <c r="C33" i="28"/>
  <c r="F32" i="28"/>
  <c r="H32" i="28" s="1"/>
  <c r="L32" i="28" s="1"/>
  <c r="J32" i="28" s="1"/>
  <c r="C32" i="28"/>
  <c r="F31" i="28"/>
  <c r="H31" i="28" s="1"/>
  <c r="L31" i="28" s="1"/>
  <c r="C31" i="28"/>
  <c r="F30" i="28"/>
  <c r="H30" i="28" s="1"/>
  <c r="L30" i="28" s="1"/>
  <c r="C30" i="28"/>
  <c r="F29" i="28"/>
  <c r="H29" i="28" s="1"/>
  <c r="L29" i="28" s="1"/>
  <c r="C29" i="28"/>
  <c r="F28" i="28"/>
  <c r="H28" i="28" s="1"/>
  <c r="L28" i="28" s="1"/>
  <c r="K28" i="28" s="1"/>
  <c r="C28" i="28"/>
  <c r="F27" i="28"/>
  <c r="H27" i="28" s="1"/>
  <c r="L27" i="28" s="1"/>
  <c r="C27" i="28"/>
  <c r="F26" i="28"/>
  <c r="H26" i="28" s="1"/>
  <c r="L26" i="28" s="1"/>
  <c r="C26" i="28"/>
  <c r="F25" i="28"/>
  <c r="H25" i="28" s="1"/>
  <c r="L25" i="28" s="1"/>
  <c r="C25" i="28"/>
  <c r="F24" i="28"/>
  <c r="H24" i="28" s="1"/>
  <c r="L24" i="28" s="1"/>
  <c r="C24" i="28"/>
  <c r="F23" i="28"/>
  <c r="H23" i="28" s="1"/>
  <c r="L23" i="28" s="1"/>
  <c r="C23" i="28"/>
  <c r="F22" i="28"/>
  <c r="H22" i="28" s="1"/>
  <c r="L22" i="28" s="1"/>
  <c r="C22" i="28"/>
  <c r="K21" i="28"/>
  <c r="F21" i="28"/>
  <c r="H21" i="28" s="1"/>
  <c r="L21" i="28" s="1"/>
  <c r="J21" i="28" s="1"/>
  <c r="C21" i="28"/>
  <c r="I20" i="28"/>
  <c r="F20" i="28"/>
  <c r="H20" i="28" s="1"/>
  <c r="L20" i="28" s="1"/>
  <c r="C20" i="28"/>
  <c r="F19" i="28"/>
  <c r="H19" i="28" s="1"/>
  <c r="L19" i="28" s="1"/>
  <c r="C19" i="28"/>
  <c r="F18" i="28"/>
  <c r="H18" i="28" s="1"/>
  <c r="L18" i="28" s="1"/>
  <c r="C18" i="28"/>
  <c r="F17" i="28"/>
  <c r="H17" i="28" s="1"/>
  <c r="L17" i="28" s="1"/>
  <c r="C17" i="28"/>
  <c r="F16" i="28"/>
  <c r="H16" i="28" s="1"/>
  <c r="L16" i="28" s="1"/>
  <c r="C16" i="28"/>
  <c r="F15" i="28"/>
  <c r="H15" i="28" s="1"/>
  <c r="L15" i="28" s="1"/>
  <c r="C15" i="28"/>
  <c r="F14" i="28"/>
  <c r="H14" i="28" s="1"/>
  <c r="L14" i="28" s="1"/>
  <c r="C14" i="28"/>
  <c r="F13" i="28"/>
  <c r="H13" i="28" s="1"/>
  <c r="L13" i="28" s="1"/>
  <c r="K13" i="28" s="1"/>
  <c r="C13" i="28"/>
  <c r="F12" i="28"/>
  <c r="H12" i="28" s="1"/>
  <c r="L12" i="28" s="1"/>
  <c r="C12" i="28"/>
  <c r="F11" i="28"/>
  <c r="H11" i="28" s="1"/>
  <c r="L11" i="28" s="1"/>
  <c r="C11" i="28"/>
  <c r="F10" i="28"/>
  <c r="H10" i="28" s="1"/>
  <c r="L10" i="28" s="1"/>
  <c r="C10" i="28"/>
  <c r="F9" i="28"/>
  <c r="H9" i="28" s="1"/>
  <c r="L9" i="28" s="1"/>
  <c r="K9" i="28" s="1"/>
  <c r="C9" i="28"/>
  <c r="F528" i="22"/>
  <c r="H528" i="22" s="1"/>
  <c r="L528" i="22" s="1"/>
  <c r="C528" i="22"/>
  <c r="F527" i="22"/>
  <c r="H527" i="22" s="1"/>
  <c r="L527" i="22" s="1"/>
  <c r="K527" i="22" s="1"/>
  <c r="C527" i="22"/>
  <c r="F526" i="22"/>
  <c r="H526" i="22" s="1"/>
  <c r="L526" i="22" s="1"/>
  <c r="J526" i="22" s="1"/>
  <c r="C526" i="22"/>
  <c r="F525" i="22"/>
  <c r="H525" i="22" s="1"/>
  <c r="L525" i="22" s="1"/>
  <c r="C525" i="22"/>
  <c r="F524" i="22"/>
  <c r="H524" i="22" s="1"/>
  <c r="L524" i="22" s="1"/>
  <c r="C524" i="22"/>
  <c r="F523" i="22"/>
  <c r="H523" i="22" s="1"/>
  <c r="L523" i="22" s="1"/>
  <c r="C523" i="22"/>
  <c r="F522" i="22"/>
  <c r="H522" i="22" s="1"/>
  <c r="L522" i="22" s="1"/>
  <c r="K522" i="22" s="1"/>
  <c r="C522" i="22"/>
  <c r="R521" i="22"/>
  <c r="F521" i="22"/>
  <c r="H521" i="22" s="1"/>
  <c r="L521" i="22" s="1"/>
  <c r="C521" i="22"/>
  <c r="R520" i="22"/>
  <c r="M520" i="22"/>
  <c r="F520" i="22"/>
  <c r="H520" i="22" s="1"/>
  <c r="L520" i="22" s="1"/>
  <c r="Q520" i="22" s="1"/>
  <c r="C520" i="22"/>
  <c r="F519" i="22"/>
  <c r="H519" i="22" s="1"/>
  <c r="L519" i="22" s="1"/>
  <c r="C519" i="22"/>
  <c r="F518" i="22"/>
  <c r="H518" i="22" s="1"/>
  <c r="L518" i="22" s="1"/>
  <c r="C518" i="22"/>
  <c r="F517" i="22"/>
  <c r="H517" i="22" s="1"/>
  <c r="L517" i="22" s="1"/>
  <c r="C517" i="22"/>
  <c r="F516" i="22"/>
  <c r="H516" i="22" s="1"/>
  <c r="L516" i="22" s="1"/>
  <c r="C516" i="22"/>
  <c r="L515" i="22"/>
  <c r="K515" i="22" s="1"/>
  <c r="F515" i="22"/>
  <c r="H515" i="22" s="1"/>
  <c r="C515" i="22"/>
  <c r="F514" i="22"/>
  <c r="H514" i="22" s="1"/>
  <c r="L514" i="22" s="1"/>
  <c r="C514" i="22"/>
  <c r="F513" i="22"/>
  <c r="H513" i="22" s="1"/>
  <c r="L513" i="22" s="1"/>
  <c r="C513" i="22"/>
  <c r="F512" i="22"/>
  <c r="H512" i="22" s="1"/>
  <c r="L512" i="22" s="1"/>
  <c r="C512" i="22"/>
  <c r="F511" i="22"/>
  <c r="H511" i="22" s="1"/>
  <c r="L511" i="22" s="1"/>
  <c r="K511" i="22" s="1"/>
  <c r="C511" i="22"/>
  <c r="F510" i="22"/>
  <c r="H510" i="22" s="1"/>
  <c r="L510" i="22" s="1"/>
  <c r="C510" i="22"/>
  <c r="F509" i="22"/>
  <c r="H509" i="22" s="1"/>
  <c r="L509" i="22" s="1"/>
  <c r="C509" i="22"/>
  <c r="F508" i="22"/>
  <c r="H508" i="22" s="1"/>
  <c r="L508" i="22" s="1"/>
  <c r="C508" i="22"/>
  <c r="J507" i="22"/>
  <c r="F507" i="22"/>
  <c r="H507" i="22" s="1"/>
  <c r="L507" i="22" s="1"/>
  <c r="K507" i="22" s="1"/>
  <c r="C507" i="22"/>
  <c r="F506" i="22"/>
  <c r="H506" i="22" s="1"/>
  <c r="L506" i="22" s="1"/>
  <c r="C506" i="22"/>
  <c r="F505" i="22"/>
  <c r="H505" i="22" s="1"/>
  <c r="L505" i="22" s="1"/>
  <c r="Q505" i="22" s="1"/>
  <c r="C505" i="22"/>
  <c r="F504" i="22"/>
  <c r="H504" i="22" s="1"/>
  <c r="L504" i="22" s="1"/>
  <c r="C504" i="22"/>
  <c r="F503" i="22"/>
  <c r="H503" i="22" s="1"/>
  <c r="L503" i="22" s="1"/>
  <c r="C503" i="22"/>
  <c r="F502" i="22"/>
  <c r="H502" i="22" s="1"/>
  <c r="L502" i="22" s="1"/>
  <c r="J502" i="22" s="1"/>
  <c r="C502" i="22"/>
  <c r="F501" i="22"/>
  <c r="H501" i="22" s="1"/>
  <c r="L501" i="22" s="1"/>
  <c r="J501" i="22" s="1"/>
  <c r="C501" i="22"/>
  <c r="L500" i="22"/>
  <c r="M500" i="22" s="1"/>
  <c r="F500" i="22"/>
  <c r="H500" i="22" s="1"/>
  <c r="C500" i="22"/>
  <c r="F499" i="22"/>
  <c r="H499" i="22" s="1"/>
  <c r="L499" i="22" s="1"/>
  <c r="K499" i="22" s="1"/>
  <c r="C499" i="22"/>
  <c r="F498" i="22"/>
  <c r="H498" i="22" s="1"/>
  <c r="L498" i="22" s="1"/>
  <c r="S498" i="22" s="1"/>
  <c r="P498" i="22" s="1"/>
  <c r="C498" i="22"/>
  <c r="H497" i="22"/>
  <c r="L497" i="22" s="1"/>
  <c r="F497" i="22"/>
  <c r="C497" i="22"/>
  <c r="F496" i="22"/>
  <c r="H496" i="22" s="1"/>
  <c r="L496" i="22" s="1"/>
  <c r="C496" i="22"/>
  <c r="F495" i="22"/>
  <c r="H495" i="22" s="1"/>
  <c r="L495" i="22" s="1"/>
  <c r="K495" i="22" s="1"/>
  <c r="C495" i="22"/>
  <c r="H494" i="22"/>
  <c r="L494" i="22" s="1"/>
  <c r="K494" i="22" s="1"/>
  <c r="F494" i="22"/>
  <c r="C494" i="22"/>
  <c r="F493" i="22"/>
  <c r="H493" i="22" s="1"/>
  <c r="L493" i="22" s="1"/>
  <c r="R493" i="22" s="1"/>
  <c r="C493" i="22"/>
  <c r="F492" i="22"/>
  <c r="H492" i="22" s="1"/>
  <c r="L492" i="22" s="1"/>
  <c r="C492" i="22"/>
  <c r="F491" i="22"/>
  <c r="H491" i="22" s="1"/>
  <c r="L491" i="22" s="1"/>
  <c r="C491" i="22"/>
  <c r="F490" i="22"/>
  <c r="H490" i="22" s="1"/>
  <c r="L490" i="22" s="1"/>
  <c r="K490" i="22" s="1"/>
  <c r="C490" i="22"/>
  <c r="S489" i="22"/>
  <c r="P489" i="22" s="1"/>
  <c r="F489" i="22"/>
  <c r="H489" i="22" s="1"/>
  <c r="L489" i="22" s="1"/>
  <c r="R489" i="22" s="1"/>
  <c r="C489" i="22"/>
  <c r="Q488" i="22"/>
  <c r="F488" i="22"/>
  <c r="H488" i="22" s="1"/>
  <c r="L488" i="22" s="1"/>
  <c r="C488" i="22"/>
  <c r="F487" i="22"/>
  <c r="H487" i="22" s="1"/>
  <c r="L487" i="22" s="1"/>
  <c r="C487" i="22"/>
  <c r="F486" i="22"/>
  <c r="H486" i="22" s="1"/>
  <c r="L486" i="22" s="1"/>
  <c r="I486" i="22" s="1"/>
  <c r="C486" i="22"/>
  <c r="F485" i="22"/>
  <c r="H485" i="22" s="1"/>
  <c r="L485" i="22" s="1"/>
  <c r="C485" i="22"/>
  <c r="F484" i="22"/>
  <c r="H484" i="22" s="1"/>
  <c r="L484" i="22" s="1"/>
  <c r="C484" i="22"/>
  <c r="K483" i="22"/>
  <c r="F483" i="22"/>
  <c r="H483" i="22" s="1"/>
  <c r="L483" i="22" s="1"/>
  <c r="M483" i="22" s="1"/>
  <c r="C483" i="22"/>
  <c r="F482" i="22"/>
  <c r="H482" i="22" s="1"/>
  <c r="L482" i="22" s="1"/>
  <c r="S482" i="22" s="1"/>
  <c r="P482" i="22" s="1"/>
  <c r="C482" i="22"/>
  <c r="F481" i="22"/>
  <c r="H481" i="22" s="1"/>
  <c r="L481" i="22" s="1"/>
  <c r="C481" i="22"/>
  <c r="F480" i="22"/>
  <c r="H480" i="22" s="1"/>
  <c r="L480" i="22" s="1"/>
  <c r="C480" i="22"/>
  <c r="F479" i="22"/>
  <c r="H479" i="22" s="1"/>
  <c r="L479" i="22" s="1"/>
  <c r="C479" i="22"/>
  <c r="F478" i="22"/>
  <c r="H478" i="22" s="1"/>
  <c r="L478" i="22" s="1"/>
  <c r="C478" i="22"/>
  <c r="F477" i="22"/>
  <c r="H477" i="22" s="1"/>
  <c r="L477" i="22" s="1"/>
  <c r="C477" i="22"/>
  <c r="F476" i="22"/>
  <c r="H476" i="22" s="1"/>
  <c r="L476" i="22" s="1"/>
  <c r="C476" i="22"/>
  <c r="F475" i="22"/>
  <c r="H475" i="22" s="1"/>
  <c r="L475" i="22" s="1"/>
  <c r="C475" i="22"/>
  <c r="F474" i="22"/>
  <c r="H474" i="22" s="1"/>
  <c r="L474" i="22" s="1"/>
  <c r="I474" i="22" s="1"/>
  <c r="C474" i="22"/>
  <c r="F473" i="22"/>
  <c r="H473" i="22" s="1"/>
  <c r="L473" i="22" s="1"/>
  <c r="C473" i="22"/>
  <c r="F472" i="22"/>
  <c r="H472" i="22" s="1"/>
  <c r="L472" i="22" s="1"/>
  <c r="C472" i="22"/>
  <c r="F471" i="22"/>
  <c r="H471" i="22" s="1"/>
  <c r="L471" i="22" s="1"/>
  <c r="C471" i="22"/>
  <c r="F470" i="22"/>
  <c r="H470" i="22" s="1"/>
  <c r="L470" i="22" s="1"/>
  <c r="K470" i="22" s="1"/>
  <c r="C470" i="22"/>
  <c r="L469" i="22"/>
  <c r="K469" i="22" s="1"/>
  <c r="J469" i="22"/>
  <c r="F469" i="22"/>
  <c r="H469" i="22" s="1"/>
  <c r="C469" i="22"/>
  <c r="F468" i="22"/>
  <c r="H468" i="22" s="1"/>
  <c r="L468" i="22" s="1"/>
  <c r="S468" i="22" s="1"/>
  <c r="P468" i="22" s="1"/>
  <c r="C468" i="22"/>
  <c r="F467" i="22"/>
  <c r="H467" i="22" s="1"/>
  <c r="L467" i="22" s="1"/>
  <c r="C467" i="22"/>
  <c r="F466" i="22"/>
  <c r="H466" i="22" s="1"/>
  <c r="L466" i="22" s="1"/>
  <c r="C466" i="22"/>
  <c r="F465" i="22"/>
  <c r="H465" i="22" s="1"/>
  <c r="L465" i="22" s="1"/>
  <c r="C465" i="22"/>
  <c r="F464" i="22"/>
  <c r="H464" i="22" s="1"/>
  <c r="L464" i="22" s="1"/>
  <c r="C464" i="22"/>
  <c r="S463" i="22"/>
  <c r="P463" i="22" s="1"/>
  <c r="F463" i="22"/>
  <c r="H463" i="22" s="1"/>
  <c r="L463" i="22" s="1"/>
  <c r="R463" i="22" s="1"/>
  <c r="C463" i="22"/>
  <c r="Q462" i="22"/>
  <c r="F462" i="22"/>
  <c r="H462" i="22" s="1"/>
  <c r="L462" i="22" s="1"/>
  <c r="C462" i="22"/>
  <c r="F461" i="22"/>
  <c r="H461" i="22" s="1"/>
  <c r="L461" i="22" s="1"/>
  <c r="J461" i="22" s="1"/>
  <c r="C461" i="22"/>
  <c r="F460" i="22"/>
  <c r="H460" i="22" s="1"/>
  <c r="L460" i="22" s="1"/>
  <c r="J460" i="22" s="1"/>
  <c r="C460" i="22"/>
  <c r="F459" i="22"/>
  <c r="H459" i="22" s="1"/>
  <c r="L459" i="22" s="1"/>
  <c r="R459" i="22" s="1"/>
  <c r="C459" i="22"/>
  <c r="F458" i="22"/>
  <c r="H458" i="22" s="1"/>
  <c r="L458" i="22" s="1"/>
  <c r="C458" i="22"/>
  <c r="F457" i="22"/>
  <c r="H457" i="22" s="1"/>
  <c r="L457" i="22" s="1"/>
  <c r="C457" i="22"/>
  <c r="F456" i="22"/>
  <c r="H456" i="22" s="1"/>
  <c r="L456" i="22" s="1"/>
  <c r="C456" i="22"/>
  <c r="F455" i="22"/>
  <c r="H455" i="22" s="1"/>
  <c r="L455" i="22" s="1"/>
  <c r="M455" i="22" s="1"/>
  <c r="C455" i="22"/>
  <c r="F454" i="22"/>
  <c r="H454" i="22" s="1"/>
  <c r="L454" i="22" s="1"/>
  <c r="C454" i="22"/>
  <c r="F453" i="22"/>
  <c r="H453" i="22" s="1"/>
  <c r="L453" i="22" s="1"/>
  <c r="C453" i="22"/>
  <c r="F452" i="22"/>
  <c r="H452" i="22" s="1"/>
  <c r="L452" i="22" s="1"/>
  <c r="C452" i="22"/>
  <c r="F451" i="22"/>
  <c r="H451" i="22" s="1"/>
  <c r="L451" i="22" s="1"/>
  <c r="C451" i="22"/>
  <c r="F450" i="22"/>
  <c r="H450" i="22" s="1"/>
  <c r="L450" i="22" s="1"/>
  <c r="C450" i="22"/>
  <c r="L449" i="22"/>
  <c r="F449" i="22"/>
  <c r="H449" i="22" s="1"/>
  <c r="C449" i="22"/>
  <c r="H448" i="22"/>
  <c r="L448" i="22" s="1"/>
  <c r="F448" i="22"/>
  <c r="C448" i="22"/>
  <c r="F447" i="22"/>
  <c r="H447" i="22" s="1"/>
  <c r="L447" i="22" s="1"/>
  <c r="C447" i="22"/>
  <c r="H446" i="22"/>
  <c r="L446" i="22" s="1"/>
  <c r="M446" i="22" s="1"/>
  <c r="F446" i="22"/>
  <c r="C446" i="22"/>
  <c r="L445" i="22"/>
  <c r="J445" i="22" s="1"/>
  <c r="F445" i="22"/>
  <c r="H445" i="22" s="1"/>
  <c r="C445" i="22"/>
  <c r="H444" i="22"/>
  <c r="L444" i="22" s="1"/>
  <c r="F444" i="22"/>
  <c r="C444" i="22"/>
  <c r="F443" i="22"/>
  <c r="H443" i="22" s="1"/>
  <c r="L443" i="22" s="1"/>
  <c r="C443" i="22"/>
  <c r="H442" i="22"/>
  <c r="L442" i="22" s="1"/>
  <c r="F442" i="22"/>
  <c r="C442" i="22"/>
  <c r="J441" i="22"/>
  <c r="F441" i="22"/>
  <c r="H441" i="22" s="1"/>
  <c r="L441" i="22" s="1"/>
  <c r="K441" i="22" s="1"/>
  <c r="C441" i="22"/>
  <c r="F440" i="22"/>
  <c r="H440" i="22" s="1"/>
  <c r="L440" i="22" s="1"/>
  <c r="J440" i="22" s="1"/>
  <c r="C440" i="22"/>
  <c r="F439" i="22"/>
  <c r="H439" i="22" s="1"/>
  <c r="L439" i="22" s="1"/>
  <c r="Q439" i="22" s="1"/>
  <c r="C439" i="22"/>
  <c r="F438" i="22"/>
  <c r="H438" i="22" s="1"/>
  <c r="L438" i="22" s="1"/>
  <c r="C438" i="22"/>
  <c r="F437" i="22"/>
  <c r="H437" i="22" s="1"/>
  <c r="L437" i="22" s="1"/>
  <c r="C437" i="22"/>
  <c r="F436" i="22"/>
  <c r="H436" i="22" s="1"/>
  <c r="L436" i="22" s="1"/>
  <c r="C436" i="22"/>
  <c r="F435" i="22"/>
  <c r="H435" i="22" s="1"/>
  <c r="L435" i="22" s="1"/>
  <c r="I435" i="22" s="1"/>
  <c r="C435" i="22"/>
  <c r="F434" i="22"/>
  <c r="H434" i="22" s="1"/>
  <c r="L434" i="22" s="1"/>
  <c r="C434" i="22"/>
  <c r="F433" i="22"/>
  <c r="H433" i="22" s="1"/>
  <c r="L433" i="22" s="1"/>
  <c r="C433" i="22"/>
  <c r="F432" i="22"/>
  <c r="H432" i="22" s="1"/>
  <c r="L432" i="22" s="1"/>
  <c r="I432" i="22" s="1"/>
  <c r="C432" i="22"/>
  <c r="F431" i="22"/>
  <c r="H431" i="22" s="1"/>
  <c r="L431" i="22" s="1"/>
  <c r="C431" i="22"/>
  <c r="F430" i="22"/>
  <c r="H430" i="22" s="1"/>
  <c r="L430" i="22" s="1"/>
  <c r="C430" i="22"/>
  <c r="F429" i="22"/>
  <c r="H429" i="22" s="1"/>
  <c r="L429" i="22" s="1"/>
  <c r="K429" i="22" s="1"/>
  <c r="C429" i="22"/>
  <c r="S423" i="22"/>
  <c r="P423" i="22" s="1"/>
  <c r="F423" i="22"/>
  <c r="H423" i="22" s="1"/>
  <c r="L423" i="22" s="1"/>
  <c r="R423" i="22" s="1"/>
  <c r="C423" i="22"/>
  <c r="H422" i="22"/>
  <c r="L422" i="22" s="1"/>
  <c r="I422" i="22" s="1"/>
  <c r="F422" i="22"/>
  <c r="C422" i="22"/>
  <c r="F421" i="22"/>
  <c r="H421" i="22" s="1"/>
  <c r="L421" i="22" s="1"/>
  <c r="C421" i="22"/>
  <c r="L420" i="22"/>
  <c r="F420" i="22"/>
  <c r="H420" i="22" s="1"/>
  <c r="C420" i="22"/>
  <c r="H419" i="22"/>
  <c r="L419" i="22" s="1"/>
  <c r="F419" i="22"/>
  <c r="C419" i="22"/>
  <c r="F418" i="22"/>
  <c r="H418" i="22" s="1"/>
  <c r="L418" i="22" s="1"/>
  <c r="S418" i="22" s="1"/>
  <c r="P418" i="22" s="1"/>
  <c r="U418" i="22" s="1"/>
  <c r="C418" i="22"/>
  <c r="H417" i="22"/>
  <c r="L417" i="22" s="1"/>
  <c r="F417" i="22"/>
  <c r="C417" i="22"/>
  <c r="H416" i="22"/>
  <c r="L416" i="22" s="1"/>
  <c r="K416" i="22" s="1"/>
  <c r="F416" i="22"/>
  <c r="C416" i="22"/>
  <c r="F415" i="22"/>
  <c r="H415" i="22" s="1"/>
  <c r="L415" i="22" s="1"/>
  <c r="C415" i="22"/>
  <c r="F414" i="22"/>
  <c r="H414" i="22" s="1"/>
  <c r="L414" i="22" s="1"/>
  <c r="C414" i="22"/>
  <c r="F413" i="22"/>
  <c r="H413" i="22" s="1"/>
  <c r="L413" i="22" s="1"/>
  <c r="C413" i="22"/>
  <c r="H412" i="22"/>
  <c r="L412" i="22" s="1"/>
  <c r="K412" i="22" s="1"/>
  <c r="F412" i="22"/>
  <c r="C412" i="22"/>
  <c r="K411" i="22"/>
  <c r="F411" i="22"/>
  <c r="H411" i="22" s="1"/>
  <c r="L411" i="22" s="1"/>
  <c r="C411" i="22"/>
  <c r="Q410" i="22"/>
  <c r="F410" i="22"/>
  <c r="H410" i="22" s="1"/>
  <c r="L410" i="22" s="1"/>
  <c r="R410" i="22" s="1"/>
  <c r="C410" i="22"/>
  <c r="F409" i="22"/>
  <c r="H409" i="22" s="1"/>
  <c r="L409" i="22" s="1"/>
  <c r="Q409" i="22" s="1"/>
  <c r="C409" i="22"/>
  <c r="H408" i="22"/>
  <c r="L408" i="22" s="1"/>
  <c r="J408" i="22" s="1"/>
  <c r="F408" i="22"/>
  <c r="C408" i="22"/>
  <c r="H407" i="22"/>
  <c r="L407" i="22" s="1"/>
  <c r="F407" i="22"/>
  <c r="C407" i="22"/>
  <c r="F406" i="22"/>
  <c r="H406" i="22" s="1"/>
  <c r="L406" i="22" s="1"/>
  <c r="C406" i="22"/>
  <c r="F405" i="22"/>
  <c r="H405" i="22" s="1"/>
  <c r="L405" i="22" s="1"/>
  <c r="R405" i="22" s="1"/>
  <c r="C405" i="22"/>
  <c r="L404" i="22"/>
  <c r="F404" i="22"/>
  <c r="H404" i="22" s="1"/>
  <c r="C404" i="22"/>
  <c r="F403" i="22"/>
  <c r="H403" i="22" s="1"/>
  <c r="L403" i="22" s="1"/>
  <c r="C403" i="22"/>
  <c r="F402" i="22"/>
  <c r="H402" i="22" s="1"/>
  <c r="L402" i="22" s="1"/>
  <c r="R402" i="22" s="1"/>
  <c r="C402" i="22"/>
  <c r="L401" i="22"/>
  <c r="F401" i="22"/>
  <c r="H401" i="22" s="1"/>
  <c r="C401" i="22"/>
  <c r="F400" i="22"/>
  <c r="H400" i="22" s="1"/>
  <c r="L400" i="22" s="1"/>
  <c r="C400" i="22"/>
  <c r="F399" i="22"/>
  <c r="H399" i="22" s="1"/>
  <c r="L399" i="22" s="1"/>
  <c r="K399" i="22" s="1"/>
  <c r="C399" i="22"/>
  <c r="L398" i="22"/>
  <c r="F398" i="22"/>
  <c r="H398" i="22" s="1"/>
  <c r="C398" i="22"/>
  <c r="F397" i="22"/>
  <c r="H397" i="22" s="1"/>
  <c r="L397" i="22" s="1"/>
  <c r="C397" i="22"/>
  <c r="F396" i="22"/>
  <c r="H396" i="22" s="1"/>
  <c r="L396" i="22" s="1"/>
  <c r="K396" i="22" s="1"/>
  <c r="C396" i="22"/>
  <c r="L395" i="22"/>
  <c r="F395" i="22"/>
  <c r="H395" i="22" s="1"/>
  <c r="C395" i="22"/>
  <c r="J394" i="22"/>
  <c r="H394" i="22"/>
  <c r="L394" i="22" s="1"/>
  <c r="F394" i="22"/>
  <c r="C394" i="22"/>
  <c r="L393" i="22"/>
  <c r="F393" i="22"/>
  <c r="H393" i="22" s="1"/>
  <c r="C393" i="22"/>
  <c r="L392" i="22"/>
  <c r="M392" i="22" s="1"/>
  <c r="F392" i="22"/>
  <c r="H392" i="22" s="1"/>
  <c r="C392" i="22"/>
  <c r="H391" i="22"/>
  <c r="L391" i="22" s="1"/>
  <c r="J391" i="22" s="1"/>
  <c r="F391" i="22"/>
  <c r="C391" i="22"/>
  <c r="F390" i="22"/>
  <c r="H390" i="22" s="1"/>
  <c r="L390" i="22" s="1"/>
  <c r="C390" i="22"/>
  <c r="F389" i="22"/>
  <c r="H389" i="22" s="1"/>
  <c r="L389" i="22" s="1"/>
  <c r="C389" i="22"/>
  <c r="F388" i="22"/>
  <c r="H388" i="22" s="1"/>
  <c r="L388" i="22" s="1"/>
  <c r="C388" i="22"/>
  <c r="H387" i="22"/>
  <c r="L387" i="22" s="1"/>
  <c r="K387" i="22" s="1"/>
  <c r="F387" i="22"/>
  <c r="C387" i="22"/>
  <c r="J386" i="22"/>
  <c r="H386" i="22"/>
  <c r="L386" i="22" s="1"/>
  <c r="F386" i="22"/>
  <c r="C386" i="22"/>
  <c r="F385" i="22"/>
  <c r="H385" i="22" s="1"/>
  <c r="L385" i="22" s="1"/>
  <c r="C385" i="22"/>
  <c r="H384" i="22"/>
  <c r="L384" i="22" s="1"/>
  <c r="M384" i="22" s="1"/>
  <c r="F384" i="22"/>
  <c r="C384" i="22"/>
  <c r="H383" i="22"/>
  <c r="L383" i="22" s="1"/>
  <c r="J383" i="22" s="1"/>
  <c r="F383" i="22"/>
  <c r="C383" i="22"/>
  <c r="F382" i="22"/>
  <c r="H382" i="22" s="1"/>
  <c r="L382" i="22" s="1"/>
  <c r="J382" i="22" s="1"/>
  <c r="C382" i="22"/>
  <c r="F381" i="22"/>
  <c r="H381" i="22" s="1"/>
  <c r="L381" i="22" s="1"/>
  <c r="C381" i="22"/>
  <c r="H380" i="22"/>
  <c r="L380" i="22" s="1"/>
  <c r="F380" i="22"/>
  <c r="C380" i="22"/>
  <c r="F379" i="22"/>
  <c r="H379" i="22" s="1"/>
  <c r="L379" i="22" s="1"/>
  <c r="C379" i="22"/>
  <c r="F378" i="22"/>
  <c r="H378" i="22" s="1"/>
  <c r="L378" i="22" s="1"/>
  <c r="C378" i="22"/>
  <c r="F377" i="22"/>
  <c r="H377" i="22" s="1"/>
  <c r="L377" i="22" s="1"/>
  <c r="C377" i="22"/>
  <c r="F376" i="22"/>
  <c r="H376" i="22" s="1"/>
  <c r="L376" i="22" s="1"/>
  <c r="R376" i="22" s="1"/>
  <c r="C376" i="22"/>
  <c r="I375" i="22"/>
  <c r="F375" i="22"/>
  <c r="H375" i="22" s="1"/>
  <c r="L375" i="22" s="1"/>
  <c r="C375" i="22"/>
  <c r="F374" i="22"/>
  <c r="H374" i="22" s="1"/>
  <c r="L374" i="22" s="1"/>
  <c r="C374" i="22"/>
  <c r="F373" i="22"/>
  <c r="H373" i="22" s="1"/>
  <c r="L373" i="22" s="1"/>
  <c r="C373" i="22"/>
  <c r="F372" i="22"/>
  <c r="H372" i="22" s="1"/>
  <c r="L372" i="22" s="1"/>
  <c r="C372" i="22"/>
  <c r="S371" i="22"/>
  <c r="P371" i="22" s="1"/>
  <c r="F371" i="22"/>
  <c r="H371" i="22" s="1"/>
  <c r="L371" i="22" s="1"/>
  <c r="C371" i="22"/>
  <c r="S370" i="22"/>
  <c r="P370" i="22" s="1"/>
  <c r="F370" i="22"/>
  <c r="H370" i="22" s="1"/>
  <c r="L370" i="22" s="1"/>
  <c r="R370" i="22" s="1"/>
  <c r="C370" i="22"/>
  <c r="F369" i="22"/>
  <c r="H369" i="22" s="1"/>
  <c r="L369" i="22" s="1"/>
  <c r="M369" i="22" s="1"/>
  <c r="C369" i="22"/>
  <c r="H368" i="22"/>
  <c r="L368" i="22" s="1"/>
  <c r="F368" i="22"/>
  <c r="C368" i="22"/>
  <c r="H367" i="22"/>
  <c r="L367" i="22" s="1"/>
  <c r="F367" i="22"/>
  <c r="C367" i="22"/>
  <c r="Q366" i="22"/>
  <c r="F366" i="22"/>
  <c r="H366" i="22" s="1"/>
  <c r="L366" i="22" s="1"/>
  <c r="R366" i="22" s="1"/>
  <c r="C366" i="22"/>
  <c r="F365" i="22"/>
  <c r="H365" i="22" s="1"/>
  <c r="L365" i="22" s="1"/>
  <c r="C365" i="22"/>
  <c r="F364" i="22"/>
  <c r="H364" i="22" s="1"/>
  <c r="L364" i="22" s="1"/>
  <c r="C364" i="22"/>
  <c r="F363" i="22"/>
  <c r="H363" i="22" s="1"/>
  <c r="L363" i="22" s="1"/>
  <c r="C363" i="22"/>
  <c r="M362" i="22"/>
  <c r="F362" i="22"/>
  <c r="H362" i="22" s="1"/>
  <c r="L362" i="22" s="1"/>
  <c r="K362" i="22" s="1"/>
  <c r="C362" i="22"/>
  <c r="S361" i="22"/>
  <c r="P361" i="22" s="1"/>
  <c r="M361" i="22"/>
  <c r="H361" i="22"/>
  <c r="L361" i="22" s="1"/>
  <c r="F361" i="22"/>
  <c r="C361" i="22"/>
  <c r="K360" i="22"/>
  <c r="F360" i="22"/>
  <c r="H360" i="22" s="1"/>
  <c r="L360" i="22" s="1"/>
  <c r="C360" i="22"/>
  <c r="F359" i="22"/>
  <c r="H359" i="22" s="1"/>
  <c r="L359" i="22" s="1"/>
  <c r="M359" i="22" s="1"/>
  <c r="C359" i="22"/>
  <c r="Q358" i="22"/>
  <c r="F358" i="22"/>
  <c r="H358" i="22" s="1"/>
  <c r="L358" i="22" s="1"/>
  <c r="M358" i="22" s="1"/>
  <c r="C358" i="22"/>
  <c r="F357" i="22"/>
  <c r="H357" i="22" s="1"/>
  <c r="L357" i="22" s="1"/>
  <c r="C357" i="22"/>
  <c r="F356" i="22"/>
  <c r="H356" i="22" s="1"/>
  <c r="L356" i="22" s="1"/>
  <c r="K356" i="22" s="1"/>
  <c r="C356" i="22"/>
  <c r="H355" i="22"/>
  <c r="L355" i="22" s="1"/>
  <c r="F355" i="22"/>
  <c r="C355" i="22"/>
  <c r="F354" i="22"/>
  <c r="H354" i="22" s="1"/>
  <c r="L354" i="22" s="1"/>
  <c r="C354" i="22"/>
  <c r="F353" i="22"/>
  <c r="H353" i="22" s="1"/>
  <c r="L353" i="22" s="1"/>
  <c r="C353" i="22"/>
  <c r="H352" i="22"/>
  <c r="L352" i="22" s="1"/>
  <c r="S352" i="22" s="1"/>
  <c r="P352" i="22" s="1"/>
  <c r="F352" i="22"/>
  <c r="C352" i="22"/>
  <c r="F351" i="22"/>
  <c r="H351" i="22" s="1"/>
  <c r="L351" i="22" s="1"/>
  <c r="C351" i="22"/>
  <c r="F350" i="22"/>
  <c r="H350" i="22" s="1"/>
  <c r="L350" i="22" s="1"/>
  <c r="M350" i="22" s="1"/>
  <c r="C350" i="22"/>
  <c r="F349" i="22"/>
  <c r="H349" i="22" s="1"/>
  <c r="L349" i="22" s="1"/>
  <c r="C349" i="22"/>
  <c r="F348" i="22"/>
  <c r="H348" i="22" s="1"/>
  <c r="L348" i="22" s="1"/>
  <c r="K348" i="22" s="1"/>
  <c r="C348" i="22"/>
  <c r="F347" i="22"/>
  <c r="H347" i="22" s="1"/>
  <c r="L347" i="22" s="1"/>
  <c r="C347" i="22"/>
  <c r="F346" i="22"/>
  <c r="H346" i="22" s="1"/>
  <c r="L346" i="22" s="1"/>
  <c r="J346" i="22" s="1"/>
  <c r="C346" i="22"/>
  <c r="S345" i="22"/>
  <c r="P345" i="22" s="1"/>
  <c r="F345" i="22"/>
  <c r="H345" i="22" s="1"/>
  <c r="L345" i="22" s="1"/>
  <c r="C345" i="22"/>
  <c r="F344" i="22"/>
  <c r="H344" i="22" s="1"/>
  <c r="L344" i="22" s="1"/>
  <c r="C344" i="22"/>
  <c r="F343" i="22"/>
  <c r="H343" i="22" s="1"/>
  <c r="L343" i="22" s="1"/>
  <c r="C343" i="22"/>
  <c r="F342" i="22"/>
  <c r="H342" i="22" s="1"/>
  <c r="L342" i="22" s="1"/>
  <c r="C342" i="22"/>
  <c r="F341" i="22"/>
  <c r="H341" i="22" s="1"/>
  <c r="L341" i="22" s="1"/>
  <c r="C341" i="22"/>
  <c r="F340" i="22"/>
  <c r="H340" i="22" s="1"/>
  <c r="L340" i="22" s="1"/>
  <c r="K340" i="22" s="1"/>
  <c r="C340" i="22"/>
  <c r="F339" i="22"/>
  <c r="H339" i="22" s="1"/>
  <c r="L339" i="22" s="1"/>
  <c r="C339" i="22"/>
  <c r="M338" i="22"/>
  <c r="F338" i="22"/>
  <c r="H338" i="22" s="1"/>
  <c r="L338" i="22" s="1"/>
  <c r="C338" i="22"/>
  <c r="R337" i="22"/>
  <c r="F337" i="22"/>
  <c r="H337" i="22" s="1"/>
  <c r="L337" i="22" s="1"/>
  <c r="C337" i="22"/>
  <c r="H336" i="22"/>
  <c r="L336" i="22" s="1"/>
  <c r="I336" i="22" s="1"/>
  <c r="F336" i="22"/>
  <c r="C336" i="22"/>
  <c r="F335" i="22"/>
  <c r="H335" i="22" s="1"/>
  <c r="L335" i="22" s="1"/>
  <c r="C335" i="22"/>
  <c r="L334" i="22"/>
  <c r="F334" i="22"/>
  <c r="H334" i="22" s="1"/>
  <c r="C334" i="22"/>
  <c r="F333" i="22"/>
  <c r="H333" i="22" s="1"/>
  <c r="L333" i="22" s="1"/>
  <c r="C333" i="22"/>
  <c r="F332" i="22"/>
  <c r="H332" i="22" s="1"/>
  <c r="L332" i="22" s="1"/>
  <c r="C332" i="22"/>
  <c r="F331" i="22"/>
  <c r="H331" i="22" s="1"/>
  <c r="L331" i="22" s="1"/>
  <c r="C331" i="22"/>
  <c r="F330" i="22"/>
  <c r="H330" i="22" s="1"/>
  <c r="L330" i="22" s="1"/>
  <c r="C330" i="22"/>
  <c r="F329" i="22"/>
  <c r="H329" i="22" s="1"/>
  <c r="L329" i="22" s="1"/>
  <c r="K329" i="22" s="1"/>
  <c r="C329" i="22"/>
  <c r="H328" i="22"/>
  <c r="L328" i="22" s="1"/>
  <c r="F328" i="22"/>
  <c r="C328" i="22"/>
  <c r="F327" i="22"/>
  <c r="H327" i="22" s="1"/>
  <c r="L327" i="22" s="1"/>
  <c r="C327" i="22"/>
  <c r="F326" i="22"/>
  <c r="H326" i="22" s="1"/>
  <c r="L326" i="22" s="1"/>
  <c r="C326" i="22"/>
  <c r="F325" i="22"/>
  <c r="H325" i="22" s="1"/>
  <c r="L325" i="22" s="1"/>
  <c r="K325" i="22" s="1"/>
  <c r="C325" i="22"/>
  <c r="F324" i="22"/>
  <c r="H324" i="22" s="1"/>
  <c r="L324" i="22" s="1"/>
  <c r="K324" i="22" s="1"/>
  <c r="C324" i="22"/>
  <c r="F318" i="22"/>
  <c r="H318" i="22" s="1"/>
  <c r="L318" i="22" s="1"/>
  <c r="C318" i="22"/>
  <c r="Q317" i="22"/>
  <c r="F317" i="22"/>
  <c r="H317" i="22" s="1"/>
  <c r="L317" i="22" s="1"/>
  <c r="R317" i="22" s="1"/>
  <c r="C317" i="22"/>
  <c r="F316" i="22"/>
  <c r="H316" i="22" s="1"/>
  <c r="L316" i="22" s="1"/>
  <c r="C316" i="22"/>
  <c r="K315" i="22"/>
  <c r="F315" i="22"/>
  <c r="H315" i="22" s="1"/>
  <c r="L315" i="22" s="1"/>
  <c r="C315" i="22"/>
  <c r="F314" i="22"/>
  <c r="H314" i="22" s="1"/>
  <c r="L314" i="22" s="1"/>
  <c r="C314" i="22"/>
  <c r="H313" i="22"/>
  <c r="L313" i="22" s="1"/>
  <c r="M313" i="22" s="1"/>
  <c r="F313" i="22"/>
  <c r="C313" i="22"/>
  <c r="F312" i="22"/>
  <c r="H312" i="22" s="1"/>
  <c r="L312" i="22" s="1"/>
  <c r="M312" i="22" s="1"/>
  <c r="C312" i="22"/>
  <c r="F311" i="22"/>
  <c r="H311" i="22" s="1"/>
  <c r="L311" i="22" s="1"/>
  <c r="I311" i="22" s="1"/>
  <c r="C311" i="22"/>
  <c r="H310" i="22"/>
  <c r="L310" i="22" s="1"/>
  <c r="I310" i="22" s="1"/>
  <c r="F310" i="22"/>
  <c r="C310" i="22"/>
  <c r="F309" i="22"/>
  <c r="H309" i="22" s="1"/>
  <c r="L309" i="22" s="1"/>
  <c r="C309" i="22"/>
  <c r="F308" i="22"/>
  <c r="H308" i="22" s="1"/>
  <c r="L308" i="22" s="1"/>
  <c r="C308" i="22"/>
  <c r="F307" i="22"/>
  <c r="H307" i="22" s="1"/>
  <c r="L307" i="22" s="1"/>
  <c r="C307" i="22"/>
  <c r="F306" i="22"/>
  <c r="H306" i="22" s="1"/>
  <c r="L306" i="22" s="1"/>
  <c r="S306" i="22" s="1"/>
  <c r="P306" i="22" s="1"/>
  <c r="C306" i="22"/>
  <c r="F305" i="22"/>
  <c r="H305" i="22" s="1"/>
  <c r="L305" i="22" s="1"/>
  <c r="M305" i="22" s="1"/>
  <c r="C305" i="22"/>
  <c r="F304" i="22"/>
  <c r="H304" i="22" s="1"/>
  <c r="L304" i="22" s="1"/>
  <c r="K304" i="22" s="1"/>
  <c r="C304" i="22"/>
  <c r="L303" i="22"/>
  <c r="S303" i="22" s="1"/>
  <c r="P303" i="22" s="1"/>
  <c r="J303" i="22"/>
  <c r="F303" i="22"/>
  <c r="H303" i="22" s="1"/>
  <c r="C303" i="22"/>
  <c r="F302" i="22"/>
  <c r="H302" i="22" s="1"/>
  <c r="L302" i="22" s="1"/>
  <c r="C302" i="22"/>
  <c r="F301" i="22"/>
  <c r="H301" i="22" s="1"/>
  <c r="L301" i="22" s="1"/>
  <c r="C301" i="22"/>
  <c r="F300" i="22"/>
  <c r="H300" i="22" s="1"/>
  <c r="L300" i="22" s="1"/>
  <c r="C300" i="22"/>
  <c r="F299" i="22"/>
  <c r="H299" i="22" s="1"/>
  <c r="L299" i="22" s="1"/>
  <c r="C299" i="22"/>
  <c r="F298" i="22"/>
  <c r="H298" i="22" s="1"/>
  <c r="L298" i="22" s="1"/>
  <c r="C298" i="22"/>
  <c r="F297" i="22"/>
  <c r="H297" i="22" s="1"/>
  <c r="L297" i="22" s="1"/>
  <c r="C297" i="22"/>
  <c r="F296" i="22"/>
  <c r="H296" i="22" s="1"/>
  <c r="L296" i="22" s="1"/>
  <c r="C296" i="22"/>
  <c r="F295" i="22"/>
  <c r="H295" i="22" s="1"/>
  <c r="L295" i="22" s="1"/>
  <c r="C295" i="22"/>
  <c r="F294" i="22"/>
  <c r="H294" i="22" s="1"/>
  <c r="L294" i="22" s="1"/>
  <c r="C294" i="22"/>
  <c r="F293" i="22"/>
  <c r="H293" i="22" s="1"/>
  <c r="L293" i="22" s="1"/>
  <c r="C293" i="22"/>
  <c r="K292" i="22"/>
  <c r="F292" i="22"/>
  <c r="H292" i="22" s="1"/>
  <c r="L292" i="22" s="1"/>
  <c r="M292" i="22" s="1"/>
  <c r="C292" i="22"/>
  <c r="F291" i="22"/>
  <c r="H291" i="22" s="1"/>
  <c r="L291" i="22" s="1"/>
  <c r="C291" i="22"/>
  <c r="F290" i="22"/>
  <c r="H290" i="22" s="1"/>
  <c r="L290" i="22" s="1"/>
  <c r="C290" i="22"/>
  <c r="F289" i="22"/>
  <c r="H289" i="22" s="1"/>
  <c r="L289" i="22" s="1"/>
  <c r="M289" i="22" s="1"/>
  <c r="C289" i="22"/>
  <c r="F288" i="22"/>
  <c r="H288" i="22" s="1"/>
  <c r="L288" i="22" s="1"/>
  <c r="C288" i="22"/>
  <c r="H287" i="22"/>
  <c r="L287" i="22" s="1"/>
  <c r="S287" i="22" s="1"/>
  <c r="P287" i="22" s="1"/>
  <c r="U287" i="22" s="1"/>
  <c r="F287" i="22"/>
  <c r="C287" i="22"/>
  <c r="F286" i="22"/>
  <c r="H286" i="22" s="1"/>
  <c r="L286" i="22" s="1"/>
  <c r="C286" i="22"/>
  <c r="H285" i="22"/>
  <c r="L285" i="22" s="1"/>
  <c r="F285" i="22"/>
  <c r="C285" i="22"/>
  <c r="F284" i="22"/>
  <c r="H284" i="22" s="1"/>
  <c r="L284" i="22" s="1"/>
  <c r="C284" i="22"/>
  <c r="F283" i="22"/>
  <c r="H283" i="22" s="1"/>
  <c r="L283" i="22" s="1"/>
  <c r="C283" i="22"/>
  <c r="F282" i="22"/>
  <c r="H282" i="22" s="1"/>
  <c r="L282" i="22" s="1"/>
  <c r="C282" i="22"/>
  <c r="L281" i="22"/>
  <c r="R281" i="22" s="1"/>
  <c r="F281" i="22"/>
  <c r="H281" i="22" s="1"/>
  <c r="C281" i="22"/>
  <c r="F280" i="22"/>
  <c r="H280" i="22" s="1"/>
  <c r="L280" i="22" s="1"/>
  <c r="C280" i="22"/>
  <c r="F279" i="22"/>
  <c r="H279" i="22" s="1"/>
  <c r="L279" i="22" s="1"/>
  <c r="J279" i="22" s="1"/>
  <c r="C279" i="22"/>
  <c r="Q278" i="22"/>
  <c r="F278" i="22"/>
  <c r="H278" i="22" s="1"/>
  <c r="L278" i="22" s="1"/>
  <c r="C278" i="22"/>
  <c r="F277" i="22"/>
  <c r="H277" i="22" s="1"/>
  <c r="L277" i="22" s="1"/>
  <c r="C277" i="22"/>
  <c r="F276" i="22"/>
  <c r="H276" i="22" s="1"/>
  <c r="L276" i="22" s="1"/>
  <c r="J276" i="22" s="1"/>
  <c r="C276" i="22"/>
  <c r="F275" i="22"/>
  <c r="H275" i="22" s="1"/>
  <c r="L275" i="22" s="1"/>
  <c r="C275" i="22"/>
  <c r="F274" i="22"/>
  <c r="H274" i="22" s="1"/>
  <c r="L274" i="22" s="1"/>
  <c r="R274" i="22" s="1"/>
  <c r="C274" i="22"/>
  <c r="H273" i="22"/>
  <c r="L273" i="22" s="1"/>
  <c r="M273" i="22" s="1"/>
  <c r="F273" i="22"/>
  <c r="C273" i="22"/>
  <c r="F272" i="22"/>
  <c r="H272" i="22" s="1"/>
  <c r="L272" i="22" s="1"/>
  <c r="C272" i="22"/>
  <c r="F271" i="22"/>
  <c r="H271" i="22" s="1"/>
  <c r="L271" i="22" s="1"/>
  <c r="C271" i="22"/>
  <c r="F270" i="22"/>
  <c r="H270" i="22" s="1"/>
  <c r="L270" i="22" s="1"/>
  <c r="C270" i="22"/>
  <c r="H269" i="22"/>
  <c r="L269" i="22" s="1"/>
  <c r="F269" i="22"/>
  <c r="C269" i="22"/>
  <c r="H268" i="22"/>
  <c r="L268" i="22" s="1"/>
  <c r="F268" i="22"/>
  <c r="C268" i="22"/>
  <c r="F267" i="22"/>
  <c r="H267" i="22" s="1"/>
  <c r="L267" i="22" s="1"/>
  <c r="C267" i="22"/>
  <c r="F266" i="22"/>
  <c r="H266" i="22" s="1"/>
  <c r="L266" i="22" s="1"/>
  <c r="C266" i="22"/>
  <c r="F265" i="22"/>
  <c r="H265" i="22" s="1"/>
  <c r="L265" i="22" s="1"/>
  <c r="M265" i="22" s="1"/>
  <c r="C265" i="22"/>
  <c r="F264" i="22"/>
  <c r="H264" i="22" s="1"/>
  <c r="L264" i="22" s="1"/>
  <c r="J264" i="22" s="1"/>
  <c r="C264" i="22"/>
  <c r="S263" i="22"/>
  <c r="P263" i="22" s="1"/>
  <c r="U263" i="22" s="1"/>
  <c r="H263" i="22"/>
  <c r="L263" i="22" s="1"/>
  <c r="F263" i="22"/>
  <c r="C263" i="22"/>
  <c r="H262" i="22"/>
  <c r="L262" i="22" s="1"/>
  <c r="F262" i="22"/>
  <c r="C262" i="22"/>
  <c r="F261" i="22"/>
  <c r="H261" i="22" s="1"/>
  <c r="L261" i="22" s="1"/>
  <c r="C261" i="22"/>
  <c r="J260" i="22"/>
  <c r="F260" i="22"/>
  <c r="H260" i="22" s="1"/>
  <c r="L260" i="22" s="1"/>
  <c r="S260" i="22" s="1"/>
  <c r="P260" i="22" s="1"/>
  <c r="C260" i="22"/>
  <c r="L259" i="22"/>
  <c r="F259" i="22"/>
  <c r="H259" i="22" s="1"/>
  <c r="C259" i="22"/>
  <c r="F258" i="22"/>
  <c r="H258" i="22" s="1"/>
  <c r="L258" i="22" s="1"/>
  <c r="R258" i="22" s="1"/>
  <c r="C258" i="22"/>
  <c r="F257" i="22"/>
  <c r="H257" i="22" s="1"/>
  <c r="L257" i="22" s="1"/>
  <c r="C257" i="22"/>
  <c r="K256" i="22"/>
  <c r="F256" i="22"/>
  <c r="H256" i="22" s="1"/>
  <c r="L256" i="22" s="1"/>
  <c r="M256" i="22" s="1"/>
  <c r="C256" i="22"/>
  <c r="F255" i="22"/>
  <c r="H255" i="22" s="1"/>
  <c r="L255" i="22" s="1"/>
  <c r="C255" i="22"/>
  <c r="I254" i="22"/>
  <c r="F254" i="22"/>
  <c r="H254" i="22" s="1"/>
  <c r="L254" i="22" s="1"/>
  <c r="J254" i="22" s="1"/>
  <c r="C254" i="22"/>
  <c r="M253" i="22"/>
  <c r="H253" i="22"/>
  <c r="L253" i="22" s="1"/>
  <c r="Q253" i="22" s="1"/>
  <c r="F253" i="22"/>
  <c r="C253" i="22"/>
  <c r="J252" i="22"/>
  <c r="F252" i="22"/>
  <c r="H252" i="22" s="1"/>
  <c r="L252" i="22" s="1"/>
  <c r="C252" i="22"/>
  <c r="F251" i="22"/>
  <c r="H251" i="22" s="1"/>
  <c r="L251" i="22" s="1"/>
  <c r="C251" i="22"/>
  <c r="R250" i="22"/>
  <c r="F250" i="22"/>
  <c r="H250" i="22" s="1"/>
  <c r="L250" i="22" s="1"/>
  <c r="S250" i="22" s="1"/>
  <c r="P250" i="22" s="1"/>
  <c r="U250" i="22" s="1"/>
  <c r="C250" i="22"/>
  <c r="F249" i="22"/>
  <c r="H249" i="22" s="1"/>
  <c r="L249" i="22" s="1"/>
  <c r="C249" i="22"/>
  <c r="L248" i="22"/>
  <c r="F248" i="22"/>
  <c r="H248" i="22" s="1"/>
  <c r="C248" i="22"/>
  <c r="F247" i="22"/>
  <c r="H247" i="22" s="1"/>
  <c r="L247" i="22" s="1"/>
  <c r="S247" i="22" s="1"/>
  <c r="P247" i="22" s="1"/>
  <c r="U247" i="22" s="1"/>
  <c r="C247" i="22"/>
  <c r="J246" i="22"/>
  <c r="F246" i="22"/>
  <c r="H246" i="22" s="1"/>
  <c r="L246" i="22" s="1"/>
  <c r="C246" i="22"/>
  <c r="F245" i="22"/>
  <c r="H245" i="22" s="1"/>
  <c r="L245" i="22" s="1"/>
  <c r="C245" i="22"/>
  <c r="S244" i="22"/>
  <c r="P244" i="22" s="1"/>
  <c r="I244" i="22"/>
  <c r="F244" i="22"/>
  <c r="H244" i="22" s="1"/>
  <c r="L244" i="22" s="1"/>
  <c r="J244" i="22" s="1"/>
  <c r="C244" i="22"/>
  <c r="F243" i="22"/>
  <c r="H243" i="22" s="1"/>
  <c r="L243" i="22" s="1"/>
  <c r="C243" i="22"/>
  <c r="F242" i="22"/>
  <c r="H242" i="22" s="1"/>
  <c r="L242" i="22" s="1"/>
  <c r="R242" i="22" s="1"/>
  <c r="C242" i="22"/>
  <c r="L241" i="22"/>
  <c r="F241" i="22"/>
  <c r="H241" i="22" s="1"/>
  <c r="C241" i="22"/>
  <c r="L240" i="22"/>
  <c r="K240" i="22" s="1"/>
  <c r="F240" i="22"/>
  <c r="H240" i="22" s="1"/>
  <c r="C240" i="22"/>
  <c r="R239" i="22"/>
  <c r="F239" i="22"/>
  <c r="H239" i="22" s="1"/>
  <c r="L239" i="22" s="1"/>
  <c r="C239" i="22"/>
  <c r="F238" i="22"/>
  <c r="H238" i="22" s="1"/>
  <c r="L238" i="22" s="1"/>
  <c r="J238" i="22" s="1"/>
  <c r="C238" i="22"/>
  <c r="H237" i="22"/>
  <c r="L237" i="22" s="1"/>
  <c r="F237" i="22"/>
  <c r="C237" i="22"/>
  <c r="F236" i="22"/>
  <c r="H236" i="22" s="1"/>
  <c r="L236" i="22" s="1"/>
  <c r="C236" i="22"/>
  <c r="H235" i="22"/>
  <c r="L235" i="22" s="1"/>
  <c r="K235" i="22" s="1"/>
  <c r="F235" i="22"/>
  <c r="C235" i="22"/>
  <c r="F234" i="22"/>
  <c r="H234" i="22" s="1"/>
  <c r="L234" i="22" s="1"/>
  <c r="S234" i="22" s="1"/>
  <c r="P234" i="22" s="1"/>
  <c r="U234" i="22" s="1"/>
  <c r="C234" i="22"/>
  <c r="H233" i="22"/>
  <c r="L233" i="22" s="1"/>
  <c r="F233" i="22"/>
  <c r="C233" i="22"/>
  <c r="F232" i="22"/>
  <c r="H232" i="22" s="1"/>
  <c r="L232" i="22" s="1"/>
  <c r="C232" i="22"/>
  <c r="H231" i="22"/>
  <c r="L231" i="22" s="1"/>
  <c r="Q231" i="22" s="1"/>
  <c r="F231" i="22"/>
  <c r="C231" i="22"/>
  <c r="F230" i="22"/>
  <c r="H230" i="22" s="1"/>
  <c r="L230" i="22" s="1"/>
  <c r="J230" i="22" s="1"/>
  <c r="C230" i="22"/>
  <c r="F229" i="22"/>
  <c r="H229" i="22" s="1"/>
  <c r="L229" i="22" s="1"/>
  <c r="C229" i="22"/>
  <c r="S228" i="22"/>
  <c r="P228" i="22" s="1"/>
  <c r="F228" i="22"/>
  <c r="H228" i="22" s="1"/>
  <c r="L228" i="22" s="1"/>
  <c r="I228" i="22" s="1"/>
  <c r="C228" i="22"/>
  <c r="F227" i="22"/>
  <c r="H227" i="22" s="1"/>
  <c r="L227" i="22" s="1"/>
  <c r="K227" i="22" s="1"/>
  <c r="C227" i="22"/>
  <c r="F226" i="22"/>
  <c r="H226" i="22" s="1"/>
  <c r="L226" i="22" s="1"/>
  <c r="C226" i="22"/>
  <c r="H225" i="22"/>
  <c r="L225" i="22" s="1"/>
  <c r="F225" i="22"/>
  <c r="C225" i="22"/>
  <c r="F224" i="22"/>
  <c r="H224" i="22" s="1"/>
  <c r="L224" i="22" s="1"/>
  <c r="K224" i="22" s="1"/>
  <c r="C224" i="22"/>
  <c r="F223" i="22"/>
  <c r="H223" i="22" s="1"/>
  <c r="L223" i="22" s="1"/>
  <c r="C223" i="22"/>
  <c r="F222" i="22"/>
  <c r="H222" i="22" s="1"/>
  <c r="L222" i="22" s="1"/>
  <c r="C222" i="22"/>
  <c r="F221" i="22"/>
  <c r="H221" i="22" s="1"/>
  <c r="L221" i="22" s="1"/>
  <c r="C221" i="22"/>
  <c r="F220" i="22"/>
  <c r="H220" i="22" s="1"/>
  <c r="L220" i="22" s="1"/>
  <c r="C220" i="22"/>
  <c r="F219" i="22"/>
  <c r="H219" i="22" s="1"/>
  <c r="L219" i="22" s="1"/>
  <c r="C219" i="22"/>
  <c r="F213" i="22"/>
  <c r="H213" i="22" s="1"/>
  <c r="L213" i="22" s="1"/>
  <c r="C213" i="22"/>
  <c r="F212" i="22"/>
  <c r="H212" i="22" s="1"/>
  <c r="L212" i="22" s="1"/>
  <c r="C212" i="22"/>
  <c r="F211" i="22"/>
  <c r="H211" i="22" s="1"/>
  <c r="L211" i="22" s="1"/>
  <c r="C211" i="22"/>
  <c r="F210" i="22"/>
  <c r="H210" i="22" s="1"/>
  <c r="L210" i="22" s="1"/>
  <c r="I210" i="22" s="1"/>
  <c r="C210" i="22"/>
  <c r="F209" i="22"/>
  <c r="H209" i="22" s="1"/>
  <c r="L209" i="22" s="1"/>
  <c r="J209" i="22" s="1"/>
  <c r="C209" i="22"/>
  <c r="H208" i="22"/>
  <c r="L208" i="22" s="1"/>
  <c r="R208" i="22" s="1"/>
  <c r="F208" i="22"/>
  <c r="C208" i="22"/>
  <c r="F207" i="22"/>
  <c r="H207" i="22" s="1"/>
  <c r="L207" i="22" s="1"/>
  <c r="Q207" i="22" s="1"/>
  <c r="C207" i="22"/>
  <c r="F206" i="22"/>
  <c r="H206" i="22" s="1"/>
  <c r="L206" i="22" s="1"/>
  <c r="C206" i="22"/>
  <c r="F205" i="22"/>
  <c r="H205" i="22" s="1"/>
  <c r="L205" i="22" s="1"/>
  <c r="I205" i="22" s="1"/>
  <c r="C205" i="22"/>
  <c r="F204" i="22"/>
  <c r="H204" i="22" s="1"/>
  <c r="L204" i="22" s="1"/>
  <c r="C204" i="22"/>
  <c r="H203" i="22"/>
  <c r="L203" i="22" s="1"/>
  <c r="F203" i="22"/>
  <c r="C203" i="22"/>
  <c r="F202" i="22"/>
  <c r="H202" i="22" s="1"/>
  <c r="L202" i="22" s="1"/>
  <c r="K202" i="22" s="1"/>
  <c r="C202" i="22"/>
  <c r="F201" i="22"/>
  <c r="H201" i="22" s="1"/>
  <c r="L201" i="22" s="1"/>
  <c r="S201" i="22" s="1"/>
  <c r="P201" i="22" s="1"/>
  <c r="C201" i="22"/>
  <c r="F200" i="22"/>
  <c r="H200" i="22" s="1"/>
  <c r="L200" i="22" s="1"/>
  <c r="C200" i="22"/>
  <c r="F199" i="22"/>
  <c r="H199" i="22" s="1"/>
  <c r="L199" i="22" s="1"/>
  <c r="M199" i="22" s="1"/>
  <c r="C199" i="22"/>
  <c r="F198" i="22"/>
  <c r="H198" i="22" s="1"/>
  <c r="L198" i="22" s="1"/>
  <c r="C198" i="22"/>
  <c r="L197" i="22"/>
  <c r="F197" i="22"/>
  <c r="H197" i="22" s="1"/>
  <c r="C197" i="22"/>
  <c r="F196" i="22"/>
  <c r="H196" i="22" s="1"/>
  <c r="L196" i="22" s="1"/>
  <c r="C196" i="22"/>
  <c r="F195" i="22"/>
  <c r="H195" i="22" s="1"/>
  <c r="L195" i="22" s="1"/>
  <c r="C195" i="22"/>
  <c r="F194" i="22"/>
  <c r="H194" i="22" s="1"/>
  <c r="L194" i="22" s="1"/>
  <c r="C194" i="22"/>
  <c r="F193" i="22"/>
  <c r="H193" i="22" s="1"/>
  <c r="L193" i="22" s="1"/>
  <c r="C193" i="22"/>
  <c r="F192" i="22"/>
  <c r="H192" i="22" s="1"/>
  <c r="L192" i="22" s="1"/>
  <c r="C192" i="22"/>
  <c r="H191" i="22"/>
  <c r="L191" i="22" s="1"/>
  <c r="R191" i="22" s="1"/>
  <c r="F191" i="22"/>
  <c r="C191" i="22"/>
  <c r="F190" i="22"/>
  <c r="H190" i="22" s="1"/>
  <c r="L190" i="22" s="1"/>
  <c r="C190" i="22"/>
  <c r="F189" i="22"/>
  <c r="H189" i="22" s="1"/>
  <c r="L189" i="22" s="1"/>
  <c r="C189" i="22"/>
  <c r="F188" i="22"/>
  <c r="H188" i="22" s="1"/>
  <c r="L188" i="22" s="1"/>
  <c r="S188" i="22" s="1"/>
  <c r="P188" i="22" s="1"/>
  <c r="C188" i="22"/>
  <c r="Q187" i="22"/>
  <c r="F187" i="22"/>
  <c r="H187" i="22" s="1"/>
  <c r="L187" i="22" s="1"/>
  <c r="R187" i="22" s="1"/>
  <c r="C187" i="22"/>
  <c r="F186" i="22"/>
  <c r="H186" i="22" s="1"/>
  <c r="L186" i="22" s="1"/>
  <c r="C186" i="22"/>
  <c r="F185" i="22"/>
  <c r="H185" i="22" s="1"/>
  <c r="L185" i="22" s="1"/>
  <c r="C185" i="22"/>
  <c r="F184" i="22"/>
  <c r="H184" i="22" s="1"/>
  <c r="L184" i="22" s="1"/>
  <c r="C184" i="22"/>
  <c r="F183" i="22"/>
  <c r="H183" i="22" s="1"/>
  <c r="L183" i="22" s="1"/>
  <c r="Q183" i="22" s="1"/>
  <c r="C183" i="22"/>
  <c r="H182" i="22"/>
  <c r="L182" i="22" s="1"/>
  <c r="F182" i="22"/>
  <c r="C182" i="22"/>
  <c r="F181" i="22"/>
  <c r="H181" i="22" s="1"/>
  <c r="L181" i="22" s="1"/>
  <c r="C181" i="22"/>
  <c r="F180" i="22"/>
  <c r="H180" i="22" s="1"/>
  <c r="L180" i="22" s="1"/>
  <c r="C180" i="22"/>
  <c r="F179" i="22"/>
  <c r="H179" i="22" s="1"/>
  <c r="L179" i="22" s="1"/>
  <c r="Q179" i="22" s="1"/>
  <c r="C179" i="22"/>
  <c r="F178" i="22"/>
  <c r="H178" i="22" s="1"/>
  <c r="L178" i="22" s="1"/>
  <c r="C178" i="22"/>
  <c r="H177" i="22"/>
  <c r="L177" i="22" s="1"/>
  <c r="I177" i="22" s="1"/>
  <c r="F177" i="22"/>
  <c r="C177" i="22"/>
  <c r="F176" i="22"/>
  <c r="H176" i="22" s="1"/>
  <c r="L176" i="22" s="1"/>
  <c r="C176" i="22"/>
  <c r="L175" i="22"/>
  <c r="F175" i="22"/>
  <c r="H175" i="22" s="1"/>
  <c r="C175" i="22"/>
  <c r="H174" i="22"/>
  <c r="L174" i="22" s="1"/>
  <c r="M174" i="22" s="1"/>
  <c r="F174" i="22"/>
  <c r="C174" i="22"/>
  <c r="F173" i="22"/>
  <c r="H173" i="22" s="1"/>
  <c r="L173" i="22" s="1"/>
  <c r="C173" i="22"/>
  <c r="H172" i="22"/>
  <c r="L172" i="22" s="1"/>
  <c r="F172" i="22"/>
  <c r="C172" i="22"/>
  <c r="F171" i="22"/>
  <c r="H171" i="22" s="1"/>
  <c r="L171" i="22" s="1"/>
  <c r="C171" i="22"/>
  <c r="F170" i="22"/>
  <c r="H170" i="22" s="1"/>
  <c r="L170" i="22" s="1"/>
  <c r="C170" i="22"/>
  <c r="F169" i="22"/>
  <c r="H169" i="22" s="1"/>
  <c r="L169" i="22" s="1"/>
  <c r="C169" i="22"/>
  <c r="F168" i="22"/>
  <c r="H168" i="22" s="1"/>
  <c r="L168" i="22" s="1"/>
  <c r="C168" i="22"/>
  <c r="F167" i="22"/>
  <c r="H167" i="22" s="1"/>
  <c r="L167" i="22" s="1"/>
  <c r="C167" i="22"/>
  <c r="L166" i="22"/>
  <c r="F166" i="22"/>
  <c r="H166" i="22" s="1"/>
  <c r="C166" i="22"/>
  <c r="F165" i="22"/>
  <c r="H165" i="22" s="1"/>
  <c r="L165" i="22" s="1"/>
  <c r="S165" i="22" s="1"/>
  <c r="P165" i="22" s="1"/>
  <c r="U165" i="22" s="1"/>
  <c r="C165" i="22"/>
  <c r="I164" i="22"/>
  <c r="F164" i="22"/>
  <c r="H164" i="22" s="1"/>
  <c r="L164" i="22" s="1"/>
  <c r="S164" i="22" s="1"/>
  <c r="P164" i="22" s="1"/>
  <c r="U164" i="22" s="1"/>
  <c r="C164" i="22"/>
  <c r="F163" i="22"/>
  <c r="H163" i="22" s="1"/>
  <c r="L163" i="22" s="1"/>
  <c r="C163" i="22"/>
  <c r="F162" i="22"/>
  <c r="H162" i="22" s="1"/>
  <c r="L162" i="22" s="1"/>
  <c r="K162" i="22" s="1"/>
  <c r="C162" i="22"/>
  <c r="F161" i="22"/>
  <c r="H161" i="22" s="1"/>
  <c r="L161" i="22" s="1"/>
  <c r="C161" i="22"/>
  <c r="F160" i="22"/>
  <c r="H160" i="22" s="1"/>
  <c r="L160" i="22" s="1"/>
  <c r="C160" i="22"/>
  <c r="F159" i="22"/>
  <c r="H159" i="22" s="1"/>
  <c r="L159" i="22" s="1"/>
  <c r="C159" i="22"/>
  <c r="K158" i="22"/>
  <c r="H158" i="22"/>
  <c r="L158" i="22" s="1"/>
  <c r="F158" i="22"/>
  <c r="C158" i="22"/>
  <c r="H157" i="22"/>
  <c r="L157" i="22" s="1"/>
  <c r="J157" i="22" s="1"/>
  <c r="F157" i="22"/>
  <c r="C157" i="22"/>
  <c r="F156" i="22"/>
  <c r="H156" i="22" s="1"/>
  <c r="L156" i="22" s="1"/>
  <c r="C156" i="22"/>
  <c r="F155" i="22"/>
  <c r="H155" i="22" s="1"/>
  <c r="L155" i="22" s="1"/>
  <c r="C155" i="22"/>
  <c r="F154" i="22"/>
  <c r="H154" i="22" s="1"/>
  <c r="L154" i="22" s="1"/>
  <c r="C154" i="22"/>
  <c r="F153" i="22"/>
  <c r="H153" i="22" s="1"/>
  <c r="L153" i="22" s="1"/>
  <c r="C153" i="22"/>
  <c r="S152" i="22"/>
  <c r="P152" i="22" s="1"/>
  <c r="F152" i="22"/>
  <c r="H152" i="22" s="1"/>
  <c r="L152" i="22" s="1"/>
  <c r="C152" i="22"/>
  <c r="F151" i="22"/>
  <c r="H151" i="22" s="1"/>
  <c r="L151" i="22" s="1"/>
  <c r="R151" i="22" s="1"/>
  <c r="C151" i="22"/>
  <c r="H150" i="22"/>
  <c r="L150" i="22" s="1"/>
  <c r="F150" i="22"/>
  <c r="C150" i="22"/>
  <c r="F149" i="22"/>
  <c r="H149" i="22" s="1"/>
  <c r="L149" i="22" s="1"/>
  <c r="I149" i="22" s="1"/>
  <c r="C149" i="22"/>
  <c r="S148" i="22"/>
  <c r="P148" i="22" s="1"/>
  <c r="I148" i="22"/>
  <c r="F148" i="22"/>
  <c r="H148" i="22" s="1"/>
  <c r="L148" i="22" s="1"/>
  <c r="Q148" i="22" s="1"/>
  <c r="C148" i="22"/>
  <c r="H147" i="22"/>
  <c r="L147" i="22" s="1"/>
  <c r="Q147" i="22" s="1"/>
  <c r="F147" i="22"/>
  <c r="C147" i="22"/>
  <c r="F146" i="22"/>
  <c r="H146" i="22" s="1"/>
  <c r="L146" i="22" s="1"/>
  <c r="C146" i="22"/>
  <c r="H145" i="22"/>
  <c r="L145" i="22" s="1"/>
  <c r="J145" i="22" s="1"/>
  <c r="F145" i="22"/>
  <c r="C145" i="22"/>
  <c r="F144" i="22"/>
  <c r="H144" i="22" s="1"/>
  <c r="L144" i="22" s="1"/>
  <c r="C144" i="22"/>
  <c r="F143" i="22"/>
  <c r="H143" i="22" s="1"/>
  <c r="L143" i="22" s="1"/>
  <c r="Q143" i="22" s="1"/>
  <c r="C143" i="22"/>
  <c r="F142" i="22"/>
  <c r="H142" i="22" s="1"/>
  <c r="L142" i="22" s="1"/>
  <c r="C142" i="22"/>
  <c r="H141" i="22"/>
  <c r="L141" i="22" s="1"/>
  <c r="S141" i="22" s="1"/>
  <c r="P141" i="22" s="1"/>
  <c r="F141" i="22"/>
  <c r="C141" i="22"/>
  <c r="F140" i="22"/>
  <c r="H140" i="22" s="1"/>
  <c r="L140" i="22" s="1"/>
  <c r="C140" i="22"/>
  <c r="F139" i="22"/>
  <c r="H139" i="22" s="1"/>
  <c r="L139" i="22" s="1"/>
  <c r="M139" i="22" s="1"/>
  <c r="C139" i="22"/>
  <c r="H138" i="22"/>
  <c r="L138" i="22" s="1"/>
  <c r="K138" i="22" s="1"/>
  <c r="F138" i="22"/>
  <c r="C138" i="22"/>
  <c r="F137" i="22"/>
  <c r="H137" i="22" s="1"/>
  <c r="L137" i="22" s="1"/>
  <c r="C137" i="22"/>
  <c r="F136" i="22"/>
  <c r="H136" i="22" s="1"/>
  <c r="L136" i="22" s="1"/>
  <c r="C136" i="22"/>
  <c r="H135" i="22"/>
  <c r="L135" i="22" s="1"/>
  <c r="M135" i="22" s="1"/>
  <c r="F135" i="22"/>
  <c r="C135" i="22"/>
  <c r="F134" i="22"/>
  <c r="H134" i="22" s="1"/>
  <c r="L134" i="22" s="1"/>
  <c r="C134" i="22"/>
  <c r="F133" i="22"/>
  <c r="H133" i="22" s="1"/>
  <c r="L133" i="22" s="1"/>
  <c r="S133" i="22" s="1"/>
  <c r="P133" i="22" s="1"/>
  <c r="C133" i="22"/>
  <c r="F132" i="22"/>
  <c r="H132" i="22" s="1"/>
  <c r="L132" i="22" s="1"/>
  <c r="C132" i="22"/>
  <c r="H131" i="22"/>
  <c r="L131" i="22" s="1"/>
  <c r="F131" i="22"/>
  <c r="C131" i="22"/>
  <c r="F130" i="22"/>
  <c r="H130" i="22" s="1"/>
  <c r="L130" i="22" s="1"/>
  <c r="J130" i="22" s="1"/>
  <c r="C130" i="22"/>
  <c r="F129" i="22"/>
  <c r="H129" i="22" s="1"/>
  <c r="L129" i="22" s="1"/>
  <c r="S129" i="22" s="1"/>
  <c r="P129" i="22" s="1"/>
  <c r="C129" i="22"/>
  <c r="F128" i="22"/>
  <c r="H128" i="22" s="1"/>
  <c r="L128" i="22" s="1"/>
  <c r="C128" i="22"/>
  <c r="R127" i="22"/>
  <c r="F127" i="22"/>
  <c r="H127" i="22" s="1"/>
  <c r="L127" i="22" s="1"/>
  <c r="C127" i="22"/>
  <c r="L126" i="22"/>
  <c r="K126" i="22" s="1"/>
  <c r="F126" i="22"/>
  <c r="H126" i="22" s="1"/>
  <c r="C126" i="22"/>
  <c r="L125" i="22"/>
  <c r="K125" i="22" s="1"/>
  <c r="F125" i="22"/>
  <c r="H125" i="22" s="1"/>
  <c r="C125" i="22"/>
  <c r="F124" i="22"/>
  <c r="H124" i="22" s="1"/>
  <c r="L124" i="22" s="1"/>
  <c r="Q124" i="22" s="1"/>
  <c r="C124" i="22"/>
  <c r="F123" i="22"/>
  <c r="H123" i="22" s="1"/>
  <c r="L123" i="22" s="1"/>
  <c r="C123" i="22"/>
  <c r="F122" i="22"/>
  <c r="H122" i="22" s="1"/>
  <c r="L122" i="22" s="1"/>
  <c r="K122" i="22" s="1"/>
  <c r="C122" i="22"/>
  <c r="F121" i="22"/>
  <c r="H121" i="22" s="1"/>
  <c r="L121" i="22" s="1"/>
  <c r="C121" i="22"/>
  <c r="F120" i="22"/>
  <c r="H120" i="22" s="1"/>
  <c r="L120" i="22" s="1"/>
  <c r="C120" i="22"/>
  <c r="F119" i="22"/>
  <c r="H119" i="22" s="1"/>
  <c r="L119" i="22" s="1"/>
  <c r="C119" i="22"/>
  <c r="F118" i="22"/>
  <c r="H118" i="22" s="1"/>
  <c r="L118" i="22" s="1"/>
  <c r="K118" i="22" s="1"/>
  <c r="C118" i="22"/>
  <c r="F117" i="22"/>
  <c r="H117" i="22" s="1"/>
  <c r="L117" i="22" s="1"/>
  <c r="H116" i="22"/>
  <c r="L116" i="22" s="1"/>
  <c r="I116" i="22" s="1"/>
  <c r="H115" i="22"/>
  <c r="L115" i="22" s="1"/>
  <c r="H114" i="22"/>
  <c r="L114" i="22" s="1"/>
  <c r="F108" i="22"/>
  <c r="H108" i="22" s="1"/>
  <c r="L108" i="22" s="1"/>
  <c r="J108" i="22" s="1"/>
  <c r="C108" i="22"/>
  <c r="J107" i="22"/>
  <c r="H107" i="22"/>
  <c r="L107" i="22" s="1"/>
  <c r="R107" i="22" s="1"/>
  <c r="F107" i="22"/>
  <c r="C107" i="22"/>
  <c r="H106" i="22"/>
  <c r="L106" i="22" s="1"/>
  <c r="Q106" i="22" s="1"/>
  <c r="F106" i="22"/>
  <c r="C106" i="22"/>
  <c r="F105" i="22"/>
  <c r="H105" i="22" s="1"/>
  <c r="L105" i="22" s="1"/>
  <c r="M105" i="22" s="1"/>
  <c r="C105" i="22"/>
  <c r="F104" i="22"/>
  <c r="H104" i="22" s="1"/>
  <c r="L104" i="22" s="1"/>
  <c r="C104" i="22"/>
  <c r="J103" i="22"/>
  <c r="F103" i="22"/>
  <c r="H103" i="22" s="1"/>
  <c r="L103" i="22" s="1"/>
  <c r="I103" i="22" s="1"/>
  <c r="C103" i="22"/>
  <c r="F102" i="22"/>
  <c r="H102" i="22" s="1"/>
  <c r="L102" i="22" s="1"/>
  <c r="C102" i="22"/>
  <c r="F101" i="22"/>
  <c r="H101" i="22" s="1"/>
  <c r="L101" i="22" s="1"/>
  <c r="K101" i="22" s="1"/>
  <c r="C101" i="22"/>
  <c r="H100" i="22"/>
  <c r="L100" i="22" s="1"/>
  <c r="F100" i="22"/>
  <c r="C100" i="22"/>
  <c r="F99" i="22"/>
  <c r="H99" i="22" s="1"/>
  <c r="L99" i="22" s="1"/>
  <c r="C99" i="22"/>
  <c r="F98" i="22"/>
  <c r="H98" i="22" s="1"/>
  <c r="L98" i="22" s="1"/>
  <c r="C98" i="22"/>
  <c r="F97" i="22"/>
  <c r="H97" i="22" s="1"/>
  <c r="L97" i="22" s="1"/>
  <c r="C97" i="22"/>
  <c r="H96" i="22"/>
  <c r="L96" i="22" s="1"/>
  <c r="F96" i="22"/>
  <c r="C96" i="22"/>
  <c r="F95" i="22"/>
  <c r="H95" i="22" s="1"/>
  <c r="L95" i="22" s="1"/>
  <c r="C95" i="22"/>
  <c r="H94" i="22"/>
  <c r="L94" i="22" s="1"/>
  <c r="M94" i="22" s="1"/>
  <c r="F94" i="22"/>
  <c r="C94" i="22"/>
  <c r="F93" i="22"/>
  <c r="H93" i="22" s="1"/>
  <c r="L93" i="22" s="1"/>
  <c r="C93" i="22"/>
  <c r="F92" i="22"/>
  <c r="H92" i="22" s="1"/>
  <c r="L92" i="22" s="1"/>
  <c r="I92" i="22" s="1"/>
  <c r="C92" i="22"/>
  <c r="F91" i="22"/>
  <c r="H91" i="22" s="1"/>
  <c r="L91" i="22" s="1"/>
  <c r="C91" i="22"/>
  <c r="F90" i="22"/>
  <c r="H90" i="22" s="1"/>
  <c r="L90" i="22" s="1"/>
  <c r="C90" i="22"/>
  <c r="F89" i="22"/>
  <c r="H89" i="22" s="1"/>
  <c r="L89" i="22" s="1"/>
  <c r="C89" i="22"/>
  <c r="F88" i="22"/>
  <c r="H88" i="22" s="1"/>
  <c r="L88" i="22" s="1"/>
  <c r="C88" i="22"/>
  <c r="F87" i="22"/>
  <c r="H87" i="22" s="1"/>
  <c r="L87" i="22" s="1"/>
  <c r="J87" i="22" s="1"/>
  <c r="C87" i="22"/>
  <c r="F86" i="22"/>
  <c r="H86" i="22" s="1"/>
  <c r="L86" i="22" s="1"/>
  <c r="M86" i="22" s="1"/>
  <c r="C86" i="22"/>
  <c r="H85" i="22"/>
  <c r="L85" i="22" s="1"/>
  <c r="F85" i="22"/>
  <c r="C85" i="22"/>
  <c r="F84" i="22"/>
  <c r="H84" i="22" s="1"/>
  <c r="L84" i="22" s="1"/>
  <c r="C84" i="22"/>
  <c r="F83" i="22"/>
  <c r="H83" i="22" s="1"/>
  <c r="L83" i="22" s="1"/>
  <c r="C83" i="22"/>
  <c r="F82" i="22"/>
  <c r="H82" i="22" s="1"/>
  <c r="L82" i="22" s="1"/>
  <c r="C82" i="22"/>
  <c r="H81" i="22"/>
  <c r="L81" i="22" s="1"/>
  <c r="J81" i="22" s="1"/>
  <c r="F81" i="22"/>
  <c r="C81" i="22"/>
  <c r="H80" i="22"/>
  <c r="L80" i="22" s="1"/>
  <c r="M80" i="22" s="1"/>
  <c r="F80" i="22"/>
  <c r="C80" i="22"/>
  <c r="H79" i="22"/>
  <c r="L79" i="22" s="1"/>
  <c r="S79" i="22" s="1"/>
  <c r="P79" i="22" s="1"/>
  <c r="F79" i="22"/>
  <c r="C79" i="22"/>
  <c r="F78" i="22"/>
  <c r="H78" i="22" s="1"/>
  <c r="L78" i="22" s="1"/>
  <c r="C78" i="22"/>
  <c r="F77" i="22"/>
  <c r="H77" i="22" s="1"/>
  <c r="L77" i="22" s="1"/>
  <c r="C77" i="22"/>
  <c r="F76" i="22"/>
  <c r="H76" i="22" s="1"/>
  <c r="L76" i="22" s="1"/>
  <c r="M76" i="22" s="1"/>
  <c r="C76" i="22"/>
  <c r="R75" i="22"/>
  <c r="H75" i="22"/>
  <c r="L75" i="22" s="1"/>
  <c r="F75" i="22"/>
  <c r="C75" i="22"/>
  <c r="F74" i="22"/>
  <c r="H74" i="22" s="1"/>
  <c r="L74" i="22" s="1"/>
  <c r="Q74" i="22" s="1"/>
  <c r="C74" i="22"/>
  <c r="F73" i="22"/>
  <c r="H73" i="22" s="1"/>
  <c r="L73" i="22" s="1"/>
  <c r="C73" i="22"/>
  <c r="F72" i="22"/>
  <c r="H72" i="22" s="1"/>
  <c r="L72" i="22" s="1"/>
  <c r="C72" i="22"/>
  <c r="F71" i="22"/>
  <c r="H71" i="22" s="1"/>
  <c r="L71" i="22" s="1"/>
  <c r="S71" i="22" s="1"/>
  <c r="P71" i="22" s="1"/>
  <c r="C71" i="22"/>
  <c r="F70" i="22"/>
  <c r="H70" i="22" s="1"/>
  <c r="L70" i="22" s="1"/>
  <c r="K70" i="22" s="1"/>
  <c r="C70" i="22"/>
  <c r="K69" i="22"/>
  <c r="F69" i="22"/>
  <c r="H69" i="22" s="1"/>
  <c r="L69" i="22" s="1"/>
  <c r="I69" i="22" s="1"/>
  <c r="C69" i="22"/>
  <c r="F68" i="22"/>
  <c r="H68" i="22" s="1"/>
  <c r="L68" i="22" s="1"/>
  <c r="C68" i="22"/>
  <c r="F67" i="22"/>
  <c r="H67" i="22" s="1"/>
  <c r="L67" i="22" s="1"/>
  <c r="C67" i="22"/>
  <c r="F66" i="22"/>
  <c r="H66" i="22" s="1"/>
  <c r="L66" i="22" s="1"/>
  <c r="C66" i="22"/>
  <c r="F65" i="22"/>
  <c r="H65" i="22" s="1"/>
  <c r="L65" i="22" s="1"/>
  <c r="C65" i="22"/>
  <c r="F64" i="22"/>
  <c r="H64" i="22" s="1"/>
  <c r="L64" i="22" s="1"/>
  <c r="C64" i="22"/>
  <c r="F63" i="22"/>
  <c r="H63" i="22" s="1"/>
  <c r="L63" i="22" s="1"/>
  <c r="C63" i="22"/>
  <c r="F62" i="22"/>
  <c r="H62" i="22" s="1"/>
  <c r="L62" i="22" s="1"/>
  <c r="C62" i="22"/>
  <c r="H61" i="22"/>
  <c r="L61" i="22" s="1"/>
  <c r="J61" i="22" s="1"/>
  <c r="F61" i="22"/>
  <c r="C61" i="22"/>
  <c r="F60" i="22"/>
  <c r="H60" i="22" s="1"/>
  <c r="L60" i="22" s="1"/>
  <c r="C60" i="22"/>
  <c r="F59" i="22"/>
  <c r="H59" i="22" s="1"/>
  <c r="L59" i="22" s="1"/>
  <c r="C59" i="22"/>
  <c r="F58" i="22"/>
  <c r="H58" i="22" s="1"/>
  <c r="L58" i="22" s="1"/>
  <c r="C58" i="22"/>
  <c r="F57" i="22"/>
  <c r="H57" i="22" s="1"/>
  <c r="L57" i="22" s="1"/>
  <c r="K57" i="22" s="1"/>
  <c r="C57" i="22"/>
  <c r="F56" i="22"/>
  <c r="H56" i="22" s="1"/>
  <c r="L56" i="22" s="1"/>
  <c r="C56" i="22"/>
  <c r="F55" i="22"/>
  <c r="H55" i="22" s="1"/>
  <c r="L55" i="22" s="1"/>
  <c r="C55" i="22"/>
  <c r="F54" i="22"/>
  <c r="H54" i="22" s="1"/>
  <c r="L54" i="22" s="1"/>
  <c r="C54" i="22"/>
  <c r="H53" i="22"/>
  <c r="L53" i="22" s="1"/>
  <c r="S53" i="22" s="1"/>
  <c r="P53" i="22" s="1"/>
  <c r="U53" i="22" s="1"/>
  <c r="F53" i="22"/>
  <c r="C53" i="22"/>
  <c r="F52" i="22"/>
  <c r="H52" i="22" s="1"/>
  <c r="L52" i="22" s="1"/>
  <c r="K52" i="22" s="1"/>
  <c r="C52" i="22"/>
  <c r="F51" i="22"/>
  <c r="H51" i="22" s="1"/>
  <c r="L51" i="22" s="1"/>
  <c r="C51" i="22"/>
  <c r="F50" i="22"/>
  <c r="H50" i="22" s="1"/>
  <c r="L50" i="22" s="1"/>
  <c r="C50" i="22"/>
  <c r="F49" i="22"/>
  <c r="H49" i="22" s="1"/>
  <c r="L49" i="22" s="1"/>
  <c r="C49" i="22"/>
  <c r="K48" i="22"/>
  <c r="F48" i="22"/>
  <c r="H48" i="22" s="1"/>
  <c r="L48" i="22" s="1"/>
  <c r="C48" i="22"/>
  <c r="F47" i="22"/>
  <c r="H47" i="22" s="1"/>
  <c r="L47" i="22" s="1"/>
  <c r="C47" i="22"/>
  <c r="L46" i="22"/>
  <c r="F46" i="22"/>
  <c r="H46" i="22" s="1"/>
  <c r="C46" i="22"/>
  <c r="F45" i="22"/>
  <c r="H45" i="22" s="1"/>
  <c r="L45" i="22" s="1"/>
  <c r="C45" i="22"/>
  <c r="F44" i="22"/>
  <c r="H44" i="22" s="1"/>
  <c r="L44" i="22" s="1"/>
  <c r="M44" i="22" s="1"/>
  <c r="C44" i="22"/>
  <c r="F43" i="22"/>
  <c r="H43" i="22" s="1"/>
  <c r="L43" i="22" s="1"/>
  <c r="C43" i="22"/>
  <c r="L42" i="22"/>
  <c r="F42" i="22"/>
  <c r="H42" i="22" s="1"/>
  <c r="C42" i="22"/>
  <c r="F41" i="22"/>
  <c r="H41" i="22" s="1"/>
  <c r="L41" i="22" s="1"/>
  <c r="I41" i="22" s="1"/>
  <c r="C41" i="22"/>
  <c r="F40" i="22"/>
  <c r="H40" i="22" s="1"/>
  <c r="L40" i="22" s="1"/>
  <c r="C40" i="22"/>
  <c r="F39" i="22"/>
  <c r="H39" i="22" s="1"/>
  <c r="L39" i="22" s="1"/>
  <c r="R39" i="22" s="1"/>
  <c r="C39" i="22"/>
  <c r="L38" i="22"/>
  <c r="K38" i="22" s="1"/>
  <c r="F38" i="22"/>
  <c r="H38" i="22" s="1"/>
  <c r="C38" i="22"/>
  <c r="L37" i="22"/>
  <c r="K37" i="22" s="1"/>
  <c r="H37" i="22"/>
  <c r="F37" i="22"/>
  <c r="C37" i="22"/>
  <c r="F36" i="22"/>
  <c r="H36" i="22" s="1"/>
  <c r="L36" i="22" s="1"/>
  <c r="C36" i="22"/>
  <c r="F35" i="22"/>
  <c r="H35" i="22" s="1"/>
  <c r="L35" i="22" s="1"/>
  <c r="C35" i="22"/>
  <c r="F34" i="22"/>
  <c r="H34" i="22" s="1"/>
  <c r="L34" i="22" s="1"/>
  <c r="C34" i="22"/>
  <c r="F33" i="22"/>
  <c r="H33" i="22" s="1"/>
  <c r="L33" i="22" s="1"/>
  <c r="C33" i="22"/>
  <c r="F32" i="22"/>
  <c r="H32" i="22" s="1"/>
  <c r="L32" i="22" s="1"/>
  <c r="C32" i="22"/>
  <c r="F31" i="22"/>
  <c r="H31" i="22" s="1"/>
  <c r="L31" i="22" s="1"/>
  <c r="C31" i="22"/>
  <c r="F30" i="22"/>
  <c r="H30" i="22" s="1"/>
  <c r="L30" i="22" s="1"/>
  <c r="C30" i="22"/>
  <c r="F29" i="22"/>
  <c r="H29" i="22" s="1"/>
  <c r="L29" i="22" s="1"/>
  <c r="C29" i="22"/>
  <c r="F28" i="22"/>
  <c r="H28" i="22" s="1"/>
  <c r="L28" i="22" s="1"/>
  <c r="C28" i="22"/>
  <c r="F27" i="22"/>
  <c r="H27" i="22" s="1"/>
  <c r="L27" i="22" s="1"/>
  <c r="C27" i="22"/>
  <c r="F26" i="22"/>
  <c r="H26" i="22" s="1"/>
  <c r="L26" i="22" s="1"/>
  <c r="C26" i="22"/>
  <c r="F25" i="22"/>
  <c r="H25" i="22" s="1"/>
  <c r="L25" i="22" s="1"/>
  <c r="C25" i="22"/>
  <c r="F24" i="22"/>
  <c r="H24" i="22" s="1"/>
  <c r="L24" i="22" s="1"/>
  <c r="C24" i="22"/>
  <c r="F23" i="22"/>
  <c r="H23" i="22" s="1"/>
  <c r="L23" i="22" s="1"/>
  <c r="C23" i="22"/>
  <c r="F22" i="22"/>
  <c r="H22" i="22" s="1"/>
  <c r="L22" i="22" s="1"/>
  <c r="C22" i="22"/>
  <c r="J21" i="22"/>
  <c r="F21" i="22"/>
  <c r="H21" i="22" s="1"/>
  <c r="L21" i="22" s="1"/>
  <c r="C21" i="22"/>
  <c r="F20" i="22"/>
  <c r="H20" i="22" s="1"/>
  <c r="L20" i="22" s="1"/>
  <c r="C20" i="22"/>
  <c r="F19" i="22"/>
  <c r="H19" i="22" s="1"/>
  <c r="L19" i="22" s="1"/>
  <c r="C19" i="22"/>
  <c r="F18" i="22"/>
  <c r="H18" i="22" s="1"/>
  <c r="L18" i="22" s="1"/>
  <c r="C18" i="22"/>
  <c r="F17" i="22"/>
  <c r="H17" i="22" s="1"/>
  <c r="L17" i="22" s="1"/>
  <c r="F16" i="22"/>
  <c r="H16" i="22" s="1"/>
  <c r="L16" i="22" s="1"/>
  <c r="F15" i="22"/>
  <c r="H15" i="22" s="1"/>
  <c r="L15" i="22" s="1"/>
  <c r="F12" i="22"/>
  <c r="F14" i="22"/>
  <c r="F10" i="22"/>
  <c r="F13" i="22"/>
  <c r="F11" i="22"/>
  <c r="F9" i="22"/>
  <c r="H9" i="22" s="1"/>
  <c r="L9" i="22" s="1"/>
  <c r="H423" i="27"/>
  <c r="L423" i="27" s="1"/>
  <c r="F423" i="27"/>
  <c r="C423" i="27"/>
  <c r="F422" i="27"/>
  <c r="H422" i="27" s="1"/>
  <c r="L422" i="27" s="1"/>
  <c r="C422" i="27"/>
  <c r="J421" i="27"/>
  <c r="F421" i="27"/>
  <c r="H421" i="27" s="1"/>
  <c r="L421" i="27" s="1"/>
  <c r="C421" i="27"/>
  <c r="S420" i="27"/>
  <c r="P420" i="27" s="1"/>
  <c r="F420" i="27"/>
  <c r="H420" i="27" s="1"/>
  <c r="L420" i="27" s="1"/>
  <c r="C420" i="27"/>
  <c r="R419" i="27"/>
  <c r="F419" i="27"/>
  <c r="H419" i="27" s="1"/>
  <c r="L419" i="27" s="1"/>
  <c r="Q419" i="27" s="1"/>
  <c r="C419" i="27"/>
  <c r="F418" i="27"/>
  <c r="H418" i="27" s="1"/>
  <c r="L418" i="27" s="1"/>
  <c r="C418" i="27"/>
  <c r="F417" i="27"/>
  <c r="H417" i="27" s="1"/>
  <c r="L417" i="27" s="1"/>
  <c r="C417" i="27"/>
  <c r="F416" i="27"/>
  <c r="H416" i="27" s="1"/>
  <c r="L416" i="27" s="1"/>
  <c r="C416" i="27"/>
  <c r="H415" i="27"/>
  <c r="L415" i="27" s="1"/>
  <c r="F415" i="27"/>
  <c r="C415" i="27"/>
  <c r="F414" i="27"/>
  <c r="H414" i="27" s="1"/>
  <c r="L414" i="27" s="1"/>
  <c r="C414" i="27"/>
  <c r="F413" i="27"/>
  <c r="H413" i="27" s="1"/>
  <c r="L413" i="27" s="1"/>
  <c r="C413" i="27"/>
  <c r="F412" i="27"/>
  <c r="H412" i="27" s="1"/>
  <c r="L412" i="27" s="1"/>
  <c r="J412" i="27" s="1"/>
  <c r="C412" i="27"/>
  <c r="F411" i="27"/>
  <c r="H411" i="27" s="1"/>
  <c r="L411" i="27" s="1"/>
  <c r="C411" i="27"/>
  <c r="F410" i="27"/>
  <c r="H410" i="27" s="1"/>
  <c r="L410" i="27" s="1"/>
  <c r="K410" i="27" s="1"/>
  <c r="C410" i="27"/>
  <c r="F409" i="27"/>
  <c r="H409" i="27" s="1"/>
  <c r="L409" i="27" s="1"/>
  <c r="C409" i="27"/>
  <c r="F408" i="27"/>
  <c r="H408" i="27" s="1"/>
  <c r="L408" i="27" s="1"/>
  <c r="C408" i="27"/>
  <c r="I407" i="27"/>
  <c r="F407" i="27"/>
  <c r="H407" i="27" s="1"/>
  <c r="L407" i="27" s="1"/>
  <c r="C407" i="27"/>
  <c r="F406" i="27"/>
  <c r="H406" i="27" s="1"/>
  <c r="L406" i="27" s="1"/>
  <c r="C406" i="27"/>
  <c r="F405" i="27"/>
  <c r="H405" i="27" s="1"/>
  <c r="L405" i="27" s="1"/>
  <c r="R405" i="27" s="1"/>
  <c r="C405" i="27"/>
  <c r="R404" i="27"/>
  <c r="F404" i="27"/>
  <c r="H404" i="27" s="1"/>
  <c r="L404" i="27" s="1"/>
  <c r="Q404" i="27" s="1"/>
  <c r="C404" i="27"/>
  <c r="F403" i="27"/>
  <c r="H403" i="27" s="1"/>
  <c r="L403" i="27" s="1"/>
  <c r="R403" i="27" s="1"/>
  <c r="C403" i="27"/>
  <c r="F402" i="27"/>
  <c r="H402" i="27" s="1"/>
  <c r="L402" i="27" s="1"/>
  <c r="C402" i="27"/>
  <c r="H401" i="27"/>
  <c r="L401" i="27" s="1"/>
  <c r="F401" i="27"/>
  <c r="C401" i="27"/>
  <c r="F400" i="27"/>
  <c r="H400" i="27" s="1"/>
  <c r="L400" i="27" s="1"/>
  <c r="C400" i="27"/>
  <c r="F399" i="27"/>
  <c r="H399" i="27" s="1"/>
  <c r="L399" i="27" s="1"/>
  <c r="Q399" i="27" s="1"/>
  <c r="C399" i="27"/>
  <c r="F398" i="27"/>
  <c r="H398" i="27" s="1"/>
  <c r="L398" i="27" s="1"/>
  <c r="C398" i="27"/>
  <c r="F397" i="27"/>
  <c r="H397" i="27" s="1"/>
  <c r="L397" i="27" s="1"/>
  <c r="J397" i="27" s="1"/>
  <c r="C397" i="27"/>
  <c r="Q396" i="27"/>
  <c r="J396" i="27"/>
  <c r="F396" i="27"/>
  <c r="H396" i="27" s="1"/>
  <c r="L396" i="27" s="1"/>
  <c r="K396" i="27" s="1"/>
  <c r="C396" i="27"/>
  <c r="F395" i="27"/>
  <c r="H395" i="27" s="1"/>
  <c r="L395" i="27" s="1"/>
  <c r="C395" i="27"/>
  <c r="F394" i="27"/>
  <c r="H394" i="27" s="1"/>
  <c r="L394" i="27" s="1"/>
  <c r="K394" i="27" s="1"/>
  <c r="C394" i="27"/>
  <c r="H393" i="27"/>
  <c r="L393" i="27" s="1"/>
  <c r="F393" i="27"/>
  <c r="C393" i="27"/>
  <c r="F392" i="27"/>
  <c r="H392" i="27" s="1"/>
  <c r="L392" i="27" s="1"/>
  <c r="J392" i="27" s="1"/>
  <c r="C392" i="27"/>
  <c r="F391" i="27"/>
  <c r="H391" i="27" s="1"/>
  <c r="L391" i="27" s="1"/>
  <c r="Q391" i="27" s="1"/>
  <c r="C391" i="27"/>
  <c r="F390" i="27"/>
  <c r="H390" i="27" s="1"/>
  <c r="L390" i="27" s="1"/>
  <c r="Q390" i="27" s="1"/>
  <c r="C390" i="27"/>
  <c r="I389" i="27"/>
  <c r="F389" i="27"/>
  <c r="H389" i="27" s="1"/>
  <c r="L389" i="27" s="1"/>
  <c r="C389" i="27"/>
  <c r="F388" i="27"/>
  <c r="H388" i="27" s="1"/>
  <c r="L388" i="27" s="1"/>
  <c r="J388" i="27" s="1"/>
  <c r="C388" i="27"/>
  <c r="F387" i="27"/>
  <c r="H387" i="27" s="1"/>
  <c r="L387" i="27" s="1"/>
  <c r="C387" i="27"/>
  <c r="F386" i="27"/>
  <c r="H386" i="27" s="1"/>
  <c r="L386" i="27" s="1"/>
  <c r="J386" i="27" s="1"/>
  <c r="C386" i="27"/>
  <c r="F385" i="27"/>
  <c r="H385" i="27" s="1"/>
  <c r="L385" i="27" s="1"/>
  <c r="S385" i="27" s="1"/>
  <c r="P385" i="27" s="1"/>
  <c r="C385" i="27"/>
  <c r="F384" i="27"/>
  <c r="H384" i="27" s="1"/>
  <c r="L384" i="27" s="1"/>
  <c r="C384" i="27"/>
  <c r="H383" i="27"/>
  <c r="L383" i="27" s="1"/>
  <c r="M383" i="27" s="1"/>
  <c r="F383" i="27"/>
  <c r="C383" i="27"/>
  <c r="F382" i="27"/>
  <c r="H382" i="27" s="1"/>
  <c r="L382" i="27" s="1"/>
  <c r="Q382" i="27" s="1"/>
  <c r="C382" i="27"/>
  <c r="F381" i="27"/>
  <c r="H381" i="27" s="1"/>
  <c r="L381" i="27" s="1"/>
  <c r="K381" i="27" s="1"/>
  <c r="C381" i="27"/>
  <c r="F380" i="27"/>
  <c r="H380" i="27" s="1"/>
  <c r="L380" i="27" s="1"/>
  <c r="R380" i="27" s="1"/>
  <c r="C380" i="27"/>
  <c r="F379" i="27"/>
  <c r="H379" i="27" s="1"/>
  <c r="L379" i="27" s="1"/>
  <c r="C379" i="27"/>
  <c r="F378" i="27"/>
  <c r="H378" i="27" s="1"/>
  <c r="L378" i="27" s="1"/>
  <c r="C378" i="27"/>
  <c r="F377" i="27"/>
  <c r="H377" i="27" s="1"/>
  <c r="L377" i="27" s="1"/>
  <c r="R377" i="27" s="1"/>
  <c r="C377" i="27"/>
  <c r="F376" i="27"/>
  <c r="H376" i="27" s="1"/>
  <c r="L376" i="27" s="1"/>
  <c r="C376" i="27"/>
  <c r="H375" i="27"/>
  <c r="L375" i="27" s="1"/>
  <c r="Q375" i="27" s="1"/>
  <c r="F375" i="27"/>
  <c r="C375" i="27"/>
  <c r="F374" i="27"/>
  <c r="H374" i="27" s="1"/>
  <c r="L374" i="27" s="1"/>
  <c r="M374" i="27" s="1"/>
  <c r="C374" i="27"/>
  <c r="F373" i="27"/>
  <c r="H373" i="27" s="1"/>
  <c r="L373" i="27" s="1"/>
  <c r="C373" i="27"/>
  <c r="F372" i="27"/>
  <c r="H372" i="27" s="1"/>
  <c r="L372" i="27" s="1"/>
  <c r="C372" i="27"/>
  <c r="F371" i="27"/>
  <c r="H371" i="27" s="1"/>
  <c r="L371" i="27" s="1"/>
  <c r="C371" i="27"/>
  <c r="F370" i="27"/>
  <c r="H370" i="27" s="1"/>
  <c r="L370" i="27" s="1"/>
  <c r="C370" i="27"/>
  <c r="H369" i="27"/>
  <c r="L369" i="27" s="1"/>
  <c r="M369" i="27" s="1"/>
  <c r="F369" i="27"/>
  <c r="C369" i="27"/>
  <c r="F368" i="27"/>
  <c r="H368" i="27" s="1"/>
  <c r="L368" i="27" s="1"/>
  <c r="C368" i="27"/>
  <c r="F367" i="27"/>
  <c r="H367" i="27" s="1"/>
  <c r="L367" i="27" s="1"/>
  <c r="C367" i="27"/>
  <c r="H366" i="27"/>
  <c r="L366" i="27" s="1"/>
  <c r="S366" i="27" s="1"/>
  <c r="P366" i="27" s="1"/>
  <c r="U366" i="27" s="1"/>
  <c r="F366" i="27"/>
  <c r="C366" i="27"/>
  <c r="H365" i="27"/>
  <c r="L365" i="27" s="1"/>
  <c r="M365" i="27" s="1"/>
  <c r="F365" i="27"/>
  <c r="C365" i="27"/>
  <c r="F364" i="27"/>
  <c r="H364" i="27" s="1"/>
  <c r="L364" i="27" s="1"/>
  <c r="C364" i="27"/>
  <c r="F363" i="27"/>
  <c r="H363" i="27" s="1"/>
  <c r="L363" i="27" s="1"/>
  <c r="Q363" i="27" s="1"/>
  <c r="C363" i="27"/>
  <c r="H362" i="27"/>
  <c r="L362" i="27" s="1"/>
  <c r="F362" i="27"/>
  <c r="C362" i="27"/>
  <c r="F361" i="27"/>
  <c r="H361" i="27" s="1"/>
  <c r="L361" i="27" s="1"/>
  <c r="C361" i="27"/>
  <c r="F360" i="27"/>
  <c r="H360" i="27" s="1"/>
  <c r="L360" i="27" s="1"/>
  <c r="C360" i="27"/>
  <c r="F359" i="27"/>
  <c r="H359" i="27" s="1"/>
  <c r="L359" i="27" s="1"/>
  <c r="M359" i="27" s="1"/>
  <c r="C359" i="27"/>
  <c r="I358" i="27"/>
  <c r="F358" i="27"/>
  <c r="H358" i="27" s="1"/>
  <c r="L358" i="27" s="1"/>
  <c r="C358" i="27"/>
  <c r="F357" i="27"/>
  <c r="H357" i="27" s="1"/>
  <c r="L357" i="27" s="1"/>
  <c r="I357" i="27" s="1"/>
  <c r="C357" i="27"/>
  <c r="F356" i="27"/>
  <c r="H356" i="27" s="1"/>
  <c r="L356" i="27" s="1"/>
  <c r="C356" i="27"/>
  <c r="F355" i="27"/>
  <c r="H355" i="27" s="1"/>
  <c r="L355" i="27" s="1"/>
  <c r="C355" i="27"/>
  <c r="H354" i="27"/>
  <c r="L354" i="27" s="1"/>
  <c r="F354" i="27"/>
  <c r="C354" i="27"/>
  <c r="F353" i="27"/>
  <c r="H353" i="27" s="1"/>
  <c r="L353" i="27" s="1"/>
  <c r="J353" i="27" s="1"/>
  <c r="C353" i="27"/>
  <c r="F352" i="27"/>
  <c r="H352" i="27" s="1"/>
  <c r="L352" i="27" s="1"/>
  <c r="C352" i="27"/>
  <c r="F351" i="27"/>
  <c r="H351" i="27" s="1"/>
  <c r="L351" i="27" s="1"/>
  <c r="K351" i="27" s="1"/>
  <c r="C351" i="27"/>
  <c r="M350" i="27"/>
  <c r="F350" i="27"/>
  <c r="H350" i="27" s="1"/>
  <c r="L350" i="27" s="1"/>
  <c r="C350" i="27"/>
  <c r="F349" i="27"/>
  <c r="H349" i="27" s="1"/>
  <c r="L349" i="27" s="1"/>
  <c r="C349" i="27"/>
  <c r="F348" i="27"/>
  <c r="H348" i="27" s="1"/>
  <c r="L348" i="27" s="1"/>
  <c r="C348" i="27"/>
  <c r="F347" i="27"/>
  <c r="H347" i="27" s="1"/>
  <c r="L347" i="27" s="1"/>
  <c r="Q347" i="27" s="1"/>
  <c r="C347" i="27"/>
  <c r="F346" i="27"/>
  <c r="H346" i="27" s="1"/>
  <c r="L346" i="27" s="1"/>
  <c r="C346" i="27"/>
  <c r="H345" i="27"/>
  <c r="L345" i="27" s="1"/>
  <c r="F345" i="27"/>
  <c r="C345" i="27"/>
  <c r="F344" i="27"/>
  <c r="H344" i="27" s="1"/>
  <c r="L344" i="27" s="1"/>
  <c r="C344" i="27"/>
  <c r="F343" i="27"/>
  <c r="H343" i="27" s="1"/>
  <c r="L343" i="27" s="1"/>
  <c r="C343" i="27"/>
  <c r="F342" i="27"/>
  <c r="H342" i="27" s="1"/>
  <c r="L342" i="27" s="1"/>
  <c r="M342" i="27" s="1"/>
  <c r="C342" i="27"/>
  <c r="F341" i="27"/>
  <c r="H341" i="27" s="1"/>
  <c r="L341" i="27" s="1"/>
  <c r="C341" i="27"/>
  <c r="H340" i="27"/>
  <c r="L340" i="27" s="1"/>
  <c r="F340" i="27"/>
  <c r="C340" i="27"/>
  <c r="F339" i="27"/>
  <c r="H339" i="27" s="1"/>
  <c r="L339" i="27" s="1"/>
  <c r="C339" i="27"/>
  <c r="H338" i="27"/>
  <c r="L338" i="27" s="1"/>
  <c r="M338" i="27" s="1"/>
  <c r="F338" i="27"/>
  <c r="C338" i="27"/>
  <c r="F337" i="27"/>
  <c r="H337" i="27" s="1"/>
  <c r="L337" i="27" s="1"/>
  <c r="C337" i="27"/>
  <c r="F336" i="27"/>
  <c r="H336" i="27" s="1"/>
  <c r="L336" i="27" s="1"/>
  <c r="C336" i="27"/>
  <c r="F335" i="27"/>
  <c r="H335" i="27" s="1"/>
  <c r="L335" i="27" s="1"/>
  <c r="K335" i="27" s="1"/>
  <c r="C335" i="27"/>
  <c r="M334" i="27"/>
  <c r="F334" i="27"/>
  <c r="H334" i="27" s="1"/>
  <c r="L334" i="27" s="1"/>
  <c r="S334" i="27" s="1"/>
  <c r="P334" i="27" s="1"/>
  <c r="U334" i="27" s="1"/>
  <c r="C334" i="27"/>
  <c r="K333" i="27"/>
  <c r="F333" i="27"/>
  <c r="H333" i="27" s="1"/>
  <c r="L333" i="27" s="1"/>
  <c r="R333" i="27" s="1"/>
  <c r="C333" i="27"/>
  <c r="F332" i="27"/>
  <c r="H332" i="27" s="1"/>
  <c r="L332" i="27" s="1"/>
  <c r="C332" i="27"/>
  <c r="F331" i="27"/>
  <c r="H331" i="27" s="1"/>
  <c r="L331" i="27" s="1"/>
  <c r="C331" i="27"/>
  <c r="F330" i="27"/>
  <c r="H330" i="27" s="1"/>
  <c r="L330" i="27" s="1"/>
  <c r="C330" i="27"/>
  <c r="F329" i="27"/>
  <c r="H329" i="27" s="1"/>
  <c r="L329" i="27" s="1"/>
  <c r="I329" i="27" s="1"/>
  <c r="C329" i="27"/>
  <c r="F328" i="27"/>
  <c r="H328" i="27" s="1"/>
  <c r="L328" i="27" s="1"/>
  <c r="C328" i="27"/>
  <c r="F327" i="27"/>
  <c r="H327" i="27" s="1"/>
  <c r="L327" i="27" s="1"/>
  <c r="C327" i="27"/>
  <c r="F326" i="27"/>
  <c r="H326" i="27" s="1"/>
  <c r="L326" i="27" s="1"/>
  <c r="C326" i="27"/>
  <c r="F325" i="27"/>
  <c r="H325" i="27" s="1"/>
  <c r="L325" i="27" s="1"/>
  <c r="I325" i="27" s="1"/>
  <c r="C325" i="27"/>
  <c r="F324" i="27"/>
  <c r="H324" i="27" s="1"/>
  <c r="L324" i="27" s="1"/>
  <c r="I324" i="27" s="1"/>
  <c r="C324" i="27"/>
  <c r="H318" i="27"/>
  <c r="L318" i="27" s="1"/>
  <c r="K318" i="27" s="1"/>
  <c r="F318" i="27"/>
  <c r="C318" i="27"/>
  <c r="F317" i="27"/>
  <c r="H317" i="27" s="1"/>
  <c r="L317" i="27" s="1"/>
  <c r="C317" i="27"/>
  <c r="F316" i="27"/>
  <c r="H316" i="27" s="1"/>
  <c r="L316" i="27" s="1"/>
  <c r="C316" i="27"/>
  <c r="F315" i="27"/>
  <c r="H315" i="27" s="1"/>
  <c r="L315" i="27" s="1"/>
  <c r="J315" i="27" s="1"/>
  <c r="C315" i="27"/>
  <c r="F314" i="27"/>
  <c r="H314" i="27" s="1"/>
  <c r="L314" i="27" s="1"/>
  <c r="C314" i="27"/>
  <c r="H313" i="27"/>
  <c r="L313" i="27" s="1"/>
  <c r="F313" i="27"/>
  <c r="C313" i="27"/>
  <c r="F312" i="27"/>
  <c r="H312" i="27" s="1"/>
  <c r="L312" i="27" s="1"/>
  <c r="C312" i="27"/>
  <c r="F311" i="27"/>
  <c r="H311" i="27" s="1"/>
  <c r="L311" i="27" s="1"/>
  <c r="C311" i="27"/>
  <c r="F310" i="27"/>
  <c r="H310" i="27" s="1"/>
  <c r="L310" i="27" s="1"/>
  <c r="Q310" i="27" s="1"/>
  <c r="C310" i="27"/>
  <c r="H309" i="27"/>
  <c r="L309" i="27" s="1"/>
  <c r="F309" i="27"/>
  <c r="C309" i="27"/>
  <c r="F308" i="27"/>
  <c r="H308" i="27" s="1"/>
  <c r="L308" i="27" s="1"/>
  <c r="Q308" i="27" s="1"/>
  <c r="C308" i="27"/>
  <c r="F307" i="27"/>
  <c r="H307" i="27" s="1"/>
  <c r="L307" i="27" s="1"/>
  <c r="C307" i="27"/>
  <c r="F306" i="27"/>
  <c r="H306" i="27" s="1"/>
  <c r="L306" i="27" s="1"/>
  <c r="R306" i="27" s="1"/>
  <c r="C306" i="27"/>
  <c r="F305" i="27"/>
  <c r="H305" i="27" s="1"/>
  <c r="L305" i="27" s="1"/>
  <c r="C305" i="27"/>
  <c r="F304" i="27"/>
  <c r="H304" i="27" s="1"/>
  <c r="L304" i="27" s="1"/>
  <c r="S304" i="27" s="1"/>
  <c r="P304" i="27" s="1"/>
  <c r="T304" i="27" s="1"/>
  <c r="C304" i="27"/>
  <c r="Q303" i="27"/>
  <c r="F303" i="27"/>
  <c r="H303" i="27" s="1"/>
  <c r="L303" i="27" s="1"/>
  <c r="M303" i="27" s="1"/>
  <c r="C303" i="27"/>
  <c r="F302" i="27"/>
  <c r="H302" i="27" s="1"/>
  <c r="L302" i="27" s="1"/>
  <c r="M302" i="27" s="1"/>
  <c r="C302" i="27"/>
  <c r="H301" i="27"/>
  <c r="L301" i="27" s="1"/>
  <c r="I301" i="27" s="1"/>
  <c r="F301" i="27"/>
  <c r="C301" i="27"/>
  <c r="F300" i="27"/>
  <c r="H300" i="27" s="1"/>
  <c r="L300" i="27" s="1"/>
  <c r="J300" i="27" s="1"/>
  <c r="C300" i="27"/>
  <c r="F299" i="27"/>
  <c r="H299" i="27" s="1"/>
  <c r="L299" i="27" s="1"/>
  <c r="C299" i="27"/>
  <c r="F298" i="27"/>
  <c r="H298" i="27" s="1"/>
  <c r="L298" i="27" s="1"/>
  <c r="M298" i="27" s="1"/>
  <c r="C298" i="27"/>
  <c r="F297" i="27"/>
  <c r="H297" i="27" s="1"/>
  <c r="L297" i="27" s="1"/>
  <c r="C297" i="27"/>
  <c r="F296" i="27"/>
  <c r="H296" i="27" s="1"/>
  <c r="L296" i="27" s="1"/>
  <c r="C296" i="27"/>
  <c r="F295" i="27"/>
  <c r="H295" i="27" s="1"/>
  <c r="L295" i="27" s="1"/>
  <c r="J295" i="27" s="1"/>
  <c r="C295" i="27"/>
  <c r="F294" i="27"/>
  <c r="H294" i="27" s="1"/>
  <c r="L294" i="27" s="1"/>
  <c r="C294" i="27"/>
  <c r="F293" i="27"/>
  <c r="H293" i="27" s="1"/>
  <c r="L293" i="27" s="1"/>
  <c r="K293" i="27" s="1"/>
  <c r="C293" i="27"/>
  <c r="H292" i="27"/>
  <c r="L292" i="27" s="1"/>
  <c r="F292" i="27"/>
  <c r="C292" i="27"/>
  <c r="F291" i="27"/>
  <c r="H291" i="27" s="1"/>
  <c r="L291" i="27" s="1"/>
  <c r="C291" i="27"/>
  <c r="F290" i="27"/>
  <c r="H290" i="27" s="1"/>
  <c r="L290" i="27" s="1"/>
  <c r="I290" i="27" s="1"/>
  <c r="C290" i="27"/>
  <c r="R289" i="27"/>
  <c r="F289" i="27"/>
  <c r="H289" i="27" s="1"/>
  <c r="L289" i="27" s="1"/>
  <c r="C289" i="27"/>
  <c r="F288" i="27"/>
  <c r="H288" i="27" s="1"/>
  <c r="L288" i="27" s="1"/>
  <c r="C288" i="27"/>
  <c r="F287" i="27"/>
  <c r="H287" i="27" s="1"/>
  <c r="L287" i="27" s="1"/>
  <c r="C287" i="27"/>
  <c r="F286" i="27"/>
  <c r="H286" i="27" s="1"/>
  <c r="L286" i="27" s="1"/>
  <c r="C286" i="27"/>
  <c r="H285" i="27"/>
  <c r="L285" i="27" s="1"/>
  <c r="F285" i="27"/>
  <c r="C285" i="27"/>
  <c r="F284" i="27"/>
  <c r="H284" i="27" s="1"/>
  <c r="L284" i="27" s="1"/>
  <c r="C284" i="27"/>
  <c r="F283" i="27"/>
  <c r="H283" i="27" s="1"/>
  <c r="L283" i="27" s="1"/>
  <c r="C283" i="27"/>
  <c r="F282" i="27"/>
  <c r="H282" i="27" s="1"/>
  <c r="L282" i="27" s="1"/>
  <c r="C282" i="27"/>
  <c r="F281" i="27"/>
  <c r="H281" i="27" s="1"/>
  <c r="L281" i="27" s="1"/>
  <c r="C281" i="27"/>
  <c r="H280" i="27"/>
  <c r="L280" i="27" s="1"/>
  <c r="F280" i="27"/>
  <c r="C280" i="27"/>
  <c r="F279" i="27"/>
  <c r="H279" i="27" s="1"/>
  <c r="L279" i="27" s="1"/>
  <c r="J279" i="27" s="1"/>
  <c r="C279" i="27"/>
  <c r="H278" i="27"/>
  <c r="L278" i="27" s="1"/>
  <c r="J278" i="27" s="1"/>
  <c r="F278" i="27"/>
  <c r="C278" i="27"/>
  <c r="F277" i="27"/>
  <c r="H277" i="27" s="1"/>
  <c r="L277" i="27" s="1"/>
  <c r="S277" i="27" s="1"/>
  <c r="P277" i="27" s="1"/>
  <c r="C277" i="27"/>
  <c r="F276" i="27"/>
  <c r="H276" i="27" s="1"/>
  <c r="L276" i="27" s="1"/>
  <c r="C276" i="27"/>
  <c r="F275" i="27"/>
  <c r="H275" i="27" s="1"/>
  <c r="L275" i="27" s="1"/>
  <c r="C275" i="27"/>
  <c r="F274" i="27"/>
  <c r="H274" i="27" s="1"/>
  <c r="L274" i="27" s="1"/>
  <c r="C274" i="27"/>
  <c r="F273" i="27"/>
  <c r="H273" i="27" s="1"/>
  <c r="L273" i="27" s="1"/>
  <c r="C273" i="27"/>
  <c r="F272" i="27"/>
  <c r="H272" i="27" s="1"/>
  <c r="L272" i="27" s="1"/>
  <c r="C272" i="27"/>
  <c r="F271" i="27"/>
  <c r="H271" i="27" s="1"/>
  <c r="L271" i="27" s="1"/>
  <c r="J271" i="27" s="1"/>
  <c r="C271" i="27"/>
  <c r="F270" i="27"/>
  <c r="H270" i="27" s="1"/>
  <c r="L270" i="27" s="1"/>
  <c r="C270" i="27"/>
  <c r="F269" i="27"/>
  <c r="H269" i="27" s="1"/>
  <c r="L269" i="27" s="1"/>
  <c r="C269" i="27"/>
  <c r="F268" i="27"/>
  <c r="H268" i="27" s="1"/>
  <c r="L268" i="27" s="1"/>
  <c r="C268" i="27"/>
  <c r="F267" i="27"/>
  <c r="H267" i="27" s="1"/>
  <c r="L267" i="27" s="1"/>
  <c r="C267" i="27"/>
  <c r="F266" i="27"/>
  <c r="H266" i="27" s="1"/>
  <c r="L266" i="27" s="1"/>
  <c r="C266" i="27"/>
  <c r="F265" i="27"/>
  <c r="H265" i="27" s="1"/>
  <c r="L265" i="27" s="1"/>
  <c r="C265" i="27"/>
  <c r="F264" i="27"/>
  <c r="H264" i="27" s="1"/>
  <c r="L264" i="27" s="1"/>
  <c r="C264" i="27"/>
  <c r="F263" i="27"/>
  <c r="H263" i="27" s="1"/>
  <c r="L263" i="27" s="1"/>
  <c r="C263" i="27"/>
  <c r="H262" i="27"/>
  <c r="L262" i="27" s="1"/>
  <c r="S262" i="27" s="1"/>
  <c r="P262" i="27" s="1"/>
  <c r="F262" i="27"/>
  <c r="C262" i="27"/>
  <c r="F261" i="27"/>
  <c r="H261" i="27" s="1"/>
  <c r="L261" i="27" s="1"/>
  <c r="C261" i="27"/>
  <c r="H260" i="27"/>
  <c r="L260" i="27" s="1"/>
  <c r="I260" i="27" s="1"/>
  <c r="F260" i="27"/>
  <c r="C260" i="27"/>
  <c r="F259" i="27"/>
  <c r="H259" i="27" s="1"/>
  <c r="L259" i="27" s="1"/>
  <c r="M259" i="27" s="1"/>
  <c r="C259" i="27"/>
  <c r="J258" i="27"/>
  <c r="F258" i="27"/>
  <c r="H258" i="27" s="1"/>
  <c r="L258" i="27" s="1"/>
  <c r="K258" i="27" s="1"/>
  <c r="C258" i="27"/>
  <c r="F257" i="27"/>
  <c r="H257" i="27" s="1"/>
  <c r="L257" i="27" s="1"/>
  <c r="C257" i="27"/>
  <c r="F256" i="27"/>
  <c r="H256" i="27" s="1"/>
  <c r="L256" i="27" s="1"/>
  <c r="R256" i="27" s="1"/>
  <c r="C256" i="27"/>
  <c r="F255" i="27"/>
  <c r="H255" i="27" s="1"/>
  <c r="L255" i="27" s="1"/>
  <c r="M255" i="27" s="1"/>
  <c r="C255" i="27"/>
  <c r="F254" i="27"/>
  <c r="H254" i="27" s="1"/>
  <c r="L254" i="27" s="1"/>
  <c r="C254" i="27"/>
  <c r="F253" i="27"/>
  <c r="H253" i="27" s="1"/>
  <c r="L253" i="27" s="1"/>
  <c r="C253" i="27"/>
  <c r="F252" i="27"/>
  <c r="H252" i="27" s="1"/>
  <c r="L252" i="27" s="1"/>
  <c r="I252" i="27" s="1"/>
  <c r="C252" i="27"/>
  <c r="F251" i="27"/>
  <c r="H251" i="27" s="1"/>
  <c r="L251" i="27" s="1"/>
  <c r="C251" i="27"/>
  <c r="F250" i="27"/>
  <c r="H250" i="27" s="1"/>
  <c r="L250" i="27" s="1"/>
  <c r="C250" i="27"/>
  <c r="Q249" i="27"/>
  <c r="F249" i="27"/>
  <c r="H249" i="27" s="1"/>
  <c r="L249" i="27" s="1"/>
  <c r="C249" i="27"/>
  <c r="F248" i="27"/>
  <c r="H248" i="27" s="1"/>
  <c r="L248" i="27" s="1"/>
  <c r="R248" i="27" s="1"/>
  <c r="C248" i="27"/>
  <c r="F247" i="27"/>
  <c r="H247" i="27" s="1"/>
  <c r="L247" i="27" s="1"/>
  <c r="C247" i="27"/>
  <c r="H246" i="27"/>
  <c r="L246" i="27" s="1"/>
  <c r="F246" i="27"/>
  <c r="C246" i="27"/>
  <c r="F245" i="27"/>
  <c r="H245" i="27" s="1"/>
  <c r="L245" i="27" s="1"/>
  <c r="S245" i="27" s="1"/>
  <c r="P245" i="27" s="1"/>
  <c r="U245" i="27" s="1"/>
  <c r="C245" i="27"/>
  <c r="F244" i="27"/>
  <c r="H244" i="27" s="1"/>
  <c r="L244" i="27" s="1"/>
  <c r="M244" i="27" s="1"/>
  <c r="C244" i="27"/>
  <c r="F243" i="27"/>
  <c r="H243" i="27" s="1"/>
  <c r="L243" i="27" s="1"/>
  <c r="C243" i="27"/>
  <c r="H242" i="27"/>
  <c r="L242" i="27" s="1"/>
  <c r="F242" i="27"/>
  <c r="C242" i="27"/>
  <c r="F241" i="27"/>
  <c r="H241" i="27" s="1"/>
  <c r="L241" i="27" s="1"/>
  <c r="R241" i="27" s="1"/>
  <c r="C241" i="27"/>
  <c r="F240" i="27"/>
  <c r="H240" i="27" s="1"/>
  <c r="L240" i="27" s="1"/>
  <c r="I240" i="27" s="1"/>
  <c r="C240" i="27"/>
  <c r="F239" i="27"/>
  <c r="H239" i="27" s="1"/>
  <c r="L239" i="27" s="1"/>
  <c r="C239" i="27"/>
  <c r="L238" i="27"/>
  <c r="F238" i="27"/>
  <c r="H238" i="27" s="1"/>
  <c r="C238" i="27"/>
  <c r="F237" i="27"/>
  <c r="H237" i="27" s="1"/>
  <c r="L237" i="27" s="1"/>
  <c r="S237" i="27" s="1"/>
  <c r="P237" i="27" s="1"/>
  <c r="C237" i="27"/>
  <c r="H236" i="27"/>
  <c r="L236" i="27" s="1"/>
  <c r="F236" i="27"/>
  <c r="C236" i="27"/>
  <c r="F235" i="27"/>
  <c r="H235" i="27" s="1"/>
  <c r="L235" i="27" s="1"/>
  <c r="C235" i="27"/>
  <c r="F234" i="27"/>
  <c r="H234" i="27" s="1"/>
  <c r="L234" i="27" s="1"/>
  <c r="C234" i="27"/>
  <c r="F233" i="27"/>
  <c r="H233" i="27" s="1"/>
  <c r="L233" i="27" s="1"/>
  <c r="K233" i="27" s="1"/>
  <c r="C233" i="27"/>
  <c r="F232" i="27"/>
  <c r="H232" i="27" s="1"/>
  <c r="L232" i="27" s="1"/>
  <c r="C232" i="27"/>
  <c r="L231" i="27"/>
  <c r="F231" i="27"/>
  <c r="H231" i="27" s="1"/>
  <c r="C231" i="27"/>
  <c r="H230" i="27"/>
  <c r="L230" i="27" s="1"/>
  <c r="F230" i="27"/>
  <c r="C230" i="27"/>
  <c r="F229" i="27"/>
  <c r="H229" i="27" s="1"/>
  <c r="L229" i="27" s="1"/>
  <c r="S229" i="27" s="1"/>
  <c r="P229" i="27" s="1"/>
  <c r="C229" i="27"/>
  <c r="F228" i="27"/>
  <c r="H228" i="27" s="1"/>
  <c r="L228" i="27" s="1"/>
  <c r="C228" i="27"/>
  <c r="F227" i="27"/>
  <c r="H227" i="27" s="1"/>
  <c r="L227" i="27" s="1"/>
  <c r="C227" i="27"/>
  <c r="F226" i="27"/>
  <c r="H226" i="27" s="1"/>
  <c r="L226" i="27" s="1"/>
  <c r="C226" i="27"/>
  <c r="F225" i="27"/>
  <c r="H225" i="27" s="1"/>
  <c r="L225" i="27" s="1"/>
  <c r="C225" i="27"/>
  <c r="F224" i="27"/>
  <c r="H224" i="27" s="1"/>
  <c r="L224" i="27" s="1"/>
  <c r="C224" i="27"/>
  <c r="K223" i="27"/>
  <c r="F223" i="27"/>
  <c r="H223" i="27" s="1"/>
  <c r="L223" i="27" s="1"/>
  <c r="C223" i="27"/>
  <c r="F222" i="27"/>
  <c r="H222" i="27" s="1"/>
  <c r="L222" i="27" s="1"/>
  <c r="C222" i="27"/>
  <c r="F221" i="27"/>
  <c r="H221" i="27" s="1"/>
  <c r="L221" i="27" s="1"/>
  <c r="C221" i="27"/>
  <c r="F220" i="27"/>
  <c r="H220" i="27" s="1"/>
  <c r="L220" i="27" s="1"/>
  <c r="I220" i="27" s="1"/>
  <c r="C220" i="27"/>
  <c r="F219" i="27"/>
  <c r="H219" i="27" s="1"/>
  <c r="L219" i="27" s="1"/>
  <c r="C219" i="27"/>
  <c r="F213" i="27"/>
  <c r="H213" i="27" s="1"/>
  <c r="L213" i="27" s="1"/>
  <c r="S213" i="27" s="1"/>
  <c r="P213" i="27" s="1"/>
  <c r="C213" i="27"/>
  <c r="H212" i="27"/>
  <c r="L212" i="27" s="1"/>
  <c r="F212" i="27"/>
  <c r="C212" i="27"/>
  <c r="F211" i="27"/>
  <c r="H211" i="27" s="1"/>
  <c r="L211" i="27" s="1"/>
  <c r="C211" i="27"/>
  <c r="F210" i="27"/>
  <c r="H210" i="27" s="1"/>
  <c r="L210" i="27" s="1"/>
  <c r="C210" i="27"/>
  <c r="F209" i="27"/>
  <c r="H209" i="27" s="1"/>
  <c r="L209" i="27" s="1"/>
  <c r="C209" i="27"/>
  <c r="F208" i="27"/>
  <c r="H208" i="27" s="1"/>
  <c r="L208" i="27" s="1"/>
  <c r="C208" i="27"/>
  <c r="H207" i="27"/>
  <c r="L207" i="27" s="1"/>
  <c r="F207" i="27"/>
  <c r="C207" i="27"/>
  <c r="F206" i="27"/>
  <c r="H206" i="27" s="1"/>
  <c r="L206" i="27" s="1"/>
  <c r="Q206" i="27" s="1"/>
  <c r="C206" i="27"/>
  <c r="F205" i="27"/>
  <c r="H205" i="27" s="1"/>
  <c r="L205" i="27" s="1"/>
  <c r="C205" i="27"/>
  <c r="F204" i="27"/>
  <c r="H204" i="27" s="1"/>
  <c r="L204" i="27" s="1"/>
  <c r="C204" i="27"/>
  <c r="F203" i="27"/>
  <c r="H203" i="27" s="1"/>
  <c r="L203" i="27" s="1"/>
  <c r="S203" i="27" s="1"/>
  <c r="P203" i="27" s="1"/>
  <c r="C203" i="27"/>
  <c r="F202" i="27"/>
  <c r="H202" i="27" s="1"/>
  <c r="L202" i="27" s="1"/>
  <c r="C202" i="27"/>
  <c r="H201" i="27"/>
  <c r="L201" i="27" s="1"/>
  <c r="F201" i="27"/>
  <c r="C201" i="27"/>
  <c r="F200" i="27"/>
  <c r="H200" i="27" s="1"/>
  <c r="L200" i="27" s="1"/>
  <c r="J200" i="27" s="1"/>
  <c r="C200" i="27"/>
  <c r="H199" i="27"/>
  <c r="L199" i="27" s="1"/>
  <c r="I199" i="27" s="1"/>
  <c r="F199" i="27"/>
  <c r="C199" i="27"/>
  <c r="F198" i="27"/>
  <c r="H198" i="27" s="1"/>
  <c r="L198" i="27" s="1"/>
  <c r="C198" i="27"/>
  <c r="F197" i="27"/>
  <c r="H197" i="27" s="1"/>
  <c r="L197" i="27" s="1"/>
  <c r="C197" i="27"/>
  <c r="F196" i="27"/>
  <c r="H196" i="27" s="1"/>
  <c r="L196" i="27" s="1"/>
  <c r="R196" i="27" s="1"/>
  <c r="C196" i="27"/>
  <c r="F195" i="27"/>
  <c r="H195" i="27" s="1"/>
  <c r="L195" i="27" s="1"/>
  <c r="S195" i="27" s="1"/>
  <c r="P195" i="27" s="1"/>
  <c r="C195" i="27"/>
  <c r="F194" i="27"/>
  <c r="H194" i="27" s="1"/>
  <c r="L194" i="27" s="1"/>
  <c r="C194" i="27"/>
  <c r="H193" i="27"/>
  <c r="L193" i="27" s="1"/>
  <c r="F193" i="27"/>
  <c r="C193" i="27"/>
  <c r="F192" i="27"/>
  <c r="H192" i="27" s="1"/>
  <c r="L192" i="27" s="1"/>
  <c r="C192" i="27"/>
  <c r="F191" i="27"/>
  <c r="H191" i="27" s="1"/>
  <c r="L191" i="27" s="1"/>
  <c r="I191" i="27" s="1"/>
  <c r="C191" i="27"/>
  <c r="F190" i="27"/>
  <c r="H190" i="27" s="1"/>
  <c r="L190" i="27" s="1"/>
  <c r="M190" i="27" s="1"/>
  <c r="C190" i="27"/>
  <c r="H189" i="27"/>
  <c r="L189" i="27" s="1"/>
  <c r="F189" i="27"/>
  <c r="C189" i="27"/>
  <c r="F188" i="27"/>
  <c r="H188" i="27" s="1"/>
  <c r="L188" i="27" s="1"/>
  <c r="R188" i="27" s="1"/>
  <c r="C188" i="27"/>
  <c r="F187" i="27"/>
  <c r="H187" i="27" s="1"/>
  <c r="L187" i="27" s="1"/>
  <c r="S187" i="27" s="1"/>
  <c r="P187" i="27" s="1"/>
  <c r="C187" i="27"/>
  <c r="F186" i="27"/>
  <c r="H186" i="27" s="1"/>
  <c r="L186" i="27" s="1"/>
  <c r="C186" i="27"/>
  <c r="H185" i="27"/>
  <c r="L185" i="27" s="1"/>
  <c r="F185" i="27"/>
  <c r="C185" i="27"/>
  <c r="F184" i="27"/>
  <c r="H184" i="27" s="1"/>
  <c r="L184" i="27" s="1"/>
  <c r="C184" i="27"/>
  <c r="F183" i="27"/>
  <c r="H183" i="27" s="1"/>
  <c r="L183" i="27" s="1"/>
  <c r="I183" i="27" s="1"/>
  <c r="C183" i="27"/>
  <c r="F182" i="27"/>
  <c r="H182" i="27" s="1"/>
  <c r="L182" i="27" s="1"/>
  <c r="J182" i="27" s="1"/>
  <c r="C182" i="27"/>
  <c r="H181" i="27"/>
  <c r="L181" i="27" s="1"/>
  <c r="F181" i="27"/>
  <c r="C181" i="27"/>
  <c r="F180" i="27"/>
  <c r="H180" i="27" s="1"/>
  <c r="L180" i="27" s="1"/>
  <c r="C180" i="27"/>
  <c r="F179" i="27"/>
  <c r="H179" i="27" s="1"/>
  <c r="L179" i="27" s="1"/>
  <c r="C179" i="27"/>
  <c r="F178" i="27"/>
  <c r="H178" i="27" s="1"/>
  <c r="L178" i="27" s="1"/>
  <c r="M178" i="27" s="1"/>
  <c r="C178" i="27"/>
  <c r="F177" i="27"/>
  <c r="H177" i="27" s="1"/>
  <c r="L177" i="27" s="1"/>
  <c r="S177" i="27" s="1"/>
  <c r="P177" i="27" s="1"/>
  <c r="C177" i="27"/>
  <c r="F176" i="27"/>
  <c r="H176" i="27" s="1"/>
  <c r="L176" i="27" s="1"/>
  <c r="C176" i="27"/>
  <c r="F175" i="27"/>
  <c r="H175" i="27" s="1"/>
  <c r="L175" i="27" s="1"/>
  <c r="C175" i="27"/>
  <c r="J174" i="27"/>
  <c r="F174" i="27"/>
  <c r="H174" i="27" s="1"/>
  <c r="L174" i="27" s="1"/>
  <c r="C174" i="27"/>
  <c r="F173" i="27"/>
  <c r="H173" i="27" s="1"/>
  <c r="L173" i="27" s="1"/>
  <c r="J173" i="27" s="1"/>
  <c r="C173" i="27"/>
  <c r="H172" i="27"/>
  <c r="L172" i="27" s="1"/>
  <c r="S172" i="27" s="1"/>
  <c r="P172" i="27" s="1"/>
  <c r="F172" i="27"/>
  <c r="C172" i="27"/>
  <c r="H171" i="27"/>
  <c r="L171" i="27" s="1"/>
  <c r="F171" i="27"/>
  <c r="C171" i="27"/>
  <c r="F170" i="27"/>
  <c r="H170" i="27" s="1"/>
  <c r="L170" i="27" s="1"/>
  <c r="C170" i="27"/>
  <c r="F169" i="27"/>
  <c r="H169" i="27" s="1"/>
  <c r="L169" i="27" s="1"/>
  <c r="C169" i="27"/>
  <c r="S168" i="27"/>
  <c r="P168" i="27" s="1"/>
  <c r="F168" i="27"/>
  <c r="H168" i="27" s="1"/>
  <c r="L168" i="27" s="1"/>
  <c r="C168" i="27"/>
  <c r="I167" i="27"/>
  <c r="F167" i="27"/>
  <c r="H167" i="27" s="1"/>
  <c r="L167" i="27" s="1"/>
  <c r="R167" i="27" s="1"/>
  <c r="C167" i="27"/>
  <c r="F166" i="27"/>
  <c r="H166" i="27" s="1"/>
  <c r="L166" i="27" s="1"/>
  <c r="C166" i="27"/>
  <c r="F165" i="27"/>
  <c r="H165" i="27" s="1"/>
  <c r="L165" i="27" s="1"/>
  <c r="C165" i="27"/>
  <c r="F164" i="27"/>
  <c r="H164" i="27" s="1"/>
  <c r="L164" i="27" s="1"/>
  <c r="C164" i="27"/>
  <c r="F163" i="27"/>
  <c r="H163" i="27" s="1"/>
  <c r="L163" i="27" s="1"/>
  <c r="I163" i="27" s="1"/>
  <c r="C163" i="27"/>
  <c r="K162" i="27"/>
  <c r="F162" i="27"/>
  <c r="H162" i="27" s="1"/>
  <c r="L162" i="27" s="1"/>
  <c r="C162" i="27"/>
  <c r="F161" i="27"/>
  <c r="H161" i="27" s="1"/>
  <c r="L161" i="27" s="1"/>
  <c r="K161" i="27" s="1"/>
  <c r="C161" i="27"/>
  <c r="F160" i="27"/>
  <c r="H160" i="27" s="1"/>
  <c r="L160" i="27" s="1"/>
  <c r="C160" i="27"/>
  <c r="R159" i="27"/>
  <c r="I159" i="27"/>
  <c r="F159" i="27"/>
  <c r="H159" i="27" s="1"/>
  <c r="L159" i="27" s="1"/>
  <c r="Q159" i="27" s="1"/>
  <c r="C159" i="27"/>
  <c r="F158" i="27"/>
  <c r="H158" i="27" s="1"/>
  <c r="L158" i="27" s="1"/>
  <c r="C158" i="27"/>
  <c r="F157" i="27"/>
  <c r="H157" i="27" s="1"/>
  <c r="L157" i="27" s="1"/>
  <c r="C157" i="27"/>
  <c r="F156" i="27"/>
  <c r="H156" i="27" s="1"/>
  <c r="L156" i="27" s="1"/>
  <c r="C156" i="27"/>
  <c r="F155" i="27"/>
  <c r="H155" i="27" s="1"/>
  <c r="L155" i="27" s="1"/>
  <c r="C155" i="27"/>
  <c r="F154" i="27"/>
  <c r="H154" i="27" s="1"/>
  <c r="L154" i="27" s="1"/>
  <c r="C154" i="27"/>
  <c r="F153" i="27"/>
  <c r="H153" i="27" s="1"/>
  <c r="L153" i="27" s="1"/>
  <c r="C153" i="27"/>
  <c r="F152" i="27"/>
  <c r="H152" i="27" s="1"/>
  <c r="L152" i="27" s="1"/>
  <c r="C152" i="27"/>
  <c r="F151" i="27"/>
  <c r="H151" i="27" s="1"/>
  <c r="L151" i="27" s="1"/>
  <c r="R151" i="27" s="1"/>
  <c r="C151" i="27"/>
  <c r="F150" i="27"/>
  <c r="H150" i="27" s="1"/>
  <c r="L150" i="27" s="1"/>
  <c r="Q150" i="27" s="1"/>
  <c r="C150" i="27"/>
  <c r="H149" i="27"/>
  <c r="L149" i="27" s="1"/>
  <c r="S149" i="27" s="1"/>
  <c r="P149" i="27" s="1"/>
  <c r="F149" i="27"/>
  <c r="C149" i="27"/>
  <c r="F148" i="27"/>
  <c r="H148" i="27" s="1"/>
  <c r="L148" i="27" s="1"/>
  <c r="C148" i="27"/>
  <c r="F147" i="27"/>
  <c r="H147" i="27" s="1"/>
  <c r="L147" i="27" s="1"/>
  <c r="C147" i="27"/>
  <c r="F146" i="27"/>
  <c r="H146" i="27" s="1"/>
  <c r="L146" i="27" s="1"/>
  <c r="C146" i="27"/>
  <c r="F145" i="27"/>
  <c r="H145" i="27" s="1"/>
  <c r="L145" i="27" s="1"/>
  <c r="C145" i="27"/>
  <c r="I144" i="27"/>
  <c r="F144" i="27"/>
  <c r="H144" i="27" s="1"/>
  <c r="L144" i="27" s="1"/>
  <c r="K144" i="27" s="1"/>
  <c r="C144" i="27"/>
  <c r="F143" i="27"/>
  <c r="H143" i="27" s="1"/>
  <c r="L143" i="27" s="1"/>
  <c r="C143" i="27"/>
  <c r="F142" i="27"/>
  <c r="H142" i="27" s="1"/>
  <c r="L142" i="27" s="1"/>
  <c r="Q142" i="27" s="1"/>
  <c r="C142" i="27"/>
  <c r="H141" i="27"/>
  <c r="L141" i="27" s="1"/>
  <c r="F141" i="27"/>
  <c r="C141" i="27"/>
  <c r="F140" i="27"/>
  <c r="H140" i="27" s="1"/>
  <c r="L140" i="27" s="1"/>
  <c r="C140" i="27"/>
  <c r="F139" i="27"/>
  <c r="H139" i="27" s="1"/>
  <c r="L139" i="27" s="1"/>
  <c r="S139" i="27" s="1"/>
  <c r="P139" i="27" s="1"/>
  <c r="C139" i="27"/>
  <c r="F138" i="27"/>
  <c r="H138" i="27" s="1"/>
  <c r="L138" i="27" s="1"/>
  <c r="C138" i="27"/>
  <c r="F137" i="27"/>
  <c r="H137" i="27" s="1"/>
  <c r="L137" i="27" s="1"/>
  <c r="C137" i="27"/>
  <c r="H136" i="27"/>
  <c r="L136" i="27" s="1"/>
  <c r="I136" i="27" s="1"/>
  <c r="F136" i="27"/>
  <c r="C136" i="27"/>
  <c r="F135" i="27"/>
  <c r="H135" i="27" s="1"/>
  <c r="L135" i="27" s="1"/>
  <c r="I135" i="27" s="1"/>
  <c r="C135" i="27"/>
  <c r="J134" i="27"/>
  <c r="F134" i="27"/>
  <c r="H134" i="27" s="1"/>
  <c r="L134" i="27" s="1"/>
  <c r="M134" i="27" s="1"/>
  <c r="C134" i="27"/>
  <c r="H133" i="27"/>
  <c r="L133" i="27" s="1"/>
  <c r="F133" i="27"/>
  <c r="C133" i="27"/>
  <c r="R132" i="27"/>
  <c r="F132" i="27"/>
  <c r="H132" i="27" s="1"/>
  <c r="L132" i="27" s="1"/>
  <c r="S132" i="27" s="1"/>
  <c r="P132" i="27" s="1"/>
  <c r="U132" i="27" s="1"/>
  <c r="C132" i="27"/>
  <c r="F131" i="27"/>
  <c r="H131" i="27" s="1"/>
  <c r="L131" i="27" s="1"/>
  <c r="C131" i="27"/>
  <c r="F130" i="27"/>
  <c r="H130" i="27" s="1"/>
  <c r="L130" i="27" s="1"/>
  <c r="C130" i="27"/>
  <c r="F129" i="27"/>
  <c r="H129" i="27" s="1"/>
  <c r="L129" i="27" s="1"/>
  <c r="C129" i="27"/>
  <c r="F128" i="27"/>
  <c r="H128" i="27" s="1"/>
  <c r="L128" i="27" s="1"/>
  <c r="C128" i="27"/>
  <c r="F127" i="27"/>
  <c r="H127" i="27" s="1"/>
  <c r="L127" i="27" s="1"/>
  <c r="I127" i="27" s="1"/>
  <c r="C127" i="27"/>
  <c r="M126" i="27"/>
  <c r="F126" i="27"/>
  <c r="H126" i="27" s="1"/>
  <c r="L126" i="27" s="1"/>
  <c r="J126" i="27" s="1"/>
  <c r="C126" i="27"/>
  <c r="F125" i="27"/>
  <c r="H125" i="27" s="1"/>
  <c r="L125" i="27" s="1"/>
  <c r="C125" i="27"/>
  <c r="F124" i="27"/>
  <c r="H124" i="27" s="1"/>
  <c r="L124" i="27" s="1"/>
  <c r="R124" i="27" s="1"/>
  <c r="C124" i="27"/>
  <c r="F123" i="27"/>
  <c r="H123" i="27" s="1"/>
  <c r="L123" i="27" s="1"/>
  <c r="Q123" i="27" s="1"/>
  <c r="C123" i="27"/>
  <c r="F122" i="27"/>
  <c r="H122" i="27" s="1"/>
  <c r="L122" i="27" s="1"/>
  <c r="C122" i="27"/>
  <c r="F121" i="27"/>
  <c r="H121" i="27" s="1"/>
  <c r="L121" i="27" s="1"/>
  <c r="C121" i="27"/>
  <c r="F120" i="27"/>
  <c r="H120" i="27" s="1"/>
  <c r="L120" i="27" s="1"/>
  <c r="C120" i="27"/>
  <c r="F119" i="27"/>
  <c r="H119" i="27" s="1"/>
  <c r="L119" i="27" s="1"/>
  <c r="I119" i="27" s="1"/>
  <c r="C119" i="27"/>
  <c r="F118" i="27"/>
  <c r="H118" i="27" s="1"/>
  <c r="L118" i="27" s="1"/>
  <c r="M118" i="27" s="1"/>
  <c r="C118" i="27"/>
  <c r="F117" i="27"/>
  <c r="H117" i="27" s="1"/>
  <c r="L117" i="27" s="1"/>
  <c r="C117" i="27"/>
  <c r="F116" i="27"/>
  <c r="H116" i="27" s="1"/>
  <c r="L116" i="27" s="1"/>
  <c r="C116" i="27"/>
  <c r="F115" i="27"/>
  <c r="H115" i="27" s="1"/>
  <c r="L115" i="27" s="1"/>
  <c r="C115" i="27"/>
  <c r="F114" i="27"/>
  <c r="H114" i="27" s="1"/>
  <c r="L114" i="27" s="1"/>
  <c r="C114" i="27"/>
  <c r="F108" i="27"/>
  <c r="H108" i="27" s="1"/>
  <c r="L108" i="27" s="1"/>
  <c r="S108" i="27" s="1"/>
  <c r="P108" i="27" s="1"/>
  <c r="C108" i="27"/>
  <c r="F107" i="27"/>
  <c r="H107" i="27" s="1"/>
  <c r="L107" i="27" s="1"/>
  <c r="C107" i="27"/>
  <c r="I106" i="27"/>
  <c r="F106" i="27"/>
  <c r="H106" i="27" s="1"/>
  <c r="L106" i="27" s="1"/>
  <c r="R106" i="27" s="1"/>
  <c r="C106" i="27"/>
  <c r="F105" i="27"/>
  <c r="H105" i="27" s="1"/>
  <c r="L105" i="27" s="1"/>
  <c r="K105" i="27" s="1"/>
  <c r="C105" i="27"/>
  <c r="H104" i="27"/>
  <c r="L104" i="27" s="1"/>
  <c r="K104" i="27" s="1"/>
  <c r="F104" i="27"/>
  <c r="C104" i="27"/>
  <c r="F103" i="27"/>
  <c r="H103" i="27" s="1"/>
  <c r="L103" i="27" s="1"/>
  <c r="C103" i="27"/>
  <c r="F102" i="27"/>
  <c r="H102" i="27" s="1"/>
  <c r="L102" i="27" s="1"/>
  <c r="S102" i="27" s="1"/>
  <c r="P102" i="27" s="1"/>
  <c r="C102" i="27"/>
  <c r="H101" i="27"/>
  <c r="L101" i="27" s="1"/>
  <c r="J101" i="27" s="1"/>
  <c r="F101" i="27"/>
  <c r="C101" i="27"/>
  <c r="F100" i="27"/>
  <c r="H100" i="27" s="1"/>
  <c r="L100" i="27" s="1"/>
  <c r="C100" i="27"/>
  <c r="F99" i="27"/>
  <c r="H99" i="27" s="1"/>
  <c r="L99" i="27" s="1"/>
  <c r="C99" i="27"/>
  <c r="F98" i="27"/>
  <c r="H98" i="27" s="1"/>
  <c r="L98" i="27" s="1"/>
  <c r="K98" i="27" s="1"/>
  <c r="C98" i="27"/>
  <c r="F97" i="27"/>
  <c r="H97" i="27" s="1"/>
  <c r="L97" i="27" s="1"/>
  <c r="C97" i="27"/>
  <c r="F96" i="27"/>
  <c r="H96" i="27" s="1"/>
  <c r="L96" i="27" s="1"/>
  <c r="R96" i="27" s="1"/>
  <c r="C96" i="27"/>
  <c r="M95" i="27"/>
  <c r="F95" i="27"/>
  <c r="H95" i="27" s="1"/>
  <c r="L95" i="27" s="1"/>
  <c r="C95" i="27"/>
  <c r="F94" i="27"/>
  <c r="H94" i="27" s="1"/>
  <c r="L94" i="27" s="1"/>
  <c r="Q94" i="27" s="1"/>
  <c r="C94" i="27"/>
  <c r="F93" i="27"/>
  <c r="H93" i="27" s="1"/>
  <c r="L93" i="27" s="1"/>
  <c r="C93" i="27"/>
  <c r="F92" i="27"/>
  <c r="H92" i="27" s="1"/>
  <c r="L92" i="27" s="1"/>
  <c r="C92" i="27"/>
  <c r="F91" i="27"/>
  <c r="H91" i="27" s="1"/>
  <c r="L91" i="27" s="1"/>
  <c r="C91" i="27"/>
  <c r="F90" i="27"/>
  <c r="H90" i="27" s="1"/>
  <c r="L90" i="27" s="1"/>
  <c r="K90" i="27" s="1"/>
  <c r="C90" i="27"/>
  <c r="F89" i="27"/>
  <c r="H89" i="27" s="1"/>
  <c r="L89" i="27" s="1"/>
  <c r="C89" i="27"/>
  <c r="F88" i="27"/>
  <c r="H88" i="27" s="1"/>
  <c r="L88" i="27" s="1"/>
  <c r="C88" i="27"/>
  <c r="M87" i="27"/>
  <c r="F87" i="27"/>
  <c r="H87" i="27" s="1"/>
  <c r="L87" i="27" s="1"/>
  <c r="C87" i="27"/>
  <c r="F86" i="27"/>
  <c r="H86" i="27" s="1"/>
  <c r="L86" i="27" s="1"/>
  <c r="Q86" i="27" s="1"/>
  <c r="C86" i="27"/>
  <c r="F85" i="27"/>
  <c r="H85" i="27" s="1"/>
  <c r="L85" i="27" s="1"/>
  <c r="C85" i="27"/>
  <c r="F84" i="27"/>
  <c r="H84" i="27" s="1"/>
  <c r="L84" i="27" s="1"/>
  <c r="S84" i="27" s="1"/>
  <c r="P84" i="27" s="1"/>
  <c r="C84" i="27"/>
  <c r="F83" i="27"/>
  <c r="H83" i="27" s="1"/>
  <c r="L83" i="27" s="1"/>
  <c r="C83" i="27"/>
  <c r="F82" i="27"/>
  <c r="H82" i="27" s="1"/>
  <c r="L82" i="27" s="1"/>
  <c r="M82" i="27" s="1"/>
  <c r="C82" i="27"/>
  <c r="F81" i="27"/>
  <c r="H81" i="27" s="1"/>
  <c r="L81" i="27" s="1"/>
  <c r="C81" i="27"/>
  <c r="F80" i="27"/>
  <c r="H80" i="27" s="1"/>
  <c r="L80" i="27" s="1"/>
  <c r="C80" i="27"/>
  <c r="M79" i="27"/>
  <c r="F79" i="27"/>
  <c r="H79" i="27" s="1"/>
  <c r="L79" i="27" s="1"/>
  <c r="C79" i="27"/>
  <c r="F78" i="27"/>
  <c r="H78" i="27" s="1"/>
  <c r="L78" i="27" s="1"/>
  <c r="Q78" i="27" s="1"/>
  <c r="C78" i="27"/>
  <c r="F77" i="27"/>
  <c r="H77" i="27" s="1"/>
  <c r="L77" i="27" s="1"/>
  <c r="C77" i="27"/>
  <c r="F76" i="27"/>
  <c r="H76" i="27" s="1"/>
  <c r="L76" i="27" s="1"/>
  <c r="Q76" i="27" s="1"/>
  <c r="C76" i="27"/>
  <c r="F75" i="27"/>
  <c r="H75" i="27" s="1"/>
  <c r="L75" i="27" s="1"/>
  <c r="C75" i="27"/>
  <c r="F74" i="27"/>
  <c r="H74" i="27" s="1"/>
  <c r="L74" i="27" s="1"/>
  <c r="C74" i="27"/>
  <c r="F73" i="27"/>
  <c r="H73" i="27" s="1"/>
  <c r="L73" i="27" s="1"/>
  <c r="C73" i="27"/>
  <c r="K72" i="27"/>
  <c r="F72" i="27"/>
  <c r="H72" i="27" s="1"/>
  <c r="L72" i="27" s="1"/>
  <c r="C72" i="27"/>
  <c r="F71" i="27"/>
  <c r="H71" i="27" s="1"/>
  <c r="L71" i="27" s="1"/>
  <c r="M71" i="27" s="1"/>
  <c r="C71" i="27"/>
  <c r="F70" i="27"/>
  <c r="H70" i="27" s="1"/>
  <c r="L70" i="27" s="1"/>
  <c r="Q70" i="27" s="1"/>
  <c r="C70" i="27"/>
  <c r="F69" i="27"/>
  <c r="H69" i="27" s="1"/>
  <c r="L69" i="27" s="1"/>
  <c r="C69" i="27"/>
  <c r="F68" i="27"/>
  <c r="H68" i="27" s="1"/>
  <c r="L68" i="27" s="1"/>
  <c r="C68" i="27"/>
  <c r="F67" i="27"/>
  <c r="H67" i="27" s="1"/>
  <c r="L67" i="27" s="1"/>
  <c r="C67" i="27"/>
  <c r="L66" i="27"/>
  <c r="F66" i="27"/>
  <c r="H66" i="27" s="1"/>
  <c r="C66" i="27"/>
  <c r="F65" i="27"/>
  <c r="H65" i="27" s="1"/>
  <c r="L65" i="27" s="1"/>
  <c r="C65" i="27"/>
  <c r="F64" i="27"/>
  <c r="H64" i="27" s="1"/>
  <c r="L64" i="27" s="1"/>
  <c r="C64" i="27"/>
  <c r="F63" i="27"/>
  <c r="H63" i="27" s="1"/>
  <c r="L63" i="27" s="1"/>
  <c r="C63" i="27"/>
  <c r="F62" i="27"/>
  <c r="H62" i="27" s="1"/>
  <c r="L62" i="27" s="1"/>
  <c r="C62" i="27"/>
  <c r="F61" i="27"/>
  <c r="H61" i="27" s="1"/>
  <c r="L61" i="27" s="1"/>
  <c r="C61" i="27"/>
  <c r="F60" i="27"/>
  <c r="H60" i="27" s="1"/>
  <c r="L60" i="27" s="1"/>
  <c r="C60" i="27"/>
  <c r="F59" i="27"/>
  <c r="H59" i="27" s="1"/>
  <c r="L59" i="27" s="1"/>
  <c r="C59" i="27"/>
  <c r="K58" i="27"/>
  <c r="F58" i="27"/>
  <c r="H58" i="27" s="1"/>
  <c r="L58" i="27" s="1"/>
  <c r="M58" i="27" s="1"/>
  <c r="C58" i="27"/>
  <c r="H57" i="27"/>
  <c r="L57" i="27" s="1"/>
  <c r="M57" i="27" s="1"/>
  <c r="F57" i="27"/>
  <c r="C57" i="27"/>
  <c r="H56" i="27"/>
  <c r="L56" i="27" s="1"/>
  <c r="M56" i="27" s="1"/>
  <c r="F56" i="27"/>
  <c r="C56" i="27"/>
  <c r="F55" i="27"/>
  <c r="H55" i="27" s="1"/>
  <c r="L55" i="27" s="1"/>
  <c r="R55" i="27" s="1"/>
  <c r="C55" i="27"/>
  <c r="F54" i="27"/>
  <c r="H54" i="27" s="1"/>
  <c r="L54" i="27" s="1"/>
  <c r="C54" i="27"/>
  <c r="F53" i="27"/>
  <c r="H53" i="27" s="1"/>
  <c r="L53" i="27" s="1"/>
  <c r="C53" i="27"/>
  <c r="F52" i="27"/>
  <c r="H52" i="27" s="1"/>
  <c r="L52" i="27" s="1"/>
  <c r="C52" i="27"/>
  <c r="F51" i="27"/>
  <c r="H51" i="27" s="1"/>
  <c r="L51" i="27" s="1"/>
  <c r="I51" i="27" s="1"/>
  <c r="C51" i="27"/>
  <c r="F50" i="27"/>
  <c r="H50" i="27" s="1"/>
  <c r="L50" i="27" s="1"/>
  <c r="M50" i="27" s="1"/>
  <c r="C50" i="27"/>
  <c r="H49" i="27"/>
  <c r="L49" i="27" s="1"/>
  <c r="M49" i="27" s="1"/>
  <c r="F49" i="27"/>
  <c r="C49" i="27"/>
  <c r="H48" i="27"/>
  <c r="L48" i="27" s="1"/>
  <c r="M48" i="27" s="1"/>
  <c r="F48" i="27"/>
  <c r="C48" i="27"/>
  <c r="F47" i="27"/>
  <c r="H47" i="27" s="1"/>
  <c r="L47" i="27" s="1"/>
  <c r="C47" i="27"/>
  <c r="F46" i="27"/>
  <c r="H46" i="27" s="1"/>
  <c r="L46" i="27" s="1"/>
  <c r="Q46" i="27" s="1"/>
  <c r="C46" i="27"/>
  <c r="H45" i="27"/>
  <c r="L45" i="27" s="1"/>
  <c r="I45" i="27" s="1"/>
  <c r="F45" i="27"/>
  <c r="C45" i="27"/>
  <c r="F44" i="27"/>
  <c r="H44" i="27" s="1"/>
  <c r="L44" i="27" s="1"/>
  <c r="C44" i="27"/>
  <c r="F43" i="27"/>
  <c r="H43" i="27" s="1"/>
  <c r="L43" i="27" s="1"/>
  <c r="C43" i="27"/>
  <c r="F42" i="27"/>
  <c r="H42" i="27" s="1"/>
  <c r="L42" i="27" s="1"/>
  <c r="M42" i="27" s="1"/>
  <c r="C42" i="27"/>
  <c r="H41" i="27"/>
  <c r="L41" i="27" s="1"/>
  <c r="M41" i="27" s="1"/>
  <c r="F41" i="27"/>
  <c r="C41" i="27"/>
  <c r="H40" i="27"/>
  <c r="L40" i="27" s="1"/>
  <c r="M40" i="27" s="1"/>
  <c r="F40" i="27"/>
  <c r="C40" i="27"/>
  <c r="F39" i="27"/>
  <c r="H39" i="27" s="1"/>
  <c r="L39" i="27" s="1"/>
  <c r="C39" i="27"/>
  <c r="F38" i="27"/>
  <c r="H38" i="27" s="1"/>
  <c r="L38" i="27" s="1"/>
  <c r="Q38" i="27" s="1"/>
  <c r="C38" i="27"/>
  <c r="F37" i="27"/>
  <c r="H37" i="27" s="1"/>
  <c r="L37" i="27" s="1"/>
  <c r="J37" i="27" s="1"/>
  <c r="C37" i="27"/>
  <c r="F36" i="27"/>
  <c r="H36" i="27" s="1"/>
  <c r="L36" i="27" s="1"/>
  <c r="C36" i="27"/>
  <c r="F35" i="27"/>
  <c r="H35" i="27" s="1"/>
  <c r="L35" i="27" s="1"/>
  <c r="C35" i="27"/>
  <c r="L34" i="27"/>
  <c r="M34" i="27" s="1"/>
  <c r="F34" i="27"/>
  <c r="H34" i="27" s="1"/>
  <c r="C34" i="27"/>
  <c r="H33" i="27"/>
  <c r="L33" i="27" s="1"/>
  <c r="F33" i="27"/>
  <c r="C33" i="27"/>
  <c r="H32" i="27"/>
  <c r="L32" i="27" s="1"/>
  <c r="Q32" i="27" s="1"/>
  <c r="F32" i="27"/>
  <c r="C32" i="27"/>
  <c r="F31" i="27"/>
  <c r="H31" i="27" s="1"/>
  <c r="L31" i="27" s="1"/>
  <c r="R31" i="27" s="1"/>
  <c r="C31" i="27"/>
  <c r="F30" i="27"/>
  <c r="H30" i="27" s="1"/>
  <c r="L30" i="27" s="1"/>
  <c r="Q30" i="27" s="1"/>
  <c r="C30" i="27"/>
  <c r="F29" i="27"/>
  <c r="H29" i="27" s="1"/>
  <c r="L29" i="27" s="1"/>
  <c r="C29" i="27"/>
  <c r="F28" i="27"/>
  <c r="H28" i="27" s="1"/>
  <c r="L28" i="27" s="1"/>
  <c r="C28" i="27"/>
  <c r="F27" i="27"/>
  <c r="H27" i="27" s="1"/>
  <c r="L27" i="27" s="1"/>
  <c r="C27" i="27"/>
  <c r="F26" i="27"/>
  <c r="H26" i="27" s="1"/>
  <c r="L26" i="27" s="1"/>
  <c r="C26" i="27"/>
  <c r="F25" i="27"/>
  <c r="H25" i="27" s="1"/>
  <c r="L25" i="27" s="1"/>
  <c r="C25" i="27"/>
  <c r="J24" i="27"/>
  <c r="F24" i="27"/>
  <c r="H24" i="27" s="1"/>
  <c r="L24" i="27" s="1"/>
  <c r="I24" i="27" s="1"/>
  <c r="C24" i="27"/>
  <c r="F23" i="27"/>
  <c r="H23" i="27" s="1"/>
  <c r="L23" i="27" s="1"/>
  <c r="Q23" i="27" s="1"/>
  <c r="C23" i="27"/>
  <c r="F22" i="27"/>
  <c r="H22" i="27" s="1"/>
  <c r="L22" i="27" s="1"/>
  <c r="C22" i="27"/>
  <c r="F21" i="27"/>
  <c r="H21" i="27" s="1"/>
  <c r="L21" i="27" s="1"/>
  <c r="C21" i="27"/>
  <c r="F20" i="27"/>
  <c r="H20" i="27" s="1"/>
  <c r="L20" i="27" s="1"/>
  <c r="C20" i="27"/>
  <c r="L19" i="27"/>
  <c r="S19" i="27" s="1"/>
  <c r="P19" i="27" s="1"/>
  <c r="F19" i="27"/>
  <c r="H19" i="27" s="1"/>
  <c r="C19" i="27"/>
  <c r="F18" i="27"/>
  <c r="H18" i="27" s="1"/>
  <c r="L18" i="27" s="1"/>
  <c r="K18" i="27" s="1"/>
  <c r="C18" i="27"/>
  <c r="F17" i="27"/>
  <c r="H17" i="27" s="1"/>
  <c r="L17" i="27" s="1"/>
  <c r="C17" i="27"/>
  <c r="F16" i="27"/>
  <c r="H16" i="27" s="1"/>
  <c r="L16" i="27" s="1"/>
  <c r="K16" i="27" s="1"/>
  <c r="C16" i="27"/>
  <c r="F15" i="27"/>
  <c r="H15" i="27" s="1"/>
  <c r="L15" i="27" s="1"/>
  <c r="C15" i="27"/>
  <c r="F14" i="27"/>
  <c r="H14" i="27" s="1"/>
  <c r="L14" i="27" s="1"/>
  <c r="C14" i="27"/>
  <c r="F13" i="27"/>
  <c r="H13" i="27" s="1"/>
  <c r="L13" i="27" s="1"/>
  <c r="K13" i="27" s="1"/>
  <c r="C13" i="27"/>
  <c r="F12" i="27"/>
  <c r="H12" i="27" s="1"/>
  <c r="L12" i="27" s="1"/>
  <c r="C12" i="27"/>
  <c r="F11" i="27"/>
  <c r="H11" i="27" s="1"/>
  <c r="L11" i="27" s="1"/>
  <c r="C11" i="27"/>
  <c r="F10" i="27"/>
  <c r="H10" i="27" s="1"/>
  <c r="L10" i="27" s="1"/>
  <c r="C10" i="27"/>
  <c r="F9" i="27"/>
  <c r="H9" i="27" s="1"/>
  <c r="L9" i="27" s="1"/>
  <c r="C9" i="27"/>
  <c r="F528" i="21"/>
  <c r="H528" i="21" s="1"/>
  <c r="L528" i="21" s="1"/>
  <c r="C528" i="21"/>
  <c r="F527" i="21"/>
  <c r="H527" i="21" s="1"/>
  <c r="L527" i="21" s="1"/>
  <c r="J527" i="21" s="1"/>
  <c r="C527" i="21"/>
  <c r="F526" i="21"/>
  <c r="H526" i="21" s="1"/>
  <c r="L526" i="21" s="1"/>
  <c r="C526" i="21"/>
  <c r="I525" i="21"/>
  <c r="F525" i="21"/>
  <c r="H525" i="21" s="1"/>
  <c r="L525" i="21" s="1"/>
  <c r="C525" i="21"/>
  <c r="F524" i="21"/>
  <c r="H524" i="21" s="1"/>
  <c r="L524" i="21" s="1"/>
  <c r="Q524" i="21" s="1"/>
  <c r="C524" i="21"/>
  <c r="F523" i="21"/>
  <c r="H523" i="21" s="1"/>
  <c r="L523" i="21" s="1"/>
  <c r="C523" i="21"/>
  <c r="F522" i="21"/>
  <c r="H522" i="21" s="1"/>
  <c r="L522" i="21" s="1"/>
  <c r="C522" i="21"/>
  <c r="F521" i="21"/>
  <c r="H521" i="21" s="1"/>
  <c r="L521" i="21" s="1"/>
  <c r="C521" i="21"/>
  <c r="L520" i="21"/>
  <c r="Q520" i="21" s="1"/>
  <c r="F520" i="21"/>
  <c r="H520" i="21" s="1"/>
  <c r="C520" i="21"/>
  <c r="F519" i="21"/>
  <c r="H519" i="21" s="1"/>
  <c r="L519" i="21" s="1"/>
  <c r="C519" i="21"/>
  <c r="F518" i="21"/>
  <c r="H518" i="21" s="1"/>
  <c r="L518" i="21" s="1"/>
  <c r="C518" i="21"/>
  <c r="F517" i="21"/>
  <c r="H517" i="21" s="1"/>
  <c r="L517" i="21" s="1"/>
  <c r="C517" i="21"/>
  <c r="F516" i="21"/>
  <c r="H516" i="21" s="1"/>
  <c r="L516" i="21" s="1"/>
  <c r="C516" i="21"/>
  <c r="M515" i="21"/>
  <c r="F515" i="21"/>
  <c r="H515" i="21" s="1"/>
  <c r="L515" i="21" s="1"/>
  <c r="J515" i="21" s="1"/>
  <c r="C515" i="21"/>
  <c r="F514" i="21"/>
  <c r="H514" i="21" s="1"/>
  <c r="L514" i="21" s="1"/>
  <c r="C514" i="21"/>
  <c r="F513" i="21"/>
  <c r="H513" i="21" s="1"/>
  <c r="L513" i="21" s="1"/>
  <c r="S513" i="21" s="1"/>
  <c r="P513" i="21" s="1"/>
  <c r="C513" i="21"/>
  <c r="F512" i="21"/>
  <c r="H512" i="21" s="1"/>
  <c r="L512" i="21" s="1"/>
  <c r="C512" i="21"/>
  <c r="F511" i="21"/>
  <c r="H511" i="21" s="1"/>
  <c r="L511" i="21" s="1"/>
  <c r="C511" i="21"/>
  <c r="H510" i="21"/>
  <c r="L510" i="21" s="1"/>
  <c r="F510" i="21"/>
  <c r="C510" i="21"/>
  <c r="F509" i="21"/>
  <c r="H509" i="21" s="1"/>
  <c r="L509" i="21" s="1"/>
  <c r="S509" i="21" s="1"/>
  <c r="P509" i="21" s="1"/>
  <c r="C509" i="21"/>
  <c r="F508" i="21"/>
  <c r="H508" i="21" s="1"/>
  <c r="L508" i="21" s="1"/>
  <c r="C508" i="21"/>
  <c r="F507" i="21"/>
  <c r="H507" i="21" s="1"/>
  <c r="L507" i="21" s="1"/>
  <c r="C507" i="21"/>
  <c r="F506" i="21"/>
  <c r="H506" i="21" s="1"/>
  <c r="L506" i="21" s="1"/>
  <c r="C506" i="21"/>
  <c r="I505" i="21"/>
  <c r="F505" i="21"/>
  <c r="H505" i="21" s="1"/>
  <c r="L505" i="21" s="1"/>
  <c r="S505" i="21" s="1"/>
  <c r="P505" i="21" s="1"/>
  <c r="C505" i="21"/>
  <c r="F504" i="21"/>
  <c r="H504" i="21" s="1"/>
  <c r="L504" i="21" s="1"/>
  <c r="C504" i="21"/>
  <c r="F503" i="21"/>
  <c r="H503" i="21" s="1"/>
  <c r="L503" i="21" s="1"/>
  <c r="M503" i="21" s="1"/>
  <c r="C503" i="21"/>
  <c r="F502" i="21"/>
  <c r="H502" i="21" s="1"/>
  <c r="L502" i="21" s="1"/>
  <c r="C502" i="21"/>
  <c r="F501" i="21"/>
  <c r="H501" i="21" s="1"/>
  <c r="L501" i="21" s="1"/>
  <c r="C501" i="21"/>
  <c r="F500" i="21"/>
  <c r="H500" i="21" s="1"/>
  <c r="L500" i="21" s="1"/>
  <c r="C500" i="21"/>
  <c r="F499" i="21"/>
  <c r="H499" i="21" s="1"/>
  <c r="L499" i="21" s="1"/>
  <c r="J499" i="21" s="1"/>
  <c r="C499" i="21"/>
  <c r="F498" i="21"/>
  <c r="H498" i="21" s="1"/>
  <c r="L498" i="21" s="1"/>
  <c r="C498" i="21"/>
  <c r="F497" i="21"/>
  <c r="H497" i="21" s="1"/>
  <c r="L497" i="21" s="1"/>
  <c r="C497" i="21"/>
  <c r="F496" i="21"/>
  <c r="H496" i="21" s="1"/>
  <c r="L496" i="21" s="1"/>
  <c r="C496" i="21"/>
  <c r="F495" i="21"/>
  <c r="H495" i="21" s="1"/>
  <c r="L495" i="21" s="1"/>
  <c r="C495" i="21"/>
  <c r="F494" i="21"/>
  <c r="H494" i="21" s="1"/>
  <c r="L494" i="21" s="1"/>
  <c r="C494" i="21"/>
  <c r="S493" i="21"/>
  <c r="P493" i="21" s="1"/>
  <c r="F493" i="21"/>
  <c r="H493" i="21" s="1"/>
  <c r="L493" i="21" s="1"/>
  <c r="I493" i="21" s="1"/>
  <c r="C493" i="21"/>
  <c r="F492" i="21"/>
  <c r="H492" i="21" s="1"/>
  <c r="L492" i="21" s="1"/>
  <c r="Q492" i="21" s="1"/>
  <c r="C492" i="21"/>
  <c r="J491" i="21"/>
  <c r="F491" i="21"/>
  <c r="H491" i="21" s="1"/>
  <c r="L491" i="21" s="1"/>
  <c r="C491" i="21"/>
  <c r="H490" i="21"/>
  <c r="L490" i="21" s="1"/>
  <c r="I490" i="21" s="1"/>
  <c r="F490" i="21"/>
  <c r="C490" i="21"/>
  <c r="F489" i="21"/>
  <c r="H489" i="21" s="1"/>
  <c r="L489" i="21" s="1"/>
  <c r="C489" i="21"/>
  <c r="F488" i="21"/>
  <c r="H488" i="21" s="1"/>
  <c r="L488" i="21" s="1"/>
  <c r="C488" i="21"/>
  <c r="F487" i="21"/>
  <c r="H487" i="21" s="1"/>
  <c r="L487" i="21" s="1"/>
  <c r="M487" i="21" s="1"/>
  <c r="C487" i="21"/>
  <c r="H486" i="21"/>
  <c r="L486" i="21" s="1"/>
  <c r="F486" i="21"/>
  <c r="C486" i="21"/>
  <c r="F485" i="21"/>
  <c r="H485" i="21" s="1"/>
  <c r="L485" i="21" s="1"/>
  <c r="C485" i="21"/>
  <c r="F484" i="21"/>
  <c r="H484" i="21" s="1"/>
  <c r="L484" i="21" s="1"/>
  <c r="C484" i="21"/>
  <c r="F483" i="21"/>
  <c r="H483" i="21" s="1"/>
  <c r="L483" i="21" s="1"/>
  <c r="M483" i="21" s="1"/>
  <c r="C483" i="21"/>
  <c r="F482" i="21"/>
  <c r="H482" i="21" s="1"/>
  <c r="L482" i="21" s="1"/>
  <c r="C482" i="21"/>
  <c r="F481" i="21"/>
  <c r="H481" i="21" s="1"/>
  <c r="L481" i="21" s="1"/>
  <c r="S481" i="21" s="1"/>
  <c r="P481" i="21" s="1"/>
  <c r="C481" i="21"/>
  <c r="F480" i="21"/>
  <c r="H480" i="21" s="1"/>
  <c r="L480" i="21" s="1"/>
  <c r="C480" i="21"/>
  <c r="F479" i="21"/>
  <c r="H479" i="21" s="1"/>
  <c r="L479" i="21" s="1"/>
  <c r="C479" i="21"/>
  <c r="F478" i="21"/>
  <c r="H478" i="21" s="1"/>
  <c r="L478" i="21" s="1"/>
  <c r="C478" i="21"/>
  <c r="F477" i="21"/>
  <c r="H477" i="21" s="1"/>
  <c r="L477" i="21" s="1"/>
  <c r="C477" i="21"/>
  <c r="L476" i="21"/>
  <c r="F476" i="21"/>
  <c r="H476" i="21" s="1"/>
  <c r="C476" i="21"/>
  <c r="F475" i="21"/>
  <c r="H475" i="21" s="1"/>
  <c r="L475" i="21" s="1"/>
  <c r="C475" i="21"/>
  <c r="F474" i="21"/>
  <c r="H474" i="21" s="1"/>
  <c r="L474" i="21" s="1"/>
  <c r="C474" i="21"/>
  <c r="F473" i="21"/>
  <c r="H473" i="21" s="1"/>
  <c r="L473" i="21" s="1"/>
  <c r="S473" i="21" s="1"/>
  <c r="P473" i="21" s="1"/>
  <c r="C473" i="21"/>
  <c r="F472" i="21"/>
  <c r="H472" i="21" s="1"/>
  <c r="L472" i="21" s="1"/>
  <c r="C472" i="21"/>
  <c r="F471" i="21"/>
  <c r="H471" i="21" s="1"/>
  <c r="L471" i="21" s="1"/>
  <c r="C471" i="21"/>
  <c r="I470" i="21"/>
  <c r="F470" i="21"/>
  <c r="H470" i="21" s="1"/>
  <c r="L470" i="21" s="1"/>
  <c r="M470" i="21" s="1"/>
  <c r="C470" i="21"/>
  <c r="F469" i="21"/>
  <c r="H469" i="21" s="1"/>
  <c r="L469" i="21" s="1"/>
  <c r="C469" i="21"/>
  <c r="F468" i="21"/>
  <c r="H468" i="21" s="1"/>
  <c r="L468" i="21" s="1"/>
  <c r="C468" i="21"/>
  <c r="Q467" i="21"/>
  <c r="F467" i="21"/>
  <c r="H467" i="21" s="1"/>
  <c r="L467" i="21" s="1"/>
  <c r="C467" i="21"/>
  <c r="S466" i="21"/>
  <c r="P466" i="21" s="1"/>
  <c r="Q466" i="21"/>
  <c r="F466" i="21"/>
  <c r="H466" i="21" s="1"/>
  <c r="L466" i="21" s="1"/>
  <c r="C466" i="21"/>
  <c r="F465" i="21"/>
  <c r="H465" i="21" s="1"/>
  <c r="L465" i="21" s="1"/>
  <c r="C465" i="21"/>
  <c r="F464" i="21"/>
  <c r="H464" i="21" s="1"/>
  <c r="L464" i="21" s="1"/>
  <c r="C464" i="21"/>
  <c r="F463" i="21"/>
  <c r="H463" i="21" s="1"/>
  <c r="L463" i="21" s="1"/>
  <c r="C463" i="21"/>
  <c r="H462" i="21"/>
  <c r="L462" i="21" s="1"/>
  <c r="M462" i="21" s="1"/>
  <c r="F462" i="21"/>
  <c r="C462" i="21"/>
  <c r="F461" i="21"/>
  <c r="H461" i="21" s="1"/>
  <c r="L461" i="21" s="1"/>
  <c r="C461" i="21"/>
  <c r="F460" i="21"/>
  <c r="H460" i="21" s="1"/>
  <c r="L460" i="21" s="1"/>
  <c r="C460" i="21"/>
  <c r="F459" i="21"/>
  <c r="H459" i="21" s="1"/>
  <c r="L459" i="21" s="1"/>
  <c r="C459" i="21"/>
  <c r="Q458" i="21"/>
  <c r="F458" i="21"/>
  <c r="H458" i="21" s="1"/>
  <c r="L458" i="21" s="1"/>
  <c r="S458" i="21" s="1"/>
  <c r="P458" i="21" s="1"/>
  <c r="C458" i="21"/>
  <c r="F457" i="21"/>
  <c r="H457" i="21" s="1"/>
  <c r="L457" i="21" s="1"/>
  <c r="C457" i="21"/>
  <c r="F456" i="21"/>
  <c r="H456" i="21" s="1"/>
  <c r="L456" i="21" s="1"/>
  <c r="C456" i="21"/>
  <c r="I455" i="21"/>
  <c r="F455" i="21"/>
  <c r="H455" i="21" s="1"/>
  <c r="L455" i="21" s="1"/>
  <c r="R455" i="21" s="1"/>
  <c r="C455" i="21"/>
  <c r="F454" i="21"/>
  <c r="H454" i="21" s="1"/>
  <c r="L454" i="21" s="1"/>
  <c r="C454" i="21"/>
  <c r="F453" i="21"/>
  <c r="H453" i="21" s="1"/>
  <c r="L453" i="21" s="1"/>
  <c r="C453" i="21"/>
  <c r="H452" i="21"/>
  <c r="L452" i="21" s="1"/>
  <c r="I452" i="21" s="1"/>
  <c r="F452" i="21"/>
  <c r="C452" i="21"/>
  <c r="F451" i="21"/>
  <c r="H451" i="21" s="1"/>
  <c r="L451" i="21" s="1"/>
  <c r="C451" i="21"/>
  <c r="F450" i="21"/>
  <c r="H450" i="21" s="1"/>
  <c r="L450" i="21" s="1"/>
  <c r="C450" i="21"/>
  <c r="H449" i="21"/>
  <c r="L449" i="21" s="1"/>
  <c r="Q449" i="21" s="1"/>
  <c r="F449" i="21"/>
  <c r="C449" i="21"/>
  <c r="F448" i="21"/>
  <c r="H448" i="21" s="1"/>
  <c r="L448" i="21" s="1"/>
  <c r="C448" i="21"/>
  <c r="F447" i="21"/>
  <c r="H447" i="21" s="1"/>
  <c r="L447" i="21" s="1"/>
  <c r="C447" i="21"/>
  <c r="F446" i="21"/>
  <c r="H446" i="21" s="1"/>
  <c r="L446" i="21" s="1"/>
  <c r="C446" i="21"/>
  <c r="H445" i="21"/>
  <c r="L445" i="21" s="1"/>
  <c r="F445" i="21"/>
  <c r="C445" i="21"/>
  <c r="F444" i="21"/>
  <c r="H444" i="21" s="1"/>
  <c r="L444" i="21" s="1"/>
  <c r="S444" i="21" s="1"/>
  <c r="P444" i="21" s="1"/>
  <c r="C444" i="21"/>
  <c r="F443" i="21"/>
  <c r="H443" i="21" s="1"/>
  <c r="L443" i="21" s="1"/>
  <c r="C443" i="21"/>
  <c r="F442" i="21"/>
  <c r="H442" i="21" s="1"/>
  <c r="L442" i="21" s="1"/>
  <c r="C442" i="21"/>
  <c r="H441" i="21"/>
  <c r="L441" i="21" s="1"/>
  <c r="F441" i="21"/>
  <c r="C441" i="21"/>
  <c r="I440" i="21"/>
  <c r="F440" i="21"/>
  <c r="H440" i="21" s="1"/>
  <c r="L440" i="21" s="1"/>
  <c r="J440" i="21" s="1"/>
  <c r="C440" i="21"/>
  <c r="F439" i="21"/>
  <c r="H439" i="21" s="1"/>
  <c r="L439" i="21" s="1"/>
  <c r="C439" i="21"/>
  <c r="F438" i="21"/>
  <c r="H438" i="21" s="1"/>
  <c r="L438" i="21" s="1"/>
  <c r="C438" i="21"/>
  <c r="F437" i="21"/>
  <c r="H437" i="21" s="1"/>
  <c r="L437" i="21" s="1"/>
  <c r="C437" i="21"/>
  <c r="F436" i="21"/>
  <c r="H436" i="21" s="1"/>
  <c r="L436" i="21" s="1"/>
  <c r="C436" i="21"/>
  <c r="F435" i="21"/>
  <c r="H435" i="21" s="1"/>
  <c r="L435" i="21" s="1"/>
  <c r="C435" i="21"/>
  <c r="F434" i="21"/>
  <c r="H434" i="21" s="1"/>
  <c r="L434" i="21" s="1"/>
  <c r="C434" i="21"/>
  <c r="F433" i="21"/>
  <c r="H433" i="21" s="1"/>
  <c r="L433" i="21" s="1"/>
  <c r="C433" i="21"/>
  <c r="F432" i="21"/>
  <c r="H432" i="21" s="1"/>
  <c r="L432" i="21" s="1"/>
  <c r="C432" i="21"/>
  <c r="F431" i="21"/>
  <c r="H431" i="21" s="1"/>
  <c r="L431" i="21" s="1"/>
  <c r="C431" i="21"/>
  <c r="F430" i="21"/>
  <c r="H430" i="21" s="1"/>
  <c r="L430" i="21" s="1"/>
  <c r="C430" i="21"/>
  <c r="F429" i="21"/>
  <c r="H429" i="21" s="1"/>
  <c r="L429" i="21" s="1"/>
  <c r="C429" i="21"/>
  <c r="F423" i="21"/>
  <c r="H423" i="21" s="1"/>
  <c r="L423" i="21" s="1"/>
  <c r="S423" i="21" s="1"/>
  <c r="P423" i="21" s="1"/>
  <c r="C423" i="21"/>
  <c r="F422" i="21"/>
  <c r="H422" i="21" s="1"/>
  <c r="L422" i="21" s="1"/>
  <c r="C422" i="21"/>
  <c r="H421" i="21"/>
  <c r="L421" i="21" s="1"/>
  <c r="I421" i="21" s="1"/>
  <c r="F421" i="21"/>
  <c r="C421" i="21"/>
  <c r="F420" i="21"/>
  <c r="H420" i="21" s="1"/>
  <c r="L420" i="21" s="1"/>
  <c r="C420" i="21"/>
  <c r="F419" i="21"/>
  <c r="H419" i="21" s="1"/>
  <c r="L419" i="21" s="1"/>
  <c r="M419" i="21" s="1"/>
  <c r="C419" i="21"/>
  <c r="H418" i="21"/>
  <c r="L418" i="21" s="1"/>
  <c r="F418" i="21"/>
  <c r="C418" i="21"/>
  <c r="H417" i="21"/>
  <c r="L417" i="21" s="1"/>
  <c r="Q417" i="21" s="1"/>
  <c r="F417" i="21"/>
  <c r="C417" i="21"/>
  <c r="F416" i="21"/>
  <c r="H416" i="21" s="1"/>
  <c r="L416" i="21" s="1"/>
  <c r="J416" i="21" s="1"/>
  <c r="C416" i="21"/>
  <c r="F415" i="21"/>
  <c r="H415" i="21" s="1"/>
  <c r="L415" i="21" s="1"/>
  <c r="C415" i="21"/>
  <c r="F414" i="21"/>
  <c r="H414" i="21" s="1"/>
  <c r="L414" i="21" s="1"/>
  <c r="C414" i="21"/>
  <c r="F413" i="21"/>
  <c r="H413" i="21" s="1"/>
  <c r="L413" i="21" s="1"/>
  <c r="C413" i="21"/>
  <c r="F412" i="21"/>
  <c r="H412" i="21" s="1"/>
  <c r="L412" i="21" s="1"/>
  <c r="C412" i="21"/>
  <c r="S411" i="21"/>
  <c r="P411" i="21" s="1"/>
  <c r="F411" i="21"/>
  <c r="H411" i="21" s="1"/>
  <c r="L411" i="21" s="1"/>
  <c r="C411" i="21"/>
  <c r="F410" i="21"/>
  <c r="H410" i="21" s="1"/>
  <c r="L410" i="21" s="1"/>
  <c r="C410" i="21"/>
  <c r="F409" i="21"/>
  <c r="H409" i="21" s="1"/>
  <c r="L409" i="21" s="1"/>
  <c r="C409" i="21"/>
  <c r="L408" i="21"/>
  <c r="Q408" i="21" s="1"/>
  <c r="F408" i="21"/>
  <c r="H408" i="21" s="1"/>
  <c r="C408" i="21"/>
  <c r="F407" i="21"/>
  <c r="H407" i="21" s="1"/>
  <c r="L407" i="21" s="1"/>
  <c r="C407" i="21"/>
  <c r="F406" i="21"/>
  <c r="H406" i="21" s="1"/>
  <c r="L406" i="21" s="1"/>
  <c r="C406" i="21"/>
  <c r="F405" i="21"/>
  <c r="H405" i="21" s="1"/>
  <c r="L405" i="21" s="1"/>
  <c r="S405" i="21" s="1"/>
  <c r="P405" i="21" s="1"/>
  <c r="U405" i="21" s="1"/>
  <c r="C405" i="21"/>
  <c r="F404" i="21"/>
  <c r="H404" i="21" s="1"/>
  <c r="L404" i="21" s="1"/>
  <c r="R404" i="21" s="1"/>
  <c r="C404" i="21"/>
  <c r="F403" i="21"/>
  <c r="H403" i="21" s="1"/>
  <c r="L403" i="21" s="1"/>
  <c r="C403" i="21"/>
  <c r="F402" i="21"/>
  <c r="H402" i="21" s="1"/>
  <c r="L402" i="21" s="1"/>
  <c r="C402" i="21"/>
  <c r="S401" i="21"/>
  <c r="P401" i="21" s="1"/>
  <c r="U401" i="21" s="1"/>
  <c r="F401" i="21"/>
  <c r="H401" i="21" s="1"/>
  <c r="L401" i="21" s="1"/>
  <c r="C401" i="21"/>
  <c r="H400" i="21"/>
  <c r="L400" i="21" s="1"/>
  <c r="R400" i="21" s="1"/>
  <c r="F400" i="21"/>
  <c r="C400" i="21"/>
  <c r="F399" i="21"/>
  <c r="H399" i="21" s="1"/>
  <c r="L399" i="21" s="1"/>
  <c r="C399" i="21"/>
  <c r="F398" i="21"/>
  <c r="H398" i="21" s="1"/>
  <c r="L398" i="21" s="1"/>
  <c r="C398" i="21"/>
  <c r="I397" i="21"/>
  <c r="F397" i="21"/>
  <c r="H397" i="21" s="1"/>
  <c r="L397" i="21" s="1"/>
  <c r="S397" i="21" s="1"/>
  <c r="P397" i="21" s="1"/>
  <c r="U397" i="21" s="1"/>
  <c r="C397" i="21"/>
  <c r="H396" i="21"/>
  <c r="L396" i="21" s="1"/>
  <c r="R396" i="21" s="1"/>
  <c r="F396" i="21"/>
  <c r="C396" i="21"/>
  <c r="F395" i="21"/>
  <c r="H395" i="21" s="1"/>
  <c r="L395" i="21" s="1"/>
  <c r="C395" i="21"/>
  <c r="F394" i="21"/>
  <c r="H394" i="21" s="1"/>
  <c r="L394" i="21" s="1"/>
  <c r="K394" i="21" s="1"/>
  <c r="C394" i="21"/>
  <c r="J393" i="21"/>
  <c r="F393" i="21"/>
  <c r="H393" i="21" s="1"/>
  <c r="L393" i="21" s="1"/>
  <c r="C393" i="21"/>
  <c r="I392" i="21"/>
  <c r="F392" i="21"/>
  <c r="H392" i="21" s="1"/>
  <c r="L392" i="21" s="1"/>
  <c r="S392" i="21" s="1"/>
  <c r="P392" i="21" s="1"/>
  <c r="U392" i="21" s="1"/>
  <c r="C392" i="21"/>
  <c r="F391" i="21"/>
  <c r="H391" i="21" s="1"/>
  <c r="L391" i="21" s="1"/>
  <c r="C391" i="21"/>
  <c r="F390" i="21"/>
  <c r="H390" i="21" s="1"/>
  <c r="L390" i="21" s="1"/>
  <c r="C390" i="21"/>
  <c r="J389" i="21"/>
  <c r="F389" i="21"/>
  <c r="H389" i="21" s="1"/>
  <c r="L389" i="21" s="1"/>
  <c r="C389" i="21"/>
  <c r="F388" i="21"/>
  <c r="H388" i="21" s="1"/>
  <c r="L388" i="21" s="1"/>
  <c r="Q388" i="21" s="1"/>
  <c r="C388" i="21"/>
  <c r="F387" i="21"/>
  <c r="H387" i="21" s="1"/>
  <c r="L387" i="21" s="1"/>
  <c r="Q387" i="21" s="1"/>
  <c r="C387" i="21"/>
  <c r="S386" i="21"/>
  <c r="P386" i="21" s="1"/>
  <c r="F386" i="21"/>
  <c r="H386" i="21" s="1"/>
  <c r="L386" i="21" s="1"/>
  <c r="C386" i="21"/>
  <c r="F385" i="21"/>
  <c r="H385" i="21" s="1"/>
  <c r="L385" i="21" s="1"/>
  <c r="C385" i="21"/>
  <c r="F384" i="21"/>
  <c r="H384" i="21" s="1"/>
  <c r="L384" i="21" s="1"/>
  <c r="C384" i="21"/>
  <c r="H383" i="21"/>
  <c r="L383" i="21" s="1"/>
  <c r="K383" i="21" s="1"/>
  <c r="F383" i="21"/>
  <c r="C383" i="21"/>
  <c r="F382" i="21"/>
  <c r="H382" i="21" s="1"/>
  <c r="L382" i="21" s="1"/>
  <c r="C382" i="21"/>
  <c r="S381" i="21"/>
  <c r="P381" i="21" s="1"/>
  <c r="U381" i="21" s="1"/>
  <c r="F381" i="21"/>
  <c r="H381" i="21" s="1"/>
  <c r="L381" i="21" s="1"/>
  <c r="Q381" i="21" s="1"/>
  <c r="C381" i="21"/>
  <c r="F380" i="21"/>
  <c r="H380" i="21" s="1"/>
  <c r="L380" i="21" s="1"/>
  <c r="C380" i="21"/>
  <c r="F379" i="21"/>
  <c r="H379" i="21" s="1"/>
  <c r="L379" i="21" s="1"/>
  <c r="C379" i="21"/>
  <c r="F378" i="21"/>
  <c r="H378" i="21" s="1"/>
  <c r="L378" i="21" s="1"/>
  <c r="I378" i="21" s="1"/>
  <c r="C378" i="21"/>
  <c r="F377" i="21"/>
  <c r="H377" i="21" s="1"/>
  <c r="L377" i="21" s="1"/>
  <c r="K377" i="21" s="1"/>
  <c r="C377" i="21"/>
  <c r="F376" i="21"/>
  <c r="H376" i="21" s="1"/>
  <c r="L376" i="21" s="1"/>
  <c r="C376" i="21"/>
  <c r="F375" i="21"/>
  <c r="H375" i="21" s="1"/>
  <c r="L375" i="21" s="1"/>
  <c r="I375" i="21" s="1"/>
  <c r="C375" i="21"/>
  <c r="F374" i="21"/>
  <c r="H374" i="21" s="1"/>
  <c r="L374" i="21" s="1"/>
  <c r="C374" i="21"/>
  <c r="I373" i="21"/>
  <c r="F373" i="21"/>
  <c r="H373" i="21" s="1"/>
  <c r="L373" i="21" s="1"/>
  <c r="J373" i="21" s="1"/>
  <c r="C373" i="21"/>
  <c r="F372" i="21"/>
  <c r="H372" i="21" s="1"/>
  <c r="L372" i="21" s="1"/>
  <c r="C372" i="21"/>
  <c r="F371" i="21"/>
  <c r="H371" i="21" s="1"/>
  <c r="L371" i="21" s="1"/>
  <c r="C371" i="21"/>
  <c r="H370" i="21"/>
  <c r="L370" i="21" s="1"/>
  <c r="F370" i="21"/>
  <c r="C370" i="21"/>
  <c r="F369" i="21"/>
  <c r="H369" i="21" s="1"/>
  <c r="L369" i="21" s="1"/>
  <c r="R369" i="21" s="1"/>
  <c r="C369" i="21"/>
  <c r="F368" i="21"/>
  <c r="H368" i="21" s="1"/>
  <c r="L368" i="21" s="1"/>
  <c r="M368" i="21" s="1"/>
  <c r="C368" i="21"/>
  <c r="L367" i="21"/>
  <c r="F367" i="21"/>
  <c r="H367" i="21" s="1"/>
  <c r="C367" i="21"/>
  <c r="F366" i="21"/>
  <c r="H366" i="21" s="1"/>
  <c r="L366" i="21" s="1"/>
  <c r="C366" i="21"/>
  <c r="F365" i="21"/>
  <c r="H365" i="21" s="1"/>
  <c r="L365" i="21" s="1"/>
  <c r="C365" i="21"/>
  <c r="F364" i="21"/>
  <c r="H364" i="21" s="1"/>
  <c r="L364" i="21" s="1"/>
  <c r="C364" i="21"/>
  <c r="F363" i="21"/>
  <c r="H363" i="21" s="1"/>
  <c r="L363" i="21" s="1"/>
  <c r="C363" i="21"/>
  <c r="F362" i="21"/>
  <c r="H362" i="21" s="1"/>
  <c r="L362" i="21" s="1"/>
  <c r="C362" i="21"/>
  <c r="F361" i="21"/>
  <c r="H361" i="21" s="1"/>
  <c r="L361" i="21" s="1"/>
  <c r="C361" i="21"/>
  <c r="H360" i="21"/>
  <c r="L360" i="21" s="1"/>
  <c r="F360" i="21"/>
  <c r="C360" i="21"/>
  <c r="F359" i="21"/>
  <c r="H359" i="21" s="1"/>
  <c r="L359" i="21" s="1"/>
  <c r="C359" i="21"/>
  <c r="F358" i="21"/>
  <c r="H358" i="21" s="1"/>
  <c r="L358" i="21" s="1"/>
  <c r="C358" i="21"/>
  <c r="F357" i="21"/>
  <c r="H357" i="21" s="1"/>
  <c r="L357" i="21" s="1"/>
  <c r="C357" i="21"/>
  <c r="F356" i="21"/>
  <c r="H356" i="21" s="1"/>
  <c r="L356" i="21" s="1"/>
  <c r="M356" i="21" s="1"/>
  <c r="C356" i="21"/>
  <c r="L355" i="21"/>
  <c r="K355" i="21" s="1"/>
  <c r="F355" i="21"/>
  <c r="H355" i="21" s="1"/>
  <c r="C355" i="21"/>
  <c r="F354" i="21"/>
  <c r="H354" i="21" s="1"/>
  <c r="L354" i="21" s="1"/>
  <c r="I354" i="21" s="1"/>
  <c r="C354" i="21"/>
  <c r="F353" i="21"/>
  <c r="H353" i="21" s="1"/>
  <c r="L353" i="21" s="1"/>
  <c r="C353" i="21"/>
  <c r="H352" i="21"/>
  <c r="L352" i="21" s="1"/>
  <c r="M352" i="21" s="1"/>
  <c r="F352" i="21"/>
  <c r="C352" i="21"/>
  <c r="F351" i="21"/>
  <c r="H351" i="21" s="1"/>
  <c r="L351" i="21" s="1"/>
  <c r="J351" i="21" s="1"/>
  <c r="C351" i="21"/>
  <c r="F350" i="21"/>
  <c r="H350" i="21" s="1"/>
  <c r="L350" i="21" s="1"/>
  <c r="C350" i="21"/>
  <c r="F349" i="21"/>
  <c r="H349" i="21" s="1"/>
  <c r="L349" i="21" s="1"/>
  <c r="C349" i="21"/>
  <c r="H348" i="21"/>
  <c r="L348" i="21" s="1"/>
  <c r="F348" i="21"/>
  <c r="C348" i="21"/>
  <c r="F347" i="21"/>
  <c r="H347" i="21" s="1"/>
  <c r="L347" i="21" s="1"/>
  <c r="C347" i="21"/>
  <c r="F346" i="21"/>
  <c r="H346" i="21" s="1"/>
  <c r="L346" i="21" s="1"/>
  <c r="C346" i="21"/>
  <c r="F345" i="21"/>
  <c r="H345" i="21" s="1"/>
  <c r="L345" i="21" s="1"/>
  <c r="C345" i="21"/>
  <c r="F344" i="21"/>
  <c r="H344" i="21" s="1"/>
  <c r="L344" i="21" s="1"/>
  <c r="C344" i="21"/>
  <c r="F343" i="21"/>
  <c r="H343" i="21" s="1"/>
  <c r="L343" i="21" s="1"/>
  <c r="C343" i="21"/>
  <c r="H342" i="21"/>
  <c r="L342" i="21" s="1"/>
  <c r="F342" i="21"/>
  <c r="C342" i="21"/>
  <c r="H341" i="21"/>
  <c r="L341" i="21" s="1"/>
  <c r="Q341" i="21" s="1"/>
  <c r="F341" i="21"/>
  <c r="C341" i="21"/>
  <c r="F340" i="21"/>
  <c r="H340" i="21" s="1"/>
  <c r="L340" i="21" s="1"/>
  <c r="C340" i="21"/>
  <c r="J339" i="21"/>
  <c r="F339" i="21"/>
  <c r="H339" i="21" s="1"/>
  <c r="L339" i="21" s="1"/>
  <c r="C339" i="21"/>
  <c r="H338" i="21"/>
  <c r="L338" i="21" s="1"/>
  <c r="I338" i="21" s="1"/>
  <c r="F338" i="21"/>
  <c r="C338" i="21"/>
  <c r="H337" i="21"/>
  <c r="L337" i="21" s="1"/>
  <c r="J337" i="21" s="1"/>
  <c r="F337" i="21"/>
  <c r="C337" i="21"/>
  <c r="F336" i="21"/>
  <c r="H336" i="21" s="1"/>
  <c r="L336" i="21" s="1"/>
  <c r="C336" i="21"/>
  <c r="J335" i="21"/>
  <c r="F335" i="21"/>
  <c r="H335" i="21" s="1"/>
  <c r="L335" i="21" s="1"/>
  <c r="C335" i="21"/>
  <c r="F334" i="21"/>
  <c r="H334" i="21" s="1"/>
  <c r="L334" i="21" s="1"/>
  <c r="C334" i="21"/>
  <c r="F333" i="21"/>
  <c r="H333" i="21" s="1"/>
  <c r="L333" i="21" s="1"/>
  <c r="C333" i="21"/>
  <c r="H332" i="21"/>
  <c r="L332" i="21" s="1"/>
  <c r="F332" i="21"/>
  <c r="C332" i="21"/>
  <c r="F331" i="21"/>
  <c r="H331" i="21" s="1"/>
  <c r="L331" i="21" s="1"/>
  <c r="C331" i="21"/>
  <c r="F330" i="21"/>
  <c r="H330" i="21" s="1"/>
  <c r="L330" i="21" s="1"/>
  <c r="C330" i="21"/>
  <c r="F329" i="21"/>
  <c r="H329" i="21" s="1"/>
  <c r="L329" i="21" s="1"/>
  <c r="C329" i="21"/>
  <c r="F328" i="21"/>
  <c r="H328" i="21" s="1"/>
  <c r="L328" i="21" s="1"/>
  <c r="C328" i="21"/>
  <c r="F327" i="21"/>
  <c r="H327" i="21" s="1"/>
  <c r="L327" i="21" s="1"/>
  <c r="K327" i="21" s="1"/>
  <c r="C327" i="21"/>
  <c r="F326" i="21"/>
  <c r="H326" i="21" s="1"/>
  <c r="L326" i="21" s="1"/>
  <c r="I326" i="21" s="1"/>
  <c r="C326" i="21"/>
  <c r="F325" i="21"/>
  <c r="H325" i="21" s="1"/>
  <c r="L325" i="21" s="1"/>
  <c r="C325" i="21"/>
  <c r="F324" i="21"/>
  <c r="H324" i="21" s="1"/>
  <c r="L324" i="21" s="1"/>
  <c r="C324" i="21"/>
  <c r="J318" i="21"/>
  <c r="F318" i="21"/>
  <c r="H318" i="21" s="1"/>
  <c r="L318" i="21" s="1"/>
  <c r="K318" i="21" s="1"/>
  <c r="C318" i="21"/>
  <c r="F317" i="21"/>
  <c r="H317" i="21" s="1"/>
  <c r="L317" i="21" s="1"/>
  <c r="J317" i="21" s="1"/>
  <c r="C317" i="21"/>
  <c r="J316" i="21"/>
  <c r="F316" i="21"/>
  <c r="H316" i="21" s="1"/>
  <c r="L316" i="21" s="1"/>
  <c r="C316" i="21"/>
  <c r="F315" i="21"/>
  <c r="H315" i="21" s="1"/>
  <c r="L315" i="21" s="1"/>
  <c r="C315" i="21"/>
  <c r="F314" i="21"/>
  <c r="H314" i="21" s="1"/>
  <c r="L314" i="21" s="1"/>
  <c r="K314" i="21" s="1"/>
  <c r="C314" i="21"/>
  <c r="F313" i="21"/>
  <c r="H313" i="21" s="1"/>
  <c r="L313" i="21" s="1"/>
  <c r="R313" i="21" s="1"/>
  <c r="C313" i="21"/>
  <c r="F312" i="21"/>
  <c r="H312" i="21" s="1"/>
  <c r="L312" i="21" s="1"/>
  <c r="Q312" i="21" s="1"/>
  <c r="C312" i="21"/>
  <c r="L311" i="21"/>
  <c r="F311" i="21"/>
  <c r="H311" i="21" s="1"/>
  <c r="C311" i="21"/>
  <c r="F310" i="21"/>
  <c r="H310" i="21" s="1"/>
  <c r="L310" i="21" s="1"/>
  <c r="K310" i="21" s="1"/>
  <c r="C310" i="21"/>
  <c r="F309" i="21"/>
  <c r="H309" i="21" s="1"/>
  <c r="L309" i="21" s="1"/>
  <c r="R309" i="21" s="1"/>
  <c r="C309" i="21"/>
  <c r="H308" i="21"/>
  <c r="L308" i="21" s="1"/>
  <c r="F308" i="21"/>
  <c r="C308" i="21"/>
  <c r="F307" i="21"/>
  <c r="H307" i="21" s="1"/>
  <c r="L307" i="21" s="1"/>
  <c r="C307" i="21"/>
  <c r="F306" i="21"/>
  <c r="H306" i="21" s="1"/>
  <c r="L306" i="21" s="1"/>
  <c r="C306" i="21"/>
  <c r="H305" i="21"/>
  <c r="L305" i="21" s="1"/>
  <c r="F305" i="21"/>
  <c r="C305" i="21"/>
  <c r="F304" i="21"/>
  <c r="H304" i="21" s="1"/>
  <c r="L304" i="21" s="1"/>
  <c r="C304" i="21"/>
  <c r="H303" i="21"/>
  <c r="L303" i="21" s="1"/>
  <c r="F303" i="21"/>
  <c r="C303" i="21"/>
  <c r="H302" i="21"/>
  <c r="L302" i="21" s="1"/>
  <c r="F302" i="21"/>
  <c r="C302" i="21"/>
  <c r="H301" i="21"/>
  <c r="L301" i="21" s="1"/>
  <c r="F301" i="21"/>
  <c r="C301" i="21"/>
  <c r="F300" i="21"/>
  <c r="H300" i="21" s="1"/>
  <c r="L300" i="21" s="1"/>
  <c r="C300" i="21"/>
  <c r="F299" i="21"/>
  <c r="H299" i="21" s="1"/>
  <c r="L299" i="21" s="1"/>
  <c r="R299" i="21" s="1"/>
  <c r="C299" i="21"/>
  <c r="H298" i="21"/>
  <c r="L298" i="21" s="1"/>
  <c r="F298" i="21"/>
  <c r="C298" i="21"/>
  <c r="F297" i="21"/>
  <c r="H297" i="21" s="1"/>
  <c r="L297" i="21" s="1"/>
  <c r="C297" i="21"/>
  <c r="H296" i="21"/>
  <c r="L296" i="21" s="1"/>
  <c r="F296" i="21"/>
  <c r="C296" i="21"/>
  <c r="F295" i="21"/>
  <c r="H295" i="21" s="1"/>
  <c r="L295" i="21" s="1"/>
  <c r="M295" i="21" s="1"/>
  <c r="C295" i="21"/>
  <c r="H294" i="21"/>
  <c r="L294" i="21" s="1"/>
  <c r="F294" i="21"/>
  <c r="C294" i="21"/>
  <c r="F293" i="21"/>
  <c r="H293" i="21" s="1"/>
  <c r="L293" i="21" s="1"/>
  <c r="C293" i="21"/>
  <c r="F292" i="21"/>
  <c r="H292" i="21" s="1"/>
  <c r="L292" i="21" s="1"/>
  <c r="R292" i="21" s="1"/>
  <c r="C292" i="21"/>
  <c r="H291" i="21"/>
  <c r="L291" i="21" s="1"/>
  <c r="F291" i="21"/>
  <c r="C291" i="21"/>
  <c r="F290" i="21"/>
  <c r="H290" i="21" s="1"/>
  <c r="L290" i="21" s="1"/>
  <c r="C290" i="21"/>
  <c r="R289" i="21"/>
  <c r="F289" i="21"/>
  <c r="H289" i="21" s="1"/>
  <c r="L289" i="21" s="1"/>
  <c r="S289" i="21" s="1"/>
  <c r="P289" i="21" s="1"/>
  <c r="C289" i="21"/>
  <c r="F288" i="21"/>
  <c r="H288" i="21" s="1"/>
  <c r="L288" i="21" s="1"/>
  <c r="C288" i="21"/>
  <c r="L287" i="21"/>
  <c r="F287" i="21"/>
  <c r="H287" i="21" s="1"/>
  <c r="C287" i="21"/>
  <c r="F286" i="21"/>
  <c r="H286" i="21" s="1"/>
  <c r="L286" i="21" s="1"/>
  <c r="C286" i="21"/>
  <c r="F285" i="21"/>
  <c r="H285" i="21" s="1"/>
  <c r="L285" i="21" s="1"/>
  <c r="C285" i="21"/>
  <c r="Q284" i="21"/>
  <c r="F284" i="21"/>
  <c r="H284" i="21" s="1"/>
  <c r="L284" i="21" s="1"/>
  <c r="C284" i="21"/>
  <c r="F283" i="21"/>
  <c r="H283" i="21" s="1"/>
  <c r="L283" i="21" s="1"/>
  <c r="C283" i="21"/>
  <c r="K282" i="21"/>
  <c r="F282" i="21"/>
  <c r="H282" i="21" s="1"/>
  <c r="L282" i="21" s="1"/>
  <c r="J282" i="21" s="1"/>
  <c r="C282" i="21"/>
  <c r="Q281" i="21"/>
  <c r="H281" i="21"/>
  <c r="L281" i="21" s="1"/>
  <c r="I281" i="21" s="1"/>
  <c r="F281" i="21"/>
  <c r="C281" i="21"/>
  <c r="F280" i="21"/>
  <c r="H280" i="21" s="1"/>
  <c r="L280" i="21" s="1"/>
  <c r="C280" i="21"/>
  <c r="F279" i="21"/>
  <c r="H279" i="21" s="1"/>
  <c r="L279" i="21" s="1"/>
  <c r="K279" i="21" s="1"/>
  <c r="C279" i="21"/>
  <c r="J278" i="21"/>
  <c r="F278" i="21"/>
  <c r="H278" i="21" s="1"/>
  <c r="L278" i="21" s="1"/>
  <c r="I278" i="21" s="1"/>
  <c r="C278" i="21"/>
  <c r="S277" i="21"/>
  <c r="P277" i="21" s="1"/>
  <c r="H277" i="21"/>
  <c r="L277" i="21" s="1"/>
  <c r="R277" i="21" s="1"/>
  <c r="F277" i="21"/>
  <c r="C277" i="21"/>
  <c r="Q276" i="21"/>
  <c r="M276" i="21"/>
  <c r="F276" i="21"/>
  <c r="H276" i="21" s="1"/>
  <c r="L276" i="21" s="1"/>
  <c r="C276" i="21"/>
  <c r="H275" i="21"/>
  <c r="L275" i="21" s="1"/>
  <c r="F275" i="21"/>
  <c r="C275" i="21"/>
  <c r="F274" i="21"/>
  <c r="H274" i="21" s="1"/>
  <c r="L274" i="21" s="1"/>
  <c r="C274" i="21"/>
  <c r="F273" i="21"/>
  <c r="H273" i="21" s="1"/>
  <c r="L273" i="21" s="1"/>
  <c r="C273" i="21"/>
  <c r="F272" i="21"/>
  <c r="H272" i="21" s="1"/>
  <c r="L272" i="21" s="1"/>
  <c r="M272" i="21" s="1"/>
  <c r="C272" i="21"/>
  <c r="H271" i="21"/>
  <c r="L271" i="21" s="1"/>
  <c r="M271" i="21" s="1"/>
  <c r="F271" i="21"/>
  <c r="C271" i="21"/>
  <c r="K270" i="21"/>
  <c r="F270" i="21"/>
  <c r="H270" i="21" s="1"/>
  <c r="L270" i="21" s="1"/>
  <c r="S270" i="21" s="1"/>
  <c r="P270" i="21" s="1"/>
  <c r="U270" i="21" s="1"/>
  <c r="C270" i="21"/>
  <c r="F269" i="21"/>
  <c r="H269" i="21" s="1"/>
  <c r="L269" i="21" s="1"/>
  <c r="I269" i="21" s="1"/>
  <c r="C269" i="21"/>
  <c r="F268" i="21"/>
  <c r="H268" i="21" s="1"/>
  <c r="L268" i="21" s="1"/>
  <c r="C268" i="21"/>
  <c r="F267" i="21"/>
  <c r="H267" i="21" s="1"/>
  <c r="L267" i="21" s="1"/>
  <c r="K267" i="21" s="1"/>
  <c r="C267" i="21"/>
  <c r="F266" i="21"/>
  <c r="H266" i="21" s="1"/>
  <c r="L266" i="21" s="1"/>
  <c r="C266" i="21"/>
  <c r="S265" i="21"/>
  <c r="P265" i="21" s="1"/>
  <c r="H265" i="21"/>
  <c r="L265" i="21" s="1"/>
  <c r="I265" i="21" s="1"/>
  <c r="F265" i="21"/>
  <c r="C265" i="21"/>
  <c r="F264" i="21"/>
  <c r="H264" i="21" s="1"/>
  <c r="L264" i="21" s="1"/>
  <c r="Q264" i="21" s="1"/>
  <c r="C264" i="21"/>
  <c r="F263" i="21"/>
  <c r="H263" i="21" s="1"/>
  <c r="L263" i="21" s="1"/>
  <c r="K263" i="21" s="1"/>
  <c r="C263" i="21"/>
  <c r="F262" i="21"/>
  <c r="H262" i="21" s="1"/>
  <c r="L262" i="21" s="1"/>
  <c r="S262" i="21" s="1"/>
  <c r="P262" i="21" s="1"/>
  <c r="U262" i="21" s="1"/>
  <c r="C262" i="21"/>
  <c r="F261" i="21"/>
  <c r="H261" i="21" s="1"/>
  <c r="L261" i="21" s="1"/>
  <c r="C261" i="21"/>
  <c r="F260" i="21"/>
  <c r="H260" i="21" s="1"/>
  <c r="L260" i="21" s="1"/>
  <c r="C260" i="21"/>
  <c r="F259" i="21"/>
  <c r="H259" i="21" s="1"/>
  <c r="L259" i="21" s="1"/>
  <c r="K259" i="21" s="1"/>
  <c r="C259" i="21"/>
  <c r="F258" i="21"/>
  <c r="H258" i="21" s="1"/>
  <c r="L258" i="21" s="1"/>
  <c r="C258" i="21"/>
  <c r="F257" i="21"/>
  <c r="H257" i="21" s="1"/>
  <c r="L257" i="21" s="1"/>
  <c r="R257" i="21" s="1"/>
  <c r="C257" i="21"/>
  <c r="F256" i="21"/>
  <c r="H256" i="21" s="1"/>
  <c r="L256" i="21" s="1"/>
  <c r="M256" i="21" s="1"/>
  <c r="C256" i="21"/>
  <c r="H255" i="21"/>
  <c r="L255" i="21" s="1"/>
  <c r="F255" i="21"/>
  <c r="C255" i="21"/>
  <c r="F254" i="21"/>
  <c r="H254" i="21" s="1"/>
  <c r="L254" i="21" s="1"/>
  <c r="I254" i="21" s="1"/>
  <c r="C254" i="21"/>
  <c r="F253" i="21"/>
  <c r="H253" i="21" s="1"/>
  <c r="L253" i="21" s="1"/>
  <c r="C253" i="21"/>
  <c r="F252" i="21"/>
  <c r="H252" i="21" s="1"/>
  <c r="L252" i="21" s="1"/>
  <c r="Q252" i="21" s="1"/>
  <c r="C252" i="21"/>
  <c r="F251" i="21"/>
  <c r="H251" i="21" s="1"/>
  <c r="L251" i="21" s="1"/>
  <c r="C251" i="21"/>
  <c r="F250" i="21"/>
  <c r="H250" i="21" s="1"/>
  <c r="L250" i="21" s="1"/>
  <c r="C250" i="21"/>
  <c r="H249" i="21"/>
  <c r="L249" i="21" s="1"/>
  <c r="I249" i="21" s="1"/>
  <c r="F249" i="21"/>
  <c r="C249" i="21"/>
  <c r="F248" i="21"/>
  <c r="H248" i="21" s="1"/>
  <c r="L248" i="21" s="1"/>
  <c r="C248" i="21"/>
  <c r="K247" i="21"/>
  <c r="F247" i="21"/>
  <c r="H247" i="21" s="1"/>
  <c r="L247" i="21" s="1"/>
  <c r="C247" i="21"/>
  <c r="J246" i="21"/>
  <c r="F246" i="21"/>
  <c r="H246" i="21" s="1"/>
  <c r="L246" i="21" s="1"/>
  <c r="C246" i="21"/>
  <c r="F245" i="21"/>
  <c r="H245" i="21" s="1"/>
  <c r="L245" i="21" s="1"/>
  <c r="S245" i="21" s="1"/>
  <c r="P245" i="21" s="1"/>
  <c r="C245" i="21"/>
  <c r="Q244" i="21"/>
  <c r="F244" i="21"/>
  <c r="H244" i="21" s="1"/>
  <c r="L244" i="21" s="1"/>
  <c r="M244" i="21" s="1"/>
  <c r="C244" i="21"/>
  <c r="L243" i="21"/>
  <c r="K243" i="21" s="1"/>
  <c r="H243" i="21"/>
  <c r="F243" i="21"/>
  <c r="C243" i="21"/>
  <c r="F242" i="21"/>
  <c r="H242" i="21" s="1"/>
  <c r="L242" i="21" s="1"/>
  <c r="J242" i="21" s="1"/>
  <c r="C242" i="21"/>
  <c r="F241" i="21"/>
  <c r="H241" i="21" s="1"/>
  <c r="L241" i="21" s="1"/>
  <c r="I241" i="21" s="1"/>
  <c r="C241" i="21"/>
  <c r="I240" i="21"/>
  <c r="F240" i="21"/>
  <c r="H240" i="21" s="1"/>
  <c r="L240" i="21" s="1"/>
  <c r="C240" i="21"/>
  <c r="F239" i="21"/>
  <c r="H239" i="21" s="1"/>
  <c r="L239" i="21" s="1"/>
  <c r="C239" i="21"/>
  <c r="I238" i="21"/>
  <c r="F238" i="21"/>
  <c r="H238" i="21" s="1"/>
  <c r="L238" i="21" s="1"/>
  <c r="J238" i="21" s="1"/>
  <c r="C238" i="21"/>
  <c r="K237" i="21"/>
  <c r="F237" i="21"/>
  <c r="H237" i="21" s="1"/>
  <c r="L237" i="21" s="1"/>
  <c r="I237" i="21" s="1"/>
  <c r="C237" i="21"/>
  <c r="F236" i="21"/>
  <c r="H236" i="21" s="1"/>
  <c r="L236" i="21" s="1"/>
  <c r="C236" i="21"/>
  <c r="H235" i="21"/>
  <c r="L235" i="21" s="1"/>
  <c r="F235" i="21"/>
  <c r="C235" i="21"/>
  <c r="F234" i="21"/>
  <c r="H234" i="21" s="1"/>
  <c r="L234" i="21" s="1"/>
  <c r="S234" i="21" s="1"/>
  <c r="P234" i="21" s="1"/>
  <c r="C234" i="21"/>
  <c r="F233" i="21"/>
  <c r="H233" i="21" s="1"/>
  <c r="L233" i="21" s="1"/>
  <c r="C233" i="21"/>
  <c r="S232" i="21"/>
  <c r="P232" i="21" s="1"/>
  <c r="M232" i="21"/>
  <c r="I232" i="21"/>
  <c r="F232" i="21"/>
  <c r="H232" i="21" s="1"/>
  <c r="L232" i="21" s="1"/>
  <c r="J232" i="21" s="1"/>
  <c r="C232" i="21"/>
  <c r="H231" i="21"/>
  <c r="L231" i="21" s="1"/>
  <c r="F231" i="21"/>
  <c r="C231" i="21"/>
  <c r="M230" i="21"/>
  <c r="F230" i="21"/>
  <c r="H230" i="21" s="1"/>
  <c r="L230" i="21" s="1"/>
  <c r="C230" i="21"/>
  <c r="F229" i="21"/>
  <c r="H229" i="21" s="1"/>
  <c r="L229" i="21" s="1"/>
  <c r="S229" i="21" s="1"/>
  <c r="P229" i="21" s="1"/>
  <c r="C229" i="21"/>
  <c r="F228" i="21"/>
  <c r="H228" i="21" s="1"/>
  <c r="L228" i="21" s="1"/>
  <c r="C228" i="21"/>
  <c r="F227" i="21"/>
  <c r="H227" i="21" s="1"/>
  <c r="L227" i="21" s="1"/>
  <c r="C227" i="21"/>
  <c r="F226" i="21"/>
  <c r="H226" i="21" s="1"/>
  <c r="L226" i="21" s="1"/>
  <c r="K226" i="21" s="1"/>
  <c r="C226" i="21"/>
  <c r="H225" i="21"/>
  <c r="L225" i="21" s="1"/>
  <c r="F225" i="21"/>
  <c r="C225" i="21"/>
  <c r="F224" i="21"/>
  <c r="H224" i="21" s="1"/>
  <c r="L224" i="21" s="1"/>
  <c r="I224" i="21" s="1"/>
  <c r="C224" i="21"/>
  <c r="F221" i="21"/>
  <c r="H223" i="21" s="1"/>
  <c r="L223" i="21" s="1"/>
  <c r="C221" i="21"/>
  <c r="F220" i="21"/>
  <c r="C220" i="21"/>
  <c r="F222" i="21"/>
  <c r="C222" i="21"/>
  <c r="F223" i="21"/>
  <c r="H220" i="21" s="1"/>
  <c r="L220" i="21" s="1"/>
  <c r="C223" i="21"/>
  <c r="F213" i="21"/>
  <c r="H213" i="21" s="1"/>
  <c r="L213" i="21" s="1"/>
  <c r="I213" i="21" s="1"/>
  <c r="C213" i="21"/>
  <c r="F212" i="21"/>
  <c r="H212" i="21" s="1"/>
  <c r="L212" i="21" s="1"/>
  <c r="Q212" i="21" s="1"/>
  <c r="C212" i="21"/>
  <c r="F211" i="21"/>
  <c r="H211" i="21" s="1"/>
  <c r="L211" i="21" s="1"/>
  <c r="K211" i="21" s="1"/>
  <c r="C211" i="21"/>
  <c r="S210" i="21"/>
  <c r="P210" i="21" s="1"/>
  <c r="F210" i="21"/>
  <c r="H210" i="21" s="1"/>
  <c r="L210" i="21" s="1"/>
  <c r="R210" i="21" s="1"/>
  <c r="C210" i="21"/>
  <c r="H209" i="21"/>
  <c r="L209" i="21" s="1"/>
  <c r="Q209" i="21" s="1"/>
  <c r="F209" i="21"/>
  <c r="C209" i="21"/>
  <c r="F208" i="21"/>
  <c r="H208" i="21" s="1"/>
  <c r="L208" i="21" s="1"/>
  <c r="M208" i="21" s="1"/>
  <c r="C208" i="21"/>
  <c r="K207" i="21"/>
  <c r="F207" i="21"/>
  <c r="H207" i="21" s="1"/>
  <c r="L207" i="21" s="1"/>
  <c r="C207" i="21"/>
  <c r="F206" i="21"/>
  <c r="H206" i="21" s="1"/>
  <c r="L206" i="21" s="1"/>
  <c r="I206" i="21" s="1"/>
  <c r="C206" i="21"/>
  <c r="F205" i="21"/>
  <c r="H205" i="21" s="1"/>
  <c r="L205" i="21" s="1"/>
  <c r="C205" i="21"/>
  <c r="F204" i="21"/>
  <c r="H204" i="21" s="1"/>
  <c r="L204" i="21" s="1"/>
  <c r="M204" i="21" s="1"/>
  <c r="C204" i="21"/>
  <c r="L203" i="21"/>
  <c r="F203" i="21"/>
  <c r="H203" i="21" s="1"/>
  <c r="C203" i="21"/>
  <c r="F202" i="21"/>
  <c r="H202" i="21" s="1"/>
  <c r="L202" i="21" s="1"/>
  <c r="C202" i="21"/>
  <c r="F201" i="21"/>
  <c r="H201" i="21" s="1"/>
  <c r="L201" i="21" s="1"/>
  <c r="C201" i="21"/>
  <c r="F200" i="21"/>
  <c r="H200" i="21" s="1"/>
  <c r="L200" i="21" s="1"/>
  <c r="C200" i="21"/>
  <c r="F199" i="21"/>
  <c r="H199" i="21" s="1"/>
  <c r="L199" i="21" s="1"/>
  <c r="C199" i="21"/>
  <c r="H198" i="21"/>
  <c r="L198" i="21" s="1"/>
  <c r="R198" i="21" s="1"/>
  <c r="F198" i="21"/>
  <c r="C198" i="21"/>
  <c r="F197" i="21"/>
  <c r="H197" i="21" s="1"/>
  <c r="L197" i="21" s="1"/>
  <c r="Q197" i="21" s="1"/>
  <c r="C197" i="21"/>
  <c r="F196" i="21"/>
  <c r="H196" i="21" s="1"/>
  <c r="L196" i="21" s="1"/>
  <c r="C196" i="21"/>
  <c r="F195" i="21"/>
  <c r="H195" i="21" s="1"/>
  <c r="L195" i="21" s="1"/>
  <c r="C195" i="21"/>
  <c r="H194" i="21"/>
  <c r="L194" i="21" s="1"/>
  <c r="J194" i="21" s="1"/>
  <c r="F194" i="21"/>
  <c r="C194" i="21"/>
  <c r="F193" i="21"/>
  <c r="H193" i="21" s="1"/>
  <c r="L193" i="21" s="1"/>
  <c r="C193" i="21"/>
  <c r="H192" i="21"/>
  <c r="L192" i="21" s="1"/>
  <c r="M192" i="21" s="1"/>
  <c r="F192" i="21"/>
  <c r="C192" i="21"/>
  <c r="F191" i="21"/>
  <c r="H191" i="21" s="1"/>
  <c r="L191" i="21" s="1"/>
  <c r="C191" i="21"/>
  <c r="F190" i="21"/>
  <c r="H190" i="21" s="1"/>
  <c r="L190" i="21" s="1"/>
  <c r="C190" i="21"/>
  <c r="F189" i="21"/>
  <c r="H189" i="21" s="1"/>
  <c r="L189" i="21" s="1"/>
  <c r="C189" i="21"/>
  <c r="F188" i="21"/>
  <c r="H188" i="21" s="1"/>
  <c r="L188" i="21" s="1"/>
  <c r="C188" i="21"/>
  <c r="F187" i="21"/>
  <c r="H187" i="21" s="1"/>
  <c r="L187" i="21" s="1"/>
  <c r="C187" i="21"/>
  <c r="H186" i="21"/>
  <c r="L186" i="21" s="1"/>
  <c r="I186" i="21" s="1"/>
  <c r="F186" i="21"/>
  <c r="C186" i="21"/>
  <c r="F185" i="21"/>
  <c r="H185" i="21" s="1"/>
  <c r="L185" i="21" s="1"/>
  <c r="Q185" i="21" s="1"/>
  <c r="C185" i="21"/>
  <c r="F184" i="21"/>
  <c r="H184" i="21" s="1"/>
  <c r="L184" i="21" s="1"/>
  <c r="I184" i="21" s="1"/>
  <c r="C184" i="21"/>
  <c r="Q183" i="21"/>
  <c r="F183" i="21"/>
  <c r="H183" i="21" s="1"/>
  <c r="L183" i="21" s="1"/>
  <c r="J183" i="21" s="1"/>
  <c r="C183" i="21"/>
  <c r="H182" i="21"/>
  <c r="L182" i="21" s="1"/>
  <c r="R182" i="21" s="1"/>
  <c r="F182" i="21"/>
  <c r="C182" i="21"/>
  <c r="F181" i="21"/>
  <c r="H181" i="21" s="1"/>
  <c r="L181" i="21" s="1"/>
  <c r="C181" i="21"/>
  <c r="F180" i="21"/>
  <c r="H180" i="21" s="1"/>
  <c r="L180" i="21" s="1"/>
  <c r="I180" i="21" s="1"/>
  <c r="C180" i="21"/>
  <c r="L179" i="21"/>
  <c r="K179" i="21" s="1"/>
  <c r="F179" i="21"/>
  <c r="H179" i="21" s="1"/>
  <c r="C179" i="21"/>
  <c r="S178" i="21"/>
  <c r="P178" i="21" s="1"/>
  <c r="M178" i="21"/>
  <c r="F178" i="21"/>
  <c r="H178" i="21" s="1"/>
  <c r="L178" i="21" s="1"/>
  <c r="C178" i="21"/>
  <c r="F177" i="21"/>
  <c r="H177" i="21" s="1"/>
  <c r="L177" i="21" s="1"/>
  <c r="Q177" i="21" s="1"/>
  <c r="C177" i="21"/>
  <c r="H176" i="21"/>
  <c r="L176" i="21" s="1"/>
  <c r="S176" i="21" s="1"/>
  <c r="P176" i="21" s="1"/>
  <c r="F176" i="21"/>
  <c r="C176" i="21"/>
  <c r="F175" i="21"/>
  <c r="H175" i="21" s="1"/>
  <c r="L175" i="21" s="1"/>
  <c r="C175" i="21"/>
  <c r="H174" i="21"/>
  <c r="L174" i="21" s="1"/>
  <c r="S174" i="21" s="1"/>
  <c r="P174" i="21" s="1"/>
  <c r="F174" i="21"/>
  <c r="C174" i="21"/>
  <c r="F173" i="21"/>
  <c r="H173" i="21" s="1"/>
  <c r="L173" i="21" s="1"/>
  <c r="C173" i="21"/>
  <c r="F172" i="21"/>
  <c r="H172" i="21" s="1"/>
  <c r="L172" i="21" s="1"/>
  <c r="C172" i="21"/>
  <c r="F171" i="21"/>
  <c r="H171" i="21" s="1"/>
  <c r="L171" i="21" s="1"/>
  <c r="J171" i="21" s="1"/>
  <c r="C171" i="21"/>
  <c r="F170" i="21"/>
  <c r="H170" i="21" s="1"/>
  <c r="L170" i="21" s="1"/>
  <c r="J170" i="21" s="1"/>
  <c r="C170" i="21"/>
  <c r="H169" i="21"/>
  <c r="L169" i="21" s="1"/>
  <c r="F169" i="21"/>
  <c r="C169" i="21"/>
  <c r="F168" i="21"/>
  <c r="H168" i="21" s="1"/>
  <c r="L168" i="21" s="1"/>
  <c r="R168" i="21" s="1"/>
  <c r="C168" i="21"/>
  <c r="L167" i="21"/>
  <c r="F167" i="21"/>
  <c r="H167" i="21" s="1"/>
  <c r="C167" i="21"/>
  <c r="F166" i="21"/>
  <c r="H166" i="21" s="1"/>
  <c r="L166" i="21" s="1"/>
  <c r="R166" i="21" s="1"/>
  <c r="C166" i="21"/>
  <c r="J165" i="21"/>
  <c r="F165" i="21"/>
  <c r="H165" i="21" s="1"/>
  <c r="L165" i="21" s="1"/>
  <c r="K165" i="21" s="1"/>
  <c r="C165" i="21"/>
  <c r="F164" i="21"/>
  <c r="H164" i="21" s="1"/>
  <c r="L164" i="21" s="1"/>
  <c r="C164" i="21"/>
  <c r="F163" i="21"/>
  <c r="H163" i="21" s="1"/>
  <c r="L163" i="21" s="1"/>
  <c r="C163" i="21"/>
  <c r="F162" i="21"/>
  <c r="H162" i="21" s="1"/>
  <c r="L162" i="21" s="1"/>
  <c r="C162" i="21"/>
  <c r="F161" i="21"/>
  <c r="H161" i="21" s="1"/>
  <c r="L161" i="21" s="1"/>
  <c r="C161" i="21"/>
  <c r="F160" i="21"/>
  <c r="H160" i="21" s="1"/>
  <c r="L160" i="21" s="1"/>
  <c r="C160" i="21"/>
  <c r="F159" i="21"/>
  <c r="H159" i="21" s="1"/>
  <c r="L159" i="21" s="1"/>
  <c r="C159" i="21"/>
  <c r="H158" i="21"/>
  <c r="L158" i="21" s="1"/>
  <c r="I158" i="21" s="1"/>
  <c r="F158" i="21"/>
  <c r="C158" i="21"/>
  <c r="F157" i="21"/>
  <c r="H157" i="21" s="1"/>
  <c r="L157" i="21" s="1"/>
  <c r="R157" i="21" s="1"/>
  <c r="C157" i="21"/>
  <c r="F156" i="21"/>
  <c r="H156" i="21" s="1"/>
  <c r="L156" i="21" s="1"/>
  <c r="Q156" i="21" s="1"/>
  <c r="C156" i="21"/>
  <c r="F155" i="21"/>
  <c r="H155" i="21" s="1"/>
  <c r="L155" i="21" s="1"/>
  <c r="C155" i="21"/>
  <c r="H154" i="21"/>
  <c r="L154" i="21" s="1"/>
  <c r="F154" i="21"/>
  <c r="C154" i="21"/>
  <c r="F153" i="21"/>
  <c r="H153" i="21" s="1"/>
  <c r="L153" i="21" s="1"/>
  <c r="S153" i="21" s="1"/>
  <c r="P153" i="21" s="1"/>
  <c r="C153" i="21"/>
  <c r="F152" i="21"/>
  <c r="H152" i="21" s="1"/>
  <c r="L152" i="21" s="1"/>
  <c r="C152" i="21"/>
  <c r="M151" i="21"/>
  <c r="F151" i="21"/>
  <c r="H151" i="21" s="1"/>
  <c r="L151" i="21" s="1"/>
  <c r="C151" i="21"/>
  <c r="F150" i="21"/>
  <c r="H150" i="21" s="1"/>
  <c r="L150" i="21" s="1"/>
  <c r="C150" i="21"/>
  <c r="F149" i="21"/>
  <c r="H149" i="21" s="1"/>
  <c r="L149" i="21" s="1"/>
  <c r="S149" i="21" s="1"/>
  <c r="P149" i="21" s="1"/>
  <c r="C149" i="21"/>
  <c r="F148" i="21"/>
  <c r="H148" i="21" s="1"/>
  <c r="L148" i="21" s="1"/>
  <c r="Q148" i="21" s="1"/>
  <c r="C148" i="21"/>
  <c r="F147" i="21"/>
  <c r="H147" i="21" s="1"/>
  <c r="L147" i="21" s="1"/>
  <c r="C147" i="21"/>
  <c r="F146" i="21"/>
  <c r="H146" i="21" s="1"/>
  <c r="L146" i="21" s="1"/>
  <c r="K146" i="21" s="1"/>
  <c r="C146" i="21"/>
  <c r="F145" i="21"/>
  <c r="H145" i="21" s="1"/>
  <c r="L145" i="21" s="1"/>
  <c r="C145" i="21"/>
  <c r="F144" i="21"/>
  <c r="H144" i="21" s="1"/>
  <c r="L144" i="21" s="1"/>
  <c r="C144" i="21"/>
  <c r="F143" i="21"/>
  <c r="H143" i="21" s="1"/>
  <c r="L143" i="21" s="1"/>
  <c r="M143" i="21" s="1"/>
  <c r="C143" i="21"/>
  <c r="F142" i="21"/>
  <c r="H142" i="21" s="1"/>
  <c r="L142" i="21" s="1"/>
  <c r="C142" i="21"/>
  <c r="F141" i="21"/>
  <c r="H141" i="21" s="1"/>
  <c r="L141" i="21" s="1"/>
  <c r="S141" i="21" s="1"/>
  <c r="P141" i="21" s="1"/>
  <c r="U141" i="21" s="1"/>
  <c r="C141" i="21"/>
  <c r="H140" i="21"/>
  <c r="L140" i="21" s="1"/>
  <c r="Q140" i="21" s="1"/>
  <c r="F140" i="21"/>
  <c r="C140" i="21"/>
  <c r="F139" i="21"/>
  <c r="H139" i="21" s="1"/>
  <c r="L139" i="21" s="1"/>
  <c r="C139" i="21"/>
  <c r="F138" i="21"/>
  <c r="H138" i="21" s="1"/>
  <c r="L138" i="21" s="1"/>
  <c r="C138" i="21"/>
  <c r="F137" i="21"/>
  <c r="H137" i="21" s="1"/>
  <c r="L137" i="21" s="1"/>
  <c r="J137" i="21" s="1"/>
  <c r="C137" i="21"/>
  <c r="F136" i="21"/>
  <c r="H136" i="21" s="1"/>
  <c r="L136" i="21" s="1"/>
  <c r="C136" i="21"/>
  <c r="M135" i="21"/>
  <c r="F135" i="21"/>
  <c r="H135" i="21" s="1"/>
  <c r="L135" i="21" s="1"/>
  <c r="K135" i="21" s="1"/>
  <c r="C135" i="21"/>
  <c r="H134" i="21"/>
  <c r="L134" i="21" s="1"/>
  <c r="F134" i="21"/>
  <c r="C134" i="21"/>
  <c r="F133" i="21"/>
  <c r="H133" i="21" s="1"/>
  <c r="L133" i="21" s="1"/>
  <c r="S133" i="21" s="1"/>
  <c r="P133" i="21" s="1"/>
  <c r="U133" i="21" s="1"/>
  <c r="C133" i="21"/>
  <c r="F132" i="21"/>
  <c r="H132" i="21" s="1"/>
  <c r="L132" i="21" s="1"/>
  <c r="C132" i="21"/>
  <c r="J131" i="21"/>
  <c r="F131" i="21"/>
  <c r="H131" i="21" s="1"/>
  <c r="L131" i="21" s="1"/>
  <c r="M131" i="21" s="1"/>
  <c r="C131" i="21"/>
  <c r="F130" i="21"/>
  <c r="H130" i="21" s="1"/>
  <c r="L130" i="21" s="1"/>
  <c r="C130" i="21"/>
  <c r="F129" i="21"/>
  <c r="H129" i="21" s="1"/>
  <c r="L129" i="21" s="1"/>
  <c r="C129" i="21"/>
  <c r="H128" i="21"/>
  <c r="L128" i="21" s="1"/>
  <c r="Q128" i="21" s="1"/>
  <c r="F128" i="21"/>
  <c r="C128" i="21"/>
  <c r="F127" i="21"/>
  <c r="H127" i="21" s="1"/>
  <c r="L127" i="21" s="1"/>
  <c r="M127" i="21" s="1"/>
  <c r="C127" i="21"/>
  <c r="H126" i="21"/>
  <c r="L126" i="21" s="1"/>
  <c r="F126" i="21"/>
  <c r="C126" i="21"/>
  <c r="F125" i="21"/>
  <c r="H125" i="21" s="1"/>
  <c r="L125" i="21" s="1"/>
  <c r="S125" i="21" s="1"/>
  <c r="P125" i="21" s="1"/>
  <c r="U125" i="21" s="1"/>
  <c r="C125" i="21"/>
  <c r="F124" i="21"/>
  <c r="H124" i="21" s="1"/>
  <c r="L124" i="21" s="1"/>
  <c r="R124" i="21" s="1"/>
  <c r="C124" i="21"/>
  <c r="J123" i="21"/>
  <c r="F123" i="21"/>
  <c r="H123" i="21" s="1"/>
  <c r="L123" i="21" s="1"/>
  <c r="M123" i="21" s="1"/>
  <c r="C123" i="21"/>
  <c r="F122" i="21"/>
  <c r="H122" i="21" s="1"/>
  <c r="L122" i="21" s="1"/>
  <c r="K122" i="21" s="1"/>
  <c r="C122" i="21"/>
  <c r="F121" i="21"/>
  <c r="H121" i="21" s="1"/>
  <c r="L121" i="21" s="1"/>
  <c r="I121" i="21" s="1"/>
  <c r="F120" i="21"/>
  <c r="H120" i="21" s="1"/>
  <c r="L120" i="21" s="1"/>
  <c r="F116" i="21"/>
  <c r="F115" i="21"/>
  <c r="F117" i="21"/>
  <c r="H117" i="21" s="1"/>
  <c r="L117" i="21" s="1"/>
  <c r="J117" i="21" s="1"/>
  <c r="F118" i="21"/>
  <c r="F119" i="21"/>
  <c r="F114" i="21"/>
  <c r="H114" i="21" s="1"/>
  <c r="L114" i="21" s="1"/>
  <c r="K114" i="21" s="1"/>
  <c r="F108" i="21"/>
  <c r="H108" i="21" s="1"/>
  <c r="L108" i="21" s="1"/>
  <c r="I108" i="21" s="1"/>
  <c r="C108" i="21"/>
  <c r="F107" i="21"/>
  <c r="H107" i="21" s="1"/>
  <c r="L107" i="21" s="1"/>
  <c r="C107" i="21"/>
  <c r="F106" i="21"/>
  <c r="H106" i="21" s="1"/>
  <c r="L106" i="21" s="1"/>
  <c r="J106" i="21" s="1"/>
  <c r="C106" i="21"/>
  <c r="S105" i="21"/>
  <c r="P105" i="21" s="1"/>
  <c r="F105" i="21"/>
  <c r="H105" i="21" s="1"/>
  <c r="L105" i="21" s="1"/>
  <c r="C105" i="21"/>
  <c r="F104" i="21"/>
  <c r="H104" i="21" s="1"/>
  <c r="L104" i="21" s="1"/>
  <c r="J104" i="21" s="1"/>
  <c r="C104" i="21"/>
  <c r="F103" i="21"/>
  <c r="H103" i="21" s="1"/>
  <c r="L103" i="21" s="1"/>
  <c r="R103" i="21" s="1"/>
  <c r="C103" i="21"/>
  <c r="F102" i="21"/>
  <c r="H102" i="21" s="1"/>
  <c r="L102" i="21" s="1"/>
  <c r="J102" i="21" s="1"/>
  <c r="C102" i="21"/>
  <c r="S101" i="21"/>
  <c r="P101" i="21" s="1"/>
  <c r="F101" i="21"/>
  <c r="H101" i="21" s="1"/>
  <c r="L101" i="21" s="1"/>
  <c r="C101" i="21"/>
  <c r="F100" i="21"/>
  <c r="H100" i="21" s="1"/>
  <c r="L100" i="21" s="1"/>
  <c r="I100" i="21" s="1"/>
  <c r="C100" i="21"/>
  <c r="F99" i="21"/>
  <c r="H99" i="21" s="1"/>
  <c r="L99" i="21" s="1"/>
  <c r="C99" i="21"/>
  <c r="F98" i="21"/>
  <c r="H98" i="21" s="1"/>
  <c r="L98" i="21" s="1"/>
  <c r="J98" i="21" s="1"/>
  <c r="C98" i="21"/>
  <c r="F97" i="21"/>
  <c r="H97" i="21" s="1"/>
  <c r="L97" i="21" s="1"/>
  <c r="C97" i="21"/>
  <c r="S96" i="21"/>
  <c r="P96" i="21" s="1"/>
  <c r="U96" i="21" s="1"/>
  <c r="F96" i="21"/>
  <c r="H96" i="21" s="1"/>
  <c r="L96" i="21" s="1"/>
  <c r="J96" i="21" s="1"/>
  <c r="C96" i="21"/>
  <c r="F95" i="21"/>
  <c r="H95" i="21" s="1"/>
  <c r="L95" i="21" s="1"/>
  <c r="Q95" i="21" s="1"/>
  <c r="C95" i="21"/>
  <c r="F94" i="21"/>
  <c r="H94" i="21" s="1"/>
  <c r="L94" i="21" s="1"/>
  <c r="J94" i="21" s="1"/>
  <c r="C94" i="21"/>
  <c r="F93" i="21"/>
  <c r="H93" i="21" s="1"/>
  <c r="L93" i="21" s="1"/>
  <c r="C93" i="21"/>
  <c r="F92" i="21"/>
  <c r="H92" i="21" s="1"/>
  <c r="L92" i="21" s="1"/>
  <c r="I92" i="21" s="1"/>
  <c r="C92" i="21"/>
  <c r="H91" i="21"/>
  <c r="L91" i="21" s="1"/>
  <c r="Q91" i="21" s="1"/>
  <c r="F91" i="21"/>
  <c r="C91" i="21"/>
  <c r="F90" i="21"/>
  <c r="H90" i="21" s="1"/>
  <c r="L90" i="21" s="1"/>
  <c r="M90" i="21" s="1"/>
  <c r="C90" i="21"/>
  <c r="F89" i="21"/>
  <c r="H89" i="21" s="1"/>
  <c r="L89" i="21" s="1"/>
  <c r="C89" i="21"/>
  <c r="F88" i="21"/>
  <c r="H88" i="21" s="1"/>
  <c r="L88" i="21" s="1"/>
  <c r="S88" i="21" s="1"/>
  <c r="P88" i="21" s="1"/>
  <c r="U88" i="21" s="1"/>
  <c r="C88" i="21"/>
  <c r="F87" i="21"/>
  <c r="H87" i="21" s="1"/>
  <c r="L87" i="21" s="1"/>
  <c r="C87" i="21"/>
  <c r="F86" i="21"/>
  <c r="H86" i="21" s="1"/>
  <c r="L86" i="21" s="1"/>
  <c r="M86" i="21" s="1"/>
  <c r="C86" i="21"/>
  <c r="S85" i="21"/>
  <c r="P85" i="21" s="1"/>
  <c r="F85" i="21"/>
  <c r="H85" i="21" s="1"/>
  <c r="L85" i="21" s="1"/>
  <c r="C85" i="21"/>
  <c r="F84" i="21"/>
  <c r="H84" i="21" s="1"/>
  <c r="L84" i="21" s="1"/>
  <c r="J84" i="21" s="1"/>
  <c r="C84" i="21"/>
  <c r="F83" i="21"/>
  <c r="H83" i="21" s="1"/>
  <c r="L83" i="21" s="1"/>
  <c r="C83" i="21"/>
  <c r="F82" i="21"/>
  <c r="H82" i="21" s="1"/>
  <c r="L82" i="21" s="1"/>
  <c r="C82" i="21"/>
  <c r="F81" i="21"/>
  <c r="H81" i="21" s="1"/>
  <c r="L81" i="21" s="1"/>
  <c r="C81" i="21"/>
  <c r="S80" i="21"/>
  <c r="P80" i="21" s="1"/>
  <c r="U80" i="21" s="1"/>
  <c r="F80" i="21"/>
  <c r="H80" i="21" s="1"/>
  <c r="L80" i="21" s="1"/>
  <c r="J80" i="21" s="1"/>
  <c r="C80" i="21"/>
  <c r="F79" i="21"/>
  <c r="H79" i="21" s="1"/>
  <c r="L79" i="21" s="1"/>
  <c r="Q79" i="21" s="1"/>
  <c r="C79" i="21"/>
  <c r="F78" i="21"/>
  <c r="H78" i="21" s="1"/>
  <c r="L78" i="21" s="1"/>
  <c r="C78" i="21"/>
  <c r="F77" i="21"/>
  <c r="H77" i="21" s="1"/>
  <c r="L77" i="21" s="1"/>
  <c r="R77" i="21" s="1"/>
  <c r="C77" i="21"/>
  <c r="S76" i="21"/>
  <c r="P76" i="21" s="1"/>
  <c r="U76" i="21" s="1"/>
  <c r="F76" i="21"/>
  <c r="H76" i="21" s="1"/>
  <c r="L76" i="21" s="1"/>
  <c r="J76" i="21" s="1"/>
  <c r="C76" i="21"/>
  <c r="F75" i="21"/>
  <c r="H75" i="21" s="1"/>
  <c r="L75" i="21" s="1"/>
  <c r="R75" i="21" s="1"/>
  <c r="C75" i="21"/>
  <c r="F74" i="21"/>
  <c r="H74" i="21" s="1"/>
  <c r="L74" i="21" s="1"/>
  <c r="C74" i="21"/>
  <c r="F73" i="21"/>
  <c r="H73" i="21" s="1"/>
  <c r="L73" i="21" s="1"/>
  <c r="C73" i="21"/>
  <c r="F72" i="21"/>
  <c r="H72" i="21" s="1"/>
  <c r="L72" i="21" s="1"/>
  <c r="S72" i="21" s="1"/>
  <c r="P72" i="21" s="1"/>
  <c r="U72" i="21" s="1"/>
  <c r="C72" i="21"/>
  <c r="F71" i="21"/>
  <c r="H71" i="21" s="1"/>
  <c r="L71" i="21" s="1"/>
  <c r="C71" i="21"/>
  <c r="F70" i="21"/>
  <c r="H70" i="21" s="1"/>
  <c r="L70" i="21" s="1"/>
  <c r="J70" i="21" s="1"/>
  <c r="C70" i="21"/>
  <c r="H69" i="21"/>
  <c r="L69" i="21" s="1"/>
  <c r="F69" i="21"/>
  <c r="C69" i="21"/>
  <c r="F68" i="21"/>
  <c r="H68" i="21" s="1"/>
  <c r="L68" i="21" s="1"/>
  <c r="R68" i="21" s="1"/>
  <c r="C68" i="21"/>
  <c r="F67" i="21"/>
  <c r="H67" i="21" s="1"/>
  <c r="L67" i="21" s="1"/>
  <c r="R67" i="21" s="1"/>
  <c r="C67" i="21"/>
  <c r="F66" i="21"/>
  <c r="H66" i="21" s="1"/>
  <c r="L66" i="21" s="1"/>
  <c r="C66" i="21"/>
  <c r="F65" i="21"/>
  <c r="H65" i="21" s="1"/>
  <c r="L65" i="21" s="1"/>
  <c r="C65" i="21"/>
  <c r="J64" i="21"/>
  <c r="F64" i="21"/>
  <c r="H64" i="21" s="1"/>
  <c r="L64" i="21" s="1"/>
  <c r="C64" i="21"/>
  <c r="F63" i="21"/>
  <c r="H63" i="21" s="1"/>
  <c r="L63" i="21" s="1"/>
  <c r="M63" i="21" s="1"/>
  <c r="C63" i="21"/>
  <c r="F62" i="21"/>
  <c r="H62" i="21" s="1"/>
  <c r="L62" i="21" s="1"/>
  <c r="M62" i="21" s="1"/>
  <c r="C62" i="21"/>
  <c r="H61" i="21"/>
  <c r="L61" i="21" s="1"/>
  <c r="S61" i="21" s="1"/>
  <c r="P61" i="21" s="1"/>
  <c r="U61" i="21" s="1"/>
  <c r="F61" i="21"/>
  <c r="C61" i="21"/>
  <c r="F60" i="21"/>
  <c r="H60" i="21" s="1"/>
  <c r="L60" i="21" s="1"/>
  <c r="I60" i="21" s="1"/>
  <c r="C60" i="21"/>
  <c r="H59" i="21"/>
  <c r="L59" i="21" s="1"/>
  <c r="F59" i="21"/>
  <c r="C59" i="21"/>
  <c r="F58" i="21"/>
  <c r="H58" i="21" s="1"/>
  <c r="L58" i="21" s="1"/>
  <c r="K58" i="21" s="1"/>
  <c r="C58" i="21"/>
  <c r="F57" i="21"/>
  <c r="H57" i="21" s="1"/>
  <c r="L57" i="21" s="1"/>
  <c r="S57" i="21" s="1"/>
  <c r="P57" i="21" s="1"/>
  <c r="C57" i="21"/>
  <c r="F56" i="21"/>
  <c r="H56" i="21" s="1"/>
  <c r="L56" i="21" s="1"/>
  <c r="C56" i="21"/>
  <c r="F55" i="21"/>
  <c r="H55" i="21" s="1"/>
  <c r="L55" i="21" s="1"/>
  <c r="C55" i="21"/>
  <c r="F54" i="21"/>
  <c r="H54" i="21" s="1"/>
  <c r="L54" i="21" s="1"/>
  <c r="C54" i="21"/>
  <c r="H53" i="21"/>
  <c r="L53" i="21" s="1"/>
  <c r="R53" i="21" s="1"/>
  <c r="F53" i="21"/>
  <c r="C53" i="21"/>
  <c r="F52" i="21"/>
  <c r="H52" i="21" s="1"/>
  <c r="L52" i="21" s="1"/>
  <c r="C52" i="21"/>
  <c r="F51" i="21"/>
  <c r="H51" i="21" s="1"/>
  <c r="L51" i="21" s="1"/>
  <c r="C51" i="21"/>
  <c r="F50" i="21"/>
  <c r="H50" i="21" s="1"/>
  <c r="L50" i="21" s="1"/>
  <c r="C50" i="21"/>
  <c r="H49" i="21"/>
  <c r="L49" i="21" s="1"/>
  <c r="K49" i="21" s="1"/>
  <c r="F49" i="21"/>
  <c r="C49" i="21"/>
  <c r="F48" i="21"/>
  <c r="H48" i="21" s="1"/>
  <c r="L48" i="21" s="1"/>
  <c r="C48" i="21"/>
  <c r="F47" i="21"/>
  <c r="H47" i="21" s="1"/>
  <c r="L47" i="21" s="1"/>
  <c r="C47" i="21"/>
  <c r="F46" i="21"/>
  <c r="H46" i="21" s="1"/>
  <c r="L46" i="21" s="1"/>
  <c r="J46" i="21" s="1"/>
  <c r="C46" i="21"/>
  <c r="H45" i="21"/>
  <c r="L45" i="21" s="1"/>
  <c r="F45" i="21"/>
  <c r="C45" i="21"/>
  <c r="F44" i="21"/>
  <c r="H44" i="21" s="1"/>
  <c r="L44" i="21" s="1"/>
  <c r="Q44" i="21" s="1"/>
  <c r="C44" i="21"/>
  <c r="F43" i="21"/>
  <c r="H43" i="21" s="1"/>
  <c r="L43" i="21" s="1"/>
  <c r="R43" i="21" s="1"/>
  <c r="C43" i="21"/>
  <c r="F42" i="21"/>
  <c r="H42" i="21" s="1"/>
  <c r="L42" i="21" s="1"/>
  <c r="C42" i="21"/>
  <c r="F41" i="21"/>
  <c r="H41" i="21" s="1"/>
  <c r="L41" i="21" s="1"/>
  <c r="C41" i="21"/>
  <c r="Q40" i="21"/>
  <c r="F40" i="21"/>
  <c r="H40" i="21" s="1"/>
  <c r="L40" i="21" s="1"/>
  <c r="C40" i="21"/>
  <c r="F39" i="21"/>
  <c r="H39" i="21" s="1"/>
  <c r="L39" i="21" s="1"/>
  <c r="C39" i="21"/>
  <c r="F38" i="21"/>
  <c r="H38" i="21" s="1"/>
  <c r="L38" i="21" s="1"/>
  <c r="C38" i="21"/>
  <c r="F37" i="21"/>
  <c r="H37" i="21" s="1"/>
  <c r="L37" i="21" s="1"/>
  <c r="C37" i="21"/>
  <c r="F36" i="21"/>
  <c r="H36" i="21" s="1"/>
  <c r="L36" i="21" s="1"/>
  <c r="C36" i="21"/>
  <c r="F35" i="21"/>
  <c r="H35" i="21" s="1"/>
  <c r="L35" i="21" s="1"/>
  <c r="J35" i="21" s="1"/>
  <c r="C35" i="21"/>
  <c r="F34" i="21"/>
  <c r="H34" i="21" s="1"/>
  <c r="L34" i="21" s="1"/>
  <c r="M34" i="21" s="1"/>
  <c r="C34" i="21"/>
  <c r="F33" i="21"/>
  <c r="H33" i="21" s="1"/>
  <c r="L33" i="21" s="1"/>
  <c r="K33" i="21" s="1"/>
  <c r="C33" i="21"/>
  <c r="F32" i="21"/>
  <c r="H32" i="21" s="1"/>
  <c r="L32" i="21" s="1"/>
  <c r="C32" i="21"/>
  <c r="F31" i="21"/>
  <c r="H31" i="21" s="1"/>
  <c r="L31" i="21" s="1"/>
  <c r="C31" i="21"/>
  <c r="F30" i="21"/>
  <c r="H30" i="21" s="1"/>
  <c r="L30" i="21" s="1"/>
  <c r="C30" i="21"/>
  <c r="F18" i="21"/>
  <c r="C18" i="21"/>
  <c r="F29" i="21"/>
  <c r="C29" i="21"/>
  <c r="F28" i="21"/>
  <c r="C28" i="21"/>
  <c r="F13" i="21"/>
  <c r="C13" i="21"/>
  <c r="F23" i="21"/>
  <c r="C23" i="21"/>
  <c r="F15" i="21"/>
  <c r="C15" i="21"/>
  <c r="F9" i="21"/>
  <c r="C9" i="21"/>
  <c r="F12" i="21"/>
  <c r="C12" i="21"/>
  <c r="F17" i="21"/>
  <c r="C17" i="21"/>
  <c r="F16" i="21"/>
  <c r="C16" i="21"/>
  <c r="F27" i="21"/>
  <c r="C27" i="21"/>
  <c r="F20" i="21"/>
  <c r="C20" i="21"/>
  <c r="F26" i="21"/>
  <c r="C26" i="21"/>
  <c r="F11" i="21"/>
  <c r="C11" i="21"/>
  <c r="F21" i="21"/>
  <c r="C21" i="21"/>
  <c r="F22" i="21"/>
  <c r="C22" i="21"/>
  <c r="F25" i="21"/>
  <c r="C25" i="21"/>
  <c r="F19" i="21"/>
  <c r="H12" i="21" s="1"/>
  <c r="L12" i="21" s="1"/>
  <c r="C19" i="21"/>
  <c r="F10" i="21"/>
  <c r="C10" i="21"/>
  <c r="F14" i="21"/>
  <c r="C14" i="21"/>
  <c r="F24" i="21"/>
  <c r="H9" i="21" s="1"/>
  <c r="L9" i="21" s="1"/>
  <c r="K9" i="21" s="1"/>
  <c r="C24" i="21"/>
  <c r="F423" i="23"/>
  <c r="H423" i="23" s="1"/>
  <c r="L423" i="23" s="1"/>
  <c r="C423" i="23"/>
  <c r="F422" i="23"/>
  <c r="H422" i="23" s="1"/>
  <c r="L422" i="23" s="1"/>
  <c r="C422" i="23"/>
  <c r="F421" i="23"/>
  <c r="H421" i="23" s="1"/>
  <c r="L421" i="23" s="1"/>
  <c r="C421" i="23"/>
  <c r="F420" i="23"/>
  <c r="H420" i="23" s="1"/>
  <c r="L420" i="23" s="1"/>
  <c r="R420" i="23" s="1"/>
  <c r="C420" i="23"/>
  <c r="F419" i="23"/>
  <c r="H419" i="23" s="1"/>
  <c r="L419" i="23" s="1"/>
  <c r="C419" i="23"/>
  <c r="S418" i="23"/>
  <c r="P418" i="23" s="1"/>
  <c r="F418" i="23"/>
  <c r="H418" i="23" s="1"/>
  <c r="L418" i="23" s="1"/>
  <c r="C418" i="23"/>
  <c r="F417" i="23"/>
  <c r="H417" i="23" s="1"/>
  <c r="L417" i="23" s="1"/>
  <c r="C417" i="23"/>
  <c r="F416" i="23"/>
  <c r="H416" i="23" s="1"/>
  <c r="L416" i="23" s="1"/>
  <c r="R416" i="23" s="1"/>
  <c r="C416" i="23"/>
  <c r="F415" i="23"/>
  <c r="H415" i="23" s="1"/>
  <c r="L415" i="23" s="1"/>
  <c r="C415" i="23"/>
  <c r="F414" i="23"/>
  <c r="H414" i="23" s="1"/>
  <c r="L414" i="23" s="1"/>
  <c r="C414" i="23"/>
  <c r="F413" i="23"/>
  <c r="H413" i="23" s="1"/>
  <c r="L413" i="23" s="1"/>
  <c r="R413" i="23" s="1"/>
  <c r="C413" i="23"/>
  <c r="F412" i="23"/>
  <c r="H412" i="23" s="1"/>
  <c r="L412" i="23" s="1"/>
  <c r="R412" i="23" s="1"/>
  <c r="C412" i="23"/>
  <c r="F411" i="23"/>
  <c r="H411" i="23" s="1"/>
  <c r="L411" i="23" s="1"/>
  <c r="C411" i="23"/>
  <c r="F410" i="23"/>
  <c r="H410" i="23" s="1"/>
  <c r="L410" i="23" s="1"/>
  <c r="C410" i="23"/>
  <c r="R409" i="23"/>
  <c r="F409" i="23"/>
  <c r="H409" i="23" s="1"/>
  <c r="L409" i="23" s="1"/>
  <c r="C409" i="23"/>
  <c r="F408" i="23"/>
  <c r="H408" i="23" s="1"/>
  <c r="L408" i="23" s="1"/>
  <c r="R408" i="23" s="1"/>
  <c r="C408" i="23"/>
  <c r="F407" i="23"/>
  <c r="H407" i="23" s="1"/>
  <c r="L407" i="23" s="1"/>
  <c r="C407" i="23"/>
  <c r="F406" i="23"/>
  <c r="H406" i="23" s="1"/>
  <c r="L406" i="23" s="1"/>
  <c r="C406" i="23"/>
  <c r="F405" i="23"/>
  <c r="H405" i="23" s="1"/>
  <c r="L405" i="23" s="1"/>
  <c r="C405" i="23"/>
  <c r="H404" i="23"/>
  <c r="L404" i="23" s="1"/>
  <c r="R404" i="23" s="1"/>
  <c r="F404" i="23"/>
  <c r="C404" i="23"/>
  <c r="F403" i="23"/>
  <c r="H403" i="23" s="1"/>
  <c r="L403" i="23" s="1"/>
  <c r="S403" i="23" s="1"/>
  <c r="P403" i="23" s="1"/>
  <c r="C403" i="23"/>
  <c r="F402" i="23"/>
  <c r="H402" i="23" s="1"/>
  <c r="L402" i="23" s="1"/>
  <c r="C402" i="23"/>
  <c r="F401" i="23"/>
  <c r="H401" i="23" s="1"/>
  <c r="L401" i="23" s="1"/>
  <c r="R401" i="23" s="1"/>
  <c r="C401" i="23"/>
  <c r="F400" i="23"/>
  <c r="H400" i="23" s="1"/>
  <c r="L400" i="23" s="1"/>
  <c r="R400" i="23" s="1"/>
  <c r="C400" i="23"/>
  <c r="F399" i="23"/>
  <c r="H399" i="23" s="1"/>
  <c r="L399" i="23" s="1"/>
  <c r="C399" i="23"/>
  <c r="F398" i="23"/>
  <c r="H398" i="23" s="1"/>
  <c r="L398" i="23" s="1"/>
  <c r="C398" i="23"/>
  <c r="F397" i="23"/>
  <c r="H397" i="23" s="1"/>
  <c r="L397" i="23" s="1"/>
  <c r="C397" i="23"/>
  <c r="F396" i="23"/>
  <c r="H396" i="23" s="1"/>
  <c r="L396" i="23" s="1"/>
  <c r="R396" i="23" s="1"/>
  <c r="C396" i="23"/>
  <c r="F395" i="23"/>
  <c r="H395" i="23" s="1"/>
  <c r="L395" i="23" s="1"/>
  <c r="S395" i="23" s="1"/>
  <c r="P395" i="23" s="1"/>
  <c r="C395" i="23"/>
  <c r="S394" i="23"/>
  <c r="P394" i="23" s="1"/>
  <c r="F394" i="23"/>
  <c r="H394" i="23" s="1"/>
  <c r="L394" i="23" s="1"/>
  <c r="C394" i="23"/>
  <c r="F393" i="23"/>
  <c r="H393" i="23" s="1"/>
  <c r="L393" i="23" s="1"/>
  <c r="R393" i="23" s="1"/>
  <c r="C393" i="23"/>
  <c r="F392" i="23"/>
  <c r="H392" i="23" s="1"/>
  <c r="L392" i="23" s="1"/>
  <c r="R392" i="23" s="1"/>
  <c r="C392" i="23"/>
  <c r="F391" i="23"/>
  <c r="H391" i="23" s="1"/>
  <c r="L391" i="23" s="1"/>
  <c r="S391" i="23" s="1"/>
  <c r="P391" i="23" s="1"/>
  <c r="C391" i="23"/>
  <c r="F390" i="23"/>
  <c r="H390" i="23" s="1"/>
  <c r="L390" i="23" s="1"/>
  <c r="S390" i="23" s="1"/>
  <c r="P390" i="23" s="1"/>
  <c r="C390" i="23"/>
  <c r="R389" i="23"/>
  <c r="F389" i="23"/>
  <c r="H389" i="23" s="1"/>
  <c r="L389" i="23" s="1"/>
  <c r="C389" i="23"/>
  <c r="F388" i="23"/>
  <c r="H388" i="23" s="1"/>
  <c r="L388" i="23" s="1"/>
  <c r="C388" i="23"/>
  <c r="F387" i="23"/>
  <c r="H387" i="23" s="1"/>
  <c r="L387" i="23" s="1"/>
  <c r="C387" i="23"/>
  <c r="F386" i="23"/>
  <c r="H386" i="23" s="1"/>
  <c r="L386" i="23" s="1"/>
  <c r="C386" i="23"/>
  <c r="F385" i="23"/>
  <c r="H385" i="23" s="1"/>
  <c r="L385" i="23" s="1"/>
  <c r="C385" i="23"/>
  <c r="F384" i="23"/>
  <c r="H384" i="23" s="1"/>
  <c r="L384" i="23" s="1"/>
  <c r="C384" i="23"/>
  <c r="F383" i="23"/>
  <c r="H383" i="23" s="1"/>
  <c r="L383" i="23" s="1"/>
  <c r="S383" i="23" s="1"/>
  <c r="P383" i="23" s="1"/>
  <c r="C383" i="23"/>
  <c r="F382" i="23"/>
  <c r="H382" i="23" s="1"/>
  <c r="L382" i="23" s="1"/>
  <c r="C382" i="23"/>
  <c r="F381" i="23"/>
  <c r="H381" i="23" s="1"/>
  <c r="L381" i="23" s="1"/>
  <c r="C381" i="23"/>
  <c r="F380" i="23"/>
  <c r="H380" i="23" s="1"/>
  <c r="L380" i="23" s="1"/>
  <c r="C380" i="23"/>
  <c r="F379" i="23"/>
  <c r="H379" i="23" s="1"/>
  <c r="L379" i="23" s="1"/>
  <c r="I379" i="23" s="1"/>
  <c r="C379" i="23"/>
  <c r="F378" i="23"/>
  <c r="H378" i="23" s="1"/>
  <c r="L378" i="23" s="1"/>
  <c r="C378" i="23"/>
  <c r="F377" i="23"/>
  <c r="H377" i="23" s="1"/>
  <c r="L377" i="23" s="1"/>
  <c r="C377" i="23"/>
  <c r="H376" i="23"/>
  <c r="L376" i="23" s="1"/>
  <c r="F376" i="23"/>
  <c r="C376" i="23"/>
  <c r="F375" i="23"/>
  <c r="H375" i="23" s="1"/>
  <c r="L375" i="23" s="1"/>
  <c r="C375" i="23"/>
  <c r="F374" i="23"/>
  <c r="H374" i="23" s="1"/>
  <c r="L374" i="23" s="1"/>
  <c r="C374" i="23"/>
  <c r="H373" i="23"/>
  <c r="L373" i="23" s="1"/>
  <c r="R373" i="23" s="1"/>
  <c r="F373" i="23"/>
  <c r="C373" i="23"/>
  <c r="F372" i="23"/>
  <c r="H372" i="23" s="1"/>
  <c r="L372" i="23" s="1"/>
  <c r="C372" i="23"/>
  <c r="I371" i="23"/>
  <c r="F371" i="23"/>
  <c r="H371" i="23" s="1"/>
  <c r="L371" i="23" s="1"/>
  <c r="S371" i="23" s="1"/>
  <c r="P371" i="23" s="1"/>
  <c r="C371" i="23"/>
  <c r="F370" i="23"/>
  <c r="H370" i="23" s="1"/>
  <c r="L370" i="23" s="1"/>
  <c r="C370" i="23"/>
  <c r="F369" i="23"/>
  <c r="H369" i="23" s="1"/>
  <c r="L369" i="23" s="1"/>
  <c r="R369" i="23" s="1"/>
  <c r="C369" i="23"/>
  <c r="F368" i="23"/>
  <c r="H368" i="23" s="1"/>
  <c r="L368" i="23" s="1"/>
  <c r="C368" i="23"/>
  <c r="F367" i="23"/>
  <c r="H367" i="23" s="1"/>
  <c r="L367" i="23" s="1"/>
  <c r="K367" i="23" s="1"/>
  <c r="C367" i="23"/>
  <c r="F366" i="23"/>
  <c r="H366" i="23" s="1"/>
  <c r="L366" i="23" s="1"/>
  <c r="C366" i="23"/>
  <c r="F365" i="23"/>
  <c r="H365" i="23" s="1"/>
  <c r="L365" i="23" s="1"/>
  <c r="C365" i="23"/>
  <c r="F364" i="23"/>
  <c r="H364" i="23" s="1"/>
  <c r="L364" i="23" s="1"/>
  <c r="M364" i="23" s="1"/>
  <c r="C364" i="23"/>
  <c r="H363" i="23"/>
  <c r="L363" i="23" s="1"/>
  <c r="K363" i="23" s="1"/>
  <c r="F363" i="23"/>
  <c r="C363" i="23"/>
  <c r="F362" i="23"/>
  <c r="H362" i="23" s="1"/>
  <c r="L362" i="23" s="1"/>
  <c r="S362" i="23" s="1"/>
  <c r="P362" i="23" s="1"/>
  <c r="U362" i="23" s="1"/>
  <c r="C362" i="23"/>
  <c r="F361" i="23"/>
  <c r="H361" i="23" s="1"/>
  <c r="L361" i="23" s="1"/>
  <c r="C361" i="23"/>
  <c r="H360" i="23"/>
  <c r="L360" i="23" s="1"/>
  <c r="F360" i="23"/>
  <c r="C360" i="23"/>
  <c r="H359" i="23"/>
  <c r="L359" i="23" s="1"/>
  <c r="F359" i="23"/>
  <c r="C359" i="23"/>
  <c r="F358" i="23"/>
  <c r="H358" i="23" s="1"/>
  <c r="L358" i="23" s="1"/>
  <c r="C358" i="23"/>
  <c r="F357" i="23"/>
  <c r="H357" i="23" s="1"/>
  <c r="L357" i="23" s="1"/>
  <c r="C357" i="23"/>
  <c r="F356" i="23"/>
  <c r="H356" i="23" s="1"/>
  <c r="L356" i="23" s="1"/>
  <c r="C356" i="23"/>
  <c r="H355" i="23"/>
  <c r="L355" i="23" s="1"/>
  <c r="R355" i="23" s="1"/>
  <c r="F355" i="23"/>
  <c r="C355" i="23"/>
  <c r="F354" i="23"/>
  <c r="H354" i="23" s="1"/>
  <c r="L354" i="23" s="1"/>
  <c r="C354" i="23"/>
  <c r="F353" i="23"/>
  <c r="H353" i="23" s="1"/>
  <c r="L353" i="23" s="1"/>
  <c r="C353" i="23"/>
  <c r="F352" i="23"/>
  <c r="H352" i="23" s="1"/>
  <c r="L352" i="23" s="1"/>
  <c r="C352" i="23"/>
  <c r="F351" i="23"/>
  <c r="H351" i="23" s="1"/>
  <c r="L351" i="23" s="1"/>
  <c r="C351" i="23"/>
  <c r="F350" i="23"/>
  <c r="H350" i="23" s="1"/>
  <c r="L350" i="23" s="1"/>
  <c r="C350" i="23"/>
  <c r="F349" i="23"/>
  <c r="H349" i="23" s="1"/>
  <c r="L349" i="23" s="1"/>
  <c r="C349" i="23"/>
  <c r="F348" i="23"/>
  <c r="H348" i="23" s="1"/>
  <c r="L348" i="23" s="1"/>
  <c r="Q348" i="23" s="1"/>
  <c r="C348" i="23"/>
  <c r="F347" i="23"/>
  <c r="H347" i="23" s="1"/>
  <c r="L347" i="23" s="1"/>
  <c r="J347" i="23" s="1"/>
  <c r="C347" i="23"/>
  <c r="F346" i="23"/>
  <c r="H346" i="23" s="1"/>
  <c r="L346" i="23" s="1"/>
  <c r="S346" i="23" s="1"/>
  <c r="P346" i="23" s="1"/>
  <c r="C346" i="23"/>
  <c r="F345" i="23"/>
  <c r="H345" i="23" s="1"/>
  <c r="L345" i="23" s="1"/>
  <c r="R345" i="23" s="1"/>
  <c r="C345" i="23"/>
  <c r="L344" i="23"/>
  <c r="F344" i="23"/>
  <c r="H344" i="23" s="1"/>
  <c r="C344" i="23"/>
  <c r="L343" i="23"/>
  <c r="F343" i="23"/>
  <c r="H343" i="23" s="1"/>
  <c r="C343" i="23"/>
  <c r="F342" i="23"/>
  <c r="H342" i="23" s="1"/>
  <c r="L342" i="23" s="1"/>
  <c r="I342" i="23" s="1"/>
  <c r="C342" i="23"/>
  <c r="F341" i="23"/>
  <c r="H341" i="23" s="1"/>
  <c r="L341" i="23" s="1"/>
  <c r="S341" i="23" s="1"/>
  <c r="P341" i="23" s="1"/>
  <c r="C341" i="23"/>
  <c r="L340" i="23"/>
  <c r="Q340" i="23" s="1"/>
  <c r="F340" i="23"/>
  <c r="H340" i="23" s="1"/>
  <c r="C340" i="23"/>
  <c r="F339" i="23"/>
  <c r="H339" i="23" s="1"/>
  <c r="L339" i="23" s="1"/>
  <c r="J339" i="23" s="1"/>
  <c r="C339" i="23"/>
  <c r="F338" i="23"/>
  <c r="H338" i="23" s="1"/>
  <c r="L338" i="23" s="1"/>
  <c r="C338" i="23"/>
  <c r="F337" i="23"/>
  <c r="H337" i="23" s="1"/>
  <c r="L337" i="23" s="1"/>
  <c r="S337" i="23" s="1"/>
  <c r="P337" i="23" s="1"/>
  <c r="C337" i="23"/>
  <c r="F336" i="23"/>
  <c r="H336" i="23" s="1"/>
  <c r="L336" i="23" s="1"/>
  <c r="C336" i="23"/>
  <c r="F335" i="23"/>
  <c r="H335" i="23" s="1"/>
  <c r="L335" i="23" s="1"/>
  <c r="J335" i="23" s="1"/>
  <c r="C335" i="23"/>
  <c r="F334" i="23"/>
  <c r="H334" i="23" s="1"/>
  <c r="L334" i="23" s="1"/>
  <c r="C334" i="23"/>
  <c r="F333" i="23"/>
  <c r="H333" i="23" s="1"/>
  <c r="L333" i="23" s="1"/>
  <c r="R333" i="23" s="1"/>
  <c r="C333" i="23"/>
  <c r="F332" i="23"/>
  <c r="H332" i="23" s="1"/>
  <c r="L332" i="23" s="1"/>
  <c r="C332" i="23"/>
  <c r="F331" i="23"/>
  <c r="H331" i="23" s="1"/>
  <c r="L331" i="23" s="1"/>
  <c r="C331" i="23"/>
  <c r="F330" i="23"/>
  <c r="H330" i="23" s="1"/>
  <c r="L330" i="23" s="1"/>
  <c r="C330" i="23"/>
  <c r="F329" i="23"/>
  <c r="H329" i="23" s="1"/>
  <c r="L329" i="23" s="1"/>
  <c r="I329" i="23" s="1"/>
  <c r="C329" i="23"/>
  <c r="F328" i="23"/>
  <c r="H328" i="23" s="1"/>
  <c r="L328" i="23" s="1"/>
  <c r="C328" i="23"/>
  <c r="F327" i="23"/>
  <c r="H327" i="23" s="1"/>
  <c r="L327" i="23" s="1"/>
  <c r="C327" i="23"/>
  <c r="F326" i="23"/>
  <c r="H326" i="23" s="1"/>
  <c r="L326" i="23" s="1"/>
  <c r="C326" i="23"/>
  <c r="F325" i="23"/>
  <c r="H325" i="23" s="1"/>
  <c r="L325" i="23" s="1"/>
  <c r="C325" i="23"/>
  <c r="F324" i="23"/>
  <c r="H324" i="23" s="1"/>
  <c r="L324" i="23" s="1"/>
  <c r="C324" i="23"/>
  <c r="K318" i="23"/>
  <c r="F318" i="23"/>
  <c r="H318" i="23" s="1"/>
  <c r="L318" i="23" s="1"/>
  <c r="C318" i="23"/>
  <c r="F317" i="23"/>
  <c r="H317" i="23" s="1"/>
  <c r="L317" i="23" s="1"/>
  <c r="C317" i="23"/>
  <c r="F316" i="23"/>
  <c r="H316" i="23" s="1"/>
  <c r="L316" i="23" s="1"/>
  <c r="C316" i="23"/>
  <c r="F315" i="23"/>
  <c r="H315" i="23" s="1"/>
  <c r="L315" i="23" s="1"/>
  <c r="C315" i="23"/>
  <c r="F314" i="23"/>
  <c r="H314" i="23" s="1"/>
  <c r="L314" i="23" s="1"/>
  <c r="R314" i="23" s="1"/>
  <c r="C314" i="23"/>
  <c r="F313" i="23"/>
  <c r="H313" i="23" s="1"/>
  <c r="L313" i="23" s="1"/>
  <c r="J313" i="23" s="1"/>
  <c r="C313" i="23"/>
  <c r="F312" i="23"/>
  <c r="H312" i="23" s="1"/>
  <c r="L312" i="23" s="1"/>
  <c r="Q312" i="23" s="1"/>
  <c r="C312" i="23"/>
  <c r="F311" i="23"/>
  <c r="H311" i="23" s="1"/>
  <c r="L311" i="23" s="1"/>
  <c r="R311" i="23" s="1"/>
  <c r="C311" i="23"/>
  <c r="F310" i="23"/>
  <c r="H310" i="23" s="1"/>
  <c r="L310" i="23" s="1"/>
  <c r="C310" i="23"/>
  <c r="F309" i="23"/>
  <c r="H309" i="23" s="1"/>
  <c r="L309" i="23" s="1"/>
  <c r="C309" i="23"/>
  <c r="F308" i="23"/>
  <c r="H308" i="23" s="1"/>
  <c r="L308" i="23" s="1"/>
  <c r="C308" i="23"/>
  <c r="F307" i="23"/>
  <c r="H307" i="23" s="1"/>
  <c r="L307" i="23" s="1"/>
  <c r="J307" i="23" s="1"/>
  <c r="C307" i="23"/>
  <c r="F306" i="23"/>
  <c r="H306" i="23" s="1"/>
  <c r="L306" i="23" s="1"/>
  <c r="S306" i="23" s="1"/>
  <c r="P306" i="23" s="1"/>
  <c r="C306" i="23"/>
  <c r="F305" i="23"/>
  <c r="H305" i="23" s="1"/>
  <c r="L305" i="23" s="1"/>
  <c r="C305" i="23"/>
  <c r="F304" i="23"/>
  <c r="H304" i="23" s="1"/>
  <c r="L304" i="23" s="1"/>
  <c r="J304" i="23" s="1"/>
  <c r="C304" i="23"/>
  <c r="F303" i="23"/>
  <c r="H303" i="23" s="1"/>
  <c r="L303" i="23" s="1"/>
  <c r="R303" i="23" s="1"/>
  <c r="C303" i="23"/>
  <c r="F302" i="23"/>
  <c r="H302" i="23" s="1"/>
  <c r="L302" i="23" s="1"/>
  <c r="C302" i="23"/>
  <c r="F301" i="23"/>
  <c r="H301" i="23" s="1"/>
  <c r="L301" i="23" s="1"/>
  <c r="Q301" i="23" s="1"/>
  <c r="C301" i="23"/>
  <c r="F300" i="23"/>
  <c r="H300" i="23" s="1"/>
  <c r="L300" i="23" s="1"/>
  <c r="C300" i="23"/>
  <c r="F299" i="23"/>
  <c r="H299" i="23" s="1"/>
  <c r="L299" i="23" s="1"/>
  <c r="C299" i="23"/>
  <c r="R298" i="23"/>
  <c r="I298" i="23"/>
  <c r="H298" i="23"/>
  <c r="L298" i="23" s="1"/>
  <c r="S298" i="23" s="1"/>
  <c r="P298" i="23" s="1"/>
  <c r="F298" i="23"/>
  <c r="C298" i="23"/>
  <c r="L297" i="23"/>
  <c r="Q297" i="23" s="1"/>
  <c r="F297" i="23"/>
  <c r="H297" i="23" s="1"/>
  <c r="C297" i="23"/>
  <c r="F296" i="23"/>
  <c r="H296" i="23" s="1"/>
  <c r="L296" i="23" s="1"/>
  <c r="C296" i="23"/>
  <c r="F295" i="23"/>
  <c r="H295" i="23" s="1"/>
  <c r="L295" i="23" s="1"/>
  <c r="C295" i="23"/>
  <c r="F294" i="23"/>
  <c r="H294" i="23" s="1"/>
  <c r="L294" i="23" s="1"/>
  <c r="C294" i="23"/>
  <c r="F293" i="23"/>
  <c r="H293" i="23" s="1"/>
  <c r="L293" i="23" s="1"/>
  <c r="C293" i="23"/>
  <c r="F292" i="23"/>
  <c r="H292" i="23" s="1"/>
  <c r="L292" i="23" s="1"/>
  <c r="C292" i="23"/>
  <c r="F291" i="23"/>
  <c r="H291" i="23" s="1"/>
  <c r="L291" i="23" s="1"/>
  <c r="J291" i="23" s="1"/>
  <c r="C291" i="23"/>
  <c r="F290" i="23"/>
  <c r="H290" i="23" s="1"/>
  <c r="L290" i="23" s="1"/>
  <c r="R290" i="23" s="1"/>
  <c r="C290" i="23"/>
  <c r="F289" i="23"/>
  <c r="H289" i="23" s="1"/>
  <c r="L289" i="23" s="1"/>
  <c r="C289" i="23"/>
  <c r="F288" i="23"/>
  <c r="H288" i="23" s="1"/>
  <c r="L288" i="23" s="1"/>
  <c r="C288" i="23"/>
  <c r="H287" i="23"/>
  <c r="L287" i="23" s="1"/>
  <c r="R287" i="23" s="1"/>
  <c r="F287" i="23"/>
  <c r="C287" i="23"/>
  <c r="F286" i="23"/>
  <c r="H286" i="23" s="1"/>
  <c r="L286" i="23" s="1"/>
  <c r="C286" i="23"/>
  <c r="F285" i="23"/>
  <c r="H285" i="23" s="1"/>
  <c r="L285" i="23" s="1"/>
  <c r="Q285" i="23" s="1"/>
  <c r="C285" i="23"/>
  <c r="F284" i="23"/>
  <c r="H284" i="23" s="1"/>
  <c r="L284" i="23" s="1"/>
  <c r="C284" i="23"/>
  <c r="F283" i="23"/>
  <c r="H283" i="23" s="1"/>
  <c r="L283" i="23" s="1"/>
  <c r="C283" i="23"/>
  <c r="F282" i="23"/>
  <c r="H282" i="23" s="1"/>
  <c r="L282" i="23" s="1"/>
  <c r="S282" i="23" s="1"/>
  <c r="P282" i="23" s="1"/>
  <c r="C282" i="23"/>
  <c r="F281" i="23"/>
  <c r="H281" i="23" s="1"/>
  <c r="L281" i="23" s="1"/>
  <c r="C281" i="23"/>
  <c r="F280" i="23"/>
  <c r="H280" i="23" s="1"/>
  <c r="L280" i="23" s="1"/>
  <c r="S280" i="23" s="1"/>
  <c r="P280" i="23" s="1"/>
  <c r="U280" i="23" s="1"/>
  <c r="C280" i="23"/>
  <c r="Q279" i="23"/>
  <c r="F279" i="23"/>
  <c r="H279" i="23" s="1"/>
  <c r="L279" i="23" s="1"/>
  <c r="R279" i="23" s="1"/>
  <c r="C279" i="23"/>
  <c r="F278" i="23"/>
  <c r="H278" i="23" s="1"/>
  <c r="L278" i="23" s="1"/>
  <c r="R278" i="23" s="1"/>
  <c r="C278" i="23"/>
  <c r="F277" i="23"/>
  <c r="H277" i="23" s="1"/>
  <c r="L277" i="23" s="1"/>
  <c r="C277" i="23"/>
  <c r="F276" i="23"/>
  <c r="H276" i="23" s="1"/>
  <c r="L276" i="23" s="1"/>
  <c r="C276" i="23"/>
  <c r="F275" i="23"/>
  <c r="H275" i="23" s="1"/>
  <c r="L275" i="23" s="1"/>
  <c r="C275" i="23"/>
  <c r="F274" i="23"/>
  <c r="H274" i="23" s="1"/>
  <c r="L274" i="23" s="1"/>
  <c r="C274" i="23"/>
  <c r="F273" i="23"/>
  <c r="H273" i="23" s="1"/>
  <c r="L273" i="23" s="1"/>
  <c r="C273" i="23"/>
  <c r="F272" i="23"/>
  <c r="H272" i="23" s="1"/>
  <c r="L272" i="23" s="1"/>
  <c r="I272" i="23" s="1"/>
  <c r="C272" i="23"/>
  <c r="F271" i="23"/>
  <c r="H271" i="23" s="1"/>
  <c r="L271" i="23" s="1"/>
  <c r="J271" i="23" s="1"/>
  <c r="C271" i="23"/>
  <c r="H270" i="23"/>
  <c r="L270" i="23" s="1"/>
  <c r="F270" i="23"/>
  <c r="C270" i="23"/>
  <c r="F269" i="23"/>
  <c r="H269" i="23" s="1"/>
  <c r="L269" i="23" s="1"/>
  <c r="C269" i="23"/>
  <c r="F268" i="23"/>
  <c r="H268" i="23" s="1"/>
  <c r="L268" i="23" s="1"/>
  <c r="C268" i="23"/>
  <c r="F267" i="23"/>
  <c r="H267" i="23" s="1"/>
  <c r="L267" i="23" s="1"/>
  <c r="C267" i="23"/>
  <c r="F266" i="23"/>
  <c r="H266" i="23" s="1"/>
  <c r="L266" i="23" s="1"/>
  <c r="C266" i="23"/>
  <c r="F265" i="23"/>
  <c r="H265" i="23" s="1"/>
  <c r="L265" i="23" s="1"/>
  <c r="C265" i="23"/>
  <c r="F264" i="23"/>
  <c r="H264" i="23" s="1"/>
  <c r="L264" i="23" s="1"/>
  <c r="C264" i="23"/>
  <c r="H263" i="23"/>
  <c r="L263" i="23" s="1"/>
  <c r="F263" i="23"/>
  <c r="C263" i="23"/>
  <c r="H262" i="23"/>
  <c r="L262" i="23" s="1"/>
  <c r="R262" i="23" s="1"/>
  <c r="F262" i="23"/>
  <c r="C262" i="23"/>
  <c r="F261" i="23"/>
  <c r="H261" i="23" s="1"/>
  <c r="L261" i="23" s="1"/>
  <c r="K261" i="23" s="1"/>
  <c r="C261" i="23"/>
  <c r="F260" i="23"/>
  <c r="H260" i="23" s="1"/>
  <c r="L260" i="23" s="1"/>
  <c r="J260" i="23" s="1"/>
  <c r="C260" i="23"/>
  <c r="Q259" i="23"/>
  <c r="F259" i="23"/>
  <c r="H259" i="23" s="1"/>
  <c r="L259" i="23" s="1"/>
  <c r="K259" i="23" s="1"/>
  <c r="C259" i="23"/>
  <c r="F258" i="23"/>
  <c r="H258" i="23" s="1"/>
  <c r="L258" i="23" s="1"/>
  <c r="C258" i="23"/>
  <c r="F257" i="23"/>
  <c r="H257" i="23" s="1"/>
  <c r="L257" i="23" s="1"/>
  <c r="C257" i="23"/>
  <c r="H256" i="23"/>
  <c r="L256" i="23" s="1"/>
  <c r="F256" i="23"/>
  <c r="C256" i="23"/>
  <c r="F255" i="23"/>
  <c r="H255" i="23" s="1"/>
  <c r="L255" i="23" s="1"/>
  <c r="J255" i="23" s="1"/>
  <c r="C255" i="23"/>
  <c r="F254" i="23"/>
  <c r="H254" i="23" s="1"/>
  <c r="L254" i="23" s="1"/>
  <c r="M254" i="23" s="1"/>
  <c r="C254" i="23"/>
  <c r="F253" i="23"/>
  <c r="H253" i="23" s="1"/>
  <c r="L253" i="23" s="1"/>
  <c r="C253" i="23"/>
  <c r="F252" i="23"/>
  <c r="H252" i="23" s="1"/>
  <c r="L252" i="23" s="1"/>
  <c r="C252" i="23"/>
  <c r="F251" i="23"/>
  <c r="H251" i="23" s="1"/>
  <c r="L251" i="23" s="1"/>
  <c r="C251" i="23"/>
  <c r="H250" i="23"/>
  <c r="L250" i="23" s="1"/>
  <c r="F250" i="23"/>
  <c r="C250" i="23"/>
  <c r="F249" i="23"/>
  <c r="H249" i="23" s="1"/>
  <c r="L249" i="23" s="1"/>
  <c r="C249" i="23"/>
  <c r="F248" i="23"/>
  <c r="H248" i="23" s="1"/>
  <c r="L248" i="23" s="1"/>
  <c r="C248" i="23"/>
  <c r="K247" i="23"/>
  <c r="F247" i="23"/>
  <c r="H247" i="23" s="1"/>
  <c r="L247" i="23" s="1"/>
  <c r="J247" i="23" s="1"/>
  <c r="C247" i="23"/>
  <c r="F246" i="23"/>
  <c r="H246" i="23" s="1"/>
  <c r="L246" i="23" s="1"/>
  <c r="C246" i="23"/>
  <c r="F245" i="23"/>
  <c r="H245" i="23" s="1"/>
  <c r="L245" i="23" s="1"/>
  <c r="C245" i="23"/>
  <c r="F244" i="23"/>
  <c r="H244" i="23" s="1"/>
  <c r="L244" i="23" s="1"/>
  <c r="C244" i="23"/>
  <c r="F243" i="23"/>
  <c r="H243" i="23" s="1"/>
  <c r="L243" i="23" s="1"/>
  <c r="C243" i="23"/>
  <c r="R242" i="23"/>
  <c r="F242" i="23"/>
  <c r="H242" i="23" s="1"/>
  <c r="L242" i="23" s="1"/>
  <c r="I242" i="23" s="1"/>
  <c r="C242" i="23"/>
  <c r="F241" i="23"/>
  <c r="H241" i="23" s="1"/>
  <c r="L241" i="23" s="1"/>
  <c r="J241" i="23" s="1"/>
  <c r="C241" i="23"/>
  <c r="F240" i="23"/>
  <c r="H240" i="23" s="1"/>
  <c r="L240" i="23" s="1"/>
  <c r="C240" i="23"/>
  <c r="F239" i="23"/>
  <c r="H239" i="23" s="1"/>
  <c r="L239" i="23" s="1"/>
  <c r="C239" i="23"/>
  <c r="F238" i="23"/>
  <c r="H238" i="23" s="1"/>
  <c r="L238" i="23" s="1"/>
  <c r="M238" i="23" s="1"/>
  <c r="C238" i="23"/>
  <c r="F237" i="23"/>
  <c r="H237" i="23" s="1"/>
  <c r="L237" i="23" s="1"/>
  <c r="C237" i="23"/>
  <c r="F236" i="23"/>
  <c r="H236" i="23" s="1"/>
  <c r="L236" i="23" s="1"/>
  <c r="I236" i="23" s="1"/>
  <c r="C236" i="23"/>
  <c r="L235" i="23"/>
  <c r="Q235" i="23" s="1"/>
  <c r="F235" i="23"/>
  <c r="H235" i="23" s="1"/>
  <c r="C235" i="23"/>
  <c r="F234" i="23"/>
  <c r="H234" i="23" s="1"/>
  <c r="L234" i="23" s="1"/>
  <c r="J234" i="23" s="1"/>
  <c r="C234" i="23"/>
  <c r="F233" i="23"/>
  <c r="H233" i="23" s="1"/>
  <c r="L233" i="23" s="1"/>
  <c r="C233" i="23"/>
  <c r="F232" i="23"/>
  <c r="H232" i="23" s="1"/>
  <c r="L232" i="23" s="1"/>
  <c r="C232" i="23"/>
  <c r="F231" i="23"/>
  <c r="H231" i="23" s="1"/>
  <c r="L231" i="23" s="1"/>
  <c r="C231" i="23"/>
  <c r="M230" i="23"/>
  <c r="F230" i="23"/>
  <c r="H230" i="23" s="1"/>
  <c r="L230" i="23" s="1"/>
  <c r="C230" i="23"/>
  <c r="H229" i="23"/>
  <c r="L229" i="23" s="1"/>
  <c r="R229" i="23" s="1"/>
  <c r="F229" i="23"/>
  <c r="C229" i="23"/>
  <c r="F228" i="23"/>
  <c r="H228" i="23" s="1"/>
  <c r="L228" i="23" s="1"/>
  <c r="I228" i="23" s="1"/>
  <c r="C228" i="23"/>
  <c r="F227" i="23"/>
  <c r="H227" i="23" s="1"/>
  <c r="L227" i="23" s="1"/>
  <c r="C227" i="23"/>
  <c r="F226" i="23"/>
  <c r="H226" i="23" s="1"/>
  <c r="L226" i="23" s="1"/>
  <c r="C226" i="23"/>
  <c r="F225" i="23"/>
  <c r="H225" i="23" s="1"/>
  <c r="L225" i="23" s="1"/>
  <c r="C225" i="23"/>
  <c r="F224" i="23"/>
  <c r="H224" i="23" s="1"/>
  <c r="L224" i="23" s="1"/>
  <c r="I224" i="23" s="1"/>
  <c r="C224" i="23"/>
  <c r="F223" i="23"/>
  <c r="H223" i="23" s="1"/>
  <c r="L223" i="23" s="1"/>
  <c r="C223" i="23"/>
  <c r="F222" i="23"/>
  <c r="H222" i="23" s="1"/>
  <c r="L222" i="23" s="1"/>
  <c r="C222" i="23"/>
  <c r="F221" i="23"/>
  <c r="H221" i="23" s="1"/>
  <c r="L221" i="23" s="1"/>
  <c r="K221" i="23" s="1"/>
  <c r="C221" i="23"/>
  <c r="F220" i="23"/>
  <c r="H220" i="23" s="1"/>
  <c r="L220" i="23" s="1"/>
  <c r="C220" i="23"/>
  <c r="F219" i="23"/>
  <c r="H219" i="23" s="1"/>
  <c r="L219" i="23" s="1"/>
  <c r="C219" i="23"/>
  <c r="F213" i="23"/>
  <c r="H213" i="23" s="1"/>
  <c r="L213" i="23" s="1"/>
  <c r="C213" i="23"/>
  <c r="F212" i="23"/>
  <c r="H212" i="23" s="1"/>
  <c r="L212" i="23" s="1"/>
  <c r="C212" i="23"/>
  <c r="F211" i="23"/>
  <c r="H211" i="23" s="1"/>
  <c r="L211" i="23" s="1"/>
  <c r="R211" i="23" s="1"/>
  <c r="C211" i="23"/>
  <c r="F210" i="23"/>
  <c r="H210" i="23" s="1"/>
  <c r="L210" i="23" s="1"/>
  <c r="C210" i="23"/>
  <c r="M209" i="23"/>
  <c r="F209" i="23"/>
  <c r="H209" i="23" s="1"/>
  <c r="L209" i="23" s="1"/>
  <c r="C209" i="23"/>
  <c r="F208" i="23"/>
  <c r="H208" i="23" s="1"/>
  <c r="L208" i="23" s="1"/>
  <c r="C208" i="23"/>
  <c r="S207" i="23"/>
  <c r="P207" i="23" s="1"/>
  <c r="F207" i="23"/>
  <c r="H207" i="23" s="1"/>
  <c r="L207" i="23" s="1"/>
  <c r="C207" i="23"/>
  <c r="F206" i="23"/>
  <c r="H206" i="23" s="1"/>
  <c r="L206" i="23" s="1"/>
  <c r="C206" i="23"/>
  <c r="F205" i="23"/>
  <c r="H205" i="23" s="1"/>
  <c r="L205" i="23" s="1"/>
  <c r="J205" i="23" s="1"/>
  <c r="C205" i="23"/>
  <c r="F204" i="23"/>
  <c r="H204" i="23" s="1"/>
  <c r="L204" i="23" s="1"/>
  <c r="C204" i="23"/>
  <c r="F203" i="23"/>
  <c r="H203" i="23" s="1"/>
  <c r="L203" i="23" s="1"/>
  <c r="C203" i="23"/>
  <c r="F202" i="23"/>
  <c r="H202" i="23" s="1"/>
  <c r="L202" i="23" s="1"/>
  <c r="I202" i="23" s="1"/>
  <c r="C202" i="23"/>
  <c r="J201" i="23"/>
  <c r="F201" i="23"/>
  <c r="H201" i="23" s="1"/>
  <c r="L201" i="23" s="1"/>
  <c r="C201" i="23"/>
  <c r="F200" i="23"/>
  <c r="H200" i="23" s="1"/>
  <c r="L200" i="23" s="1"/>
  <c r="C200" i="23"/>
  <c r="F199" i="23"/>
  <c r="H199" i="23" s="1"/>
  <c r="L199" i="23" s="1"/>
  <c r="R199" i="23" s="1"/>
  <c r="C199" i="23"/>
  <c r="F198" i="23"/>
  <c r="H198" i="23" s="1"/>
  <c r="L198" i="23" s="1"/>
  <c r="I198" i="23" s="1"/>
  <c r="C198" i="23"/>
  <c r="F197" i="23"/>
  <c r="H197" i="23" s="1"/>
  <c r="L197" i="23" s="1"/>
  <c r="J197" i="23" s="1"/>
  <c r="C197" i="23"/>
  <c r="F196" i="23"/>
  <c r="H196" i="23" s="1"/>
  <c r="L196" i="23" s="1"/>
  <c r="C196" i="23"/>
  <c r="F195" i="23"/>
  <c r="H195" i="23" s="1"/>
  <c r="L195" i="23" s="1"/>
  <c r="S195" i="23" s="1"/>
  <c r="P195" i="23" s="1"/>
  <c r="C195" i="23"/>
  <c r="F194" i="23"/>
  <c r="H194" i="23" s="1"/>
  <c r="L194" i="23" s="1"/>
  <c r="I194" i="23" s="1"/>
  <c r="C194" i="23"/>
  <c r="F193" i="23"/>
  <c r="H193" i="23" s="1"/>
  <c r="L193" i="23" s="1"/>
  <c r="J193" i="23" s="1"/>
  <c r="C193" i="23"/>
  <c r="H192" i="23"/>
  <c r="L192" i="23" s="1"/>
  <c r="F192" i="23"/>
  <c r="C192" i="23"/>
  <c r="H191" i="23"/>
  <c r="L191" i="23" s="1"/>
  <c r="F191" i="23"/>
  <c r="C191" i="23"/>
  <c r="F190" i="23"/>
  <c r="H190" i="23" s="1"/>
  <c r="L190" i="23" s="1"/>
  <c r="C190" i="23"/>
  <c r="F189" i="23"/>
  <c r="H189" i="23" s="1"/>
  <c r="L189" i="23" s="1"/>
  <c r="C189" i="23"/>
  <c r="F188" i="23"/>
  <c r="H188" i="23" s="1"/>
  <c r="L188" i="23" s="1"/>
  <c r="J188" i="23" s="1"/>
  <c r="C188" i="23"/>
  <c r="F187" i="23"/>
  <c r="H187" i="23" s="1"/>
  <c r="L187" i="23" s="1"/>
  <c r="I187" i="23" s="1"/>
  <c r="C187" i="23"/>
  <c r="F186" i="23"/>
  <c r="H186" i="23" s="1"/>
  <c r="L186" i="23" s="1"/>
  <c r="I186" i="23" s="1"/>
  <c r="C186" i="23"/>
  <c r="F185" i="23"/>
  <c r="H185" i="23" s="1"/>
  <c r="L185" i="23" s="1"/>
  <c r="C185" i="23"/>
  <c r="F184" i="23"/>
  <c r="H184" i="23" s="1"/>
  <c r="L184" i="23" s="1"/>
  <c r="K184" i="23" s="1"/>
  <c r="C184" i="23"/>
  <c r="F183" i="23"/>
  <c r="H183" i="23" s="1"/>
  <c r="L183" i="23" s="1"/>
  <c r="M183" i="23" s="1"/>
  <c r="C183" i="23"/>
  <c r="F182" i="23"/>
  <c r="H182" i="23" s="1"/>
  <c r="L182" i="23" s="1"/>
  <c r="S182" i="23" s="1"/>
  <c r="P182" i="23" s="1"/>
  <c r="C182" i="23"/>
  <c r="F181" i="23"/>
  <c r="H181" i="23" s="1"/>
  <c r="L181" i="23" s="1"/>
  <c r="C181" i="23"/>
  <c r="F180" i="23"/>
  <c r="H180" i="23" s="1"/>
  <c r="L180" i="23" s="1"/>
  <c r="C180" i="23"/>
  <c r="H179" i="23"/>
  <c r="L179" i="23" s="1"/>
  <c r="F179" i="23"/>
  <c r="C179" i="23"/>
  <c r="F178" i="23"/>
  <c r="H178" i="23" s="1"/>
  <c r="L178" i="23" s="1"/>
  <c r="C178" i="23"/>
  <c r="F177" i="23"/>
  <c r="H177" i="23" s="1"/>
  <c r="L177" i="23" s="1"/>
  <c r="Q177" i="23" s="1"/>
  <c r="C177" i="23"/>
  <c r="F176" i="23"/>
  <c r="H176" i="23" s="1"/>
  <c r="L176" i="23" s="1"/>
  <c r="C176" i="23"/>
  <c r="F175" i="23"/>
  <c r="H175" i="23" s="1"/>
  <c r="L175" i="23" s="1"/>
  <c r="I175" i="23" s="1"/>
  <c r="C175" i="23"/>
  <c r="F174" i="23"/>
  <c r="H174" i="23" s="1"/>
  <c r="L174" i="23" s="1"/>
  <c r="K174" i="23" s="1"/>
  <c r="C174" i="23"/>
  <c r="F173" i="23"/>
  <c r="H173" i="23" s="1"/>
  <c r="L173" i="23" s="1"/>
  <c r="C173" i="23"/>
  <c r="K172" i="23"/>
  <c r="F172" i="23"/>
  <c r="H172" i="23" s="1"/>
  <c r="L172" i="23" s="1"/>
  <c r="C172" i="23"/>
  <c r="F171" i="23"/>
  <c r="H171" i="23" s="1"/>
  <c r="L171" i="23" s="1"/>
  <c r="M171" i="23" s="1"/>
  <c r="C171" i="23"/>
  <c r="F170" i="23"/>
  <c r="H170" i="23" s="1"/>
  <c r="L170" i="23" s="1"/>
  <c r="I170" i="23" s="1"/>
  <c r="C170" i="23"/>
  <c r="I169" i="23"/>
  <c r="F169" i="23"/>
  <c r="H169" i="23" s="1"/>
  <c r="L169" i="23" s="1"/>
  <c r="C169" i="23"/>
  <c r="F168" i="23"/>
  <c r="H168" i="23" s="1"/>
  <c r="L168" i="23" s="1"/>
  <c r="M168" i="23" s="1"/>
  <c r="C168" i="23"/>
  <c r="F167" i="23"/>
  <c r="H167" i="23" s="1"/>
  <c r="L167" i="23" s="1"/>
  <c r="C167" i="23"/>
  <c r="L166" i="23"/>
  <c r="S166" i="23" s="1"/>
  <c r="P166" i="23" s="1"/>
  <c r="F166" i="23"/>
  <c r="H166" i="23" s="1"/>
  <c r="C166" i="23"/>
  <c r="F165" i="23"/>
  <c r="H165" i="23" s="1"/>
  <c r="L165" i="23" s="1"/>
  <c r="C165" i="23"/>
  <c r="F164" i="23"/>
  <c r="H164" i="23" s="1"/>
  <c r="L164" i="23" s="1"/>
  <c r="C164" i="23"/>
  <c r="F163" i="23"/>
  <c r="H163" i="23" s="1"/>
  <c r="L163" i="23" s="1"/>
  <c r="Q163" i="23" s="1"/>
  <c r="C163" i="23"/>
  <c r="F162" i="23"/>
  <c r="H162" i="23" s="1"/>
  <c r="L162" i="23" s="1"/>
  <c r="C162" i="23"/>
  <c r="F161" i="23"/>
  <c r="H161" i="23" s="1"/>
  <c r="L161" i="23" s="1"/>
  <c r="J161" i="23" s="1"/>
  <c r="C161" i="23"/>
  <c r="R160" i="23"/>
  <c r="F160" i="23"/>
  <c r="H160" i="23" s="1"/>
  <c r="L160" i="23" s="1"/>
  <c r="C160" i="23"/>
  <c r="F159" i="23"/>
  <c r="H159" i="23" s="1"/>
  <c r="L159" i="23" s="1"/>
  <c r="I159" i="23" s="1"/>
  <c r="C159" i="23"/>
  <c r="F158" i="23"/>
  <c r="H158" i="23" s="1"/>
  <c r="L158" i="23" s="1"/>
  <c r="C158" i="23"/>
  <c r="F157" i="23"/>
  <c r="H157" i="23" s="1"/>
  <c r="L157" i="23" s="1"/>
  <c r="C157" i="23"/>
  <c r="F156" i="23"/>
  <c r="H156" i="23" s="1"/>
  <c r="L156" i="23" s="1"/>
  <c r="S156" i="23" s="1"/>
  <c r="P156" i="23" s="1"/>
  <c r="T156" i="23" s="1"/>
  <c r="C156" i="23"/>
  <c r="F155" i="23"/>
  <c r="H155" i="23" s="1"/>
  <c r="L155" i="23" s="1"/>
  <c r="C155" i="23"/>
  <c r="F154" i="23"/>
  <c r="H154" i="23" s="1"/>
  <c r="L154" i="23" s="1"/>
  <c r="C154" i="23"/>
  <c r="F153" i="23"/>
  <c r="H153" i="23" s="1"/>
  <c r="L153" i="23" s="1"/>
  <c r="J153" i="23" s="1"/>
  <c r="C153" i="23"/>
  <c r="F152" i="23"/>
  <c r="H152" i="23" s="1"/>
  <c r="L152" i="23" s="1"/>
  <c r="K152" i="23" s="1"/>
  <c r="C152" i="23"/>
  <c r="F151" i="23"/>
  <c r="H151" i="23" s="1"/>
  <c r="L151" i="23" s="1"/>
  <c r="C151" i="23"/>
  <c r="L150" i="23"/>
  <c r="F150" i="23"/>
  <c r="H150" i="23" s="1"/>
  <c r="C150" i="23"/>
  <c r="H149" i="23"/>
  <c r="L149" i="23" s="1"/>
  <c r="K149" i="23" s="1"/>
  <c r="F149" i="23"/>
  <c r="C149" i="23"/>
  <c r="F148" i="23"/>
  <c r="H148" i="23" s="1"/>
  <c r="L148" i="23" s="1"/>
  <c r="C148" i="23"/>
  <c r="F147" i="23"/>
  <c r="H147" i="23" s="1"/>
  <c r="L147" i="23" s="1"/>
  <c r="C147" i="23"/>
  <c r="F146" i="23"/>
  <c r="H146" i="23" s="1"/>
  <c r="L146" i="23" s="1"/>
  <c r="C146" i="23"/>
  <c r="F145" i="23"/>
  <c r="H145" i="23" s="1"/>
  <c r="L145" i="23" s="1"/>
  <c r="C145" i="23"/>
  <c r="F144" i="23"/>
  <c r="H144" i="23" s="1"/>
  <c r="L144" i="23" s="1"/>
  <c r="C144" i="23"/>
  <c r="F143" i="23"/>
  <c r="H143" i="23" s="1"/>
  <c r="L143" i="23" s="1"/>
  <c r="I143" i="23" s="1"/>
  <c r="C143" i="23"/>
  <c r="F142" i="23"/>
  <c r="H142" i="23" s="1"/>
  <c r="L142" i="23" s="1"/>
  <c r="C142" i="23"/>
  <c r="F141" i="23"/>
  <c r="H141" i="23" s="1"/>
  <c r="L141" i="23" s="1"/>
  <c r="C141" i="23"/>
  <c r="F140" i="23"/>
  <c r="H140" i="23" s="1"/>
  <c r="L140" i="23" s="1"/>
  <c r="C140" i="23"/>
  <c r="F139" i="23"/>
  <c r="H139" i="23" s="1"/>
  <c r="L139" i="23" s="1"/>
  <c r="C139" i="23"/>
  <c r="F138" i="23"/>
  <c r="H138" i="23" s="1"/>
  <c r="L138" i="23" s="1"/>
  <c r="R138" i="23" s="1"/>
  <c r="C138" i="23"/>
  <c r="F137" i="23"/>
  <c r="H137" i="23" s="1"/>
  <c r="L137" i="23" s="1"/>
  <c r="C137" i="23"/>
  <c r="F136" i="23"/>
  <c r="H136" i="23" s="1"/>
  <c r="L136" i="23" s="1"/>
  <c r="C136" i="23"/>
  <c r="F135" i="23"/>
  <c r="H135" i="23" s="1"/>
  <c r="L135" i="23" s="1"/>
  <c r="J135" i="23" s="1"/>
  <c r="C135" i="23"/>
  <c r="F134" i="23"/>
  <c r="H134" i="23" s="1"/>
  <c r="L134" i="23" s="1"/>
  <c r="Q134" i="23" s="1"/>
  <c r="C134" i="23"/>
  <c r="F133" i="23"/>
  <c r="H133" i="23" s="1"/>
  <c r="L133" i="23" s="1"/>
  <c r="C133" i="23"/>
  <c r="F132" i="23"/>
  <c r="H132" i="23" s="1"/>
  <c r="L132" i="23" s="1"/>
  <c r="C132" i="23"/>
  <c r="F131" i="23"/>
  <c r="H131" i="23" s="1"/>
  <c r="L131" i="23" s="1"/>
  <c r="J131" i="23" s="1"/>
  <c r="C131" i="23"/>
  <c r="F130" i="23"/>
  <c r="H130" i="23" s="1"/>
  <c r="L130" i="23" s="1"/>
  <c r="C130" i="23"/>
  <c r="F129" i="23"/>
  <c r="H129" i="23" s="1"/>
  <c r="L129" i="23" s="1"/>
  <c r="R129" i="23" s="1"/>
  <c r="C129" i="23"/>
  <c r="F128" i="23"/>
  <c r="H128" i="23" s="1"/>
  <c r="L128" i="23" s="1"/>
  <c r="C128" i="23"/>
  <c r="S127" i="23"/>
  <c r="P127" i="23" s="1"/>
  <c r="U127" i="23" s="1"/>
  <c r="F127" i="23"/>
  <c r="H127" i="23" s="1"/>
  <c r="L127" i="23" s="1"/>
  <c r="J127" i="23" s="1"/>
  <c r="C127" i="23"/>
  <c r="F126" i="23"/>
  <c r="H126" i="23" s="1"/>
  <c r="L126" i="23" s="1"/>
  <c r="C126" i="23"/>
  <c r="F125" i="23"/>
  <c r="H125" i="23" s="1"/>
  <c r="L125" i="23" s="1"/>
  <c r="C125" i="23"/>
  <c r="S124" i="23"/>
  <c r="P124" i="23" s="1"/>
  <c r="F124" i="23"/>
  <c r="H124" i="23" s="1"/>
  <c r="L124" i="23" s="1"/>
  <c r="K124" i="23" s="1"/>
  <c r="C124" i="23"/>
  <c r="F123" i="23"/>
  <c r="H123" i="23" s="1"/>
  <c r="L123" i="23" s="1"/>
  <c r="C123" i="23"/>
  <c r="F122" i="23"/>
  <c r="H122" i="23" s="1"/>
  <c r="L122" i="23" s="1"/>
  <c r="C122" i="23"/>
  <c r="F121" i="23"/>
  <c r="H121" i="23" s="1"/>
  <c r="L121" i="23" s="1"/>
  <c r="C121" i="23"/>
  <c r="F120" i="23"/>
  <c r="H120" i="23" s="1"/>
  <c r="L120" i="23" s="1"/>
  <c r="C120" i="23"/>
  <c r="F119" i="23"/>
  <c r="H119" i="23" s="1"/>
  <c r="L119" i="23" s="1"/>
  <c r="C119" i="23"/>
  <c r="F118" i="23"/>
  <c r="H118" i="23" s="1"/>
  <c r="L118" i="23" s="1"/>
  <c r="C118" i="23"/>
  <c r="F114" i="23"/>
  <c r="C114" i="23"/>
  <c r="F115" i="23"/>
  <c r="C115" i="23"/>
  <c r="F117" i="23"/>
  <c r="C117" i="23"/>
  <c r="F116" i="23"/>
  <c r="C116" i="23"/>
  <c r="F108" i="23"/>
  <c r="H108" i="23" s="1"/>
  <c r="L108" i="23" s="1"/>
  <c r="C108" i="23"/>
  <c r="F107" i="23"/>
  <c r="H107" i="23" s="1"/>
  <c r="L107" i="23" s="1"/>
  <c r="S107" i="23" s="1"/>
  <c r="P107" i="23" s="1"/>
  <c r="C107" i="23"/>
  <c r="F106" i="23"/>
  <c r="H106" i="23" s="1"/>
  <c r="L106" i="23" s="1"/>
  <c r="C106" i="23"/>
  <c r="F105" i="23"/>
  <c r="H105" i="23" s="1"/>
  <c r="L105" i="23" s="1"/>
  <c r="J105" i="23" s="1"/>
  <c r="C105" i="23"/>
  <c r="F104" i="23"/>
  <c r="H104" i="23" s="1"/>
  <c r="L104" i="23" s="1"/>
  <c r="J104" i="23" s="1"/>
  <c r="C104" i="23"/>
  <c r="F103" i="23"/>
  <c r="H103" i="23" s="1"/>
  <c r="L103" i="23" s="1"/>
  <c r="C103" i="23"/>
  <c r="F102" i="23"/>
  <c r="H102" i="23" s="1"/>
  <c r="L102" i="23" s="1"/>
  <c r="C102" i="23"/>
  <c r="H101" i="23"/>
  <c r="L101" i="23" s="1"/>
  <c r="F101" i="23"/>
  <c r="C101" i="23"/>
  <c r="F100" i="23"/>
  <c r="H100" i="23" s="1"/>
  <c r="L100" i="23" s="1"/>
  <c r="C100" i="23"/>
  <c r="H99" i="23"/>
  <c r="L99" i="23" s="1"/>
  <c r="R99" i="23" s="1"/>
  <c r="F99" i="23"/>
  <c r="C99" i="23"/>
  <c r="F98" i="23"/>
  <c r="H98" i="23" s="1"/>
  <c r="L98" i="23" s="1"/>
  <c r="C98" i="23"/>
  <c r="F97" i="23"/>
  <c r="H97" i="23" s="1"/>
  <c r="L97" i="23" s="1"/>
  <c r="C97" i="23"/>
  <c r="H96" i="23"/>
  <c r="L96" i="23" s="1"/>
  <c r="F96" i="23"/>
  <c r="C96" i="23"/>
  <c r="F95" i="23"/>
  <c r="H95" i="23" s="1"/>
  <c r="L95" i="23" s="1"/>
  <c r="C95" i="23"/>
  <c r="Q94" i="23"/>
  <c r="F94" i="23"/>
  <c r="H94" i="23" s="1"/>
  <c r="L94" i="23" s="1"/>
  <c r="S94" i="23" s="1"/>
  <c r="P94" i="23" s="1"/>
  <c r="C94" i="23"/>
  <c r="F93" i="23"/>
  <c r="H93" i="23" s="1"/>
  <c r="L93" i="23" s="1"/>
  <c r="K93" i="23" s="1"/>
  <c r="C93" i="23"/>
  <c r="Q92" i="23"/>
  <c r="F92" i="23"/>
  <c r="H92" i="23" s="1"/>
  <c r="L92" i="23" s="1"/>
  <c r="R92" i="23" s="1"/>
  <c r="C92" i="23"/>
  <c r="F91" i="23"/>
  <c r="H91" i="23" s="1"/>
  <c r="L91" i="23" s="1"/>
  <c r="C91" i="23"/>
  <c r="F90" i="23"/>
  <c r="H90" i="23" s="1"/>
  <c r="L90" i="23" s="1"/>
  <c r="C90" i="23"/>
  <c r="F89" i="23"/>
  <c r="H89" i="23" s="1"/>
  <c r="L89" i="23" s="1"/>
  <c r="C89" i="23"/>
  <c r="F88" i="23"/>
  <c r="H88" i="23" s="1"/>
  <c r="L88" i="23" s="1"/>
  <c r="Q88" i="23" s="1"/>
  <c r="C88" i="23"/>
  <c r="F87" i="23"/>
  <c r="H87" i="23" s="1"/>
  <c r="L87" i="23" s="1"/>
  <c r="C87" i="23"/>
  <c r="F86" i="23"/>
  <c r="H86" i="23" s="1"/>
  <c r="L86" i="23" s="1"/>
  <c r="Q86" i="23" s="1"/>
  <c r="C86" i="23"/>
  <c r="S85" i="23"/>
  <c r="P85" i="23" s="1"/>
  <c r="U85" i="23" s="1"/>
  <c r="F85" i="23"/>
  <c r="H85" i="23" s="1"/>
  <c r="L85" i="23" s="1"/>
  <c r="J85" i="23" s="1"/>
  <c r="C85" i="23"/>
  <c r="F84" i="23"/>
  <c r="H84" i="23" s="1"/>
  <c r="L84" i="23" s="1"/>
  <c r="C84" i="23"/>
  <c r="F83" i="23"/>
  <c r="H83" i="23" s="1"/>
  <c r="L83" i="23" s="1"/>
  <c r="C83" i="23"/>
  <c r="L82" i="23"/>
  <c r="M82" i="23" s="1"/>
  <c r="F82" i="23"/>
  <c r="H82" i="23" s="1"/>
  <c r="C82" i="23"/>
  <c r="F81" i="23"/>
  <c r="H81" i="23" s="1"/>
  <c r="L81" i="23" s="1"/>
  <c r="S81" i="23" s="1"/>
  <c r="P81" i="23" s="1"/>
  <c r="T81" i="23" s="1"/>
  <c r="C81" i="23"/>
  <c r="F80" i="23"/>
  <c r="H80" i="23" s="1"/>
  <c r="L80" i="23" s="1"/>
  <c r="C80" i="23"/>
  <c r="F79" i="23"/>
  <c r="H79" i="23" s="1"/>
  <c r="L79" i="23" s="1"/>
  <c r="C79" i="23"/>
  <c r="F78" i="23"/>
  <c r="H78" i="23" s="1"/>
  <c r="L78" i="23" s="1"/>
  <c r="C78" i="23"/>
  <c r="L77" i="23"/>
  <c r="F77" i="23"/>
  <c r="H77" i="23" s="1"/>
  <c r="C77" i="23"/>
  <c r="F76" i="23"/>
  <c r="H76" i="23" s="1"/>
  <c r="L76" i="23" s="1"/>
  <c r="S76" i="23" s="1"/>
  <c r="P76" i="23" s="1"/>
  <c r="C76" i="23"/>
  <c r="F75" i="23"/>
  <c r="H75" i="23" s="1"/>
  <c r="L75" i="23" s="1"/>
  <c r="I75" i="23" s="1"/>
  <c r="C75" i="23"/>
  <c r="F74" i="23"/>
  <c r="H74" i="23" s="1"/>
  <c r="L74" i="23" s="1"/>
  <c r="C74" i="23"/>
  <c r="F73" i="23"/>
  <c r="H73" i="23" s="1"/>
  <c r="L73" i="23" s="1"/>
  <c r="C73" i="23"/>
  <c r="K72" i="23"/>
  <c r="F72" i="23"/>
  <c r="H72" i="23" s="1"/>
  <c r="L72" i="23" s="1"/>
  <c r="C72" i="23"/>
  <c r="F71" i="23"/>
  <c r="H71" i="23" s="1"/>
  <c r="L71" i="23" s="1"/>
  <c r="C71" i="23"/>
  <c r="F70" i="23"/>
  <c r="H70" i="23" s="1"/>
  <c r="L70" i="23" s="1"/>
  <c r="C70" i="23"/>
  <c r="F69" i="23"/>
  <c r="H69" i="23" s="1"/>
  <c r="L69" i="23" s="1"/>
  <c r="C69" i="23"/>
  <c r="S68" i="23"/>
  <c r="P68" i="23" s="1"/>
  <c r="T68" i="23" s="1"/>
  <c r="F68" i="23"/>
  <c r="H68" i="23" s="1"/>
  <c r="L68" i="23" s="1"/>
  <c r="R68" i="23" s="1"/>
  <c r="C68" i="23"/>
  <c r="F67" i="23"/>
  <c r="H67" i="23" s="1"/>
  <c r="L67" i="23" s="1"/>
  <c r="S67" i="23" s="1"/>
  <c r="P67" i="23" s="1"/>
  <c r="C67" i="23"/>
  <c r="F66" i="23"/>
  <c r="H66" i="23" s="1"/>
  <c r="L66" i="23" s="1"/>
  <c r="C66" i="23"/>
  <c r="Q65" i="23"/>
  <c r="J65" i="23"/>
  <c r="F65" i="23"/>
  <c r="H65" i="23" s="1"/>
  <c r="L65" i="23" s="1"/>
  <c r="S65" i="23" s="1"/>
  <c r="P65" i="23" s="1"/>
  <c r="U65" i="23" s="1"/>
  <c r="C65" i="23"/>
  <c r="F64" i="23"/>
  <c r="H64" i="23" s="1"/>
  <c r="L64" i="23" s="1"/>
  <c r="C64" i="23"/>
  <c r="F63" i="23"/>
  <c r="H63" i="23" s="1"/>
  <c r="L63" i="23" s="1"/>
  <c r="M63" i="23" s="1"/>
  <c r="C63" i="23"/>
  <c r="F62" i="23"/>
  <c r="H62" i="23" s="1"/>
  <c r="L62" i="23" s="1"/>
  <c r="S62" i="23" s="1"/>
  <c r="P62" i="23" s="1"/>
  <c r="T62" i="23" s="1"/>
  <c r="C62" i="23"/>
  <c r="L61" i="23"/>
  <c r="F61" i="23"/>
  <c r="H61" i="23" s="1"/>
  <c r="C61" i="23"/>
  <c r="F60" i="23"/>
  <c r="H60" i="23" s="1"/>
  <c r="L60" i="23" s="1"/>
  <c r="C60" i="23"/>
  <c r="F59" i="23"/>
  <c r="H59" i="23" s="1"/>
  <c r="L59" i="23" s="1"/>
  <c r="I59" i="23" s="1"/>
  <c r="C59" i="23"/>
  <c r="F58" i="23"/>
  <c r="H58" i="23" s="1"/>
  <c r="L58" i="23" s="1"/>
  <c r="K58" i="23" s="1"/>
  <c r="C58" i="23"/>
  <c r="F57" i="23"/>
  <c r="H57" i="23" s="1"/>
  <c r="L57" i="23" s="1"/>
  <c r="M57" i="23" s="1"/>
  <c r="C57" i="23"/>
  <c r="J56" i="23"/>
  <c r="F56" i="23"/>
  <c r="H56" i="23" s="1"/>
  <c r="L56" i="23" s="1"/>
  <c r="C56" i="23"/>
  <c r="F55" i="23"/>
  <c r="H55" i="23" s="1"/>
  <c r="L55" i="23" s="1"/>
  <c r="C55" i="23"/>
  <c r="F54" i="23"/>
  <c r="H54" i="23" s="1"/>
  <c r="L54" i="23" s="1"/>
  <c r="C54" i="23"/>
  <c r="F53" i="23"/>
  <c r="H53" i="23" s="1"/>
  <c r="L53" i="23" s="1"/>
  <c r="C53" i="23"/>
  <c r="F52" i="23"/>
  <c r="H52" i="23" s="1"/>
  <c r="L52" i="23" s="1"/>
  <c r="C52" i="23"/>
  <c r="F51" i="23"/>
  <c r="H51" i="23" s="1"/>
  <c r="L51" i="23" s="1"/>
  <c r="C51" i="23"/>
  <c r="M50" i="23"/>
  <c r="F50" i="23"/>
  <c r="H50" i="23" s="1"/>
  <c r="L50" i="23" s="1"/>
  <c r="C50" i="23"/>
  <c r="F49" i="23"/>
  <c r="H49" i="23" s="1"/>
  <c r="L49" i="23" s="1"/>
  <c r="M49" i="23" s="1"/>
  <c r="C49" i="23"/>
  <c r="F48" i="23"/>
  <c r="H48" i="23" s="1"/>
  <c r="L48" i="23" s="1"/>
  <c r="C48" i="23"/>
  <c r="F47" i="23"/>
  <c r="H47" i="23" s="1"/>
  <c r="L47" i="23" s="1"/>
  <c r="C47" i="23"/>
  <c r="F46" i="23"/>
  <c r="H46" i="23" s="1"/>
  <c r="L46" i="23" s="1"/>
  <c r="C46" i="23"/>
  <c r="K45" i="23"/>
  <c r="F45" i="23"/>
  <c r="H45" i="23" s="1"/>
  <c r="L45" i="23" s="1"/>
  <c r="C45" i="23"/>
  <c r="F44" i="23"/>
  <c r="H44" i="23" s="1"/>
  <c r="L44" i="23" s="1"/>
  <c r="C44" i="23"/>
  <c r="F43" i="23"/>
  <c r="H43" i="23" s="1"/>
  <c r="L43" i="23" s="1"/>
  <c r="C43" i="23"/>
  <c r="F42" i="23"/>
  <c r="H42" i="23" s="1"/>
  <c r="L42" i="23" s="1"/>
  <c r="C42" i="23"/>
  <c r="F41" i="23"/>
  <c r="H41" i="23" s="1"/>
  <c r="L41" i="23" s="1"/>
  <c r="C41" i="23"/>
  <c r="F40" i="23"/>
  <c r="H40" i="23" s="1"/>
  <c r="L40" i="23" s="1"/>
  <c r="K40" i="23" s="1"/>
  <c r="C40" i="23"/>
  <c r="F39" i="23"/>
  <c r="H39" i="23" s="1"/>
  <c r="L39" i="23" s="1"/>
  <c r="M39" i="23" s="1"/>
  <c r="C39" i="23"/>
  <c r="F38" i="23"/>
  <c r="H38" i="23" s="1"/>
  <c r="L38" i="23" s="1"/>
  <c r="C38" i="23"/>
  <c r="F37" i="23"/>
  <c r="H37" i="23" s="1"/>
  <c r="L37" i="23" s="1"/>
  <c r="C37" i="23"/>
  <c r="F36" i="23"/>
  <c r="H36" i="23" s="1"/>
  <c r="L36" i="23" s="1"/>
  <c r="C36" i="23"/>
  <c r="F35" i="23"/>
  <c r="H35" i="23" s="1"/>
  <c r="L35" i="23" s="1"/>
  <c r="C35" i="23"/>
  <c r="H34" i="23"/>
  <c r="L34" i="23" s="1"/>
  <c r="F34" i="23"/>
  <c r="C34" i="23"/>
  <c r="F33" i="23"/>
  <c r="H33" i="23" s="1"/>
  <c r="L33" i="23" s="1"/>
  <c r="C33" i="23"/>
  <c r="F32" i="23"/>
  <c r="H32" i="23" s="1"/>
  <c r="L32" i="23" s="1"/>
  <c r="C32" i="23"/>
  <c r="F31" i="23"/>
  <c r="H31" i="23" s="1"/>
  <c r="L31" i="23" s="1"/>
  <c r="C31" i="23"/>
  <c r="F30" i="23"/>
  <c r="H30" i="23" s="1"/>
  <c r="L30" i="23" s="1"/>
  <c r="C30" i="23"/>
  <c r="F29" i="23"/>
  <c r="H29" i="23" s="1"/>
  <c r="L29" i="23" s="1"/>
  <c r="C29" i="23"/>
  <c r="F28" i="23"/>
  <c r="H28" i="23" s="1"/>
  <c r="L28" i="23" s="1"/>
  <c r="C28" i="23"/>
  <c r="F27" i="23"/>
  <c r="H27" i="23" s="1"/>
  <c r="L27" i="23" s="1"/>
  <c r="C27" i="23"/>
  <c r="H26" i="23"/>
  <c r="L26" i="23" s="1"/>
  <c r="F26" i="23"/>
  <c r="C26" i="23"/>
  <c r="F25" i="23"/>
  <c r="H25" i="23" s="1"/>
  <c r="L25" i="23" s="1"/>
  <c r="C25" i="23"/>
  <c r="F24" i="23"/>
  <c r="H24" i="23" s="1"/>
  <c r="L24" i="23" s="1"/>
  <c r="C24" i="23"/>
  <c r="F23" i="23"/>
  <c r="H23" i="23" s="1"/>
  <c r="L23" i="23" s="1"/>
  <c r="C23" i="23"/>
  <c r="F22" i="23"/>
  <c r="H22" i="23" s="1"/>
  <c r="L22" i="23" s="1"/>
  <c r="S22" i="23" s="1"/>
  <c r="P22" i="23" s="1"/>
  <c r="C22" i="23"/>
  <c r="F21" i="23"/>
  <c r="H21" i="23" s="1"/>
  <c r="L21" i="23" s="1"/>
  <c r="C21" i="23"/>
  <c r="F20" i="23"/>
  <c r="H20" i="23" s="1"/>
  <c r="L20" i="23" s="1"/>
  <c r="C20" i="23"/>
  <c r="F19" i="23"/>
  <c r="H19" i="23" s="1"/>
  <c r="L19" i="23" s="1"/>
  <c r="C19" i="23"/>
  <c r="H18" i="23"/>
  <c r="L18" i="23" s="1"/>
  <c r="F18" i="23"/>
  <c r="C18" i="23"/>
  <c r="F17" i="23"/>
  <c r="H17" i="23" s="1"/>
  <c r="L17" i="23" s="1"/>
  <c r="C17" i="23"/>
  <c r="F16" i="23"/>
  <c r="H16" i="23" s="1"/>
  <c r="L16" i="23" s="1"/>
  <c r="C16" i="23"/>
  <c r="F15" i="23"/>
  <c r="H15" i="23" s="1"/>
  <c r="L15" i="23" s="1"/>
  <c r="C15" i="23"/>
  <c r="F14" i="23"/>
  <c r="H14" i="23" s="1"/>
  <c r="L14" i="23" s="1"/>
  <c r="C14" i="23"/>
  <c r="F13" i="23"/>
  <c r="H13" i="23" s="1"/>
  <c r="L13" i="23" s="1"/>
  <c r="C13" i="23"/>
  <c r="F12" i="23"/>
  <c r="H12" i="23" s="1"/>
  <c r="L12" i="23" s="1"/>
  <c r="C12" i="23"/>
  <c r="F11" i="23"/>
  <c r="H11" i="23" s="1"/>
  <c r="L11" i="23" s="1"/>
  <c r="C11" i="23"/>
  <c r="F10" i="23"/>
  <c r="H10" i="23" s="1"/>
  <c r="L10" i="23" s="1"/>
  <c r="C10" i="23"/>
  <c r="F9" i="23"/>
  <c r="H9" i="23" s="1"/>
  <c r="L9" i="23" s="1"/>
  <c r="C9" i="23"/>
  <c r="H528" i="20"/>
  <c r="L528" i="20" s="1"/>
  <c r="F528" i="20"/>
  <c r="C528" i="20"/>
  <c r="F527" i="20"/>
  <c r="H527" i="20" s="1"/>
  <c r="L527" i="20" s="1"/>
  <c r="C527" i="20"/>
  <c r="F526" i="20"/>
  <c r="H526" i="20" s="1"/>
  <c r="L526" i="20" s="1"/>
  <c r="I526" i="20" s="1"/>
  <c r="C526" i="20"/>
  <c r="F525" i="20"/>
  <c r="H525" i="20" s="1"/>
  <c r="L525" i="20" s="1"/>
  <c r="C525" i="20"/>
  <c r="R524" i="20"/>
  <c r="F524" i="20"/>
  <c r="H524" i="20" s="1"/>
  <c r="L524" i="20" s="1"/>
  <c r="Q524" i="20" s="1"/>
  <c r="C524" i="20"/>
  <c r="F523" i="20"/>
  <c r="H523" i="20" s="1"/>
  <c r="L523" i="20" s="1"/>
  <c r="C523" i="20"/>
  <c r="F522" i="20"/>
  <c r="H522" i="20" s="1"/>
  <c r="L522" i="20" s="1"/>
  <c r="C522" i="20"/>
  <c r="F521" i="20"/>
  <c r="H521" i="20" s="1"/>
  <c r="L521" i="20" s="1"/>
  <c r="C521" i="20"/>
  <c r="H520" i="20"/>
  <c r="L520" i="20" s="1"/>
  <c r="F520" i="20"/>
  <c r="C520" i="20"/>
  <c r="F519" i="20"/>
  <c r="H519" i="20" s="1"/>
  <c r="L519" i="20" s="1"/>
  <c r="C519" i="20"/>
  <c r="F518" i="20"/>
  <c r="H518" i="20" s="1"/>
  <c r="L518" i="20" s="1"/>
  <c r="C518" i="20"/>
  <c r="J517" i="20"/>
  <c r="F517" i="20"/>
  <c r="H517" i="20" s="1"/>
  <c r="L517" i="20" s="1"/>
  <c r="C517" i="20"/>
  <c r="F516" i="20"/>
  <c r="H516" i="20" s="1"/>
  <c r="L516" i="20" s="1"/>
  <c r="C516" i="20"/>
  <c r="H515" i="20"/>
  <c r="L515" i="20" s="1"/>
  <c r="F515" i="20"/>
  <c r="C515" i="20"/>
  <c r="F514" i="20"/>
  <c r="H514" i="20" s="1"/>
  <c r="L514" i="20" s="1"/>
  <c r="C514" i="20"/>
  <c r="F513" i="20"/>
  <c r="H513" i="20" s="1"/>
  <c r="L513" i="20" s="1"/>
  <c r="C513" i="20"/>
  <c r="L512" i="20"/>
  <c r="F512" i="20"/>
  <c r="H512" i="20" s="1"/>
  <c r="C512" i="20"/>
  <c r="F511" i="20"/>
  <c r="H511" i="20" s="1"/>
  <c r="L511" i="20" s="1"/>
  <c r="R511" i="20" s="1"/>
  <c r="C511" i="20"/>
  <c r="S510" i="20"/>
  <c r="P510" i="20" s="1"/>
  <c r="U510" i="20" s="1"/>
  <c r="F510" i="20"/>
  <c r="H510" i="20" s="1"/>
  <c r="L510" i="20" s="1"/>
  <c r="C510" i="20"/>
  <c r="L509" i="20"/>
  <c r="F509" i="20"/>
  <c r="H509" i="20" s="1"/>
  <c r="C509" i="20"/>
  <c r="F508" i="20"/>
  <c r="H508" i="20" s="1"/>
  <c r="L508" i="20" s="1"/>
  <c r="J508" i="20" s="1"/>
  <c r="C508" i="20"/>
  <c r="J507" i="20"/>
  <c r="F507" i="20"/>
  <c r="H507" i="20" s="1"/>
  <c r="L507" i="20" s="1"/>
  <c r="C507" i="20"/>
  <c r="H506" i="20"/>
  <c r="L506" i="20" s="1"/>
  <c r="F506" i="20"/>
  <c r="C506" i="20"/>
  <c r="F505" i="20"/>
  <c r="H505" i="20" s="1"/>
  <c r="L505" i="20" s="1"/>
  <c r="C505" i="20"/>
  <c r="F504" i="20"/>
  <c r="H504" i="20" s="1"/>
  <c r="L504" i="20" s="1"/>
  <c r="Q504" i="20" s="1"/>
  <c r="C504" i="20"/>
  <c r="F503" i="20"/>
  <c r="H503" i="20" s="1"/>
  <c r="L503" i="20" s="1"/>
  <c r="R503" i="20" s="1"/>
  <c r="C503" i="20"/>
  <c r="F502" i="20"/>
  <c r="H502" i="20" s="1"/>
  <c r="L502" i="20" s="1"/>
  <c r="K502" i="20" s="1"/>
  <c r="C502" i="20"/>
  <c r="F501" i="20"/>
  <c r="H501" i="20" s="1"/>
  <c r="L501" i="20" s="1"/>
  <c r="R501" i="20" s="1"/>
  <c r="C501" i="20"/>
  <c r="F500" i="20"/>
  <c r="H500" i="20" s="1"/>
  <c r="L500" i="20" s="1"/>
  <c r="C500" i="20"/>
  <c r="F499" i="20"/>
  <c r="H499" i="20" s="1"/>
  <c r="L499" i="20" s="1"/>
  <c r="M499" i="20" s="1"/>
  <c r="C499" i="20"/>
  <c r="H498" i="20"/>
  <c r="L498" i="20" s="1"/>
  <c r="S498" i="20" s="1"/>
  <c r="P498" i="20" s="1"/>
  <c r="F498" i="20"/>
  <c r="C498" i="20"/>
  <c r="F497" i="20"/>
  <c r="H497" i="20" s="1"/>
  <c r="L497" i="20" s="1"/>
  <c r="C497" i="20"/>
  <c r="F496" i="20"/>
  <c r="H496" i="20" s="1"/>
  <c r="L496" i="20" s="1"/>
  <c r="C496" i="20"/>
  <c r="F495" i="20"/>
  <c r="H495" i="20" s="1"/>
  <c r="L495" i="20" s="1"/>
  <c r="C495" i="20"/>
  <c r="H494" i="20"/>
  <c r="L494" i="20" s="1"/>
  <c r="K494" i="20" s="1"/>
  <c r="F494" i="20"/>
  <c r="C494" i="20"/>
  <c r="F493" i="20"/>
  <c r="H493" i="20" s="1"/>
  <c r="L493" i="20" s="1"/>
  <c r="C493" i="20"/>
  <c r="F492" i="20"/>
  <c r="H492" i="20" s="1"/>
  <c r="L492" i="20" s="1"/>
  <c r="R492" i="20" s="1"/>
  <c r="C492" i="20"/>
  <c r="K491" i="20"/>
  <c r="F491" i="20"/>
  <c r="H491" i="20" s="1"/>
  <c r="L491" i="20" s="1"/>
  <c r="C491" i="20"/>
  <c r="H490" i="20"/>
  <c r="L490" i="20" s="1"/>
  <c r="F490" i="20"/>
  <c r="C490" i="20"/>
  <c r="F489" i="20"/>
  <c r="H489" i="20" s="1"/>
  <c r="L489" i="20" s="1"/>
  <c r="C489" i="20"/>
  <c r="F488" i="20"/>
  <c r="H488" i="20" s="1"/>
  <c r="L488" i="20" s="1"/>
  <c r="C488" i="20"/>
  <c r="F487" i="20"/>
  <c r="H487" i="20" s="1"/>
  <c r="L487" i="20" s="1"/>
  <c r="C487" i="20"/>
  <c r="F486" i="20"/>
  <c r="H486" i="20" s="1"/>
  <c r="L486" i="20" s="1"/>
  <c r="I486" i="20" s="1"/>
  <c r="C486" i="20"/>
  <c r="J485" i="20"/>
  <c r="F485" i="20"/>
  <c r="H485" i="20" s="1"/>
  <c r="L485" i="20" s="1"/>
  <c r="C485" i="20"/>
  <c r="F484" i="20"/>
  <c r="H484" i="20" s="1"/>
  <c r="L484" i="20" s="1"/>
  <c r="R484" i="20" s="1"/>
  <c r="C484" i="20"/>
  <c r="F483" i="20"/>
  <c r="H483" i="20" s="1"/>
  <c r="L483" i="20" s="1"/>
  <c r="C483" i="20"/>
  <c r="F482" i="20"/>
  <c r="H482" i="20" s="1"/>
  <c r="L482" i="20" s="1"/>
  <c r="K482" i="20" s="1"/>
  <c r="C482" i="20"/>
  <c r="S481" i="20"/>
  <c r="P481" i="20" s="1"/>
  <c r="F481" i="20"/>
  <c r="H481" i="20" s="1"/>
  <c r="L481" i="20" s="1"/>
  <c r="R481" i="20" s="1"/>
  <c r="C481" i="20"/>
  <c r="L480" i="20"/>
  <c r="M480" i="20" s="1"/>
  <c r="F480" i="20"/>
  <c r="H480" i="20" s="1"/>
  <c r="C480" i="20"/>
  <c r="F479" i="20"/>
  <c r="H479" i="20" s="1"/>
  <c r="L479" i="20" s="1"/>
  <c r="C479" i="20"/>
  <c r="F478" i="20"/>
  <c r="H478" i="20" s="1"/>
  <c r="L478" i="20" s="1"/>
  <c r="I478" i="20" s="1"/>
  <c r="C478" i="20"/>
  <c r="F477" i="20"/>
  <c r="H477" i="20" s="1"/>
  <c r="L477" i="20" s="1"/>
  <c r="C477" i="20"/>
  <c r="F476" i="20"/>
  <c r="H476" i="20" s="1"/>
  <c r="L476" i="20" s="1"/>
  <c r="C476" i="20"/>
  <c r="H475" i="20"/>
  <c r="L475" i="20" s="1"/>
  <c r="J475" i="20" s="1"/>
  <c r="F475" i="20"/>
  <c r="C475" i="20"/>
  <c r="F474" i="20"/>
  <c r="H474" i="20" s="1"/>
  <c r="L474" i="20" s="1"/>
  <c r="C474" i="20"/>
  <c r="F473" i="20"/>
  <c r="H473" i="20" s="1"/>
  <c r="L473" i="20" s="1"/>
  <c r="C473" i="20"/>
  <c r="R472" i="20"/>
  <c r="M472" i="20"/>
  <c r="F472" i="20"/>
  <c r="H472" i="20" s="1"/>
  <c r="L472" i="20" s="1"/>
  <c r="Q472" i="20" s="1"/>
  <c r="C472" i="20"/>
  <c r="F471" i="20"/>
  <c r="H471" i="20" s="1"/>
  <c r="L471" i="20" s="1"/>
  <c r="M471" i="20" s="1"/>
  <c r="C471" i="20"/>
  <c r="F470" i="20"/>
  <c r="H470" i="20" s="1"/>
  <c r="L470" i="20" s="1"/>
  <c r="K470" i="20" s="1"/>
  <c r="C470" i="20"/>
  <c r="F469" i="20"/>
  <c r="H469" i="20" s="1"/>
  <c r="L469" i="20" s="1"/>
  <c r="C469" i="20"/>
  <c r="F468" i="20"/>
  <c r="H468" i="20" s="1"/>
  <c r="L468" i="20" s="1"/>
  <c r="C468" i="20"/>
  <c r="F467" i="20"/>
  <c r="H467" i="20" s="1"/>
  <c r="L467" i="20" s="1"/>
  <c r="M467" i="20" s="1"/>
  <c r="C467" i="20"/>
  <c r="L466" i="20"/>
  <c r="F466" i="20"/>
  <c r="H466" i="20" s="1"/>
  <c r="C466" i="20"/>
  <c r="F465" i="20"/>
  <c r="H465" i="20" s="1"/>
  <c r="L465" i="20" s="1"/>
  <c r="R465" i="20" s="1"/>
  <c r="C465" i="20"/>
  <c r="F464" i="20"/>
  <c r="H464" i="20" s="1"/>
  <c r="L464" i="20" s="1"/>
  <c r="M464" i="20" s="1"/>
  <c r="C464" i="20"/>
  <c r="H463" i="20"/>
  <c r="L463" i="20" s="1"/>
  <c r="F463" i="20"/>
  <c r="C463" i="20"/>
  <c r="F462" i="20"/>
  <c r="H462" i="20" s="1"/>
  <c r="L462" i="20" s="1"/>
  <c r="C462" i="20"/>
  <c r="F461" i="20"/>
  <c r="H461" i="20" s="1"/>
  <c r="L461" i="20" s="1"/>
  <c r="C461" i="20"/>
  <c r="M460" i="20"/>
  <c r="F460" i="20"/>
  <c r="H460" i="20" s="1"/>
  <c r="L460" i="20" s="1"/>
  <c r="J460" i="20" s="1"/>
  <c r="C460" i="20"/>
  <c r="F459" i="20"/>
  <c r="H459" i="20" s="1"/>
  <c r="L459" i="20" s="1"/>
  <c r="C459" i="20"/>
  <c r="H458" i="20"/>
  <c r="L458" i="20" s="1"/>
  <c r="M458" i="20" s="1"/>
  <c r="F458" i="20"/>
  <c r="C458" i="20"/>
  <c r="F457" i="20"/>
  <c r="H457" i="20" s="1"/>
  <c r="L457" i="20" s="1"/>
  <c r="C457" i="20"/>
  <c r="F456" i="20"/>
  <c r="H456" i="20" s="1"/>
  <c r="L456" i="20" s="1"/>
  <c r="J456" i="20" s="1"/>
  <c r="C456" i="20"/>
  <c r="F455" i="20"/>
  <c r="H455" i="20" s="1"/>
  <c r="L455" i="20" s="1"/>
  <c r="C455" i="20"/>
  <c r="F454" i="20"/>
  <c r="H454" i="20" s="1"/>
  <c r="L454" i="20" s="1"/>
  <c r="J454" i="20" s="1"/>
  <c r="C454" i="20"/>
  <c r="H453" i="20"/>
  <c r="L453" i="20" s="1"/>
  <c r="F453" i="20"/>
  <c r="C453" i="20"/>
  <c r="H452" i="20"/>
  <c r="L452" i="20" s="1"/>
  <c r="F452" i="20"/>
  <c r="C452" i="20"/>
  <c r="F451" i="20"/>
  <c r="H451" i="20" s="1"/>
  <c r="L451" i="20" s="1"/>
  <c r="I451" i="20" s="1"/>
  <c r="C451" i="20"/>
  <c r="F450" i="20"/>
  <c r="H450" i="20" s="1"/>
  <c r="L450" i="20" s="1"/>
  <c r="I450" i="20" s="1"/>
  <c r="C450" i="20"/>
  <c r="H449" i="20"/>
  <c r="L449" i="20" s="1"/>
  <c r="F449" i="20"/>
  <c r="C449" i="20"/>
  <c r="F448" i="20"/>
  <c r="H448" i="20" s="1"/>
  <c r="L448" i="20" s="1"/>
  <c r="C448" i="20"/>
  <c r="F447" i="20"/>
  <c r="H447" i="20" s="1"/>
  <c r="L447" i="20" s="1"/>
  <c r="C447" i="20"/>
  <c r="J446" i="20"/>
  <c r="F446" i="20"/>
  <c r="H446" i="20" s="1"/>
  <c r="L446" i="20" s="1"/>
  <c r="C446" i="20"/>
  <c r="F445" i="20"/>
  <c r="H445" i="20" s="1"/>
  <c r="L445" i="20" s="1"/>
  <c r="C445" i="20"/>
  <c r="F444" i="20"/>
  <c r="H444" i="20" s="1"/>
  <c r="L444" i="20" s="1"/>
  <c r="S444" i="20" s="1"/>
  <c r="P444" i="20" s="1"/>
  <c r="U444" i="20" s="1"/>
  <c r="C444" i="20"/>
  <c r="F443" i="20"/>
  <c r="H443" i="20" s="1"/>
  <c r="L443" i="20" s="1"/>
  <c r="C443" i="20"/>
  <c r="M442" i="20"/>
  <c r="F442" i="20"/>
  <c r="H442" i="20" s="1"/>
  <c r="L442" i="20" s="1"/>
  <c r="C442" i="20"/>
  <c r="F441" i="20"/>
  <c r="H441" i="20" s="1"/>
  <c r="L441" i="20" s="1"/>
  <c r="C441" i="20"/>
  <c r="F440" i="20"/>
  <c r="H440" i="20" s="1"/>
  <c r="L440" i="20" s="1"/>
  <c r="C440" i="20"/>
  <c r="I439" i="20"/>
  <c r="F439" i="20"/>
  <c r="H439" i="20" s="1"/>
  <c r="L439" i="20" s="1"/>
  <c r="K439" i="20" s="1"/>
  <c r="C439" i="20"/>
  <c r="F438" i="20"/>
  <c r="H438" i="20" s="1"/>
  <c r="L438" i="20" s="1"/>
  <c r="M438" i="20" s="1"/>
  <c r="C438" i="20"/>
  <c r="F437" i="20"/>
  <c r="H437" i="20" s="1"/>
  <c r="L437" i="20" s="1"/>
  <c r="C437" i="20"/>
  <c r="F436" i="20"/>
  <c r="H436" i="20" s="1"/>
  <c r="L436" i="20" s="1"/>
  <c r="C436" i="20"/>
  <c r="F435" i="20"/>
  <c r="H435" i="20" s="1"/>
  <c r="L435" i="20" s="1"/>
  <c r="C435" i="20"/>
  <c r="F434" i="20"/>
  <c r="H434" i="20" s="1"/>
  <c r="L434" i="20" s="1"/>
  <c r="C434" i="20"/>
  <c r="F433" i="20"/>
  <c r="H433" i="20" s="1"/>
  <c r="L433" i="20" s="1"/>
  <c r="C433" i="20"/>
  <c r="H432" i="20"/>
  <c r="L432" i="20" s="1"/>
  <c r="K432" i="20" s="1"/>
  <c r="F432" i="20"/>
  <c r="C432" i="20"/>
  <c r="F431" i="20"/>
  <c r="H431" i="20" s="1"/>
  <c r="L431" i="20" s="1"/>
  <c r="C431" i="20"/>
  <c r="F430" i="20"/>
  <c r="H430" i="20" s="1"/>
  <c r="L430" i="20" s="1"/>
  <c r="C430" i="20"/>
  <c r="F429" i="20"/>
  <c r="H429" i="20" s="1"/>
  <c r="L429" i="20" s="1"/>
  <c r="C429" i="20"/>
  <c r="F423" i="20"/>
  <c r="H423" i="20" s="1"/>
  <c r="L423" i="20" s="1"/>
  <c r="K423" i="20" s="1"/>
  <c r="C423" i="20"/>
  <c r="F422" i="20"/>
  <c r="H422" i="20" s="1"/>
  <c r="L422" i="20" s="1"/>
  <c r="Q422" i="20" s="1"/>
  <c r="C422" i="20"/>
  <c r="F421" i="20"/>
  <c r="H421" i="20" s="1"/>
  <c r="L421" i="20" s="1"/>
  <c r="C421" i="20"/>
  <c r="F420" i="20"/>
  <c r="H420" i="20" s="1"/>
  <c r="L420" i="20" s="1"/>
  <c r="C420" i="20"/>
  <c r="H419" i="20"/>
  <c r="L419" i="20" s="1"/>
  <c r="M419" i="20" s="1"/>
  <c r="F419" i="20"/>
  <c r="C419" i="20"/>
  <c r="F418" i="20"/>
  <c r="H418" i="20" s="1"/>
  <c r="L418" i="20" s="1"/>
  <c r="C418" i="20"/>
  <c r="F417" i="20"/>
  <c r="H417" i="20" s="1"/>
  <c r="L417" i="20" s="1"/>
  <c r="J417" i="20" s="1"/>
  <c r="C417" i="20"/>
  <c r="F416" i="20"/>
  <c r="H416" i="20" s="1"/>
  <c r="L416" i="20" s="1"/>
  <c r="C416" i="20"/>
  <c r="F415" i="20"/>
  <c r="H415" i="20" s="1"/>
  <c r="L415" i="20" s="1"/>
  <c r="J415" i="20" s="1"/>
  <c r="C415" i="20"/>
  <c r="F414" i="20"/>
  <c r="H414" i="20" s="1"/>
  <c r="L414" i="20" s="1"/>
  <c r="Q414" i="20" s="1"/>
  <c r="C414" i="20"/>
  <c r="H413" i="20"/>
  <c r="L413" i="20" s="1"/>
  <c r="F413" i="20"/>
  <c r="C413" i="20"/>
  <c r="F412" i="20"/>
  <c r="H412" i="20" s="1"/>
  <c r="L412" i="20" s="1"/>
  <c r="C412" i="20"/>
  <c r="F411" i="20"/>
  <c r="H411" i="20" s="1"/>
  <c r="L411" i="20" s="1"/>
  <c r="J411" i="20" s="1"/>
  <c r="C411" i="20"/>
  <c r="F410" i="20"/>
  <c r="H410" i="20" s="1"/>
  <c r="L410" i="20" s="1"/>
  <c r="R410" i="20" s="1"/>
  <c r="C410" i="20"/>
  <c r="F409" i="20"/>
  <c r="H409" i="20" s="1"/>
  <c r="L409" i="20" s="1"/>
  <c r="C409" i="20"/>
  <c r="F408" i="20"/>
  <c r="H408" i="20" s="1"/>
  <c r="L408" i="20" s="1"/>
  <c r="C408" i="20"/>
  <c r="H407" i="20"/>
  <c r="L407" i="20" s="1"/>
  <c r="F407" i="20"/>
  <c r="C407" i="20"/>
  <c r="H406" i="20"/>
  <c r="L406" i="20" s="1"/>
  <c r="K406" i="20" s="1"/>
  <c r="F406" i="20"/>
  <c r="C406" i="20"/>
  <c r="F405" i="20"/>
  <c r="H405" i="20" s="1"/>
  <c r="L405" i="20" s="1"/>
  <c r="C405" i="20"/>
  <c r="H404" i="20"/>
  <c r="L404" i="20" s="1"/>
  <c r="J404" i="20" s="1"/>
  <c r="F404" i="20"/>
  <c r="C404" i="20"/>
  <c r="I403" i="20"/>
  <c r="F403" i="20"/>
  <c r="H403" i="20" s="1"/>
  <c r="L403" i="20" s="1"/>
  <c r="K403" i="20" s="1"/>
  <c r="C403" i="20"/>
  <c r="F402" i="20"/>
  <c r="H402" i="20" s="1"/>
  <c r="L402" i="20" s="1"/>
  <c r="C402" i="20"/>
  <c r="F401" i="20"/>
  <c r="H401" i="20" s="1"/>
  <c r="L401" i="20" s="1"/>
  <c r="S401" i="20" s="1"/>
  <c r="P401" i="20" s="1"/>
  <c r="C401" i="20"/>
  <c r="F400" i="20"/>
  <c r="H400" i="20" s="1"/>
  <c r="L400" i="20" s="1"/>
  <c r="Q400" i="20" s="1"/>
  <c r="C400" i="20"/>
  <c r="F399" i="20"/>
  <c r="H399" i="20" s="1"/>
  <c r="L399" i="20" s="1"/>
  <c r="C399" i="20"/>
  <c r="F398" i="20"/>
  <c r="H398" i="20" s="1"/>
  <c r="L398" i="20" s="1"/>
  <c r="C398" i="20"/>
  <c r="H397" i="20"/>
  <c r="L397" i="20" s="1"/>
  <c r="M397" i="20" s="1"/>
  <c r="F397" i="20"/>
  <c r="C397" i="20"/>
  <c r="F396" i="20"/>
  <c r="H396" i="20" s="1"/>
  <c r="L396" i="20" s="1"/>
  <c r="C396" i="20"/>
  <c r="F395" i="20"/>
  <c r="H395" i="20" s="1"/>
  <c r="L395" i="20" s="1"/>
  <c r="C395" i="20"/>
  <c r="S394" i="20"/>
  <c r="P394" i="20" s="1"/>
  <c r="F394" i="20"/>
  <c r="H394" i="20" s="1"/>
  <c r="L394" i="20" s="1"/>
  <c r="C394" i="20"/>
  <c r="F393" i="20"/>
  <c r="H393" i="20" s="1"/>
  <c r="L393" i="20" s="1"/>
  <c r="C393" i="20"/>
  <c r="M392" i="20"/>
  <c r="F392" i="20"/>
  <c r="H392" i="20" s="1"/>
  <c r="L392" i="20" s="1"/>
  <c r="Q392" i="20" s="1"/>
  <c r="C392" i="20"/>
  <c r="F391" i="20"/>
  <c r="H391" i="20" s="1"/>
  <c r="L391" i="20" s="1"/>
  <c r="C391" i="20"/>
  <c r="F390" i="20"/>
  <c r="H390" i="20" s="1"/>
  <c r="L390" i="20" s="1"/>
  <c r="J390" i="20" s="1"/>
  <c r="C390" i="20"/>
  <c r="F389" i="20"/>
  <c r="H389" i="20" s="1"/>
  <c r="L389" i="20" s="1"/>
  <c r="C389" i="20"/>
  <c r="F388" i="20"/>
  <c r="H388" i="20" s="1"/>
  <c r="L388" i="20" s="1"/>
  <c r="C388" i="20"/>
  <c r="H387" i="20"/>
  <c r="L387" i="20" s="1"/>
  <c r="F387" i="20"/>
  <c r="C387" i="20"/>
  <c r="F386" i="20"/>
  <c r="H386" i="20" s="1"/>
  <c r="L386" i="20" s="1"/>
  <c r="C386" i="20"/>
  <c r="F385" i="20"/>
  <c r="H385" i="20" s="1"/>
  <c r="L385" i="20" s="1"/>
  <c r="C385" i="20"/>
  <c r="K384" i="20"/>
  <c r="F384" i="20"/>
  <c r="H384" i="20" s="1"/>
  <c r="L384" i="20" s="1"/>
  <c r="C384" i="20"/>
  <c r="F383" i="20"/>
  <c r="H383" i="20" s="1"/>
  <c r="L383" i="20" s="1"/>
  <c r="K383" i="20" s="1"/>
  <c r="C383" i="20"/>
  <c r="F382" i="20"/>
  <c r="H382" i="20" s="1"/>
  <c r="L382" i="20" s="1"/>
  <c r="C382" i="20"/>
  <c r="F381" i="20"/>
  <c r="H381" i="20" s="1"/>
  <c r="L381" i="20" s="1"/>
  <c r="C381" i="20"/>
  <c r="H380" i="20"/>
  <c r="L380" i="20" s="1"/>
  <c r="R380" i="20" s="1"/>
  <c r="F380" i="20"/>
  <c r="C380" i="20"/>
  <c r="J379" i="20"/>
  <c r="F379" i="20"/>
  <c r="H379" i="20" s="1"/>
  <c r="L379" i="20" s="1"/>
  <c r="C379" i="20"/>
  <c r="F378" i="20"/>
  <c r="H378" i="20" s="1"/>
  <c r="L378" i="20" s="1"/>
  <c r="C378" i="20"/>
  <c r="H377" i="20"/>
  <c r="L377" i="20" s="1"/>
  <c r="J377" i="20" s="1"/>
  <c r="F377" i="20"/>
  <c r="C377" i="20"/>
  <c r="F376" i="20"/>
  <c r="H376" i="20" s="1"/>
  <c r="L376" i="20" s="1"/>
  <c r="C376" i="20"/>
  <c r="F375" i="20"/>
  <c r="H375" i="20" s="1"/>
  <c r="L375" i="20" s="1"/>
  <c r="M375" i="20" s="1"/>
  <c r="C375" i="20"/>
  <c r="F374" i="20"/>
  <c r="H374" i="20" s="1"/>
  <c r="L374" i="20" s="1"/>
  <c r="C374" i="20"/>
  <c r="F373" i="20"/>
  <c r="H373" i="20" s="1"/>
  <c r="L373" i="20" s="1"/>
  <c r="K373" i="20" s="1"/>
  <c r="C373" i="20"/>
  <c r="F372" i="20"/>
  <c r="H372" i="20" s="1"/>
  <c r="L372" i="20" s="1"/>
  <c r="J372" i="20" s="1"/>
  <c r="C372" i="20"/>
  <c r="F371" i="20"/>
  <c r="H371" i="20" s="1"/>
  <c r="L371" i="20" s="1"/>
  <c r="C371" i="20"/>
  <c r="H370" i="20"/>
  <c r="L370" i="20" s="1"/>
  <c r="F370" i="20"/>
  <c r="C370" i="20"/>
  <c r="F369" i="20"/>
  <c r="H369" i="20" s="1"/>
  <c r="L369" i="20" s="1"/>
  <c r="C369" i="20"/>
  <c r="K368" i="20"/>
  <c r="F368" i="20"/>
  <c r="H368" i="20" s="1"/>
  <c r="L368" i="20" s="1"/>
  <c r="C368" i="20"/>
  <c r="J367" i="20"/>
  <c r="F367" i="20"/>
  <c r="H367" i="20" s="1"/>
  <c r="L367" i="20" s="1"/>
  <c r="C367" i="20"/>
  <c r="F366" i="20"/>
  <c r="H366" i="20" s="1"/>
  <c r="L366" i="20" s="1"/>
  <c r="R366" i="20" s="1"/>
  <c r="C366" i="20"/>
  <c r="H365" i="20"/>
  <c r="L365" i="20" s="1"/>
  <c r="F365" i="20"/>
  <c r="C365" i="20"/>
  <c r="F364" i="20"/>
  <c r="H364" i="20" s="1"/>
  <c r="L364" i="20" s="1"/>
  <c r="C364" i="20"/>
  <c r="F363" i="20"/>
  <c r="H363" i="20" s="1"/>
  <c r="L363" i="20" s="1"/>
  <c r="I363" i="20" s="1"/>
  <c r="C363" i="20"/>
  <c r="F362" i="20"/>
  <c r="H362" i="20" s="1"/>
  <c r="L362" i="20" s="1"/>
  <c r="C362" i="20"/>
  <c r="F361" i="20"/>
  <c r="H361" i="20" s="1"/>
  <c r="L361" i="20" s="1"/>
  <c r="M361" i="20" s="1"/>
  <c r="C361" i="20"/>
  <c r="S360" i="20"/>
  <c r="P360" i="20" s="1"/>
  <c r="J360" i="20"/>
  <c r="H360" i="20"/>
  <c r="L360" i="20" s="1"/>
  <c r="M360" i="20" s="1"/>
  <c r="F360" i="20"/>
  <c r="C360" i="20"/>
  <c r="F359" i="20"/>
  <c r="H359" i="20" s="1"/>
  <c r="L359" i="20" s="1"/>
  <c r="C359" i="20"/>
  <c r="F358" i="20"/>
  <c r="H358" i="20" s="1"/>
  <c r="L358" i="20" s="1"/>
  <c r="C358" i="20"/>
  <c r="F357" i="20"/>
  <c r="H357" i="20" s="1"/>
  <c r="L357" i="20" s="1"/>
  <c r="C357" i="20"/>
  <c r="J356" i="20"/>
  <c r="F356" i="20"/>
  <c r="H356" i="20" s="1"/>
  <c r="L356" i="20" s="1"/>
  <c r="C356" i="20"/>
  <c r="F355" i="20"/>
  <c r="H355" i="20" s="1"/>
  <c r="L355" i="20" s="1"/>
  <c r="K355" i="20" s="1"/>
  <c r="C355" i="20"/>
  <c r="F354" i="20"/>
  <c r="H354" i="20" s="1"/>
  <c r="L354" i="20" s="1"/>
  <c r="C354" i="20"/>
  <c r="F353" i="20"/>
  <c r="H353" i="20" s="1"/>
  <c r="L353" i="20" s="1"/>
  <c r="Q353" i="20" s="1"/>
  <c r="C353" i="20"/>
  <c r="S352" i="20"/>
  <c r="P352" i="20" s="1"/>
  <c r="U352" i="20" s="1"/>
  <c r="F352" i="20"/>
  <c r="H352" i="20" s="1"/>
  <c r="L352" i="20" s="1"/>
  <c r="C352" i="20"/>
  <c r="F351" i="20"/>
  <c r="H351" i="20" s="1"/>
  <c r="L351" i="20" s="1"/>
  <c r="K351" i="20" s="1"/>
  <c r="C351" i="20"/>
  <c r="F350" i="20"/>
  <c r="H350" i="20" s="1"/>
  <c r="L350" i="20" s="1"/>
  <c r="C350" i="20"/>
  <c r="F349" i="20"/>
  <c r="H349" i="20" s="1"/>
  <c r="L349" i="20" s="1"/>
  <c r="C349" i="20"/>
  <c r="F348" i="20"/>
  <c r="H348" i="20" s="1"/>
  <c r="L348" i="20" s="1"/>
  <c r="C348" i="20"/>
  <c r="F347" i="20"/>
  <c r="H347" i="20" s="1"/>
  <c r="L347" i="20" s="1"/>
  <c r="S347" i="20" s="1"/>
  <c r="P347" i="20" s="1"/>
  <c r="C347" i="20"/>
  <c r="H346" i="20"/>
  <c r="L346" i="20" s="1"/>
  <c r="I346" i="20" s="1"/>
  <c r="F346" i="20"/>
  <c r="C346" i="20"/>
  <c r="F345" i="20"/>
  <c r="H345" i="20" s="1"/>
  <c r="L345" i="20" s="1"/>
  <c r="K345" i="20" s="1"/>
  <c r="C345" i="20"/>
  <c r="F344" i="20"/>
  <c r="H344" i="20" s="1"/>
  <c r="L344" i="20" s="1"/>
  <c r="C344" i="20"/>
  <c r="J343" i="20"/>
  <c r="H343" i="20"/>
  <c r="L343" i="20" s="1"/>
  <c r="F343" i="20"/>
  <c r="C343" i="20"/>
  <c r="M342" i="20"/>
  <c r="F342" i="20"/>
  <c r="H342" i="20" s="1"/>
  <c r="L342" i="20" s="1"/>
  <c r="S342" i="20" s="1"/>
  <c r="P342" i="20" s="1"/>
  <c r="C342" i="20"/>
  <c r="F341" i="20"/>
  <c r="H341" i="20" s="1"/>
  <c r="L341" i="20" s="1"/>
  <c r="C341" i="20"/>
  <c r="F340" i="20"/>
  <c r="H340" i="20" s="1"/>
  <c r="L340" i="20" s="1"/>
  <c r="J340" i="20" s="1"/>
  <c r="C340" i="20"/>
  <c r="H339" i="20"/>
  <c r="L339" i="20" s="1"/>
  <c r="F339" i="20"/>
  <c r="C339" i="20"/>
  <c r="F338" i="20"/>
  <c r="H338" i="20" s="1"/>
  <c r="L338" i="20" s="1"/>
  <c r="M338" i="20" s="1"/>
  <c r="C338" i="20"/>
  <c r="F337" i="20"/>
  <c r="H337" i="20" s="1"/>
  <c r="L337" i="20" s="1"/>
  <c r="C337" i="20"/>
  <c r="L336" i="20"/>
  <c r="S336" i="20" s="1"/>
  <c r="P336" i="20" s="1"/>
  <c r="F336" i="20"/>
  <c r="H336" i="20" s="1"/>
  <c r="C336" i="20"/>
  <c r="F335" i="20"/>
  <c r="H335" i="20" s="1"/>
  <c r="L335" i="20" s="1"/>
  <c r="K335" i="20" s="1"/>
  <c r="C335" i="20"/>
  <c r="F334" i="20"/>
  <c r="H334" i="20" s="1"/>
  <c r="L334" i="20" s="1"/>
  <c r="C334" i="20"/>
  <c r="F333" i="20"/>
  <c r="H333" i="20" s="1"/>
  <c r="L333" i="20" s="1"/>
  <c r="C333" i="20"/>
  <c r="F332" i="20"/>
  <c r="H332" i="20" s="1"/>
  <c r="L332" i="20" s="1"/>
  <c r="K332" i="20" s="1"/>
  <c r="C332" i="20"/>
  <c r="F331" i="20"/>
  <c r="H331" i="20" s="1"/>
  <c r="L331" i="20" s="1"/>
  <c r="C331" i="20"/>
  <c r="F330" i="20"/>
  <c r="H330" i="20" s="1"/>
  <c r="L330" i="20" s="1"/>
  <c r="C330" i="20"/>
  <c r="F329" i="20"/>
  <c r="H329" i="20" s="1"/>
  <c r="L329" i="20" s="1"/>
  <c r="C329" i="20"/>
  <c r="F328" i="20"/>
  <c r="H328" i="20" s="1"/>
  <c r="L328" i="20" s="1"/>
  <c r="I328" i="20" s="1"/>
  <c r="C328" i="20"/>
  <c r="H327" i="20"/>
  <c r="L327" i="20" s="1"/>
  <c r="F327" i="20"/>
  <c r="C327" i="20"/>
  <c r="F326" i="20"/>
  <c r="H326" i="20" s="1"/>
  <c r="L326" i="20" s="1"/>
  <c r="C326" i="20"/>
  <c r="F325" i="20"/>
  <c r="H325" i="20" s="1"/>
  <c r="L325" i="20" s="1"/>
  <c r="C325" i="20"/>
  <c r="F324" i="20"/>
  <c r="H324" i="20" s="1"/>
  <c r="L324" i="20" s="1"/>
  <c r="F318" i="20"/>
  <c r="H318" i="20" s="1"/>
  <c r="L318" i="20" s="1"/>
  <c r="C318" i="20"/>
  <c r="H317" i="20"/>
  <c r="L317" i="20" s="1"/>
  <c r="F317" i="20"/>
  <c r="C317" i="20"/>
  <c r="F316" i="20"/>
  <c r="H316" i="20" s="1"/>
  <c r="L316" i="20" s="1"/>
  <c r="C316" i="20"/>
  <c r="F315" i="20"/>
  <c r="H315" i="20" s="1"/>
  <c r="L315" i="20" s="1"/>
  <c r="C315" i="20"/>
  <c r="F314" i="20"/>
  <c r="H314" i="20" s="1"/>
  <c r="L314" i="20" s="1"/>
  <c r="C314" i="20"/>
  <c r="R313" i="20"/>
  <c r="Q313" i="20"/>
  <c r="J313" i="20"/>
  <c r="F313" i="20"/>
  <c r="H313" i="20" s="1"/>
  <c r="L313" i="20" s="1"/>
  <c r="C313" i="20"/>
  <c r="F312" i="20"/>
  <c r="H312" i="20" s="1"/>
  <c r="L312" i="20" s="1"/>
  <c r="C312" i="20"/>
  <c r="F311" i="20"/>
  <c r="H311" i="20" s="1"/>
  <c r="L311" i="20" s="1"/>
  <c r="C311" i="20"/>
  <c r="F310" i="20"/>
  <c r="H310" i="20" s="1"/>
  <c r="L310" i="20" s="1"/>
  <c r="C310" i="20"/>
  <c r="F309" i="20"/>
  <c r="H309" i="20" s="1"/>
  <c r="L309" i="20" s="1"/>
  <c r="C309" i="20"/>
  <c r="K308" i="20"/>
  <c r="F308" i="20"/>
  <c r="H308" i="20" s="1"/>
  <c r="L308" i="20" s="1"/>
  <c r="C308" i="20"/>
  <c r="F307" i="20"/>
  <c r="H307" i="20" s="1"/>
  <c r="L307" i="20" s="1"/>
  <c r="C307" i="20"/>
  <c r="F306" i="20"/>
  <c r="H306" i="20" s="1"/>
  <c r="L306" i="20" s="1"/>
  <c r="I306" i="20" s="1"/>
  <c r="C306" i="20"/>
  <c r="F305" i="20"/>
  <c r="H305" i="20" s="1"/>
  <c r="L305" i="20" s="1"/>
  <c r="S305" i="20" s="1"/>
  <c r="P305" i="20" s="1"/>
  <c r="C305" i="20"/>
  <c r="H304" i="20"/>
  <c r="L304" i="20" s="1"/>
  <c r="K304" i="20" s="1"/>
  <c r="F304" i="20"/>
  <c r="C304" i="20"/>
  <c r="H303" i="20"/>
  <c r="L303" i="20" s="1"/>
  <c r="F303" i="20"/>
  <c r="C303" i="20"/>
  <c r="H302" i="20"/>
  <c r="L302" i="20" s="1"/>
  <c r="R302" i="20" s="1"/>
  <c r="F302" i="20"/>
  <c r="C302" i="20"/>
  <c r="F301" i="20"/>
  <c r="H301" i="20" s="1"/>
  <c r="L301" i="20" s="1"/>
  <c r="C301" i="20"/>
  <c r="K300" i="20"/>
  <c r="F300" i="20"/>
  <c r="H300" i="20" s="1"/>
  <c r="L300" i="20" s="1"/>
  <c r="M300" i="20" s="1"/>
  <c r="C300" i="20"/>
  <c r="F299" i="20"/>
  <c r="H299" i="20" s="1"/>
  <c r="L299" i="20" s="1"/>
  <c r="S299" i="20" s="1"/>
  <c r="P299" i="20" s="1"/>
  <c r="C299" i="20"/>
  <c r="H298" i="20"/>
  <c r="L298" i="20" s="1"/>
  <c r="Q298" i="20" s="1"/>
  <c r="F298" i="20"/>
  <c r="C298" i="20"/>
  <c r="R297" i="20"/>
  <c r="F297" i="20"/>
  <c r="H297" i="20" s="1"/>
  <c r="L297" i="20" s="1"/>
  <c r="Q297" i="20" s="1"/>
  <c r="C297" i="20"/>
  <c r="F296" i="20"/>
  <c r="H296" i="20" s="1"/>
  <c r="L296" i="20" s="1"/>
  <c r="C296" i="20"/>
  <c r="F295" i="20"/>
  <c r="H295" i="20" s="1"/>
  <c r="L295" i="20" s="1"/>
  <c r="J295" i="20" s="1"/>
  <c r="C295" i="20"/>
  <c r="F294" i="20"/>
  <c r="H294" i="20" s="1"/>
  <c r="L294" i="20" s="1"/>
  <c r="C294" i="20"/>
  <c r="J293" i="20"/>
  <c r="F293" i="20"/>
  <c r="H293" i="20" s="1"/>
  <c r="L293" i="20" s="1"/>
  <c r="C293" i="20"/>
  <c r="H292" i="20"/>
  <c r="L292" i="20" s="1"/>
  <c r="Q292" i="20" s="1"/>
  <c r="F292" i="20"/>
  <c r="C292" i="20"/>
  <c r="M291" i="20"/>
  <c r="I291" i="20"/>
  <c r="F291" i="20"/>
  <c r="H291" i="20" s="1"/>
  <c r="L291" i="20" s="1"/>
  <c r="S291" i="20" s="1"/>
  <c r="P291" i="20" s="1"/>
  <c r="U291" i="20" s="1"/>
  <c r="C291" i="20"/>
  <c r="H290" i="20"/>
  <c r="L290" i="20" s="1"/>
  <c r="Q290" i="20" s="1"/>
  <c r="F290" i="20"/>
  <c r="C290" i="20"/>
  <c r="F289" i="20"/>
  <c r="H289" i="20" s="1"/>
  <c r="L289" i="20" s="1"/>
  <c r="C289" i="20"/>
  <c r="F288" i="20"/>
  <c r="H288" i="20" s="1"/>
  <c r="L288" i="20" s="1"/>
  <c r="C288" i="20"/>
  <c r="F287" i="20"/>
  <c r="H287" i="20" s="1"/>
  <c r="L287" i="20" s="1"/>
  <c r="C287" i="20"/>
  <c r="F286" i="20"/>
  <c r="H286" i="20" s="1"/>
  <c r="L286" i="20" s="1"/>
  <c r="I286" i="20" s="1"/>
  <c r="C286" i="20"/>
  <c r="I285" i="20"/>
  <c r="F285" i="20"/>
  <c r="H285" i="20" s="1"/>
  <c r="L285" i="20" s="1"/>
  <c r="C285" i="20"/>
  <c r="F284" i="20"/>
  <c r="H284" i="20" s="1"/>
  <c r="L284" i="20" s="1"/>
  <c r="C284" i="20"/>
  <c r="J283" i="20"/>
  <c r="F283" i="20"/>
  <c r="H283" i="20" s="1"/>
  <c r="L283" i="20" s="1"/>
  <c r="M283" i="20" s="1"/>
  <c r="C283" i="20"/>
  <c r="I282" i="20"/>
  <c r="F282" i="20"/>
  <c r="H282" i="20" s="1"/>
  <c r="L282" i="20" s="1"/>
  <c r="K282" i="20" s="1"/>
  <c r="C282" i="20"/>
  <c r="F281" i="20"/>
  <c r="H281" i="20" s="1"/>
  <c r="L281" i="20" s="1"/>
  <c r="C281" i="20"/>
  <c r="L280" i="20"/>
  <c r="F280" i="20"/>
  <c r="H280" i="20" s="1"/>
  <c r="C280" i="20"/>
  <c r="I279" i="20"/>
  <c r="F279" i="20"/>
  <c r="H279" i="20" s="1"/>
  <c r="L279" i="20" s="1"/>
  <c r="C279" i="20"/>
  <c r="F278" i="20"/>
  <c r="H278" i="20" s="1"/>
  <c r="L278" i="20" s="1"/>
  <c r="C278" i="20"/>
  <c r="F277" i="20"/>
  <c r="H277" i="20" s="1"/>
  <c r="L277" i="20" s="1"/>
  <c r="J277" i="20" s="1"/>
  <c r="C277" i="20"/>
  <c r="H276" i="20"/>
  <c r="L276" i="20" s="1"/>
  <c r="Q276" i="20" s="1"/>
  <c r="F276" i="20"/>
  <c r="C276" i="20"/>
  <c r="F275" i="20"/>
  <c r="H275" i="20" s="1"/>
  <c r="L275" i="20" s="1"/>
  <c r="C275" i="20"/>
  <c r="H274" i="20"/>
  <c r="L274" i="20" s="1"/>
  <c r="F274" i="20"/>
  <c r="C274" i="20"/>
  <c r="F273" i="20"/>
  <c r="H273" i="20" s="1"/>
  <c r="L273" i="20" s="1"/>
  <c r="C273" i="20"/>
  <c r="F272" i="20"/>
  <c r="H272" i="20" s="1"/>
  <c r="L272" i="20" s="1"/>
  <c r="C272" i="20"/>
  <c r="L271" i="20"/>
  <c r="F271" i="20"/>
  <c r="H271" i="20" s="1"/>
  <c r="C271" i="20"/>
  <c r="H270" i="20"/>
  <c r="L270" i="20" s="1"/>
  <c r="S270" i="20" s="1"/>
  <c r="P270" i="20" s="1"/>
  <c r="F270" i="20"/>
  <c r="C270" i="20"/>
  <c r="F269" i="20"/>
  <c r="H269" i="20" s="1"/>
  <c r="L269" i="20" s="1"/>
  <c r="C269" i="20"/>
  <c r="L268" i="20"/>
  <c r="F268" i="20"/>
  <c r="H268" i="20" s="1"/>
  <c r="C268" i="20"/>
  <c r="S267" i="20"/>
  <c r="P267" i="20" s="1"/>
  <c r="F267" i="20"/>
  <c r="H267" i="20" s="1"/>
  <c r="L267" i="20" s="1"/>
  <c r="C267" i="20"/>
  <c r="K266" i="20"/>
  <c r="F266" i="20"/>
  <c r="H266" i="20" s="1"/>
  <c r="L266" i="20" s="1"/>
  <c r="Q266" i="20" s="1"/>
  <c r="C266" i="20"/>
  <c r="F265" i="20"/>
  <c r="H265" i="20" s="1"/>
  <c r="L265" i="20" s="1"/>
  <c r="C265" i="20"/>
  <c r="F264" i="20"/>
  <c r="H264" i="20" s="1"/>
  <c r="L264" i="20" s="1"/>
  <c r="C264" i="20"/>
  <c r="F263" i="20"/>
  <c r="H263" i="20" s="1"/>
  <c r="L263" i="20" s="1"/>
  <c r="K263" i="20" s="1"/>
  <c r="C263" i="20"/>
  <c r="H262" i="20"/>
  <c r="L262" i="20" s="1"/>
  <c r="S262" i="20" s="1"/>
  <c r="P262" i="20" s="1"/>
  <c r="T262" i="20" s="1"/>
  <c r="F262" i="20"/>
  <c r="C262" i="20"/>
  <c r="F261" i="20"/>
  <c r="H261" i="20" s="1"/>
  <c r="L261" i="20" s="1"/>
  <c r="C261" i="20"/>
  <c r="F260" i="20"/>
  <c r="H260" i="20" s="1"/>
  <c r="L260" i="20" s="1"/>
  <c r="C260" i="20"/>
  <c r="L259" i="20"/>
  <c r="H259" i="20"/>
  <c r="F259" i="20"/>
  <c r="C259" i="20"/>
  <c r="F258" i="20"/>
  <c r="H258" i="20" s="1"/>
  <c r="L258" i="20" s="1"/>
  <c r="C258" i="20"/>
  <c r="F257" i="20"/>
  <c r="H257" i="20" s="1"/>
  <c r="L257" i="20" s="1"/>
  <c r="Q257" i="20" s="1"/>
  <c r="C257" i="20"/>
  <c r="M256" i="20"/>
  <c r="F256" i="20"/>
  <c r="H256" i="20" s="1"/>
  <c r="L256" i="20" s="1"/>
  <c r="C256" i="20"/>
  <c r="L255" i="20"/>
  <c r="F255" i="20"/>
  <c r="H255" i="20" s="1"/>
  <c r="C255" i="20"/>
  <c r="F254" i="20"/>
  <c r="H254" i="20" s="1"/>
  <c r="L254" i="20" s="1"/>
  <c r="S254" i="20" s="1"/>
  <c r="P254" i="20" s="1"/>
  <c r="C254" i="20"/>
  <c r="H253" i="20"/>
  <c r="L253" i="20" s="1"/>
  <c r="F253" i="20"/>
  <c r="C253" i="20"/>
  <c r="F252" i="20"/>
  <c r="H252" i="20" s="1"/>
  <c r="L252" i="20" s="1"/>
  <c r="C252" i="20"/>
  <c r="F251" i="20"/>
  <c r="H251" i="20" s="1"/>
  <c r="L251" i="20" s="1"/>
  <c r="C251" i="20"/>
  <c r="R250" i="20"/>
  <c r="F250" i="20"/>
  <c r="H250" i="20" s="1"/>
  <c r="L250" i="20" s="1"/>
  <c r="C250" i="20"/>
  <c r="F249" i="20"/>
  <c r="H249" i="20" s="1"/>
  <c r="L249" i="20" s="1"/>
  <c r="Q249" i="20" s="1"/>
  <c r="C249" i="20"/>
  <c r="F248" i="20"/>
  <c r="H248" i="20" s="1"/>
  <c r="L248" i="20" s="1"/>
  <c r="C248" i="20"/>
  <c r="F247" i="20"/>
  <c r="H247" i="20" s="1"/>
  <c r="L247" i="20" s="1"/>
  <c r="C247" i="20"/>
  <c r="F246" i="20"/>
  <c r="H246" i="20" s="1"/>
  <c r="L246" i="20" s="1"/>
  <c r="C246" i="20"/>
  <c r="M245" i="20"/>
  <c r="F245" i="20"/>
  <c r="H245" i="20" s="1"/>
  <c r="L245" i="20" s="1"/>
  <c r="C245" i="20"/>
  <c r="F244" i="20"/>
  <c r="H244" i="20" s="1"/>
  <c r="L244" i="20" s="1"/>
  <c r="Q244" i="20" s="1"/>
  <c r="C244" i="20"/>
  <c r="F243" i="20"/>
  <c r="H243" i="20" s="1"/>
  <c r="L243" i="20" s="1"/>
  <c r="K243" i="20" s="1"/>
  <c r="C243" i="20"/>
  <c r="F242" i="20"/>
  <c r="H242" i="20" s="1"/>
  <c r="L242" i="20" s="1"/>
  <c r="C242" i="20"/>
  <c r="F241" i="20"/>
  <c r="H241" i="20" s="1"/>
  <c r="L241" i="20" s="1"/>
  <c r="C241" i="20"/>
  <c r="F240" i="20"/>
  <c r="H240" i="20" s="1"/>
  <c r="L240" i="20" s="1"/>
  <c r="F239" i="20"/>
  <c r="H239" i="20" s="1"/>
  <c r="L239" i="20" s="1"/>
  <c r="K239" i="20" s="1"/>
  <c r="H238" i="20"/>
  <c r="L238" i="20" s="1"/>
  <c r="I238" i="20" s="1"/>
  <c r="F238" i="20"/>
  <c r="H237" i="20"/>
  <c r="L237" i="20" s="1"/>
  <c r="F237" i="20"/>
  <c r="F236" i="20"/>
  <c r="H236" i="20" s="1"/>
  <c r="L236" i="20" s="1"/>
  <c r="F235" i="20"/>
  <c r="H235" i="20" s="1"/>
  <c r="L235" i="20" s="1"/>
  <c r="F234" i="20"/>
  <c r="H234" i="20" s="1"/>
  <c r="L234" i="20" s="1"/>
  <c r="F233" i="20"/>
  <c r="H233" i="20" s="1"/>
  <c r="L233" i="20" s="1"/>
  <c r="Q233" i="20" s="1"/>
  <c r="M232" i="20"/>
  <c r="F232" i="20"/>
  <c r="H232" i="20" s="1"/>
  <c r="L232" i="20" s="1"/>
  <c r="F231" i="20"/>
  <c r="H231" i="20" s="1"/>
  <c r="L231" i="20" s="1"/>
  <c r="F230" i="20"/>
  <c r="H230" i="20" s="1"/>
  <c r="L230" i="20" s="1"/>
  <c r="I230" i="20" s="1"/>
  <c r="F229" i="20"/>
  <c r="H229" i="20" s="1"/>
  <c r="L229" i="20" s="1"/>
  <c r="F228" i="20"/>
  <c r="H228" i="20" s="1"/>
  <c r="L228" i="20" s="1"/>
  <c r="H227" i="20"/>
  <c r="L227" i="20" s="1"/>
  <c r="I227" i="20" s="1"/>
  <c r="F226" i="20"/>
  <c r="H226" i="20" s="1"/>
  <c r="L226" i="20" s="1"/>
  <c r="K226" i="20" s="1"/>
  <c r="F221" i="20"/>
  <c r="F223" i="20"/>
  <c r="F222" i="20"/>
  <c r="F225" i="20"/>
  <c r="H220" i="20" s="1"/>
  <c r="L220" i="20" s="1"/>
  <c r="K220" i="20" s="1"/>
  <c r="F224" i="20"/>
  <c r="H219" i="20" s="1"/>
  <c r="L219" i="20" s="1"/>
  <c r="I219" i="20" s="1"/>
  <c r="F213" i="20"/>
  <c r="H213" i="20" s="1"/>
  <c r="L213" i="20" s="1"/>
  <c r="C213" i="20"/>
  <c r="F212" i="20"/>
  <c r="H212" i="20" s="1"/>
  <c r="L212" i="20" s="1"/>
  <c r="R212" i="20" s="1"/>
  <c r="C212" i="20"/>
  <c r="F211" i="20"/>
  <c r="H211" i="20" s="1"/>
  <c r="L211" i="20" s="1"/>
  <c r="Q211" i="20" s="1"/>
  <c r="C211" i="20"/>
  <c r="R210" i="20"/>
  <c r="F210" i="20"/>
  <c r="H210" i="20" s="1"/>
  <c r="L210" i="20" s="1"/>
  <c r="M210" i="20" s="1"/>
  <c r="C210" i="20"/>
  <c r="Q209" i="20"/>
  <c r="F209" i="20"/>
  <c r="H209" i="20" s="1"/>
  <c r="L209" i="20" s="1"/>
  <c r="J209" i="20" s="1"/>
  <c r="C209" i="20"/>
  <c r="L208" i="20"/>
  <c r="I208" i="20" s="1"/>
  <c r="F208" i="20"/>
  <c r="H208" i="20" s="1"/>
  <c r="C208" i="20"/>
  <c r="F207" i="20"/>
  <c r="H207" i="20" s="1"/>
  <c r="L207" i="20" s="1"/>
  <c r="M207" i="20" s="1"/>
  <c r="C207" i="20"/>
  <c r="F206" i="20"/>
  <c r="H206" i="20" s="1"/>
  <c r="L206" i="20" s="1"/>
  <c r="R206" i="20" s="1"/>
  <c r="C206" i="20"/>
  <c r="J205" i="20"/>
  <c r="F205" i="20"/>
  <c r="H205" i="20" s="1"/>
  <c r="L205" i="20" s="1"/>
  <c r="C205" i="20"/>
  <c r="F204" i="20"/>
  <c r="H204" i="20" s="1"/>
  <c r="L204" i="20" s="1"/>
  <c r="C204" i="20"/>
  <c r="F203" i="20"/>
  <c r="H203" i="20" s="1"/>
  <c r="L203" i="20" s="1"/>
  <c r="Q203" i="20" s="1"/>
  <c r="C203" i="20"/>
  <c r="F202" i="20"/>
  <c r="H202" i="20" s="1"/>
  <c r="L202" i="20" s="1"/>
  <c r="C202" i="20"/>
  <c r="F201" i="20"/>
  <c r="H201" i="20" s="1"/>
  <c r="L201" i="20" s="1"/>
  <c r="J201" i="20" s="1"/>
  <c r="C201" i="20"/>
  <c r="F200" i="20"/>
  <c r="H200" i="20" s="1"/>
  <c r="L200" i="20" s="1"/>
  <c r="C200" i="20"/>
  <c r="J199" i="20"/>
  <c r="F199" i="20"/>
  <c r="H199" i="20" s="1"/>
  <c r="L199" i="20" s="1"/>
  <c r="C199" i="20"/>
  <c r="F198" i="20"/>
  <c r="H198" i="20" s="1"/>
  <c r="L198" i="20" s="1"/>
  <c r="C198" i="20"/>
  <c r="F197" i="20"/>
  <c r="H197" i="20" s="1"/>
  <c r="L197" i="20" s="1"/>
  <c r="C197" i="20"/>
  <c r="S196" i="20"/>
  <c r="P196" i="20" s="1"/>
  <c r="F196" i="20"/>
  <c r="H196" i="20" s="1"/>
  <c r="L196" i="20" s="1"/>
  <c r="C196" i="20"/>
  <c r="L195" i="20"/>
  <c r="M195" i="20" s="1"/>
  <c r="F195" i="20"/>
  <c r="H195" i="20" s="1"/>
  <c r="C195" i="20"/>
  <c r="F194" i="20"/>
  <c r="H194" i="20" s="1"/>
  <c r="L194" i="20" s="1"/>
  <c r="C194" i="20"/>
  <c r="H193" i="20"/>
  <c r="L193" i="20" s="1"/>
  <c r="F193" i="20"/>
  <c r="C193" i="20"/>
  <c r="F192" i="20"/>
  <c r="H192" i="20" s="1"/>
  <c r="L192" i="20" s="1"/>
  <c r="R192" i="20" s="1"/>
  <c r="C192" i="20"/>
  <c r="Q191" i="20"/>
  <c r="F191" i="20"/>
  <c r="H191" i="20" s="1"/>
  <c r="L191" i="20" s="1"/>
  <c r="C191" i="20"/>
  <c r="K190" i="20"/>
  <c r="H190" i="20"/>
  <c r="L190" i="20" s="1"/>
  <c r="J190" i="20" s="1"/>
  <c r="F190" i="20"/>
  <c r="C190" i="20"/>
  <c r="F189" i="20"/>
  <c r="H189" i="20" s="1"/>
  <c r="L189" i="20" s="1"/>
  <c r="C189" i="20"/>
  <c r="F188" i="20"/>
  <c r="H188" i="20" s="1"/>
  <c r="L188" i="20" s="1"/>
  <c r="C188" i="20"/>
  <c r="L187" i="20"/>
  <c r="J187" i="20" s="1"/>
  <c r="F187" i="20"/>
  <c r="H187" i="20" s="1"/>
  <c r="C187" i="20"/>
  <c r="R186" i="20"/>
  <c r="H186" i="20"/>
  <c r="L186" i="20" s="1"/>
  <c r="S186" i="20" s="1"/>
  <c r="P186" i="20" s="1"/>
  <c r="U186" i="20" s="1"/>
  <c r="F186" i="20"/>
  <c r="C186" i="20"/>
  <c r="J185" i="20"/>
  <c r="H185" i="20"/>
  <c r="L185" i="20" s="1"/>
  <c r="F185" i="20"/>
  <c r="C185" i="20"/>
  <c r="Q184" i="20"/>
  <c r="L184" i="20"/>
  <c r="F184" i="20"/>
  <c r="H184" i="20" s="1"/>
  <c r="C184" i="20"/>
  <c r="J183" i="20"/>
  <c r="F183" i="20"/>
  <c r="H183" i="20" s="1"/>
  <c r="L183" i="20" s="1"/>
  <c r="Q183" i="20" s="1"/>
  <c r="C183" i="20"/>
  <c r="F182" i="20"/>
  <c r="H182" i="20" s="1"/>
  <c r="L182" i="20" s="1"/>
  <c r="J182" i="20" s="1"/>
  <c r="C182" i="20"/>
  <c r="H181" i="20"/>
  <c r="L181" i="20" s="1"/>
  <c r="F181" i="20"/>
  <c r="C181" i="20"/>
  <c r="F180" i="20"/>
  <c r="H180" i="20" s="1"/>
  <c r="L180" i="20" s="1"/>
  <c r="I180" i="20" s="1"/>
  <c r="C180" i="20"/>
  <c r="J179" i="20"/>
  <c r="F179" i="20"/>
  <c r="H179" i="20" s="1"/>
  <c r="L179" i="20" s="1"/>
  <c r="K179" i="20" s="1"/>
  <c r="C179" i="20"/>
  <c r="F178" i="20"/>
  <c r="H178" i="20" s="1"/>
  <c r="L178" i="20" s="1"/>
  <c r="C178" i="20"/>
  <c r="H177" i="20"/>
  <c r="L177" i="20" s="1"/>
  <c r="I177" i="20" s="1"/>
  <c r="F177" i="20"/>
  <c r="C177" i="20"/>
  <c r="L176" i="20"/>
  <c r="Q176" i="20" s="1"/>
  <c r="F176" i="20"/>
  <c r="H176" i="20" s="1"/>
  <c r="C176" i="20"/>
  <c r="F175" i="20"/>
  <c r="H175" i="20" s="1"/>
  <c r="L175" i="20" s="1"/>
  <c r="C175" i="20"/>
  <c r="F174" i="20"/>
  <c r="H174" i="20" s="1"/>
  <c r="L174" i="20" s="1"/>
  <c r="K174" i="20" s="1"/>
  <c r="C174" i="20"/>
  <c r="F173" i="20"/>
  <c r="H173" i="20" s="1"/>
  <c r="L173" i="20" s="1"/>
  <c r="C173" i="20"/>
  <c r="F172" i="20"/>
  <c r="H172" i="20" s="1"/>
  <c r="L172" i="20" s="1"/>
  <c r="C172" i="20"/>
  <c r="F171" i="20"/>
  <c r="H171" i="20" s="1"/>
  <c r="L171" i="20" s="1"/>
  <c r="K171" i="20" s="1"/>
  <c r="C171" i="20"/>
  <c r="F170" i="20"/>
  <c r="H170" i="20" s="1"/>
  <c r="L170" i="20" s="1"/>
  <c r="C170" i="20"/>
  <c r="H169" i="20"/>
  <c r="L169" i="20" s="1"/>
  <c r="J169" i="20" s="1"/>
  <c r="F169" i="20"/>
  <c r="C169" i="20"/>
  <c r="F168" i="20"/>
  <c r="H168" i="20" s="1"/>
  <c r="L168" i="20" s="1"/>
  <c r="M168" i="20" s="1"/>
  <c r="F167" i="20"/>
  <c r="H167" i="20" s="1"/>
  <c r="L167" i="20" s="1"/>
  <c r="H166" i="20"/>
  <c r="L166" i="20" s="1"/>
  <c r="F166" i="20"/>
  <c r="F165" i="20"/>
  <c r="H165" i="20" s="1"/>
  <c r="L165" i="20" s="1"/>
  <c r="F164" i="20"/>
  <c r="H164" i="20" s="1"/>
  <c r="L164" i="20" s="1"/>
  <c r="L163" i="20"/>
  <c r="M163" i="20" s="1"/>
  <c r="F163" i="20"/>
  <c r="H163" i="20" s="1"/>
  <c r="F162" i="20"/>
  <c r="H162" i="20" s="1"/>
  <c r="L162" i="20" s="1"/>
  <c r="M162" i="20" s="1"/>
  <c r="K161" i="20"/>
  <c r="F161" i="20"/>
  <c r="H161" i="20" s="1"/>
  <c r="L161" i="20" s="1"/>
  <c r="F160" i="20"/>
  <c r="H160" i="20" s="1"/>
  <c r="L160" i="20" s="1"/>
  <c r="Q160" i="20" s="1"/>
  <c r="F159" i="20"/>
  <c r="H159" i="20" s="1"/>
  <c r="L159" i="20" s="1"/>
  <c r="Q159" i="20" s="1"/>
  <c r="H158" i="20"/>
  <c r="L158" i="20" s="1"/>
  <c r="J158" i="20" s="1"/>
  <c r="F158" i="20"/>
  <c r="F157" i="20"/>
  <c r="H157" i="20" s="1"/>
  <c r="L157" i="20" s="1"/>
  <c r="F156" i="20"/>
  <c r="H156" i="20" s="1"/>
  <c r="L156" i="20" s="1"/>
  <c r="F155" i="20"/>
  <c r="H155" i="20" s="1"/>
  <c r="L155" i="20" s="1"/>
  <c r="F154" i="20"/>
  <c r="H154" i="20" s="1"/>
  <c r="L154" i="20" s="1"/>
  <c r="M154" i="20" s="1"/>
  <c r="F153" i="20"/>
  <c r="H153" i="20" s="1"/>
  <c r="L153" i="20" s="1"/>
  <c r="J153" i="20" s="1"/>
  <c r="F152" i="20"/>
  <c r="H152" i="20" s="1"/>
  <c r="L152" i="20" s="1"/>
  <c r="F151" i="20"/>
  <c r="H151" i="20" s="1"/>
  <c r="L151" i="20" s="1"/>
  <c r="Q151" i="20" s="1"/>
  <c r="F150" i="20"/>
  <c r="H150" i="20" s="1"/>
  <c r="L150" i="20" s="1"/>
  <c r="K150" i="20" s="1"/>
  <c r="F149" i="20"/>
  <c r="H149" i="20" s="1"/>
  <c r="L149" i="20" s="1"/>
  <c r="R149" i="20" s="1"/>
  <c r="F148" i="20"/>
  <c r="H148" i="20" s="1"/>
  <c r="L148" i="20" s="1"/>
  <c r="I148" i="20" s="1"/>
  <c r="K147" i="20"/>
  <c r="F147" i="20"/>
  <c r="H147" i="20" s="1"/>
  <c r="L147" i="20" s="1"/>
  <c r="J147" i="20" s="1"/>
  <c r="F146" i="20"/>
  <c r="H146" i="20" s="1"/>
  <c r="L146" i="20" s="1"/>
  <c r="H145" i="20"/>
  <c r="L145" i="20" s="1"/>
  <c r="F145" i="20"/>
  <c r="F144" i="20"/>
  <c r="H144" i="20" s="1"/>
  <c r="L144" i="20" s="1"/>
  <c r="F143" i="20"/>
  <c r="H143" i="20" s="1"/>
  <c r="L143" i="20" s="1"/>
  <c r="F142" i="20"/>
  <c r="H142" i="20" s="1"/>
  <c r="L142" i="20" s="1"/>
  <c r="F141" i="20"/>
  <c r="H141" i="20" s="1"/>
  <c r="L141" i="20" s="1"/>
  <c r="F140" i="20"/>
  <c r="H140" i="20" s="1"/>
  <c r="L140" i="20" s="1"/>
  <c r="F139" i="20"/>
  <c r="H139" i="20" s="1"/>
  <c r="L139" i="20" s="1"/>
  <c r="K139" i="20" s="1"/>
  <c r="F138" i="20"/>
  <c r="H138" i="20" s="1"/>
  <c r="L138" i="20" s="1"/>
  <c r="F116" i="20"/>
  <c r="F127" i="20"/>
  <c r="F121" i="20"/>
  <c r="F117" i="20"/>
  <c r="F126" i="20"/>
  <c r="F115" i="20"/>
  <c r="H119" i="20" s="1"/>
  <c r="L119" i="20" s="1"/>
  <c r="F128" i="20"/>
  <c r="F130" i="20"/>
  <c r="F137" i="20"/>
  <c r="H137" i="20" s="1"/>
  <c r="L137" i="20" s="1"/>
  <c r="I137" i="20" s="1"/>
  <c r="F136" i="20"/>
  <c r="F129" i="20"/>
  <c r="F124" i="20"/>
  <c r="F132" i="20"/>
  <c r="F123" i="20"/>
  <c r="F133" i="20"/>
  <c r="F135" i="20"/>
  <c r="F114" i="20"/>
  <c r="C114" i="20"/>
  <c r="F118" i="20"/>
  <c r="F119" i="20"/>
  <c r="F120" i="20"/>
  <c r="F131" i="20"/>
  <c r="H117" i="20" s="1"/>
  <c r="L117" i="20" s="1"/>
  <c r="C131" i="20"/>
  <c r="F134" i="20"/>
  <c r="F122" i="20"/>
  <c r="F125" i="20"/>
  <c r="F108" i="20"/>
  <c r="H108" i="20" s="1"/>
  <c r="L108" i="20" s="1"/>
  <c r="K108" i="20" s="1"/>
  <c r="C108" i="20"/>
  <c r="F107" i="20"/>
  <c r="H107" i="20" s="1"/>
  <c r="L107" i="20" s="1"/>
  <c r="R107" i="20" s="1"/>
  <c r="C107" i="20"/>
  <c r="S106" i="20"/>
  <c r="P106" i="20" s="1"/>
  <c r="F106" i="20"/>
  <c r="H106" i="20" s="1"/>
  <c r="L106" i="20" s="1"/>
  <c r="C106" i="20"/>
  <c r="F105" i="20"/>
  <c r="H105" i="20" s="1"/>
  <c r="L105" i="20" s="1"/>
  <c r="C105" i="20"/>
  <c r="K104" i="20"/>
  <c r="F104" i="20"/>
  <c r="H104" i="20" s="1"/>
  <c r="L104" i="20" s="1"/>
  <c r="C104" i="20"/>
  <c r="F103" i="20"/>
  <c r="H103" i="20" s="1"/>
  <c r="L103" i="20" s="1"/>
  <c r="C103" i="20"/>
  <c r="F102" i="20"/>
  <c r="H102" i="20" s="1"/>
  <c r="L102" i="20" s="1"/>
  <c r="Q102" i="20" s="1"/>
  <c r="C102" i="20"/>
  <c r="F101" i="20"/>
  <c r="H101" i="20" s="1"/>
  <c r="L101" i="20" s="1"/>
  <c r="C101" i="20"/>
  <c r="F100" i="20"/>
  <c r="H100" i="20" s="1"/>
  <c r="L100" i="20" s="1"/>
  <c r="C100" i="20"/>
  <c r="F99" i="20"/>
  <c r="H99" i="20" s="1"/>
  <c r="L99" i="20" s="1"/>
  <c r="C99" i="20"/>
  <c r="H98" i="20"/>
  <c r="L98" i="20" s="1"/>
  <c r="Q98" i="20" s="1"/>
  <c r="F98" i="20"/>
  <c r="C98" i="20"/>
  <c r="F97" i="20"/>
  <c r="H97" i="20" s="1"/>
  <c r="L97" i="20" s="1"/>
  <c r="M97" i="20" s="1"/>
  <c r="C97" i="20"/>
  <c r="F96" i="20"/>
  <c r="H96" i="20" s="1"/>
  <c r="L96" i="20" s="1"/>
  <c r="M96" i="20" s="1"/>
  <c r="C96" i="20"/>
  <c r="F95" i="20"/>
  <c r="H95" i="20" s="1"/>
  <c r="L95" i="20" s="1"/>
  <c r="C95" i="20"/>
  <c r="F94" i="20"/>
  <c r="H94" i="20" s="1"/>
  <c r="L94" i="20" s="1"/>
  <c r="C94" i="20"/>
  <c r="K93" i="20"/>
  <c r="F93" i="20"/>
  <c r="H93" i="20" s="1"/>
  <c r="L93" i="20" s="1"/>
  <c r="C93" i="20"/>
  <c r="F92" i="20"/>
  <c r="H92" i="20" s="1"/>
  <c r="L92" i="20" s="1"/>
  <c r="K92" i="20" s="1"/>
  <c r="C92" i="20"/>
  <c r="F91" i="20"/>
  <c r="H91" i="20" s="1"/>
  <c r="L91" i="20" s="1"/>
  <c r="R91" i="20" s="1"/>
  <c r="C91" i="20"/>
  <c r="F90" i="20"/>
  <c r="H90" i="20" s="1"/>
  <c r="L90" i="20" s="1"/>
  <c r="C90" i="20"/>
  <c r="F89" i="20"/>
  <c r="H89" i="20" s="1"/>
  <c r="L89" i="20" s="1"/>
  <c r="C89" i="20"/>
  <c r="L88" i="20"/>
  <c r="F88" i="20"/>
  <c r="H88" i="20" s="1"/>
  <c r="C88" i="20"/>
  <c r="K87" i="20"/>
  <c r="F87" i="20"/>
  <c r="H87" i="20" s="1"/>
  <c r="L87" i="20" s="1"/>
  <c r="C87" i="20"/>
  <c r="F86" i="20"/>
  <c r="H86" i="20" s="1"/>
  <c r="L86" i="20" s="1"/>
  <c r="C86" i="20"/>
  <c r="F85" i="20"/>
  <c r="H85" i="20" s="1"/>
  <c r="L85" i="20" s="1"/>
  <c r="Q85" i="20" s="1"/>
  <c r="C85" i="20"/>
  <c r="F84" i="20"/>
  <c r="H84" i="20" s="1"/>
  <c r="L84" i="20" s="1"/>
  <c r="C84" i="20"/>
  <c r="F83" i="20"/>
  <c r="H83" i="20" s="1"/>
  <c r="L83" i="20" s="1"/>
  <c r="I83" i="20" s="1"/>
  <c r="C83" i="20"/>
  <c r="H82" i="20"/>
  <c r="L82" i="20" s="1"/>
  <c r="F82" i="20"/>
  <c r="C82" i="20"/>
  <c r="F81" i="20"/>
  <c r="H81" i="20" s="1"/>
  <c r="L81" i="20" s="1"/>
  <c r="C81" i="20"/>
  <c r="F80" i="20"/>
  <c r="H80" i="20" s="1"/>
  <c r="L80" i="20" s="1"/>
  <c r="M80" i="20" s="1"/>
  <c r="C80" i="20"/>
  <c r="F79" i="20"/>
  <c r="H79" i="20" s="1"/>
  <c r="L79" i="20" s="1"/>
  <c r="C79" i="20"/>
  <c r="H78" i="20"/>
  <c r="L78" i="20" s="1"/>
  <c r="F78" i="20"/>
  <c r="C78" i="20"/>
  <c r="F77" i="20"/>
  <c r="H77" i="20" s="1"/>
  <c r="L77" i="20" s="1"/>
  <c r="K77" i="20" s="1"/>
  <c r="C77" i="20"/>
  <c r="K76" i="20"/>
  <c r="F76" i="20"/>
  <c r="H76" i="20" s="1"/>
  <c r="L76" i="20" s="1"/>
  <c r="I76" i="20" s="1"/>
  <c r="C76" i="20"/>
  <c r="F75" i="20"/>
  <c r="H75" i="20" s="1"/>
  <c r="L75" i="20" s="1"/>
  <c r="C75" i="20"/>
  <c r="F74" i="20"/>
  <c r="H74" i="20" s="1"/>
  <c r="L74" i="20" s="1"/>
  <c r="S74" i="20" s="1"/>
  <c r="P74" i="20" s="1"/>
  <c r="C74" i="20"/>
  <c r="F73" i="20"/>
  <c r="H73" i="20" s="1"/>
  <c r="L73" i="20" s="1"/>
  <c r="C73" i="20"/>
  <c r="I72" i="20"/>
  <c r="F72" i="20"/>
  <c r="H72" i="20" s="1"/>
  <c r="L72" i="20" s="1"/>
  <c r="K72" i="20" s="1"/>
  <c r="C72" i="20"/>
  <c r="F71" i="20"/>
  <c r="H71" i="20" s="1"/>
  <c r="L71" i="20" s="1"/>
  <c r="K71" i="20" s="1"/>
  <c r="C71" i="20"/>
  <c r="Q70" i="20"/>
  <c r="F70" i="20"/>
  <c r="H70" i="20" s="1"/>
  <c r="L70" i="20" s="1"/>
  <c r="C70" i="20"/>
  <c r="F69" i="20"/>
  <c r="H69" i="20" s="1"/>
  <c r="L69" i="20" s="1"/>
  <c r="C69" i="20"/>
  <c r="F68" i="20"/>
  <c r="H68" i="20" s="1"/>
  <c r="L68" i="20" s="1"/>
  <c r="C68" i="20"/>
  <c r="F67" i="20"/>
  <c r="H67" i="20" s="1"/>
  <c r="L67" i="20" s="1"/>
  <c r="C67" i="20"/>
  <c r="R66" i="20"/>
  <c r="F66" i="20"/>
  <c r="H66" i="20" s="1"/>
  <c r="L66" i="20" s="1"/>
  <c r="C66" i="20"/>
  <c r="M65" i="20"/>
  <c r="F65" i="20"/>
  <c r="H65" i="20" s="1"/>
  <c r="L65" i="20" s="1"/>
  <c r="C65" i="20"/>
  <c r="F64" i="20"/>
  <c r="H64" i="20" s="1"/>
  <c r="L64" i="20" s="1"/>
  <c r="C64" i="20"/>
  <c r="F63" i="20"/>
  <c r="H63" i="20" s="1"/>
  <c r="L63" i="20" s="1"/>
  <c r="C63" i="20"/>
  <c r="F62" i="20"/>
  <c r="H62" i="20" s="1"/>
  <c r="L62" i="20" s="1"/>
  <c r="C62" i="20"/>
  <c r="F61" i="20"/>
  <c r="H61" i="20" s="1"/>
  <c r="L61" i="20" s="1"/>
  <c r="C61" i="20"/>
  <c r="L60" i="20"/>
  <c r="K60" i="20" s="1"/>
  <c r="F60" i="20"/>
  <c r="H60" i="20" s="1"/>
  <c r="C60" i="20"/>
  <c r="F59" i="20"/>
  <c r="H59" i="20" s="1"/>
  <c r="L59" i="20" s="1"/>
  <c r="R59" i="20" s="1"/>
  <c r="C59" i="20"/>
  <c r="F58" i="20"/>
  <c r="H58" i="20" s="1"/>
  <c r="L58" i="20" s="1"/>
  <c r="C58" i="20"/>
  <c r="F57" i="20"/>
  <c r="H57" i="20" s="1"/>
  <c r="L57" i="20" s="1"/>
  <c r="C57" i="20"/>
  <c r="F56" i="20"/>
  <c r="H56" i="20" s="1"/>
  <c r="L56" i="20" s="1"/>
  <c r="K56" i="20" s="1"/>
  <c r="C56" i="20"/>
  <c r="F55" i="20"/>
  <c r="H55" i="20" s="1"/>
  <c r="L55" i="20" s="1"/>
  <c r="K55" i="20" s="1"/>
  <c r="C55" i="20"/>
  <c r="F54" i="20"/>
  <c r="H54" i="20" s="1"/>
  <c r="L54" i="20" s="1"/>
  <c r="C54" i="20"/>
  <c r="Q53" i="20"/>
  <c r="F53" i="20"/>
  <c r="H53" i="20" s="1"/>
  <c r="L53" i="20" s="1"/>
  <c r="C53" i="20"/>
  <c r="F52" i="20"/>
  <c r="H52" i="20" s="1"/>
  <c r="L52" i="20" s="1"/>
  <c r="C52" i="20"/>
  <c r="F51" i="20"/>
  <c r="H51" i="20" s="1"/>
  <c r="L51" i="20" s="1"/>
  <c r="I51" i="20" s="1"/>
  <c r="C51" i="20"/>
  <c r="F50" i="20"/>
  <c r="H50" i="20" s="1"/>
  <c r="L50" i="20" s="1"/>
  <c r="C50" i="20"/>
  <c r="F14" i="20"/>
  <c r="C14" i="20"/>
  <c r="F13" i="20"/>
  <c r="C13" i="20"/>
  <c r="F49" i="20"/>
  <c r="C49" i="20"/>
  <c r="F18" i="20"/>
  <c r="C18" i="20"/>
  <c r="F25" i="20"/>
  <c r="C25" i="20"/>
  <c r="F48" i="20"/>
  <c r="C48" i="20"/>
  <c r="F22" i="20"/>
  <c r="C22" i="20"/>
  <c r="F16" i="20"/>
  <c r="C16" i="20"/>
  <c r="F9" i="20"/>
  <c r="C9" i="20"/>
  <c r="F24" i="20"/>
  <c r="C24" i="20"/>
  <c r="F31" i="20"/>
  <c r="C31" i="20"/>
  <c r="F42" i="20"/>
  <c r="C42" i="20"/>
  <c r="F39" i="20"/>
  <c r="C39" i="20"/>
  <c r="F36" i="20"/>
  <c r="H36" i="20" s="1"/>
  <c r="L36" i="20" s="1"/>
  <c r="C36" i="20"/>
  <c r="F41" i="20"/>
  <c r="C41" i="20"/>
  <c r="F34" i="20"/>
  <c r="H34" i="20" s="1"/>
  <c r="L34" i="20" s="1"/>
  <c r="C34" i="20"/>
  <c r="F32" i="20"/>
  <c r="C32" i="20"/>
  <c r="F29" i="20"/>
  <c r="C29" i="20"/>
  <c r="F40" i="20"/>
  <c r="H31" i="20" s="1"/>
  <c r="L31" i="20" s="1"/>
  <c r="C40" i="20"/>
  <c r="F47" i="20"/>
  <c r="C47" i="20"/>
  <c r="F15" i="20"/>
  <c r="C15" i="20"/>
  <c r="F46" i="20"/>
  <c r="C46" i="20"/>
  <c r="F19" i="20"/>
  <c r="C19" i="20"/>
  <c r="F28" i="20"/>
  <c r="C28" i="20"/>
  <c r="F27" i="20"/>
  <c r="H25" i="20" s="1"/>
  <c r="L25" i="20" s="1"/>
  <c r="C27" i="20"/>
  <c r="F38" i="20"/>
  <c r="C38" i="20"/>
  <c r="F21" i="20"/>
  <c r="C21" i="20"/>
  <c r="F26" i="20"/>
  <c r="C26" i="20"/>
  <c r="F23" i="20"/>
  <c r="H21" i="20" s="1"/>
  <c r="L21" i="20" s="1"/>
  <c r="C23" i="20"/>
  <c r="F20" i="20"/>
  <c r="H20" i="20" s="1"/>
  <c r="L20" i="20" s="1"/>
  <c r="C20" i="20"/>
  <c r="F11" i="20"/>
  <c r="H19" i="20" s="1"/>
  <c r="L19" i="20" s="1"/>
  <c r="I19" i="20" s="1"/>
  <c r="C11" i="20"/>
  <c r="F12" i="20"/>
  <c r="C12" i="20"/>
  <c r="F10" i="20"/>
  <c r="C10" i="20"/>
  <c r="F35" i="20"/>
  <c r="C35" i="20"/>
  <c r="F33" i="20"/>
  <c r="H15" i="20" s="1"/>
  <c r="L15" i="20" s="1"/>
  <c r="C33" i="20"/>
  <c r="F30" i="20"/>
  <c r="C30" i="20"/>
  <c r="F45" i="20"/>
  <c r="C45" i="20"/>
  <c r="F44" i="20"/>
  <c r="H12" i="20" s="1"/>
  <c r="L12" i="20" s="1"/>
  <c r="K12" i="20" s="1"/>
  <c r="C44" i="20"/>
  <c r="F43" i="20"/>
  <c r="H11" i="20" s="1"/>
  <c r="L11" i="20" s="1"/>
  <c r="C43" i="20"/>
  <c r="F37" i="20"/>
  <c r="C37" i="20"/>
  <c r="F17" i="20"/>
  <c r="H9" i="20" s="1"/>
  <c r="L9" i="20" s="1"/>
  <c r="C17" i="20"/>
  <c r="H423" i="26"/>
  <c r="L423" i="26" s="1"/>
  <c r="F423" i="26"/>
  <c r="C423" i="26"/>
  <c r="F422" i="26"/>
  <c r="H422" i="26" s="1"/>
  <c r="L422" i="26" s="1"/>
  <c r="C422" i="26"/>
  <c r="J421" i="26"/>
  <c r="F421" i="26"/>
  <c r="H421" i="26" s="1"/>
  <c r="L421" i="26" s="1"/>
  <c r="R421" i="26" s="1"/>
  <c r="C421" i="26"/>
  <c r="S420" i="26"/>
  <c r="P420" i="26" s="1"/>
  <c r="Q420" i="26"/>
  <c r="J420" i="26"/>
  <c r="F420" i="26"/>
  <c r="H420" i="26" s="1"/>
  <c r="L420" i="26" s="1"/>
  <c r="R420" i="26" s="1"/>
  <c r="C420" i="26"/>
  <c r="R419" i="26"/>
  <c r="H419" i="26"/>
  <c r="L419" i="26" s="1"/>
  <c r="F419" i="26"/>
  <c r="C419" i="26"/>
  <c r="F418" i="26"/>
  <c r="H418" i="26" s="1"/>
  <c r="L418" i="26" s="1"/>
  <c r="C418" i="26"/>
  <c r="F417" i="26"/>
  <c r="H417" i="26" s="1"/>
  <c r="L417" i="26" s="1"/>
  <c r="C417" i="26"/>
  <c r="F416" i="26"/>
  <c r="H416" i="26" s="1"/>
  <c r="L416" i="26" s="1"/>
  <c r="C416" i="26"/>
  <c r="H415" i="26"/>
  <c r="L415" i="26" s="1"/>
  <c r="M415" i="26" s="1"/>
  <c r="F415" i="26"/>
  <c r="C415" i="26"/>
  <c r="F414" i="26"/>
  <c r="H414" i="26" s="1"/>
  <c r="L414" i="26" s="1"/>
  <c r="C414" i="26"/>
  <c r="H413" i="26"/>
  <c r="L413" i="26" s="1"/>
  <c r="J413" i="26" s="1"/>
  <c r="F413" i="26"/>
  <c r="C413" i="26"/>
  <c r="F412" i="26"/>
  <c r="H412" i="26" s="1"/>
  <c r="L412" i="26" s="1"/>
  <c r="J412" i="26" s="1"/>
  <c r="C412" i="26"/>
  <c r="F411" i="26"/>
  <c r="H411" i="26" s="1"/>
  <c r="L411" i="26" s="1"/>
  <c r="C411" i="26"/>
  <c r="F410" i="26"/>
  <c r="H410" i="26" s="1"/>
  <c r="L410" i="26" s="1"/>
  <c r="K410" i="26" s="1"/>
  <c r="C410" i="26"/>
  <c r="F409" i="26"/>
  <c r="H409" i="26" s="1"/>
  <c r="L409" i="26" s="1"/>
  <c r="C409" i="26"/>
  <c r="F408" i="26"/>
  <c r="H408" i="26" s="1"/>
  <c r="L408" i="26" s="1"/>
  <c r="C408" i="26"/>
  <c r="I407" i="26"/>
  <c r="F407" i="26"/>
  <c r="H407" i="26" s="1"/>
  <c r="L407" i="26" s="1"/>
  <c r="C407" i="26"/>
  <c r="F406" i="26"/>
  <c r="H406" i="26" s="1"/>
  <c r="L406" i="26" s="1"/>
  <c r="C406" i="26"/>
  <c r="R405" i="26"/>
  <c r="F405" i="26"/>
  <c r="H405" i="26" s="1"/>
  <c r="L405" i="26" s="1"/>
  <c r="C405" i="26"/>
  <c r="F404" i="26"/>
  <c r="H404" i="26" s="1"/>
  <c r="L404" i="26" s="1"/>
  <c r="R404" i="26" s="1"/>
  <c r="C404" i="26"/>
  <c r="F403" i="26"/>
  <c r="H403" i="26" s="1"/>
  <c r="L403" i="26" s="1"/>
  <c r="C403" i="26"/>
  <c r="F402" i="26"/>
  <c r="H402" i="26" s="1"/>
  <c r="L402" i="26" s="1"/>
  <c r="C402" i="26"/>
  <c r="F401" i="26"/>
  <c r="H401" i="26" s="1"/>
  <c r="L401" i="26" s="1"/>
  <c r="R401" i="26" s="1"/>
  <c r="C401" i="26"/>
  <c r="F400" i="26"/>
  <c r="H400" i="26" s="1"/>
  <c r="L400" i="26" s="1"/>
  <c r="C400" i="26"/>
  <c r="H399" i="26"/>
  <c r="L399" i="26" s="1"/>
  <c r="F399" i="26"/>
  <c r="C399" i="26"/>
  <c r="F398" i="26"/>
  <c r="H398" i="26" s="1"/>
  <c r="L398" i="26" s="1"/>
  <c r="M398" i="26" s="1"/>
  <c r="C398" i="26"/>
  <c r="F397" i="26"/>
  <c r="H397" i="26" s="1"/>
  <c r="L397" i="26" s="1"/>
  <c r="C397" i="26"/>
  <c r="F396" i="26"/>
  <c r="H396" i="26" s="1"/>
  <c r="L396" i="26" s="1"/>
  <c r="J396" i="26" s="1"/>
  <c r="C396" i="26"/>
  <c r="H395" i="26"/>
  <c r="L395" i="26" s="1"/>
  <c r="F395" i="26"/>
  <c r="C395" i="26"/>
  <c r="F394" i="26"/>
  <c r="H394" i="26" s="1"/>
  <c r="L394" i="26" s="1"/>
  <c r="C394" i="26"/>
  <c r="F393" i="26"/>
  <c r="H393" i="26" s="1"/>
  <c r="L393" i="26" s="1"/>
  <c r="R393" i="26" s="1"/>
  <c r="C393" i="26"/>
  <c r="S392" i="26"/>
  <c r="P392" i="26" s="1"/>
  <c r="F392" i="26"/>
  <c r="H392" i="26" s="1"/>
  <c r="L392" i="26" s="1"/>
  <c r="C392" i="26"/>
  <c r="M391" i="26"/>
  <c r="H391" i="26"/>
  <c r="L391" i="26" s="1"/>
  <c r="Q391" i="26" s="1"/>
  <c r="F391" i="26"/>
  <c r="C391" i="26"/>
  <c r="F390" i="26"/>
  <c r="H390" i="26" s="1"/>
  <c r="L390" i="26" s="1"/>
  <c r="Q390" i="26" s="1"/>
  <c r="C390" i="26"/>
  <c r="F389" i="26"/>
  <c r="H389" i="26" s="1"/>
  <c r="L389" i="26" s="1"/>
  <c r="C389" i="26"/>
  <c r="F388" i="26"/>
  <c r="H388" i="26" s="1"/>
  <c r="L388" i="26" s="1"/>
  <c r="C388" i="26"/>
  <c r="I387" i="26"/>
  <c r="F387" i="26"/>
  <c r="H387" i="26" s="1"/>
  <c r="L387" i="26" s="1"/>
  <c r="C387" i="26"/>
  <c r="F386" i="26"/>
  <c r="H386" i="26" s="1"/>
  <c r="L386" i="26" s="1"/>
  <c r="C386" i="26"/>
  <c r="L385" i="26"/>
  <c r="S385" i="26" s="1"/>
  <c r="P385" i="26" s="1"/>
  <c r="F385" i="26"/>
  <c r="H385" i="26" s="1"/>
  <c r="C385" i="26"/>
  <c r="F384" i="26"/>
  <c r="H384" i="26" s="1"/>
  <c r="L384" i="26" s="1"/>
  <c r="C384" i="26"/>
  <c r="L383" i="26"/>
  <c r="F383" i="26"/>
  <c r="H383" i="26" s="1"/>
  <c r="C383" i="26"/>
  <c r="L382" i="26"/>
  <c r="M382" i="26" s="1"/>
  <c r="F382" i="26"/>
  <c r="H382" i="26" s="1"/>
  <c r="C382" i="26"/>
  <c r="R381" i="26"/>
  <c r="H381" i="26"/>
  <c r="L381" i="26" s="1"/>
  <c r="F381" i="26"/>
  <c r="C381" i="26"/>
  <c r="K380" i="26"/>
  <c r="F380" i="26"/>
  <c r="H380" i="26" s="1"/>
  <c r="L380" i="26" s="1"/>
  <c r="C380" i="26"/>
  <c r="H379" i="26"/>
  <c r="L379" i="26" s="1"/>
  <c r="Q379" i="26" s="1"/>
  <c r="F379" i="26"/>
  <c r="C379" i="26"/>
  <c r="F378" i="26"/>
  <c r="H378" i="26" s="1"/>
  <c r="L378" i="26" s="1"/>
  <c r="K378" i="26" s="1"/>
  <c r="C378" i="26"/>
  <c r="F377" i="26"/>
  <c r="H377" i="26" s="1"/>
  <c r="L377" i="26" s="1"/>
  <c r="K377" i="26" s="1"/>
  <c r="C377" i="26"/>
  <c r="H376" i="26"/>
  <c r="L376" i="26" s="1"/>
  <c r="F376" i="26"/>
  <c r="C376" i="26"/>
  <c r="F375" i="26"/>
  <c r="H375" i="26" s="1"/>
  <c r="L375" i="26" s="1"/>
  <c r="Q375" i="26" s="1"/>
  <c r="C375" i="26"/>
  <c r="F374" i="26"/>
  <c r="H374" i="26" s="1"/>
  <c r="L374" i="26" s="1"/>
  <c r="C374" i="26"/>
  <c r="H373" i="26"/>
  <c r="L373" i="26" s="1"/>
  <c r="F373" i="26"/>
  <c r="C373" i="26"/>
  <c r="F372" i="26"/>
  <c r="H372" i="26" s="1"/>
  <c r="L372" i="26" s="1"/>
  <c r="Q372" i="26" s="1"/>
  <c r="C372" i="26"/>
  <c r="F371" i="26"/>
  <c r="H371" i="26" s="1"/>
  <c r="L371" i="26" s="1"/>
  <c r="Q371" i="26" s="1"/>
  <c r="C371" i="26"/>
  <c r="L370" i="26"/>
  <c r="K370" i="26" s="1"/>
  <c r="F370" i="26"/>
  <c r="H370" i="26" s="1"/>
  <c r="C370" i="26"/>
  <c r="H369" i="26"/>
  <c r="L369" i="26" s="1"/>
  <c r="F369" i="26"/>
  <c r="C369" i="26"/>
  <c r="F368" i="26"/>
  <c r="H368" i="26" s="1"/>
  <c r="L368" i="26" s="1"/>
  <c r="I368" i="26" s="1"/>
  <c r="C368" i="26"/>
  <c r="L367" i="26"/>
  <c r="F367" i="26"/>
  <c r="H367" i="26" s="1"/>
  <c r="C367" i="26"/>
  <c r="H366" i="26"/>
  <c r="L366" i="26" s="1"/>
  <c r="F366" i="26"/>
  <c r="C366" i="26"/>
  <c r="I365" i="26"/>
  <c r="F365" i="26"/>
  <c r="H365" i="26" s="1"/>
  <c r="L365" i="26" s="1"/>
  <c r="J365" i="26" s="1"/>
  <c r="C365" i="26"/>
  <c r="F364" i="26"/>
  <c r="H364" i="26" s="1"/>
  <c r="L364" i="26" s="1"/>
  <c r="M364" i="26" s="1"/>
  <c r="C364" i="26"/>
  <c r="F363" i="26"/>
  <c r="H363" i="26" s="1"/>
  <c r="L363" i="26" s="1"/>
  <c r="C363" i="26"/>
  <c r="F362" i="26"/>
  <c r="H362" i="26" s="1"/>
  <c r="L362" i="26" s="1"/>
  <c r="C362" i="26"/>
  <c r="F361" i="26"/>
  <c r="H361" i="26" s="1"/>
  <c r="L361" i="26" s="1"/>
  <c r="C361" i="26"/>
  <c r="F360" i="26"/>
  <c r="H360" i="26" s="1"/>
  <c r="L360" i="26" s="1"/>
  <c r="C360" i="26"/>
  <c r="K359" i="26"/>
  <c r="F359" i="26"/>
  <c r="H359" i="26" s="1"/>
  <c r="L359" i="26" s="1"/>
  <c r="Q359" i="26" s="1"/>
  <c r="C359" i="26"/>
  <c r="F358" i="26"/>
  <c r="H358" i="26" s="1"/>
  <c r="L358" i="26" s="1"/>
  <c r="C358" i="26"/>
  <c r="F357" i="26"/>
  <c r="H357" i="26" s="1"/>
  <c r="L357" i="26" s="1"/>
  <c r="I357" i="26" s="1"/>
  <c r="C357" i="26"/>
  <c r="H356" i="26"/>
  <c r="L356" i="26" s="1"/>
  <c r="M356" i="26" s="1"/>
  <c r="F356" i="26"/>
  <c r="C356" i="26"/>
  <c r="F355" i="26"/>
  <c r="H355" i="26" s="1"/>
  <c r="L355" i="26" s="1"/>
  <c r="C355" i="26"/>
  <c r="H354" i="26"/>
  <c r="L354" i="26" s="1"/>
  <c r="J354" i="26" s="1"/>
  <c r="F354" i="26"/>
  <c r="C354" i="26"/>
  <c r="F353" i="26"/>
  <c r="H353" i="26" s="1"/>
  <c r="L353" i="26" s="1"/>
  <c r="C353" i="26"/>
  <c r="F352" i="26"/>
  <c r="H352" i="26" s="1"/>
  <c r="L352" i="26" s="1"/>
  <c r="C352" i="26"/>
  <c r="F351" i="26"/>
  <c r="H351" i="26" s="1"/>
  <c r="L351" i="26" s="1"/>
  <c r="M351" i="26" s="1"/>
  <c r="C351" i="26"/>
  <c r="H350" i="26"/>
  <c r="L350" i="26" s="1"/>
  <c r="I350" i="26" s="1"/>
  <c r="F350" i="26"/>
  <c r="C350" i="26"/>
  <c r="F349" i="26"/>
  <c r="H349" i="26" s="1"/>
  <c r="L349" i="26" s="1"/>
  <c r="C349" i="26"/>
  <c r="F348" i="26"/>
  <c r="H348" i="26" s="1"/>
  <c r="L348" i="26" s="1"/>
  <c r="S348" i="26" s="1"/>
  <c r="P348" i="26" s="1"/>
  <c r="C348" i="26"/>
  <c r="J347" i="26"/>
  <c r="F347" i="26"/>
  <c r="H347" i="26" s="1"/>
  <c r="L347" i="26" s="1"/>
  <c r="C347" i="26"/>
  <c r="I346" i="26"/>
  <c r="F346" i="26"/>
  <c r="H346" i="26" s="1"/>
  <c r="L346" i="26" s="1"/>
  <c r="J346" i="26" s="1"/>
  <c r="C346" i="26"/>
  <c r="F345" i="26"/>
  <c r="H345" i="26" s="1"/>
  <c r="L345" i="26" s="1"/>
  <c r="C345" i="26"/>
  <c r="F344" i="26"/>
  <c r="H344" i="26" s="1"/>
  <c r="L344" i="26" s="1"/>
  <c r="C344" i="26"/>
  <c r="F343" i="26"/>
  <c r="H343" i="26" s="1"/>
  <c r="L343" i="26" s="1"/>
  <c r="C343" i="26"/>
  <c r="H342" i="26"/>
  <c r="L342" i="26" s="1"/>
  <c r="F342" i="26"/>
  <c r="C342" i="26"/>
  <c r="F341" i="26"/>
  <c r="H341" i="26" s="1"/>
  <c r="L341" i="26" s="1"/>
  <c r="I341" i="26" s="1"/>
  <c r="C341" i="26"/>
  <c r="F340" i="26"/>
  <c r="H340" i="26" s="1"/>
  <c r="L340" i="26" s="1"/>
  <c r="C340" i="26"/>
  <c r="K339" i="26"/>
  <c r="J339" i="26"/>
  <c r="F339" i="26"/>
  <c r="H339" i="26" s="1"/>
  <c r="L339" i="26" s="1"/>
  <c r="C339" i="26"/>
  <c r="H338" i="26"/>
  <c r="L338" i="26" s="1"/>
  <c r="F338" i="26"/>
  <c r="C338" i="26"/>
  <c r="R337" i="26"/>
  <c r="H337" i="26"/>
  <c r="L337" i="26" s="1"/>
  <c r="F337" i="26"/>
  <c r="C337" i="26"/>
  <c r="H336" i="26"/>
  <c r="L336" i="26" s="1"/>
  <c r="F336" i="26"/>
  <c r="C336" i="26"/>
  <c r="F335" i="26"/>
  <c r="H335" i="26" s="1"/>
  <c r="L335" i="26" s="1"/>
  <c r="C335" i="26"/>
  <c r="M334" i="26"/>
  <c r="H334" i="26"/>
  <c r="L334" i="26" s="1"/>
  <c r="S334" i="26" s="1"/>
  <c r="P334" i="26" s="1"/>
  <c r="F334" i="26"/>
  <c r="C334" i="26"/>
  <c r="Q333" i="26"/>
  <c r="F333" i="26"/>
  <c r="H333" i="26" s="1"/>
  <c r="L333" i="26" s="1"/>
  <c r="C333" i="26"/>
  <c r="F332" i="26"/>
  <c r="H332" i="26" s="1"/>
  <c r="L332" i="26" s="1"/>
  <c r="C332" i="26"/>
  <c r="F331" i="26"/>
  <c r="H331" i="26" s="1"/>
  <c r="L331" i="26" s="1"/>
  <c r="C331" i="26"/>
  <c r="F330" i="26"/>
  <c r="H330" i="26" s="1"/>
  <c r="L330" i="26" s="1"/>
  <c r="C330" i="26"/>
  <c r="F329" i="26"/>
  <c r="H329" i="26" s="1"/>
  <c r="L329" i="26" s="1"/>
  <c r="I329" i="26" s="1"/>
  <c r="C329" i="26"/>
  <c r="F328" i="26"/>
  <c r="H328" i="26" s="1"/>
  <c r="L328" i="26" s="1"/>
  <c r="C328" i="26"/>
  <c r="L327" i="26"/>
  <c r="K327" i="26" s="1"/>
  <c r="F327" i="26"/>
  <c r="H327" i="26" s="1"/>
  <c r="C327" i="26"/>
  <c r="F326" i="26"/>
  <c r="H326" i="26" s="1"/>
  <c r="L326" i="26" s="1"/>
  <c r="C326" i="26"/>
  <c r="F325" i="26"/>
  <c r="H325" i="26" s="1"/>
  <c r="L325" i="26" s="1"/>
  <c r="C325" i="26"/>
  <c r="F324" i="26"/>
  <c r="H324" i="26" s="1"/>
  <c r="L324" i="26" s="1"/>
  <c r="C324" i="26"/>
  <c r="H318" i="26"/>
  <c r="L318" i="26" s="1"/>
  <c r="F318" i="26"/>
  <c r="C318" i="26"/>
  <c r="F317" i="26"/>
  <c r="H317" i="26" s="1"/>
  <c r="L317" i="26" s="1"/>
  <c r="R317" i="26" s="1"/>
  <c r="C317" i="26"/>
  <c r="L316" i="26"/>
  <c r="K316" i="26" s="1"/>
  <c r="F316" i="26"/>
  <c r="H316" i="26" s="1"/>
  <c r="C316" i="26"/>
  <c r="F315" i="26"/>
  <c r="H315" i="26" s="1"/>
  <c r="L315" i="26" s="1"/>
  <c r="C315" i="26"/>
  <c r="L314" i="26"/>
  <c r="F314" i="26"/>
  <c r="H314" i="26" s="1"/>
  <c r="C314" i="26"/>
  <c r="H313" i="26"/>
  <c r="L313" i="26" s="1"/>
  <c r="S313" i="26" s="1"/>
  <c r="P313" i="26" s="1"/>
  <c r="F313" i="26"/>
  <c r="C313" i="26"/>
  <c r="F312" i="26"/>
  <c r="H312" i="26" s="1"/>
  <c r="L312" i="26" s="1"/>
  <c r="C312" i="26"/>
  <c r="H311" i="26"/>
  <c r="L311" i="26" s="1"/>
  <c r="M311" i="26" s="1"/>
  <c r="F311" i="26"/>
  <c r="C311" i="26"/>
  <c r="R310" i="26"/>
  <c r="Q310" i="26"/>
  <c r="F310" i="26"/>
  <c r="H310" i="26" s="1"/>
  <c r="L310" i="26" s="1"/>
  <c r="C310" i="26"/>
  <c r="L309" i="26"/>
  <c r="F309" i="26"/>
  <c r="H309" i="26" s="1"/>
  <c r="C309" i="26"/>
  <c r="F308" i="26"/>
  <c r="H308" i="26" s="1"/>
  <c r="L308" i="26" s="1"/>
  <c r="C308" i="26"/>
  <c r="F307" i="26"/>
  <c r="H307" i="26" s="1"/>
  <c r="L307" i="26" s="1"/>
  <c r="C307" i="26"/>
  <c r="R306" i="26"/>
  <c r="F306" i="26"/>
  <c r="H306" i="26" s="1"/>
  <c r="L306" i="26" s="1"/>
  <c r="J306" i="26" s="1"/>
  <c r="C306" i="26"/>
  <c r="F305" i="26"/>
  <c r="H305" i="26" s="1"/>
  <c r="L305" i="26" s="1"/>
  <c r="C305" i="26"/>
  <c r="S304" i="26"/>
  <c r="P304" i="26" s="1"/>
  <c r="U304" i="26" s="1"/>
  <c r="H304" i="26"/>
  <c r="L304" i="26" s="1"/>
  <c r="I304" i="26" s="1"/>
  <c r="F304" i="26"/>
  <c r="C304" i="26"/>
  <c r="F303" i="26"/>
  <c r="H303" i="26" s="1"/>
  <c r="L303" i="26" s="1"/>
  <c r="C303" i="26"/>
  <c r="F302" i="26"/>
  <c r="H302" i="26" s="1"/>
  <c r="L302" i="26" s="1"/>
  <c r="C302" i="26"/>
  <c r="H301" i="26"/>
  <c r="L301" i="26" s="1"/>
  <c r="F301" i="26"/>
  <c r="C301" i="26"/>
  <c r="F300" i="26"/>
  <c r="H300" i="26" s="1"/>
  <c r="L300" i="26" s="1"/>
  <c r="C300" i="26"/>
  <c r="F299" i="26"/>
  <c r="H299" i="26" s="1"/>
  <c r="L299" i="26" s="1"/>
  <c r="C299" i="26"/>
  <c r="F298" i="26"/>
  <c r="H298" i="26" s="1"/>
  <c r="L298" i="26" s="1"/>
  <c r="C298" i="26"/>
  <c r="F297" i="26"/>
  <c r="H297" i="26" s="1"/>
  <c r="L297" i="26" s="1"/>
  <c r="C297" i="26"/>
  <c r="F296" i="26"/>
  <c r="H296" i="26" s="1"/>
  <c r="L296" i="26" s="1"/>
  <c r="C296" i="26"/>
  <c r="F295" i="26"/>
  <c r="H295" i="26" s="1"/>
  <c r="L295" i="26" s="1"/>
  <c r="C295" i="26"/>
  <c r="F294" i="26"/>
  <c r="H294" i="26" s="1"/>
  <c r="L294" i="26" s="1"/>
  <c r="C294" i="26"/>
  <c r="F293" i="26"/>
  <c r="H293" i="26" s="1"/>
  <c r="L293" i="26" s="1"/>
  <c r="C293" i="26"/>
  <c r="F292" i="26"/>
  <c r="H292" i="26" s="1"/>
  <c r="L292" i="26" s="1"/>
  <c r="Q292" i="26" s="1"/>
  <c r="C292" i="26"/>
  <c r="F291" i="26"/>
  <c r="H291" i="26" s="1"/>
  <c r="L291" i="26" s="1"/>
  <c r="C291" i="26"/>
  <c r="F290" i="26"/>
  <c r="H290" i="26" s="1"/>
  <c r="L290" i="26" s="1"/>
  <c r="C290" i="26"/>
  <c r="S289" i="26"/>
  <c r="P289" i="26" s="1"/>
  <c r="F289" i="26"/>
  <c r="H289" i="26" s="1"/>
  <c r="L289" i="26" s="1"/>
  <c r="C289" i="26"/>
  <c r="F288" i="26"/>
  <c r="H288" i="26" s="1"/>
  <c r="L288" i="26" s="1"/>
  <c r="C288" i="26"/>
  <c r="F287" i="26"/>
  <c r="H287" i="26" s="1"/>
  <c r="L287" i="26" s="1"/>
  <c r="M287" i="26" s="1"/>
  <c r="C287" i="26"/>
  <c r="F286" i="26"/>
  <c r="H286" i="26" s="1"/>
  <c r="L286" i="26" s="1"/>
  <c r="C286" i="26"/>
  <c r="H285" i="26"/>
  <c r="L285" i="26" s="1"/>
  <c r="F285" i="26"/>
  <c r="C285" i="26"/>
  <c r="F284" i="26"/>
  <c r="H284" i="26" s="1"/>
  <c r="L284" i="26" s="1"/>
  <c r="C284" i="26"/>
  <c r="F283" i="26"/>
  <c r="H283" i="26" s="1"/>
  <c r="L283" i="26" s="1"/>
  <c r="C283" i="26"/>
  <c r="F282" i="26"/>
  <c r="H282" i="26" s="1"/>
  <c r="L282" i="26" s="1"/>
  <c r="C282" i="26"/>
  <c r="F281" i="26"/>
  <c r="H281" i="26" s="1"/>
  <c r="L281" i="26" s="1"/>
  <c r="C281" i="26"/>
  <c r="F280" i="26"/>
  <c r="H280" i="26" s="1"/>
  <c r="L280" i="26" s="1"/>
  <c r="C280" i="26"/>
  <c r="F279" i="26"/>
  <c r="H279" i="26" s="1"/>
  <c r="L279" i="26" s="1"/>
  <c r="J279" i="26" s="1"/>
  <c r="C279" i="26"/>
  <c r="F278" i="26"/>
  <c r="H278" i="26" s="1"/>
  <c r="L278" i="26" s="1"/>
  <c r="C278" i="26"/>
  <c r="K277" i="26"/>
  <c r="F277" i="26"/>
  <c r="H277" i="26" s="1"/>
  <c r="L277" i="26" s="1"/>
  <c r="C277" i="26"/>
  <c r="F276" i="26"/>
  <c r="H276" i="26" s="1"/>
  <c r="L276" i="26" s="1"/>
  <c r="Q276" i="26" s="1"/>
  <c r="C276" i="26"/>
  <c r="F275" i="26"/>
  <c r="H275" i="26" s="1"/>
  <c r="L275" i="26" s="1"/>
  <c r="C275" i="26"/>
  <c r="F274" i="26"/>
  <c r="H274" i="26" s="1"/>
  <c r="L274" i="26" s="1"/>
  <c r="C274" i="26"/>
  <c r="F273" i="26"/>
  <c r="H273" i="26" s="1"/>
  <c r="L273" i="26" s="1"/>
  <c r="C273" i="26"/>
  <c r="H272" i="26"/>
  <c r="L272" i="26" s="1"/>
  <c r="R272" i="26" s="1"/>
  <c r="F272" i="26"/>
  <c r="C272" i="26"/>
  <c r="F271" i="26"/>
  <c r="H271" i="26" s="1"/>
  <c r="L271" i="26" s="1"/>
  <c r="J271" i="26" s="1"/>
  <c r="C271" i="26"/>
  <c r="F270" i="26"/>
  <c r="H270" i="26" s="1"/>
  <c r="L270" i="26" s="1"/>
  <c r="C270" i="26"/>
  <c r="F269" i="26"/>
  <c r="H269" i="26" s="1"/>
  <c r="L269" i="26" s="1"/>
  <c r="C269" i="26"/>
  <c r="F268" i="26"/>
  <c r="H268" i="26" s="1"/>
  <c r="L268" i="26" s="1"/>
  <c r="C268" i="26"/>
  <c r="F267" i="26"/>
  <c r="H267" i="26" s="1"/>
  <c r="L267" i="26" s="1"/>
  <c r="C267" i="26"/>
  <c r="F266" i="26"/>
  <c r="H266" i="26" s="1"/>
  <c r="L266" i="26" s="1"/>
  <c r="C266" i="26"/>
  <c r="F265" i="26"/>
  <c r="H265" i="26" s="1"/>
  <c r="L265" i="26" s="1"/>
  <c r="C265" i="26"/>
  <c r="F264" i="26"/>
  <c r="H264" i="26" s="1"/>
  <c r="L264" i="26" s="1"/>
  <c r="C264" i="26"/>
  <c r="L263" i="26"/>
  <c r="K263" i="26" s="1"/>
  <c r="F263" i="26"/>
  <c r="H263" i="26" s="1"/>
  <c r="C263" i="26"/>
  <c r="F262" i="26"/>
  <c r="H262" i="26" s="1"/>
  <c r="L262" i="26" s="1"/>
  <c r="C262" i="26"/>
  <c r="F261" i="26"/>
  <c r="H261" i="26" s="1"/>
  <c r="L261" i="26" s="1"/>
  <c r="C261" i="26"/>
  <c r="F260" i="26"/>
  <c r="H260" i="26" s="1"/>
  <c r="L260" i="26" s="1"/>
  <c r="C260" i="26"/>
  <c r="F259" i="26"/>
  <c r="H259" i="26" s="1"/>
  <c r="L259" i="26" s="1"/>
  <c r="C259" i="26"/>
  <c r="H258" i="26"/>
  <c r="L258" i="26" s="1"/>
  <c r="F258" i="26"/>
  <c r="C258" i="26"/>
  <c r="F257" i="26"/>
  <c r="H257" i="26" s="1"/>
  <c r="L257" i="26" s="1"/>
  <c r="J257" i="26" s="1"/>
  <c r="C257" i="26"/>
  <c r="F256" i="26"/>
  <c r="H256" i="26" s="1"/>
  <c r="L256" i="26" s="1"/>
  <c r="R256" i="26" s="1"/>
  <c r="C256" i="26"/>
  <c r="F255" i="26"/>
  <c r="H255" i="26" s="1"/>
  <c r="L255" i="26" s="1"/>
  <c r="C255" i="26"/>
  <c r="F254" i="26"/>
  <c r="H254" i="26" s="1"/>
  <c r="L254" i="26" s="1"/>
  <c r="C254" i="26"/>
  <c r="F253" i="26"/>
  <c r="H253" i="26" s="1"/>
  <c r="L253" i="26" s="1"/>
  <c r="K253" i="26" s="1"/>
  <c r="C253" i="26"/>
  <c r="F252" i="26"/>
  <c r="H252" i="26" s="1"/>
  <c r="L252" i="26" s="1"/>
  <c r="R252" i="26" s="1"/>
  <c r="C252" i="26"/>
  <c r="F251" i="26"/>
  <c r="H251" i="26" s="1"/>
  <c r="L251" i="26" s="1"/>
  <c r="C251" i="26"/>
  <c r="F250" i="26"/>
  <c r="H250" i="26" s="1"/>
  <c r="L250" i="26" s="1"/>
  <c r="C250" i="26"/>
  <c r="F249" i="26"/>
  <c r="H249" i="26" s="1"/>
  <c r="L249" i="26" s="1"/>
  <c r="C249" i="26"/>
  <c r="F248" i="26"/>
  <c r="H248" i="26" s="1"/>
  <c r="L248" i="26" s="1"/>
  <c r="I248" i="26" s="1"/>
  <c r="C248" i="26"/>
  <c r="F247" i="26"/>
  <c r="H247" i="26" s="1"/>
  <c r="L247" i="26" s="1"/>
  <c r="C247" i="26"/>
  <c r="F246" i="26"/>
  <c r="H246" i="26" s="1"/>
  <c r="L246" i="26" s="1"/>
  <c r="C246" i="26"/>
  <c r="S245" i="26"/>
  <c r="P245" i="26" s="1"/>
  <c r="F245" i="26"/>
  <c r="H245" i="26" s="1"/>
  <c r="L245" i="26" s="1"/>
  <c r="I245" i="26" s="1"/>
  <c r="C245" i="26"/>
  <c r="F244" i="26"/>
  <c r="H244" i="26" s="1"/>
  <c r="L244" i="26" s="1"/>
  <c r="R244" i="26" s="1"/>
  <c r="C244" i="26"/>
  <c r="F243" i="26"/>
  <c r="H243" i="26" s="1"/>
  <c r="L243" i="26" s="1"/>
  <c r="S243" i="26" s="1"/>
  <c r="P243" i="26" s="1"/>
  <c r="C243" i="26"/>
  <c r="R242" i="26"/>
  <c r="F242" i="26"/>
  <c r="H242" i="26" s="1"/>
  <c r="L242" i="26" s="1"/>
  <c r="C242" i="26"/>
  <c r="L241" i="26"/>
  <c r="S241" i="26" s="1"/>
  <c r="P241" i="26" s="1"/>
  <c r="F241" i="26"/>
  <c r="H241" i="26" s="1"/>
  <c r="C241" i="26"/>
  <c r="F240" i="26"/>
  <c r="H240" i="26" s="1"/>
  <c r="L240" i="26" s="1"/>
  <c r="C240" i="26"/>
  <c r="F239" i="26"/>
  <c r="H239" i="26" s="1"/>
  <c r="L239" i="26" s="1"/>
  <c r="C239" i="26"/>
  <c r="F238" i="26"/>
  <c r="H238" i="26" s="1"/>
  <c r="L238" i="26" s="1"/>
  <c r="C238" i="26"/>
  <c r="J237" i="26"/>
  <c r="F237" i="26"/>
  <c r="H237" i="26" s="1"/>
  <c r="L237" i="26" s="1"/>
  <c r="I237" i="26" s="1"/>
  <c r="C237" i="26"/>
  <c r="L236" i="26"/>
  <c r="K236" i="26" s="1"/>
  <c r="F236" i="26"/>
  <c r="H236" i="26" s="1"/>
  <c r="C236" i="26"/>
  <c r="F235" i="26"/>
  <c r="H235" i="26" s="1"/>
  <c r="L235" i="26" s="1"/>
  <c r="R235" i="26" s="1"/>
  <c r="C235" i="26"/>
  <c r="F234" i="26"/>
  <c r="H234" i="26" s="1"/>
  <c r="L234" i="26" s="1"/>
  <c r="C234" i="26"/>
  <c r="F233" i="26"/>
  <c r="H233" i="26" s="1"/>
  <c r="L233" i="26" s="1"/>
  <c r="M233" i="26" s="1"/>
  <c r="C233" i="26"/>
  <c r="F232" i="26"/>
  <c r="H232" i="26" s="1"/>
  <c r="L232" i="26" s="1"/>
  <c r="S232" i="26" s="1"/>
  <c r="P232" i="26" s="1"/>
  <c r="C232" i="26"/>
  <c r="F231" i="26"/>
  <c r="H231" i="26" s="1"/>
  <c r="L231" i="26" s="1"/>
  <c r="Q231" i="26" s="1"/>
  <c r="C231" i="26"/>
  <c r="F230" i="26"/>
  <c r="H230" i="26" s="1"/>
  <c r="L230" i="26" s="1"/>
  <c r="C230" i="26"/>
  <c r="I229" i="26"/>
  <c r="F229" i="26"/>
  <c r="H229" i="26" s="1"/>
  <c r="L229" i="26" s="1"/>
  <c r="C229" i="26"/>
  <c r="F228" i="26"/>
  <c r="H228" i="26" s="1"/>
  <c r="L228" i="26" s="1"/>
  <c r="C228" i="26"/>
  <c r="F227" i="26"/>
  <c r="H227" i="26" s="1"/>
  <c r="L227" i="26" s="1"/>
  <c r="I227" i="26" s="1"/>
  <c r="C227" i="26"/>
  <c r="F226" i="26"/>
  <c r="H226" i="26" s="1"/>
  <c r="L226" i="26" s="1"/>
  <c r="K226" i="26" s="1"/>
  <c r="C226" i="26"/>
  <c r="F225" i="26"/>
  <c r="H225" i="26" s="1"/>
  <c r="L225" i="26" s="1"/>
  <c r="K225" i="26" s="1"/>
  <c r="C225" i="26"/>
  <c r="F224" i="26"/>
  <c r="H224" i="26" s="1"/>
  <c r="L224" i="26" s="1"/>
  <c r="C224" i="26"/>
  <c r="F223" i="26"/>
  <c r="H223" i="26" s="1"/>
  <c r="L223" i="26" s="1"/>
  <c r="I223" i="26" s="1"/>
  <c r="C223" i="26"/>
  <c r="F222" i="26"/>
  <c r="H222" i="26" s="1"/>
  <c r="L222" i="26" s="1"/>
  <c r="C222" i="26"/>
  <c r="F221" i="26"/>
  <c r="H221" i="26" s="1"/>
  <c r="L221" i="26" s="1"/>
  <c r="C221" i="26"/>
  <c r="F220" i="26"/>
  <c r="H220" i="26" s="1"/>
  <c r="L220" i="26" s="1"/>
  <c r="C220" i="26"/>
  <c r="F219" i="26"/>
  <c r="H219" i="26" s="1"/>
  <c r="L219" i="26" s="1"/>
  <c r="C219" i="26"/>
  <c r="F213" i="26"/>
  <c r="H213" i="26" s="1"/>
  <c r="L213" i="26" s="1"/>
  <c r="C213" i="26"/>
  <c r="F212" i="26"/>
  <c r="H212" i="26" s="1"/>
  <c r="L212" i="26" s="1"/>
  <c r="K212" i="26" s="1"/>
  <c r="C212" i="26"/>
  <c r="L211" i="26"/>
  <c r="F211" i="26"/>
  <c r="H211" i="26" s="1"/>
  <c r="C211" i="26"/>
  <c r="F210" i="26"/>
  <c r="H210" i="26" s="1"/>
  <c r="L210" i="26" s="1"/>
  <c r="S210" i="26" s="1"/>
  <c r="P210" i="26" s="1"/>
  <c r="C210" i="26"/>
  <c r="F209" i="26"/>
  <c r="H209" i="26" s="1"/>
  <c r="L209" i="26" s="1"/>
  <c r="Q209" i="26" s="1"/>
  <c r="C209" i="26"/>
  <c r="F208" i="26"/>
  <c r="H208" i="26" s="1"/>
  <c r="L208" i="26" s="1"/>
  <c r="M208" i="26" s="1"/>
  <c r="C208" i="26"/>
  <c r="F207" i="26"/>
  <c r="H207" i="26" s="1"/>
  <c r="L207" i="26" s="1"/>
  <c r="C207" i="26"/>
  <c r="F206" i="26"/>
  <c r="H206" i="26" s="1"/>
  <c r="L206" i="26" s="1"/>
  <c r="C206" i="26"/>
  <c r="F205" i="26"/>
  <c r="H205" i="26" s="1"/>
  <c r="L205" i="26" s="1"/>
  <c r="C205" i="26"/>
  <c r="F204" i="26"/>
  <c r="H204" i="26" s="1"/>
  <c r="L204" i="26" s="1"/>
  <c r="C204" i="26"/>
  <c r="F203" i="26"/>
  <c r="H203" i="26" s="1"/>
  <c r="L203" i="26" s="1"/>
  <c r="C203" i="26"/>
  <c r="F202" i="26"/>
  <c r="H202" i="26" s="1"/>
  <c r="L202" i="26" s="1"/>
  <c r="C202" i="26"/>
  <c r="F201" i="26"/>
  <c r="H201" i="26" s="1"/>
  <c r="L201" i="26" s="1"/>
  <c r="C201" i="26"/>
  <c r="L200" i="26"/>
  <c r="K200" i="26" s="1"/>
  <c r="F200" i="26"/>
  <c r="H200" i="26" s="1"/>
  <c r="C200" i="26"/>
  <c r="F199" i="26"/>
  <c r="H199" i="26" s="1"/>
  <c r="L199" i="26" s="1"/>
  <c r="C199" i="26"/>
  <c r="F198" i="26"/>
  <c r="H198" i="26" s="1"/>
  <c r="L198" i="26" s="1"/>
  <c r="C198" i="26"/>
  <c r="F197" i="26"/>
  <c r="H197" i="26" s="1"/>
  <c r="L197" i="26" s="1"/>
  <c r="C197" i="26"/>
  <c r="J196" i="26"/>
  <c r="F196" i="26"/>
  <c r="H196" i="26" s="1"/>
  <c r="L196" i="26" s="1"/>
  <c r="C196" i="26"/>
  <c r="F195" i="26"/>
  <c r="H195" i="26" s="1"/>
  <c r="L195" i="26" s="1"/>
  <c r="K195" i="26" s="1"/>
  <c r="C195" i="26"/>
  <c r="F194" i="26"/>
  <c r="H194" i="26" s="1"/>
  <c r="L194" i="26" s="1"/>
  <c r="S194" i="26" s="1"/>
  <c r="P194" i="26" s="1"/>
  <c r="C194" i="26"/>
  <c r="F193" i="26"/>
  <c r="H193" i="26" s="1"/>
  <c r="L193" i="26" s="1"/>
  <c r="C193" i="26"/>
  <c r="F192" i="26"/>
  <c r="H192" i="26" s="1"/>
  <c r="L192" i="26" s="1"/>
  <c r="C192" i="26"/>
  <c r="F191" i="26"/>
  <c r="H191" i="26" s="1"/>
  <c r="L191" i="26" s="1"/>
  <c r="C191" i="26"/>
  <c r="F190" i="26"/>
  <c r="H190" i="26" s="1"/>
  <c r="L190" i="26" s="1"/>
  <c r="C190" i="26"/>
  <c r="F189" i="26"/>
  <c r="H189" i="26" s="1"/>
  <c r="L189" i="26" s="1"/>
  <c r="C189" i="26"/>
  <c r="F188" i="26"/>
  <c r="H188" i="26" s="1"/>
  <c r="L188" i="26" s="1"/>
  <c r="J188" i="26" s="1"/>
  <c r="C188" i="26"/>
  <c r="F187" i="26"/>
  <c r="H187" i="26" s="1"/>
  <c r="L187" i="26" s="1"/>
  <c r="C187" i="26"/>
  <c r="F186" i="26"/>
  <c r="H186" i="26" s="1"/>
  <c r="L186" i="26" s="1"/>
  <c r="Q186" i="26" s="1"/>
  <c r="C186" i="26"/>
  <c r="F185" i="26"/>
  <c r="H185" i="26" s="1"/>
  <c r="L185" i="26" s="1"/>
  <c r="C185" i="26"/>
  <c r="F184" i="26"/>
  <c r="H184" i="26" s="1"/>
  <c r="L184" i="26" s="1"/>
  <c r="C184" i="26"/>
  <c r="F183" i="26"/>
  <c r="H183" i="26" s="1"/>
  <c r="L183" i="26" s="1"/>
  <c r="C183" i="26"/>
  <c r="F182" i="26"/>
  <c r="H182" i="26" s="1"/>
  <c r="L182" i="26" s="1"/>
  <c r="Q182" i="26" s="1"/>
  <c r="C182" i="26"/>
  <c r="R181" i="26"/>
  <c r="F181" i="26"/>
  <c r="H181" i="26" s="1"/>
  <c r="L181" i="26" s="1"/>
  <c r="C181" i="26"/>
  <c r="F180" i="26"/>
  <c r="H180" i="26" s="1"/>
  <c r="L180" i="26" s="1"/>
  <c r="C180" i="26"/>
  <c r="F179" i="26"/>
  <c r="H179" i="26" s="1"/>
  <c r="L179" i="26" s="1"/>
  <c r="I179" i="26" s="1"/>
  <c r="C179" i="26"/>
  <c r="F178" i="26"/>
  <c r="H178" i="26" s="1"/>
  <c r="L178" i="26" s="1"/>
  <c r="C178" i="26"/>
  <c r="H177" i="26"/>
  <c r="L177" i="26" s="1"/>
  <c r="F177" i="26"/>
  <c r="C177" i="26"/>
  <c r="F176" i="26"/>
  <c r="H176" i="26" s="1"/>
  <c r="L176" i="26" s="1"/>
  <c r="C176" i="26"/>
  <c r="F175" i="26"/>
  <c r="H175" i="26" s="1"/>
  <c r="L175" i="26" s="1"/>
  <c r="C175" i="26"/>
  <c r="J174" i="26"/>
  <c r="H174" i="26"/>
  <c r="L174" i="26" s="1"/>
  <c r="I174" i="26" s="1"/>
  <c r="F174" i="26"/>
  <c r="C174" i="26"/>
  <c r="F173" i="26"/>
  <c r="H173" i="26" s="1"/>
  <c r="L173" i="26" s="1"/>
  <c r="C173" i="26"/>
  <c r="F172" i="26"/>
  <c r="H172" i="26" s="1"/>
  <c r="L172" i="26" s="1"/>
  <c r="S172" i="26" s="1"/>
  <c r="P172" i="26" s="1"/>
  <c r="C172" i="26"/>
  <c r="F171" i="26"/>
  <c r="H171" i="26" s="1"/>
  <c r="L171" i="26" s="1"/>
  <c r="R171" i="26" s="1"/>
  <c r="C171" i="26"/>
  <c r="F170" i="26"/>
  <c r="H170" i="26" s="1"/>
  <c r="L170" i="26" s="1"/>
  <c r="S170" i="26" s="1"/>
  <c r="P170" i="26" s="1"/>
  <c r="C170" i="26"/>
  <c r="F169" i="26"/>
  <c r="H169" i="26" s="1"/>
  <c r="L169" i="26" s="1"/>
  <c r="C169" i="26"/>
  <c r="F168" i="26"/>
  <c r="H168" i="26" s="1"/>
  <c r="L168" i="26" s="1"/>
  <c r="M168" i="26" s="1"/>
  <c r="C168" i="26"/>
  <c r="F167" i="26"/>
  <c r="H167" i="26" s="1"/>
  <c r="L167" i="26" s="1"/>
  <c r="I167" i="26" s="1"/>
  <c r="C167" i="26"/>
  <c r="F166" i="26"/>
  <c r="H166" i="26" s="1"/>
  <c r="L166" i="26" s="1"/>
  <c r="C166" i="26"/>
  <c r="F165" i="26"/>
  <c r="H165" i="26" s="1"/>
  <c r="L165" i="26" s="1"/>
  <c r="C165" i="26"/>
  <c r="S164" i="26"/>
  <c r="P164" i="26" s="1"/>
  <c r="F164" i="26"/>
  <c r="H164" i="26" s="1"/>
  <c r="L164" i="26" s="1"/>
  <c r="K164" i="26" s="1"/>
  <c r="C164" i="26"/>
  <c r="F163" i="26"/>
  <c r="H163" i="26" s="1"/>
  <c r="L163" i="26" s="1"/>
  <c r="C163" i="26"/>
  <c r="F162" i="26"/>
  <c r="H162" i="26" s="1"/>
  <c r="L162" i="26" s="1"/>
  <c r="Q162" i="26" s="1"/>
  <c r="C162" i="26"/>
  <c r="F161" i="26"/>
  <c r="H161" i="26" s="1"/>
  <c r="L161" i="26" s="1"/>
  <c r="R161" i="26" s="1"/>
  <c r="C161" i="26"/>
  <c r="F160" i="26"/>
  <c r="H160" i="26" s="1"/>
  <c r="L160" i="26" s="1"/>
  <c r="C160" i="26"/>
  <c r="F159" i="26"/>
  <c r="H159" i="26" s="1"/>
  <c r="L159" i="26" s="1"/>
  <c r="C159" i="26"/>
  <c r="F158" i="26"/>
  <c r="H158" i="26" s="1"/>
  <c r="L158" i="26" s="1"/>
  <c r="C158" i="26"/>
  <c r="F157" i="26"/>
  <c r="H157" i="26" s="1"/>
  <c r="L157" i="26" s="1"/>
  <c r="C157" i="26"/>
  <c r="F156" i="26"/>
  <c r="H156" i="26" s="1"/>
  <c r="L156" i="26" s="1"/>
  <c r="I156" i="26" s="1"/>
  <c r="C156" i="26"/>
  <c r="F155" i="26"/>
  <c r="H155" i="26" s="1"/>
  <c r="L155" i="26" s="1"/>
  <c r="C155" i="26"/>
  <c r="F154" i="26"/>
  <c r="H154" i="26" s="1"/>
  <c r="L154" i="26" s="1"/>
  <c r="C154" i="26"/>
  <c r="F153" i="26"/>
  <c r="H153" i="26" s="1"/>
  <c r="L153" i="26" s="1"/>
  <c r="C153" i="26"/>
  <c r="F152" i="26"/>
  <c r="H152" i="26" s="1"/>
  <c r="L152" i="26" s="1"/>
  <c r="K152" i="26" s="1"/>
  <c r="C152" i="26"/>
  <c r="F151" i="26"/>
  <c r="H151" i="26" s="1"/>
  <c r="L151" i="26" s="1"/>
  <c r="Q151" i="26" s="1"/>
  <c r="C151" i="26"/>
  <c r="F150" i="26"/>
  <c r="H150" i="26" s="1"/>
  <c r="L150" i="26" s="1"/>
  <c r="Q150" i="26" s="1"/>
  <c r="C150" i="26"/>
  <c r="F149" i="26"/>
  <c r="H149" i="26" s="1"/>
  <c r="L149" i="26" s="1"/>
  <c r="C149" i="26"/>
  <c r="F148" i="26"/>
  <c r="H148" i="26" s="1"/>
  <c r="L148" i="26" s="1"/>
  <c r="C148" i="26"/>
  <c r="F147" i="26"/>
  <c r="H147" i="26" s="1"/>
  <c r="L147" i="26" s="1"/>
  <c r="C147" i="26"/>
  <c r="F146" i="26"/>
  <c r="H146" i="26" s="1"/>
  <c r="L146" i="26" s="1"/>
  <c r="J146" i="26" s="1"/>
  <c r="C146" i="26"/>
  <c r="H145" i="26"/>
  <c r="L145" i="26" s="1"/>
  <c r="F145" i="26"/>
  <c r="C145" i="26"/>
  <c r="F144" i="26"/>
  <c r="H144" i="26" s="1"/>
  <c r="L144" i="26" s="1"/>
  <c r="C144" i="26"/>
  <c r="F143" i="26"/>
  <c r="H143" i="26" s="1"/>
  <c r="L143" i="26" s="1"/>
  <c r="C143" i="26"/>
  <c r="F142" i="26"/>
  <c r="H142" i="26" s="1"/>
  <c r="L142" i="26" s="1"/>
  <c r="C142" i="26"/>
  <c r="F141" i="26"/>
  <c r="H141" i="26" s="1"/>
  <c r="L141" i="26" s="1"/>
  <c r="Q141" i="26" s="1"/>
  <c r="C141" i="26"/>
  <c r="F140" i="26"/>
  <c r="H140" i="26" s="1"/>
  <c r="L140" i="26" s="1"/>
  <c r="S140" i="26" s="1"/>
  <c r="P140" i="26" s="1"/>
  <c r="U140" i="26" s="1"/>
  <c r="C140" i="26"/>
  <c r="R139" i="26"/>
  <c r="F139" i="26"/>
  <c r="H139" i="26" s="1"/>
  <c r="L139" i="26" s="1"/>
  <c r="C139" i="26"/>
  <c r="F138" i="26"/>
  <c r="H138" i="26" s="1"/>
  <c r="L138" i="26" s="1"/>
  <c r="R138" i="26" s="1"/>
  <c r="C138" i="26"/>
  <c r="F137" i="26"/>
  <c r="H137" i="26" s="1"/>
  <c r="L137" i="26" s="1"/>
  <c r="C137" i="26"/>
  <c r="S136" i="26"/>
  <c r="P136" i="26" s="1"/>
  <c r="F136" i="26"/>
  <c r="H136" i="26" s="1"/>
  <c r="L136" i="26" s="1"/>
  <c r="C136" i="26"/>
  <c r="F135" i="26"/>
  <c r="H135" i="26" s="1"/>
  <c r="L135" i="26" s="1"/>
  <c r="C135" i="26"/>
  <c r="I134" i="26"/>
  <c r="F134" i="26"/>
  <c r="H134" i="26" s="1"/>
  <c r="L134" i="26" s="1"/>
  <c r="C134" i="26"/>
  <c r="F133" i="26"/>
  <c r="H133" i="26" s="1"/>
  <c r="L133" i="26" s="1"/>
  <c r="C133" i="26"/>
  <c r="F132" i="26"/>
  <c r="H132" i="26" s="1"/>
  <c r="L132" i="26" s="1"/>
  <c r="C132" i="26"/>
  <c r="Q131" i="26"/>
  <c r="F131" i="26"/>
  <c r="H131" i="26" s="1"/>
  <c r="L131" i="26" s="1"/>
  <c r="C131" i="26"/>
  <c r="F130" i="26"/>
  <c r="H130" i="26" s="1"/>
  <c r="L130" i="26" s="1"/>
  <c r="C130" i="26"/>
  <c r="F129" i="26"/>
  <c r="H129" i="26" s="1"/>
  <c r="L129" i="26" s="1"/>
  <c r="M129" i="26" s="1"/>
  <c r="C129" i="26"/>
  <c r="F128" i="26"/>
  <c r="H128" i="26" s="1"/>
  <c r="L128" i="26" s="1"/>
  <c r="C128" i="26"/>
  <c r="F127" i="26"/>
  <c r="H127" i="26" s="1"/>
  <c r="L127" i="26" s="1"/>
  <c r="S127" i="26" s="1"/>
  <c r="P127" i="26" s="1"/>
  <c r="C127" i="26"/>
  <c r="F126" i="26"/>
  <c r="H126" i="26" s="1"/>
  <c r="L126" i="26" s="1"/>
  <c r="C126" i="26"/>
  <c r="F125" i="26"/>
  <c r="H125" i="26" s="1"/>
  <c r="L125" i="26" s="1"/>
  <c r="C125" i="26"/>
  <c r="F124" i="26"/>
  <c r="H124" i="26" s="1"/>
  <c r="L124" i="26" s="1"/>
  <c r="C124" i="26"/>
  <c r="F123" i="26"/>
  <c r="H123" i="26" s="1"/>
  <c r="L123" i="26" s="1"/>
  <c r="C123" i="26"/>
  <c r="F122" i="26"/>
  <c r="H122" i="26" s="1"/>
  <c r="L122" i="26" s="1"/>
  <c r="C122" i="26"/>
  <c r="F121" i="26"/>
  <c r="H121" i="26" s="1"/>
  <c r="L121" i="26" s="1"/>
  <c r="C121" i="26"/>
  <c r="F120" i="26"/>
  <c r="H120" i="26" s="1"/>
  <c r="L120" i="26" s="1"/>
  <c r="C120" i="26"/>
  <c r="F119" i="26"/>
  <c r="H119" i="26" s="1"/>
  <c r="L119" i="26" s="1"/>
  <c r="C119" i="26"/>
  <c r="F118" i="26"/>
  <c r="H118" i="26" s="1"/>
  <c r="L118" i="26" s="1"/>
  <c r="C118" i="26"/>
  <c r="F117" i="26"/>
  <c r="H117" i="26" s="1"/>
  <c r="L117" i="26" s="1"/>
  <c r="C117" i="26"/>
  <c r="F116" i="26"/>
  <c r="H116" i="26" s="1"/>
  <c r="L116" i="26" s="1"/>
  <c r="C116" i="26"/>
  <c r="F115" i="26"/>
  <c r="H115" i="26" s="1"/>
  <c r="L115" i="26" s="1"/>
  <c r="C115" i="26"/>
  <c r="F114" i="26"/>
  <c r="H114" i="26" s="1"/>
  <c r="L114" i="26" s="1"/>
  <c r="C114" i="26"/>
  <c r="F108" i="26"/>
  <c r="H108" i="26" s="1"/>
  <c r="L108" i="26" s="1"/>
  <c r="C108" i="26"/>
  <c r="F107" i="26"/>
  <c r="H107" i="26" s="1"/>
  <c r="L107" i="26" s="1"/>
  <c r="C107" i="26"/>
  <c r="F106" i="26"/>
  <c r="H106" i="26" s="1"/>
  <c r="L106" i="26" s="1"/>
  <c r="C106" i="26"/>
  <c r="F105" i="26"/>
  <c r="H105" i="26" s="1"/>
  <c r="L105" i="26" s="1"/>
  <c r="C105" i="26"/>
  <c r="F104" i="26"/>
  <c r="H104" i="26" s="1"/>
  <c r="L104" i="26" s="1"/>
  <c r="C104" i="26"/>
  <c r="F103" i="26"/>
  <c r="H103" i="26" s="1"/>
  <c r="L103" i="26" s="1"/>
  <c r="R103" i="26" s="1"/>
  <c r="C103" i="26"/>
  <c r="F102" i="26"/>
  <c r="H102" i="26" s="1"/>
  <c r="L102" i="26" s="1"/>
  <c r="C102" i="26"/>
  <c r="F101" i="26"/>
  <c r="H101" i="26" s="1"/>
  <c r="L101" i="26" s="1"/>
  <c r="C101" i="26"/>
  <c r="F100" i="26"/>
  <c r="H100" i="26" s="1"/>
  <c r="L100" i="26" s="1"/>
  <c r="R100" i="26" s="1"/>
  <c r="C100" i="26"/>
  <c r="F99" i="26"/>
  <c r="H99" i="26" s="1"/>
  <c r="L99" i="26" s="1"/>
  <c r="I99" i="26" s="1"/>
  <c r="C99" i="26"/>
  <c r="F98" i="26"/>
  <c r="H98" i="26" s="1"/>
  <c r="L98" i="26" s="1"/>
  <c r="M98" i="26" s="1"/>
  <c r="C98" i="26"/>
  <c r="Q97" i="26"/>
  <c r="F97" i="26"/>
  <c r="H97" i="26" s="1"/>
  <c r="L97" i="26" s="1"/>
  <c r="C97" i="26"/>
  <c r="F96" i="26"/>
  <c r="H96" i="26" s="1"/>
  <c r="L96" i="26" s="1"/>
  <c r="J96" i="26" s="1"/>
  <c r="C96" i="26"/>
  <c r="F95" i="26"/>
  <c r="H95" i="26" s="1"/>
  <c r="L95" i="26" s="1"/>
  <c r="R95" i="26" s="1"/>
  <c r="C95" i="26"/>
  <c r="F94" i="26"/>
  <c r="H94" i="26" s="1"/>
  <c r="L94" i="26" s="1"/>
  <c r="C94" i="26"/>
  <c r="F93" i="26"/>
  <c r="H93" i="26" s="1"/>
  <c r="L93" i="26" s="1"/>
  <c r="C93" i="26"/>
  <c r="H92" i="26"/>
  <c r="L92" i="26" s="1"/>
  <c r="M92" i="26" s="1"/>
  <c r="F92" i="26"/>
  <c r="C92" i="26"/>
  <c r="F91" i="26"/>
  <c r="H91" i="26" s="1"/>
  <c r="L91" i="26" s="1"/>
  <c r="I91" i="26" s="1"/>
  <c r="C91" i="26"/>
  <c r="F90" i="26"/>
  <c r="H90" i="26" s="1"/>
  <c r="L90" i="26" s="1"/>
  <c r="C90" i="26"/>
  <c r="F89" i="26"/>
  <c r="H89" i="26" s="1"/>
  <c r="L89" i="26" s="1"/>
  <c r="Q89" i="26" s="1"/>
  <c r="C89" i="26"/>
  <c r="F88" i="26"/>
  <c r="H88" i="26" s="1"/>
  <c r="L88" i="26" s="1"/>
  <c r="C88" i="26"/>
  <c r="F87" i="26"/>
  <c r="H87" i="26" s="1"/>
  <c r="L87" i="26" s="1"/>
  <c r="C87" i="26"/>
  <c r="F86" i="26"/>
  <c r="H86" i="26" s="1"/>
  <c r="L86" i="26" s="1"/>
  <c r="C86" i="26"/>
  <c r="F85" i="26"/>
  <c r="H85" i="26" s="1"/>
  <c r="L85" i="26" s="1"/>
  <c r="C85" i="26"/>
  <c r="F84" i="26"/>
  <c r="H84" i="26" s="1"/>
  <c r="L84" i="26" s="1"/>
  <c r="C84" i="26"/>
  <c r="F83" i="26"/>
  <c r="H83" i="26" s="1"/>
  <c r="L83" i="26" s="1"/>
  <c r="J83" i="26" s="1"/>
  <c r="C83" i="26"/>
  <c r="F82" i="26"/>
  <c r="H82" i="26" s="1"/>
  <c r="L82" i="26" s="1"/>
  <c r="C82" i="26"/>
  <c r="F81" i="26"/>
  <c r="H81" i="26" s="1"/>
  <c r="L81" i="26" s="1"/>
  <c r="C81" i="26"/>
  <c r="F80" i="26"/>
  <c r="H80" i="26" s="1"/>
  <c r="L80" i="26" s="1"/>
  <c r="I80" i="26" s="1"/>
  <c r="C80" i="26"/>
  <c r="F79" i="26"/>
  <c r="H79" i="26" s="1"/>
  <c r="L79" i="26" s="1"/>
  <c r="S79" i="26" s="1"/>
  <c r="P79" i="26" s="1"/>
  <c r="C79" i="26"/>
  <c r="F78" i="26"/>
  <c r="H78" i="26" s="1"/>
  <c r="L78" i="26" s="1"/>
  <c r="S78" i="26" s="1"/>
  <c r="P78" i="26" s="1"/>
  <c r="C78" i="26"/>
  <c r="F77" i="26"/>
  <c r="H77" i="26" s="1"/>
  <c r="L77" i="26" s="1"/>
  <c r="C77" i="26"/>
  <c r="F76" i="26"/>
  <c r="H76" i="26" s="1"/>
  <c r="L76" i="26" s="1"/>
  <c r="M76" i="26" s="1"/>
  <c r="C76" i="26"/>
  <c r="H75" i="26"/>
  <c r="L75" i="26" s="1"/>
  <c r="F75" i="26"/>
  <c r="C75" i="26"/>
  <c r="F74" i="26"/>
  <c r="H74" i="26" s="1"/>
  <c r="L74" i="26" s="1"/>
  <c r="Q74" i="26" s="1"/>
  <c r="C74" i="26"/>
  <c r="F73" i="26"/>
  <c r="H73" i="26" s="1"/>
  <c r="L73" i="26" s="1"/>
  <c r="Q73" i="26" s="1"/>
  <c r="C73" i="26"/>
  <c r="F72" i="26"/>
  <c r="H72" i="26" s="1"/>
  <c r="L72" i="26" s="1"/>
  <c r="C72" i="26"/>
  <c r="F71" i="26"/>
  <c r="H71" i="26" s="1"/>
  <c r="L71" i="26" s="1"/>
  <c r="R71" i="26" s="1"/>
  <c r="C71" i="26"/>
  <c r="F70" i="26"/>
  <c r="H70" i="26" s="1"/>
  <c r="L70" i="26" s="1"/>
  <c r="C70" i="26"/>
  <c r="L69" i="26"/>
  <c r="M69" i="26" s="1"/>
  <c r="J69" i="26"/>
  <c r="F69" i="26"/>
  <c r="H69" i="26" s="1"/>
  <c r="C69" i="26"/>
  <c r="F68" i="26"/>
  <c r="H68" i="26" s="1"/>
  <c r="L68" i="26" s="1"/>
  <c r="C68" i="26"/>
  <c r="H67" i="26"/>
  <c r="L67" i="26" s="1"/>
  <c r="K67" i="26" s="1"/>
  <c r="F67" i="26"/>
  <c r="C67" i="26"/>
  <c r="F66" i="26"/>
  <c r="H66" i="26" s="1"/>
  <c r="L66" i="26" s="1"/>
  <c r="M66" i="26" s="1"/>
  <c r="C66" i="26"/>
  <c r="F65" i="26"/>
  <c r="H65" i="26" s="1"/>
  <c r="L65" i="26" s="1"/>
  <c r="C65" i="26"/>
  <c r="F64" i="26"/>
  <c r="H64" i="26" s="1"/>
  <c r="L64" i="26" s="1"/>
  <c r="K64" i="26" s="1"/>
  <c r="C64" i="26"/>
  <c r="F63" i="26"/>
  <c r="H63" i="26" s="1"/>
  <c r="L63" i="26" s="1"/>
  <c r="C63" i="26"/>
  <c r="S62" i="26"/>
  <c r="P62" i="26" s="1"/>
  <c r="F62" i="26"/>
  <c r="H62" i="26" s="1"/>
  <c r="L62" i="26" s="1"/>
  <c r="C62" i="26"/>
  <c r="F61" i="26"/>
  <c r="H61" i="26" s="1"/>
  <c r="L61" i="26" s="1"/>
  <c r="C61" i="26"/>
  <c r="F60" i="26"/>
  <c r="H60" i="26" s="1"/>
  <c r="L60" i="26" s="1"/>
  <c r="S60" i="26" s="1"/>
  <c r="P60" i="26" s="1"/>
  <c r="C60" i="26"/>
  <c r="F59" i="26"/>
  <c r="H59" i="26" s="1"/>
  <c r="L59" i="26" s="1"/>
  <c r="I59" i="26" s="1"/>
  <c r="C59" i="26"/>
  <c r="F58" i="26"/>
  <c r="H58" i="26" s="1"/>
  <c r="L58" i="26" s="1"/>
  <c r="C58" i="26"/>
  <c r="F57" i="26"/>
  <c r="H57" i="26" s="1"/>
  <c r="L57" i="26" s="1"/>
  <c r="C57" i="26"/>
  <c r="F56" i="26"/>
  <c r="H56" i="26" s="1"/>
  <c r="L56" i="26" s="1"/>
  <c r="K56" i="26" s="1"/>
  <c r="C56" i="26"/>
  <c r="F55" i="26"/>
  <c r="H55" i="26" s="1"/>
  <c r="L55" i="26" s="1"/>
  <c r="S55" i="26" s="1"/>
  <c r="P55" i="26" s="1"/>
  <c r="C55" i="26"/>
  <c r="F54" i="26"/>
  <c r="H54" i="26" s="1"/>
  <c r="L54" i="26" s="1"/>
  <c r="C54" i="26"/>
  <c r="L53" i="26"/>
  <c r="J53" i="26" s="1"/>
  <c r="F53" i="26"/>
  <c r="H53" i="26" s="1"/>
  <c r="C53" i="26"/>
  <c r="F52" i="26"/>
  <c r="H52" i="26" s="1"/>
  <c r="L52" i="26" s="1"/>
  <c r="C52" i="26"/>
  <c r="F51" i="26"/>
  <c r="H51" i="26" s="1"/>
  <c r="L51" i="26" s="1"/>
  <c r="I51" i="26" s="1"/>
  <c r="C51" i="26"/>
  <c r="F50" i="26"/>
  <c r="H50" i="26" s="1"/>
  <c r="L50" i="26" s="1"/>
  <c r="C50" i="26"/>
  <c r="F49" i="26"/>
  <c r="H49" i="26" s="1"/>
  <c r="L49" i="26" s="1"/>
  <c r="Q49" i="26" s="1"/>
  <c r="C49" i="26"/>
  <c r="H48" i="26"/>
  <c r="L48" i="26" s="1"/>
  <c r="K48" i="26" s="1"/>
  <c r="F48" i="26"/>
  <c r="C48" i="26"/>
  <c r="Q47" i="26"/>
  <c r="F47" i="26"/>
  <c r="H47" i="26" s="1"/>
  <c r="L47" i="26" s="1"/>
  <c r="S47" i="26" s="1"/>
  <c r="P47" i="26" s="1"/>
  <c r="C47" i="26"/>
  <c r="F46" i="26"/>
  <c r="H46" i="26" s="1"/>
  <c r="L46" i="26" s="1"/>
  <c r="C46" i="26"/>
  <c r="F45" i="26"/>
  <c r="H45" i="26" s="1"/>
  <c r="L45" i="26" s="1"/>
  <c r="C45" i="26"/>
  <c r="F44" i="26"/>
  <c r="H44" i="26" s="1"/>
  <c r="L44" i="26" s="1"/>
  <c r="S44" i="26" s="1"/>
  <c r="P44" i="26" s="1"/>
  <c r="C44" i="26"/>
  <c r="F43" i="26"/>
  <c r="H43" i="26" s="1"/>
  <c r="L43" i="26" s="1"/>
  <c r="C43" i="26"/>
  <c r="F42" i="26"/>
  <c r="H42" i="26" s="1"/>
  <c r="L42" i="26" s="1"/>
  <c r="C42" i="26"/>
  <c r="F41" i="26"/>
  <c r="H41" i="26" s="1"/>
  <c r="L41" i="26" s="1"/>
  <c r="C41" i="26"/>
  <c r="F40" i="26"/>
  <c r="H40" i="26" s="1"/>
  <c r="L40" i="26" s="1"/>
  <c r="C40" i="26"/>
  <c r="F39" i="26"/>
  <c r="H39" i="26" s="1"/>
  <c r="L39" i="26" s="1"/>
  <c r="S39" i="26" s="1"/>
  <c r="P39" i="26" s="1"/>
  <c r="C39" i="26"/>
  <c r="H38" i="26"/>
  <c r="L38" i="26" s="1"/>
  <c r="I38" i="26" s="1"/>
  <c r="F38" i="26"/>
  <c r="C38" i="26"/>
  <c r="F37" i="26"/>
  <c r="H37" i="26" s="1"/>
  <c r="L37" i="26" s="1"/>
  <c r="C37" i="26"/>
  <c r="F36" i="26"/>
  <c r="H36" i="26" s="1"/>
  <c r="L36" i="26" s="1"/>
  <c r="C36" i="26"/>
  <c r="F35" i="26"/>
  <c r="H35" i="26" s="1"/>
  <c r="L35" i="26" s="1"/>
  <c r="C35" i="26"/>
  <c r="H34" i="26"/>
  <c r="L34" i="26" s="1"/>
  <c r="F34" i="26"/>
  <c r="C34" i="26"/>
  <c r="F33" i="26"/>
  <c r="H33" i="26" s="1"/>
  <c r="L33" i="26" s="1"/>
  <c r="C33" i="26"/>
  <c r="F32" i="26"/>
  <c r="H32" i="26" s="1"/>
  <c r="L32" i="26" s="1"/>
  <c r="C32" i="26"/>
  <c r="F31" i="26"/>
  <c r="H31" i="26" s="1"/>
  <c r="L31" i="26" s="1"/>
  <c r="C31" i="26"/>
  <c r="F30" i="26"/>
  <c r="H30" i="26" s="1"/>
  <c r="L30" i="26" s="1"/>
  <c r="C30" i="26"/>
  <c r="F29" i="26"/>
  <c r="H29" i="26" s="1"/>
  <c r="L29" i="26" s="1"/>
  <c r="C29" i="26"/>
  <c r="F28" i="26"/>
  <c r="H28" i="26" s="1"/>
  <c r="L28" i="26" s="1"/>
  <c r="C28" i="26"/>
  <c r="F27" i="26"/>
  <c r="H27" i="26" s="1"/>
  <c r="L27" i="26" s="1"/>
  <c r="C27" i="26"/>
  <c r="F26" i="26"/>
  <c r="H26" i="26" s="1"/>
  <c r="L26" i="26" s="1"/>
  <c r="C26" i="26"/>
  <c r="F25" i="26"/>
  <c r="H25" i="26" s="1"/>
  <c r="L25" i="26" s="1"/>
  <c r="C25" i="26"/>
  <c r="F24" i="26"/>
  <c r="H24" i="26" s="1"/>
  <c r="L24" i="26" s="1"/>
  <c r="C24" i="26"/>
  <c r="F23" i="26"/>
  <c r="H23" i="26" s="1"/>
  <c r="L23" i="26" s="1"/>
  <c r="C23" i="26"/>
  <c r="F22" i="26"/>
  <c r="H22" i="26" s="1"/>
  <c r="L22" i="26" s="1"/>
  <c r="C22" i="26"/>
  <c r="F21" i="26"/>
  <c r="H21" i="26" s="1"/>
  <c r="L21" i="26" s="1"/>
  <c r="C21" i="26"/>
  <c r="F20" i="26"/>
  <c r="H20" i="26" s="1"/>
  <c r="L20" i="26" s="1"/>
  <c r="C20" i="26"/>
  <c r="F19" i="26"/>
  <c r="H19" i="26" s="1"/>
  <c r="L19" i="26" s="1"/>
  <c r="C19" i="26"/>
  <c r="F18" i="26"/>
  <c r="H18" i="26" s="1"/>
  <c r="L18" i="26" s="1"/>
  <c r="C18" i="26"/>
  <c r="F17" i="26"/>
  <c r="H17" i="26" s="1"/>
  <c r="L17" i="26" s="1"/>
  <c r="C17" i="26"/>
  <c r="H16" i="26"/>
  <c r="L16" i="26" s="1"/>
  <c r="F16" i="26"/>
  <c r="C16" i="26"/>
  <c r="F15" i="26"/>
  <c r="H15" i="26" s="1"/>
  <c r="L15" i="26" s="1"/>
  <c r="K15" i="26" s="1"/>
  <c r="C15" i="26"/>
  <c r="F14" i="26"/>
  <c r="H14" i="26" s="1"/>
  <c r="L14" i="26" s="1"/>
  <c r="C14" i="26"/>
  <c r="F13" i="26"/>
  <c r="H13" i="26" s="1"/>
  <c r="L13" i="26" s="1"/>
  <c r="I13" i="26" s="1"/>
  <c r="C13" i="26"/>
  <c r="F12" i="26"/>
  <c r="H12" i="26" s="1"/>
  <c r="L12" i="26" s="1"/>
  <c r="F11" i="26"/>
  <c r="H11" i="26" s="1"/>
  <c r="L11" i="26" s="1"/>
  <c r="F10" i="26"/>
  <c r="H10" i="26" s="1"/>
  <c r="L10" i="26" s="1"/>
  <c r="F9" i="26"/>
  <c r="H9" i="26" s="1"/>
  <c r="L9" i="26" s="1"/>
  <c r="F528" i="19"/>
  <c r="H528" i="19" s="1"/>
  <c r="L528" i="19" s="1"/>
  <c r="C528" i="19"/>
  <c r="F527" i="19"/>
  <c r="H527" i="19" s="1"/>
  <c r="L527" i="19" s="1"/>
  <c r="K527" i="19" s="1"/>
  <c r="C527" i="19"/>
  <c r="F526" i="19"/>
  <c r="H526" i="19" s="1"/>
  <c r="L526" i="19" s="1"/>
  <c r="C526" i="19"/>
  <c r="F525" i="19"/>
  <c r="H525" i="19" s="1"/>
  <c r="L525" i="19" s="1"/>
  <c r="C525" i="19"/>
  <c r="F524" i="19"/>
  <c r="H524" i="19" s="1"/>
  <c r="L524" i="19" s="1"/>
  <c r="C524" i="19"/>
  <c r="F523" i="19"/>
  <c r="H523" i="19" s="1"/>
  <c r="L523" i="19" s="1"/>
  <c r="C523" i="19"/>
  <c r="F522" i="19"/>
  <c r="H522" i="19" s="1"/>
  <c r="L522" i="19" s="1"/>
  <c r="K522" i="19" s="1"/>
  <c r="S521" i="19"/>
  <c r="P521" i="19" s="1"/>
  <c r="Q521" i="19"/>
  <c r="F521" i="19"/>
  <c r="H521" i="19" s="1"/>
  <c r="L521" i="19" s="1"/>
  <c r="R521" i="19" s="1"/>
  <c r="R520" i="19"/>
  <c r="M520" i="19"/>
  <c r="F520" i="19"/>
  <c r="H520" i="19" s="1"/>
  <c r="L520" i="19" s="1"/>
  <c r="Q520" i="19" s="1"/>
  <c r="F519" i="19"/>
  <c r="H519" i="19" s="1"/>
  <c r="L519" i="19" s="1"/>
  <c r="F518" i="19"/>
  <c r="H518" i="19" s="1"/>
  <c r="L518" i="19" s="1"/>
  <c r="F517" i="19"/>
  <c r="H517" i="19" s="1"/>
  <c r="L517" i="19" s="1"/>
  <c r="F516" i="19"/>
  <c r="H516" i="19" s="1"/>
  <c r="L516" i="19" s="1"/>
  <c r="F515" i="19"/>
  <c r="H515" i="19" s="1"/>
  <c r="L515" i="19" s="1"/>
  <c r="K515" i="19" s="1"/>
  <c r="H514" i="19"/>
  <c r="L514" i="19" s="1"/>
  <c r="F514" i="19"/>
  <c r="F513" i="19"/>
  <c r="H513" i="19" s="1"/>
  <c r="L513" i="19" s="1"/>
  <c r="F512" i="19"/>
  <c r="H512" i="19" s="1"/>
  <c r="L512" i="19" s="1"/>
  <c r="K511" i="19"/>
  <c r="F511" i="19"/>
  <c r="H511" i="19" s="1"/>
  <c r="L511" i="19" s="1"/>
  <c r="J511" i="19" s="1"/>
  <c r="F510" i="19"/>
  <c r="H510" i="19" s="1"/>
  <c r="L510" i="19" s="1"/>
  <c r="F509" i="19"/>
  <c r="H509" i="19" s="1"/>
  <c r="L509" i="19" s="1"/>
  <c r="F508" i="19"/>
  <c r="H508" i="19" s="1"/>
  <c r="L508" i="19" s="1"/>
  <c r="F507" i="19"/>
  <c r="H507" i="19" s="1"/>
  <c r="L507" i="19" s="1"/>
  <c r="F506" i="19"/>
  <c r="H506" i="19" s="1"/>
  <c r="L506" i="19" s="1"/>
  <c r="K506" i="19" s="1"/>
  <c r="J505" i="19"/>
  <c r="F505" i="19"/>
  <c r="H505" i="19" s="1"/>
  <c r="L505" i="19" s="1"/>
  <c r="Q505" i="19" s="1"/>
  <c r="F504" i="19"/>
  <c r="H504" i="19" s="1"/>
  <c r="L504" i="19" s="1"/>
  <c r="F503" i="19"/>
  <c r="H503" i="19" s="1"/>
  <c r="L503" i="19" s="1"/>
  <c r="S502" i="19"/>
  <c r="P502" i="19" s="1"/>
  <c r="H502" i="19"/>
  <c r="L502" i="19" s="1"/>
  <c r="J502" i="19" s="1"/>
  <c r="F502" i="19"/>
  <c r="F501" i="19"/>
  <c r="H501" i="19" s="1"/>
  <c r="L501" i="19" s="1"/>
  <c r="H500" i="19"/>
  <c r="L500" i="19" s="1"/>
  <c r="Q500" i="19" s="1"/>
  <c r="F500" i="19"/>
  <c r="F499" i="19"/>
  <c r="H499" i="19" s="1"/>
  <c r="L499" i="19" s="1"/>
  <c r="F498" i="19"/>
  <c r="H498" i="19" s="1"/>
  <c r="L498" i="19" s="1"/>
  <c r="F497" i="19"/>
  <c r="H497" i="19" s="1"/>
  <c r="L497" i="19" s="1"/>
  <c r="F496" i="19"/>
  <c r="H496" i="19" s="1"/>
  <c r="L496" i="19" s="1"/>
  <c r="F495" i="19"/>
  <c r="H495" i="19" s="1"/>
  <c r="L495" i="19" s="1"/>
  <c r="K495" i="19" s="1"/>
  <c r="F494" i="19"/>
  <c r="H494" i="19" s="1"/>
  <c r="L494" i="19" s="1"/>
  <c r="H493" i="19"/>
  <c r="L493" i="19" s="1"/>
  <c r="S493" i="19" s="1"/>
  <c r="P493" i="19" s="1"/>
  <c r="U493" i="19" s="1"/>
  <c r="F493" i="19"/>
  <c r="F492" i="19"/>
  <c r="H492" i="19" s="1"/>
  <c r="L492" i="19" s="1"/>
  <c r="F491" i="19"/>
  <c r="H491" i="19" s="1"/>
  <c r="L491" i="19" s="1"/>
  <c r="H490" i="19"/>
  <c r="L490" i="19" s="1"/>
  <c r="K490" i="19" s="1"/>
  <c r="F490" i="19"/>
  <c r="F489" i="19"/>
  <c r="H489" i="19" s="1"/>
  <c r="L489" i="19" s="1"/>
  <c r="R489" i="19" s="1"/>
  <c r="R488" i="19"/>
  <c r="F488" i="19"/>
  <c r="H488" i="19" s="1"/>
  <c r="L488" i="19" s="1"/>
  <c r="Q488" i="19" s="1"/>
  <c r="F487" i="19"/>
  <c r="H487" i="19" s="1"/>
  <c r="L487" i="19" s="1"/>
  <c r="M487" i="19" s="1"/>
  <c r="F486" i="19"/>
  <c r="H486" i="19" s="1"/>
  <c r="L486" i="19" s="1"/>
  <c r="I486" i="19" s="1"/>
  <c r="C486" i="19"/>
  <c r="F478" i="19"/>
  <c r="C478" i="19"/>
  <c r="F433" i="19"/>
  <c r="C433" i="19"/>
  <c r="F440" i="19"/>
  <c r="F473" i="19"/>
  <c r="F436" i="19"/>
  <c r="F434" i="19"/>
  <c r="F442" i="19"/>
  <c r="F437" i="19"/>
  <c r="F460" i="19"/>
  <c r="F475" i="19"/>
  <c r="F453" i="19"/>
  <c r="F431" i="19"/>
  <c r="F432" i="19"/>
  <c r="F477" i="19"/>
  <c r="F465" i="19"/>
  <c r="F452" i="19"/>
  <c r="F455" i="19"/>
  <c r="F454" i="19"/>
  <c r="F456" i="19"/>
  <c r="F469" i="19"/>
  <c r="F449" i="19"/>
  <c r="H465" i="19" s="1"/>
  <c r="L465" i="19" s="1"/>
  <c r="K465" i="19" s="1"/>
  <c r="F472" i="19"/>
  <c r="F445" i="19"/>
  <c r="C445" i="19"/>
  <c r="F485" i="19"/>
  <c r="C485" i="19"/>
  <c r="F474" i="19"/>
  <c r="C474" i="19"/>
  <c r="F439" i="19"/>
  <c r="C439" i="19"/>
  <c r="F463" i="19"/>
  <c r="C463" i="19"/>
  <c r="F464" i="19"/>
  <c r="C464" i="19"/>
  <c r="F444" i="19"/>
  <c r="C444" i="19"/>
  <c r="F468" i="19"/>
  <c r="C468" i="19"/>
  <c r="F443" i="19"/>
  <c r="C443" i="19"/>
  <c r="F484" i="19"/>
  <c r="C484" i="19"/>
  <c r="F479" i="19"/>
  <c r="H453" i="19" s="1"/>
  <c r="L453" i="19" s="1"/>
  <c r="C479" i="19"/>
  <c r="F451" i="19"/>
  <c r="C451" i="19"/>
  <c r="F458" i="19"/>
  <c r="C458" i="19"/>
  <c r="F462" i="19"/>
  <c r="C462" i="19"/>
  <c r="F459" i="19"/>
  <c r="C459" i="19"/>
  <c r="F450" i="19"/>
  <c r="C450" i="19"/>
  <c r="F467" i="19"/>
  <c r="C467" i="19"/>
  <c r="F461" i="19"/>
  <c r="C461" i="19"/>
  <c r="F447" i="19"/>
  <c r="H445" i="19" s="1"/>
  <c r="L445" i="19" s="1"/>
  <c r="C447" i="19"/>
  <c r="F471" i="19"/>
  <c r="C471" i="19"/>
  <c r="F457" i="19"/>
  <c r="H443" i="19" s="1"/>
  <c r="L443" i="19" s="1"/>
  <c r="C457" i="19"/>
  <c r="F476" i="19"/>
  <c r="H442" i="19" s="1"/>
  <c r="L442" i="19" s="1"/>
  <c r="C476" i="19"/>
  <c r="F429" i="19"/>
  <c r="C429" i="19"/>
  <c r="F435" i="19"/>
  <c r="H440" i="19" s="1"/>
  <c r="L440" i="19" s="1"/>
  <c r="C435" i="19"/>
  <c r="F470" i="19"/>
  <c r="C470" i="19"/>
  <c r="F466" i="19"/>
  <c r="C466" i="19"/>
  <c r="F483" i="19"/>
  <c r="C483" i="19"/>
  <c r="F441" i="19"/>
  <c r="C441" i="19"/>
  <c r="F438" i="19"/>
  <c r="C438" i="19"/>
  <c r="F446" i="19"/>
  <c r="C446" i="19"/>
  <c r="F448" i="19"/>
  <c r="C448" i="19"/>
  <c r="F482" i="19"/>
  <c r="C482" i="19"/>
  <c r="F430" i="19"/>
  <c r="C430" i="19"/>
  <c r="F481" i="19"/>
  <c r="C481" i="19"/>
  <c r="F480" i="19"/>
  <c r="C480" i="19"/>
  <c r="F423" i="19"/>
  <c r="H423" i="19" s="1"/>
  <c r="L423" i="19" s="1"/>
  <c r="C423" i="19"/>
  <c r="F422" i="19"/>
  <c r="H422" i="19" s="1"/>
  <c r="L422" i="19" s="1"/>
  <c r="C422" i="19"/>
  <c r="F421" i="19"/>
  <c r="H421" i="19" s="1"/>
  <c r="L421" i="19" s="1"/>
  <c r="S421" i="19" s="1"/>
  <c r="P421" i="19" s="1"/>
  <c r="C421" i="19"/>
  <c r="F420" i="19"/>
  <c r="H420" i="19" s="1"/>
  <c r="L420" i="19" s="1"/>
  <c r="C420" i="19"/>
  <c r="H419" i="19"/>
  <c r="L419" i="19" s="1"/>
  <c r="F419" i="19"/>
  <c r="C419" i="19"/>
  <c r="F418" i="19"/>
  <c r="H418" i="19" s="1"/>
  <c r="L418" i="19" s="1"/>
  <c r="C418" i="19"/>
  <c r="F417" i="19"/>
  <c r="H417" i="19" s="1"/>
  <c r="L417" i="19" s="1"/>
  <c r="C417" i="19"/>
  <c r="F416" i="19"/>
  <c r="H416" i="19" s="1"/>
  <c r="L416" i="19" s="1"/>
  <c r="C416" i="19"/>
  <c r="F415" i="19"/>
  <c r="H415" i="19" s="1"/>
  <c r="L415" i="19" s="1"/>
  <c r="C415" i="19"/>
  <c r="F414" i="19"/>
  <c r="H414" i="19" s="1"/>
  <c r="L414" i="19" s="1"/>
  <c r="C414" i="19"/>
  <c r="F413" i="19"/>
  <c r="H413" i="19" s="1"/>
  <c r="L413" i="19" s="1"/>
  <c r="C413" i="19"/>
  <c r="F412" i="19"/>
  <c r="H412" i="19" s="1"/>
  <c r="L412" i="19" s="1"/>
  <c r="K412" i="19" s="1"/>
  <c r="C412" i="19"/>
  <c r="H411" i="19"/>
  <c r="L411" i="19" s="1"/>
  <c r="F411" i="19"/>
  <c r="C411" i="19"/>
  <c r="F410" i="19"/>
  <c r="H410" i="19" s="1"/>
  <c r="L410" i="19" s="1"/>
  <c r="C410" i="19"/>
  <c r="H409" i="19"/>
  <c r="L409" i="19" s="1"/>
  <c r="F409" i="19"/>
  <c r="C409" i="19"/>
  <c r="F408" i="19"/>
  <c r="H408" i="19" s="1"/>
  <c r="L408" i="19" s="1"/>
  <c r="C408" i="19"/>
  <c r="F407" i="19"/>
  <c r="H407" i="19" s="1"/>
  <c r="L407" i="19" s="1"/>
  <c r="C407" i="19"/>
  <c r="F406" i="19"/>
  <c r="H406" i="19" s="1"/>
  <c r="L406" i="19" s="1"/>
  <c r="C406" i="19"/>
  <c r="F405" i="19"/>
  <c r="H405" i="19" s="1"/>
  <c r="L405" i="19" s="1"/>
  <c r="C405" i="19"/>
  <c r="F404" i="19"/>
  <c r="H404" i="19" s="1"/>
  <c r="L404" i="19" s="1"/>
  <c r="M404" i="19" s="1"/>
  <c r="C404" i="19"/>
  <c r="M403" i="19"/>
  <c r="H403" i="19"/>
  <c r="L403" i="19" s="1"/>
  <c r="I403" i="19" s="1"/>
  <c r="F403" i="19"/>
  <c r="C403" i="19"/>
  <c r="F402" i="19"/>
  <c r="H402" i="19" s="1"/>
  <c r="L402" i="19" s="1"/>
  <c r="C402" i="19"/>
  <c r="F401" i="19"/>
  <c r="H401" i="19" s="1"/>
  <c r="L401" i="19" s="1"/>
  <c r="C401" i="19"/>
  <c r="Q400" i="19"/>
  <c r="J400" i="19"/>
  <c r="F400" i="19"/>
  <c r="H400" i="19" s="1"/>
  <c r="L400" i="19" s="1"/>
  <c r="K400" i="19" s="1"/>
  <c r="C400" i="19"/>
  <c r="H399" i="19"/>
  <c r="L399" i="19" s="1"/>
  <c r="J399" i="19" s="1"/>
  <c r="F399" i="19"/>
  <c r="C399" i="19"/>
  <c r="F398" i="19"/>
  <c r="H398" i="19" s="1"/>
  <c r="L398" i="19" s="1"/>
  <c r="C398" i="19"/>
  <c r="F397" i="19"/>
  <c r="H397" i="19" s="1"/>
  <c r="L397" i="19" s="1"/>
  <c r="Q397" i="19" s="1"/>
  <c r="C397" i="19"/>
  <c r="F396" i="19"/>
  <c r="H396" i="19" s="1"/>
  <c r="L396" i="19" s="1"/>
  <c r="C396" i="19"/>
  <c r="F395" i="19"/>
  <c r="H395" i="19" s="1"/>
  <c r="L395" i="19" s="1"/>
  <c r="C395" i="19"/>
  <c r="F394" i="19"/>
  <c r="H394" i="19" s="1"/>
  <c r="L394" i="19" s="1"/>
  <c r="C394" i="19"/>
  <c r="F393" i="19"/>
  <c r="H393" i="19" s="1"/>
  <c r="L393" i="19" s="1"/>
  <c r="M393" i="19" s="1"/>
  <c r="C393" i="19"/>
  <c r="H392" i="19"/>
  <c r="L392" i="19" s="1"/>
  <c r="F392" i="19"/>
  <c r="C392" i="19"/>
  <c r="F391" i="19"/>
  <c r="H391" i="19" s="1"/>
  <c r="L391" i="19" s="1"/>
  <c r="C391" i="19"/>
  <c r="F390" i="19"/>
  <c r="H390" i="19" s="1"/>
  <c r="L390" i="19" s="1"/>
  <c r="C390" i="19"/>
  <c r="F389" i="19"/>
  <c r="H389" i="19" s="1"/>
  <c r="L389" i="19" s="1"/>
  <c r="R389" i="19" s="1"/>
  <c r="C389" i="19"/>
  <c r="L388" i="19"/>
  <c r="F388" i="19"/>
  <c r="H388" i="19" s="1"/>
  <c r="C388" i="19"/>
  <c r="S387" i="19"/>
  <c r="P387" i="19" s="1"/>
  <c r="I387" i="19"/>
  <c r="F387" i="19"/>
  <c r="H387" i="19" s="1"/>
  <c r="L387" i="19" s="1"/>
  <c r="C387" i="19"/>
  <c r="H386" i="19"/>
  <c r="L386" i="19" s="1"/>
  <c r="F386" i="19"/>
  <c r="C386" i="19"/>
  <c r="F385" i="19"/>
  <c r="H385" i="19" s="1"/>
  <c r="L385" i="19" s="1"/>
  <c r="C385" i="19"/>
  <c r="F384" i="19"/>
  <c r="H384" i="19" s="1"/>
  <c r="L384" i="19" s="1"/>
  <c r="R384" i="19" s="1"/>
  <c r="C384" i="19"/>
  <c r="I383" i="19"/>
  <c r="F383" i="19"/>
  <c r="H383" i="19" s="1"/>
  <c r="L383" i="19" s="1"/>
  <c r="C383" i="19"/>
  <c r="F382" i="19"/>
  <c r="H382" i="19" s="1"/>
  <c r="L382" i="19" s="1"/>
  <c r="C382" i="19"/>
  <c r="F381" i="19"/>
  <c r="H381" i="19" s="1"/>
  <c r="L381" i="19" s="1"/>
  <c r="C381" i="19"/>
  <c r="F380" i="19"/>
  <c r="H380" i="19" s="1"/>
  <c r="L380" i="19" s="1"/>
  <c r="C380" i="19"/>
  <c r="F379" i="19"/>
  <c r="H379" i="19" s="1"/>
  <c r="L379" i="19" s="1"/>
  <c r="M379" i="19" s="1"/>
  <c r="C379" i="19"/>
  <c r="F378" i="19"/>
  <c r="H378" i="19" s="1"/>
  <c r="L378" i="19" s="1"/>
  <c r="C378" i="19"/>
  <c r="H377" i="19"/>
  <c r="L377" i="19" s="1"/>
  <c r="S377" i="19" s="1"/>
  <c r="P377" i="19" s="1"/>
  <c r="F377" i="19"/>
  <c r="C377" i="19"/>
  <c r="F376" i="19"/>
  <c r="H376" i="19" s="1"/>
  <c r="L376" i="19" s="1"/>
  <c r="M376" i="19" s="1"/>
  <c r="C376" i="19"/>
  <c r="F375" i="19"/>
  <c r="H375" i="19" s="1"/>
  <c r="L375" i="19" s="1"/>
  <c r="C375" i="19"/>
  <c r="F374" i="19"/>
  <c r="H374" i="19" s="1"/>
  <c r="L374" i="19" s="1"/>
  <c r="Q374" i="19" s="1"/>
  <c r="C374" i="19"/>
  <c r="F373" i="19"/>
  <c r="H373" i="19" s="1"/>
  <c r="L373" i="19" s="1"/>
  <c r="C373" i="19"/>
  <c r="Q372" i="19"/>
  <c r="F372" i="19"/>
  <c r="H372" i="19" s="1"/>
  <c r="L372" i="19" s="1"/>
  <c r="C372" i="19"/>
  <c r="H371" i="19"/>
  <c r="L371" i="19" s="1"/>
  <c r="I371" i="19" s="1"/>
  <c r="F371" i="19"/>
  <c r="C371" i="19"/>
  <c r="F370" i="19"/>
  <c r="H370" i="19" s="1"/>
  <c r="L370" i="19" s="1"/>
  <c r="C370" i="19"/>
  <c r="F369" i="19"/>
  <c r="H369" i="19" s="1"/>
  <c r="L369" i="19" s="1"/>
  <c r="C369" i="19"/>
  <c r="F368" i="19"/>
  <c r="H368" i="19" s="1"/>
  <c r="L368" i="19" s="1"/>
  <c r="C368" i="19"/>
  <c r="F367" i="19"/>
  <c r="H367" i="19" s="1"/>
  <c r="L367" i="19" s="1"/>
  <c r="J367" i="19" s="1"/>
  <c r="C367" i="19"/>
  <c r="F366" i="19"/>
  <c r="H366" i="19" s="1"/>
  <c r="L366" i="19" s="1"/>
  <c r="C366" i="19"/>
  <c r="F365" i="19"/>
  <c r="H365" i="19" s="1"/>
  <c r="L365" i="19" s="1"/>
  <c r="C365" i="19"/>
  <c r="F364" i="19"/>
  <c r="H364" i="19" s="1"/>
  <c r="L364" i="19" s="1"/>
  <c r="R364" i="19" s="1"/>
  <c r="C364" i="19"/>
  <c r="F363" i="19"/>
  <c r="H363" i="19" s="1"/>
  <c r="L363" i="19" s="1"/>
  <c r="C363" i="19"/>
  <c r="J362" i="19"/>
  <c r="F362" i="19"/>
  <c r="H362" i="19" s="1"/>
  <c r="L362" i="19" s="1"/>
  <c r="K362" i="19" s="1"/>
  <c r="C362" i="19"/>
  <c r="I361" i="19"/>
  <c r="F361" i="19"/>
  <c r="H361" i="19" s="1"/>
  <c r="L361" i="19" s="1"/>
  <c r="C361" i="19"/>
  <c r="F360" i="19"/>
  <c r="H360" i="19" s="1"/>
  <c r="L360" i="19" s="1"/>
  <c r="C360" i="19"/>
  <c r="F359" i="19"/>
  <c r="H359" i="19" s="1"/>
  <c r="L359" i="19" s="1"/>
  <c r="M359" i="19" s="1"/>
  <c r="C359" i="19"/>
  <c r="H358" i="19"/>
  <c r="L358" i="19" s="1"/>
  <c r="F358" i="19"/>
  <c r="C358" i="19"/>
  <c r="F357" i="19"/>
  <c r="H357" i="19" s="1"/>
  <c r="L357" i="19" s="1"/>
  <c r="C357" i="19"/>
  <c r="H356" i="19"/>
  <c r="L356" i="19" s="1"/>
  <c r="F356" i="19"/>
  <c r="C356" i="19"/>
  <c r="F355" i="19"/>
  <c r="H355" i="19" s="1"/>
  <c r="L355" i="19" s="1"/>
  <c r="K355" i="19" s="1"/>
  <c r="C355" i="19"/>
  <c r="F354" i="19"/>
  <c r="H354" i="19" s="1"/>
  <c r="L354" i="19" s="1"/>
  <c r="C354" i="19"/>
  <c r="F353" i="19"/>
  <c r="H353" i="19" s="1"/>
  <c r="L353" i="19" s="1"/>
  <c r="S353" i="19" s="1"/>
  <c r="P353" i="19" s="1"/>
  <c r="C353" i="19"/>
  <c r="F352" i="19"/>
  <c r="H352" i="19" s="1"/>
  <c r="L352" i="19" s="1"/>
  <c r="C352" i="19"/>
  <c r="F351" i="19"/>
  <c r="H351" i="19" s="1"/>
  <c r="L351" i="19" s="1"/>
  <c r="C351" i="19"/>
  <c r="F350" i="19"/>
  <c r="H350" i="19" s="1"/>
  <c r="L350" i="19" s="1"/>
  <c r="K350" i="19" s="1"/>
  <c r="C350" i="19"/>
  <c r="F349" i="19"/>
  <c r="H349" i="19" s="1"/>
  <c r="L349" i="19" s="1"/>
  <c r="C349" i="19"/>
  <c r="F348" i="19"/>
  <c r="H348" i="19" s="1"/>
  <c r="L348" i="19" s="1"/>
  <c r="C348" i="19"/>
  <c r="F347" i="19"/>
  <c r="H347" i="19" s="1"/>
  <c r="L347" i="19" s="1"/>
  <c r="J347" i="19" s="1"/>
  <c r="C347" i="19"/>
  <c r="F346" i="19"/>
  <c r="H346" i="19" s="1"/>
  <c r="L346" i="19" s="1"/>
  <c r="K346" i="19" s="1"/>
  <c r="C346" i="19"/>
  <c r="F345" i="19"/>
  <c r="H345" i="19" s="1"/>
  <c r="L345" i="19" s="1"/>
  <c r="C345" i="19"/>
  <c r="L344" i="19"/>
  <c r="F344" i="19"/>
  <c r="H344" i="19" s="1"/>
  <c r="C344" i="19"/>
  <c r="M343" i="19"/>
  <c r="F343" i="19"/>
  <c r="H343" i="19" s="1"/>
  <c r="L343" i="19" s="1"/>
  <c r="C343" i="19"/>
  <c r="F342" i="19"/>
  <c r="H342" i="19" s="1"/>
  <c r="L342" i="19" s="1"/>
  <c r="C342" i="19"/>
  <c r="H341" i="19"/>
  <c r="L341" i="19" s="1"/>
  <c r="F341" i="19"/>
  <c r="C341" i="19"/>
  <c r="F340" i="19"/>
  <c r="H340" i="19" s="1"/>
  <c r="L340" i="19" s="1"/>
  <c r="C340" i="19"/>
  <c r="F339" i="19"/>
  <c r="H339" i="19" s="1"/>
  <c r="L339" i="19" s="1"/>
  <c r="K339" i="19" s="1"/>
  <c r="C339" i="19"/>
  <c r="H338" i="19"/>
  <c r="L338" i="19" s="1"/>
  <c r="F338" i="19"/>
  <c r="C338" i="19"/>
  <c r="F337" i="19"/>
  <c r="H337" i="19" s="1"/>
  <c r="L337" i="19" s="1"/>
  <c r="C337" i="19"/>
  <c r="F336" i="19"/>
  <c r="H336" i="19" s="1"/>
  <c r="L336" i="19" s="1"/>
  <c r="C336" i="19"/>
  <c r="L335" i="19"/>
  <c r="K335" i="19" s="1"/>
  <c r="F335" i="19"/>
  <c r="H335" i="19" s="1"/>
  <c r="C335" i="19"/>
  <c r="F334" i="19"/>
  <c r="H334" i="19" s="1"/>
  <c r="L334" i="19" s="1"/>
  <c r="C334" i="19"/>
  <c r="F333" i="19"/>
  <c r="H333" i="19" s="1"/>
  <c r="L333" i="19" s="1"/>
  <c r="C333" i="19"/>
  <c r="F332" i="19"/>
  <c r="H332" i="19" s="1"/>
  <c r="L332" i="19" s="1"/>
  <c r="C332" i="19"/>
  <c r="F331" i="19"/>
  <c r="H331" i="19" s="1"/>
  <c r="L331" i="19" s="1"/>
  <c r="C331" i="19"/>
  <c r="F330" i="19"/>
  <c r="H330" i="19" s="1"/>
  <c r="L330" i="19" s="1"/>
  <c r="C330" i="19"/>
  <c r="F329" i="19"/>
  <c r="H329" i="19" s="1"/>
  <c r="L329" i="19" s="1"/>
  <c r="C329" i="19"/>
  <c r="F328" i="19"/>
  <c r="H328" i="19" s="1"/>
  <c r="L328" i="19" s="1"/>
  <c r="K328" i="19" s="1"/>
  <c r="C328" i="19"/>
  <c r="F327" i="19"/>
  <c r="H327" i="19" s="1"/>
  <c r="L327" i="19" s="1"/>
  <c r="K327" i="19" s="1"/>
  <c r="C327" i="19"/>
  <c r="F326" i="19"/>
  <c r="H326" i="19" s="1"/>
  <c r="L326" i="19" s="1"/>
  <c r="K326" i="19" s="1"/>
  <c r="C326" i="19"/>
  <c r="F325" i="19"/>
  <c r="H325" i="19" s="1"/>
  <c r="L325" i="19" s="1"/>
  <c r="K325" i="19" s="1"/>
  <c r="C325" i="19"/>
  <c r="F324" i="19"/>
  <c r="H324" i="19" s="1"/>
  <c r="L324" i="19" s="1"/>
  <c r="I324" i="19" s="1"/>
  <c r="C324" i="19"/>
  <c r="L318" i="19"/>
  <c r="Q318" i="19" s="1"/>
  <c r="F318" i="19"/>
  <c r="H318" i="19" s="1"/>
  <c r="C318" i="19"/>
  <c r="F317" i="19"/>
  <c r="H317" i="19" s="1"/>
  <c r="L317" i="19" s="1"/>
  <c r="S317" i="19" s="1"/>
  <c r="P317" i="19" s="1"/>
  <c r="C317" i="19"/>
  <c r="F316" i="19"/>
  <c r="H316" i="19" s="1"/>
  <c r="L316" i="19" s="1"/>
  <c r="I316" i="19" s="1"/>
  <c r="C316" i="19"/>
  <c r="F315" i="19"/>
  <c r="H315" i="19" s="1"/>
  <c r="L315" i="19" s="1"/>
  <c r="C315" i="19"/>
  <c r="F314" i="19"/>
  <c r="H314" i="19" s="1"/>
  <c r="L314" i="19" s="1"/>
  <c r="K314" i="19" s="1"/>
  <c r="C314" i="19"/>
  <c r="F313" i="19"/>
  <c r="H313" i="19" s="1"/>
  <c r="L313" i="19" s="1"/>
  <c r="C313" i="19"/>
  <c r="F312" i="19"/>
  <c r="H312" i="19" s="1"/>
  <c r="L312" i="19" s="1"/>
  <c r="C312" i="19"/>
  <c r="F311" i="19"/>
  <c r="H311" i="19" s="1"/>
  <c r="L311" i="19" s="1"/>
  <c r="C311" i="19"/>
  <c r="F310" i="19"/>
  <c r="H310" i="19" s="1"/>
  <c r="L310" i="19" s="1"/>
  <c r="C310" i="19"/>
  <c r="H309" i="19"/>
  <c r="L309" i="19" s="1"/>
  <c r="S309" i="19" s="1"/>
  <c r="P309" i="19" s="1"/>
  <c r="F309" i="19"/>
  <c r="C309" i="19"/>
  <c r="F308" i="19"/>
  <c r="H308" i="19" s="1"/>
  <c r="L308" i="19" s="1"/>
  <c r="S308" i="19" s="1"/>
  <c r="P308" i="19" s="1"/>
  <c r="U308" i="19" s="1"/>
  <c r="C308" i="19"/>
  <c r="F307" i="19"/>
  <c r="H307" i="19" s="1"/>
  <c r="L307" i="19" s="1"/>
  <c r="C307" i="19"/>
  <c r="F306" i="19"/>
  <c r="H306" i="19" s="1"/>
  <c r="L306" i="19" s="1"/>
  <c r="C306" i="19"/>
  <c r="F305" i="19"/>
  <c r="H305" i="19" s="1"/>
  <c r="L305" i="19" s="1"/>
  <c r="C305" i="19"/>
  <c r="F304" i="19"/>
  <c r="H304" i="19" s="1"/>
  <c r="L304" i="19" s="1"/>
  <c r="C304" i="19"/>
  <c r="F303" i="19"/>
  <c r="H303" i="19" s="1"/>
  <c r="L303" i="19" s="1"/>
  <c r="C303" i="19"/>
  <c r="F302" i="19"/>
  <c r="H302" i="19" s="1"/>
  <c r="L302" i="19" s="1"/>
  <c r="K302" i="19" s="1"/>
  <c r="C302" i="19"/>
  <c r="F301" i="19"/>
  <c r="H301" i="19" s="1"/>
  <c r="L301" i="19" s="1"/>
  <c r="K301" i="19" s="1"/>
  <c r="C301" i="19"/>
  <c r="F300" i="19"/>
  <c r="H300" i="19" s="1"/>
  <c r="L300" i="19" s="1"/>
  <c r="Q300" i="19" s="1"/>
  <c r="C300" i="19"/>
  <c r="F299" i="19"/>
  <c r="H299" i="19" s="1"/>
  <c r="L299" i="19" s="1"/>
  <c r="C299" i="19"/>
  <c r="F298" i="19"/>
  <c r="H298" i="19" s="1"/>
  <c r="L298" i="19" s="1"/>
  <c r="C298" i="19"/>
  <c r="F297" i="19"/>
  <c r="H297" i="19" s="1"/>
  <c r="L297" i="19" s="1"/>
  <c r="K297" i="19" s="1"/>
  <c r="C297" i="19"/>
  <c r="S296" i="19"/>
  <c r="P296" i="19" s="1"/>
  <c r="Q296" i="19"/>
  <c r="F296" i="19"/>
  <c r="H296" i="19" s="1"/>
  <c r="L296" i="19" s="1"/>
  <c r="R296" i="19" s="1"/>
  <c r="C296" i="19"/>
  <c r="R295" i="19"/>
  <c r="F295" i="19"/>
  <c r="H295" i="19" s="1"/>
  <c r="L295" i="19" s="1"/>
  <c r="Q295" i="19" s="1"/>
  <c r="C295" i="19"/>
  <c r="F294" i="19"/>
  <c r="H294" i="19" s="1"/>
  <c r="L294" i="19" s="1"/>
  <c r="C294" i="19"/>
  <c r="F293" i="19"/>
  <c r="H293" i="19" s="1"/>
  <c r="L293" i="19" s="1"/>
  <c r="C293" i="19"/>
  <c r="F292" i="19"/>
  <c r="H292" i="19" s="1"/>
  <c r="L292" i="19" s="1"/>
  <c r="J292" i="19" s="1"/>
  <c r="C292" i="19"/>
  <c r="F291" i="19"/>
  <c r="H291" i="19" s="1"/>
  <c r="L291" i="19" s="1"/>
  <c r="C291" i="19"/>
  <c r="F290" i="19"/>
  <c r="H290" i="19" s="1"/>
  <c r="L290" i="19" s="1"/>
  <c r="M290" i="19" s="1"/>
  <c r="C290" i="19"/>
  <c r="F289" i="19"/>
  <c r="H289" i="19" s="1"/>
  <c r="L289" i="19" s="1"/>
  <c r="S289" i="19" s="1"/>
  <c r="P289" i="19" s="1"/>
  <c r="T289" i="19" s="1"/>
  <c r="C289" i="19"/>
  <c r="F288" i="19"/>
  <c r="H288" i="19" s="1"/>
  <c r="L288" i="19" s="1"/>
  <c r="C288" i="19"/>
  <c r="F287" i="19"/>
  <c r="H287" i="19" s="1"/>
  <c r="L287" i="19" s="1"/>
  <c r="C287" i="19"/>
  <c r="L286" i="19"/>
  <c r="F286" i="19"/>
  <c r="H286" i="19" s="1"/>
  <c r="C286" i="19"/>
  <c r="H285" i="19"/>
  <c r="L285" i="19" s="1"/>
  <c r="F285" i="19"/>
  <c r="C285" i="19"/>
  <c r="F284" i="19"/>
  <c r="H284" i="19" s="1"/>
  <c r="L284" i="19" s="1"/>
  <c r="C284" i="19"/>
  <c r="H283" i="19"/>
  <c r="L283" i="19" s="1"/>
  <c r="Q283" i="19" s="1"/>
  <c r="F283" i="19"/>
  <c r="C283" i="19"/>
  <c r="M282" i="19"/>
  <c r="F282" i="19"/>
  <c r="H282" i="19" s="1"/>
  <c r="L282" i="19" s="1"/>
  <c r="C282" i="19"/>
  <c r="F281" i="19"/>
  <c r="H281" i="19" s="1"/>
  <c r="L281" i="19" s="1"/>
  <c r="S281" i="19" s="1"/>
  <c r="P281" i="19" s="1"/>
  <c r="U281" i="19" s="1"/>
  <c r="C281" i="19"/>
  <c r="F280" i="19"/>
  <c r="H280" i="19" s="1"/>
  <c r="L280" i="19" s="1"/>
  <c r="S280" i="19" s="1"/>
  <c r="P280" i="19" s="1"/>
  <c r="U280" i="19" s="1"/>
  <c r="C280" i="19"/>
  <c r="H279" i="19"/>
  <c r="L279" i="19" s="1"/>
  <c r="F279" i="19"/>
  <c r="C279" i="19"/>
  <c r="F278" i="19"/>
  <c r="H278" i="19" s="1"/>
  <c r="L278" i="19" s="1"/>
  <c r="C278" i="19"/>
  <c r="H277" i="19"/>
  <c r="L277" i="19" s="1"/>
  <c r="F277" i="19"/>
  <c r="C277" i="19"/>
  <c r="F276" i="19"/>
  <c r="H276" i="19" s="1"/>
  <c r="L276" i="19" s="1"/>
  <c r="C276" i="19"/>
  <c r="F275" i="19"/>
  <c r="H275" i="19" s="1"/>
  <c r="L275" i="19" s="1"/>
  <c r="C275" i="19"/>
  <c r="F274" i="19"/>
  <c r="H274" i="19" s="1"/>
  <c r="L274" i="19" s="1"/>
  <c r="C274" i="19"/>
  <c r="F273" i="19"/>
  <c r="H273" i="19" s="1"/>
  <c r="L273" i="19" s="1"/>
  <c r="K273" i="19" s="1"/>
  <c r="C273" i="19"/>
  <c r="S272" i="19"/>
  <c r="P272" i="19" s="1"/>
  <c r="U272" i="19" s="1"/>
  <c r="F272" i="19"/>
  <c r="H272" i="19" s="1"/>
  <c r="L272" i="19" s="1"/>
  <c r="C272" i="19"/>
  <c r="F271" i="19"/>
  <c r="H271" i="19" s="1"/>
  <c r="L271" i="19" s="1"/>
  <c r="C271" i="19"/>
  <c r="F270" i="19"/>
  <c r="H270" i="19" s="1"/>
  <c r="L270" i="19" s="1"/>
  <c r="C270" i="19"/>
  <c r="F269" i="19"/>
  <c r="H269" i="19" s="1"/>
  <c r="L269" i="19" s="1"/>
  <c r="C269" i="19"/>
  <c r="S268" i="19"/>
  <c r="P268" i="19" s="1"/>
  <c r="U268" i="19" s="1"/>
  <c r="F268" i="19"/>
  <c r="H268" i="19" s="1"/>
  <c r="L268" i="19" s="1"/>
  <c r="Q268" i="19" s="1"/>
  <c r="C268" i="19"/>
  <c r="H267" i="19"/>
  <c r="L267" i="19" s="1"/>
  <c r="F267" i="19"/>
  <c r="C267" i="19"/>
  <c r="F266" i="19"/>
  <c r="H266" i="19" s="1"/>
  <c r="L266" i="19" s="1"/>
  <c r="Q266" i="19" s="1"/>
  <c r="C266" i="19"/>
  <c r="F265" i="19"/>
  <c r="H265" i="19" s="1"/>
  <c r="L265" i="19" s="1"/>
  <c r="C265" i="19"/>
  <c r="F264" i="19"/>
  <c r="H264" i="19" s="1"/>
  <c r="L264" i="19" s="1"/>
  <c r="C264" i="19"/>
  <c r="F263" i="19"/>
  <c r="H263" i="19" s="1"/>
  <c r="L263" i="19" s="1"/>
  <c r="C263" i="19"/>
  <c r="F262" i="19"/>
  <c r="H262" i="19" s="1"/>
  <c r="L262" i="19" s="1"/>
  <c r="Q262" i="19" s="1"/>
  <c r="C262" i="19"/>
  <c r="F261" i="19"/>
  <c r="H261" i="19" s="1"/>
  <c r="L261" i="19" s="1"/>
  <c r="C261" i="19"/>
  <c r="Q260" i="19"/>
  <c r="F260" i="19"/>
  <c r="H260" i="19" s="1"/>
  <c r="L260" i="19" s="1"/>
  <c r="K260" i="19" s="1"/>
  <c r="C260" i="19"/>
  <c r="S259" i="19"/>
  <c r="P259" i="19" s="1"/>
  <c r="F259" i="19"/>
  <c r="H259" i="19" s="1"/>
  <c r="L259" i="19" s="1"/>
  <c r="C259" i="19"/>
  <c r="F258" i="19"/>
  <c r="H258" i="19" s="1"/>
  <c r="L258" i="19" s="1"/>
  <c r="C258" i="19"/>
  <c r="F257" i="19"/>
  <c r="H257" i="19" s="1"/>
  <c r="L257" i="19" s="1"/>
  <c r="C257" i="19"/>
  <c r="F256" i="19"/>
  <c r="H256" i="19" s="1"/>
  <c r="L256" i="19" s="1"/>
  <c r="I256" i="19" s="1"/>
  <c r="C256" i="19"/>
  <c r="F255" i="19"/>
  <c r="H255" i="19" s="1"/>
  <c r="L255" i="19" s="1"/>
  <c r="C255" i="19"/>
  <c r="F254" i="19"/>
  <c r="H254" i="19" s="1"/>
  <c r="L254" i="19" s="1"/>
  <c r="C254" i="19"/>
  <c r="F253" i="19"/>
  <c r="H253" i="19" s="1"/>
  <c r="L253" i="19" s="1"/>
  <c r="C253" i="19"/>
  <c r="F252" i="19"/>
  <c r="H252" i="19" s="1"/>
  <c r="L252" i="19" s="1"/>
  <c r="C252" i="19"/>
  <c r="F251" i="19"/>
  <c r="H251" i="19" s="1"/>
  <c r="L251" i="19" s="1"/>
  <c r="C251" i="19"/>
  <c r="F250" i="19"/>
  <c r="H250" i="19" s="1"/>
  <c r="L250" i="19" s="1"/>
  <c r="C250" i="19"/>
  <c r="F249" i="19"/>
  <c r="H249" i="19" s="1"/>
  <c r="L249" i="19" s="1"/>
  <c r="C249" i="19"/>
  <c r="F248" i="19"/>
  <c r="H248" i="19" s="1"/>
  <c r="L248" i="19" s="1"/>
  <c r="C248" i="19"/>
  <c r="F247" i="19"/>
  <c r="H247" i="19" s="1"/>
  <c r="L247" i="19" s="1"/>
  <c r="C247" i="19"/>
  <c r="F246" i="19"/>
  <c r="H246" i="19" s="1"/>
  <c r="L246" i="19" s="1"/>
  <c r="C246" i="19"/>
  <c r="H245" i="19"/>
  <c r="L245" i="19" s="1"/>
  <c r="F245" i="19"/>
  <c r="C245" i="19"/>
  <c r="F244" i="19"/>
  <c r="H244" i="19" s="1"/>
  <c r="L244" i="19" s="1"/>
  <c r="C244" i="19"/>
  <c r="F243" i="19"/>
  <c r="H243" i="19" s="1"/>
  <c r="L243" i="19" s="1"/>
  <c r="Q243" i="19" s="1"/>
  <c r="C243" i="19"/>
  <c r="F242" i="19"/>
  <c r="H242" i="19" s="1"/>
  <c r="L242" i="19" s="1"/>
  <c r="M242" i="19" s="1"/>
  <c r="C242" i="19"/>
  <c r="F241" i="19"/>
  <c r="H241" i="19" s="1"/>
  <c r="L241" i="19" s="1"/>
  <c r="S241" i="19" s="1"/>
  <c r="P241" i="19" s="1"/>
  <c r="T241" i="19" s="1"/>
  <c r="C241" i="19"/>
  <c r="F240" i="19"/>
  <c r="H240" i="19" s="1"/>
  <c r="L240" i="19" s="1"/>
  <c r="C240" i="19"/>
  <c r="F239" i="19"/>
  <c r="H239" i="19" s="1"/>
  <c r="L239" i="19" s="1"/>
  <c r="R239" i="19" s="1"/>
  <c r="C239" i="19"/>
  <c r="F238" i="19"/>
  <c r="H238" i="19" s="1"/>
  <c r="L238" i="19" s="1"/>
  <c r="M238" i="19" s="1"/>
  <c r="C238" i="19"/>
  <c r="F237" i="19"/>
  <c r="H237" i="19" s="1"/>
  <c r="L237" i="19" s="1"/>
  <c r="K237" i="19" s="1"/>
  <c r="C237" i="19"/>
  <c r="F236" i="19"/>
  <c r="H236" i="19" s="1"/>
  <c r="L236" i="19" s="1"/>
  <c r="S236" i="19" s="1"/>
  <c r="P236" i="19" s="1"/>
  <c r="C236" i="19"/>
  <c r="F235" i="19"/>
  <c r="H235" i="19" s="1"/>
  <c r="L235" i="19" s="1"/>
  <c r="C235" i="19"/>
  <c r="F234" i="19"/>
  <c r="H234" i="19" s="1"/>
  <c r="L234" i="19" s="1"/>
  <c r="Q234" i="19" s="1"/>
  <c r="C234" i="19"/>
  <c r="F233" i="19"/>
  <c r="H233" i="19" s="1"/>
  <c r="L233" i="19" s="1"/>
  <c r="C233" i="19"/>
  <c r="F221" i="19"/>
  <c r="C221" i="19"/>
  <c r="F228" i="19"/>
  <c r="C228" i="19"/>
  <c r="F220" i="19"/>
  <c r="C220" i="19"/>
  <c r="F223" i="19"/>
  <c r="C223" i="19"/>
  <c r="F225" i="19"/>
  <c r="C225" i="19"/>
  <c r="F219" i="19"/>
  <c r="C219" i="19"/>
  <c r="F222" i="19"/>
  <c r="C222" i="19"/>
  <c r="F224" i="19"/>
  <c r="H225" i="19" s="1"/>
  <c r="L225" i="19" s="1"/>
  <c r="I225" i="19" s="1"/>
  <c r="C224" i="19"/>
  <c r="F229" i="19"/>
  <c r="C229" i="19"/>
  <c r="F227" i="19"/>
  <c r="C227" i="19"/>
  <c r="F230" i="19"/>
  <c r="C230" i="19"/>
  <c r="F226" i="19"/>
  <c r="H221" i="19" s="1"/>
  <c r="L221" i="19" s="1"/>
  <c r="C226" i="19"/>
  <c r="F232" i="19"/>
  <c r="H220" i="19" s="1"/>
  <c r="L220" i="19" s="1"/>
  <c r="C232" i="19"/>
  <c r="F231" i="19"/>
  <c r="H219" i="19" s="1"/>
  <c r="L219" i="19" s="1"/>
  <c r="K219" i="19" s="1"/>
  <c r="C231" i="19"/>
  <c r="F213" i="19"/>
  <c r="H213" i="19" s="1"/>
  <c r="L213" i="19" s="1"/>
  <c r="C213" i="19"/>
  <c r="F212" i="19"/>
  <c r="H212" i="19" s="1"/>
  <c r="L212" i="19" s="1"/>
  <c r="C212" i="19"/>
  <c r="F211" i="19"/>
  <c r="H211" i="19" s="1"/>
  <c r="L211" i="19" s="1"/>
  <c r="R211" i="19" s="1"/>
  <c r="C211" i="19"/>
  <c r="F210" i="19"/>
  <c r="H210" i="19" s="1"/>
  <c r="L210" i="19" s="1"/>
  <c r="C210" i="19"/>
  <c r="H209" i="19"/>
  <c r="L209" i="19" s="1"/>
  <c r="S209" i="19" s="1"/>
  <c r="P209" i="19" s="1"/>
  <c r="U209" i="19" s="1"/>
  <c r="F209" i="19"/>
  <c r="C209" i="19"/>
  <c r="F208" i="19"/>
  <c r="H208" i="19" s="1"/>
  <c r="L208" i="19" s="1"/>
  <c r="Q208" i="19" s="1"/>
  <c r="C208" i="19"/>
  <c r="F207" i="19"/>
  <c r="H207" i="19" s="1"/>
  <c r="L207" i="19" s="1"/>
  <c r="Q207" i="19" s="1"/>
  <c r="C207" i="19"/>
  <c r="L206" i="19"/>
  <c r="K206" i="19" s="1"/>
  <c r="F206" i="19"/>
  <c r="H206" i="19" s="1"/>
  <c r="C206" i="19"/>
  <c r="F205" i="19"/>
  <c r="H205" i="19" s="1"/>
  <c r="L205" i="19" s="1"/>
  <c r="C205" i="19"/>
  <c r="F204" i="19"/>
  <c r="H204" i="19" s="1"/>
  <c r="L204" i="19" s="1"/>
  <c r="C204" i="19"/>
  <c r="F203" i="19"/>
  <c r="H203" i="19" s="1"/>
  <c r="L203" i="19" s="1"/>
  <c r="C203" i="19"/>
  <c r="F202" i="19"/>
  <c r="H202" i="19" s="1"/>
  <c r="L202" i="19" s="1"/>
  <c r="C202" i="19"/>
  <c r="H201" i="19"/>
  <c r="L201" i="19" s="1"/>
  <c r="K201" i="19" s="1"/>
  <c r="F201" i="19"/>
  <c r="C201" i="19"/>
  <c r="F200" i="19"/>
  <c r="H200" i="19" s="1"/>
  <c r="L200" i="19" s="1"/>
  <c r="C200" i="19"/>
  <c r="F199" i="19"/>
  <c r="H199" i="19" s="1"/>
  <c r="L199" i="19" s="1"/>
  <c r="C199" i="19"/>
  <c r="F198" i="19"/>
  <c r="H198" i="19" s="1"/>
  <c r="L198" i="19" s="1"/>
  <c r="C198" i="19"/>
  <c r="H197" i="19"/>
  <c r="L197" i="19" s="1"/>
  <c r="F197" i="19"/>
  <c r="C197" i="19"/>
  <c r="R196" i="19"/>
  <c r="F196" i="19"/>
  <c r="H196" i="19" s="1"/>
  <c r="L196" i="19" s="1"/>
  <c r="S196" i="19" s="1"/>
  <c r="P196" i="19" s="1"/>
  <c r="C196" i="19"/>
  <c r="F195" i="19"/>
  <c r="H195" i="19" s="1"/>
  <c r="L195" i="19" s="1"/>
  <c r="R195" i="19" s="1"/>
  <c r="C195" i="19"/>
  <c r="F194" i="19"/>
  <c r="H194" i="19" s="1"/>
  <c r="L194" i="19" s="1"/>
  <c r="C194" i="19"/>
  <c r="F193" i="19"/>
  <c r="H193" i="19" s="1"/>
  <c r="L193" i="19" s="1"/>
  <c r="C193" i="19"/>
  <c r="F192" i="19"/>
  <c r="H192" i="19" s="1"/>
  <c r="L192" i="19" s="1"/>
  <c r="Q192" i="19" s="1"/>
  <c r="C192" i="19"/>
  <c r="F191" i="19"/>
  <c r="H191" i="19" s="1"/>
  <c r="L191" i="19" s="1"/>
  <c r="C191" i="19"/>
  <c r="F190" i="19"/>
  <c r="H190" i="19" s="1"/>
  <c r="L190" i="19" s="1"/>
  <c r="C190" i="19"/>
  <c r="F189" i="19"/>
  <c r="H189" i="19" s="1"/>
  <c r="L189" i="19" s="1"/>
  <c r="C189" i="19"/>
  <c r="F188" i="19"/>
  <c r="H188" i="19" s="1"/>
  <c r="L188" i="19" s="1"/>
  <c r="C188" i="19"/>
  <c r="F187" i="19"/>
  <c r="H187" i="19" s="1"/>
  <c r="L187" i="19" s="1"/>
  <c r="C187" i="19"/>
  <c r="F186" i="19"/>
  <c r="H186" i="19" s="1"/>
  <c r="L186" i="19" s="1"/>
  <c r="C186" i="19"/>
  <c r="F185" i="19"/>
  <c r="H185" i="19" s="1"/>
  <c r="L185" i="19" s="1"/>
  <c r="J185" i="19" s="1"/>
  <c r="C185" i="19"/>
  <c r="F184" i="19"/>
  <c r="H184" i="19" s="1"/>
  <c r="L184" i="19" s="1"/>
  <c r="C184" i="19"/>
  <c r="F183" i="19"/>
  <c r="H183" i="19" s="1"/>
  <c r="L183" i="19" s="1"/>
  <c r="C183" i="19"/>
  <c r="K182" i="19"/>
  <c r="F182" i="19"/>
  <c r="H182" i="19" s="1"/>
  <c r="L182" i="19" s="1"/>
  <c r="J182" i="19" s="1"/>
  <c r="C182" i="19"/>
  <c r="H181" i="19"/>
  <c r="L181" i="19" s="1"/>
  <c r="F181" i="19"/>
  <c r="C181" i="19"/>
  <c r="F180" i="19"/>
  <c r="H180" i="19" s="1"/>
  <c r="L180" i="19" s="1"/>
  <c r="J180" i="19" s="1"/>
  <c r="C180" i="19"/>
  <c r="F179" i="19"/>
  <c r="H179" i="19" s="1"/>
  <c r="L179" i="19" s="1"/>
  <c r="C179" i="19"/>
  <c r="F178" i="19"/>
  <c r="H178" i="19" s="1"/>
  <c r="L178" i="19" s="1"/>
  <c r="C178" i="19"/>
  <c r="F177" i="19"/>
  <c r="H177" i="19" s="1"/>
  <c r="L177" i="19" s="1"/>
  <c r="S177" i="19" s="1"/>
  <c r="P177" i="19" s="1"/>
  <c r="U177" i="19" s="1"/>
  <c r="C177" i="19"/>
  <c r="F176" i="19"/>
  <c r="H176" i="19" s="1"/>
  <c r="L176" i="19" s="1"/>
  <c r="C176" i="19"/>
  <c r="F175" i="19"/>
  <c r="H175" i="19" s="1"/>
  <c r="L175" i="19" s="1"/>
  <c r="C175" i="19"/>
  <c r="F174" i="19"/>
  <c r="H174" i="19" s="1"/>
  <c r="L174" i="19" s="1"/>
  <c r="K174" i="19" s="1"/>
  <c r="C174" i="19"/>
  <c r="H173" i="19"/>
  <c r="L173" i="19" s="1"/>
  <c r="F173" i="19"/>
  <c r="C173" i="19"/>
  <c r="F172" i="19"/>
  <c r="H172" i="19" s="1"/>
  <c r="L172" i="19" s="1"/>
  <c r="C172" i="19"/>
  <c r="F171" i="19"/>
  <c r="H171" i="19" s="1"/>
  <c r="L171" i="19" s="1"/>
  <c r="C171" i="19"/>
  <c r="F170" i="19"/>
  <c r="H170" i="19" s="1"/>
  <c r="L170" i="19" s="1"/>
  <c r="J170" i="19" s="1"/>
  <c r="C170" i="19"/>
  <c r="F169" i="19"/>
  <c r="H169" i="19" s="1"/>
  <c r="L169" i="19" s="1"/>
  <c r="K169" i="19" s="1"/>
  <c r="C169" i="19"/>
  <c r="F168" i="19"/>
  <c r="H168" i="19" s="1"/>
  <c r="L168" i="19" s="1"/>
  <c r="C168" i="19"/>
  <c r="F167" i="19"/>
  <c r="H167" i="19" s="1"/>
  <c r="L167" i="19" s="1"/>
  <c r="C167" i="19"/>
  <c r="F166" i="19"/>
  <c r="H166" i="19" s="1"/>
  <c r="L166" i="19" s="1"/>
  <c r="K166" i="19" s="1"/>
  <c r="C166" i="19"/>
  <c r="F165" i="19"/>
  <c r="H165" i="19" s="1"/>
  <c r="L165" i="19" s="1"/>
  <c r="J165" i="19" s="1"/>
  <c r="C165" i="19"/>
  <c r="F164" i="19"/>
  <c r="H164" i="19" s="1"/>
  <c r="L164" i="19" s="1"/>
  <c r="S164" i="19" s="1"/>
  <c r="P164" i="19" s="1"/>
  <c r="C164" i="19"/>
  <c r="F163" i="19"/>
  <c r="H163" i="19" s="1"/>
  <c r="L163" i="19" s="1"/>
  <c r="R163" i="19" s="1"/>
  <c r="C163" i="19"/>
  <c r="F162" i="19"/>
  <c r="H162" i="19" s="1"/>
  <c r="L162" i="19" s="1"/>
  <c r="C162" i="19"/>
  <c r="F161" i="19"/>
  <c r="H161" i="19" s="1"/>
  <c r="L161" i="19" s="1"/>
  <c r="C161" i="19"/>
  <c r="H160" i="19"/>
  <c r="L160" i="19" s="1"/>
  <c r="Q160" i="19" s="1"/>
  <c r="F160" i="19"/>
  <c r="C160" i="19"/>
  <c r="F159" i="19"/>
  <c r="H159" i="19" s="1"/>
  <c r="L159" i="19" s="1"/>
  <c r="C159" i="19"/>
  <c r="F118" i="19"/>
  <c r="C118" i="19"/>
  <c r="F134" i="19"/>
  <c r="C134" i="19"/>
  <c r="F141" i="19"/>
  <c r="C141" i="19"/>
  <c r="F132" i="19"/>
  <c r="C132" i="19"/>
  <c r="F149" i="19"/>
  <c r="C149" i="19"/>
  <c r="F121" i="19"/>
  <c r="C121" i="19"/>
  <c r="F131" i="19"/>
  <c r="C131" i="19"/>
  <c r="F140" i="19"/>
  <c r="C140" i="19"/>
  <c r="F147" i="19"/>
  <c r="H150" i="19" s="1"/>
  <c r="L150" i="19" s="1"/>
  <c r="C147" i="19"/>
  <c r="F136" i="19"/>
  <c r="C136" i="19"/>
  <c r="F130" i="19"/>
  <c r="C130" i="19"/>
  <c r="F128" i="19"/>
  <c r="C128" i="19"/>
  <c r="F123" i="19"/>
  <c r="C123" i="19"/>
  <c r="F144" i="19"/>
  <c r="C144" i="19"/>
  <c r="F117" i="19"/>
  <c r="C117" i="19"/>
  <c r="F122" i="19"/>
  <c r="C122" i="19"/>
  <c r="F124" i="19"/>
  <c r="C124" i="19"/>
  <c r="F119" i="19"/>
  <c r="C119" i="19"/>
  <c r="F125" i="19"/>
  <c r="H140" i="19" s="1"/>
  <c r="L140" i="19" s="1"/>
  <c r="C125" i="19"/>
  <c r="F133" i="19"/>
  <c r="C133" i="19"/>
  <c r="F157" i="19"/>
  <c r="C157" i="19"/>
  <c r="F135" i="19"/>
  <c r="C135" i="19"/>
  <c r="F156" i="19"/>
  <c r="H136" i="19" s="1"/>
  <c r="L136" i="19" s="1"/>
  <c r="C156" i="19"/>
  <c r="F139" i="19"/>
  <c r="H135" i="19" s="1"/>
  <c r="L135" i="19" s="1"/>
  <c r="C139" i="19"/>
  <c r="F151" i="19"/>
  <c r="C151" i="19"/>
  <c r="F155" i="19"/>
  <c r="H133" i="19" s="1"/>
  <c r="L133" i="19" s="1"/>
  <c r="C155" i="19"/>
  <c r="F154" i="19"/>
  <c r="H132" i="19" s="1"/>
  <c r="L132" i="19" s="1"/>
  <c r="C154" i="19"/>
  <c r="F153" i="19"/>
  <c r="C153" i="19"/>
  <c r="F152" i="19"/>
  <c r="H130" i="19" s="1"/>
  <c r="L130" i="19" s="1"/>
  <c r="C152" i="19"/>
  <c r="F150" i="19"/>
  <c r="C150" i="19"/>
  <c r="F116" i="19"/>
  <c r="H128" i="19" s="1"/>
  <c r="L128" i="19" s="1"/>
  <c r="C116" i="19"/>
  <c r="F148" i="19"/>
  <c r="C148" i="19"/>
  <c r="F138" i="19"/>
  <c r="C138" i="19"/>
  <c r="F158" i="19"/>
  <c r="C158" i="19"/>
  <c r="F142" i="19"/>
  <c r="H124" i="19" s="1"/>
  <c r="L124" i="19" s="1"/>
  <c r="C142" i="19"/>
  <c r="F129" i="19"/>
  <c r="C129" i="19"/>
  <c r="F126" i="19"/>
  <c r="H122" i="19" s="1"/>
  <c r="L122" i="19" s="1"/>
  <c r="C126" i="19"/>
  <c r="F143" i="19"/>
  <c r="H121" i="19" s="1"/>
  <c r="L121" i="19" s="1"/>
  <c r="K121" i="19" s="1"/>
  <c r="C143" i="19"/>
  <c r="F145" i="19"/>
  <c r="H120" i="19" s="1"/>
  <c r="L120" i="19" s="1"/>
  <c r="C145" i="19"/>
  <c r="F120" i="19"/>
  <c r="C120" i="19"/>
  <c r="F127" i="19"/>
  <c r="H118" i="19" s="1"/>
  <c r="L118" i="19" s="1"/>
  <c r="K118" i="19" s="1"/>
  <c r="C127" i="19"/>
  <c r="F114" i="19"/>
  <c r="C114" i="19"/>
  <c r="F137" i="19"/>
  <c r="H116" i="19" s="1"/>
  <c r="L116" i="19" s="1"/>
  <c r="C137" i="19"/>
  <c r="F146" i="19"/>
  <c r="C146" i="19"/>
  <c r="F115" i="19"/>
  <c r="H114" i="19" s="1"/>
  <c r="L114" i="19" s="1"/>
  <c r="K114" i="19" s="1"/>
  <c r="C115" i="19"/>
  <c r="H108" i="19"/>
  <c r="L108" i="19" s="1"/>
  <c r="F108" i="19"/>
  <c r="C108" i="19"/>
  <c r="F107" i="19"/>
  <c r="H107" i="19" s="1"/>
  <c r="L107" i="19" s="1"/>
  <c r="C107" i="19"/>
  <c r="F106" i="19"/>
  <c r="H106" i="19" s="1"/>
  <c r="L106" i="19" s="1"/>
  <c r="C106" i="19"/>
  <c r="F105" i="19"/>
  <c r="H105" i="19" s="1"/>
  <c r="L105" i="19" s="1"/>
  <c r="C105" i="19"/>
  <c r="F104" i="19"/>
  <c r="H104" i="19" s="1"/>
  <c r="L104" i="19" s="1"/>
  <c r="C104" i="19"/>
  <c r="F103" i="19"/>
  <c r="H103" i="19" s="1"/>
  <c r="L103" i="19" s="1"/>
  <c r="C103" i="19"/>
  <c r="F102" i="19"/>
  <c r="H102" i="19" s="1"/>
  <c r="L102" i="19" s="1"/>
  <c r="C102" i="19"/>
  <c r="F101" i="19"/>
  <c r="H101" i="19" s="1"/>
  <c r="L101" i="19" s="1"/>
  <c r="M101" i="19" s="1"/>
  <c r="C101" i="19"/>
  <c r="H100" i="19"/>
  <c r="L100" i="19" s="1"/>
  <c r="S100" i="19" s="1"/>
  <c r="P100" i="19" s="1"/>
  <c r="U100" i="19" s="1"/>
  <c r="F100" i="19"/>
  <c r="C100" i="19"/>
  <c r="F99" i="19"/>
  <c r="H99" i="19" s="1"/>
  <c r="L99" i="19" s="1"/>
  <c r="C99" i="19"/>
  <c r="F98" i="19"/>
  <c r="H98" i="19" s="1"/>
  <c r="L98" i="19" s="1"/>
  <c r="C98" i="19"/>
  <c r="L97" i="19"/>
  <c r="F97" i="19"/>
  <c r="H97" i="19" s="1"/>
  <c r="C97" i="19"/>
  <c r="F96" i="19"/>
  <c r="H96" i="19" s="1"/>
  <c r="L96" i="19" s="1"/>
  <c r="C96" i="19"/>
  <c r="F95" i="19"/>
  <c r="H95" i="19" s="1"/>
  <c r="L95" i="19" s="1"/>
  <c r="C95" i="19"/>
  <c r="F94" i="19"/>
  <c r="H94" i="19" s="1"/>
  <c r="L94" i="19" s="1"/>
  <c r="C94" i="19"/>
  <c r="F93" i="19"/>
  <c r="H93" i="19" s="1"/>
  <c r="L93" i="19" s="1"/>
  <c r="K93" i="19" s="1"/>
  <c r="F92" i="19"/>
  <c r="H92" i="19" s="1"/>
  <c r="L92" i="19" s="1"/>
  <c r="J92" i="19" s="1"/>
  <c r="F91" i="19"/>
  <c r="H91" i="19" s="1"/>
  <c r="L91" i="19" s="1"/>
  <c r="F90" i="19"/>
  <c r="H90" i="19" s="1"/>
  <c r="L90" i="19" s="1"/>
  <c r="R90" i="19" s="1"/>
  <c r="F89" i="19"/>
  <c r="H89" i="19" s="1"/>
  <c r="L89" i="19" s="1"/>
  <c r="F88" i="19"/>
  <c r="H88" i="19" s="1"/>
  <c r="L88" i="19" s="1"/>
  <c r="F87" i="19"/>
  <c r="H87" i="19" s="1"/>
  <c r="L87" i="19" s="1"/>
  <c r="F86" i="19"/>
  <c r="H86" i="19" s="1"/>
  <c r="L86" i="19" s="1"/>
  <c r="J86" i="19" s="1"/>
  <c r="F85" i="19"/>
  <c r="H85" i="19" s="1"/>
  <c r="L85" i="19" s="1"/>
  <c r="F84" i="19"/>
  <c r="H84" i="19" s="1"/>
  <c r="L84" i="19" s="1"/>
  <c r="F83" i="19"/>
  <c r="H83" i="19" s="1"/>
  <c r="L83" i="19" s="1"/>
  <c r="F82" i="19"/>
  <c r="H82" i="19" s="1"/>
  <c r="L82" i="19" s="1"/>
  <c r="Q81" i="19"/>
  <c r="F81" i="19"/>
  <c r="H81" i="19" s="1"/>
  <c r="L81" i="19" s="1"/>
  <c r="F80" i="19"/>
  <c r="H80" i="19" s="1"/>
  <c r="L80" i="19" s="1"/>
  <c r="L79" i="19"/>
  <c r="J79" i="19" s="1"/>
  <c r="F79" i="19"/>
  <c r="H79" i="19" s="1"/>
  <c r="F78" i="19"/>
  <c r="H78" i="19" s="1"/>
  <c r="L78" i="19" s="1"/>
  <c r="F77" i="19"/>
  <c r="H77" i="19" s="1"/>
  <c r="L77" i="19" s="1"/>
  <c r="F76" i="19"/>
  <c r="H76" i="19" s="1"/>
  <c r="L76" i="19" s="1"/>
  <c r="L75" i="19"/>
  <c r="F75" i="19"/>
  <c r="H75" i="19" s="1"/>
  <c r="F74" i="19"/>
  <c r="H74" i="19" s="1"/>
  <c r="L74" i="19" s="1"/>
  <c r="F73" i="19"/>
  <c r="H73" i="19" s="1"/>
  <c r="L73" i="19" s="1"/>
  <c r="F72" i="19"/>
  <c r="H72" i="19" s="1"/>
  <c r="L72" i="19" s="1"/>
  <c r="F71" i="19"/>
  <c r="H71" i="19" s="1"/>
  <c r="L71" i="19" s="1"/>
  <c r="F70" i="19"/>
  <c r="H70" i="19" s="1"/>
  <c r="L70" i="19" s="1"/>
  <c r="F69" i="19"/>
  <c r="H69" i="19" s="1"/>
  <c r="L69" i="19" s="1"/>
  <c r="F68" i="19"/>
  <c r="H68" i="19" s="1"/>
  <c r="L68" i="19" s="1"/>
  <c r="F67" i="19"/>
  <c r="H67" i="19" s="1"/>
  <c r="L67" i="19" s="1"/>
  <c r="F66" i="19"/>
  <c r="H66" i="19" s="1"/>
  <c r="L66" i="19" s="1"/>
  <c r="F65" i="19"/>
  <c r="H65" i="19" s="1"/>
  <c r="L65" i="19" s="1"/>
  <c r="S65" i="19" s="1"/>
  <c r="P65" i="19" s="1"/>
  <c r="U65" i="19" s="1"/>
  <c r="F64" i="19"/>
  <c r="H64" i="19" s="1"/>
  <c r="L64" i="19" s="1"/>
  <c r="M64" i="19" s="1"/>
  <c r="F63" i="19"/>
  <c r="H63" i="19" s="1"/>
  <c r="L63" i="19" s="1"/>
  <c r="F62" i="19"/>
  <c r="H62" i="19" s="1"/>
  <c r="L62" i="19" s="1"/>
  <c r="F61" i="19"/>
  <c r="H61" i="19" s="1"/>
  <c r="L61" i="19" s="1"/>
  <c r="F60" i="19"/>
  <c r="H60" i="19" s="1"/>
  <c r="L60" i="19" s="1"/>
  <c r="F21" i="19"/>
  <c r="F59" i="19"/>
  <c r="F34" i="19"/>
  <c r="F47" i="19"/>
  <c r="F13" i="19"/>
  <c r="F50" i="19"/>
  <c r="F24" i="19"/>
  <c r="H53" i="19" s="1"/>
  <c r="L53" i="19" s="1"/>
  <c r="F40" i="19"/>
  <c r="F33" i="19"/>
  <c r="F53" i="19"/>
  <c r="H50" i="19" s="1"/>
  <c r="L50" i="19" s="1"/>
  <c r="F42" i="19"/>
  <c r="F56" i="19"/>
  <c r="F46" i="19"/>
  <c r="F45" i="19"/>
  <c r="F39" i="19"/>
  <c r="F31" i="19"/>
  <c r="F58" i="19"/>
  <c r="F52" i="19"/>
  <c r="F55" i="19"/>
  <c r="F36" i="19"/>
  <c r="F51" i="19"/>
  <c r="F32" i="19"/>
  <c r="F38" i="19"/>
  <c r="F18" i="19"/>
  <c r="F9" i="19"/>
  <c r="F27" i="19"/>
  <c r="F37" i="19"/>
  <c r="F14" i="19"/>
  <c r="F19" i="19"/>
  <c r="F25" i="19"/>
  <c r="F23" i="19"/>
  <c r="F15" i="19"/>
  <c r="F10" i="19"/>
  <c r="F11" i="19"/>
  <c r="F12" i="19"/>
  <c r="F22" i="19"/>
  <c r="F41" i="19"/>
  <c r="F29" i="19"/>
  <c r="F20" i="19"/>
  <c r="F17" i="19"/>
  <c r="F44" i="19"/>
  <c r="F26" i="19"/>
  <c r="F35" i="19"/>
  <c r="F43" i="19"/>
  <c r="F16" i="19"/>
  <c r="F49" i="19"/>
  <c r="F54" i="19"/>
  <c r="F28" i="19"/>
  <c r="F48" i="19"/>
  <c r="F30" i="19"/>
  <c r="H10" i="19" s="1"/>
  <c r="L10" i="19" s="1"/>
  <c r="F57" i="19"/>
  <c r="F423" i="25"/>
  <c r="H423" i="25" s="1"/>
  <c r="L423" i="25" s="1"/>
  <c r="C423" i="25"/>
  <c r="F422" i="25"/>
  <c r="H422" i="25" s="1"/>
  <c r="L422" i="25" s="1"/>
  <c r="C422" i="25"/>
  <c r="F421" i="25"/>
  <c r="H421" i="25" s="1"/>
  <c r="L421" i="25" s="1"/>
  <c r="J421" i="25" s="1"/>
  <c r="C421" i="25"/>
  <c r="R420" i="25"/>
  <c r="Q420" i="25"/>
  <c r="K420" i="25"/>
  <c r="F420" i="25"/>
  <c r="H420" i="25" s="1"/>
  <c r="L420" i="25" s="1"/>
  <c r="J420" i="25" s="1"/>
  <c r="C420" i="25"/>
  <c r="F419" i="25"/>
  <c r="H419" i="25" s="1"/>
  <c r="L419" i="25" s="1"/>
  <c r="C419" i="25"/>
  <c r="F418" i="25"/>
  <c r="H418" i="25" s="1"/>
  <c r="L418" i="25" s="1"/>
  <c r="C418" i="25"/>
  <c r="F417" i="25"/>
  <c r="H417" i="25" s="1"/>
  <c r="L417" i="25" s="1"/>
  <c r="M417" i="25" s="1"/>
  <c r="C417" i="25"/>
  <c r="F416" i="25"/>
  <c r="H416" i="25" s="1"/>
  <c r="L416" i="25" s="1"/>
  <c r="C416" i="25"/>
  <c r="F415" i="25"/>
  <c r="H415" i="25" s="1"/>
  <c r="L415" i="25" s="1"/>
  <c r="C415" i="25"/>
  <c r="F414" i="25"/>
  <c r="H414" i="25" s="1"/>
  <c r="L414" i="25" s="1"/>
  <c r="C414" i="25"/>
  <c r="F413" i="25"/>
  <c r="H413" i="25" s="1"/>
  <c r="L413" i="25" s="1"/>
  <c r="C413" i="25"/>
  <c r="F412" i="25"/>
  <c r="H412" i="25" s="1"/>
  <c r="L412" i="25" s="1"/>
  <c r="J412" i="25" s="1"/>
  <c r="C412" i="25"/>
  <c r="F411" i="25"/>
  <c r="H411" i="25" s="1"/>
  <c r="L411" i="25" s="1"/>
  <c r="C411" i="25"/>
  <c r="F410" i="25"/>
  <c r="H410" i="25" s="1"/>
  <c r="L410" i="25" s="1"/>
  <c r="K410" i="25" s="1"/>
  <c r="C410" i="25"/>
  <c r="F409" i="25"/>
  <c r="H409" i="25" s="1"/>
  <c r="L409" i="25" s="1"/>
  <c r="C409" i="25"/>
  <c r="F408" i="25"/>
  <c r="H408" i="25" s="1"/>
  <c r="L408" i="25" s="1"/>
  <c r="K408" i="25" s="1"/>
  <c r="C408" i="25"/>
  <c r="F407" i="25"/>
  <c r="H407" i="25" s="1"/>
  <c r="L407" i="25" s="1"/>
  <c r="C407" i="25"/>
  <c r="F406" i="25"/>
  <c r="H406" i="25" s="1"/>
  <c r="L406" i="25" s="1"/>
  <c r="M406" i="25" s="1"/>
  <c r="C406" i="25"/>
  <c r="F405" i="25"/>
  <c r="H405" i="25" s="1"/>
  <c r="L405" i="25" s="1"/>
  <c r="C405" i="25"/>
  <c r="F404" i="25"/>
  <c r="H404" i="25" s="1"/>
  <c r="L404" i="25" s="1"/>
  <c r="C404" i="25"/>
  <c r="F403" i="25"/>
  <c r="H403" i="25" s="1"/>
  <c r="L403" i="25" s="1"/>
  <c r="C403" i="25"/>
  <c r="F402" i="25"/>
  <c r="H402" i="25" s="1"/>
  <c r="L402" i="25" s="1"/>
  <c r="C402" i="25"/>
  <c r="F401" i="25"/>
  <c r="H401" i="25" s="1"/>
  <c r="L401" i="25" s="1"/>
  <c r="C401" i="25"/>
  <c r="F400" i="25"/>
  <c r="H400" i="25" s="1"/>
  <c r="L400" i="25" s="1"/>
  <c r="C400" i="25"/>
  <c r="F399" i="25"/>
  <c r="H399" i="25" s="1"/>
  <c r="L399" i="25" s="1"/>
  <c r="C399" i="25"/>
  <c r="F398" i="25"/>
  <c r="H398" i="25" s="1"/>
  <c r="L398" i="25" s="1"/>
  <c r="M398" i="25" s="1"/>
  <c r="C398" i="25"/>
  <c r="F397" i="25"/>
  <c r="H397" i="25" s="1"/>
  <c r="L397" i="25" s="1"/>
  <c r="J397" i="25" s="1"/>
  <c r="C397" i="25"/>
  <c r="F396" i="25"/>
  <c r="H396" i="25" s="1"/>
  <c r="L396" i="25" s="1"/>
  <c r="C396" i="25"/>
  <c r="F395" i="25"/>
  <c r="H395" i="25" s="1"/>
  <c r="L395" i="25" s="1"/>
  <c r="C395" i="25"/>
  <c r="F394" i="25"/>
  <c r="H394" i="25" s="1"/>
  <c r="L394" i="25" s="1"/>
  <c r="C394" i="25"/>
  <c r="F393" i="25"/>
  <c r="H393" i="25" s="1"/>
  <c r="L393" i="25" s="1"/>
  <c r="R393" i="25" s="1"/>
  <c r="C393" i="25"/>
  <c r="F392" i="25"/>
  <c r="H392" i="25" s="1"/>
  <c r="L392" i="25" s="1"/>
  <c r="S392" i="25" s="1"/>
  <c r="P392" i="25" s="1"/>
  <c r="U392" i="25" s="1"/>
  <c r="C392" i="25"/>
  <c r="F391" i="25"/>
  <c r="H391" i="25" s="1"/>
  <c r="L391" i="25" s="1"/>
  <c r="M391" i="25" s="1"/>
  <c r="C391" i="25"/>
  <c r="F390" i="25"/>
  <c r="H390" i="25" s="1"/>
  <c r="L390" i="25" s="1"/>
  <c r="Q390" i="25" s="1"/>
  <c r="C390" i="25"/>
  <c r="F389" i="25"/>
  <c r="H389" i="25" s="1"/>
  <c r="L389" i="25" s="1"/>
  <c r="C389" i="25"/>
  <c r="F388" i="25"/>
  <c r="H388" i="25" s="1"/>
  <c r="L388" i="25" s="1"/>
  <c r="C388" i="25"/>
  <c r="F387" i="25"/>
  <c r="H387" i="25" s="1"/>
  <c r="L387" i="25" s="1"/>
  <c r="I387" i="25" s="1"/>
  <c r="C387" i="25"/>
  <c r="F386" i="25"/>
  <c r="H386" i="25" s="1"/>
  <c r="L386" i="25" s="1"/>
  <c r="C386" i="25"/>
  <c r="F385" i="25"/>
  <c r="H385" i="25" s="1"/>
  <c r="L385" i="25" s="1"/>
  <c r="S385" i="25" s="1"/>
  <c r="P385" i="25" s="1"/>
  <c r="C385" i="25"/>
  <c r="F384" i="25"/>
  <c r="H384" i="25" s="1"/>
  <c r="L384" i="25" s="1"/>
  <c r="C384" i="25"/>
  <c r="F383" i="25"/>
  <c r="H383" i="25" s="1"/>
  <c r="L383" i="25" s="1"/>
  <c r="I383" i="25" s="1"/>
  <c r="C383" i="25"/>
  <c r="F382" i="25"/>
  <c r="H382" i="25" s="1"/>
  <c r="L382" i="25" s="1"/>
  <c r="C382" i="25"/>
  <c r="F381" i="25"/>
  <c r="H381" i="25" s="1"/>
  <c r="L381" i="25" s="1"/>
  <c r="C381" i="25"/>
  <c r="F380" i="25"/>
  <c r="H380" i="25" s="1"/>
  <c r="L380" i="25" s="1"/>
  <c r="C380" i="25"/>
  <c r="F379" i="25"/>
  <c r="H379" i="25" s="1"/>
  <c r="L379" i="25" s="1"/>
  <c r="C379" i="25"/>
  <c r="F378" i="25"/>
  <c r="H378" i="25" s="1"/>
  <c r="L378" i="25" s="1"/>
  <c r="K378" i="25" s="1"/>
  <c r="C378" i="25"/>
  <c r="F377" i="25"/>
  <c r="H377" i="25" s="1"/>
  <c r="L377" i="25" s="1"/>
  <c r="C377" i="25"/>
  <c r="F376" i="25"/>
  <c r="H376" i="25" s="1"/>
  <c r="L376" i="25" s="1"/>
  <c r="C376" i="25"/>
  <c r="F375" i="25"/>
  <c r="H375" i="25" s="1"/>
  <c r="L375" i="25" s="1"/>
  <c r="C375" i="25"/>
  <c r="F374" i="25"/>
  <c r="H374" i="25" s="1"/>
  <c r="L374" i="25" s="1"/>
  <c r="C374" i="25"/>
  <c r="F373" i="25"/>
  <c r="H373" i="25" s="1"/>
  <c r="L373" i="25" s="1"/>
  <c r="C373" i="25"/>
  <c r="F372" i="25"/>
  <c r="H372" i="25" s="1"/>
  <c r="L372" i="25" s="1"/>
  <c r="C372" i="25"/>
  <c r="F371" i="25"/>
  <c r="H371" i="25" s="1"/>
  <c r="L371" i="25" s="1"/>
  <c r="C371" i="25"/>
  <c r="F370" i="25"/>
  <c r="H370" i="25" s="1"/>
  <c r="L370" i="25" s="1"/>
  <c r="S370" i="25" s="1"/>
  <c r="P370" i="25" s="1"/>
  <c r="C370" i="25"/>
  <c r="F369" i="25"/>
  <c r="H369" i="25" s="1"/>
  <c r="L369" i="25" s="1"/>
  <c r="K369" i="25" s="1"/>
  <c r="C369" i="25"/>
  <c r="F368" i="25"/>
  <c r="H368" i="25" s="1"/>
  <c r="L368" i="25" s="1"/>
  <c r="C368" i="25"/>
  <c r="F367" i="25"/>
  <c r="H367" i="25" s="1"/>
  <c r="L367" i="25" s="1"/>
  <c r="C367" i="25"/>
  <c r="F366" i="25"/>
  <c r="H366" i="25" s="1"/>
  <c r="L366" i="25" s="1"/>
  <c r="C366" i="25"/>
  <c r="F365" i="25"/>
  <c r="H365" i="25" s="1"/>
  <c r="L365" i="25" s="1"/>
  <c r="C365" i="25"/>
  <c r="R364" i="25"/>
  <c r="F364" i="25"/>
  <c r="H364" i="25" s="1"/>
  <c r="L364" i="25" s="1"/>
  <c r="S364" i="25" s="1"/>
  <c r="P364" i="25" s="1"/>
  <c r="C364" i="25"/>
  <c r="F363" i="25"/>
  <c r="H363" i="25" s="1"/>
  <c r="L363" i="25" s="1"/>
  <c r="C363" i="25"/>
  <c r="F362" i="25"/>
  <c r="H362" i="25" s="1"/>
  <c r="L362" i="25" s="1"/>
  <c r="M362" i="25" s="1"/>
  <c r="C362" i="25"/>
  <c r="F361" i="25"/>
  <c r="H361" i="25" s="1"/>
  <c r="L361" i="25" s="1"/>
  <c r="C361" i="25"/>
  <c r="F360" i="25"/>
  <c r="H360" i="25" s="1"/>
  <c r="L360" i="25" s="1"/>
  <c r="C360" i="25"/>
  <c r="F359" i="25"/>
  <c r="H359" i="25" s="1"/>
  <c r="L359" i="25" s="1"/>
  <c r="M359" i="25" s="1"/>
  <c r="C359" i="25"/>
  <c r="F358" i="25"/>
  <c r="H358" i="25" s="1"/>
  <c r="L358" i="25" s="1"/>
  <c r="J358" i="25" s="1"/>
  <c r="C358" i="25"/>
  <c r="F357" i="25"/>
  <c r="H357" i="25" s="1"/>
  <c r="L357" i="25" s="1"/>
  <c r="Q357" i="25" s="1"/>
  <c r="C357" i="25"/>
  <c r="F356" i="25"/>
  <c r="H356" i="25" s="1"/>
  <c r="L356" i="25" s="1"/>
  <c r="C356" i="25"/>
  <c r="F355" i="25"/>
  <c r="H355" i="25" s="1"/>
  <c r="L355" i="25" s="1"/>
  <c r="C355" i="25"/>
  <c r="F354" i="25"/>
  <c r="H354" i="25" s="1"/>
  <c r="L354" i="25" s="1"/>
  <c r="R354" i="25" s="1"/>
  <c r="C354" i="25"/>
  <c r="F353" i="25"/>
  <c r="H353" i="25" s="1"/>
  <c r="L353" i="25" s="1"/>
  <c r="S353" i="25" s="1"/>
  <c r="P353" i="25" s="1"/>
  <c r="C353" i="25"/>
  <c r="F352" i="25"/>
  <c r="H352" i="25" s="1"/>
  <c r="L352" i="25" s="1"/>
  <c r="K352" i="25" s="1"/>
  <c r="C352" i="25"/>
  <c r="F351" i="25"/>
  <c r="H351" i="25" s="1"/>
  <c r="L351" i="25" s="1"/>
  <c r="C351" i="25"/>
  <c r="F350" i="25"/>
  <c r="H350" i="25" s="1"/>
  <c r="L350" i="25" s="1"/>
  <c r="C350" i="25"/>
  <c r="F349" i="25"/>
  <c r="H349" i="25" s="1"/>
  <c r="L349" i="25" s="1"/>
  <c r="C349" i="25"/>
  <c r="L348" i="25"/>
  <c r="K348" i="25" s="1"/>
  <c r="F348" i="25"/>
  <c r="H348" i="25" s="1"/>
  <c r="C348" i="25"/>
  <c r="F347" i="25"/>
  <c r="H347" i="25" s="1"/>
  <c r="L347" i="25" s="1"/>
  <c r="C347" i="25"/>
  <c r="F346" i="25"/>
  <c r="H346" i="25" s="1"/>
  <c r="L346" i="25" s="1"/>
  <c r="C346" i="25"/>
  <c r="F345" i="25"/>
  <c r="H345" i="25" s="1"/>
  <c r="L345" i="25" s="1"/>
  <c r="C345" i="25"/>
  <c r="F344" i="25"/>
  <c r="H344" i="25" s="1"/>
  <c r="L344" i="25" s="1"/>
  <c r="K344" i="25" s="1"/>
  <c r="C344" i="25"/>
  <c r="F343" i="25"/>
  <c r="H343" i="25" s="1"/>
  <c r="L343" i="25" s="1"/>
  <c r="C343" i="25"/>
  <c r="F342" i="25"/>
  <c r="H342" i="25" s="1"/>
  <c r="L342" i="25" s="1"/>
  <c r="C342" i="25"/>
  <c r="H341" i="25"/>
  <c r="L341" i="25" s="1"/>
  <c r="S341" i="25" s="1"/>
  <c r="P341" i="25" s="1"/>
  <c r="F341" i="25"/>
  <c r="C341" i="25"/>
  <c r="F340" i="25"/>
  <c r="H340" i="25" s="1"/>
  <c r="L340" i="25" s="1"/>
  <c r="C340" i="25"/>
  <c r="F339" i="25"/>
  <c r="H339" i="25" s="1"/>
  <c r="L339" i="25" s="1"/>
  <c r="C339" i="25"/>
  <c r="F338" i="25"/>
  <c r="H338" i="25" s="1"/>
  <c r="L338" i="25" s="1"/>
  <c r="C338" i="25"/>
  <c r="F337" i="25"/>
  <c r="H337" i="25" s="1"/>
  <c r="L337" i="25" s="1"/>
  <c r="C337" i="25"/>
  <c r="F336" i="25"/>
  <c r="H336" i="25" s="1"/>
  <c r="L336" i="25" s="1"/>
  <c r="K336" i="25" s="1"/>
  <c r="C336" i="25"/>
  <c r="F335" i="25"/>
  <c r="H335" i="25" s="1"/>
  <c r="L335" i="25" s="1"/>
  <c r="C335" i="25"/>
  <c r="F334" i="25"/>
  <c r="H334" i="25" s="1"/>
  <c r="L334" i="25" s="1"/>
  <c r="S334" i="25" s="1"/>
  <c r="P334" i="25" s="1"/>
  <c r="C334" i="25"/>
  <c r="F333" i="25"/>
  <c r="H333" i="25" s="1"/>
  <c r="L333" i="25" s="1"/>
  <c r="M333" i="25" s="1"/>
  <c r="C333" i="25"/>
  <c r="F332" i="25"/>
  <c r="H332" i="25" s="1"/>
  <c r="L332" i="25" s="1"/>
  <c r="K332" i="25" s="1"/>
  <c r="C332" i="25"/>
  <c r="F331" i="25"/>
  <c r="H331" i="25" s="1"/>
  <c r="L331" i="25" s="1"/>
  <c r="C331" i="25"/>
  <c r="F330" i="25"/>
  <c r="H330" i="25" s="1"/>
  <c r="L330" i="25" s="1"/>
  <c r="C330" i="25"/>
  <c r="F329" i="25"/>
  <c r="H329" i="25" s="1"/>
  <c r="L329" i="25" s="1"/>
  <c r="C329" i="25"/>
  <c r="F328" i="25"/>
  <c r="H328" i="25" s="1"/>
  <c r="L328" i="25" s="1"/>
  <c r="K328" i="25" s="1"/>
  <c r="C328" i="25"/>
  <c r="F327" i="25"/>
  <c r="H327" i="25" s="1"/>
  <c r="L327" i="25" s="1"/>
  <c r="C327" i="25"/>
  <c r="F326" i="25"/>
  <c r="H326" i="25" s="1"/>
  <c r="L326" i="25" s="1"/>
  <c r="C326" i="25"/>
  <c r="F325" i="25"/>
  <c r="H325" i="25" s="1"/>
  <c r="L325" i="25" s="1"/>
  <c r="I325" i="25" s="1"/>
  <c r="C325" i="25"/>
  <c r="F324" i="25"/>
  <c r="H324" i="25" s="1"/>
  <c r="L324" i="25" s="1"/>
  <c r="C324" i="25"/>
  <c r="F318" i="25"/>
  <c r="H318" i="25" s="1"/>
  <c r="L318" i="25" s="1"/>
  <c r="C318" i="25"/>
  <c r="F317" i="25"/>
  <c r="H317" i="25" s="1"/>
  <c r="L317" i="25" s="1"/>
  <c r="C317" i="25"/>
  <c r="F316" i="25"/>
  <c r="H316" i="25" s="1"/>
  <c r="L316" i="25" s="1"/>
  <c r="Q316" i="25" s="1"/>
  <c r="C316" i="25"/>
  <c r="F315" i="25"/>
  <c r="H315" i="25" s="1"/>
  <c r="L315" i="25" s="1"/>
  <c r="K315" i="25" s="1"/>
  <c r="C315" i="25"/>
  <c r="F314" i="25"/>
  <c r="H314" i="25" s="1"/>
  <c r="L314" i="25" s="1"/>
  <c r="C314" i="25"/>
  <c r="F313" i="25"/>
  <c r="H313" i="25" s="1"/>
  <c r="L313" i="25" s="1"/>
  <c r="C313" i="25"/>
  <c r="F312" i="25"/>
  <c r="H312" i="25" s="1"/>
  <c r="L312" i="25" s="1"/>
  <c r="R312" i="25" s="1"/>
  <c r="C312" i="25"/>
  <c r="F311" i="25"/>
  <c r="H311" i="25" s="1"/>
  <c r="L311" i="25" s="1"/>
  <c r="C311" i="25"/>
  <c r="F310" i="25"/>
  <c r="H310" i="25" s="1"/>
  <c r="L310" i="25" s="1"/>
  <c r="C310" i="25"/>
  <c r="F309" i="25"/>
  <c r="H309" i="25" s="1"/>
  <c r="L309" i="25" s="1"/>
  <c r="R309" i="25" s="1"/>
  <c r="C309" i="25"/>
  <c r="F308" i="25"/>
  <c r="H308" i="25" s="1"/>
  <c r="L308" i="25" s="1"/>
  <c r="S308" i="25" s="1"/>
  <c r="P308" i="25" s="1"/>
  <c r="C308" i="25"/>
  <c r="F307" i="25"/>
  <c r="H307" i="25" s="1"/>
  <c r="L307" i="25" s="1"/>
  <c r="C307" i="25"/>
  <c r="F306" i="25"/>
  <c r="H306" i="25" s="1"/>
  <c r="L306" i="25" s="1"/>
  <c r="K306" i="25" s="1"/>
  <c r="C306" i="25"/>
  <c r="F305" i="25"/>
  <c r="H305" i="25" s="1"/>
  <c r="L305" i="25" s="1"/>
  <c r="C305" i="25"/>
  <c r="F304" i="25"/>
  <c r="H304" i="25" s="1"/>
  <c r="L304" i="25" s="1"/>
  <c r="C304" i="25"/>
  <c r="F303" i="25"/>
  <c r="H303" i="25" s="1"/>
  <c r="L303" i="25" s="1"/>
  <c r="R303" i="25" s="1"/>
  <c r="C303" i="25"/>
  <c r="F302" i="25"/>
  <c r="H302" i="25" s="1"/>
  <c r="L302" i="25" s="1"/>
  <c r="C302" i="25"/>
  <c r="F301" i="25"/>
  <c r="H301" i="25" s="1"/>
  <c r="L301" i="25" s="1"/>
  <c r="Q301" i="25" s="1"/>
  <c r="C301" i="25"/>
  <c r="F300" i="25"/>
  <c r="H300" i="25" s="1"/>
  <c r="L300" i="25" s="1"/>
  <c r="Q300" i="25" s="1"/>
  <c r="C300" i="25"/>
  <c r="F299" i="25"/>
  <c r="H299" i="25" s="1"/>
  <c r="L299" i="25" s="1"/>
  <c r="C299" i="25"/>
  <c r="F298" i="25"/>
  <c r="H298" i="25" s="1"/>
  <c r="L298" i="25" s="1"/>
  <c r="C298" i="25"/>
  <c r="F297" i="25"/>
  <c r="H297" i="25" s="1"/>
  <c r="L297" i="25" s="1"/>
  <c r="C297" i="25"/>
  <c r="F296" i="25"/>
  <c r="H296" i="25" s="1"/>
  <c r="L296" i="25" s="1"/>
  <c r="C296" i="25"/>
  <c r="F295" i="25"/>
  <c r="H295" i="25" s="1"/>
  <c r="L295" i="25" s="1"/>
  <c r="J295" i="25" s="1"/>
  <c r="C295" i="25"/>
  <c r="F294" i="25"/>
  <c r="H294" i="25" s="1"/>
  <c r="L294" i="25" s="1"/>
  <c r="C294" i="25"/>
  <c r="F293" i="25"/>
  <c r="H293" i="25" s="1"/>
  <c r="L293" i="25" s="1"/>
  <c r="R293" i="25" s="1"/>
  <c r="C293" i="25"/>
  <c r="F292" i="25"/>
  <c r="H292" i="25" s="1"/>
  <c r="L292" i="25" s="1"/>
  <c r="C292" i="25"/>
  <c r="F291" i="25"/>
  <c r="H291" i="25" s="1"/>
  <c r="L291" i="25" s="1"/>
  <c r="R291" i="25" s="1"/>
  <c r="C291" i="25"/>
  <c r="F290" i="25"/>
  <c r="H290" i="25" s="1"/>
  <c r="L290" i="25" s="1"/>
  <c r="C290" i="25"/>
  <c r="F289" i="25"/>
  <c r="H289" i="25" s="1"/>
  <c r="L289" i="25" s="1"/>
  <c r="C289" i="25"/>
  <c r="F288" i="25"/>
  <c r="H288" i="25" s="1"/>
  <c r="L288" i="25" s="1"/>
  <c r="S288" i="25" s="1"/>
  <c r="P288" i="25" s="1"/>
  <c r="U288" i="25" s="1"/>
  <c r="C288" i="25"/>
  <c r="F287" i="25"/>
  <c r="H287" i="25" s="1"/>
  <c r="L287" i="25" s="1"/>
  <c r="C287" i="25"/>
  <c r="F286" i="25"/>
  <c r="H286" i="25" s="1"/>
  <c r="L286" i="25" s="1"/>
  <c r="S286" i="25" s="1"/>
  <c r="P286" i="25" s="1"/>
  <c r="C286" i="25"/>
  <c r="F285" i="25"/>
  <c r="H285" i="25" s="1"/>
  <c r="L285" i="25" s="1"/>
  <c r="C285" i="25"/>
  <c r="F284" i="25"/>
  <c r="H284" i="25" s="1"/>
  <c r="L284" i="25" s="1"/>
  <c r="C284" i="25"/>
  <c r="F283" i="25"/>
  <c r="H283" i="25" s="1"/>
  <c r="L283" i="25" s="1"/>
  <c r="R283" i="25" s="1"/>
  <c r="C283" i="25"/>
  <c r="F282" i="25"/>
  <c r="H282" i="25" s="1"/>
  <c r="L282" i="25" s="1"/>
  <c r="C282" i="25"/>
  <c r="F281" i="25"/>
  <c r="H281" i="25" s="1"/>
  <c r="L281" i="25" s="1"/>
  <c r="S281" i="25" s="1"/>
  <c r="P281" i="25" s="1"/>
  <c r="C281" i="25"/>
  <c r="F280" i="25"/>
  <c r="H280" i="25" s="1"/>
  <c r="L280" i="25" s="1"/>
  <c r="C280" i="25"/>
  <c r="F279" i="25"/>
  <c r="H279" i="25" s="1"/>
  <c r="L279" i="25" s="1"/>
  <c r="K279" i="25" s="1"/>
  <c r="C279" i="25"/>
  <c r="F278" i="25"/>
  <c r="H278" i="25" s="1"/>
  <c r="L278" i="25" s="1"/>
  <c r="C278" i="25"/>
  <c r="F277" i="25"/>
  <c r="H277" i="25" s="1"/>
  <c r="L277" i="25" s="1"/>
  <c r="C277" i="25"/>
  <c r="F276" i="25"/>
  <c r="H276" i="25" s="1"/>
  <c r="L276" i="25" s="1"/>
  <c r="C276" i="25"/>
  <c r="F275" i="25"/>
  <c r="H275" i="25" s="1"/>
  <c r="L275" i="25" s="1"/>
  <c r="C275" i="25"/>
  <c r="F274" i="25"/>
  <c r="H274" i="25" s="1"/>
  <c r="L274" i="25" s="1"/>
  <c r="C274" i="25"/>
  <c r="F273" i="25"/>
  <c r="H273" i="25" s="1"/>
  <c r="L273" i="25" s="1"/>
  <c r="C273" i="25"/>
  <c r="F272" i="25"/>
  <c r="H272" i="25" s="1"/>
  <c r="L272" i="25" s="1"/>
  <c r="C272" i="25"/>
  <c r="F271" i="25"/>
  <c r="H271" i="25" s="1"/>
  <c r="L271" i="25" s="1"/>
  <c r="C271" i="25"/>
  <c r="F270" i="25"/>
  <c r="H270" i="25" s="1"/>
  <c r="L270" i="25" s="1"/>
  <c r="C270" i="25"/>
  <c r="F269" i="25"/>
  <c r="H269" i="25" s="1"/>
  <c r="L269" i="25" s="1"/>
  <c r="S269" i="25" s="1"/>
  <c r="P269" i="25" s="1"/>
  <c r="C269" i="25"/>
  <c r="F268" i="25"/>
  <c r="H268" i="25" s="1"/>
  <c r="L268" i="25" s="1"/>
  <c r="K268" i="25" s="1"/>
  <c r="C268" i="25"/>
  <c r="F267" i="25"/>
  <c r="H267" i="25" s="1"/>
  <c r="L267" i="25" s="1"/>
  <c r="R267" i="25" s="1"/>
  <c r="C267" i="25"/>
  <c r="F266" i="25"/>
  <c r="H266" i="25" s="1"/>
  <c r="L266" i="25" s="1"/>
  <c r="C266" i="25"/>
  <c r="F265" i="25"/>
  <c r="H265" i="25" s="1"/>
  <c r="L265" i="25" s="1"/>
  <c r="C265" i="25"/>
  <c r="F264" i="25"/>
  <c r="H264" i="25" s="1"/>
  <c r="L264" i="25" s="1"/>
  <c r="C264" i="25"/>
  <c r="F263" i="25"/>
  <c r="H263" i="25" s="1"/>
  <c r="L263" i="25" s="1"/>
  <c r="C263" i="25"/>
  <c r="F262" i="25"/>
  <c r="H262" i="25" s="1"/>
  <c r="L262" i="25" s="1"/>
  <c r="C262" i="25"/>
  <c r="F261" i="25"/>
  <c r="H261" i="25" s="1"/>
  <c r="L261" i="25" s="1"/>
  <c r="C261" i="25"/>
  <c r="F260" i="25"/>
  <c r="H260" i="25" s="1"/>
  <c r="L260" i="25" s="1"/>
  <c r="C260" i="25"/>
  <c r="F259" i="25"/>
  <c r="H259" i="25" s="1"/>
  <c r="L259" i="25" s="1"/>
  <c r="C259" i="25"/>
  <c r="F258" i="25"/>
  <c r="H258" i="25" s="1"/>
  <c r="L258" i="25" s="1"/>
  <c r="R258" i="25" s="1"/>
  <c r="C258" i="25"/>
  <c r="F257" i="25"/>
  <c r="H257" i="25" s="1"/>
  <c r="L257" i="25" s="1"/>
  <c r="C257" i="25"/>
  <c r="F256" i="25"/>
  <c r="H256" i="25" s="1"/>
  <c r="L256" i="25" s="1"/>
  <c r="C256" i="25"/>
  <c r="F255" i="25"/>
  <c r="H255" i="25" s="1"/>
  <c r="L255" i="25" s="1"/>
  <c r="C255" i="25"/>
  <c r="F254" i="25"/>
  <c r="H254" i="25" s="1"/>
  <c r="L254" i="25" s="1"/>
  <c r="C254" i="25"/>
  <c r="F253" i="25"/>
  <c r="H253" i="25" s="1"/>
  <c r="L253" i="25" s="1"/>
  <c r="S253" i="25" s="1"/>
  <c r="P253" i="25" s="1"/>
  <c r="C253" i="25"/>
  <c r="F252" i="25"/>
  <c r="H252" i="25" s="1"/>
  <c r="L252" i="25" s="1"/>
  <c r="K252" i="25" s="1"/>
  <c r="C252" i="25"/>
  <c r="F251" i="25"/>
  <c r="H251" i="25" s="1"/>
  <c r="L251" i="25" s="1"/>
  <c r="C251" i="25"/>
  <c r="F250" i="25"/>
  <c r="H250" i="25" s="1"/>
  <c r="L250" i="25" s="1"/>
  <c r="Q250" i="25" s="1"/>
  <c r="C250" i="25"/>
  <c r="F249" i="25"/>
  <c r="H249" i="25" s="1"/>
  <c r="L249" i="25" s="1"/>
  <c r="C249" i="25"/>
  <c r="F248" i="25"/>
  <c r="H248" i="25" s="1"/>
  <c r="L248" i="25" s="1"/>
  <c r="C248" i="25"/>
  <c r="F247" i="25"/>
  <c r="H247" i="25" s="1"/>
  <c r="L247" i="25" s="1"/>
  <c r="C247" i="25"/>
  <c r="F246" i="25"/>
  <c r="H246" i="25" s="1"/>
  <c r="L246" i="25" s="1"/>
  <c r="C246" i="25"/>
  <c r="F245" i="25"/>
  <c r="H245" i="25" s="1"/>
  <c r="L245" i="25" s="1"/>
  <c r="K245" i="25" s="1"/>
  <c r="C245" i="25"/>
  <c r="F244" i="25"/>
  <c r="H244" i="25" s="1"/>
  <c r="L244" i="25" s="1"/>
  <c r="C244" i="25"/>
  <c r="F243" i="25"/>
  <c r="H243" i="25" s="1"/>
  <c r="L243" i="25" s="1"/>
  <c r="C243" i="25"/>
  <c r="F242" i="25"/>
  <c r="H242" i="25" s="1"/>
  <c r="L242" i="25" s="1"/>
  <c r="R242" i="25" s="1"/>
  <c r="C242" i="25"/>
  <c r="F241" i="25"/>
  <c r="H241" i="25" s="1"/>
  <c r="L241" i="25" s="1"/>
  <c r="Q241" i="25" s="1"/>
  <c r="C241" i="25"/>
  <c r="F240" i="25"/>
  <c r="H240" i="25" s="1"/>
  <c r="L240" i="25" s="1"/>
  <c r="C240" i="25"/>
  <c r="F239" i="25"/>
  <c r="H239" i="25" s="1"/>
  <c r="L239" i="25" s="1"/>
  <c r="C239" i="25"/>
  <c r="F238" i="25"/>
  <c r="H238" i="25" s="1"/>
  <c r="L238" i="25" s="1"/>
  <c r="C238" i="25"/>
  <c r="F237" i="25"/>
  <c r="H237" i="25" s="1"/>
  <c r="L237" i="25" s="1"/>
  <c r="C237" i="25"/>
  <c r="F236" i="25"/>
  <c r="H236" i="25" s="1"/>
  <c r="L236" i="25" s="1"/>
  <c r="C236" i="25"/>
  <c r="F235" i="25"/>
  <c r="H235" i="25" s="1"/>
  <c r="L235" i="25" s="1"/>
  <c r="I235" i="25" s="1"/>
  <c r="C235" i="25"/>
  <c r="F234" i="25"/>
  <c r="H234" i="25" s="1"/>
  <c r="L234" i="25" s="1"/>
  <c r="Q234" i="25" s="1"/>
  <c r="C234" i="25"/>
  <c r="F233" i="25"/>
  <c r="H233" i="25" s="1"/>
  <c r="L233" i="25" s="1"/>
  <c r="K233" i="25" s="1"/>
  <c r="C233" i="25"/>
  <c r="F232" i="25"/>
  <c r="H232" i="25" s="1"/>
  <c r="L232" i="25" s="1"/>
  <c r="C232" i="25"/>
  <c r="F231" i="25"/>
  <c r="H231" i="25" s="1"/>
  <c r="L231" i="25" s="1"/>
  <c r="C231" i="25"/>
  <c r="F230" i="25"/>
  <c r="H230" i="25" s="1"/>
  <c r="L230" i="25" s="1"/>
  <c r="C230" i="25"/>
  <c r="F229" i="25"/>
  <c r="H229" i="25" s="1"/>
  <c r="L229" i="25" s="1"/>
  <c r="C229" i="25"/>
  <c r="F228" i="25"/>
  <c r="H228" i="25" s="1"/>
  <c r="L228" i="25" s="1"/>
  <c r="S228" i="25" s="1"/>
  <c r="P228" i="25" s="1"/>
  <c r="C228" i="25"/>
  <c r="F227" i="25"/>
  <c r="H227" i="25" s="1"/>
  <c r="L227" i="25" s="1"/>
  <c r="K227" i="25" s="1"/>
  <c r="C227" i="25"/>
  <c r="F226" i="25"/>
  <c r="H226" i="25" s="1"/>
  <c r="L226" i="25" s="1"/>
  <c r="C226" i="25"/>
  <c r="F225" i="25"/>
  <c r="H225" i="25" s="1"/>
  <c r="L225" i="25" s="1"/>
  <c r="C225" i="25"/>
  <c r="F224" i="25"/>
  <c r="H224" i="25" s="1"/>
  <c r="L224" i="25" s="1"/>
  <c r="K224" i="25" s="1"/>
  <c r="C224" i="25"/>
  <c r="F223" i="25"/>
  <c r="H223" i="25" s="1"/>
  <c r="L223" i="25" s="1"/>
  <c r="C223" i="25"/>
  <c r="F222" i="25"/>
  <c r="H222" i="25" s="1"/>
  <c r="L222" i="25" s="1"/>
  <c r="C222" i="25"/>
  <c r="F221" i="25"/>
  <c r="H221" i="25" s="1"/>
  <c r="L221" i="25" s="1"/>
  <c r="K221" i="25" s="1"/>
  <c r="C221" i="25"/>
  <c r="F220" i="25"/>
  <c r="H220" i="25" s="1"/>
  <c r="L220" i="25" s="1"/>
  <c r="C220" i="25"/>
  <c r="F219" i="25"/>
  <c r="H219" i="25" s="1"/>
  <c r="L219" i="25" s="1"/>
  <c r="C219" i="25"/>
  <c r="F213" i="25"/>
  <c r="H213" i="25" s="1"/>
  <c r="L213" i="25" s="1"/>
  <c r="M213" i="25" s="1"/>
  <c r="C213" i="25"/>
  <c r="F212" i="25"/>
  <c r="H212" i="25" s="1"/>
  <c r="L212" i="25" s="1"/>
  <c r="K212" i="25" s="1"/>
  <c r="C212" i="25"/>
  <c r="F211" i="25"/>
  <c r="H211" i="25" s="1"/>
  <c r="L211" i="25" s="1"/>
  <c r="C211" i="25"/>
  <c r="F210" i="25"/>
  <c r="H210" i="25" s="1"/>
  <c r="L210" i="25" s="1"/>
  <c r="C210" i="25"/>
  <c r="F209" i="25"/>
  <c r="H209" i="25" s="1"/>
  <c r="L209" i="25" s="1"/>
  <c r="C209" i="25"/>
  <c r="F208" i="25"/>
  <c r="H208" i="25" s="1"/>
  <c r="L208" i="25" s="1"/>
  <c r="C208" i="25"/>
  <c r="F207" i="25"/>
  <c r="H207" i="25" s="1"/>
  <c r="L207" i="25" s="1"/>
  <c r="C207" i="25"/>
  <c r="F206" i="25"/>
  <c r="H206" i="25" s="1"/>
  <c r="L206" i="25" s="1"/>
  <c r="C206" i="25"/>
  <c r="F205" i="25"/>
  <c r="H205" i="25" s="1"/>
  <c r="L205" i="25" s="1"/>
  <c r="S205" i="25" s="1"/>
  <c r="P205" i="25" s="1"/>
  <c r="C205" i="25"/>
  <c r="F204" i="25"/>
  <c r="H204" i="25" s="1"/>
  <c r="L204" i="25" s="1"/>
  <c r="Q204" i="25" s="1"/>
  <c r="C204" i="25"/>
  <c r="F203" i="25"/>
  <c r="H203" i="25" s="1"/>
  <c r="L203" i="25" s="1"/>
  <c r="C203" i="25"/>
  <c r="F202" i="25"/>
  <c r="H202" i="25" s="1"/>
  <c r="L202" i="25" s="1"/>
  <c r="Q202" i="25" s="1"/>
  <c r="C202" i="25"/>
  <c r="F201" i="25"/>
  <c r="H201" i="25" s="1"/>
  <c r="L201" i="25" s="1"/>
  <c r="C201" i="25"/>
  <c r="F200" i="25"/>
  <c r="H200" i="25" s="1"/>
  <c r="L200" i="25" s="1"/>
  <c r="K200" i="25" s="1"/>
  <c r="C200" i="25"/>
  <c r="F199" i="25"/>
  <c r="H199" i="25" s="1"/>
  <c r="L199" i="25" s="1"/>
  <c r="C199" i="25"/>
  <c r="F198" i="25"/>
  <c r="H198" i="25" s="1"/>
  <c r="L198" i="25" s="1"/>
  <c r="Q198" i="25" s="1"/>
  <c r="C198" i="25"/>
  <c r="F197" i="25"/>
  <c r="H197" i="25" s="1"/>
  <c r="L197" i="25" s="1"/>
  <c r="S197" i="25" s="1"/>
  <c r="P197" i="25" s="1"/>
  <c r="C197" i="25"/>
  <c r="F196" i="25"/>
  <c r="H196" i="25" s="1"/>
  <c r="L196" i="25" s="1"/>
  <c r="C196" i="25"/>
  <c r="F195" i="25"/>
  <c r="H195" i="25" s="1"/>
  <c r="L195" i="25" s="1"/>
  <c r="C195" i="25"/>
  <c r="F194" i="25"/>
  <c r="H194" i="25" s="1"/>
  <c r="L194" i="25" s="1"/>
  <c r="C194" i="25"/>
  <c r="F193" i="25"/>
  <c r="H193" i="25" s="1"/>
  <c r="L193" i="25" s="1"/>
  <c r="C193" i="25"/>
  <c r="F192" i="25"/>
  <c r="H192" i="25" s="1"/>
  <c r="L192" i="25" s="1"/>
  <c r="C192" i="25"/>
  <c r="F191" i="25"/>
  <c r="H191" i="25" s="1"/>
  <c r="L191" i="25" s="1"/>
  <c r="C191" i="25"/>
  <c r="Q190" i="25"/>
  <c r="F190" i="25"/>
  <c r="H190" i="25" s="1"/>
  <c r="L190" i="25" s="1"/>
  <c r="C190" i="25"/>
  <c r="F189" i="25"/>
  <c r="H189" i="25" s="1"/>
  <c r="L189" i="25" s="1"/>
  <c r="C189" i="25"/>
  <c r="F188" i="25"/>
  <c r="H188" i="25" s="1"/>
  <c r="L188" i="25" s="1"/>
  <c r="Q188" i="25" s="1"/>
  <c r="C188" i="25"/>
  <c r="F187" i="25"/>
  <c r="H187" i="25" s="1"/>
  <c r="L187" i="25" s="1"/>
  <c r="C187" i="25"/>
  <c r="F186" i="25"/>
  <c r="H186" i="25" s="1"/>
  <c r="L186" i="25" s="1"/>
  <c r="C186" i="25"/>
  <c r="F185" i="25"/>
  <c r="H185" i="25" s="1"/>
  <c r="L185" i="25" s="1"/>
  <c r="C185" i="25"/>
  <c r="F184" i="25"/>
  <c r="H184" i="25" s="1"/>
  <c r="L184" i="25" s="1"/>
  <c r="C184" i="25"/>
  <c r="F183" i="25"/>
  <c r="H183" i="25" s="1"/>
  <c r="L183" i="25" s="1"/>
  <c r="C183" i="25"/>
  <c r="F182" i="25"/>
  <c r="H182" i="25" s="1"/>
  <c r="L182" i="25" s="1"/>
  <c r="C182" i="25"/>
  <c r="F181" i="25"/>
  <c r="H181" i="25" s="1"/>
  <c r="L181" i="25" s="1"/>
  <c r="C181" i="25"/>
  <c r="F180" i="25"/>
  <c r="H180" i="25" s="1"/>
  <c r="L180" i="25" s="1"/>
  <c r="Q180" i="25" s="1"/>
  <c r="C180" i="25"/>
  <c r="F179" i="25"/>
  <c r="H179" i="25" s="1"/>
  <c r="L179" i="25" s="1"/>
  <c r="C179" i="25"/>
  <c r="F178" i="25"/>
  <c r="H178" i="25" s="1"/>
  <c r="L178" i="25" s="1"/>
  <c r="C178" i="25"/>
  <c r="F177" i="25"/>
  <c r="H177" i="25" s="1"/>
  <c r="L177" i="25" s="1"/>
  <c r="C177" i="25"/>
  <c r="F176" i="25"/>
  <c r="H176" i="25" s="1"/>
  <c r="L176" i="25" s="1"/>
  <c r="K176" i="25" s="1"/>
  <c r="C176" i="25"/>
  <c r="F175" i="25"/>
  <c r="H175" i="25" s="1"/>
  <c r="L175" i="25" s="1"/>
  <c r="S175" i="25" s="1"/>
  <c r="P175" i="25" s="1"/>
  <c r="T175" i="25" s="1"/>
  <c r="C175" i="25"/>
  <c r="F174" i="25"/>
  <c r="H174" i="25" s="1"/>
  <c r="L174" i="25" s="1"/>
  <c r="C174" i="25"/>
  <c r="F173" i="25"/>
  <c r="H173" i="25" s="1"/>
  <c r="L173" i="25" s="1"/>
  <c r="C173" i="25"/>
  <c r="F172" i="25"/>
  <c r="H172" i="25" s="1"/>
  <c r="L172" i="25" s="1"/>
  <c r="Q172" i="25" s="1"/>
  <c r="C172" i="25"/>
  <c r="F171" i="25"/>
  <c r="H171" i="25" s="1"/>
  <c r="L171" i="25" s="1"/>
  <c r="C171" i="25"/>
  <c r="F170" i="25"/>
  <c r="H170" i="25" s="1"/>
  <c r="L170" i="25" s="1"/>
  <c r="C170" i="25"/>
  <c r="F169" i="25"/>
  <c r="H169" i="25" s="1"/>
  <c r="L169" i="25" s="1"/>
  <c r="C169" i="25"/>
  <c r="F168" i="25"/>
  <c r="H168" i="25" s="1"/>
  <c r="L168" i="25" s="1"/>
  <c r="C168" i="25"/>
  <c r="F167" i="25"/>
  <c r="H167" i="25" s="1"/>
  <c r="L167" i="25" s="1"/>
  <c r="C167" i="25"/>
  <c r="F166" i="25"/>
  <c r="H166" i="25" s="1"/>
  <c r="L166" i="25" s="1"/>
  <c r="J166" i="25" s="1"/>
  <c r="C166" i="25"/>
  <c r="F165" i="25"/>
  <c r="H165" i="25" s="1"/>
  <c r="L165" i="25" s="1"/>
  <c r="S165" i="25" s="1"/>
  <c r="P165" i="25" s="1"/>
  <c r="C165" i="25"/>
  <c r="F164" i="25"/>
  <c r="H164" i="25" s="1"/>
  <c r="L164" i="25" s="1"/>
  <c r="C164" i="25"/>
  <c r="F163" i="25"/>
  <c r="H163" i="25" s="1"/>
  <c r="L163" i="25" s="1"/>
  <c r="C163" i="25"/>
  <c r="F162" i="25"/>
  <c r="H162" i="25" s="1"/>
  <c r="L162" i="25" s="1"/>
  <c r="C162" i="25"/>
  <c r="F161" i="25"/>
  <c r="H161" i="25" s="1"/>
  <c r="L161" i="25" s="1"/>
  <c r="C161" i="25"/>
  <c r="F160" i="25"/>
  <c r="H160" i="25" s="1"/>
  <c r="L160" i="25" s="1"/>
  <c r="C160" i="25"/>
  <c r="F159" i="25"/>
  <c r="H159" i="25" s="1"/>
  <c r="L159" i="25" s="1"/>
  <c r="S159" i="25" s="1"/>
  <c r="P159" i="25" s="1"/>
  <c r="C159" i="25"/>
  <c r="F158" i="25"/>
  <c r="H158" i="25" s="1"/>
  <c r="L158" i="25" s="1"/>
  <c r="K158" i="25" s="1"/>
  <c r="C158" i="25"/>
  <c r="F157" i="25"/>
  <c r="H157" i="25" s="1"/>
  <c r="L157" i="25" s="1"/>
  <c r="R157" i="25" s="1"/>
  <c r="C157" i="25"/>
  <c r="F156" i="25"/>
  <c r="H156" i="25" s="1"/>
  <c r="L156" i="25" s="1"/>
  <c r="Q156" i="25" s="1"/>
  <c r="C156" i="25"/>
  <c r="H155" i="25"/>
  <c r="L155" i="25" s="1"/>
  <c r="K155" i="25" s="1"/>
  <c r="F155" i="25"/>
  <c r="C155" i="25"/>
  <c r="F154" i="25"/>
  <c r="H154" i="25" s="1"/>
  <c r="L154" i="25" s="1"/>
  <c r="S154" i="25" s="1"/>
  <c r="P154" i="25" s="1"/>
  <c r="U154" i="25" s="1"/>
  <c r="C154" i="25"/>
  <c r="F153" i="25"/>
  <c r="H153" i="25" s="1"/>
  <c r="L153" i="25" s="1"/>
  <c r="S153" i="25" s="1"/>
  <c r="P153" i="25" s="1"/>
  <c r="C153" i="25"/>
  <c r="F152" i="25"/>
  <c r="H152" i="25" s="1"/>
  <c r="L152" i="25" s="1"/>
  <c r="C152" i="25"/>
  <c r="F151" i="25"/>
  <c r="H151" i="25" s="1"/>
  <c r="L151" i="25" s="1"/>
  <c r="I151" i="25" s="1"/>
  <c r="C151" i="25"/>
  <c r="F150" i="25"/>
  <c r="H150" i="25" s="1"/>
  <c r="L150" i="25" s="1"/>
  <c r="Q150" i="25" s="1"/>
  <c r="C150" i="25"/>
  <c r="F149" i="25"/>
  <c r="H149" i="25" s="1"/>
  <c r="L149" i="25" s="1"/>
  <c r="S149" i="25" s="1"/>
  <c r="P149" i="25" s="1"/>
  <c r="C149" i="25"/>
  <c r="F148" i="25"/>
  <c r="H148" i="25" s="1"/>
  <c r="L148" i="25" s="1"/>
  <c r="Q148" i="25" s="1"/>
  <c r="C148" i="25"/>
  <c r="F147" i="25"/>
  <c r="H147" i="25" s="1"/>
  <c r="L147" i="25" s="1"/>
  <c r="C147" i="25"/>
  <c r="F146" i="25"/>
  <c r="H146" i="25" s="1"/>
  <c r="L146" i="25" s="1"/>
  <c r="C146" i="25"/>
  <c r="F145" i="25"/>
  <c r="H145" i="25" s="1"/>
  <c r="L145" i="25" s="1"/>
  <c r="C145" i="25"/>
  <c r="F144" i="25"/>
  <c r="H144" i="25" s="1"/>
  <c r="L144" i="25" s="1"/>
  <c r="C144" i="25"/>
  <c r="F143" i="25"/>
  <c r="H143" i="25" s="1"/>
  <c r="L143" i="25" s="1"/>
  <c r="C143" i="25"/>
  <c r="F142" i="25"/>
  <c r="H142" i="25" s="1"/>
  <c r="L142" i="25" s="1"/>
  <c r="I142" i="25" s="1"/>
  <c r="C142" i="25"/>
  <c r="S141" i="25"/>
  <c r="P141" i="25" s="1"/>
  <c r="F141" i="25"/>
  <c r="H141" i="25" s="1"/>
  <c r="L141" i="25" s="1"/>
  <c r="R141" i="25" s="1"/>
  <c r="C141" i="25"/>
  <c r="F140" i="25"/>
  <c r="H140" i="25" s="1"/>
  <c r="L140" i="25" s="1"/>
  <c r="Q140" i="25" s="1"/>
  <c r="C140" i="25"/>
  <c r="F139" i="25"/>
  <c r="H139" i="25" s="1"/>
  <c r="L139" i="25" s="1"/>
  <c r="C139" i="25"/>
  <c r="F138" i="25"/>
  <c r="H138" i="25" s="1"/>
  <c r="L138" i="25" s="1"/>
  <c r="Q138" i="25" s="1"/>
  <c r="C138" i="25"/>
  <c r="F137" i="25"/>
  <c r="H137" i="25" s="1"/>
  <c r="L137" i="25" s="1"/>
  <c r="C137" i="25"/>
  <c r="F136" i="25"/>
  <c r="H136" i="25" s="1"/>
  <c r="L136" i="25" s="1"/>
  <c r="K136" i="25" s="1"/>
  <c r="C136" i="25"/>
  <c r="F135" i="25"/>
  <c r="H135" i="25" s="1"/>
  <c r="L135" i="25" s="1"/>
  <c r="C135" i="25"/>
  <c r="F134" i="25"/>
  <c r="H134" i="25" s="1"/>
  <c r="L134" i="25" s="1"/>
  <c r="Q134" i="25" s="1"/>
  <c r="C134" i="25"/>
  <c r="S133" i="25"/>
  <c r="P133" i="25" s="1"/>
  <c r="R133" i="25"/>
  <c r="F133" i="25"/>
  <c r="H133" i="25" s="1"/>
  <c r="L133" i="25" s="1"/>
  <c r="M133" i="25" s="1"/>
  <c r="C133" i="25"/>
  <c r="F132" i="25"/>
  <c r="H132" i="25" s="1"/>
  <c r="L132" i="25" s="1"/>
  <c r="C132" i="25"/>
  <c r="F131" i="25"/>
  <c r="H131" i="25" s="1"/>
  <c r="L131" i="25" s="1"/>
  <c r="C131" i="25"/>
  <c r="F130" i="25"/>
  <c r="H130" i="25" s="1"/>
  <c r="L130" i="25" s="1"/>
  <c r="Q130" i="25" s="1"/>
  <c r="C130" i="25"/>
  <c r="F129" i="25"/>
  <c r="H129" i="25" s="1"/>
  <c r="L129" i="25" s="1"/>
  <c r="C129" i="25"/>
  <c r="F128" i="25"/>
  <c r="H128" i="25" s="1"/>
  <c r="L128" i="25" s="1"/>
  <c r="C128" i="25"/>
  <c r="F127" i="25"/>
  <c r="H127" i="25" s="1"/>
  <c r="L127" i="25" s="1"/>
  <c r="C127" i="25"/>
  <c r="F126" i="25"/>
  <c r="H126" i="25" s="1"/>
  <c r="L126" i="25" s="1"/>
  <c r="Q126" i="25" s="1"/>
  <c r="C126" i="25"/>
  <c r="F125" i="25"/>
  <c r="H125" i="25" s="1"/>
  <c r="L125" i="25" s="1"/>
  <c r="C125" i="25"/>
  <c r="F124" i="25"/>
  <c r="H124" i="25" s="1"/>
  <c r="L124" i="25" s="1"/>
  <c r="C124" i="25"/>
  <c r="F123" i="25"/>
  <c r="H123" i="25" s="1"/>
  <c r="L123" i="25" s="1"/>
  <c r="C123" i="25"/>
  <c r="F122" i="25"/>
  <c r="H122" i="25" s="1"/>
  <c r="L122" i="25" s="1"/>
  <c r="C122" i="25"/>
  <c r="F121" i="25"/>
  <c r="H121" i="25" s="1"/>
  <c r="L121" i="25" s="1"/>
  <c r="C121" i="25"/>
  <c r="F120" i="25"/>
  <c r="H120" i="25" s="1"/>
  <c r="L120" i="25" s="1"/>
  <c r="K120" i="25" s="1"/>
  <c r="C120" i="25"/>
  <c r="F119" i="25"/>
  <c r="H119" i="25" s="1"/>
  <c r="L119" i="25" s="1"/>
  <c r="C119" i="25"/>
  <c r="F118" i="25"/>
  <c r="H118" i="25" s="1"/>
  <c r="L118" i="25" s="1"/>
  <c r="I118" i="25" s="1"/>
  <c r="C118" i="25"/>
  <c r="F117" i="25"/>
  <c r="H117" i="25" s="1"/>
  <c r="L117" i="25" s="1"/>
  <c r="C117" i="25"/>
  <c r="F116" i="25"/>
  <c r="H116" i="25" s="1"/>
  <c r="L116" i="25" s="1"/>
  <c r="C116" i="25"/>
  <c r="F115" i="25"/>
  <c r="H115" i="25" s="1"/>
  <c r="L115" i="25" s="1"/>
  <c r="C115" i="25"/>
  <c r="F114" i="25"/>
  <c r="H114" i="25" s="1"/>
  <c r="L114" i="25" s="1"/>
  <c r="C114" i="25"/>
  <c r="F108" i="25"/>
  <c r="H108" i="25" s="1"/>
  <c r="L108" i="25" s="1"/>
  <c r="C108" i="25"/>
  <c r="F107" i="25"/>
  <c r="H107" i="25" s="1"/>
  <c r="L107" i="25" s="1"/>
  <c r="J107" i="25" s="1"/>
  <c r="C107" i="25"/>
  <c r="F106" i="25"/>
  <c r="H106" i="25" s="1"/>
  <c r="L106" i="25" s="1"/>
  <c r="C106" i="25"/>
  <c r="F105" i="25"/>
  <c r="H105" i="25" s="1"/>
  <c r="L105" i="25" s="1"/>
  <c r="S105" i="25" s="1"/>
  <c r="P105" i="25" s="1"/>
  <c r="C105" i="25"/>
  <c r="F104" i="25"/>
  <c r="H104" i="25" s="1"/>
  <c r="L104" i="25" s="1"/>
  <c r="C104" i="25"/>
  <c r="F103" i="25"/>
  <c r="H103" i="25" s="1"/>
  <c r="L103" i="25" s="1"/>
  <c r="C103" i="25"/>
  <c r="F102" i="25"/>
  <c r="H102" i="25" s="1"/>
  <c r="L102" i="25" s="1"/>
  <c r="C102" i="25"/>
  <c r="F101" i="25"/>
  <c r="H101" i="25" s="1"/>
  <c r="L101" i="25" s="1"/>
  <c r="J101" i="25" s="1"/>
  <c r="C101" i="25"/>
  <c r="F100" i="25"/>
  <c r="H100" i="25" s="1"/>
  <c r="L100" i="25" s="1"/>
  <c r="R100" i="25" s="1"/>
  <c r="C100" i="25"/>
  <c r="F99" i="25"/>
  <c r="H99" i="25" s="1"/>
  <c r="L99" i="25" s="1"/>
  <c r="C99" i="25"/>
  <c r="F98" i="25"/>
  <c r="H98" i="25" s="1"/>
  <c r="L98" i="25" s="1"/>
  <c r="I98" i="25" s="1"/>
  <c r="C98" i="25"/>
  <c r="F97" i="25"/>
  <c r="H97" i="25" s="1"/>
  <c r="L97" i="25" s="1"/>
  <c r="C97" i="25"/>
  <c r="F96" i="25"/>
  <c r="H96" i="25" s="1"/>
  <c r="L96" i="25" s="1"/>
  <c r="C96" i="25"/>
  <c r="F95" i="25"/>
  <c r="H95" i="25" s="1"/>
  <c r="L95" i="25" s="1"/>
  <c r="K95" i="25" s="1"/>
  <c r="C95" i="25"/>
  <c r="F94" i="25"/>
  <c r="H94" i="25" s="1"/>
  <c r="L94" i="25" s="1"/>
  <c r="C94" i="25"/>
  <c r="F93" i="25"/>
  <c r="H93" i="25" s="1"/>
  <c r="L93" i="25" s="1"/>
  <c r="C93" i="25"/>
  <c r="F92" i="25"/>
  <c r="H92" i="25" s="1"/>
  <c r="L92" i="25" s="1"/>
  <c r="C92" i="25"/>
  <c r="F91" i="25"/>
  <c r="H91" i="25" s="1"/>
  <c r="L91" i="25" s="1"/>
  <c r="C91" i="25"/>
  <c r="F90" i="25"/>
  <c r="H90" i="25" s="1"/>
  <c r="L90" i="25" s="1"/>
  <c r="C90" i="25"/>
  <c r="F89" i="25"/>
  <c r="H89" i="25" s="1"/>
  <c r="L89" i="25" s="1"/>
  <c r="C89" i="25"/>
  <c r="F88" i="25"/>
  <c r="H88" i="25" s="1"/>
  <c r="L88" i="25" s="1"/>
  <c r="R88" i="25" s="1"/>
  <c r="C88" i="25"/>
  <c r="F87" i="25"/>
  <c r="H87" i="25" s="1"/>
  <c r="L87" i="25" s="1"/>
  <c r="C87" i="25"/>
  <c r="F86" i="25"/>
  <c r="H86" i="25" s="1"/>
  <c r="L86" i="25" s="1"/>
  <c r="K86" i="25" s="1"/>
  <c r="C86" i="25"/>
  <c r="F85" i="25"/>
  <c r="H85" i="25" s="1"/>
  <c r="L85" i="25" s="1"/>
  <c r="Q85" i="25" s="1"/>
  <c r="C85" i="25"/>
  <c r="F84" i="25"/>
  <c r="H84" i="25" s="1"/>
  <c r="L84" i="25" s="1"/>
  <c r="Q84" i="25" s="1"/>
  <c r="C84" i="25"/>
  <c r="F83" i="25"/>
  <c r="H83" i="25" s="1"/>
  <c r="L83" i="25" s="1"/>
  <c r="C83" i="25"/>
  <c r="F82" i="25"/>
  <c r="H82" i="25" s="1"/>
  <c r="L82" i="25" s="1"/>
  <c r="K82" i="25" s="1"/>
  <c r="C82" i="25"/>
  <c r="F81" i="25"/>
  <c r="H81" i="25" s="1"/>
  <c r="L81" i="25" s="1"/>
  <c r="C81" i="25"/>
  <c r="F80" i="25"/>
  <c r="H80" i="25" s="1"/>
  <c r="L80" i="25" s="1"/>
  <c r="Q80" i="25" s="1"/>
  <c r="C80" i="25"/>
  <c r="F79" i="25"/>
  <c r="H79" i="25" s="1"/>
  <c r="L79" i="25" s="1"/>
  <c r="K79" i="25" s="1"/>
  <c r="C79" i="25"/>
  <c r="F78" i="25"/>
  <c r="H78" i="25" s="1"/>
  <c r="L78" i="25" s="1"/>
  <c r="J78" i="25" s="1"/>
  <c r="C78" i="25"/>
  <c r="Q77" i="25"/>
  <c r="F77" i="25"/>
  <c r="H77" i="25" s="1"/>
  <c r="L77" i="25" s="1"/>
  <c r="I77" i="25" s="1"/>
  <c r="C77" i="25"/>
  <c r="F76" i="25"/>
  <c r="H76" i="25" s="1"/>
  <c r="L76" i="25" s="1"/>
  <c r="C76" i="25"/>
  <c r="F75" i="25"/>
  <c r="H75" i="25" s="1"/>
  <c r="L75" i="25" s="1"/>
  <c r="C75" i="25"/>
  <c r="F74" i="25"/>
  <c r="H74" i="25" s="1"/>
  <c r="L74" i="25" s="1"/>
  <c r="C74" i="25"/>
  <c r="F73" i="25"/>
  <c r="H73" i="25" s="1"/>
  <c r="L73" i="25" s="1"/>
  <c r="J73" i="25" s="1"/>
  <c r="C73" i="25"/>
  <c r="F72" i="25"/>
  <c r="H72" i="25" s="1"/>
  <c r="L72" i="25" s="1"/>
  <c r="C72" i="25"/>
  <c r="F71" i="25"/>
  <c r="H71" i="25" s="1"/>
  <c r="L71" i="25" s="1"/>
  <c r="C71" i="25"/>
  <c r="F70" i="25"/>
  <c r="H70" i="25" s="1"/>
  <c r="L70" i="25" s="1"/>
  <c r="C70" i="25"/>
  <c r="F69" i="25"/>
  <c r="H69" i="25" s="1"/>
  <c r="L69" i="25" s="1"/>
  <c r="C69" i="25"/>
  <c r="F68" i="25"/>
  <c r="H68" i="25" s="1"/>
  <c r="L68" i="25" s="1"/>
  <c r="M68" i="25" s="1"/>
  <c r="C68" i="25"/>
  <c r="F67" i="25"/>
  <c r="H67" i="25" s="1"/>
  <c r="L67" i="25" s="1"/>
  <c r="M67" i="25" s="1"/>
  <c r="C67" i="25"/>
  <c r="F66" i="25"/>
  <c r="H66" i="25" s="1"/>
  <c r="L66" i="25" s="1"/>
  <c r="C66" i="25"/>
  <c r="F65" i="25"/>
  <c r="H65" i="25" s="1"/>
  <c r="L65" i="25" s="1"/>
  <c r="C65" i="25"/>
  <c r="F64" i="25"/>
  <c r="H64" i="25" s="1"/>
  <c r="L64" i="25" s="1"/>
  <c r="C64" i="25"/>
  <c r="F63" i="25"/>
  <c r="H63" i="25" s="1"/>
  <c r="L63" i="25" s="1"/>
  <c r="C63" i="25"/>
  <c r="L62" i="25"/>
  <c r="K62" i="25" s="1"/>
  <c r="F62" i="25"/>
  <c r="H62" i="25" s="1"/>
  <c r="C62" i="25"/>
  <c r="F61" i="25"/>
  <c r="H61" i="25" s="1"/>
  <c r="L61" i="25" s="1"/>
  <c r="C61" i="25"/>
  <c r="F60" i="25"/>
  <c r="H60" i="25" s="1"/>
  <c r="L60" i="25" s="1"/>
  <c r="R60" i="25" s="1"/>
  <c r="C60" i="25"/>
  <c r="F59" i="25"/>
  <c r="H59" i="25" s="1"/>
  <c r="L59" i="25" s="1"/>
  <c r="C59" i="25"/>
  <c r="F58" i="25"/>
  <c r="H58" i="25" s="1"/>
  <c r="L58" i="25" s="1"/>
  <c r="K58" i="25" s="1"/>
  <c r="C58" i="25"/>
  <c r="F57" i="25"/>
  <c r="H57" i="25" s="1"/>
  <c r="L57" i="25" s="1"/>
  <c r="R57" i="25" s="1"/>
  <c r="C57" i="25"/>
  <c r="F56" i="25"/>
  <c r="H56" i="25" s="1"/>
  <c r="L56" i="25" s="1"/>
  <c r="C56" i="25"/>
  <c r="F55" i="25"/>
  <c r="H55" i="25" s="1"/>
  <c r="L55" i="25" s="1"/>
  <c r="C55" i="25"/>
  <c r="F54" i="25"/>
  <c r="H54" i="25" s="1"/>
  <c r="L54" i="25" s="1"/>
  <c r="I54" i="25" s="1"/>
  <c r="C54" i="25"/>
  <c r="F53" i="25"/>
  <c r="H53" i="25" s="1"/>
  <c r="L53" i="25" s="1"/>
  <c r="J53" i="25" s="1"/>
  <c r="C53" i="25"/>
  <c r="F52" i="25"/>
  <c r="H52" i="25" s="1"/>
  <c r="L52" i="25" s="1"/>
  <c r="C52" i="25"/>
  <c r="F51" i="25"/>
  <c r="H51" i="25" s="1"/>
  <c r="L51" i="25" s="1"/>
  <c r="M51" i="25" s="1"/>
  <c r="C51" i="25"/>
  <c r="F50" i="25"/>
  <c r="H50" i="25" s="1"/>
  <c r="L50" i="25" s="1"/>
  <c r="C50" i="25"/>
  <c r="L49" i="25"/>
  <c r="F49" i="25"/>
  <c r="H49" i="25" s="1"/>
  <c r="C49" i="25"/>
  <c r="F48" i="25"/>
  <c r="H48" i="25" s="1"/>
  <c r="L48" i="25" s="1"/>
  <c r="C48" i="25"/>
  <c r="F47" i="25"/>
  <c r="H47" i="25" s="1"/>
  <c r="L47" i="25" s="1"/>
  <c r="M47" i="25" s="1"/>
  <c r="C47" i="25"/>
  <c r="F46" i="25"/>
  <c r="H46" i="25" s="1"/>
  <c r="L46" i="25" s="1"/>
  <c r="C46" i="25"/>
  <c r="F45" i="25"/>
  <c r="H45" i="25" s="1"/>
  <c r="L45" i="25" s="1"/>
  <c r="C45" i="25"/>
  <c r="F44" i="25"/>
  <c r="H44" i="25" s="1"/>
  <c r="L44" i="25" s="1"/>
  <c r="J44" i="25" s="1"/>
  <c r="C44" i="25"/>
  <c r="F43" i="25"/>
  <c r="H43" i="25" s="1"/>
  <c r="L43" i="25" s="1"/>
  <c r="M43" i="25" s="1"/>
  <c r="C43" i="25"/>
  <c r="F42" i="25"/>
  <c r="H42" i="25" s="1"/>
  <c r="L42" i="25" s="1"/>
  <c r="K42" i="25" s="1"/>
  <c r="C42" i="25"/>
  <c r="F41" i="25"/>
  <c r="H41" i="25" s="1"/>
  <c r="L41" i="25" s="1"/>
  <c r="C41" i="25"/>
  <c r="F40" i="25"/>
  <c r="H40" i="25" s="1"/>
  <c r="L40" i="25" s="1"/>
  <c r="I40" i="25" s="1"/>
  <c r="C40" i="25"/>
  <c r="F39" i="25"/>
  <c r="H39" i="25" s="1"/>
  <c r="L39" i="25" s="1"/>
  <c r="Q39" i="25" s="1"/>
  <c r="C39" i="25"/>
  <c r="F38" i="25"/>
  <c r="H38" i="25" s="1"/>
  <c r="L38" i="25" s="1"/>
  <c r="C38" i="25"/>
  <c r="F37" i="25"/>
  <c r="H37" i="25" s="1"/>
  <c r="L37" i="25" s="1"/>
  <c r="K37" i="25" s="1"/>
  <c r="C37" i="25"/>
  <c r="F36" i="25"/>
  <c r="H36" i="25" s="1"/>
  <c r="L36" i="25" s="1"/>
  <c r="R36" i="25" s="1"/>
  <c r="C36" i="25"/>
  <c r="F35" i="25"/>
  <c r="H35" i="25" s="1"/>
  <c r="L35" i="25" s="1"/>
  <c r="C35" i="25"/>
  <c r="F34" i="25"/>
  <c r="H34" i="25" s="1"/>
  <c r="L34" i="25" s="1"/>
  <c r="S34" i="25" s="1"/>
  <c r="P34" i="25" s="1"/>
  <c r="C34" i="25"/>
  <c r="F33" i="25"/>
  <c r="H33" i="25" s="1"/>
  <c r="L33" i="25" s="1"/>
  <c r="J33" i="25" s="1"/>
  <c r="C33" i="25"/>
  <c r="F32" i="25"/>
  <c r="H32" i="25" s="1"/>
  <c r="L32" i="25" s="1"/>
  <c r="S32" i="25" s="1"/>
  <c r="P32" i="25" s="1"/>
  <c r="C32" i="25"/>
  <c r="F31" i="25"/>
  <c r="H31" i="25" s="1"/>
  <c r="L31" i="25" s="1"/>
  <c r="C31" i="25"/>
  <c r="F30" i="25"/>
  <c r="H30" i="25" s="1"/>
  <c r="L30" i="25" s="1"/>
  <c r="C30" i="25"/>
  <c r="F29" i="25"/>
  <c r="H29" i="25" s="1"/>
  <c r="L29" i="25" s="1"/>
  <c r="C29" i="25"/>
  <c r="F28" i="25"/>
  <c r="H28" i="25" s="1"/>
  <c r="L28" i="25" s="1"/>
  <c r="C28" i="25"/>
  <c r="F17" i="25"/>
  <c r="H27" i="25" s="1"/>
  <c r="L27" i="25" s="1"/>
  <c r="F18" i="25"/>
  <c r="F12" i="25"/>
  <c r="F11" i="25"/>
  <c r="F16" i="25"/>
  <c r="F24" i="25"/>
  <c r="F19" i="25"/>
  <c r="F27" i="25"/>
  <c r="C27" i="25"/>
  <c r="F13" i="25"/>
  <c r="F20" i="25"/>
  <c r="F15" i="25"/>
  <c r="F9" i="25"/>
  <c r="F26" i="25"/>
  <c r="F22" i="25"/>
  <c r="F23" i="25"/>
  <c r="F25" i="25"/>
  <c r="F21" i="25"/>
  <c r="F14" i="25"/>
  <c r="S363" i="16"/>
  <c r="P363" i="16" s="1"/>
  <c r="S404" i="16"/>
  <c r="P404" i="16" s="1"/>
  <c r="Q374" i="16"/>
  <c r="M374" i="16"/>
  <c r="M422" i="16"/>
  <c r="F423" i="16"/>
  <c r="H423" i="16" s="1"/>
  <c r="L423" i="16" s="1"/>
  <c r="M423" i="16" s="1"/>
  <c r="C423" i="16"/>
  <c r="F422" i="16"/>
  <c r="H422" i="16" s="1"/>
  <c r="L422" i="16" s="1"/>
  <c r="C422" i="16"/>
  <c r="H421" i="16"/>
  <c r="L421" i="16" s="1"/>
  <c r="M421" i="16" s="1"/>
  <c r="F421" i="16"/>
  <c r="C421" i="16"/>
  <c r="F420" i="16"/>
  <c r="H420" i="16" s="1"/>
  <c r="L420" i="16" s="1"/>
  <c r="C420" i="16"/>
  <c r="F419" i="16"/>
  <c r="H419" i="16" s="1"/>
  <c r="L419" i="16" s="1"/>
  <c r="Q419" i="16" s="1"/>
  <c r="C419" i="16"/>
  <c r="F418" i="16"/>
  <c r="H418" i="16" s="1"/>
  <c r="L418" i="16" s="1"/>
  <c r="C418" i="16"/>
  <c r="F417" i="16"/>
  <c r="H417" i="16" s="1"/>
  <c r="L417" i="16" s="1"/>
  <c r="C417" i="16"/>
  <c r="F416" i="16"/>
  <c r="H416" i="16" s="1"/>
  <c r="L416" i="16" s="1"/>
  <c r="Q416" i="16" s="1"/>
  <c r="C416" i="16"/>
  <c r="F415" i="16"/>
  <c r="H415" i="16" s="1"/>
  <c r="L415" i="16" s="1"/>
  <c r="C415" i="16"/>
  <c r="F414" i="16"/>
  <c r="H414" i="16" s="1"/>
  <c r="L414" i="16" s="1"/>
  <c r="C414" i="16"/>
  <c r="F413" i="16"/>
  <c r="H413" i="16" s="1"/>
  <c r="L413" i="16" s="1"/>
  <c r="M413" i="16" s="1"/>
  <c r="C413" i="16"/>
  <c r="F412" i="16"/>
  <c r="H412" i="16" s="1"/>
  <c r="L412" i="16" s="1"/>
  <c r="C412" i="16"/>
  <c r="F411" i="16"/>
  <c r="H411" i="16" s="1"/>
  <c r="L411" i="16" s="1"/>
  <c r="S411" i="16" s="1"/>
  <c r="P411" i="16" s="1"/>
  <c r="C411" i="16"/>
  <c r="L410" i="16"/>
  <c r="M410" i="16" s="1"/>
  <c r="F410" i="16"/>
  <c r="H410" i="16" s="1"/>
  <c r="C410" i="16"/>
  <c r="F409" i="16"/>
  <c r="H409" i="16" s="1"/>
  <c r="L409" i="16" s="1"/>
  <c r="C409" i="16"/>
  <c r="F408" i="16"/>
  <c r="H408" i="16" s="1"/>
  <c r="L408" i="16" s="1"/>
  <c r="M408" i="16" s="1"/>
  <c r="C408" i="16"/>
  <c r="F407" i="16"/>
  <c r="H407" i="16" s="1"/>
  <c r="L407" i="16" s="1"/>
  <c r="C407" i="16"/>
  <c r="F406" i="16"/>
  <c r="H406" i="16" s="1"/>
  <c r="L406" i="16" s="1"/>
  <c r="S406" i="16" s="1"/>
  <c r="P406" i="16" s="1"/>
  <c r="C406" i="16"/>
  <c r="F405" i="16"/>
  <c r="H405" i="16" s="1"/>
  <c r="L405" i="16" s="1"/>
  <c r="C405" i="16"/>
  <c r="F404" i="16"/>
  <c r="H404" i="16" s="1"/>
  <c r="L404" i="16" s="1"/>
  <c r="Q404" i="16" s="1"/>
  <c r="C404" i="16"/>
  <c r="F403" i="16"/>
  <c r="H403" i="16" s="1"/>
  <c r="L403" i="16" s="1"/>
  <c r="R403" i="16" s="1"/>
  <c r="C403" i="16"/>
  <c r="F402" i="16"/>
  <c r="H402" i="16" s="1"/>
  <c r="L402" i="16" s="1"/>
  <c r="Q402" i="16" s="1"/>
  <c r="C402" i="16"/>
  <c r="F401" i="16"/>
  <c r="H401" i="16" s="1"/>
  <c r="L401" i="16" s="1"/>
  <c r="C401" i="16"/>
  <c r="F400" i="16"/>
  <c r="H400" i="16" s="1"/>
  <c r="L400" i="16" s="1"/>
  <c r="C400" i="16"/>
  <c r="F399" i="16"/>
  <c r="H399" i="16" s="1"/>
  <c r="L399" i="16" s="1"/>
  <c r="M399" i="16" s="1"/>
  <c r="C399" i="16"/>
  <c r="F398" i="16"/>
  <c r="H398" i="16" s="1"/>
  <c r="L398" i="16" s="1"/>
  <c r="C398" i="16"/>
  <c r="F397" i="16"/>
  <c r="H397" i="16" s="1"/>
  <c r="L397" i="16" s="1"/>
  <c r="C397" i="16"/>
  <c r="F396" i="16"/>
  <c r="H396" i="16" s="1"/>
  <c r="L396" i="16" s="1"/>
  <c r="J396" i="16" s="1"/>
  <c r="C396" i="16"/>
  <c r="H395" i="16"/>
  <c r="L395" i="16" s="1"/>
  <c r="S395" i="16" s="1"/>
  <c r="P395" i="16" s="1"/>
  <c r="F395" i="16"/>
  <c r="C395" i="16"/>
  <c r="F394" i="16"/>
  <c r="H394" i="16" s="1"/>
  <c r="L394" i="16" s="1"/>
  <c r="C394" i="16"/>
  <c r="F393" i="16"/>
  <c r="H393" i="16" s="1"/>
  <c r="L393" i="16" s="1"/>
  <c r="C393" i="16"/>
  <c r="F392" i="16"/>
  <c r="H392" i="16" s="1"/>
  <c r="L392" i="16" s="1"/>
  <c r="C392" i="16"/>
  <c r="F391" i="16"/>
  <c r="H391" i="16" s="1"/>
  <c r="L391" i="16" s="1"/>
  <c r="C391" i="16"/>
  <c r="F390" i="16"/>
  <c r="H390" i="16" s="1"/>
  <c r="L390" i="16" s="1"/>
  <c r="C390" i="16"/>
  <c r="F389" i="16"/>
  <c r="H389" i="16" s="1"/>
  <c r="L389" i="16" s="1"/>
  <c r="M389" i="16" s="1"/>
  <c r="C389" i="16"/>
  <c r="F388" i="16"/>
  <c r="H388" i="16" s="1"/>
  <c r="L388" i="16" s="1"/>
  <c r="C388" i="16"/>
  <c r="F387" i="16"/>
  <c r="H387" i="16" s="1"/>
  <c r="L387" i="16" s="1"/>
  <c r="Q387" i="16" s="1"/>
  <c r="C387" i="16"/>
  <c r="F386" i="16"/>
  <c r="H386" i="16" s="1"/>
  <c r="L386" i="16" s="1"/>
  <c r="S386" i="16" s="1"/>
  <c r="P386" i="16" s="1"/>
  <c r="C386" i="16"/>
  <c r="F385" i="16"/>
  <c r="H385" i="16" s="1"/>
  <c r="L385" i="16" s="1"/>
  <c r="C385" i="16"/>
  <c r="F384" i="16"/>
  <c r="H384" i="16" s="1"/>
  <c r="L384" i="16" s="1"/>
  <c r="S384" i="16" s="1"/>
  <c r="P384" i="16" s="1"/>
  <c r="C384" i="16"/>
  <c r="F383" i="16"/>
  <c r="H383" i="16" s="1"/>
  <c r="L383" i="16" s="1"/>
  <c r="C383" i="16"/>
  <c r="F382" i="16"/>
  <c r="H382" i="16" s="1"/>
  <c r="L382" i="16" s="1"/>
  <c r="S382" i="16" s="1"/>
  <c r="P382" i="16" s="1"/>
  <c r="C382" i="16"/>
  <c r="F381" i="16"/>
  <c r="H381" i="16" s="1"/>
  <c r="L381" i="16" s="1"/>
  <c r="C381" i="16"/>
  <c r="H380" i="16"/>
  <c r="L380" i="16" s="1"/>
  <c r="M380" i="16" s="1"/>
  <c r="F380" i="16"/>
  <c r="C380" i="16"/>
  <c r="F379" i="16"/>
  <c r="H379" i="16" s="1"/>
  <c r="L379" i="16" s="1"/>
  <c r="C379" i="16"/>
  <c r="F378" i="16"/>
  <c r="H378" i="16" s="1"/>
  <c r="L378" i="16" s="1"/>
  <c r="C378" i="16"/>
  <c r="F377" i="16"/>
  <c r="H377" i="16" s="1"/>
  <c r="L377" i="16" s="1"/>
  <c r="C377" i="16"/>
  <c r="F376" i="16"/>
  <c r="H376" i="16" s="1"/>
  <c r="L376" i="16" s="1"/>
  <c r="C376" i="16"/>
  <c r="F375" i="16"/>
  <c r="H375" i="16" s="1"/>
  <c r="L375" i="16" s="1"/>
  <c r="C375" i="16"/>
  <c r="F374" i="16"/>
  <c r="H374" i="16" s="1"/>
  <c r="L374" i="16" s="1"/>
  <c r="S374" i="16" s="1"/>
  <c r="P374" i="16" s="1"/>
  <c r="C374" i="16"/>
  <c r="F373" i="16"/>
  <c r="H373" i="16" s="1"/>
  <c r="L373" i="16" s="1"/>
  <c r="M373" i="16" s="1"/>
  <c r="C373" i="16"/>
  <c r="F372" i="16"/>
  <c r="H372" i="16" s="1"/>
  <c r="L372" i="16" s="1"/>
  <c r="Q372" i="16" s="1"/>
  <c r="C372" i="16"/>
  <c r="R371" i="16"/>
  <c r="F371" i="16"/>
  <c r="H371" i="16" s="1"/>
  <c r="L371" i="16" s="1"/>
  <c r="Q371" i="16" s="1"/>
  <c r="C371" i="16"/>
  <c r="F370" i="16"/>
  <c r="H370" i="16" s="1"/>
  <c r="L370" i="16" s="1"/>
  <c r="Q370" i="16" s="1"/>
  <c r="C370" i="16"/>
  <c r="F369" i="16"/>
  <c r="H369" i="16" s="1"/>
  <c r="L369" i="16" s="1"/>
  <c r="C369" i="16"/>
  <c r="F368" i="16"/>
  <c r="H368" i="16" s="1"/>
  <c r="L368" i="16" s="1"/>
  <c r="C368" i="16"/>
  <c r="F367" i="16"/>
  <c r="H367" i="16" s="1"/>
  <c r="L367" i="16" s="1"/>
  <c r="Q367" i="16" s="1"/>
  <c r="C367" i="16"/>
  <c r="F366" i="16"/>
  <c r="H366" i="16" s="1"/>
  <c r="L366" i="16" s="1"/>
  <c r="C366" i="16"/>
  <c r="F365" i="16"/>
  <c r="H365" i="16" s="1"/>
  <c r="L365" i="16" s="1"/>
  <c r="C365" i="16"/>
  <c r="H364" i="16"/>
  <c r="L364" i="16" s="1"/>
  <c r="F364" i="16"/>
  <c r="C364" i="16"/>
  <c r="F363" i="16"/>
  <c r="H363" i="16" s="1"/>
  <c r="L363" i="16" s="1"/>
  <c r="Q363" i="16" s="1"/>
  <c r="C363" i="16"/>
  <c r="F362" i="16"/>
  <c r="H362" i="16" s="1"/>
  <c r="L362" i="16" s="1"/>
  <c r="M362" i="16" s="1"/>
  <c r="C362" i="16"/>
  <c r="F361" i="16"/>
  <c r="H361" i="16" s="1"/>
  <c r="L361" i="16" s="1"/>
  <c r="C361" i="16"/>
  <c r="F360" i="16"/>
  <c r="H360" i="16" s="1"/>
  <c r="L360" i="16" s="1"/>
  <c r="C360" i="16"/>
  <c r="F359" i="16"/>
  <c r="H359" i="16" s="1"/>
  <c r="L359" i="16" s="1"/>
  <c r="C359" i="16"/>
  <c r="F358" i="16"/>
  <c r="H358" i="16" s="1"/>
  <c r="L358" i="16" s="1"/>
  <c r="S358" i="16" s="1"/>
  <c r="P358" i="16" s="1"/>
  <c r="C358" i="16"/>
  <c r="F357" i="16"/>
  <c r="H357" i="16" s="1"/>
  <c r="L357" i="16" s="1"/>
  <c r="C357" i="16"/>
  <c r="F356" i="16"/>
  <c r="H356" i="16" s="1"/>
  <c r="L356" i="16" s="1"/>
  <c r="C356" i="16"/>
  <c r="F355" i="16"/>
  <c r="H355" i="16" s="1"/>
  <c r="L355" i="16" s="1"/>
  <c r="Q355" i="16" s="1"/>
  <c r="C355" i="16"/>
  <c r="F354" i="16"/>
  <c r="H354" i="16" s="1"/>
  <c r="L354" i="16" s="1"/>
  <c r="C354" i="16"/>
  <c r="F353" i="16"/>
  <c r="H353" i="16" s="1"/>
  <c r="L353" i="16" s="1"/>
  <c r="C353" i="16"/>
  <c r="F352" i="16"/>
  <c r="H352" i="16" s="1"/>
  <c r="L352" i="16" s="1"/>
  <c r="C352" i="16"/>
  <c r="F351" i="16"/>
  <c r="H351" i="16" s="1"/>
  <c r="L351" i="16" s="1"/>
  <c r="Q351" i="16" s="1"/>
  <c r="C351" i="16"/>
  <c r="F350" i="16"/>
  <c r="H350" i="16" s="1"/>
  <c r="L350" i="16" s="1"/>
  <c r="C350" i="16"/>
  <c r="F349" i="16"/>
  <c r="H349" i="16" s="1"/>
  <c r="L349" i="16" s="1"/>
  <c r="C349" i="16"/>
  <c r="F348" i="16"/>
  <c r="H348" i="16" s="1"/>
  <c r="L348" i="16" s="1"/>
  <c r="M348" i="16" s="1"/>
  <c r="C348" i="16"/>
  <c r="F347" i="16"/>
  <c r="H347" i="16" s="1"/>
  <c r="L347" i="16" s="1"/>
  <c r="C347" i="16"/>
  <c r="F346" i="16"/>
  <c r="H346" i="16" s="1"/>
  <c r="L346" i="16" s="1"/>
  <c r="Q346" i="16" s="1"/>
  <c r="C346" i="16"/>
  <c r="F345" i="16"/>
  <c r="H345" i="16" s="1"/>
  <c r="L345" i="16" s="1"/>
  <c r="C345" i="16"/>
  <c r="F344" i="16"/>
  <c r="H344" i="16" s="1"/>
  <c r="L344" i="16" s="1"/>
  <c r="C344" i="16"/>
  <c r="F343" i="16"/>
  <c r="H343" i="16" s="1"/>
  <c r="L343" i="16" s="1"/>
  <c r="C343" i="16"/>
  <c r="F342" i="16"/>
  <c r="H342" i="16" s="1"/>
  <c r="L342" i="16" s="1"/>
  <c r="S342" i="16" s="1"/>
  <c r="P342" i="16" s="1"/>
  <c r="C342" i="16"/>
  <c r="F341" i="16"/>
  <c r="H341" i="16" s="1"/>
  <c r="L341" i="16" s="1"/>
  <c r="M341" i="16" s="1"/>
  <c r="C341" i="16"/>
  <c r="F340" i="16"/>
  <c r="H340" i="16" s="1"/>
  <c r="L340" i="16" s="1"/>
  <c r="Q340" i="16" s="1"/>
  <c r="C340" i="16"/>
  <c r="F339" i="16"/>
  <c r="H339" i="16" s="1"/>
  <c r="L339" i="16" s="1"/>
  <c r="C339" i="16"/>
  <c r="F338" i="16"/>
  <c r="H338" i="16" s="1"/>
  <c r="L338" i="16" s="1"/>
  <c r="M338" i="16" s="1"/>
  <c r="C338" i="16"/>
  <c r="F337" i="16"/>
  <c r="H337" i="16" s="1"/>
  <c r="L337" i="16" s="1"/>
  <c r="C337" i="16"/>
  <c r="F336" i="16"/>
  <c r="H336" i="16" s="1"/>
  <c r="L336" i="16" s="1"/>
  <c r="M336" i="16" s="1"/>
  <c r="C336" i="16"/>
  <c r="F335" i="16"/>
  <c r="H335" i="16" s="1"/>
  <c r="L335" i="16" s="1"/>
  <c r="C335" i="16"/>
  <c r="F334" i="16"/>
  <c r="H334" i="16" s="1"/>
  <c r="L334" i="16" s="1"/>
  <c r="S334" i="16" s="1"/>
  <c r="P334" i="16" s="1"/>
  <c r="C334" i="16"/>
  <c r="F333" i="16"/>
  <c r="H333" i="16" s="1"/>
  <c r="L333" i="16" s="1"/>
  <c r="C333" i="16"/>
  <c r="F332" i="16"/>
  <c r="H332" i="16" s="1"/>
  <c r="L332" i="16" s="1"/>
  <c r="C332" i="16"/>
  <c r="F331" i="16"/>
  <c r="H331" i="16" s="1"/>
  <c r="L331" i="16" s="1"/>
  <c r="C331" i="16"/>
  <c r="F330" i="16"/>
  <c r="H330" i="16" s="1"/>
  <c r="L330" i="16" s="1"/>
  <c r="C330" i="16"/>
  <c r="F329" i="16"/>
  <c r="H329" i="16" s="1"/>
  <c r="L329" i="16" s="1"/>
  <c r="C329" i="16"/>
  <c r="F328" i="16"/>
  <c r="H328" i="16" s="1"/>
  <c r="L328" i="16" s="1"/>
  <c r="C328" i="16"/>
  <c r="F327" i="16"/>
  <c r="H327" i="16" s="1"/>
  <c r="L327" i="16" s="1"/>
  <c r="C327" i="16"/>
  <c r="F326" i="16"/>
  <c r="H326" i="16" s="1"/>
  <c r="L326" i="16" s="1"/>
  <c r="C326" i="16"/>
  <c r="F325" i="16"/>
  <c r="H325" i="16" s="1"/>
  <c r="L325" i="16" s="1"/>
  <c r="C325" i="16"/>
  <c r="F324" i="16"/>
  <c r="H324" i="16" s="1"/>
  <c r="L324" i="16" s="1"/>
  <c r="C324" i="16"/>
  <c r="S297" i="16"/>
  <c r="S257" i="16"/>
  <c r="C213" i="16"/>
  <c r="F213" i="16"/>
  <c r="H213" i="16" s="1"/>
  <c r="L213" i="16" s="1"/>
  <c r="F318" i="16"/>
  <c r="H318" i="16" s="1"/>
  <c r="L318" i="16" s="1"/>
  <c r="C318" i="16"/>
  <c r="F317" i="16"/>
  <c r="H317" i="16" s="1"/>
  <c r="L317" i="16" s="1"/>
  <c r="S317" i="16" s="1"/>
  <c r="C317" i="16"/>
  <c r="F316" i="16"/>
  <c r="H316" i="16" s="1"/>
  <c r="L316" i="16" s="1"/>
  <c r="S316" i="16" s="1"/>
  <c r="C316" i="16"/>
  <c r="F315" i="16"/>
  <c r="H315" i="16" s="1"/>
  <c r="L315" i="16" s="1"/>
  <c r="S315" i="16" s="1"/>
  <c r="C315" i="16"/>
  <c r="F314" i="16"/>
  <c r="H314" i="16" s="1"/>
  <c r="L314" i="16" s="1"/>
  <c r="S314" i="16" s="1"/>
  <c r="C314" i="16"/>
  <c r="F313" i="16"/>
  <c r="H313" i="16" s="1"/>
  <c r="L313" i="16" s="1"/>
  <c r="S313" i="16" s="1"/>
  <c r="C313" i="16"/>
  <c r="F312" i="16"/>
  <c r="H312" i="16" s="1"/>
  <c r="L312" i="16" s="1"/>
  <c r="C312" i="16"/>
  <c r="F311" i="16"/>
  <c r="H311" i="16" s="1"/>
  <c r="L311" i="16" s="1"/>
  <c r="S311" i="16" s="1"/>
  <c r="C311" i="16"/>
  <c r="F310" i="16"/>
  <c r="H310" i="16" s="1"/>
  <c r="L310" i="16" s="1"/>
  <c r="C310" i="16"/>
  <c r="F309" i="16"/>
  <c r="H309" i="16" s="1"/>
  <c r="L309" i="16" s="1"/>
  <c r="Q309" i="16" s="1"/>
  <c r="C309" i="16"/>
  <c r="F308" i="16"/>
  <c r="H308" i="16" s="1"/>
  <c r="L308" i="16" s="1"/>
  <c r="S308" i="16" s="1"/>
  <c r="C308" i="16"/>
  <c r="F307" i="16"/>
  <c r="H307" i="16" s="1"/>
  <c r="L307" i="16" s="1"/>
  <c r="S307" i="16" s="1"/>
  <c r="C307" i="16"/>
  <c r="F306" i="16"/>
  <c r="H306" i="16" s="1"/>
  <c r="L306" i="16" s="1"/>
  <c r="C306" i="16"/>
  <c r="F305" i="16"/>
  <c r="H305" i="16" s="1"/>
  <c r="L305" i="16" s="1"/>
  <c r="S305" i="16" s="1"/>
  <c r="C305" i="16"/>
  <c r="F304" i="16"/>
  <c r="H304" i="16" s="1"/>
  <c r="L304" i="16" s="1"/>
  <c r="S304" i="16" s="1"/>
  <c r="C304" i="16"/>
  <c r="F303" i="16"/>
  <c r="H303" i="16" s="1"/>
  <c r="L303" i="16" s="1"/>
  <c r="S303" i="16" s="1"/>
  <c r="C303" i="16"/>
  <c r="F302" i="16"/>
  <c r="H302" i="16" s="1"/>
  <c r="L302" i="16" s="1"/>
  <c r="C302" i="16"/>
  <c r="F301" i="16"/>
  <c r="H301" i="16" s="1"/>
  <c r="L301" i="16" s="1"/>
  <c r="S301" i="16" s="1"/>
  <c r="C301" i="16"/>
  <c r="F300" i="16"/>
  <c r="H300" i="16" s="1"/>
  <c r="L300" i="16" s="1"/>
  <c r="C300" i="16"/>
  <c r="F299" i="16"/>
  <c r="H299" i="16" s="1"/>
  <c r="L299" i="16" s="1"/>
  <c r="Q299" i="16" s="1"/>
  <c r="C299" i="16"/>
  <c r="F298" i="16"/>
  <c r="H298" i="16" s="1"/>
  <c r="L298" i="16" s="1"/>
  <c r="S298" i="16" s="1"/>
  <c r="C298" i="16"/>
  <c r="F297" i="16"/>
  <c r="H297" i="16" s="1"/>
  <c r="L297" i="16" s="1"/>
  <c r="C297" i="16"/>
  <c r="F296" i="16"/>
  <c r="H296" i="16" s="1"/>
  <c r="L296" i="16" s="1"/>
  <c r="C296" i="16"/>
  <c r="F295" i="16"/>
  <c r="H295" i="16" s="1"/>
  <c r="L295" i="16" s="1"/>
  <c r="S295" i="16" s="1"/>
  <c r="C295" i="16"/>
  <c r="F294" i="16"/>
  <c r="H294" i="16" s="1"/>
  <c r="L294" i="16" s="1"/>
  <c r="S294" i="16" s="1"/>
  <c r="C294" i="16"/>
  <c r="F293" i="16"/>
  <c r="H293" i="16" s="1"/>
  <c r="L293" i="16" s="1"/>
  <c r="S293" i="16" s="1"/>
  <c r="C293" i="16"/>
  <c r="F292" i="16"/>
  <c r="H292" i="16" s="1"/>
  <c r="L292" i="16" s="1"/>
  <c r="C292" i="16"/>
  <c r="F291" i="16"/>
  <c r="H291" i="16" s="1"/>
  <c r="L291" i="16" s="1"/>
  <c r="S291" i="16" s="1"/>
  <c r="C291" i="16"/>
  <c r="F290" i="16"/>
  <c r="H290" i="16" s="1"/>
  <c r="L290" i="16" s="1"/>
  <c r="S290" i="16" s="1"/>
  <c r="C290" i="16"/>
  <c r="F289" i="16"/>
  <c r="H289" i="16" s="1"/>
  <c r="L289" i="16" s="1"/>
  <c r="S289" i="16" s="1"/>
  <c r="C289" i="16"/>
  <c r="F288" i="16"/>
  <c r="H288" i="16" s="1"/>
  <c r="L288" i="16" s="1"/>
  <c r="C288" i="16"/>
  <c r="F287" i="16"/>
  <c r="H287" i="16" s="1"/>
  <c r="L287" i="16" s="1"/>
  <c r="S287" i="16" s="1"/>
  <c r="C287" i="16"/>
  <c r="F286" i="16"/>
  <c r="H286" i="16" s="1"/>
  <c r="L286" i="16" s="1"/>
  <c r="S286" i="16" s="1"/>
  <c r="C286" i="16"/>
  <c r="F285" i="16"/>
  <c r="H285" i="16" s="1"/>
  <c r="L285" i="16" s="1"/>
  <c r="S285" i="16" s="1"/>
  <c r="C285" i="16"/>
  <c r="F284" i="16"/>
  <c r="H284" i="16" s="1"/>
  <c r="L284" i="16" s="1"/>
  <c r="C284" i="16"/>
  <c r="F283" i="16"/>
  <c r="H283" i="16" s="1"/>
  <c r="L283" i="16" s="1"/>
  <c r="S283" i="16" s="1"/>
  <c r="C283" i="16"/>
  <c r="F282" i="16"/>
  <c r="H282" i="16" s="1"/>
  <c r="L282" i="16" s="1"/>
  <c r="S282" i="16" s="1"/>
  <c r="C282" i="16"/>
  <c r="F281" i="16"/>
  <c r="H281" i="16" s="1"/>
  <c r="L281" i="16" s="1"/>
  <c r="S281" i="16" s="1"/>
  <c r="C281" i="16"/>
  <c r="F280" i="16"/>
  <c r="H280" i="16" s="1"/>
  <c r="L280" i="16" s="1"/>
  <c r="S280" i="16" s="1"/>
  <c r="C280" i="16"/>
  <c r="F279" i="16"/>
  <c r="H279" i="16" s="1"/>
  <c r="L279" i="16" s="1"/>
  <c r="S279" i="16" s="1"/>
  <c r="C279" i="16"/>
  <c r="F278" i="16"/>
  <c r="H278" i="16" s="1"/>
  <c r="L278" i="16" s="1"/>
  <c r="S278" i="16" s="1"/>
  <c r="C278" i="16"/>
  <c r="F277" i="16"/>
  <c r="H277" i="16" s="1"/>
  <c r="L277" i="16" s="1"/>
  <c r="S277" i="16" s="1"/>
  <c r="C277" i="16"/>
  <c r="F276" i="16"/>
  <c r="H276" i="16" s="1"/>
  <c r="L276" i="16" s="1"/>
  <c r="S276" i="16" s="1"/>
  <c r="C276" i="16"/>
  <c r="F275" i="16"/>
  <c r="H275" i="16" s="1"/>
  <c r="L275" i="16" s="1"/>
  <c r="M275" i="16" s="1"/>
  <c r="C275" i="16"/>
  <c r="F274" i="16"/>
  <c r="H274" i="16" s="1"/>
  <c r="L274" i="16" s="1"/>
  <c r="S274" i="16" s="1"/>
  <c r="C274" i="16"/>
  <c r="F273" i="16"/>
  <c r="H273" i="16" s="1"/>
  <c r="L273" i="16" s="1"/>
  <c r="S273" i="16" s="1"/>
  <c r="C273" i="16"/>
  <c r="F272" i="16"/>
  <c r="H272" i="16" s="1"/>
  <c r="L272" i="16" s="1"/>
  <c r="S272" i="16" s="1"/>
  <c r="C272" i="16"/>
  <c r="F271" i="16"/>
  <c r="H271" i="16" s="1"/>
  <c r="L271" i="16" s="1"/>
  <c r="S271" i="16" s="1"/>
  <c r="C271" i="16"/>
  <c r="F270" i="16"/>
  <c r="H270" i="16" s="1"/>
  <c r="L270" i="16" s="1"/>
  <c r="C270" i="16"/>
  <c r="F269" i="16"/>
  <c r="H269" i="16" s="1"/>
  <c r="L269" i="16" s="1"/>
  <c r="S269" i="16" s="1"/>
  <c r="C269" i="16"/>
  <c r="F268" i="16"/>
  <c r="H268" i="16" s="1"/>
  <c r="L268" i="16" s="1"/>
  <c r="S268" i="16" s="1"/>
  <c r="C268" i="16"/>
  <c r="F267" i="16"/>
  <c r="H267" i="16" s="1"/>
  <c r="L267" i="16" s="1"/>
  <c r="Q267" i="16" s="1"/>
  <c r="C267" i="16"/>
  <c r="F266" i="16"/>
  <c r="H266" i="16" s="1"/>
  <c r="L266" i="16" s="1"/>
  <c r="S266" i="16" s="1"/>
  <c r="C266" i="16"/>
  <c r="F265" i="16"/>
  <c r="H265" i="16" s="1"/>
  <c r="L265" i="16" s="1"/>
  <c r="S265" i="16" s="1"/>
  <c r="C265" i="16"/>
  <c r="F264" i="16"/>
  <c r="H264" i="16" s="1"/>
  <c r="L264" i="16" s="1"/>
  <c r="C264" i="16"/>
  <c r="F263" i="16"/>
  <c r="H263" i="16" s="1"/>
  <c r="L263" i="16" s="1"/>
  <c r="S263" i="16" s="1"/>
  <c r="C263" i="16"/>
  <c r="F262" i="16"/>
  <c r="H262" i="16" s="1"/>
  <c r="L262" i="16" s="1"/>
  <c r="C262" i="16"/>
  <c r="F261" i="16"/>
  <c r="H261" i="16" s="1"/>
  <c r="L261" i="16" s="1"/>
  <c r="S261" i="16" s="1"/>
  <c r="C261" i="16"/>
  <c r="F260" i="16"/>
  <c r="H260" i="16" s="1"/>
  <c r="L260" i="16" s="1"/>
  <c r="C260" i="16"/>
  <c r="F259" i="16"/>
  <c r="H259" i="16" s="1"/>
  <c r="L259" i="16" s="1"/>
  <c r="S259" i="16" s="1"/>
  <c r="C259" i="16"/>
  <c r="F258" i="16"/>
  <c r="H258" i="16" s="1"/>
  <c r="L258" i="16" s="1"/>
  <c r="C258" i="16"/>
  <c r="F257" i="16"/>
  <c r="H257" i="16" s="1"/>
  <c r="L257" i="16" s="1"/>
  <c r="M257" i="16" s="1"/>
  <c r="C257" i="16"/>
  <c r="F256" i="16"/>
  <c r="H256" i="16" s="1"/>
  <c r="L256" i="16" s="1"/>
  <c r="S256" i="16" s="1"/>
  <c r="C256" i="16"/>
  <c r="F255" i="16"/>
  <c r="H255" i="16" s="1"/>
  <c r="L255" i="16" s="1"/>
  <c r="S255" i="16" s="1"/>
  <c r="C255" i="16"/>
  <c r="F254" i="16"/>
  <c r="H254" i="16" s="1"/>
  <c r="L254" i="16" s="1"/>
  <c r="C254" i="16"/>
  <c r="F253" i="16"/>
  <c r="H253" i="16" s="1"/>
  <c r="L253" i="16" s="1"/>
  <c r="S253" i="16" s="1"/>
  <c r="C253" i="16"/>
  <c r="F252" i="16"/>
  <c r="H252" i="16" s="1"/>
  <c r="L252" i="16" s="1"/>
  <c r="C252" i="16"/>
  <c r="F251" i="16"/>
  <c r="H251" i="16" s="1"/>
  <c r="L251" i="16" s="1"/>
  <c r="M251" i="16" s="1"/>
  <c r="C251" i="16"/>
  <c r="F250" i="16"/>
  <c r="H250" i="16" s="1"/>
  <c r="L250" i="16" s="1"/>
  <c r="S250" i="16" s="1"/>
  <c r="C250" i="16"/>
  <c r="F249" i="16"/>
  <c r="H249" i="16" s="1"/>
  <c r="L249" i="16" s="1"/>
  <c r="S249" i="16" s="1"/>
  <c r="C249" i="16"/>
  <c r="F248" i="16"/>
  <c r="H248" i="16" s="1"/>
  <c r="L248" i="16" s="1"/>
  <c r="C248" i="16"/>
  <c r="F247" i="16"/>
  <c r="H247" i="16" s="1"/>
  <c r="L247" i="16" s="1"/>
  <c r="S247" i="16" s="1"/>
  <c r="C247" i="16"/>
  <c r="F246" i="16"/>
  <c r="H246" i="16" s="1"/>
  <c r="L246" i="16" s="1"/>
  <c r="C246" i="16"/>
  <c r="F245" i="16"/>
  <c r="H245" i="16" s="1"/>
  <c r="L245" i="16" s="1"/>
  <c r="S245" i="16" s="1"/>
  <c r="C245" i="16"/>
  <c r="F244" i="16"/>
  <c r="H244" i="16" s="1"/>
  <c r="L244" i="16" s="1"/>
  <c r="C244" i="16"/>
  <c r="F243" i="16"/>
  <c r="H243" i="16" s="1"/>
  <c r="L243" i="16" s="1"/>
  <c r="S243" i="16" s="1"/>
  <c r="C243" i="16"/>
  <c r="F242" i="16"/>
  <c r="H242" i="16" s="1"/>
  <c r="L242" i="16" s="1"/>
  <c r="C242" i="16"/>
  <c r="F241" i="16"/>
  <c r="H241" i="16" s="1"/>
  <c r="L241" i="16" s="1"/>
  <c r="S241" i="16" s="1"/>
  <c r="C241" i="16"/>
  <c r="F240" i="16"/>
  <c r="H240" i="16" s="1"/>
  <c r="L240" i="16" s="1"/>
  <c r="C240" i="16"/>
  <c r="F239" i="16"/>
  <c r="H239" i="16" s="1"/>
  <c r="L239" i="16" s="1"/>
  <c r="S239" i="16" s="1"/>
  <c r="C239" i="16"/>
  <c r="F238" i="16"/>
  <c r="H238" i="16" s="1"/>
  <c r="L238" i="16" s="1"/>
  <c r="C238" i="16"/>
  <c r="F237" i="16"/>
  <c r="H237" i="16" s="1"/>
  <c r="L237" i="16" s="1"/>
  <c r="S237" i="16" s="1"/>
  <c r="C237" i="16"/>
  <c r="F236" i="16"/>
  <c r="H236" i="16" s="1"/>
  <c r="L236" i="16" s="1"/>
  <c r="C236" i="16"/>
  <c r="F235" i="16"/>
  <c r="H235" i="16" s="1"/>
  <c r="L235" i="16" s="1"/>
  <c r="S235" i="16" s="1"/>
  <c r="C235" i="16"/>
  <c r="F234" i="16"/>
  <c r="H234" i="16" s="1"/>
  <c r="L234" i="16" s="1"/>
  <c r="C234" i="16"/>
  <c r="F233" i="16"/>
  <c r="H233" i="16" s="1"/>
  <c r="L233" i="16" s="1"/>
  <c r="C233" i="16"/>
  <c r="F232" i="16"/>
  <c r="H232" i="16" s="1"/>
  <c r="L232" i="16" s="1"/>
  <c r="C232" i="16"/>
  <c r="F231" i="16"/>
  <c r="H231" i="16" s="1"/>
  <c r="L231" i="16" s="1"/>
  <c r="C231" i="16"/>
  <c r="F230" i="16"/>
  <c r="H230" i="16" s="1"/>
  <c r="L230" i="16" s="1"/>
  <c r="C230" i="16"/>
  <c r="F229" i="16"/>
  <c r="H229" i="16" s="1"/>
  <c r="L229" i="16" s="1"/>
  <c r="C229" i="16"/>
  <c r="F228" i="16"/>
  <c r="H228" i="16" s="1"/>
  <c r="L228" i="16" s="1"/>
  <c r="C228" i="16"/>
  <c r="F227" i="16"/>
  <c r="H227" i="16" s="1"/>
  <c r="L227" i="16" s="1"/>
  <c r="C227" i="16"/>
  <c r="F226" i="16"/>
  <c r="H226" i="16" s="1"/>
  <c r="L226" i="16" s="1"/>
  <c r="C226" i="16"/>
  <c r="F225" i="16"/>
  <c r="H225" i="16" s="1"/>
  <c r="L225" i="16" s="1"/>
  <c r="C225" i="16"/>
  <c r="F224" i="16"/>
  <c r="H224" i="16" s="1"/>
  <c r="L224" i="16" s="1"/>
  <c r="C224" i="16"/>
  <c r="F223" i="16"/>
  <c r="H223" i="16" s="1"/>
  <c r="L223" i="16" s="1"/>
  <c r="C223" i="16"/>
  <c r="F222" i="16"/>
  <c r="H222" i="16" s="1"/>
  <c r="L222" i="16" s="1"/>
  <c r="C222" i="16"/>
  <c r="F221" i="16"/>
  <c r="H221" i="16" s="1"/>
  <c r="L221" i="16" s="1"/>
  <c r="C221" i="16"/>
  <c r="F220" i="16"/>
  <c r="H220" i="16" s="1"/>
  <c r="L220" i="16" s="1"/>
  <c r="C220" i="16"/>
  <c r="F219" i="16"/>
  <c r="H219" i="16" s="1"/>
  <c r="L219" i="16" s="1"/>
  <c r="C219" i="16"/>
  <c r="F212" i="16"/>
  <c r="H212" i="16" s="1"/>
  <c r="L212" i="16" s="1"/>
  <c r="J212" i="16" s="1"/>
  <c r="C212" i="16"/>
  <c r="F211" i="16"/>
  <c r="H211" i="16" s="1"/>
  <c r="L211" i="16" s="1"/>
  <c r="Q211" i="16" s="1"/>
  <c r="C211" i="16"/>
  <c r="F210" i="16"/>
  <c r="H210" i="16" s="1"/>
  <c r="L210" i="16" s="1"/>
  <c r="M210" i="16" s="1"/>
  <c r="C210" i="16"/>
  <c r="F209" i="16"/>
  <c r="H209" i="16" s="1"/>
  <c r="L209" i="16" s="1"/>
  <c r="C209" i="16"/>
  <c r="F208" i="16"/>
  <c r="H208" i="16" s="1"/>
  <c r="L208" i="16" s="1"/>
  <c r="C208" i="16"/>
  <c r="F207" i="16"/>
  <c r="H207" i="16" s="1"/>
  <c r="L207" i="16" s="1"/>
  <c r="J207" i="16" s="1"/>
  <c r="C207" i="16"/>
  <c r="F206" i="16"/>
  <c r="H206" i="16" s="1"/>
  <c r="L206" i="16" s="1"/>
  <c r="M206" i="16" s="1"/>
  <c r="C206" i="16"/>
  <c r="F205" i="16"/>
  <c r="H205" i="16" s="1"/>
  <c r="L205" i="16" s="1"/>
  <c r="C205" i="16"/>
  <c r="F204" i="16"/>
  <c r="H204" i="16" s="1"/>
  <c r="L204" i="16" s="1"/>
  <c r="Q204" i="16" s="1"/>
  <c r="C204" i="16"/>
  <c r="F203" i="16"/>
  <c r="H203" i="16" s="1"/>
  <c r="L203" i="16" s="1"/>
  <c r="J203" i="16" s="1"/>
  <c r="C203" i="16"/>
  <c r="F202" i="16"/>
  <c r="H202" i="16" s="1"/>
  <c r="L202" i="16" s="1"/>
  <c r="C202" i="16"/>
  <c r="F201" i="16"/>
  <c r="H201" i="16" s="1"/>
  <c r="L201" i="16" s="1"/>
  <c r="C201" i="16"/>
  <c r="F200" i="16"/>
  <c r="H200" i="16" s="1"/>
  <c r="L200" i="16" s="1"/>
  <c r="S200" i="16" s="1"/>
  <c r="P200" i="16" s="1"/>
  <c r="C200" i="16"/>
  <c r="F199" i="16"/>
  <c r="H199" i="16" s="1"/>
  <c r="L199" i="16" s="1"/>
  <c r="S199" i="16" s="1"/>
  <c r="P199" i="16" s="1"/>
  <c r="C199" i="16"/>
  <c r="F198" i="16"/>
  <c r="H198" i="16" s="1"/>
  <c r="L198" i="16" s="1"/>
  <c r="C198" i="16"/>
  <c r="F197" i="16"/>
  <c r="H197" i="16" s="1"/>
  <c r="L197" i="16" s="1"/>
  <c r="C197" i="16"/>
  <c r="F196" i="16"/>
  <c r="H196" i="16" s="1"/>
  <c r="L196" i="16" s="1"/>
  <c r="S196" i="16" s="1"/>
  <c r="P196" i="16" s="1"/>
  <c r="C196" i="16"/>
  <c r="F195" i="16"/>
  <c r="H195" i="16" s="1"/>
  <c r="L195" i="16" s="1"/>
  <c r="C195" i="16"/>
  <c r="F194" i="16"/>
  <c r="H194" i="16" s="1"/>
  <c r="L194" i="16" s="1"/>
  <c r="R194" i="16" s="1"/>
  <c r="C194" i="16"/>
  <c r="F193" i="16"/>
  <c r="H193" i="16" s="1"/>
  <c r="L193" i="16" s="1"/>
  <c r="M193" i="16" s="1"/>
  <c r="C193" i="16"/>
  <c r="F192" i="16"/>
  <c r="H192" i="16" s="1"/>
  <c r="L192" i="16" s="1"/>
  <c r="C192" i="16"/>
  <c r="F191" i="16"/>
  <c r="H191" i="16" s="1"/>
  <c r="L191" i="16" s="1"/>
  <c r="C191" i="16"/>
  <c r="F190" i="16"/>
  <c r="H190" i="16" s="1"/>
  <c r="L190" i="16" s="1"/>
  <c r="C190" i="16"/>
  <c r="F189" i="16"/>
  <c r="H189" i="16" s="1"/>
  <c r="L189" i="16" s="1"/>
  <c r="C189" i="16"/>
  <c r="F188" i="16"/>
  <c r="H188" i="16" s="1"/>
  <c r="L188" i="16" s="1"/>
  <c r="C188" i="16"/>
  <c r="F187" i="16"/>
  <c r="H187" i="16" s="1"/>
  <c r="L187" i="16" s="1"/>
  <c r="Q187" i="16" s="1"/>
  <c r="C187" i="16"/>
  <c r="F186" i="16"/>
  <c r="H186" i="16" s="1"/>
  <c r="L186" i="16" s="1"/>
  <c r="Q186" i="16" s="1"/>
  <c r="C186" i="16"/>
  <c r="F185" i="16"/>
  <c r="H185" i="16" s="1"/>
  <c r="L185" i="16" s="1"/>
  <c r="C185" i="16"/>
  <c r="F184" i="16"/>
  <c r="H184" i="16" s="1"/>
  <c r="L184" i="16" s="1"/>
  <c r="I184" i="16" s="1"/>
  <c r="C184" i="16"/>
  <c r="F183" i="16"/>
  <c r="H183" i="16" s="1"/>
  <c r="L183" i="16" s="1"/>
  <c r="C183" i="16"/>
  <c r="F182" i="16"/>
  <c r="H182" i="16" s="1"/>
  <c r="L182" i="16" s="1"/>
  <c r="C182" i="16"/>
  <c r="F181" i="16"/>
  <c r="H181" i="16" s="1"/>
  <c r="L181" i="16" s="1"/>
  <c r="C181" i="16"/>
  <c r="F180" i="16"/>
  <c r="H180" i="16" s="1"/>
  <c r="L180" i="16" s="1"/>
  <c r="C180" i="16"/>
  <c r="F179" i="16"/>
  <c r="H179" i="16" s="1"/>
  <c r="L179" i="16" s="1"/>
  <c r="C179" i="16"/>
  <c r="F178" i="16"/>
  <c r="H178" i="16" s="1"/>
  <c r="L178" i="16" s="1"/>
  <c r="C178" i="16"/>
  <c r="F177" i="16"/>
  <c r="H177" i="16" s="1"/>
  <c r="L177" i="16" s="1"/>
  <c r="C177" i="16"/>
  <c r="F176" i="16"/>
  <c r="H176" i="16" s="1"/>
  <c r="L176" i="16" s="1"/>
  <c r="K176" i="16" s="1"/>
  <c r="C176" i="16"/>
  <c r="F175" i="16"/>
  <c r="H175" i="16" s="1"/>
  <c r="L175" i="16" s="1"/>
  <c r="Q175" i="16" s="1"/>
  <c r="C175" i="16"/>
  <c r="F174" i="16"/>
  <c r="H174" i="16" s="1"/>
  <c r="L174" i="16" s="1"/>
  <c r="C174" i="16"/>
  <c r="F173" i="16"/>
  <c r="H173" i="16" s="1"/>
  <c r="L173" i="16" s="1"/>
  <c r="C173" i="16"/>
  <c r="F172" i="16"/>
  <c r="H172" i="16" s="1"/>
  <c r="L172" i="16" s="1"/>
  <c r="C172" i="16"/>
  <c r="F171" i="16"/>
  <c r="H171" i="16" s="1"/>
  <c r="L171" i="16" s="1"/>
  <c r="C171" i="16"/>
  <c r="F170" i="16"/>
  <c r="H170" i="16" s="1"/>
  <c r="L170" i="16" s="1"/>
  <c r="C170" i="16"/>
  <c r="F169" i="16"/>
  <c r="H169" i="16" s="1"/>
  <c r="L169" i="16" s="1"/>
  <c r="C169" i="16"/>
  <c r="F168" i="16"/>
  <c r="H168" i="16" s="1"/>
  <c r="L168" i="16" s="1"/>
  <c r="C168" i="16"/>
  <c r="F167" i="16"/>
  <c r="H167" i="16" s="1"/>
  <c r="L167" i="16" s="1"/>
  <c r="C167" i="16"/>
  <c r="F166" i="16"/>
  <c r="H166" i="16" s="1"/>
  <c r="L166" i="16" s="1"/>
  <c r="C166" i="16"/>
  <c r="F165" i="16"/>
  <c r="H165" i="16" s="1"/>
  <c r="L165" i="16" s="1"/>
  <c r="C165" i="16"/>
  <c r="F164" i="16"/>
  <c r="H164" i="16" s="1"/>
  <c r="L164" i="16" s="1"/>
  <c r="C164" i="16"/>
  <c r="F163" i="16"/>
  <c r="H163" i="16" s="1"/>
  <c r="L163" i="16" s="1"/>
  <c r="C163" i="16"/>
  <c r="F162" i="16"/>
  <c r="H162" i="16" s="1"/>
  <c r="L162" i="16" s="1"/>
  <c r="C162" i="16"/>
  <c r="F161" i="16"/>
  <c r="H161" i="16" s="1"/>
  <c r="L161" i="16" s="1"/>
  <c r="C161" i="16"/>
  <c r="F160" i="16"/>
  <c r="H160" i="16" s="1"/>
  <c r="L160" i="16" s="1"/>
  <c r="C160" i="16"/>
  <c r="F159" i="16"/>
  <c r="H159" i="16" s="1"/>
  <c r="L159" i="16" s="1"/>
  <c r="C159" i="16"/>
  <c r="F158" i="16"/>
  <c r="H158" i="16" s="1"/>
  <c r="L158" i="16" s="1"/>
  <c r="C158" i="16"/>
  <c r="F157" i="16"/>
  <c r="H157" i="16" s="1"/>
  <c r="L157" i="16" s="1"/>
  <c r="C157" i="16"/>
  <c r="F156" i="16"/>
  <c r="H156" i="16" s="1"/>
  <c r="L156" i="16" s="1"/>
  <c r="C156" i="16"/>
  <c r="F155" i="16"/>
  <c r="H155" i="16" s="1"/>
  <c r="L155" i="16" s="1"/>
  <c r="C155" i="16"/>
  <c r="F154" i="16"/>
  <c r="H154" i="16" s="1"/>
  <c r="L154" i="16" s="1"/>
  <c r="C154" i="16"/>
  <c r="F153" i="16"/>
  <c r="H153" i="16" s="1"/>
  <c r="L153" i="16" s="1"/>
  <c r="C153" i="16"/>
  <c r="F152" i="16"/>
  <c r="H152" i="16" s="1"/>
  <c r="L152" i="16" s="1"/>
  <c r="C152" i="16"/>
  <c r="F151" i="16"/>
  <c r="H151" i="16" s="1"/>
  <c r="L151" i="16" s="1"/>
  <c r="C151" i="16"/>
  <c r="F150" i="16"/>
  <c r="H150" i="16" s="1"/>
  <c r="L150" i="16" s="1"/>
  <c r="C150" i="16"/>
  <c r="F149" i="16"/>
  <c r="H149" i="16" s="1"/>
  <c r="L149" i="16" s="1"/>
  <c r="M149" i="16" s="1"/>
  <c r="C149" i="16"/>
  <c r="F148" i="16"/>
  <c r="H148" i="16" s="1"/>
  <c r="L148" i="16" s="1"/>
  <c r="C148" i="16"/>
  <c r="F147" i="16"/>
  <c r="H147" i="16" s="1"/>
  <c r="L147" i="16" s="1"/>
  <c r="C147" i="16"/>
  <c r="F146" i="16"/>
  <c r="H146" i="16" s="1"/>
  <c r="L146" i="16" s="1"/>
  <c r="C146" i="16"/>
  <c r="F145" i="16"/>
  <c r="H145" i="16" s="1"/>
  <c r="L145" i="16" s="1"/>
  <c r="C145" i="16"/>
  <c r="F144" i="16"/>
  <c r="H144" i="16" s="1"/>
  <c r="L144" i="16" s="1"/>
  <c r="C144" i="16"/>
  <c r="F143" i="16"/>
  <c r="H143" i="16" s="1"/>
  <c r="L143" i="16" s="1"/>
  <c r="C143" i="16"/>
  <c r="F142" i="16"/>
  <c r="H142" i="16" s="1"/>
  <c r="L142" i="16" s="1"/>
  <c r="C142" i="16"/>
  <c r="F141" i="16"/>
  <c r="H141" i="16" s="1"/>
  <c r="L141" i="16" s="1"/>
  <c r="C141" i="16"/>
  <c r="F140" i="16"/>
  <c r="H140" i="16" s="1"/>
  <c r="L140" i="16" s="1"/>
  <c r="C140" i="16"/>
  <c r="F139" i="16"/>
  <c r="H139" i="16" s="1"/>
  <c r="L139" i="16" s="1"/>
  <c r="C139" i="16"/>
  <c r="F138" i="16"/>
  <c r="H138" i="16" s="1"/>
  <c r="L138" i="16" s="1"/>
  <c r="C138" i="16"/>
  <c r="F137" i="16"/>
  <c r="H137" i="16" s="1"/>
  <c r="L137" i="16" s="1"/>
  <c r="C137" i="16"/>
  <c r="F136" i="16"/>
  <c r="H136" i="16" s="1"/>
  <c r="L136" i="16" s="1"/>
  <c r="C136" i="16"/>
  <c r="F135" i="16"/>
  <c r="H135" i="16" s="1"/>
  <c r="L135" i="16" s="1"/>
  <c r="C135" i="16"/>
  <c r="F134" i="16"/>
  <c r="H134" i="16" s="1"/>
  <c r="L134" i="16" s="1"/>
  <c r="C134" i="16"/>
  <c r="F133" i="16"/>
  <c r="H133" i="16" s="1"/>
  <c r="L133" i="16" s="1"/>
  <c r="C133" i="16"/>
  <c r="F132" i="16"/>
  <c r="H132" i="16" s="1"/>
  <c r="L132" i="16" s="1"/>
  <c r="C132" i="16"/>
  <c r="F131" i="16"/>
  <c r="H131" i="16" s="1"/>
  <c r="L131" i="16" s="1"/>
  <c r="K131" i="16" s="1"/>
  <c r="C131" i="16"/>
  <c r="F130" i="16"/>
  <c r="H130" i="16" s="1"/>
  <c r="L130" i="16" s="1"/>
  <c r="C130" i="16"/>
  <c r="F129" i="16"/>
  <c r="H129" i="16" s="1"/>
  <c r="L129" i="16" s="1"/>
  <c r="C129" i="16"/>
  <c r="F128" i="16"/>
  <c r="H128" i="16" s="1"/>
  <c r="L128" i="16" s="1"/>
  <c r="C128" i="16"/>
  <c r="F127" i="16"/>
  <c r="H127" i="16" s="1"/>
  <c r="L127" i="16" s="1"/>
  <c r="C127" i="16"/>
  <c r="F126" i="16"/>
  <c r="H126" i="16" s="1"/>
  <c r="L126" i="16" s="1"/>
  <c r="C126" i="16"/>
  <c r="F125" i="16"/>
  <c r="H125" i="16" s="1"/>
  <c r="L125" i="16" s="1"/>
  <c r="C125" i="16"/>
  <c r="F116" i="16"/>
  <c r="F118" i="16"/>
  <c r="F124" i="16"/>
  <c r="C124" i="16"/>
  <c r="F123" i="16"/>
  <c r="C123" i="16"/>
  <c r="F122" i="16"/>
  <c r="C122" i="16"/>
  <c r="F115" i="16"/>
  <c r="C115" i="16"/>
  <c r="F119" i="16"/>
  <c r="C119" i="16"/>
  <c r="F114" i="16"/>
  <c r="C114" i="16"/>
  <c r="F121" i="16"/>
  <c r="H116" i="16" s="1"/>
  <c r="L116" i="16" s="1"/>
  <c r="C121" i="16"/>
  <c r="F120" i="16"/>
  <c r="H115" i="16" s="1"/>
  <c r="L115" i="16" s="1"/>
  <c r="C120" i="16"/>
  <c r="F117" i="16"/>
  <c r="F528" i="16"/>
  <c r="H528" i="16" s="1"/>
  <c r="L528" i="16" s="1"/>
  <c r="C528" i="16"/>
  <c r="F527" i="16"/>
  <c r="H527" i="16" s="1"/>
  <c r="L527" i="16" s="1"/>
  <c r="K527" i="16" s="1"/>
  <c r="C527" i="16"/>
  <c r="F526" i="16"/>
  <c r="H526" i="16" s="1"/>
  <c r="L526" i="16" s="1"/>
  <c r="C526" i="16"/>
  <c r="F525" i="16"/>
  <c r="H525" i="16" s="1"/>
  <c r="L525" i="16" s="1"/>
  <c r="C525" i="16"/>
  <c r="F524" i="16"/>
  <c r="H524" i="16" s="1"/>
  <c r="L524" i="16" s="1"/>
  <c r="C524" i="16"/>
  <c r="F523" i="16"/>
  <c r="H523" i="16" s="1"/>
  <c r="L523" i="16" s="1"/>
  <c r="C523" i="16"/>
  <c r="F522" i="16"/>
  <c r="H522" i="16" s="1"/>
  <c r="L522" i="16" s="1"/>
  <c r="K522" i="16" s="1"/>
  <c r="C522" i="16"/>
  <c r="F521" i="16"/>
  <c r="H521" i="16" s="1"/>
  <c r="L521" i="16" s="1"/>
  <c r="F520" i="16"/>
  <c r="H520" i="16" s="1"/>
  <c r="L520" i="16" s="1"/>
  <c r="F519" i="16"/>
  <c r="H519" i="16" s="1"/>
  <c r="L519" i="16" s="1"/>
  <c r="F518" i="16"/>
  <c r="H518" i="16" s="1"/>
  <c r="L518" i="16" s="1"/>
  <c r="F517" i="16"/>
  <c r="H517" i="16" s="1"/>
  <c r="L517" i="16" s="1"/>
  <c r="F516" i="16"/>
  <c r="H516" i="16" s="1"/>
  <c r="L516" i="16" s="1"/>
  <c r="F515" i="16"/>
  <c r="H515" i="16" s="1"/>
  <c r="L515" i="16" s="1"/>
  <c r="K515" i="16" s="1"/>
  <c r="F514" i="16"/>
  <c r="H514" i="16" s="1"/>
  <c r="L514" i="16" s="1"/>
  <c r="F513" i="16"/>
  <c r="H513" i="16" s="1"/>
  <c r="L513" i="16" s="1"/>
  <c r="F512" i="16"/>
  <c r="H512" i="16" s="1"/>
  <c r="L512" i="16" s="1"/>
  <c r="F511" i="16"/>
  <c r="H511" i="16" s="1"/>
  <c r="L511" i="16" s="1"/>
  <c r="M511" i="16" s="1"/>
  <c r="F510" i="16"/>
  <c r="H510" i="16" s="1"/>
  <c r="L510" i="16" s="1"/>
  <c r="S510" i="16" s="1"/>
  <c r="P510" i="16" s="1"/>
  <c r="T510" i="16" s="1"/>
  <c r="F509" i="16"/>
  <c r="H509" i="16" s="1"/>
  <c r="L509" i="16" s="1"/>
  <c r="F508" i="16"/>
  <c r="H508" i="16" s="1"/>
  <c r="L508" i="16" s="1"/>
  <c r="F507" i="16"/>
  <c r="H507" i="16" s="1"/>
  <c r="L507" i="16" s="1"/>
  <c r="M507" i="16" s="1"/>
  <c r="F506" i="16"/>
  <c r="H506" i="16" s="1"/>
  <c r="L506" i="16" s="1"/>
  <c r="S506" i="16" s="1"/>
  <c r="P506" i="16" s="1"/>
  <c r="F505" i="16"/>
  <c r="H505" i="16" s="1"/>
  <c r="L505" i="16" s="1"/>
  <c r="F504" i="16"/>
  <c r="H504" i="16" s="1"/>
  <c r="L504" i="16" s="1"/>
  <c r="F503" i="16"/>
  <c r="H503" i="16" s="1"/>
  <c r="L503" i="16" s="1"/>
  <c r="K503" i="16" s="1"/>
  <c r="F502" i="16"/>
  <c r="H502" i="16" s="1"/>
  <c r="L502" i="16" s="1"/>
  <c r="K502" i="16" s="1"/>
  <c r="F501" i="16"/>
  <c r="H501" i="16" s="1"/>
  <c r="L501" i="16" s="1"/>
  <c r="F500" i="16"/>
  <c r="H500" i="16" s="1"/>
  <c r="L500" i="16" s="1"/>
  <c r="F499" i="16"/>
  <c r="H499" i="16" s="1"/>
  <c r="L499" i="16" s="1"/>
  <c r="F498" i="16"/>
  <c r="H498" i="16" s="1"/>
  <c r="L498" i="16" s="1"/>
  <c r="R498" i="16" s="1"/>
  <c r="F497" i="16"/>
  <c r="H497" i="16" s="1"/>
  <c r="L497" i="16" s="1"/>
  <c r="S497" i="16" s="1"/>
  <c r="P497" i="16" s="1"/>
  <c r="F488" i="16"/>
  <c r="F477" i="16"/>
  <c r="C477" i="16"/>
  <c r="F487" i="16"/>
  <c r="C487" i="16"/>
  <c r="F439" i="16"/>
  <c r="C439" i="16"/>
  <c r="F486" i="16"/>
  <c r="C486" i="16"/>
  <c r="F455" i="16"/>
  <c r="C455" i="16"/>
  <c r="F429" i="16"/>
  <c r="C429" i="16"/>
  <c r="F448" i="16"/>
  <c r="C448" i="16"/>
  <c r="F467" i="16"/>
  <c r="C467" i="16"/>
  <c r="F451" i="16"/>
  <c r="C451" i="16"/>
  <c r="F483" i="16"/>
  <c r="H486" i="16" s="1"/>
  <c r="L486" i="16" s="1"/>
  <c r="C483" i="16"/>
  <c r="F485" i="16"/>
  <c r="H485" i="16" s="1"/>
  <c r="L485" i="16" s="1"/>
  <c r="I485" i="16" s="1"/>
  <c r="F454" i="16"/>
  <c r="C454" i="16"/>
  <c r="F479" i="16"/>
  <c r="H483" i="16" s="1"/>
  <c r="L483" i="16" s="1"/>
  <c r="C479" i="16"/>
  <c r="F496" i="16"/>
  <c r="C496" i="16"/>
  <c r="F472" i="16"/>
  <c r="C472" i="16"/>
  <c r="F444" i="16"/>
  <c r="C444" i="16"/>
  <c r="F495" i="16"/>
  <c r="H479" i="16" s="1"/>
  <c r="L479" i="16" s="1"/>
  <c r="K479" i="16" s="1"/>
  <c r="C495" i="16"/>
  <c r="F489" i="16"/>
  <c r="C489" i="16"/>
  <c r="F461" i="16"/>
  <c r="C461" i="16"/>
  <c r="F490" i="16"/>
  <c r="C490" i="16"/>
  <c r="F475" i="16"/>
  <c r="H475" i="16" s="1"/>
  <c r="L475" i="16" s="1"/>
  <c r="C475" i="16"/>
  <c r="F458" i="16"/>
  <c r="C458" i="16"/>
  <c r="F482" i="16"/>
  <c r="C482" i="16"/>
  <c r="F462" i="16"/>
  <c r="C462" i="16"/>
  <c r="F465" i="16"/>
  <c r="F494" i="16"/>
  <c r="F466" i="16"/>
  <c r="F491" i="16"/>
  <c r="C491" i="16"/>
  <c r="F456" i="16"/>
  <c r="C456" i="16"/>
  <c r="F474" i="16"/>
  <c r="C474" i="16"/>
  <c r="F476" i="16"/>
  <c r="C476" i="16"/>
  <c r="F469" i="16"/>
  <c r="C469" i="16"/>
  <c r="F453" i="16"/>
  <c r="C453" i="16"/>
  <c r="F478" i="16"/>
  <c r="C478" i="16"/>
  <c r="F452" i="16"/>
  <c r="C452" i="16"/>
  <c r="F431" i="16"/>
  <c r="C431" i="16"/>
  <c r="F481" i="16"/>
  <c r="C481" i="16"/>
  <c r="F450" i="16"/>
  <c r="C450" i="16"/>
  <c r="F441" i="16"/>
  <c r="C441" i="16"/>
  <c r="F463" i="16"/>
  <c r="C463" i="16"/>
  <c r="F470" i="16"/>
  <c r="H455" i="16" s="1"/>
  <c r="L455" i="16" s="1"/>
  <c r="K455" i="16" s="1"/>
  <c r="C470" i="16"/>
  <c r="F447" i="16"/>
  <c r="C447" i="16"/>
  <c r="F460" i="16"/>
  <c r="H453" i="16" s="1"/>
  <c r="L453" i="16" s="1"/>
  <c r="I453" i="16" s="1"/>
  <c r="C460" i="16"/>
  <c r="F493" i="16"/>
  <c r="C493" i="16"/>
  <c r="F492" i="16"/>
  <c r="H451" i="16" s="1"/>
  <c r="L451" i="16" s="1"/>
  <c r="K451" i="16" s="1"/>
  <c r="C492" i="16"/>
  <c r="F440" i="16"/>
  <c r="H450" i="16" s="1"/>
  <c r="L450" i="16" s="1"/>
  <c r="C440" i="16"/>
  <c r="F464" i="16"/>
  <c r="C464" i="16"/>
  <c r="F443" i="16"/>
  <c r="C443" i="16"/>
  <c r="F484" i="16"/>
  <c r="C484" i="16"/>
  <c r="F468" i="16"/>
  <c r="C468" i="16"/>
  <c r="F471" i="16"/>
  <c r="C471" i="16"/>
  <c r="F435" i="16"/>
  <c r="C435" i="16"/>
  <c r="F480" i="16"/>
  <c r="C480" i="16"/>
  <c r="F430" i="16"/>
  <c r="C430" i="16"/>
  <c r="F473" i="16"/>
  <c r="H441" i="16" s="1"/>
  <c r="L441" i="16" s="1"/>
  <c r="C473" i="16"/>
  <c r="F442" i="16"/>
  <c r="H440" i="16" s="1"/>
  <c r="L440" i="16" s="1"/>
  <c r="C442" i="16"/>
  <c r="F433" i="16"/>
  <c r="H439" i="16" s="1"/>
  <c r="L439" i="16" s="1"/>
  <c r="C433" i="16"/>
  <c r="F434" i="16"/>
  <c r="C434" i="16"/>
  <c r="F438" i="16"/>
  <c r="C438" i="16"/>
  <c r="F437" i="16"/>
  <c r="C437" i="16"/>
  <c r="F457" i="16"/>
  <c r="C457" i="16"/>
  <c r="F436" i="16"/>
  <c r="H434" i="16" s="1"/>
  <c r="L434" i="16" s="1"/>
  <c r="I434" i="16" s="1"/>
  <c r="C436" i="16"/>
  <c r="F446" i="16"/>
  <c r="H433" i="16" s="1"/>
  <c r="L433" i="16" s="1"/>
  <c r="C446" i="16"/>
  <c r="F432" i="16"/>
  <c r="H432" i="16" s="1"/>
  <c r="L432" i="16" s="1"/>
  <c r="C432" i="16"/>
  <c r="F459" i="16"/>
  <c r="C459" i="16"/>
  <c r="F445" i="16"/>
  <c r="H430" i="16" s="1"/>
  <c r="L430" i="16" s="1"/>
  <c r="C445" i="16"/>
  <c r="F449" i="16"/>
  <c r="C449" i="16"/>
  <c r="F108" i="16"/>
  <c r="H108" i="16" s="1"/>
  <c r="L108" i="16" s="1"/>
  <c r="C108" i="16"/>
  <c r="F107" i="16"/>
  <c r="H107" i="16" s="1"/>
  <c r="L107" i="16" s="1"/>
  <c r="C107" i="16"/>
  <c r="F106" i="16"/>
  <c r="H106" i="16" s="1"/>
  <c r="L106" i="16" s="1"/>
  <c r="S106" i="16" s="1"/>
  <c r="P106" i="16" s="1"/>
  <c r="C106" i="16"/>
  <c r="F105" i="16"/>
  <c r="H105" i="16" s="1"/>
  <c r="L105" i="16" s="1"/>
  <c r="C105" i="16"/>
  <c r="F104" i="16"/>
  <c r="H104" i="16" s="1"/>
  <c r="L104" i="16" s="1"/>
  <c r="C104" i="16"/>
  <c r="F103" i="16"/>
  <c r="H103" i="16" s="1"/>
  <c r="L103" i="16" s="1"/>
  <c r="C103" i="16"/>
  <c r="F102" i="16"/>
  <c r="H102" i="16" s="1"/>
  <c r="L102" i="16" s="1"/>
  <c r="C102" i="16"/>
  <c r="F101" i="16"/>
  <c r="H101" i="16" s="1"/>
  <c r="L101" i="16" s="1"/>
  <c r="C101" i="16"/>
  <c r="F100" i="16"/>
  <c r="H100" i="16" s="1"/>
  <c r="L100" i="16" s="1"/>
  <c r="C100" i="16"/>
  <c r="F99" i="16"/>
  <c r="H99" i="16" s="1"/>
  <c r="L99" i="16" s="1"/>
  <c r="C99" i="16"/>
  <c r="F98" i="16"/>
  <c r="H98" i="16" s="1"/>
  <c r="L98" i="16" s="1"/>
  <c r="C98" i="16"/>
  <c r="F97" i="16"/>
  <c r="H97" i="16" s="1"/>
  <c r="L97" i="16" s="1"/>
  <c r="M97" i="16" s="1"/>
  <c r="C97" i="16"/>
  <c r="F96" i="16"/>
  <c r="H96" i="16" s="1"/>
  <c r="L96" i="16" s="1"/>
  <c r="C96" i="16"/>
  <c r="F95" i="16"/>
  <c r="H95" i="16" s="1"/>
  <c r="L95" i="16" s="1"/>
  <c r="C95" i="16"/>
  <c r="F94" i="16"/>
  <c r="H94" i="16" s="1"/>
  <c r="L94" i="16" s="1"/>
  <c r="C94" i="16"/>
  <c r="F93" i="16"/>
  <c r="H93" i="16" s="1"/>
  <c r="L93" i="16" s="1"/>
  <c r="C93" i="16"/>
  <c r="F92" i="16"/>
  <c r="H92" i="16" s="1"/>
  <c r="L92" i="16" s="1"/>
  <c r="C92" i="16"/>
  <c r="F91" i="16"/>
  <c r="H91" i="16" s="1"/>
  <c r="L91" i="16" s="1"/>
  <c r="C91" i="16"/>
  <c r="F90" i="16"/>
  <c r="H90" i="16" s="1"/>
  <c r="L90" i="16" s="1"/>
  <c r="C90" i="16"/>
  <c r="F89" i="16"/>
  <c r="H89" i="16" s="1"/>
  <c r="L89" i="16" s="1"/>
  <c r="C89" i="16"/>
  <c r="F88" i="16"/>
  <c r="H88" i="16" s="1"/>
  <c r="L88" i="16" s="1"/>
  <c r="C88" i="16"/>
  <c r="F87" i="16"/>
  <c r="H87" i="16" s="1"/>
  <c r="L87" i="16" s="1"/>
  <c r="K87" i="16" s="1"/>
  <c r="C87" i="16"/>
  <c r="F86" i="16"/>
  <c r="H86" i="16" s="1"/>
  <c r="L86" i="16" s="1"/>
  <c r="C86" i="16"/>
  <c r="F85" i="16"/>
  <c r="H85" i="16" s="1"/>
  <c r="L85" i="16" s="1"/>
  <c r="C85" i="16"/>
  <c r="F84" i="16"/>
  <c r="H84" i="16" s="1"/>
  <c r="L84" i="16" s="1"/>
  <c r="C84" i="16"/>
  <c r="F83" i="16"/>
  <c r="H83" i="16" s="1"/>
  <c r="L83" i="16" s="1"/>
  <c r="C83" i="16"/>
  <c r="F82" i="16"/>
  <c r="H82" i="16" s="1"/>
  <c r="L82" i="16" s="1"/>
  <c r="C82" i="16"/>
  <c r="F81" i="16"/>
  <c r="H81" i="16" s="1"/>
  <c r="L81" i="16" s="1"/>
  <c r="C81" i="16"/>
  <c r="F29" i="16"/>
  <c r="C29" i="16"/>
  <c r="F48" i="16"/>
  <c r="C48" i="16"/>
  <c r="F32" i="16"/>
  <c r="C32" i="16"/>
  <c r="F13" i="16"/>
  <c r="C13" i="16"/>
  <c r="F14" i="16"/>
  <c r="C14" i="16"/>
  <c r="F41" i="16"/>
  <c r="C41" i="16"/>
  <c r="F56" i="16"/>
  <c r="C56" i="16"/>
  <c r="F71" i="16"/>
  <c r="C71" i="16"/>
  <c r="F17" i="16"/>
  <c r="C17" i="16"/>
  <c r="F80" i="16"/>
  <c r="H71" i="16" s="1"/>
  <c r="L71" i="16" s="1"/>
  <c r="C80" i="16"/>
  <c r="F65" i="16"/>
  <c r="C65" i="16"/>
  <c r="F75" i="16"/>
  <c r="C75" i="16"/>
  <c r="F72" i="16"/>
  <c r="C72" i="16"/>
  <c r="F50" i="16"/>
  <c r="C50" i="16"/>
  <c r="F40" i="16"/>
  <c r="C40" i="16"/>
  <c r="F64" i="16"/>
  <c r="C64" i="16"/>
  <c r="F67" i="16"/>
  <c r="C67" i="16"/>
  <c r="F58" i="16"/>
  <c r="C58" i="16"/>
  <c r="F69" i="16"/>
  <c r="C69" i="16"/>
  <c r="F52" i="16"/>
  <c r="C52" i="16"/>
  <c r="F66" i="16"/>
  <c r="C66" i="16"/>
  <c r="F45" i="16"/>
  <c r="C45" i="16"/>
  <c r="F63" i="16"/>
  <c r="C63" i="16"/>
  <c r="F9" i="16"/>
  <c r="H9" i="16" s="1"/>
  <c r="L9" i="16" s="1"/>
  <c r="C9" i="16"/>
  <c r="F11" i="16"/>
  <c r="H56" i="16" s="1"/>
  <c r="L56" i="16" s="1"/>
  <c r="C11" i="16"/>
  <c r="F33" i="16"/>
  <c r="C33" i="16"/>
  <c r="F39" i="16"/>
  <c r="C39" i="16"/>
  <c r="F10" i="16"/>
  <c r="C10" i="16"/>
  <c r="F35" i="16"/>
  <c r="C35" i="16"/>
  <c r="F61" i="16"/>
  <c r="C61" i="16"/>
  <c r="F42" i="16"/>
  <c r="C42" i="16"/>
  <c r="F22" i="16"/>
  <c r="C22" i="16"/>
  <c r="F19" i="16"/>
  <c r="C19" i="16"/>
  <c r="F21" i="16"/>
  <c r="C21" i="16"/>
  <c r="F79" i="16"/>
  <c r="C79" i="16"/>
  <c r="F55" i="16"/>
  <c r="C55" i="16"/>
  <c r="F47" i="16"/>
  <c r="C47" i="16"/>
  <c r="F68" i="16"/>
  <c r="H43" i="16" s="1"/>
  <c r="L43" i="16" s="1"/>
  <c r="C68" i="16"/>
  <c r="F46" i="16"/>
  <c r="H42" i="16" s="1"/>
  <c r="L42" i="16" s="1"/>
  <c r="C46" i="16"/>
  <c r="F74" i="16"/>
  <c r="C74" i="16"/>
  <c r="F70" i="16"/>
  <c r="H40" i="16" s="1"/>
  <c r="L40" i="16" s="1"/>
  <c r="C70" i="16"/>
  <c r="F78" i="16"/>
  <c r="C78" i="16"/>
  <c r="F60" i="16"/>
  <c r="C60" i="16"/>
  <c r="F59" i="16"/>
  <c r="C59" i="16"/>
  <c r="F57" i="16"/>
  <c r="C57" i="16"/>
  <c r="F51" i="16"/>
  <c r="C51" i="16"/>
  <c r="F49" i="16"/>
  <c r="C49" i="16"/>
  <c r="F28" i="16"/>
  <c r="C28" i="16"/>
  <c r="F26" i="16"/>
  <c r="H32" i="16" s="1"/>
  <c r="L32" i="16" s="1"/>
  <c r="C26" i="16"/>
  <c r="F12" i="16"/>
  <c r="C12" i="16"/>
  <c r="F37" i="16"/>
  <c r="C37" i="16"/>
  <c r="F36" i="16"/>
  <c r="C36" i="16"/>
  <c r="F20" i="16"/>
  <c r="C20" i="16"/>
  <c r="F18" i="16"/>
  <c r="C18" i="16"/>
  <c r="F24" i="16"/>
  <c r="H26" i="16" s="1"/>
  <c r="L26" i="16" s="1"/>
  <c r="C24" i="16"/>
  <c r="F77" i="16"/>
  <c r="C77" i="16"/>
  <c r="F62" i="16"/>
  <c r="H24" i="16" s="1"/>
  <c r="L24" i="16" s="1"/>
  <c r="F76" i="16"/>
  <c r="C76" i="16"/>
  <c r="F44" i="16"/>
  <c r="C44" i="16"/>
  <c r="F54" i="16"/>
  <c r="C54" i="16"/>
  <c r="F30" i="16"/>
  <c r="H20" i="16" s="1"/>
  <c r="L20" i="16" s="1"/>
  <c r="C30" i="16"/>
  <c r="F38" i="16"/>
  <c r="C38" i="16"/>
  <c r="F34" i="16"/>
  <c r="C34" i="16"/>
  <c r="F27" i="16"/>
  <c r="C27" i="16"/>
  <c r="F16" i="16"/>
  <c r="H16" i="16" s="1"/>
  <c r="L16" i="16" s="1"/>
  <c r="C16" i="16"/>
  <c r="F25" i="16"/>
  <c r="C25" i="16"/>
  <c r="F23" i="16"/>
  <c r="H14" i="16" s="1"/>
  <c r="L14" i="16" s="1"/>
  <c r="C23" i="16"/>
  <c r="F53" i="16"/>
  <c r="H13" i="16" s="1"/>
  <c r="L13" i="16" s="1"/>
  <c r="C53" i="16"/>
  <c r="F31" i="16"/>
  <c r="C31" i="16"/>
  <c r="F15" i="16"/>
  <c r="C15" i="16"/>
  <c r="F73" i="16"/>
  <c r="C73" i="16"/>
  <c r="C43" i="16"/>
  <c r="F108" i="24"/>
  <c r="H108" i="24" s="1"/>
  <c r="L108" i="24" s="1"/>
  <c r="C108" i="24"/>
  <c r="F107" i="24"/>
  <c r="H107" i="24" s="1"/>
  <c r="L107" i="24" s="1"/>
  <c r="C107" i="24"/>
  <c r="F106" i="24"/>
  <c r="H106" i="24" s="1"/>
  <c r="L106" i="24" s="1"/>
  <c r="C106" i="24"/>
  <c r="F105" i="24"/>
  <c r="H105" i="24" s="1"/>
  <c r="L105" i="24" s="1"/>
  <c r="S105" i="24" s="1"/>
  <c r="P105" i="24" s="1"/>
  <c r="C105" i="24"/>
  <c r="F104" i="24"/>
  <c r="H104" i="24" s="1"/>
  <c r="L104" i="24" s="1"/>
  <c r="C104" i="24"/>
  <c r="F103" i="24"/>
  <c r="H103" i="24" s="1"/>
  <c r="L103" i="24" s="1"/>
  <c r="C103" i="24"/>
  <c r="F102" i="24"/>
  <c r="H102" i="24" s="1"/>
  <c r="L102" i="24" s="1"/>
  <c r="C102" i="24"/>
  <c r="F101" i="24"/>
  <c r="H101" i="24" s="1"/>
  <c r="L101" i="24" s="1"/>
  <c r="Q101" i="24" s="1"/>
  <c r="C101" i="24"/>
  <c r="F100" i="24"/>
  <c r="H100" i="24" s="1"/>
  <c r="L100" i="24" s="1"/>
  <c r="J100" i="24" s="1"/>
  <c r="C100" i="24"/>
  <c r="F99" i="24"/>
  <c r="H99" i="24" s="1"/>
  <c r="L99" i="24" s="1"/>
  <c r="C99" i="24"/>
  <c r="F98" i="24"/>
  <c r="H98" i="24" s="1"/>
  <c r="L98" i="24" s="1"/>
  <c r="C98" i="24"/>
  <c r="F97" i="24"/>
  <c r="H97" i="24" s="1"/>
  <c r="L97" i="24" s="1"/>
  <c r="C97" i="24"/>
  <c r="F96" i="24"/>
  <c r="H96" i="24" s="1"/>
  <c r="L96" i="24" s="1"/>
  <c r="C96" i="24"/>
  <c r="F95" i="24"/>
  <c r="H95" i="24" s="1"/>
  <c r="L95" i="24" s="1"/>
  <c r="Q95" i="24" s="1"/>
  <c r="C95" i="24"/>
  <c r="F94" i="24"/>
  <c r="H94" i="24" s="1"/>
  <c r="L94" i="24" s="1"/>
  <c r="C94" i="24"/>
  <c r="F93" i="24"/>
  <c r="H93" i="24" s="1"/>
  <c r="L93" i="24" s="1"/>
  <c r="C93" i="24"/>
  <c r="F92" i="24"/>
  <c r="H92" i="24" s="1"/>
  <c r="L92" i="24" s="1"/>
  <c r="J92" i="24" s="1"/>
  <c r="C92" i="24"/>
  <c r="F91" i="24"/>
  <c r="H91" i="24" s="1"/>
  <c r="L91" i="24" s="1"/>
  <c r="C91" i="24"/>
  <c r="F90" i="24"/>
  <c r="H90" i="24" s="1"/>
  <c r="L90" i="24" s="1"/>
  <c r="C90" i="24"/>
  <c r="F89" i="24"/>
  <c r="H89" i="24" s="1"/>
  <c r="L89" i="24" s="1"/>
  <c r="C89" i="24"/>
  <c r="F88" i="24"/>
  <c r="H88" i="24" s="1"/>
  <c r="L88" i="24" s="1"/>
  <c r="C88" i="24"/>
  <c r="F87" i="24"/>
  <c r="H87" i="24" s="1"/>
  <c r="L87" i="24" s="1"/>
  <c r="C87" i="24"/>
  <c r="F86" i="24"/>
  <c r="H86" i="24" s="1"/>
  <c r="L86" i="24" s="1"/>
  <c r="C86" i="24"/>
  <c r="F85" i="24"/>
  <c r="H85" i="24" s="1"/>
  <c r="L85" i="24" s="1"/>
  <c r="S85" i="24" s="1"/>
  <c r="P85" i="24" s="1"/>
  <c r="U85" i="24" s="1"/>
  <c r="C85" i="24"/>
  <c r="F84" i="24"/>
  <c r="H84" i="24" s="1"/>
  <c r="L84" i="24" s="1"/>
  <c r="C84" i="24"/>
  <c r="F83" i="24"/>
  <c r="H83" i="24" s="1"/>
  <c r="L83" i="24" s="1"/>
  <c r="C83" i="24"/>
  <c r="F82" i="24"/>
  <c r="H82" i="24" s="1"/>
  <c r="L82" i="24" s="1"/>
  <c r="C82" i="24"/>
  <c r="F81" i="24"/>
  <c r="H81" i="24" s="1"/>
  <c r="L81" i="24" s="1"/>
  <c r="C81" i="24"/>
  <c r="F80" i="24"/>
  <c r="H80" i="24" s="1"/>
  <c r="L80" i="24" s="1"/>
  <c r="C80" i="24"/>
  <c r="F79" i="24"/>
  <c r="H79" i="24" s="1"/>
  <c r="L79" i="24" s="1"/>
  <c r="I79" i="24" s="1"/>
  <c r="C79" i="24"/>
  <c r="F78" i="24"/>
  <c r="H78" i="24" s="1"/>
  <c r="L78" i="24" s="1"/>
  <c r="C78" i="24"/>
  <c r="F77" i="24"/>
  <c r="H77" i="24" s="1"/>
  <c r="L77" i="24" s="1"/>
  <c r="C77" i="24"/>
  <c r="F76" i="24"/>
  <c r="H76" i="24" s="1"/>
  <c r="L76" i="24" s="1"/>
  <c r="C76" i="24"/>
  <c r="F75" i="24"/>
  <c r="H75" i="24" s="1"/>
  <c r="L75" i="24" s="1"/>
  <c r="C75" i="24"/>
  <c r="F74" i="24"/>
  <c r="H74" i="24" s="1"/>
  <c r="L74" i="24" s="1"/>
  <c r="C74" i="24"/>
  <c r="F73" i="24"/>
  <c r="H73" i="24" s="1"/>
  <c r="L73" i="24" s="1"/>
  <c r="C73" i="24"/>
  <c r="F72" i="24"/>
  <c r="H72" i="24" s="1"/>
  <c r="L72" i="24" s="1"/>
  <c r="C72" i="24"/>
  <c r="F71" i="24"/>
  <c r="H71" i="24" s="1"/>
  <c r="L71" i="24" s="1"/>
  <c r="M71" i="24" s="1"/>
  <c r="C71" i="24"/>
  <c r="F70" i="24"/>
  <c r="H70" i="24" s="1"/>
  <c r="L70" i="24" s="1"/>
  <c r="C70" i="24"/>
  <c r="F69" i="24"/>
  <c r="H69" i="24" s="1"/>
  <c r="L69" i="24" s="1"/>
  <c r="C69" i="24"/>
  <c r="F68" i="24"/>
  <c r="H68" i="24" s="1"/>
  <c r="L68" i="24" s="1"/>
  <c r="C68" i="24"/>
  <c r="F67" i="24"/>
  <c r="H67" i="24" s="1"/>
  <c r="L67" i="24" s="1"/>
  <c r="C67" i="24"/>
  <c r="F66" i="24"/>
  <c r="H66" i="24" s="1"/>
  <c r="L66" i="24" s="1"/>
  <c r="C66" i="24"/>
  <c r="F65" i="24"/>
  <c r="H65" i="24" s="1"/>
  <c r="L65" i="24" s="1"/>
  <c r="R65" i="24" s="1"/>
  <c r="C65" i="24"/>
  <c r="F64" i="24"/>
  <c r="H64" i="24" s="1"/>
  <c r="L64" i="24" s="1"/>
  <c r="C64" i="24"/>
  <c r="F63" i="24"/>
  <c r="H63" i="24" s="1"/>
  <c r="L63" i="24" s="1"/>
  <c r="J63" i="24" s="1"/>
  <c r="C63" i="24"/>
  <c r="F62" i="24"/>
  <c r="H62" i="24" s="1"/>
  <c r="L62" i="24" s="1"/>
  <c r="R62" i="24" s="1"/>
  <c r="C62" i="24"/>
  <c r="F61" i="24"/>
  <c r="H61" i="24" s="1"/>
  <c r="L61" i="24" s="1"/>
  <c r="C61" i="24"/>
  <c r="F60" i="24"/>
  <c r="H60" i="24" s="1"/>
  <c r="L60" i="24" s="1"/>
  <c r="C60" i="24"/>
  <c r="F59" i="24"/>
  <c r="H59" i="24" s="1"/>
  <c r="L59" i="24" s="1"/>
  <c r="C59" i="24"/>
  <c r="F58" i="24"/>
  <c r="H58" i="24" s="1"/>
  <c r="L58" i="24" s="1"/>
  <c r="R58" i="24" s="1"/>
  <c r="C58" i="24"/>
  <c r="F57" i="24"/>
  <c r="H57" i="24" s="1"/>
  <c r="L57" i="24" s="1"/>
  <c r="C57" i="24"/>
  <c r="F56" i="24"/>
  <c r="H56" i="24" s="1"/>
  <c r="L56" i="24" s="1"/>
  <c r="C56" i="24"/>
  <c r="F55" i="24"/>
  <c r="H55" i="24" s="1"/>
  <c r="L55" i="24" s="1"/>
  <c r="C55" i="24"/>
  <c r="F54" i="24"/>
  <c r="H54" i="24" s="1"/>
  <c r="L54" i="24" s="1"/>
  <c r="C54" i="24"/>
  <c r="F53" i="24"/>
  <c r="H53" i="24" s="1"/>
  <c r="L53" i="24" s="1"/>
  <c r="C53" i="24"/>
  <c r="F52" i="24"/>
  <c r="H52" i="24" s="1"/>
  <c r="L52" i="24" s="1"/>
  <c r="C52" i="24"/>
  <c r="F51" i="24"/>
  <c r="H51" i="24" s="1"/>
  <c r="L51" i="24" s="1"/>
  <c r="C51" i="24"/>
  <c r="F50" i="24"/>
  <c r="H50" i="24" s="1"/>
  <c r="L50" i="24" s="1"/>
  <c r="C50" i="24"/>
  <c r="F49" i="24"/>
  <c r="H49" i="24" s="1"/>
  <c r="L49" i="24" s="1"/>
  <c r="C49" i="24"/>
  <c r="F48" i="24"/>
  <c r="H48" i="24" s="1"/>
  <c r="L48" i="24" s="1"/>
  <c r="C48" i="24"/>
  <c r="F47" i="24"/>
  <c r="H47" i="24" s="1"/>
  <c r="L47" i="24" s="1"/>
  <c r="J47" i="24" s="1"/>
  <c r="C47" i="24"/>
  <c r="F46" i="24"/>
  <c r="H46" i="24" s="1"/>
  <c r="L46" i="24" s="1"/>
  <c r="R46" i="24" s="1"/>
  <c r="C46" i="24"/>
  <c r="F45" i="24"/>
  <c r="H45" i="24" s="1"/>
  <c r="L45" i="24" s="1"/>
  <c r="C45" i="24"/>
  <c r="F44" i="24"/>
  <c r="H44" i="24" s="1"/>
  <c r="L44" i="24" s="1"/>
  <c r="C44" i="24"/>
  <c r="F43" i="24"/>
  <c r="H43" i="24" s="1"/>
  <c r="L43" i="24" s="1"/>
  <c r="J43" i="24" s="1"/>
  <c r="C43" i="24"/>
  <c r="F42" i="24"/>
  <c r="H42" i="24" s="1"/>
  <c r="L42" i="24" s="1"/>
  <c r="R42" i="24" s="1"/>
  <c r="C42" i="24"/>
  <c r="F41" i="24"/>
  <c r="H41" i="24" s="1"/>
  <c r="L41" i="24" s="1"/>
  <c r="C41" i="24"/>
  <c r="F40" i="24"/>
  <c r="H40" i="24" s="1"/>
  <c r="L40" i="24" s="1"/>
  <c r="C40" i="24"/>
  <c r="F39" i="24"/>
  <c r="H39" i="24" s="1"/>
  <c r="L39" i="24" s="1"/>
  <c r="C39" i="24"/>
  <c r="F38" i="24"/>
  <c r="H38" i="24" s="1"/>
  <c r="L38" i="24" s="1"/>
  <c r="C38" i="24"/>
  <c r="F37" i="24"/>
  <c r="H37" i="24" s="1"/>
  <c r="L37" i="24" s="1"/>
  <c r="C37" i="24"/>
  <c r="F36" i="24"/>
  <c r="H36" i="24" s="1"/>
  <c r="L36" i="24" s="1"/>
  <c r="C36" i="24"/>
  <c r="F35" i="24"/>
  <c r="H35" i="24" s="1"/>
  <c r="L35" i="24" s="1"/>
  <c r="C35" i="24"/>
  <c r="F34" i="24"/>
  <c r="H34" i="24" s="1"/>
  <c r="L34" i="24" s="1"/>
  <c r="R34" i="24" s="1"/>
  <c r="C34" i="24"/>
  <c r="F33" i="24"/>
  <c r="H33" i="24" s="1"/>
  <c r="L33" i="24" s="1"/>
  <c r="C33" i="24"/>
  <c r="F32" i="24"/>
  <c r="H32" i="24" s="1"/>
  <c r="L32" i="24" s="1"/>
  <c r="C32" i="24"/>
  <c r="F31" i="24"/>
  <c r="H31" i="24" s="1"/>
  <c r="L31" i="24" s="1"/>
  <c r="J31" i="24" s="1"/>
  <c r="C31" i="24"/>
  <c r="F30" i="24"/>
  <c r="H30" i="24" s="1"/>
  <c r="L30" i="24" s="1"/>
  <c r="R30" i="24" s="1"/>
  <c r="C30" i="24"/>
  <c r="F29" i="24"/>
  <c r="H29" i="24" s="1"/>
  <c r="L29" i="24" s="1"/>
  <c r="C29" i="24"/>
  <c r="F28" i="24"/>
  <c r="H28" i="24" s="1"/>
  <c r="L28" i="24" s="1"/>
  <c r="C28" i="24"/>
  <c r="F27" i="24"/>
  <c r="H27" i="24" s="1"/>
  <c r="L27" i="24" s="1"/>
  <c r="C27" i="24"/>
  <c r="H26" i="24"/>
  <c r="L26" i="24" s="1"/>
  <c r="R26" i="24" s="1"/>
  <c r="F26" i="24"/>
  <c r="C26" i="24"/>
  <c r="F25" i="24"/>
  <c r="H25" i="24" s="1"/>
  <c r="L25" i="24" s="1"/>
  <c r="C25" i="24"/>
  <c r="F24" i="24"/>
  <c r="H24" i="24" s="1"/>
  <c r="L24" i="24" s="1"/>
  <c r="C24" i="24"/>
  <c r="F23" i="24"/>
  <c r="H23" i="24" s="1"/>
  <c r="L23" i="24" s="1"/>
  <c r="C23" i="24"/>
  <c r="F22" i="24"/>
  <c r="H22" i="24" s="1"/>
  <c r="L22" i="24" s="1"/>
  <c r="C22" i="24"/>
  <c r="F21" i="24"/>
  <c r="H21" i="24" s="1"/>
  <c r="L21" i="24" s="1"/>
  <c r="C21" i="24"/>
  <c r="F20" i="24"/>
  <c r="H20" i="24" s="1"/>
  <c r="L20" i="24" s="1"/>
  <c r="C20" i="24"/>
  <c r="F19" i="24"/>
  <c r="H19" i="24" s="1"/>
  <c r="L19" i="24" s="1"/>
  <c r="C19" i="24"/>
  <c r="F18" i="24"/>
  <c r="H18" i="24" s="1"/>
  <c r="L18" i="24" s="1"/>
  <c r="R18" i="24" s="1"/>
  <c r="C18" i="24"/>
  <c r="F17" i="24"/>
  <c r="H17" i="24" s="1"/>
  <c r="L17" i="24" s="1"/>
  <c r="C17" i="24"/>
  <c r="F16" i="24"/>
  <c r="H16" i="24" s="1"/>
  <c r="L16" i="24" s="1"/>
  <c r="C16" i="24"/>
  <c r="F15" i="24"/>
  <c r="H15" i="24" s="1"/>
  <c r="L15" i="24" s="1"/>
  <c r="C15" i="24"/>
  <c r="F14" i="24"/>
  <c r="H14" i="24" s="1"/>
  <c r="L14" i="24" s="1"/>
  <c r="F13" i="24"/>
  <c r="H13" i="24" s="1"/>
  <c r="L13" i="24" s="1"/>
  <c r="F10" i="24"/>
  <c r="C10" i="24"/>
  <c r="F12" i="24"/>
  <c r="F11" i="24"/>
  <c r="F9" i="24"/>
  <c r="H9" i="24" s="1"/>
  <c r="L9" i="24" s="1"/>
  <c r="C9" i="24"/>
  <c r="F213" i="17"/>
  <c r="H213" i="17" s="1"/>
  <c r="L213" i="17" s="1"/>
  <c r="C213" i="17"/>
  <c r="F212" i="17"/>
  <c r="H212" i="17" s="1"/>
  <c r="L212" i="17" s="1"/>
  <c r="Q212" i="17" s="1"/>
  <c r="C212" i="17"/>
  <c r="H211" i="17"/>
  <c r="L211" i="17" s="1"/>
  <c r="S211" i="17" s="1"/>
  <c r="P211" i="17" s="1"/>
  <c r="U211" i="17" s="1"/>
  <c r="F211" i="17"/>
  <c r="C211" i="17"/>
  <c r="F210" i="17"/>
  <c r="H210" i="17" s="1"/>
  <c r="L210" i="17" s="1"/>
  <c r="C210" i="17"/>
  <c r="F209" i="17"/>
  <c r="H209" i="17" s="1"/>
  <c r="L209" i="17" s="1"/>
  <c r="C209" i="17"/>
  <c r="F208" i="17"/>
  <c r="H208" i="17" s="1"/>
  <c r="L208" i="17" s="1"/>
  <c r="C208" i="17"/>
  <c r="F207" i="17"/>
  <c r="H207" i="17" s="1"/>
  <c r="L207" i="17" s="1"/>
  <c r="S207" i="17" s="1"/>
  <c r="P207" i="17" s="1"/>
  <c r="C207" i="17"/>
  <c r="F206" i="17"/>
  <c r="H206" i="17" s="1"/>
  <c r="L206" i="17" s="1"/>
  <c r="R206" i="17" s="1"/>
  <c r="C206" i="17"/>
  <c r="F205" i="17"/>
  <c r="H205" i="17" s="1"/>
  <c r="L205" i="17" s="1"/>
  <c r="C205" i="17"/>
  <c r="F204" i="17"/>
  <c r="H204" i="17" s="1"/>
  <c r="L204" i="17" s="1"/>
  <c r="C204" i="17"/>
  <c r="F203" i="17"/>
  <c r="H203" i="17" s="1"/>
  <c r="L203" i="17" s="1"/>
  <c r="S203" i="17" s="1"/>
  <c r="P203" i="17" s="1"/>
  <c r="C203" i="17"/>
  <c r="F202" i="17"/>
  <c r="H202" i="17" s="1"/>
  <c r="L202" i="17" s="1"/>
  <c r="R202" i="17" s="1"/>
  <c r="C202" i="17"/>
  <c r="H201" i="17"/>
  <c r="L201" i="17" s="1"/>
  <c r="F201" i="17"/>
  <c r="C201" i="17"/>
  <c r="F200" i="17"/>
  <c r="H200" i="17" s="1"/>
  <c r="L200" i="17" s="1"/>
  <c r="Q200" i="17" s="1"/>
  <c r="C200" i="17"/>
  <c r="F199" i="17"/>
  <c r="H199" i="17" s="1"/>
  <c r="L199" i="17" s="1"/>
  <c r="C199" i="17"/>
  <c r="F198" i="17"/>
  <c r="H198" i="17" s="1"/>
  <c r="L198" i="17" s="1"/>
  <c r="C198" i="17"/>
  <c r="F197" i="17"/>
  <c r="H197" i="17" s="1"/>
  <c r="L197" i="17" s="1"/>
  <c r="C197" i="17"/>
  <c r="F196" i="17"/>
  <c r="H196" i="17" s="1"/>
  <c r="L196" i="17" s="1"/>
  <c r="Q196" i="17" s="1"/>
  <c r="C196" i="17"/>
  <c r="F195" i="17"/>
  <c r="H195" i="17" s="1"/>
  <c r="L195" i="17" s="1"/>
  <c r="S195" i="17" s="1"/>
  <c r="P195" i="17" s="1"/>
  <c r="C195" i="17"/>
  <c r="F194" i="17"/>
  <c r="H194" i="17" s="1"/>
  <c r="L194" i="17" s="1"/>
  <c r="C194" i="17"/>
  <c r="F193" i="17"/>
  <c r="H193" i="17" s="1"/>
  <c r="L193" i="17" s="1"/>
  <c r="C193" i="17"/>
  <c r="F192" i="17"/>
  <c r="H192" i="17" s="1"/>
  <c r="L192" i="17" s="1"/>
  <c r="C192" i="17"/>
  <c r="F191" i="17"/>
  <c r="H191" i="17" s="1"/>
  <c r="L191" i="17" s="1"/>
  <c r="C191" i="17"/>
  <c r="F190" i="17"/>
  <c r="H190" i="17" s="1"/>
  <c r="L190" i="17" s="1"/>
  <c r="C190" i="17"/>
  <c r="F189" i="17"/>
  <c r="H189" i="17" s="1"/>
  <c r="L189" i="17" s="1"/>
  <c r="M189" i="17" s="1"/>
  <c r="C189" i="17"/>
  <c r="F188" i="17"/>
  <c r="H188" i="17" s="1"/>
  <c r="L188" i="17" s="1"/>
  <c r="C188" i="17"/>
  <c r="H187" i="17"/>
  <c r="L187" i="17" s="1"/>
  <c r="S187" i="17" s="1"/>
  <c r="P187" i="17" s="1"/>
  <c r="U187" i="17" s="1"/>
  <c r="F187" i="17"/>
  <c r="C187" i="17"/>
  <c r="F186" i="17"/>
  <c r="H186" i="17" s="1"/>
  <c r="L186" i="17" s="1"/>
  <c r="R186" i="17" s="1"/>
  <c r="C186" i="17"/>
  <c r="F185" i="17"/>
  <c r="H185" i="17" s="1"/>
  <c r="L185" i="17" s="1"/>
  <c r="C185" i="17"/>
  <c r="F184" i="17"/>
  <c r="H184" i="17" s="1"/>
  <c r="L184" i="17" s="1"/>
  <c r="Q184" i="17" s="1"/>
  <c r="C184" i="17"/>
  <c r="F183" i="17"/>
  <c r="H183" i="17" s="1"/>
  <c r="L183" i="17" s="1"/>
  <c r="C183" i="17"/>
  <c r="F182" i="17"/>
  <c r="H182" i="17" s="1"/>
  <c r="L182" i="17" s="1"/>
  <c r="C182" i="17"/>
  <c r="F181" i="17"/>
  <c r="H181" i="17" s="1"/>
  <c r="L181" i="17" s="1"/>
  <c r="F180" i="17"/>
  <c r="H180" i="17" s="1"/>
  <c r="L180" i="17" s="1"/>
  <c r="F179" i="17"/>
  <c r="H179" i="17" s="1"/>
  <c r="L179" i="17" s="1"/>
  <c r="F178" i="17"/>
  <c r="H178" i="17" s="1"/>
  <c r="L178" i="17" s="1"/>
  <c r="F177" i="17"/>
  <c r="H177" i="17" s="1"/>
  <c r="L177" i="17" s="1"/>
  <c r="F176" i="17"/>
  <c r="H176" i="17" s="1"/>
  <c r="L176" i="17" s="1"/>
  <c r="F175" i="17"/>
  <c r="H175" i="17" s="1"/>
  <c r="L175" i="17" s="1"/>
  <c r="F174" i="17"/>
  <c r="H174" i="17" s="1"/>
  <c r="L174" i="17" s="1"/>
  <c r="F173" i="17"/>
  <c r="H173" i="17" s="1"/>
  <c r="L173" i="17" s="1"/>
  <c r="F172" i="17"/>
  <c r="H172" i="17" s="1"/>
  <c r="L172" i="17" s="1"/>
  <c r="F171" i="17"/>
  <c r="H171" i="17" s="1"/>
  <c r="L171" i="17" s="1"/>
  <c r="F170" i="17"/>
  <c r="H170" i="17" s="1"/>
  <c r="L170" i="17" s="1"/>
  <c r="F169" i="17"/>
  <c r="H169" i="17" s="1"/>
  <c r="L169" i="17" s="1"/>
  <c r="F168" i="17"/>
  <c r="H168" i="17" s="1"/>
  <c r="L168" i="17" s="1"/>
  <c r="F167" i="17"/>
  <c r="H167" i="17" s="1"/>
  <c r="L167" i="17" s="1"/>
  <c r="F166" i="17"/>
  <c r="H166" i="17" s="1"/>
  <c r="L166" i="17" s="1"/>
  <c r="F165" i="17"/>
  <c r="H165" i="17" s="1"/>
  <c r="L165" i="17" s="1"/>
  <c r="F157" i="17"/>
  <c r="F132" i="17"/>
  <c r="F151" i="17"/>
  <c r="F114" i="17"/>
  <c r="F150" i="17"/>
  <c r="F164" i="17"/>
  <c r="F134" i="17"/>
  <c r="F156" i="17"/>
  <c r="F154" i="17"/>
  <c r="F120" i="17"/>
  <c r="F126" i="17"/>
  <c r="F149" i="17"/>
  <c r="F148" i="17"/>
  <c r="F163" i="17"/>
  <c r="F159" i="17"/>
  <c r="F153" i="17"/>
  <c r="F147" i="17"/>
  <c r="H148" i="17" s="1"/>
  <c r="L148" i="17" s="1"/>
  <c r="F155" i="17"/>
  <c r="H155" i="17" s="1"/>
  <c r="L155" i="17" s="1"/>
  <c r="F123" i="17"/>
  <c r="F124" i="17"/>
  <c r="F125" i="17"/>
  <c r="F158" i="17"/>
  <c r="F127" i="17"/>
  <c r="F118" i="17"/>
  <c r="F146" i="17"/>
  <c r="F117" i="17"/>
  <c r="F116" i="17"/>
  <c r="F128" i="17"/>
  <c r="F152" i="17"/>
  <c r="F140" i="17"/>
  <c r="F121" i="17"/>
  <c r="F122" i="17"/>
  <c r="F115" i="17"/>
  <c r="F129" i="17"/>
  <c r="F162" i="17"/>
  <c r="F161" i="17"/>
  <c r="F131" i="17"/>
  <c r="F133" i="17"/>
  <c r="F119" i="17"/>
  <c r="F160" i="17"/>
  <c r="F135" i="17"/>
  <c r="F137" i="17"/>
  <c r="F145" i="17"/>
  <c r="F144" i="17"/>
  <c r="H144" i="17" s="1"/>
  <c r="L144" i="17" s="1"/>
  <c r="F139" i="17"/>
  <c r="F130" i="17"/>
  <c r="F143" i="17"/>
  <c r="F142" i="17"/>
  <c r="F136" i="17"/>
  <c r="F138" i="17"/>
  <c r="F141" i="17"/>
  <c r="H118" i="20" l="1"/>
  <c r="L118" i="20" s="1"/>
  <c r="H131" i="20"/>
  <c r="L131" i="20" s="1"/>
  <c r="J131" i="20" s="1"/>
  <c r="H429" i="19"/>
  <c r="L429" i="19" s="1"/>
  <c r="M542" i="19"/>
  <c r="M233" i="16"/>
  <c r="S233" i="16" s="1"/>
  <c r="M234" i="16"/>
  <c r="S234" i="16" s="1"/>
  <c r="H158" i="19"/>
  <c r="L158" i="19" s="1"/>
  <c r="M158" i="19" s="1"/>
  <c r="Q158" i="19" s="1"/>
  <c r="R158" i="19" s="1"/>
  <c r="H138" i="19"/>
  <c r="L138" i="19" s="1"/>
  <c r="H152" i="19"/>
  <c r="L152" i="19" s="1"/>
  <c r="H115" i="19"/>
  <c r="L115" i="19" s="1"/>
  <c r="H117" i="19"/>
  <c r="L117" i="19" s="1"/>
  <c r="K117" i="19" s="1"/>
  <c r="H123" i="19"/>
  <c r="L123" i="19" s="1"/>
  <c r="H127" i="19"/>
  <c r="L127" i="19" s="1"/>
  <c r="H137" i="19"/>
  <c r="L137" i="19" s="1"/>
  <c r="K137" i="19" s="1"/>
  <c r="H143" i="19"/>
  <c r="L143" i="19" s="1"/>
  <c r="K143" i="19" s="1"/>
  <c r="H142" i="19"/>
  <c r="L142" i="19" s="1"/>
  <c r="K142" i="19" s="1"/>
  <c r="H144" i="19"/>
  <c r="L144" i="19" s="1"/>
  <c r="J144" i="19" s="1"/>
  <c r="H146" i="19"/>
  <c r="L146" i="19" s="1"/>
  <c r="H148" i="19"/>
  <c r="L148" i="19" s="1"/>
  <c r="J148" i="19" s="1"/>
  <c r="H156" i="19"/>
  <c r="L156" i="19" s="1"/>
  <c r="J156" i="19" s="1"/>
  <c r="H119" i="19"/>
  <c r="L119" i="19" s="1"/>
  <c r="H125" i="19"/>
  <c r="L125" i="19" s="1"/>
  <c r="H129" i="19"/>
  <c r="L129" i="19" s="1"/>
  <c r="M119" i="19" s="1"/>
  <c r="H131" i="19"/>
  <c r="L131" i="19" s="1"/>
  <c r="J131" i="19" s="1"/>
  <c r="H139" i="19"/>
  <c r="L139" i="19" s="1"/>
  <c r="H141" i="19"/>
  <c r="L141" i="19" s="1"/>
  <c r="H145" i="19"/>
  <c r="L145" i="19" s="1"/>
  <c r="I145" i="19" s="1"/>
  <c r="H147" i="19"/>
  <c r="L147" i="19" s="1"/>
  <c r="K147" i="19" s="1"/>
  <c r="H149" i="19"/>
  <c r="L149" i="19" s="1"/>
  <c r="H151" i="19"/>
  <c r="L151" i="19" s="1"/>
  <c r="H153" i="19"/>
  <c r="L153" i="19" s="1"/>
  <c r="J153" i="19" s="1"/>
  <c r="H155" i="19"/>
  <c r="L155" i="19" s="1"/>
  <c r="K155" i="19" s="1"/>
  <c r="H157" i="19"/>
  <c r="L157" i="19" s="1"/>
  <c r="H126" i="19"/>
  <c r="L126" i="19" s="1"/>
  <c r="H134" i="19"/>
  <c r="L134" i="19" s="1"/>
  <c r="K134" i="19" s="1"/>
  <c r="H154" i="19"/>
  <c r="L154" i="19" s="1"/>
  <c r="K154" i="19" s="1"/>
  <c r="H116" i="20"/>
  <c r="L116" i="20" s="1"/>
  <c r="J116" i="20" s="1"/>
  <c r="H115" i="20"/>
  <c r="L115" i="20" s="1"/>
  <c r="J115" i="20" s="1"/>
  <c r="H45" i="19"/>
  <c r="L45" i="19" s="1"/>
  <c r="H41" i="19"/>
  <c r="L41" i="19" s="1"/>
  <c r="K41" i="19" s="1"/>
  <c r="H40" i="19"/>
  <c r="L40" i="19" s="1"/>
  <c r="J40" i="19" s="1"/>
  <c r="H227" i="19"/>
  <c r="L227" i="19" s="1"/>
  <c r="H223" i="19"/>
  <c r="L223" i="19" s="1"/>
  <c r="K223" i="19" s="1"/>
  <c r="H231" i="19"/>
  <c r="L231" i="19" s="1"/>
  <c r="I231" i="19" s="1"/>
  <c r="H222" i="19"/>
  <c r="L222" i="19" s="1"/>
  <c r="K222" i="19" s="1"/>
  <c r="H224" i="19"/>
  <c r="L224" i="19" s="1"/>
  <c r="K224" i="19" s="1"/>
  <c r="H229" i="19"/>
  <c r="L229" i="19" s="1"/>
  <c r="K229" i="19" s="1"/>
  <c r="H226" i="19"/>
  <c r="L226" i="19" s="1"/>
  <c r="J226" i="19" s="1"/>
  <c r="H228" i="19"/>
  <c r="L228" i="19" s="1"/>
  <c r="K228" i="19" s="1"/>
  <c r="H230" i="19"/>
  <c r="L230" i="19" s="1"/>
  <c r="K230" i="19" s="1"/>
  <c r="H232" i="19"/>
  <c r="L232" i="19" s="1"/>
  <c r="K232" i="19" s="1"/>
  <c r="M168" i="16"/>
  <c r="Q168" i="16" s="1"/>
  <c r="R168" i="16" s="1"/>
  <c r="H45" i="16"/>
  <c r="L45" i="16" s="1"/>
  <c r="M142" i="16"/>
  <c r="S142" i="16" s="1"/>
  <c r="H41" i="16"/>
  <c r="L41" i="16" s="1"/>
  <c r="K41" i="16" s="1"/>
  <c r="H33" i="16"/>
  <c r="L33" i="16" s="1"/>
  <c r="M165" i="16"/>
  <c r="Q165" i="16" s="1"/>
  <c r="R165" i="16" s="1"/>
  <c r="M130" i="16"/>
  <c r="H115" i="23"/>
  <c r="L115" i="23" s="1"/>
  <c r="I115" i="23" s="1"/>
  <c r="H21" i="16"/>
  <c r="L21" i="16" s="1"/>
  <c r="H114" i="17"/>
  <c r="L114" i="17" s="1"/>
  <c r="H126" i="17"/>
  <c r="L126" i="17" s="1"/>
  <c r="H17" i="25"/>
  <c r="L17" i="25" s="1"/>
  <c r="K17" i="25" s="1"/>
  <c r="H14" i="25"/>
  <c r="L14" i="25" s="1"/>
  <c r="K14" i="25" s="1"/>
  <c r="S345" i="19"/>
  <c r="P345" i="19" s="1"/>
  <c r="U345" i="19" s="1"/>
  <c r="J345" i="19"/>
  <c r="S417" i="19"/>
  <c r="P417" i="19" s="1"/>
  <c r="T417" i="19" s="1"/>
  <c r="M417" i="19"/>
  <c r="J352" i="16"/>
  <c r="Q352" i="16"/>
  <c r="K352" i="16"/>
  <c r="M77" i="26"/>
  <c r="J77" i="26"/>
  <c r="S191" i="17"/>
  <c r="P191" i="17" s="1"/>
  <c r="U191" i="17" s="1"/>
  <c r="J191" i="17"/>
  <c r="S257" i="19"/>
  <c r="P257" i="19" s="1"/>
  <c r="U257" i="19" s="1"/>
  <c r="J257" i="19"/>
  <c r="M422" i="19"/>
  <c r="J422" i="19"/>
  <c r="K390" i="19"/>
  <c r="J390" i="19"/>
  <c r="M346" i="16"/>
  <c r="K143" i="26"/>
  <c r="R143" i="26"/>
  <c r="R183" i="26"/>
  <c r="S183" i="26"/>
  <c r="P183" i="26" s="1"/>
  <c r="T183" i="26" s="1"/>
  <c r="H120" i="17"/>
  <c r="L120" i="17" s="1"/>
  <c r="I120" i="17" s="1"/>
  <c r="S348" i="16"/>
  <c r="P348" i="16" s="1"/>
  <c r="Q348" i="25"/>
  <c r="Q195" i="19"/>
  <c r="J208" i="19"/>
  <c r="K300" i="19"/>
  <c r="R308" i="19"/>
  <c r="J350" i="19"/>
  <c r="M421" i="19"/>
  <c r="H434" i="19"/>
  <c r="L434" i="19" s="1"/>
  <c r="M534" i="19" s="1"/>
  <c r="H454" i="19"/>
  <c r="L454" i="19" s="1"/>
  <c r="I142" i="26"/>
  <c r="M142" i="26"/>
  <c r="K265" i="26"/>
  <c r="Q265" i="26"/>
  <c r="S265" i="26"/>
  <c r="P265" i="26" s="1"/>
  <c r="T265" i="26" s="1"/>
  <c r="Q281" i="26"/>
  <c r="R281" i="26"/>
  <c r="Q288" i="26"/>
  <c r="R288" i="26"/>
  <c r="Q345" i="26"/>
  <c r="S345" i="26"/>
  <c r="P345" i="26" s="1"/>
  <c r="U345" i="26" s="1"/>
  <c r="J171" i="20"/>
  <c r="S376" i="20"/>
  <c r="P376" i="20" s="1"/>
  <c r="U376" i="20" s="1"/>
  <c r="J376" i="20"/>
  <c r="Q376" i="20"/>
  <c r="K376" i="20"/>
  <c r="K66" i="23"/>
  <c r="S66" i="23"/>
  <c r="P66" i="23" s="1"/>
  <c r="T66" i="23" s="1"/>
  <c r="Q336" i="16"/>
  <c r="S82" i="20"/>
  <c r="P82" i="20" s="1"/>
  <c r="U82" i="20" s="1"/>
  <c r="Q82" i="20"/>
  <c r="R305" i="20"/>
  <c r="J305" i="20"/>
  <c r="Q305" i="20"/>
  <c r="M305" i="20"/>
  <c r="H117" i="17"/>
  <c r="L117" i="17" s="1"/>
  <c r="H129" i="17"/>
  <c r="L129" i="17" s="1"/>
  <c r="H10" i="16"/>
  <c r="L10" i="16" s="1"/>
  <c r="K10" i="16" s="1"/>
  <c r="H12" i="16"/>
  <c r="L12" i="16" s="1"/>
  <c r="J12" i="16" s="1"/>
  <c r="H18" i="16"/>
  <c r="L18" i="16" s="1"/>
  <c r="K18" i="16" s="1"/>
  <c r="H22" i="16"/>
  <c r="L22" i="16" s="1"/>
  <c r="I22" i="16" s="1"/>
  <c r="H28" i="16"/>
  <c r="L28" i="16" s="1"/>
  <c r="J28" i="16" s="1"/>
  <c r="H36" i="16"/>
  <c r="L36" i="16" s="1"/>
  <c r="K36" i="16" s="1"/>
  <c r="H48" i="16"/>
  <c r="L48" i="16" s="1"/>
  <c r="K48" i="16" s="1"/>
  <c r="H50" i="16"/>
  <c r="L50" i="16" s="1"/>
  <c r="J50" i="16" s="1"/>
  <c r="H52" i="16"/>
  <c r="L52" i="16" s="1"/>
  <c r="H58" i="16"/>
  <c r="L58" i="16" s="1"/>
  <c r="J58" i="16" s="1"/>
  <c r="H64" i="16"/>
  <c r="L64" i="16" s="1"/>
  <c r="S275" i="16"/>
  <c r="P275" i="16" s="1"/>
  <c r="U275" i="16" s="1"/>
  <c r="M370" i="16"/>
  <c r="Q348" i="16"/>
  <c r="S387" i="16"/>
  <c r="P387" i="16" s="1"/>
  <c r="S346" i="16"/>
  <c r="P346" i="16" s="1"/>
  <c r="H12" i="25"/>
  <c r="L12" i="25" s="1"/>
  <c r="K12" i="25" s="1"/>
  <c r="M32" i="25"/>
  <c r="Q141" i="25"/>
  <c r="R149" i="25"/>
  <c r="M234" i="19"/>
  <c r="R300" i="19"/>
  <c r="K347" i="19"/>
  <c r="K367" i="19"/>
  <c r="R421" i="19"/>
  <c r="H466" i="19"/>
  <c r="L466" i="19" s="1"/>
  <c r="H478" i="19"/>
  <c r="L478" i="19" s="1"/>
  <c r="H482" i="19"/>
  <c r="L482" i="19" s="1"/>
  <c r="M482" i="19" s="1"/>
  <c r="S482" i="19" s="1"/>
  <c r="P482" i="19" s="1"/>
  <c r="Q103" i="26"/>
  <c r="R142" i="26"/>
  <c r="K196" i="26"/>
  <c r="S196" i="26"/>
  <c r="P196" i="26" s="1"/>
  <c r="T196" i="26" s="1"/>
  <c r="J241" i="26"/>
  <c r="S253" i="26"/>
  <c r="P253" i="26" s="1"/>
  <c r="T253" i="26" s="1"/>
  <c r="J265" i="26"/>
  <c r="K281" i="26"/>
  <c r="J409" i="26"/>
  <c r="K409" i="26"/>
  <c r="R522" i="20"/>
  <c r="S522" i="20"/>
  <c r="P522" i="20" s="1"/>
  <c r="U522" i="20" s="1"/>
  <c r="K100" i="23"/>
  <c r="J100" i="23"/>
  <c r="M100" i="23"/>
  <c r="K208" i="23"/>
  <c r="R208" i="23"/>
  <c r="M288" i="23"/>
  <c r="J288" i="23"/>
  <c r="M386" i="16"/>
  <c r="S269" i="20"/>
  <c r="P269" i="20" s="1"/>
  <c r="U269" i="20" s="1"/>
  <c r="M269" i="20"/>
  <c r="J350" i="20"/>
  <c r="M350" i="20"/>
  <c r="I187" i="17"/>
  <c r="J203" i="17"/>
  <c r="M342" i="16"/>
  <c r="J32" i="25"/>
  <c r="Q149" i="25"/>
  <c r="S157" i="25"/>
  <c r="P157" i="25" s="1"/>
  <c r="U157" i="25" s="1"/>
  <c r="H149" i="17"/>
  <c r="L149" i="17" s="1"/>
  <c r="J149" i="17" s="1"/>
  <c r="I195" i="17"/>
  <c r="H10" i="24"/>
  <c r="L10" i="24" s="1"/>
  <c r="J10" i="24" s="1"/>
  <c r="H124" i="16"/>
  <c r="L124" i="16" s="1"/>
  <c r="M404" i="16"/>
  <c r="M358" i="16"/>
  <c r="Q342" i="16"/>
  <c r="S370" i="16"/>
  <c r="P370" i="16" s="1"/>
  <c r="J58" i="25"/>
  <c r="Q133" i="25"/>
  <c r="M364" i="25"/>
  <c r="H12" i="19"/>
  <c r="L12" i="19" s="1"/>
  <c r="H20" i="19"/>
  <c r="L20" i="19" s="1"/>
  <c r="I20" i="19" s="1"/>
  <c r="H435" i="19"/>
  <c r="L435" i="19" s="1"/>
  <c r="I435" i="19" s="1"/>
  <c r="H439" i="19"/>
  <c r="L439" i="19" s="1"/>
  <c r="H449" i="19"/>
  <c r="L449" i="19" s="1"/>
  <c r="H455" i="19"/>
  <c r="L455" i="19" s="1"/>
  <c r="J273" i="26"/>
  <c r="S273" i="26"/>
  <c r="P273" i="26" s="1"/>
  <c r="U273" i="26" s="1"/>
  <c r="J369" i="26"/>
  <c r="K369" i="26"/>
  <c r="R389" i="26"/>
  <c r="S389" i="26"/>
  <c r="P389" i="26" s="1"/>
  <c r="T389" i="26" s="1"/>
  <c r="R50" i="20"/>
  <c r="M50" i="20"/>
  <c r="K237" i="20"/>
  <c r="J237" i="20"/>
  <c r="I251" i="20"/>
  <c r="J251" i="20"/>
  <c r="S275" i="20"/>
  <c r="P275" i="20" s="1"/>
  <c r="T275" i="20" s="1"/>
  <c r="M275" i="20"/>
  <c r="R399" i="20"/>
  <c r="S399" i="20"/>
  <c r="P399" i="20" s="1"/>
  <c r="T399" i="20" s="1"/>
  <c r="M42" i="23"/>
  <c r="Q42" i="23"/>
  <c r="I42" i="23"/>
  <c r="Q53" i="23"/>
  <c r="I53" i="23"/>
  <c r="S83" i="23"/>
  <c r="P83" i="23" s="1"/>
  <c r="T83" i="23" s="1"/>
  <c r="M83" i="23"/>
  <c r="R108" i="23"/>
  <c r="K108" i="23"/>
  <c r="M108" i="23"/>
  <c r="S132" i="23"/>
  <c r="P132" i="23" s="1"/>
  <c r="T132" i="23" s="1"/>
  <c r="K132" i="23"/>
  <c r="S203" i="23"/>
  <c r="P203" i="23" s="1"/>
  <c r="T203" i="23" s="1"/>
  <c r="K203" i="23"/>
  <c r="I203" i="23"/>
  <c r="J268" i="23"/>
  <c r="I268" i="23"/>
  <c r="M161" i="26"/>
  <c r="J164" i="26"/>
  <c r="H13" i="20"/>
  <c r="L13" i="20" s="1"/>
  <c r="K13" i="20" s="1"/>
  <c r="H114" i="20"/>
  <c r="L114" i="20" s="1"/>
  <c r="H134" i="20"/>
  <c r="L134" i="20" s="1"/>
  <c r="R392" i="20"/>
  <c r="R470" i="20"/>
  <c r="Q492" i="20"/>
  <c r="I68" i="23"/>
  <c r="I131" i="23"/>
  <c r="J143" i="23"/>
  <c r="S159" i="23"/>
  <c r="P159" i="23" s="1"/>
  <c r="U159" i="23" s="1"/>
  <c r="S163" i="23"/>
  <c r="P163" i="23" s="1"/>
  <c r="U163" i="23" s="1"/>
  <c r="R228" i="23"/>
  <c r="R361" i="23"/>
  <c r="Q361" i="23"/>
  <c r="S294" i="27"/>
  <c r="P294" i="27" s="1"/>
  <c r="T294" i="27" s="1"/>
  <c r="M294" i="27"/>
  <c r="R305" i="27"/>
  <c r="S305" i="27"/>
  <c r="P305" i="27" s="1"/>
  <c r="U305" i="27" s="1"/>
  <c r="Q367" i="27"/>
  <c r="M367" i="27"/>
  <c r="K367" i="27"/>
  <c r="M378" i="27"/>
  <c r="K378" i="27"/>
  <c r="H129" i="20"/>
  <c r="L129" i="20" s="1"/>
  <c r="I129" i="20" s="1"/>
  <c r="K129" i="23"/>
  <c r="Q143" i="23"/>
  <c r="K187" i="23"/>
  <c r="R254" i="23"/>
  <c r="M304" i="23"/>
  <c r="M335" i="23"/>
  <c r="K26" i="27"/>
  <c r="M26" i="27"/>
  <c r="K267" i="27"/>
  <c r="J267" i="27"/>
  <c r="I168" i="22"/>
  <c r="J168" i="22"/>
  <c r="M65" i="23"/>
  <c r="I99" i="23"/>
  <c r="M129" i="23"/>
  <c r="M161" i="23"/>
  <c r="K142" i="21"/>
  <c r="S142" i="21"/>
  <c r="P142" i="21" s="1"/>
  <c r="U142" i="21" s="1"/>
  <c r="I350" i="21"/>
  <c r="S350" i="21"/>
  <c r="P350" i="21" s="1"/>
  <c r="U350" i="21" s="1"/>
  <c r="J379" i="21"/>
  <c r="R379" i="21"/>
  <c r="J447" i="21"/>
  <c r="R447" i="21"/>
  <c r="I482" i="21"/>
  <c r="J482" i="21"/>
  <c r="I522" i="21"/>
  <c r="J522" i="21"/>
  <c r="J409" i="27"/>
  <c r="K409" i="27"/>
  <c r="S88" i="22"/>
  <c r="P88" i="22" s="1"/>
  <c r="U88" i="22" s="1"/>
  <c r="R88" i="22"/>
  <c r="I204" i="22"/>
  <c r="J204" i="22"/>
  <c r="K365" i="26"/>
  <c r="H120" i="20"/>
  <c r="L120" i="20" s="1"/>
  <c r="H223" i="20"/>
  <c r="L223" i="20" s="1"/>
  <c r="I223" i="20" s="1"/>
  <c r="J470" i="20"/>
  <c r="Q484" i="20"/>
  <c r="K370" i="27"/>
  <c r="J370" i="27"/>
  <c r="R160" i="22"/>
  <c r="S160" i="22"/>
  <c r="P160" i="22" s="1"/>
  <c r="U160" i="22" s="1"/>
  <c r="S345" i="23"/>
  <c r="P345" i="23" s="1"/>
  <c r="U345" i="23" s="1"/>
  <c r="H118" i="21"/>
  <c r="L118" i="21" s="1"/>
  <c r="K118" i="21" s="1"/>
  <c r="S257" i="21"/>
  <c r="P257" i="21" s="1"/>
  <c r="T257" i="21" s="1"/>
  <c r="K262" i="21"/>
  <c r="S373" i="21"/>
  <c r="P373" i="21" s="1"/>
  <c r="U373" i="21" s="1"/>
  <c r="S378" i="21"/>
  <c r="P378" i="21" s="1"/>
  <c r="T378" i="21" s="1"/>
  <c r="Q423" i="21"/>
  <c r="S124" i="27"/>
  <c r="P124" i="27" s="1"/>
  <c r="T124" i="27" s="1"/>
  <c r="K380" i="27"/>
  <c r="R420" i="27"/>
  <c r="J420" i="27"/>
  <c r="S283" i="22"/>
  <c r="P283" i="22" s="1"/>
  <c r="U283" i="22" s="1"/>
  <c r="R283" i="22"/>
  <c r="Q298" i="22"/>
  <c r="S298" i="22"/>
  <c r="P298" i="22" s="1"/>
  <c r="U298" i="22" s="1"/>
  <c r="I298" i="22"/>
  <c r="R154" i="28"/>
  <c r="J154" i="28"/>
  <c r="Q239" i="28"/>
  <c r="M239" i="28"/>
  <c r="J377" i="28"/>
  <c r="K377" i="28"/>
  <c r="S84" i="21"/>
  <c r="P84" i="21" s="1"/>
  <c r="U84" i="21" s="1"/>
  <c r="S92" i="21"/>
  <c r="P92" i="21" s="1"/>
  <c r="U92" i="21" s="1"/>
  <c r="S104" i="21"/>
  <c r="P104" i="21" s="1"/>
  <c r="U104" i="21" s="1"/>
  <c r="J135" i="21"/>
  <c r="K157" i="21"/>
  <c r="I168" i="21"/>
  <c r="Q419" i="21"/>
  <c r="Q444" i="21"/>
  <c r="J490" i="21"/>
  <c r="I509" i="21"/>
  <c r="R23" i="27"/>
  <c r="K34" i="27"/>
  <c r="J40" i="27"/>
  <c r="R41" i="27"/>
  <c r="J46" i="27"/>
  <c r="Q134" i="27"/>
  <c r="Q167" i="27"/>
  <c r="Q172" i="27"/>
  <c r="J190" i="27"/>
  <c r="S196" i="27"/>
  <c r="P196" i="27" s="1"/>
  <c r="U196" i="27" s="1"/>
  <c r="I244" i="27"/>
  <c r="R310" i="27"/>
  <c r="I333" i="27"/>
  <c r="J338" i="27"/>
  <c r="Q353" i="27"/>
  <c r="Q359" i="27"/>
  <c r="J365" i="27"/>
  <c r="J366" i="27"/>
  <c r="Q380" i="27"/>
  <c r="Q420" i="27"/>
  <c r="J125" i="22"/>
  <c r="J126" i="22"/>
  <c r="S180" i="22"/>
  <c r="P180" i="22" s="1"/>
  <c r="U180" i="22" s="1"/>
  <c r="Q180" i="22"/>
  <c r="S231" i="22"/>
  <c r="P231" i="22" s="1"/>
  <c r="U231" i="22" s="1"/>
  <c r="R234" i="22"/>
  <c r="Q235" i="22"/>
  <c r="M238" i="22"/>
  <c r="M240" i="22"/>
  <c r="Q247" i="22"/>
  <c r="R255" i="22"/>
  <c r="I255" i="22"/>
  <c r="J275" i="22"/>
  <c r="I275" i="22"/>
  <c r="R149" i="28"/>
  <c r="Q149" i="28"/>
  <c r="M149" i="28"/>
  <c r="R192" i="28"/>
  <c r="S192" i="28"/>
  <c r="P192" i="28" s="1"/>
  <c r="U192" i="28" s="1"/>
  <c r="K277" i="28"/>
  <c r="I277" i="28"/>
  <c r="I337" i="28"/>
  <c r="J337" i="28"/>
  <c r="Q190" i="27"/>
  <c r="S380" i="27"/>
  <c r="P380" i="27" s="1"/>
  <c r="U380" i="27" s="1"/>
  <c r="Q237" i="22"/>
  <c r="R237" i="22"/>
  <c r="R271" i="22"/>
  <c r="S271" i="22"/>
  <c r="P271" i="22" s="1"/>
  <c r="U271" i="22" s="1"/>
  <c r="Q297" i="22"/>
  <c r="M297" i="22"/>
  <c r="R301" i="22"/>
  <c r="Q301" i="22"/>
  <c r="J316" i="22"/>
  <c r="K316" i="22"/>
  <c r="K309" i="28"/>
  <c r="S309" i="28"/>
  <c r="P309" i="28" s="1"/>
  <c r="U309" i="28" s="1"/>
  <c r="I383" i="23"/>
  <c r="Q68" i="21"/>
  <c r="S100" i="21"/>
  <c r="P100" i="21" s="1"/>
  <c r="U100" i="21" s="1"/>
  <c r="S108" i="21"/>
  <c r="P108" i="21" s="1"/>
  <c r="U108" i="21" s="1"/>
  <c r="J127" i="21"/>
  <c r="S137" i="21"/>
  <c r="P137" i="21" s="1"/>
  <c r="U137" i="21" s="1"/>
  <c r="M184" i="21"/>
  <c r="S198" i="21"/>
  <c r="P198" i="21" s="1"/>
  <c r="U198" i="21" s="1"/>
  <c r="R209" i="21"/>
  <c r="Q257" i="21"/>
  <c r="I262" i="21"/>
  <c r="Q269" i="21"/>
  <c r="S292" i="21"/>
  <c r="P292" i="21" s="1"/>
  <c r="T292" i="21" s="1"/>
  <c r="R312" i="21"/>
  <c r="K351" i="21"/>
  <c r="M383" i="21"/>
  <c r="K417" i="21"/>
  <c r="I423" i="21"/>
  <c r="J483" i="21"/>
  <c r="M499" i="21"/>
  <c r="M527" i="21"/>
  <c r="J48" i="27"/>
  <c r="R49" i="27"/>
  <c r="J56" i="27"/>
  <c r="R57" i="27"/>
  <c r="Q124" i="27"/>
  <c r="J136" i="27"/>
  <c r="I200" i="27"/>
  <c r="K278" i="27"/>
  <c r="J380" i="27"/>
  <c r="J394" i="27"/>
  <c r="J53" i="22"/>
  <c r="M79" i="22"/>
  <c r="J80" i="22"/>
  <c r="M147" i="22"/>
  <c r="Q151" i="22"/>
  <c r="R165" i="22"/>
  <c r="Q176" i="22"/>
  <c r="I176" i="22"/>
  <c r="R179" i="22"/>
  <c r="J208" i="22"/>
  <c r="J228" i="22"/>
  <c r="I260" i="22"/>
  <c r="I271" i="22"/>
  <c r="J274" i="22"/>
  <c r="K279" i="22"/>
  <c r="M308" i="22"/>
  <c r="K308" i="22"/>
  <c r="Q508" i="22"/>
  <c r="R508" i="22"/>
  <c r="R510" i="22"/>
  <c r="K510" i="22"/>
  <c r="J95" i="28"/>
  <c r="K95" i="28"/>
  <c r="M361" i="28"/>
  <c r="Q361" i="28"/>
  <c r="Q350" i="22"/>
  <c r="Q356" i="22"/>
  <c r="J399" i="22"/>
  <c r="J422" i="22"/>
  <c r="I440" i="22"/>
  <c r="I461" i="22"/>
  <c r="Q493" i="22"/>
  <c r="S143" i="28"/>
  <c r="P143" i="28" s="1"/>
  <c r="U143" i="28" s="1"/>
  <c r="S171" i="28"/>
  <c r="P171" i="28" s="1"/>
  <c r="U171" i="28" s="1"/>
  <c r="J196" i="28"/>
  <c r="Q229" i="28"/>
  <c r="Q252" i="28"/>
  <c r="S260" i="28"/>
  <c r="P260" i="28" s="1"/>
  <c r="U260" i="28" s="1"/>
  <c r="K266" i="28"/>
  <c r="Q338" i="28"/>
  <c r="R350" i="28"/>
  <c r="Q354" i="28"/>
  <c r="R384" i="28"/>
  <c r="K385" i="28"/>
  <c r="J389" i="28"/>
  <c r="S399" i="22"/>
  <c r="P399" i="22" s="1"/>
  <c r="T399" i="22" s="1"/>
  <c r="M469" i="22"/>
  <c r="J511" i="22"/>
  <c r="S252" i="28"/>
  <c r="P252" i="28" s="1"/>
  <c r="T252" i="28" s="1"/>
  <c r="S338" i="28"/>
  <c r="P338" i="28" s="1"/>
  <c r="U338" i="28" s="1"/>
  <c r="S354" i="28"/>
  <c r="P354" i="28" s="1"/>
  <c r="U354" i="28" s="1"/>
  <c r="Q489" i="22"/>
  <c r="K53" i="28"/>
  <c r="J139" i="28"/>
  <c r="K155" i="28"/>
  <c r="K167" i="28"/>
  <c r="S175" i="28"/>
  <c r="P175" i="28" s="1"/>
  <c r="T175" i="28" s="1"/>
  <c r="J233" i="28"/>
  <c r="J258" i="28"/>
  <c r="R291" i="28"/>
  <c r="Q295" i="28"/>
  <c r="Q345" i="28"/>
  <c r="S346" i="28"/>
  <c r="P346" i="28" s="1"/>
  <c r="U346" i="28" s="1"/>
  <c r="Q387" i="28"/>
  <c r="Q392" i="28"/>
  <c r="H221" i="20"/>
  <c r="L221" i="20" s="1"/>
  <c r="I221" i="20" s="1"/>
  <c r="H221" i="21"/>
  <c r="L221" i="21" s="1"/>
  <c r="K221" i="21" s="1"/>
  <c r="H116" i="21"/>
  <c r="L116" i="21" s="1"/>
  <c r="I116" i="21" s="1"/>
  <c r="Q152" i="20"/>
  <c r="R152" i="20"/>
  <c r="H125" i="20"/>
  <c r="L125" i="20" s="1"/>
  <c r="I125" i="20" s="1"/>
  <c r="H135" i="20"/>
  <c r="L135" i="20" s="1"/>
  <c r="J135" i="20" s="1"/>
  <c r="H126" i="20"/>
  <c r="L126" i="20" s="1"/>
  <c r="I126" i="20" s="1"/>
  <c r="S149" i="20"/>
  <c r="P149" i="20" s="1"/>
  <c r="T149" i="20" s="1"/>
  <c r="K114" i="20"/>
  <c r="H431" i="19"/>
  <c r="L431" i="19" s="1"/>
  <c r="K431" i="19" s="1"/>
  <c r="H437" i="19"/>
  <c r="L437" i="19" s="1"/>
  <c r="H441" i="19"/>
  <c r="L441" i="19" s="1"/>
  <c r="I441" i="19" s="1"/>
  <c r="H451" i="19"/>
  <c r="L451" i="19" s="1"/>
  <c r="H461" i="19"/>
  <c r="L461" i="19" s="1"/>
  <c r="H472" i="19"/>
  <c r="L472" i="19" s="1"/>
  <c r="Q489" i="19"/>
  <c r="H473" i="19"/>
  <c r="L473" i="19" s="1"/>
  <c r="H477" i="19"/>
  <c r="L477" i="19" s="1"/>
  <c r="H481" i="19"/>
  <c r="L481" i="19" s="1"/>
  <c r="H484" i="19"/>
  <c r="L484" i="19" s="1"/>
  <c r="J484" i="19" s="1"/>
  <c r="M488" i="19"/>
  <c r="S489" i="19"/>
  <c r="P489" i="19" s="1"/>
  <c r="T489" i="19" s="1"/>
  <c r="R164" i="19"/>
  <c r="Q163" i="19"/>
  <c r="H36" i="19"/>
  <c r="L36" i="19" s="1"/>
  <c r="K36" i="19" s="1"/>
  <c r="H37" i="19"/>
  <c r="L37" i="19" s="1"/>
  <c r="H57" i="19"/>
  <c r="L57" i="19" s="1"/>
  <c r="H18" i="19"/>
  <c r="L18" i="19" s="1"/>
  <c r="K18" i="19" s="1"/>
  <c r="H22" i="19"/>
  <c r="L22" i="19" s="1"/>
  <c r="I22" i="19" s="1"/>
  <c r="H31" i="19"/>
  <c r="L31" i="19" s="1"/>
  <c r="I31" i="19" s="1"/>
  <c r="H35" i="19"/>
  <c r="L35" i="19" s="1"/>
  <c r="K35" i="19" s="1"/>
  <c r="H47" i="19"/>
  <c r="L47" i="19" s="1"/>
  <c r="J47" i="19" s="1"/>
  <c r="H16" i="19"/>
  <c r="L16" i="19" s="1"/>
  <c r="J16" i="19" s="1"/>
  <c r="H24" i="19"/>
  <c r="L24" i="19" s="1"/>
  <c r="I24" i="19" s="1"/>
  <c r="H28" i="19"/>
  <c r="L28" i="19" s="1"/>
  <c r="J28" i="19" s="1"/>
  <c r="H32" i="19"/>
  <c r="L32" i="19" s="1"/>
  <c r="J32" i="19" s="1"/>
  <c r="H43" i="19"/>
  <c r="L43" i="19" s="1"/>
  <c r="J43" i="19" s="1"/>
  <c r="H51" i="19"/>
  <c r="L51" i="19" s="1"/>
  <c r="H59" i="19"/>
  <c r="L59" i="19" s="1"/>
  <c r="K59" i="19" s="1"/>
  <c r="H30" i="19"/>
  <c r="L30" i="19" s="1"/>
  <c r="J30" i="19" s="1"/>
  <c r="H34" i="19"/>
  <c r="L34" i="19" s="1"/>
  <c r="I34" i="19" s="1"/>
  <c r="I65" i="19"/>
  <c r="H24" i="25"/>
  <c r="L24" i="25" s="1"/>
  <c r="J24" i="25" s="1"/>
  <c r="H22" i="25"/>
  <c r="L22" i="25" s="1"/>
  <c r="J22" i="25" s="1"/>
  <c r="H9" i="25"/>
  <c r="L9" i="25" s="1"/>
  <c r="I9" i="25" s="1"/>
  <c r="H477" i="16"/>
  <c r="L477" i="16" s="1"/>
  <c r="I477" i="16" s="1"/>
  <c r="H438" i="16"/>
  <c r="L438" i="16" s="1"/>
  <c r="H444" i="16"/>
  <c r="L444" i="16" s="1"/>
  <c r="J444" i="16" s="1"/>
  <c r="H448" i="16"/>
  <c r="L448" i="16" s="1"/>
  <c r="J448" i="16" s="1"/>
  <c r="H452" i="16"/>
  <c r="L452" i="16" s="1"/>
  <c r="H454" i="16"/>
  <c r="L454" i="16" s="1"/>
  <c r="H456" i="16"/>
  <c r="L456" i="16" s="1"/>
  <c r="K456" i="16" s="1"/>
  <c r="H458" i="16"/>
  <c r="L458" i="16" s="1"/>
  <c r="I458" i="16" s="1"/>
  <c r="H462" i="16"/>
  <c r="L462" i="16" s="1"/>
  <c r="H466" i="16"/>
  <c r="L466" i="16" s="1"/>
  <c r="H114" i="16"/>
  <c r="L114" i="16" s="1"/>
  <c r="K114" i="16" s="1"/>
  <c r="H118" i="16"/>
  <c r="L118" i="16" s="1"/>
  <c r="H120" i="16"/>
  <c r="L120" i="16" s="1"/>
  <c r="H123" i="17"/>
  <c r="L123" i="17" s="1"/>
  <c r="H159" i="17"/>
  <c r="L159" i="17" s="1"/>
  <c r="I159" i="17" s="1"/>
  <c r="H118" i="17"/>
  <c r="L118" i="17" s="1"/>
  <c r="H122" i="17"/>
  <c r="L122" i="17" s="1"/>
  <c r="H147" i="17"/>
  <c r="L147" i="17" s="1"/>
  <c r="H124" i="17"/>
  <c r="L124" i="17" s="1"/>
  <c r="I124" i="17" s="1"/>
  <c r="H128" i="17"/>
  <c r="L128" i="17" s="1"/>
  <c r="J128" i="17" s="1"/>
  <c r="H124" i="20"/>
  <c r="L124" i="20" s="1"/>
  <c r="K124" i="20" s="1"/>
  <c r="H127" i="20"/>
  <c r="L127" i="20" s="1"/>
  <c r="K127" i="20" s="1"/>
  <c r="H130" i="20"/>
  <c r="L130" i="20" s="1"/>
  <c r="K130" i="20" s="1"/>
  <c r="H133" i="20"/>
  <c r="L133" i="20" s="1"/>
  <c r="K133" i="20" s="1"/>
  <c r="H136" i="20"/>
  <c r="L136" i="20" s="1"/>
  <c r="H121" i="20"/>
  <c r="L121" i="20" s="1"/>
  <c r="H123" i="20"/>
  <c r="L123" i="20" s="1"/>
  <c r="H132" i="20"/>
  <c r="L132" i="20" s="1"/>
  <c r="H122" i="20"/>
  <c r="L122" i="20" s="1"/>
  <c r="H128" i="20"/>
  <c r="L128" i="20" s="1"/>
  <c r="J128" i="20" s="1"/>
  <c r="H115" i="21"/>
  <c r="L115" i="21" s="1"/>
  <c r="J115" i="21" s="1"/>
  <c r="H119" i="21"/>
  <c r="L119" i="21" s="1"/>
  <c r="I119" i="21" s="1"/>
  <c r="H122" i="16"/>
  <c r="L122" i="16" s="1"/>
  <c r="H117" i="16"/>
  <c r="L117" i="16" s="1"/>
  <c r="J117" i="16" s="1"/>
  <c r="H119" i="16"/>
  <c r="L119" i="16" s="1"/>
  <c r="M154" i="16" s="1"/>
  <c r="H121" i="16"/>
  <c r="L121" i="16" s="1"/>
  <c r="I121" i="16" s="1"/>
  <c r="H123" i="16"/>
  <c r="L123" i="16" s="1"/>
  <c r="H14" i="19"/>
  <c r="L14" i="19" s="1"/>
  <c r="K14" i="19" s="1"/>
  <c r="H26" i="19"/>
  <c r="L26" i="19" s="1"/>
  <c r="J26" i="19" s="1"/>
  <c r="H38" i="19"/>
  <c r="L38" i="19" s="1"/>
  <c r="I38" i="19" s="1"/>
  <c r="H49" i="19"/>
  <c r="L49" i="19" s="1"/>
  <c r="J49" i="19" s="1"/>
  <c r="H29" i="19"/>
  <c r="L29" i="19" s="1"/>
  <c r="I29" i="19" s="1"/>
  <c r="H33" i="19"/>
  <c r="L33" i="19" s="1"/>
  <c r="J33" i="19" s="1"/>
  <c r="H39" i="19"/>
  <c r="L39" i="19" s="1"/>
  <c r="K39" i="19" s="1"/>
  <c r="H42" i="19"/>
  <c r="L42" i="19" s="1"/>
  <c r="K42" i="19" s="1"/>
  <c r="H55" i="19"/>
  <c r="L55" i="19" s="1"/>
  <c r="I55" i="19" s="1"/>
  <c r="H9" i="19"/>
  <c r="L9" i="19" s="1"/>
  <c r="I9" i="19" s="1"/>
  <c r="H11" i="19"/>
  <c r="L11" i="19" s="1"/>
  <c r="K11" i="19" s="1"/>
  <c r="H13" i="19"/>
  <c r="L13" i="19" s="1"/>
  <c r="H15" i="19"/>
  <c r="L15" i="19" s="1"/>
  <c r="K15" i="19" s="1"/>
  <c r="H17" i="19"/>
  <c r="L17" i="19" s="1"/>
  <c r="I17" i="19" s="1"/>
  <c r="H19" i="19"/>
  <c r="L19" i="19" s="1"/>
  <c r="I19" i="19" s="1"/>
  <c r="H21" i="19"/>
  <c r="L21" i="19" s="1"/>
  <c r="I21" i="19" s="1"/>
  <c r="H23" i="19"/>
  <c r="L23" i="19" s="1"/>
  <c r="J23" i="19" s="1"/>
  <c r="H25" i="19"/>
  <c r="L25" i="19" s="1"/>
  <c r="K25" i="19" s="1"/>
  <c r="H27" i="19"/>
  <c r="L27" i="19" s="1"/>
  <c r="K27" i="19" s="1"/>
  <c r="H44" i="19"/>
  <c r="L44" i="19" s="1"/>
  <c r="I44" i="19" s="1"/>
  <c r="H46" i="19"/>
  <c r="L46" i="19" s="1"/>
  <c r="I46" i="19" s="1"/>
  <c r="H48" i="19"/>
  <c r="L48" i="19" s="1"/>
  <c r="J48" i="19" s="1"/>
  <c r="H52" i="19"/>
  <c r="L52" i="19" s="1"/>
  <c r="H54" i="19"/>
  <c r="L54" i="19" s="1"/>
  <c r="J54" i="19" s="1"/>
  <c r="H56" i="19"/>
  <c r="L56" i="19" s="1"/>
  <c r="J56" i="19" s="1"/>
  <c r="H58" i="19"/>
  <c r="L58" i="19" s="1"/>
  <c r="K58" i="19" s="1"/>
  <c r="J132" i="19"/>
  <c r="H222" i="21"/>
  <c r="L222" i="21" s="1"/>
  <c r="K222" i="21" s="1"/>
  <c r="H457" i="19"/>
  <c r="L457" i="19" s="1"/>
  <c r="K457" i="19" s="1"/>
  <c r="H459" i="19"/>
  <c r="L459" i="19" s="1"/>
  <c r="I459" i="19" s="1"/>
  <c r="H463" i="19"/>
  <c r="L463" i="19" s="1"/>
  <c r="I463" i="19" s="1"/>
  <c r="H467" i="19"/>
  <c r="L467" i="19" s="1"/>
  <c r="M467" i="19" s="1"/>
  <c r="H470" i="19"/>
  <c r="L470" i="19" s="1"/>
  <c r="K470" i="19" s="1"/>
  <c r="H474" i="19"/>
  <c r="L474" i="19" s="1"/>
  <c r="I474" i="19" s="1"/>
  <c r="H464" i="19"/>
  <c r="L464" i="19" s="1"/>
  <c r="H468" i="19"/>
  <c r="L468" i="19" s="1"/>
  <c r="M468" i="19" s="1"/>
  <c r="S468" i="19" s="1"/>
  <c r="H471" i="19"/>
  <c r="L471" i="19" s="1"/>
  <c r="I471" i="19" s="1"/>
  <c r="H475" i="19"/>
  <c r="L475" i="19" s="1"/>
  <c r="H479" i="19"/>
  <c r="L479" i="19" s="1"/>
  <c r="H483" i="19"/>
  <c r="L483" i="19" s="1"/>
  <c r="K483" i="19" s="1"/>
  <c r="H485" i="19"/>
  <c r="L485" i="19" s="1"/>
  <c r="I485" i="19" s="1"/>
  <c r="H469" i="19"/>
  <c r="L469" i="19" s="1"/>
  <c r="K469" i="19" s="1"/>
  <c r="H433" i="19"/>
  <c r="L433" i="19" s="1"/>
  <c r="K433" i="19" s="1"/>
  <c r="H447" i="19"/>
  <c r="L447" i="19" s="1"/>
  <c r="I447" i="19" s="1"/>
  <c r="H430" i="19"/>
  <c r="L430" i="19" s="1"/>
  <c r="K430" i="19" s="1"/>
  <c r="H432" i="19"/>
  <c r="L432" i="19" s="1"/>
  <c r="K432" i="19" s="1"/>
  <c r="H436" i="19"/>
  <c r="L436" i="19" s="1"/>
  <c r="H438" i="19"/>
  <c r="L438" i="19" s="1"/>
  <c r="H444" i="19"/>
  <c r="L444" i="19" s="1"/>
  <c r="I444" i="19" s="1"/>
  <c r="H446" i="19"/>
  <c r="L446" i="19" s="1"/>
  <c r="M446" i="19" s="1"/>
  <c r="H448" i="19"/>
  <c r="L448" i="19" s="1"/>
  <c r="I448" i="19" s="1"/>
  <c r="H450" i="19"/>
  <c r="L450" i="19" s="1"/>
  <c r="M450" i="19" s="1"/>
  <c r="H452" i="19"/>
  <c r="L452" i="19" s="1"/>
  <c r="J452" i="19" s="1"/>
  <c r="H456" i="19"/>
  <c r="L456" i="19" s="1"/>
  <c r="H458" i="19"/>
  <c r="L458" i="19" s="1"/>
  <c r="H460" i="19"/>
  <c r="L460" i="19" s="1"/>
  <c r="I460" i="19" s="1"/>
  <c r="H462" i="19"/>
  <c r="L462" i="19" s="1"/>
  <c r="J462" i="19" s="1"/>
  <c r="H476" i="19"/>
  <c r="L476" i="19" s="1"/>
  <c r="H480" i="19"/>
  <c r="L480" i="19" s="1"/>
  <c r="H471" i="16"/>
  <c r="L471" i="16" s="1"/>
  <c r="J471" i="16" s="1"/>
  <c r="H473" i="16"/>
  <c r="L473" i="16" s="1"/>
  <c r="H481" i="16"/>
  <c r="L481" i="16" s="1"/>
  <c r="H496" i="16"/>
  <c r="L496" i="16" s="1"/>
  <c r="H10" i="22"/>
  <c r="L10" i="22" s="1"/>
  <c r="I10" i="22" s="1"/>
  <c r="H38" i="16"/>
  <c r="L38" i="16" s="1"/>
  <c r="I38" i="16" s="1"/>
  <c r="H68" i="16"/>
  <c r="L68" i="16" s="1"/>
  <c r="H80" i="16"/>
  <c r="L80" i="16" s="1"/>
  <c r="H446" i="16"/>
  <c r="L446" i="16" s="1"/>
  <c r="I446" i="16" s="1"/>
  <c r="H460" i="16"/>
  <c r="L460" i="16" s="1"/>
  <c r="H151" i="17"/>
  <c r="L151" i="17" s="1"/>
  <c r="I151" i="17" s="1"/>
  <c r="H11" i="24"/>
  <c r="L11" i="24" s="1"/>
  <c r="H54" i="16"/>
  <c r="L54" i="16" s="1"/>
  <c r="I54" i="16" s="1"/>
  <c r="H74" i="16"/>
  <c r="L74" i="16" s="1"/>
  <c r="I74" i="16" s="1"/>
  <c r="H76" i="16"/>
  <c r="L76" i="16" s="1"/>
  <c r="H78" i="16"/>
  <c r="L78" i="16" s="1"/>
  <c r="H464" i="16"/>
  <c r="L464" i="16" s="1"/>
  <c r="K464" i="16" s="1"/>
  <c r="H490" i="16"/>
  <c r="L490" i="16" s="1"/>
  <c r="H492" i="16"/>
  <c r="L492" i="16" s="1"/>
  <c r="H494" i="16"/>
  <c r="L494" i="16" s="1"/>
  <c r="H11" i="21"/>
  <c r="L11" i="21" s="1"/>
  <c r="I11" i="21" s="1"/>
  <c r="H29" i="21"/>
  <c r="L29" i="21" s="1"/>
  <c r="K29" i="21" s="1"/>
  <c r="H14" i="22"/>
  <c r="L14" i="22" s="1"/>
  <c r="K14" i="22" s="1"/>
  <c r="H157" i="17"/>
  <c r="L157" i="17" s="1"/>
  <c r="I157" i="17" s="1"/>
  <c r="H476" i="16"/>
  <c r="L476" i="16" s="1"/>
  <c r="I476" i="16" s="1"/>
  <c r="H480" i="16"/>
  <c r="L480" i="16" s="1"/>
  <c r="H484" i="16"/>
  <c r="L484" i="16" s="1"/>
  <c r="H11" i="25"/>
  <c r="L11" i="25" s="1"/>
  <c r="J11" i="25" s="1"/>
  <c r="H114" i="23"/>
  <c r="L114" i="23" s="1"/>
  <c r="K114" i="23" s="1"/>
  <c r="H130" i="17"/>
  <c r="L130" i="17" s="1"/>
  <c r="H132" i="17"/>
  <c r="L132" i="17" s="1"/>
  <c r="I132" i="17" s="1"/>
  <c r="H134" i="17"/>
  <c r="L134" i="17" s="1"/>
  <c r="I134" i="17" s="1"/>
  <c r="H136" i="17"/>
  <c r="L136" i="17" s="1"/>
  <c r="I136" i="17" s="1"/>
  <c r="H138" i="17"/>
  <c r="L138" i="17" s="1"/>
  <c r="H140" i="17"/>
  <c r="L140" i="17" s="1"/>
  <c r="K140" i="17" s="1"/>
  <c r="H150" i="17"/>
  <c r="L150" i="17" s="1"/>
  <c r="J150" i="17" s="1"/>
  <c r="H18" i="25"/>
  <c r="L18" i="25" s="1"/>
  <c r="K18" i="25" s="1"/>
  <c r="H14" i="20"/>
  <c r="L14" i="20" s="1"/>
  <c r="J14" i="20" s="1"/>
  <c r="H22" i="20"/>
  <c r="L22" i="20" s="1"/>
  <c r="I22" i="20" s="1"/>
  <c r="H30" i="20"/>
  <c r="L30" i="20" s="1"/>
  <c r="J30" i="20" s="1"/>
  <c r="H32" i="20"/>
  <c r="L32" i="20" s="1"/>
  <c r="K32" i="20" s="1"/>
  <c r="H38" i="20"/>
  <c r="L38" i="20" s="1"/>
  <c r="J38" i="20" s="1"/>
  <c r="H40" i="20"/>
  <c r="L40" i="20" s="1"/>
  <c r="H44" i="20"/>
  <c r="L44" i="20" s="1"/>
  <c r="K44" i="20" s="1"/>
  <c r="H46" i="20"/>
  <c r="L46" i="20" s="1"/>
  <c r="I46" i="20" s="1"/>
  <c r="H225" i="20"/>
  <c r="L225" i="20" s="1"/>
  <c r="I225" i="20" s="1"/>
  <c r="J63" i="19"/>
  <c r="H222" i="20"/>
  <c r="L222" i="20" s="1"/>
  <c r="K222" i="20" s="1"/>
  <c r="H224" i="20"/>
  <c r="L224" i="20" s="1"/>
  <c r="K449" i="19"/>
  <c r="J448" i="19"/>
  <c r="J59" i="19"/>
  <c r="H30" i="16"/>
  <c r="L30" i="16" s="1"/>
  <c r="J30" i="16" s="1"/>
  <c r="H34" i="16"/>
  <c r="L34" i="16" s="1"/>
  <c r="H44" i="16"/>
  <c r="L44" i="16" s="1"/>
  <c r="K44" i="16" s="1"/>
  <c r="H46" i="16"/>
  <c r="L46" i="16" s="1"/>
  <c r="J46" i="16" s="1"/>
  <c r="H60" i="16"/>
  <c r="L60" i="16" s="1"/>
  <c r="J60" i="16" s="1"/>
  <c r="H62" i="16"/>
  <c r="L62" i="16" s="1"/>
  <c r="I62" i="16" s="1"/>
  <c r="H66" i="16"/>
  <c r="L66" i="16" s="1"/>
  <c r="J66" i="16" s="1"/>
  <c r="H70" i="16"/>
  <c r="L70" i="16" s="1"/>
  <c r="J70" i="16" s="1"/>
  <c r="H72" i="16"/>
  <c r="L72" i="16" s="1"/>
  <c r="H11" i="16"/>
  <c r="L11" i="16" s="1"/>
  <c r="J11" i="16" s="1"/>
  <c r="H15" i="16"/>
  <c r="L15" i="16" s="1"/>
  <c r="I15" i="16" s="1"/>
  <c r="H17" i="16"/>
  <c r="L17" i="16" s="1"/>
  <c r="I17" i="16" s="1"/>
  <c r="H19" i="16"/>
  <c r="L19" i="16" s="1"/>
  <c r="J19" i="16" s="1"/>
  <c r="H23" i="16"/>
  <c r="L23" i="16" s="1"/>
  <c r="I23" i="16" s="1"/>
  <c r="H25" i="16"/>
  <c r="L25" i="16" s="1"/>
  <c r="I25" i="16" s="1"/>
  <c r="H27" i="16"/>
  <c r="L27" i="16" s="1"/>
  <c r="J27" i="16" s="1"/>
  <c r="H29" i="16"/>
  <c r="L29" i="16" s="1"/>
  <c r="K29" i="16" s="1"/>
  <c r="H31" i="16"/>
  <c r="L31" i="16" s="1"/>
  <c r="I31" i="16" s="1"/>
  <c r="H35" i="16"/>
  <c r="L35" i="16" s="1"/>
  <c r="H37" i="16"/>
  <c r="L37" i="16" s="1"/>
  <c r="I37" i="16" s="1"/>
  <c r="H39" i="16"/>
  <c r="L39" i="16" s="1"/>
  <c r="I39" i="16" s="1"/>
  <c r="H47" i="16"/>
  <c r="L47" i="16" s="1"/>
  <c r="K47" i="16" s="1"/>
  <c r="H49" i="16"/>
  <c r="L49" i="16" s="1"/>
  <c r="K49" i="16" s="1"/>
  <c r="H51" i="16"/>
  <c r="L51" i="16" s="1"/>
  <c r="I51" i="16" s="1"/>
  <c r="H53" i="16"/>
  <c r="L53" i="16" s="1"/>
  <c r="H55" i="16"/>
  <c r="L55" i="16" s="1"/>
  <c r="K55" i="16" s="1"/>
  <c r="H57" i="16"/>
  <c r="L57" i="16" s="1"/>
  <c r="K57" i="16" s="1"/>
  <c r="H59" i="16"/>
  <c r="L59" i="16" s="1"/>
  <c r="J59" i="16" s="1"/>
  <c r="H61" i="16"/>
  <c r="L61" i="16" s="1"/>
  <c r="H63" i="16"/>
  <c r="L63" i="16" s="1"/>
  <c r="J63" i="16" s="1"/>
  <c r="H65" i="16"/>
  <c r="L65" i="16" s="1"/>
  <c r="J65" i="16" s="1"/>
  <c r="H67" i="16"/>
  <c r="L67" i="16" s="1"/>
  <c r="K67" i="16" s="1"/>
  <c r="H69" i="16"/>
  <c r="L69" i="16" s="1"/>
  <c r="H73" i="16"/>
  <c r="L73" i="16" s="1"/>
  <c r="J73" i="16" s="1"/>
  <c r="H75" i="16"/>
  <c r="L75" i="16" s="1"/>
  <c r="I75" i="16" s="1"/>
  <c r="H77" i="16"/>
  <c r="L77" i="16" s="1"/>
  <c r="K77" i="16" s="1"/>
  <c r="H79" i="16"/>
  <c r="L79" i="16" s="1"/>
  <c r="H436" i="16"/>
  <c r="L436" i="16" s="1"/>
  <c r="J436" i="16" s="1"/>
  <c r="H442" i="16"/>
  <c r="L442" i="16" s="1"/>
  <c r="H468" i="16"/>
  <c r="L468" i="16" s="1"/>
  <c r="I468" i="16" s="1"/>
  <c r="H488" i="16"/>
  <c r="L488" i="16" s="1"/>
  <c r="J488" i="16" s="1"/>
  <c r="H469" i="16"/>
  <c r="L469" i="16" s="1"/>
  <c r="K469" i="16" s="1"/>
  <c r="H472" i="16"/>
  <c r="L472" i="16" s="1"/>
  <c r="H474" i="16"/>
  <c r="L474" i="16" s="1"/>
  <c r="K474" i="16" s="1"/>
  <c r="H478" i="16"/>
  <c r="L478" i="16" s="1"/>
  <c r="K478" i="16" s="1"/>
  <c r="H482" i="16"/>
  <c r="L482" i="16" s="1"/>
  <c r="J482" i="16" s="1"/>
  <c r="H429" i="16"/>
  <c r="L429" i="16" s="1"/>
  <c r="H431" i="16"/>
  <c r="L431" i="16" s="1"/>
  <c r="I431" i="16" s="1"/>
  <c r="H435" i="16"/>
  <c r="L435" i="16" s="1"/>
  <c r="J435" i="16" s="1"/>
  <c r="H437" i="16"/>
  <c r="L437" i="16" s="1"/>
  <c r="K437" i="16" s="1"/>
  <c r="H443" i="16"/>
  <c r="L443" i="16" s="1"/>
  <c r="H445" i="16"/>
  <c r="L445" i="16" s="1"/>
  <c r="I445" i="16" s="1"/>
  <c r="H447" i="16"/>
  <c r="L447" i="16" s="1"/>
  <c r="K447" i="16" s="1"/>
  <c r="H449" i="16"/>
  <c r="L449" i="16" s="1"/>
  <c r="J449" i="16" s="1"/>
  <c r="H457" i="16"/>
  <c r="L457" i="16" s="1"/>
  <c r="H459" i="16"/>
  <c r="L459" i="16" s="1"/>
  <c r="I459" i="16" s="1"/>
  <c r="H461" i="16"/>
  <c r="L461" i="16" s="1"/>
  <c r="J461" i="16" s="1"/>
  <c r="H463" i="16"/>
  <c r="L463" i="16" s="1"/>
  <c r="K463" i="16" s="1"/>
  <c r="H465" i="16"/>
  <c r="L465" i="16" s="1"/>
  <c r="H467" i="16"/>
  <c r="L467" i="16" s="1"/>
  <c r="K467" i="16" s="1"/>
  <c r="H470" i="16"/>
  <c r="L470" i="16" s="1"/>
  <c r="H487" i="16"/>
  <c r="L487" i="16" s="1"/>
  <c r="J487" i="16" s="1"/>
  <c r="H489" i="16"/>
  <c r="L489" i="16" s="1"/>
  <c r="H491" i="16"/>
  <c r="L491" i="16" s="1"/>
  <c r="K491" i="16" s="1"/>
  <c r="H493" i="16"/>
  <c r="L493" i="16" s="1"/>
  <c r="J493" i="16" s="1"/>
  <c r="H495" i="16"/>
  <c r="L495" i="16" s="1"/>
  <c r="J495" i="16" s="1"/>
  <c r="H116" i="23"/>
  <c r="L116" i="23" s="1"/>
  <c r="K116" i="23" s="1"/>
  <c r="H117" i="23"/>
  <c r="L117" i="23" s="1"/>
  <c r="K117" i="23" s="1"/>
  <c r="J486" i="16"/>
  <c r="H23" i="20"/>
  <c r="L23" i="20" s="1"/>
  <c r="K23" i="20" s="1"/>
  <c r="H27" i="20"/>
  <c r="L27" i="20" s="1"/>
  <c r="K27" i="20" s="1"/>
  <c r="H48" i="20"/>
  <c r="L48" i="20" s="1"/>
  <c r="K48" i="20" s="1"/>
  <c r="H10" i="20"/>
  <c r="L10" i="20" s="1"/>
  <c r="J10" i="20" s="1"/>
  <c r="H16" i="20"/>
  <c r="L16" i="20" s="1"/>
  <c r="K16" i="20" s="1"/>
  <c r="H29" i="20"/>
  <c r="L29" i="20" s="1"/>
  <c r="K29" i="20" s="1"/>
  <c r="H33" i="20"/>
  <c r="L33" i="20" s="1"/>
  <c r="H35" i="20"/>
  <c r="L35" i="20" s="1"/>
  <c r="J35" i="20" s="1"/>
  <c r="H37" i="20"/>
  <c r="L37" i="20" s="1"/>
  <c r="H39" i="20"/>
  <c r="L39" i="20" s="1"/>
  <c r="H41" i="20"/>
  <c r="L41" i="20" s="1"/>
  <c r="J41" i="20" s="1"/>
  <c r="H43" i="20"/>
  <c r="L43" i="20" s="1"/>
  <c r="I43" i="20" s="1"/>
  <c r="H17" i="20"/>
  <c r="L17" i="20" s="1"/>
  <c r="I17" i="20" s="1"/>
  <c r="H42" i="20"/>
  <c r="L42" i="20" s="1"/>
  <c r="H18" i="20"/>
  <c r="L18" i="20" s="1"/>
  <c r="J18" i="20" s="1"/>
  <c r="H24" i="20"/>
  <c r="L24" i="20" s="1"/>
  <c r="I24" i="20" s="1"/>
  <c r="H26" i="20"/>
  <c r="L26" i="20" s="1"/>
  <c r="K26" i="20" s="1"/>
  <c r="H28" i="20"/>
  <c r="L28" i="20" s="1"/>
  <c r="K28" i="20" s="1"/>
  <c r="H45" i="20"/>
  <c r="L45" i="20" s="1"/>
  <c r="K45" i="20" s="1"/>
  <c r="H47" i="20"/>
  <c r="L47" i="20" s="1"/>
  <c r="S47" i="20" s="1"/>
  <c r="P47" i="20" s="1"/>
  <c r="H49" i="20"/>
  <c r="L49" i="20" s="1"/>
  <c r="M49" i="20" s="1"/>
  <c r="S49" i="20" s="1"/>
  <c r="P49" i="20" s="1"/>
  <c r="H146" i="17"/>
  <c r="L146" i="17" s="1"/>
  <c r="H152" i="17"/>
  <c r="L152" i="17" s="1"/>
  <c r="I152" i="17" s="1"/>
  <c r="H154" i="17"/>
  <c r="L154" i="17" s="1"/>
  <c r="J154" i="17" s="1"/>
  <c r="H161" i="17"/>
  <c r="L161" i="17" s="1"/>
  <c r="H163" i="17"/>
  <c r="L163" i="17" s="1"/>
  <c r="K163" i="17" s="1"/>
  <c r="H115" i="17"/>
  <c r="L115" i="17" s="1"/>
  <c r="H119" i="17"/>
  <c r="L119" i="17" s="1"/>
  <c r="J119" i="17" s="1"/>
  <c r="H121" i="17"/>
  <c r="L121" i="17" s="1"/>
  <c r="J121" i="17" s="1"/>
  <c r="H125" i="17"/>
  <c r="L125" i="17" s="1"/>
  <c r="K125" i="17" s="1"/>
  <c r="H127" i="17"/>
  <c r="L127" i="17" s="1"/>
  <c r="J127" i="17" s="1"/>
  <c r="H131" i="17"/>
  <c r="L131" i="17" s="1"/>
  <c r="H133" i="17"/>
  <c r="L133" i="17" s="1"/>
  <c r="K133" i="17" s="1"/>
  <c r="H135" i="17"/>
  <c r="L135" i="17" s="1"/>
  <c r="K135" i="17" s="1"/>
  <c r="H137" i="17"/>
  <c r="L137" i="17" s="1"/>
  <c r="J137" i="17" s="1"/>
  <c r="H139" i="17"/>
  <c r="L139" i="17" s="1"/>
  <c r="H141" i="17"/>
  <c r="L141" i="17" s="1"/>
  <c r="J141" i="17" s="1"/>
  <c r="H143" i="17"/>
  <c r="L143" i="17" s="1"/>
  <c r="J143" i="17" s="1"/>
  <c r="H156" i="17"/>
  <c r="L156" i="17" s="1"/>
  <c r="K156" i="17" s="1"/>
  <c r="H158" i="17"/>
  <c r="L158" i="17" s="1"/>
  <c r="K158" i="17" s="1"/>
  <c r="H142" i="17"/>
  <c r="L142" i="17" s="1"/>
  <c r="I142" i="17" s="1"/>
  <c r="H116" i="17"/>
  <c r="L116" i="17" s="1"/>
  <c r="K116" i="17" s="1"/>
  <c r="H145" i="17"/>
  <c r="L145" i="17" s="1"/>
  <c r="H153" i="17"/>
  <c r="L153" i="17" s="1"/>
  <c r="J153" i="17" s="1"/>
  <c r="H160" i="17"/>
  <c r="L160" i="17" s="1"/>
  <c r="J160" i="17" s="1"/>
  <c r="H162" i="17"/>
  <c r="L162" i="17" s="1"/>
  <c r="J162" i="17" s="1"/>
  <c r="H164" i="17"/>
  <c r="L164" i="17" s="1"/>
  <c r="J164" i="17" s="1"/>
  <c r="H16" i="25"/>
  <c r="L16" i="25" s="1"/>
  <c r="K16" i="25" s="1"/>
  <c r="H20" i="25"/>
  <c r="L20" i="25" s="1"/>
  <c r="K20" i="25" s="1"/>
  <c r="H25" i="25"/>
  <c r="L25" i="25" s="1"/>
  <c r="H26" i="25"/>
  <c r="L26" i="25" s="1"/>
  <c r="I26" i="25" s="1"/>
  <c r="H10" i="25"/>
  <c r="L10" i="25" s="1"/>
  <c r="K10" i="25" s="1"/>
  <c r="H13" i="25"/>
  <c r="L13" i="25" s="1"/>
  <c r="K13" i="25" s="1"/>
  <c r="H15" i="25"/>
  <c r="L15" i="25" s="1"/>
  <c r="K15" i="25" s="1"/>
  <c r="H19" i="25"/>
  <c r="L19" i="25" s="1"/>
  <c r="J19" i="25" s="1"/>
  <c r="H21" i="25"/>
  <c r="L21" i="25" s="1"/>
  <c r="K21" i="25" s="1"/>
  <c r="H23" i="25"/>
  <c r="L23" i="25" s="1"/>
  <c r="K23" i="25" s="1"/>
  <c r="H11" i="22"/>
  <c r="L11" i="22" s="1"/>
  <c r="I11" i="22" s="1"/>
  <c r="H12" i="22"/>
  <c r="L12" i="22" s="1"/>
  <c r="K12" i="22" s="1"/>
  <c r="H13" i="22"/>
  <c r="L13" i="22" s="1"/>
  <c r="I13" i="22" s="1"/>
  <c r="H27" i="21"/>
  <c r="L27" i="21" s="1"/>
  <c r="H14" i="21"/>
  <c r="L14" i="21" s="1"/>
  <c r="K14" i="21" s="1"/>
  <c r="H18" i="21"/>
  <c r="L18" i="21" s="1"/>
  <c r="I18" i="21" s="1"/>
  <c r="H20" i="21"/>
  <c r="L20" i="21" s="1"/>
  <c r="J20" i="21" s="1"/>
  <c r="H22" i="21"/>
  <c r="L22" i="21" s="1"/>
  <c r="K22" i="21" s="1"/>
  <c r="H21" i="21"/>
  <c r="L21" i="21" s="1"/>
  <c r="K21" i="21" s="1"/>
  <c r="H24" i="21"/>
  <c r="L24" i="21" s="1"/>
  <c r="K24" i="21" s="1"/>
  <c r="H25" i="21"/>
  <c r="L25" i="21" s="1"/>
  <c r="K25" i="21" s="1"/>
  <c r="H13" i="21"/>
  <c r="L13" i="21" s="1"/>
  <c r="K13" i="21" s="1"/>
  <c r="H15" i="21"/>
  <c r="L15" i="21" s="1"/>
  <c r="K15" i="21" s="1"/>
  <c r="H26" i="21"/>
  <c r="L26" i="21" s="1"/>
  <c r="K26" i="21" s="1"/>
  <c r="H28" i="21"/>
  <c r="L28" i="21" s="1"/>
  <c r="J28" i="21" s="1"/>
  <c r="H16" i="21"/>
  <c r="L16" i="21" s="1"/>
  <c r="I16" i="21" s="1"/>
  <c r="H10" i="21"/>
  <c r="L10" i="21" s="1"/>
  <c r="K10" i="21" s="1"/>
  <c r="H17" i="21"/>
  <c r="L17" i="21" s="1"/>
  <c r="K17" i="21" s="1"/>
  <c r="H19" i="21"/>
  <c r="L19" i="21" s="1"/>
  <c r="K19" i="21" s="1"/>
  <c r="H23" i="21"/>
  <c r="L23" i="21" s="1"/>
  <c r="H12" i="24"/>
  <c r="L12" i="24" s="1"/>
  <c r="M12" i="24" s="1"/>
  <c r="S12" i="24" s="1"/>
  <c r="K366" i="19"/>
  <c r="J366" i="19"/>
  <c r="Q185" i="17"/>
  <c r="S185" i="17"/>
  <c r="P185" i="17" s="1"/>
  <c r="T185" i="17" s="1"/>
  <c r="R185" i="17"/>
  <c r="M185" i="17"/>
  <c r="Q197" i="17"/>
  <c r="S197" i="17"/>
  <c r="P197" i="17" s="1"/>
  <c r="U197" i="17" s="1"/>
  <c r="R197" i="17"/>
  <c r="M197" i="17"/>
  <c r="Q209" i="17"/>
  <c r="S209" i="17"/>
  <c r="P209" i="17" s="1"/>
  <c r="U209" i="17" s="1"/>
  <c r="R209" i="17"/>
  <c r="M209" i="17"/>
  <c r="K105" i="19"/>
  <c r="M105" i="19"/>
  <c r="Q181" i="17"/>
  <c r="S181" i="17"/>
  <c r="P181" i="17" s="1"/>
  <c r="T181" i="17" s="1"/>
  <c r="R181" i="17"/>
  <c r="M181" i="17"/>
  <c r="K70" i="19"/>
  <c r="J70" i="19"/>
  <c r="I70" i="19"/>
  <c r="K261" i="19"/>
  <c r="J261" i="19"/>
  <c r="S261" i="19"/>
  <c r="P261" i="19" s="1"/>
  <c r="U261" i="19" s="1"/>
  <c r="I261" i="19"/>
  <c r="M190" i="17"/>
  <c r="Q190" i="17"/>
  <c r="S190" i="17"/>
  <c r="P190" i="17" s="1"/>
  <c r="T190" i="17" s="1"/>
  <c r="R199" i="17"/>
  <c r="M199" i="17"/>
  <c r="Q199" i="17"/>
  <c r="M392" i="16"/>
  <c r="S392" i="16"/>
  <c r="P392" i="16" s="1"/>
  <c r="I30" i="25"/>
  <c r="K30" i="25"/>
  <c r="J30" i="25"/>
  <c r="K75" i="19"/>
  <c r="J75" i="19"/>
  <c r="K158" i="19"/>
  <c r="K233" i="19"/>
  <c r="J233" i="19"/>
  <c r="K265" i="19"/>
  <c r="J265" i="19"/>
  <c r="J293" i="19"/>
  <c r="S293" i="19"/>
  <c r="P293" i="19" s="1"/>
  <c r="U293" i="19" s="1"/>
  <c r="I293" i="19"/>
  <c r="R344" i="19"/>
  <c r="Q344" i="19"/>
  <c r="M344" i="19"/>
  <c r="K351" i="19"/>
  <c r="J351" i="19"/>
  <c r="J414" i="19"/>
  <c r="I414" i="19"/>
  <c r="K414" i="19"/>
  <c r="Q416" i="19"/>
  <c r="M416" i="19"/>
  <c r="J501" i="19"/>
  <c r="Q501" i="19"/>
  <c r="I501" i="19"/>
  <c r="K510" i="19"/>
  <c r="J510" i="19"/>
  <c r="S510" i="19"/>
  <c r="P510" i="19" s="1"/>
  <c r="T510" i="19" s="1"/>
  <c r="S18" i="26"/>
  <c r="P18" i="26" s="1"/>
  <c r="T18" i="26" s="1"/>
  <c r="K18" i="26"/>
  <c r="J18" i="26"/>
  <c r="J22" i="26"/>
  <c r="K22" i="26"/>
  <c r="I22" i="26"/>
  <c r="K72" i="26"/>
  <c r="J72" i="26"/>
  <c r="I72" i="26"/>
  <c r="K160" i="26"/>
  <c r="S160" i="26"/>
  <c r="P160" i="26" s="1"/>
  <c r="T160" i="26" s="1"/>
  <c r="M160" i="26"/>
  <c r="J160" i="26"/>
  <c r="J249" i="26"/>
  <c r="K249" i="26"/>
  <c r="J282" i="26"/>
  <c r="R282" i="26"/>
  <c r="K282" i="26"/>
  <c r="K338" i="26"/>
  <c r="R338" i="26"/>
  <c r="I338" i="26"/>
  <c r="J338" i="26"/>
  <c r="K128" i="17"/>
  <c r="K148" i="17"/>
  <c r="J148" i="17"/>
  <c r="I148" i="17"/>
  <c r="M163" i="17"/>
  <c r="S163" i="17" s="1"/>
  <c r="J168" i="17"/>
  <c r="R183" i="17"/>
  <c r="M183" i="17"/>
  <c r="Q183" i="17"/>
  <c r="R195" i="17"/>
  <c r="M195" i="17"/>
  <c r="Q195" i="17"/>
  <c r="K196" i="17"/>
  <c r="R203" i="17"/>
  <c r="M203" i="17"/>
  <c r="Q203" i="17"/>
  <c r="M206" i="17"/>
  <c r="Q206" i="17"/>
  <c r="S206" i="17"/>
  <c r="P206" i="17" s="1"/>
  <c r="T206" i="17" s="1"/>
  <c r="R211" i="17"/>
  <c r="M211" i="17"/>
  <c r="Q211" i="17"/>
  <c r="Q201" i="17"/>
  <c r="S201" i="17"/>
  <c r="P201" i="17" s="1"/>
  <c r="T201" i="17" s="1"/>
  <c r="R201" i="17"/>
  <c r="M201" i="17"/>
  <c r="S333" i="16"/>
  <c r="P333" i="16" s="1"/>
  <c r="U333" i="16" s="1"/>
  <c r="M333" i="16"/>
  <c r="M335" i="16"/>
  <c r="Q335" i="16"/>
  <c r="Q337" i="16"/>
  <c r="K337" i="16"/>
  <c r="J337" i="16"/>
  <c r="I337" i="16"/>
  <c r="Q354" i="16"/>
  <c r="S354" i="16"/>
  <c r="P354" i="16" s="1"/>
  <c r="M354" i="16"/>
  <c r="Q383" i="16"/>
  <c r="R383" i="16"/>
  <c r="S398" i="16"/>
  <c r="P398" i="16" s="1"/>
  <c r="Q398" i="16"/>
  <c r="M400" i="16"/>
  <c r="Q400" i="16"/>
  <c r="S422" i="16"/>
  <c r="P422" i="16" s="1"/>
  <c r="K422" i="16"/>
  <c r="Q392" i="16"/>
  <c r="S400" i="16"/>
  <c r="P400" i="16" s="1"/>
  <c r="Q370" i="25"/>
  <c r="M370" i="25"/>
  <c r="I370" i="25"/>
  <c r="K38" i="19"/>
  <c r="J38" i="19"/>
  <c r="I74" i="19"/>
  <c r="K74" i="19"/>
  <c r="J81" i="19"/>
  <c r="S81" i="19"/>
  <c r="P81" i="19" s="1"/>
  <c r="U81" i="19" s="1"/>
  <c r="I81" i="19"/>
  <c r="R81" i="19"/>
  <c r="S86" i="19"/>
  <c r="P86" i="19" s="1"/>
  <c r="U86" i="19" s="1"/>
  <c r="I86" i="19"/>
  <c r="K86" i="19"/>
  <c r="K126" i="19"/>
  <c r="M190" i="19"/>
  <c r="K190" i="19"/>
  <c r="I233" i="19"/>
  <c r="S253" i="19"/>
  <c r="P253" i="19" s="1"/>
  <c r="T253" i="19" s="1"/>
  <c r="M253" i="19"/>
  <c r="Q256" i="19"/>
  <c r="K256" i="19"/>
  <c r="J256" i="19"/>
  <c r="M257" i="19"/>
  <c r="I257" i="19"/>
  <c r="K257" i="19"/>
  <c r="I265" i="19"/>
  <c r="R272" i="19"/>
  <c r="Q272" i="19"/>
  <c r="J273" i="19"/>
  <c r="K293" i="19"/>
  <c r="J358" i="19"/>
  <c r="I358" i="19"/>
  <c r="R361" i="19"/>
  <c r="Q361" i="19"/>
  <c r="J361" i="19"/>
  <c r="R377" i="19"/>
  <c r="Q377" i="19"/>
  <c r="M377" i="19"/>
  <c r="K383" i="19"/>
  <c r="M383" i="19"/>
  <c r="R387" i="19"/>
  <c r="K387" i="19"/>
  <c r="J387" i="19"/>
  <c r="Q389" i="19"/>
  <c r="J389" i="19"/>
  <c r="S389" i="19"/>
  <c r="P389" i="19" s="1"/>
  <c r="U389" i="19" s="1"/>
  <c r="I389" i="19"/>
  <c r="K399" i="19"/>
  <c r="M402" i="19"/>
  <c r="Q402" i="19"/>
  <c r="I402" i="19"/>
  <c r="K402" i="19"/>
  <c r="J402" i="19"/>
  <c r="K419" i="19"/>
  <c r="M419" i="19"/>
  <c r="S419" i="19"/>
  <c r="P419" i="19" s="1"/>
  <c r="U419" i="19" s="1"/>
  <c r="I419" i="19"/>
  <c r="K499" i="19"/>
  <c r="M499" i="19"/>
  <c r="K61" i="26"/>
  <c r="J61" i="26"/>
  <c r="M68" i="26"/>
  <c r="S68" i="26"/>
  <c r="P68" i="26" s="1"/>
  <c r="T68" i="26" s="1"/>
  <c r="R68" i="26"/>
  <c r="S84" i="26"/>
  <c r="P84" i="26" s="1"/>
  <c r="U84" i="26" s="1"/>
  <c r="R84" i="26"/>
  <c r="K153" i="26"/>
  <c r="M153" i="26"/>
  <c r="R155" i="26"/>
  <c r="I155" i="26"/>
  <c r="K155" i="26"/>
  <c r="J155" i="26"/>
  <c r="S176" i="26"/>
  <c r="P176" i="26" s="1"/>
  <c r="U176" i="26" s="1"/>
  <c r="K176" i="26"/>
  <c r="J176" i="26"/>
  <c r="M204" i="26"/>
  <c r="I204" i="26"/>
  <c r="S204" i="26"/>
  <c r="P204" i="26" s="1"/>
  <c r="U204" i="26" s="1"/>
  <c r="K204" i="26"/>
  <c r="J204" i="26"/>
  <c r="M246" i="26"/>
  <c r="R246" i="26"/>
  <c r="Q246" i="26"/>
  <c r="M255" i="26"/>
  <c r="Q255" i="26"/>
  <c r="Q260" i="26"/>
  <c r="K260" i="26"/>
  <c r="J260" i="26"/>
  <c r="I260" i="26"/>
  <c r="J266" i="26"/>
  <c r="K266" i="26"/>
  <c r="S266" i="26"/>
  <c r="P266" i="26" s="1"/>
  <c r="U266" i="26" s="1"/>
  <c r="I266" i="26"/>
  <c r="R266" i="26"/>
  <c r="M291" i="26"/>
  <c r="Q291" i="26"/>
  <c r="I293" i="26"/>
  <c r="S293" i="26"/>
  <c r="P293" i="26" s="1"/>
  <c r="U293" i="26" s="1"/>
  <c r="K293" i="26"/>
  <c r="R293" i="26"/>
  <c r="J315" i="26"/>
  <c r="I315" i="26"/>
  <c r="I336" i="26"/>
  <c r="S336" i="26"/>
  <c r="P336" i="26" s="1"/>
  <c r="U336" i="26" s="1"/>
  <c r="I40" i="20"/>
  <c r="K40" i="20"/>
  <c r="J40" i="20"/>
  <c r="K440" i="20"/>
  <c r="S440" i="20"/>
  <c r="P440" i="20" s="1"/>
  <c r="T440" i="20" s="1"/>
  <c r="I440" i="20"/>
  <c r="M440" i="20"/>
  <c r="M186" i="17"/>
  <c r="Q186" i="17"/>
  <c r="S186" i="17"/>
  <c r="P186" i="17" s="1"/>
  <c r="U186" i="17" s="1"/>
  <c r="S196" i="17"/>
  <c r="P196" i="17" s="1"/>
  <c r="U196" i="17" s="1"/>
  <c r="R196" i="17"/>
  <c r="M196" i="17"/>
  <c r="J196" i="17"/>
  <c r="S204" i="17"/>
  <c r="P204" i="17" s="1"/>
  <c r="U204" i="17" s="1"/>
  <c r="K204" i="17"/>
  <c r="R204" i="17"/>
  <c r="M204" i="17"/>
  <c r="Q205" i="17"/>
  <c r="S205" i="17"/>
  <c r="P205" i="17" s="1"/>
  <c r="T205" i="17" s="1"/>
  <c r="R205" i="17"/>
  <c r="K43" i="19"/>
  <c r="S103" i="19"/>
  <c r="P103" i="19" s="1"/>
  <c r="U103" i="19" s="1"/>
  <c r="J103" i="19"/>
  <c r="I103" i="19"/>
  <c r="R103" i="19"/>
  <c r="K150" i="19"/>
  <c r="J150" i="19"/>
  <c r="M245" i="19"/>
  <c r="S245" i="19"/>
  <c r="P245" i="19" s="1"/>
  <c r="T245" i="19" s="1"/>
  <c r="K245" i="19"/>
  <c r="Q255" i="19"/>
  <c r="M255" i="19"/>
  <c r="I255" i="19"/>
  <c r="S267" i="19"/>
  <c r="P267" i="19" s="1"/>
  <c r="U267" i="19" s="1"/>
  <c r="R267" i="19"/>
  <c r="Q267" i="19"/>
  <c r="K277" i="19"/>
  <c r="J277" i="19"/>
  <c r="M289" i="19"/>
  <c r="I289" i="19"/>
  <c r="K289" i="19"/>
  <c r="K305" i="19"/>
  <c r="J305" i="19"/>
  <c r="I305" i="19"/>
  <c r="K334" i="19"/>
  <c r="J334" i="19"/>
  <c r="Q360" i="19"/>
  <c r="M360" i="19"/>
  <c r="R375" i="19"/>
  <c r="M375" i="19"/>
  <c r="I375" i="19"/>
  <c r="R386" i="19"/>
  <c r="Q386" i="19"/>
  <c r="K388" i="19"/>
  <c r="Q388" i="19"/>
  <c r="K395" i="19"/>
  <c r="M395" i="19"/>
  <c r="S415" i="19"/>
  <c r="P415" i="19" s="1"/>
  <c r="T415" i="19" s="1"/>
  <c r="M415" i="19"/>
  <c r="J418" i="19"/>
  <c r="K418" i="19"/>
  <c r="I418" i="19"/>
  <c r="Q418" i="19"/>
  <c r="M423" i="19"/>
  <c r="I423" i="19"/>
  <c r="J423" i="19"/>
  <c r="S423" i="19"/>
  <c r="P423" i="19" s="1"/>
  <c r="U423" i="19" s="1"/>
  <c r="K423" i="19"/>
  <c r="I442" i="19"/>
  <c r="K526" i="19"/>
  <c r="J526" i="19"/>
  <c r="S526" i="19"/>
  <c r="P526" i="19" s="1"/>
  <c r="U526" i="19" s="1"/>
  <c r="Q21" i="26"/>
  <c r="S21" i="26"/>
  <c r="P21" i="26" s="1"/>
  <c r="U21" i="26" s="1"/>
  <c r="K30" i="26"/>
  <c r="J30" i="26"/>
  <c r="I30" i="26"/>
  <c r="J93" i="26"/>
  <c r="K93" i="26"/>
  <c r="S148" i="26"/>
  <c r="P148" i="26" s="1"/>
  <c r="U148" i="26" s="1"/>
  <c r="I148" i="26"/>
  <c r="K148" i="26"/>
  <c r="J148" i="26"/>
  <c r="S192" i="26"/>
  <c r="P192" i="26" s="1"/>
  <c r="U192" i="26" s="1"/>
  <c r="J192" i="26"/>
  <c r="M192" i="26"/>
  <c r="K192" i="26"/>
  <c r="S264" i="26"/>
  <c r="P264" i="26" s="1"/>
  <c r="U264" i="26" s="1"/>
  <c r="I264" i="26"/>
  <c r="R264" i="26"/>
  <c r="Q264" i="26"/>
  <c r="S270" i="26"/>
  <c r="P270" i="26" s="1"/>
  <c r="U270" i="26" s="1"/>
  <c r="K270" i="26"/>
  <c r="M270" i="26"/>
  <c r="R270" i="26"/>
  <c r="J270" i="26"/>
  <c r="R278" i="26"/>
  <c r="J278" i="26"/>
  <c r="K278" i="26"/>
  <c r="S297" i="26"/>
  <c r="P297" i="26" s="1"/>
  <c r="U297" i="26" s="1"/>
  <c r="J297" i="26"/>
  <c r="R297" i="26"/>
  <c r="K297" i="26"/>
  <c r="M305" i="26"/>
  <c r="S305" i="26"/>
  <c r="P305" i="26" s="1"/>
  <c r="U305" i="26" s="1"/>
  <c r="R305" i="26"/>
  <c r="K362" i="26"/>
  <c r="J362" i="26"/>
  <c r="I362" i="26"/>
  <c r="R207" i="17"/>
  <c r="M207" i="17"/>
  <c r="Q207" i="17"/>
  <c r="Q189" i="17"/>
  <c r="S189" i="17"/>
  <c r="P189" i="17" s="1"/>
  <c r="U189" i="17" s="1"/>
  <c r="R189" i="17"/>
  <c r="M205" i="17"/>
  <c r="R190" i="17"/>
  <c r="Q394" i="16"/>
  <c r="M394" i="16"/>
  <c r="K394" i="16"/>
  <c r="M407" i="16"/>
  <c r="Q407" i="16"/>
  <c r="Q420" i="16"/>
  <c r="S420" i="16"/>
  <c r="P420" i="16" s="1"/>
  <c r="M420" i="16"/>
  <c r="K106" i="25"/>
  <c r="J106" i="25"/>
  <c r="Q206" i="25"/>
  <c r="K206" i="25"/>
  <c r="S91" i="19"/>
  <c r="P91" i="19" s="1"/>
  <c r="U91" i="19" s="1"/>
  <c r="R91" i="19"/>
  <c r="Q91" i="19"/>
  <c r="S96" i="19"/>
  <c r="P96" i="19" s="1"/>
  <c r="U96" i="19" s="1"/>
  <c r="K96" i="19"/>
  <c r="R102" i="19"/>
  <c r="Q102" i="19"/>
  <c r="R185" i="19"/>
  <c r="K185" i="19"/>
  <c r="J297" i="19"/>
  <c r="I297" i="19"/>
  <c r="K363" i="19"/>
  <c r="J363" i="19"/>
  <c r="K180" i="17"/>
  <c r="M182" i="17"/>
  <c r="Q182" i="17"/>
  <c r="S182" i="17"/>
  <c r="P182" i="17" s="1"/>
  <c r="U182" i="17" s="1"/>
  <c r="S188" i="17"/>
  <c r="P188" i="17" s="1"/>
  <c r="T188" i="17" s="1"/>
  <c r="R188" i="17"/>
  <c r="M188" i="17"/>
  <c r="K188" i="17"/>
  <c r="J192" i="17"/>
  <c r="S192" i="17"/>
  <c r="P192" i="17" s="1"/>
  <c r="U192" i="17" s="1"/>
  <c r="R192" i="17"/>
  <c r="M192" i="17"/>
  <c r="M198" i="17"/>
  <c r="Q198" i="17"/>
  <c r="S198" i="17"/>
  <c r="P198" i="17" s="1"/>
  <c r="U198" i="17" s="1"/>
  <c r="S200" i="17"/>
  <c r="P200" i="17" s="1"/>
  <c r="U200" i="17" s="1"/>
  <c r="R200" i="17"/>
  <c r="M200" i="17"/>
  <c r="S208" i="17"/>
  <c r="P208" i="17" s="1"/>
  <c r="U208" i="17" s="1"/>
  <c r="R208" i="17"/>
  <c r="M208" i="17"/>
  <c r="M210" i="17"/>
  <c r="Q210" i="17"/>
  <c r="S210" i="17"/>
  <c r="P210" i="17" s="1"/>
  <c r="T210" i="17" s="1"/>
  <c r="Q213" i="17"/>
  <c r="S213" i="17"/>
  <c r="P213" i="17" s="1"/>
  <c r="U213" i="17" s="1"/>
  <c r="R213" i="17"/>
  <c r="M213" i="17"/>
  <c r="Q208" i="17"/>
  <c r="Q192" i="17"/>
  <c r="R198" i="17"/>
  <c r="R182" i="17"/>
  <c r="Q242" i="16"/>
  <c r="S242" i="16"/>
  <c r="P242" i="16" s="1"/>
  <c r="M258" i="16"/>
  <c r="S258" i="16"/>
  <c r="P258" i="16" s="1"/>
  <c r="Q306" i="16"/>
  <c r="S306" i="16"/>
  <c r="P306" i="16" s="1"/>
  <c r="M123" i="25"/>
  <c r="K123" i="25"/>
  <c r="J123" i="25"/>
  <c r="I123" i="25"/>
  <c r="J142" i="17"/>
  <c r="M162" i="17"/>
  <c r="Q162" i="17" s="1"/>
  <c r="R162" i="17" s="1"/>
  <c r="K172" i="17"/>
  <c r="J172" i="17"/>
  <c r="S184" i="17"/>
  <c r="P184" i="17" s="1"/>
  <c r="U184" i="17" s="1"/>
  <c r="R184" i="17"/>
  <c r="M184" i="17"/>
  <c r="R187" i="17"/>
  <c r="J187" i="17"/>
  <c r="M187" i="17"/>
  <c r="Q187" i="17"/>
  <c r="J188" i="17"/>
  <c r="R191" i="17"/>
  <c r="I191" i="17"/>
  <c r="M191" i="17"/>
  <c r="Q191" i="17"/>
  <c r="M194" i="17"/>
  <c r="Q194" i="17"/>
  <c r="S194" i="17"/>
  <c r="P194" i="17" s="1"/>
  <c r="T194" i="17" s="1"/>
  <c r="M202" i="17"/>
  <c r="Q202" i="17"/>
  <c r="S202" i="17"/>
  <c r="P202" i="17" s="1"/>
  <c r="U202" i="17" s="1"/>
  <c r="S212" i="17"/>
  <c r="P212" i="17" s="1"/>
  <c r="U212" i="17" s="1"/>
  <c r="R212" i="17"/>
  <c r="M212" i="17"/>
  <c r="Q193" i="17"/>
  <c r="S193" i="17"/>
  <c r="P193" i="17" s="1"/>
  <c r="U193" i="17" s="1"/>
  <c r="R193" i="17"/>
  <c r="M193" i="17"/>
  <c r="Q204" i="17"/>
  <c r="Q188" i="17"/>
  <c r="S199" i="17"/>
  <c r="P199" i="17" s="1"/>
  <c r="U199" i="17" s="1"/>
  <c r="S183" i="17"/>
  <c r="P183" i="17" s="1"/>
  <c r="T183" i="17" s="1"/>
  <c r="R210" i="17"/>
  <c r="R194" i="17"/>
  <c r="S364" i="16"/>
  <c r="P364" i="16" s="1"/>
  <c r="Q364" i="16"/>
  <c r="M364" i="16"/>
  <c r="S366" i="16"/>
  <c r="P366" i="16" s="1"/>
  <c r="Q366" i="16"/>
  <c r="M366" i="16"/>
  <c r="J397" i="16"/>
  <c r="M397" i="16"/>
  <c r="S414" i="16"/>
  <c r="P414" i="16" s="1"/>
  <c r="M414" i="16"/>
  <c r="Q414" i="16"/>
  <c r="M398" i="16"/>
  <c r="S419" i="16"/>
  <c r="P419" i="16" s="1"/>
  <c r="S372" i="16"/>
  <c r="P372" i="16" s="1"/>
  <c r="K190" i="25"/>
  <c r="J190" i="25"/>
  <c r="I190" i="25"/>
  <c r="K54" i="19"/>
  <c r="R65" i="19"/>
  <c r="Q65" i="19"/>
  <c r="J65" i="19"/>
  <c r="I92" i="19"/>
  <c r="K92" i="19"/>
  <c r="K97" i="19"/>
  <c r="J97" i="19"/>
  <c r="Q103" i="19"/>
  <c r="Q176" i="19"/>
  <c r="J176" i="19"/>
  <c r="K240" i="19"/>
  <c r="S240" i="19"/>
  <c r="P240" i="19" s="1"/>
  <c r="T240" i="19" s="1"/>
  <c r="R240" i="19"/>
  <c r="R245" i="19"/>
  <c r="R255" i="19"/>
  <c r="R259" i="19"/>
  <c r="Q259" i="19"/>
  <c r="M259" i="19"/>
  <c r="K282" i="19"/>
  <c r="Q282" i="19"/>
  <c r="J289" i="19"/>
  <c r="J301" i="19"/>
  <c r="I301" i="19"/>
  <c r="M305" i="19"/>
  <c r="M313" i="19"/>
  <c r="K313" i="19"/>
  <c r="R360" i="19"/>
  <c r="S361" i="19"/>
  <c r="P361" i="19" s="1"/>
  <c r="T361" i="19" s="1"/>
  <c r="S375" i="19"/>
  <c r="P375" i="19" s="1"/>
  <c r="U375" i="19" s="1"/>
  <c r="S386" i="19"/>
  <c r="P386" i="19" s="1"/>
  <c r="T386" i="19" s="1"/>
  <c r="R395" i="19"/>
  <c r="R401" i="19"/>
  <c r="Q401" i="19"/>
  <c r="S401" i="19"/>
  <c r="P401" i="19" s="1"/>
  <c r="T401" i="19" s="1"/>
  <c r="M401" i="19"/>
  <c r="K420" i="19"/>
  <c r="Q420" i="19"/>
  <c r="M420" i="19"/>
  <c r="K447" i="19"/>
  <c r="K453" i="19"/>
  <c r="J453" i="19"/>
  <c r="I453" i="19"/>
  <c r="J457" i="19"/>
  <c r="J474" i="19"/>
  <c r="K478" i="19"/>
  <c r="J478" i="19"/>
  <c r="K494" i="19"/>
  <c r="J494" i="19"/>
  <c r="S494" i="19"/>
  <c r="P494" i="19" s="1"/>
  <c r="U494" i="19" s="1"/>
  <c r="R494" i="19"/>
  <c r="S34" i="26"/>
  <c r="P34" i="26" s="1"/>
  <c r="U34" i="26" s="1"/>
  <c r="I34" i="26"/>
  <c r="J34" i="26"/>
  <c r="K34" i="26"/>
  <c r="K43" i="26"/>
  <c r="J43" i="26"/>
  <c r="I43" i="26"/>
  <c r="K85" i="26"/>
  <c r="J85" i="26"/>
  <c r="S107" i="26"/>
  <c r="P107" i="26" s="1"/>
  <c r="U107" i="26" s="1"/>
  <c r="J107" i="26"/>
  <c r="K107" i="26"/>
  <c r="M107" i="26"/>
  <c r="I107" i="26"/>
  <c r="S132" i="26"/>
  <c r="P132" i="26" s="1"/>
  <c r="T132" i="26" s="1"/>
  <c r="J132" i="26"/>
  <c r="K132" i="26"/>
  <c r="I132" i="26"/>
  <c r="Q154" i="26"/>
  <c r="R154" i="26"/>
  <c r="I154" i="26"/>
  <c r="S154" i="26"/>
  <c r="P154" i="26" s="1"/>
  <c r="T154" i="26" s="1"/>
  <c r="J175" i="26"/>
  <c r="S175" i="26"/>
  <c r="P175" i="26" s="1"/>
  <c r="T175" i="26" s="1"/>
  <c r="I175" i="26"/>
  <c r="Q175" i="26"/>
  <c r="R175" i="26"/>
  <c r="Q187" i="26"/>
  <c r="I187" i="26"/>
  <c r="J187" i="26"/>
  <c r="K187" i="26"/>
  <c r="J247" i="26"/>
  <c r="M247" i="26"/>
  <c r="I247" i="26"/>
  <c r="Q247" i="26"/>
  <c r="R290" i="26"/>
  <c r="K290" i="26"/>
  <c r="I290" i="26"/>
  <c r="J290" i="26"/>
  <c r="S290" i="26"/>
  <c r="P290" i="26" s="1"/>
  <c r="U290" i="26" s="1"/>
  <c r="M61" i="20"/>
  <c r="K61" i="20"/>
  <c r="J125" i="20"/>
  <c r="M302" i="26"/>
  <c r="K302" i="26"/>
  <c r="I145" i="20"/>
  <c r="K145" i="20"/>
  <c r="R284" i="20"/>
  <c r="K284" i="20"/>
  <c r="K303" i="20"/>
  <c r="J303" i="20"/>
  <c r="S514" i="20"/>
  <c r="P514" i="20" s="1"/>
  <c r="U514" i="20" s="1"/>
  <c r="R514" i="20"/>
  <c r="R30" i="23"/>
  <c r="K30" i="23"/>
  <c r="I30" i="23"/>
  <c r="I248" i="23"/>
  <c r="M248" i="23"/>
  <c r="J248" i="23"/>
  <c r="S334" i="23"/>
  <c r="P334" i="23" s="1"/>
  <c r="U334" i="23" s="1"/>
  <c r="I334" i="23"/>
  <c r="R334" i="23"/>
  <c r="K334" i="23"/>
  <c r="J334" i="23"/>
  <c r="K293" i="21"/>
  <c r="J293" i="21"/>
  <c r="S474" i="21"/>
  <c r="P474" i="21" s="1"/>
  <c r="T474" i="21" s="1"/>
  <c r="J474" i="21"/>
  <c r="I12" i="27"/>
  <c r="K12" i="27"/>
  <c r="J250" i="27"/>
  <c r="K250" i="27"/>
  <c r="I250" i="27"/>
  <c r="K354" i="27"/>
  <c r="R354" i="27"/>
  <c r="J354" i="27"/>
  <c r="M354" i="27"/>
  <c r="I354" i="27"/>
  <c r="K393" i="27"/>
  <c r="R393" i="27"/>
  <c r="J393" i="27"/>
  <c r="M393" i="27"/>
  <c r="S33" i="22"/>
  <c r="P33" i="22" s="1"/>
  <c r="T33" i="22" s="1"/>
  <c r="J33" i="22"/>
  <c r="K33" i="22"/>
  <c r="J472" i="22"/>
  <c r="I472" i="22"/>
  <c r="R36" i="28"/>
  <c r="K36" i="28"/>
  <c r="J36" i="28"/>
  <c r="S36" i="28"/>
  <c r="P36" i="28" s="1"/>
  <c r="U36" i="28" s="1"/>
  <c r="I36" i="28"/>
  <c r="J76" i="28"/>
  <c r="M76" i="28"/>
  <c r="R76" i="28"/>
  <c r="Q76" i="28"/>
  <c r="S106" i="28"/>
  <c r="P106" i="28" s="1"/>
  <c r="U106" i="28" s="1"/>
  <c r="K106" i="28"/>
  <c r="J106" i="28"/>
  <c r="M136" i="28"/>
  <c r="K136" i="28"/>
  <c r="S150" i="28"/>
  <c r="P150" i="28" s="1"/>
  <c r="U150" i="28" s="1"/>
  <c r="I150" i="28"/>
  <c r="Q150" i="28"/>
  <c r="R150" i="28"/>
  <c r="J150" i="28"/>
  <c r="K159" i="28"/>
  <c r="S159" i="28"/>
  <c r="P159" i="28" s="1"/>
  <c r="U159" i="28" s="1"/>
  <c r="I159" i="28"/>
  <c r="J188" i="28"/>
  <c r="R188" i="28"/>
  <c r="S188" i="28"/>
  <c r="P188" i="28" s="1"/>
  <c r="U188" i="28" s="1"/>
  <c r="Q188" i="28"/>
  <c r="S309" i="16"/>
  <c r="P309" i="16" s="1"/>
  <c r="M382" i="16"/>
  <c r="M340" i="16"/>
  <c r="Q384" i="16"/>
  <c r="S408" i="16"/>
  <c r="P408" i="16" s="1"/>
  <c r="S371" i="16"/>
  <c r="P371" i="16" s="1"/>
  <c r="S355" i="16"/>
  <c r="P355" i="16" s="1"/>
  <c r="T355" i="16" s="1"/>
  <c r="S340" i="16"/>
  <c r="P340" i="16" s="1"/>
  <c r="K32" i="25"/>
  <c r="R58" i="25"/>
  <c r="Q364" i="25"/>
  <c r="S420" i="25"/>
  <c r="P420" i="25" s="1"/>
  <c r="U420" i="25" s="1"/>
  <c r="R260" i="19"/>
  <c r="S295" i="19"/>
  <c r="P295" i="19" s="1"/>
  <c r="T295" i="19" s="1"/>
  <c r="Q345" i="19"/>
  <c r="R403" i="19"/>
  <c r="Q417" i="19"/>
  <c r="Q421" i="19"/>
  <c r="K422" i="19"/>
  <c r="I439" i="19"/>
  <c r="K448" i="19"/>
  <c r="J481" i="19"/>
  <c r="Q55" i="26"/>
  <c r="J67" i="26"/>
  <c r="K69" i="26"/>
  <c r="K77" i="26"/>
  <c r="S168" i="26"/>
  <c r="P168" i="26" s="1"/>
  <c r="U168" i="26" s="1"/>
  <c r="Q171" i="26"/>
  <c r="M174" i="26"/>
  <c r="Q195" i="26"/>
  <c r="S200" i="26"/>
  <c r="P200" i="26" s="1"/>
  <c r="U200" i="26" s="1"/>
  <c r="Q210" i="26"/>
  <c r="K237" i="26"/>
  <c r="K241" i="26"/>
  <c r="R265" i="26"/>
  <c r="S288" i="26"/>
  <c r="P288" i="26" s="1"/>
  <c r="U288" i="26" s="1"/>
  <c r="I317" i="26"/>
  <c r="M348" i="26"/>
  <c r="I379" i="26"/>
  <c r="R379" i="26"/>
  <c r="Q380" i="26"/>
  <c r="S380" i="26"/>
  <c r="P380" i="26" s="1"/>
  <c r="T380" i="26" s="1"/>
  <c r="J380" i="26"/>
  <c r="M401" i="26"/>
  <c r="Q415" i="26"/>
  <c r="S50" i="20"/>
  <c r="P50" i="20" s="1"/>
  <c r="T50" i="20" s="1"/>
  <c r="Q50" i="20"/>
  <c r="I56" i="20"/>
  <c r="S72" i="20"/>
  <c r="P72" i="20" s="1"/>
  <c r="T72" i="20" s="1"/>
  <c r="J72" i="20"/>
  <c r="J145" i="20"/>
  <c r="I153" i="20"/>
  <c r="R160" i="20"/>
  <c r="M184" i="20"/>
  <c r="R184" i="20"/>
  <c r="K185" i="20"/>
  <c r="I185" i="20"/>
  <c r="K245" i="20"/>
  <c r="J245" i="20"/>
  <c r="R245" i="20"/>
  <c r="I245" i="20"/>
  <c r="Q245" i="20"/>
  <c r="K250" i="20"/>
  <c r="J250" i="20"/>
  <c r="K279" i="20"/>
  <c r="J279" i="20"/>
  <c r="K343" i="20"/>
  <c r="I343" i="20"/>
  <c r="M356" i="20"/>
  <c r="I356" i="20"/>
  <c r="K356" i="20"/>
  <c r="R359" i="20"/>
  <c r="Q359" i="20"/>
  <c r="I361" i="20"/>
  <c r="R384" i="20"/>
  <c r="Q384" i="20"/>
  <c r="M400" i="20"/>
  <c r="S413" i="20"/>
  <c r="P413" i="20" s="1"/>
  <c r="T413" i="20" s="1"/>
  <c r="M413" i="20"/>
  <c r="I413" i="20"/>
  <c r="R442" i="20"/>
  <c r="Q442" i="20"/>
  <c r="S454" i="20"/>
  <c r="P454" i="20" s="1"/>
  <c r="U454" i="20" s="1"/>
  <c r="M454" i="20"/>
  <c r="R464" i="20"/>
  <c r="K464" i="20"/>
  <c r="Q464" i="20"/>
  <c r="J467" i="20"/>
  <c r="S467" i="20"/>
  <c r="P467" i="20" s="1"/>
  <c r="U467" i="20" s="1"/>
  <c r="I467" i="20"/>
  <c r="R467" i="20"/>
  <c r="I471" i="20"/>
  <c r="J510" i="20"/>
  <c r="I510" i="20"/>
  <c r="K514" i="20"/>
  <c r="S30" i="23"/>
  <c r="P30" i="23" s="1"/>
  <c r="U30" i="23" s="1"/>
  <c r="M58" i="23"/>
  <c r="R71" i="23"/>
  <c r="M71" i="23"/>
  <c r="M88" i="23"/>
  <c r="K88" i="23"/>
  <c r="J88" i="23"/>
  <c r="S88" i="23"/>
  <c r="P88" i="23" s="1"/>
  <c r="U88" i="23" s="1"/>
  <c r="I88" i="23"/>
  <c r="J95" i="23"/>
  <c r="I95" i="23"/>
  <c r="K136" i="23"/>
  <c r="I136" i="23"/>
  <c r="R144" i="23"/>
  <c r="K144" i="23"/>
  <c r="K171" i="23"/>
  <c r="S171" i="23"/>
  <c r="P171" i="23" s="1"/>
  <c r="T171" i="23" s="1"/>
  <c r="I171" i="23"/>
  <c r="R171" i="23"/>
  <c r="Q176" i="23"/>
  <c r="M176" i="23"/>
  <c r="K178" i="23"/>
  <c r="I178" i="23"/>
  <c r="Q178" i="23"/>
  <c r="J256" i="23"/>
  <c r="S256" i="23"/>
  <c r="P256" i="23" s="1"/>
  <c r="U256" i="23" s="1"/>
  <c r="I256" i="23"/>
  <c r="M256" i="23"/>
  <c r="R286" i="23"/>
  <c r="S286" i="23"/>
  <c r="P286" i="23" s="1"/>
  <c r="U286" i="23" s="1"/>
  <c r="I286" i="23"/>
  <c r="J356" i="23"/>
  <c r="M356" i="23"/>
  <c r="R154" i="21"/>
  <c r="K154" i="21"/>
  <c r="S154" i="21"/>
  <c r="P154" i="21" s="1"/>
  <c r="U154" i="21" s="1"/>
  <c r="I309" i="26"/>
  <c r="M309" i="26"/>
  <c r="K351" i="26"/>
  <c r="Q351" i="26"/>
  <c r="K354" i="26"/>
  <c r="I354" i="26"/>
  <c r="K385" i="26"/>
  <c r="R385" i="26"/>
  <c r="R98" i="20"/>
  <c r="M98" i="20"/>
  <c r="K259" i="20"/>
  <c r="S259" i="20"/>
  <c r="P259" i="20" s="1"/>
  <c r="T259" i="20" s="1"/>
  <c r="J259" i="20"/>
  <c r="M259" i="20"/>
  <c r="I259" i="20"/>
  <c r="M299" i="20"/>
  <c r="J299" i="20"/>
  <c r="I299" i="20"/>
  <c r="R500" i="20"/>
  <c r="Q500" i="20"/>
  <c r="S139" i="23"/>
  <c r="P139" i="23" s="1"/>
  <c r="U139" i="23" s="1"/>
  <c r="Q139" i="23"/>
  <c r="R212" i="23"/>
  <c r="J212" i="23"/>
  <c r="S240" i="23"/>
  <c r="P240" i="23" s="1"/>
  <c r="U240" i="23" s="1"/>
  <c r="I240" i="23"/>
  <c r="R190" i="21"/>
  <c r="I190" i="21"/>
  <c r="S190" i="21"/>
  <c r="P190" i="21" s="1"/>
  <c r="U190" i="21" s="1"/>
  <c r="J190" i="21"/>
  <c r="S502" i="21"/>
  <c r="P502" i="21" s="1"/>
  <c r="U502" i="21" s="1"/>
  <c r="J502" i="21"/>
  <c r="I502" i="21"/>
  <c r="R175" i="27"/>
  <c r="I175" i="27"/>
  <c r="J287" i="27"/>
  <c r="K287" i="27"/>
  <c r="Q90" i="22"/>
  <c r="J90" i="22"/>
  <c r="R90" i="22"/>
  <c r="J299" i="22"/>
  <c r="K299" i="22"/>
  <c r="I299" i="22"/>
  <c r="R86" i="28"/>
  <c r="K86" i="28"/>
  <c r="J86" i="28"/>
  <c r="I86" i="28"/>
  <c r="M406" i="16"/>
  <c r="Q408" i="16"/>
  <c r="Q399" i="16"/>
  <c r="Q334" i="16"/>
  <c r="S336" i="16"/>
  <c r="P336" i="16" s="1"/>
  <c r="R345" i="19"/>
  <c r="S403" i="19"/>
  <c r="P403" i="19" s="1"/>
  <c r="U403" i="19" s="1"/>
  <c r="R417" i="19"/>
  <c r="Q422" i="19"/>
  <c r="R55" i="26"/>
  <c r="J168" i="26"/>
  <c r="Q174" i="26"/>
  <c r="J200" i="26"/>
  <c r="R210" i="26"/>
  <c r="J236" i="26"/>
  <c r="S237" i="26"/>
  <c r="P237" i="26" s="1"/>
  <c r="T237" i="26" s="1"/>
  <c r="M318" i="26"/>
  <c r="K318" i="26"/>
  <c r="Q337" i="26"/>
  <c r="S337" i="26"/>
  <c r="P337" i="26" s="1"/>
  <c r="U337" i="26" s="1"/>
  <c r="I337" i="26"/>
  <c r="M366" i="26"/>
  <c r="I366" i="26"/>
  <c r="K381" i="26"/>
  <c r="S381" i="26"/>
  <c r="P381" i="26" s="1"/>
  <c r="U381" i="26" s="1"/>
  <c r="I381" i="26"/>
  <c r="S401" i="26"/>
  <c r="P401" i="26" s="1"/>
  <c r="U401" i="26" s="1"/>
  <c r="K405" i="26"/>
  <c r="S405" i="26"/>
  <c r="P405" i="26" s="1"/>
  <c r="U405" i="26" s="1"/>
  <c r="Q66" i="20"/>
  <c r="S66" i="20"/>
  <c r="P66" i="20" s="1"/>
  <c r="U66" i="20" s="1"/>
  <c r="S98" i="20"/>
  <c r="P98" i="20" s="1"/>
  <c r="U98" i="20" s="1"/>
  <c r="S104" i="20"/>
  <c r="P104" i="20" s="1"/>
  <c r="T104" i="20" s="1"/>
  <c r="J104" i="20"/>
  <c r="K153" i="20"/>
  <c r="Q181" i="20"/>
  <c r="S181" i="20"/>
  <c r="P181" i="20" s="1"/>
  <c r="T181" i="20" s="1"/>
  <c r="M187" i="20"/>
  <c r="K187" i="20"/>
  <c r="K229" i="20"/>
  <c r="J229" i="20"/>
  <c r="R229" i="20"/>
  <c r="I229" i="20"/>
  <c r="Q229" i="20"/>
  <c r="K253" i="20"/>
  <c r="M253" i="20"/>
  <c r="J253" i="20"/>
  <c r="R253" i="20"/>
  <c r="I253" i="20"/>
  <c r="K348" i="20"/>
  <c r="J348" i="20"/>
  <c r="R394" i="20"/>
  <c r="K394" i="20"/>
  <c r="J394" i="20"/>
  <c r="M395" i="20"/>
  <c r="K395" i="20"/>
  <c r="S447" i="20"/>
  <c r="P447" i="20" s="1"/>
  <c r="T447" i="20" s="1"/>
  <c r="K447" i="20"/>
  <c r="J447" i="20"/>
  <c r="Q469" i="20"/>
  <c r="I469" i="20"/>
  <c r="R18" i="23"/>
  <c r="I18" i="23"/>
  <c r="S18" i="23"/>
  <c r="P18" i="23" s="1"/>
  <c r="T18" i="23" s="1"/>
  <c r="R26" i="23"/>
  <c r="I26" i="23"/>
  <c r="S26" i="23"/>
  <c r="P26" i="23" s="1"/>
  <c r="U26" i="23" s="1"/>
  <c r="R34" i="23"/>
  <c r="I34" i="23"/>
  <c r="S34" i="23"/>
  <c r="P34" i="23" s="1"/>
  <c r="T34" i="23" s="1"/>
  <c r="S51" i="23"/>
  <c r="P51" i="23" s="1"/>
  <c r="T51" i="23" s="1"/>
  <c r="M51" i="23"/>
  <c r="Q60" i="23"/>
  <c r="M60" i="23"/>
  <c r="S60" i="23"/>
  <c r="P60" i="23" s="1"/>
  <c r="T60" i="23" s="1"/>
  <c r="I60" i="23"/>
  <c r="J64" i="23"/>
  <c r="I64" i="23"/>
  <c r="Q64" i="23"/>
  <c r="J246" i="23"/>
  <c r="M246" i="23"/>
  <c r="J252" i="23"/>
  <c r="I252" i="23"/>
  <c r="S252" i="23"/>
  <c r="P252" i="23" s="1"/>
  <c r="U252" i="23" s="1"/>
  <c r="R258" i="23"/>
  <c r="M258" i="23"/>
  <c r="J258" i="23"/>
  <c r="I258" i="23"/>
  <c r="S258" i="23"/>
  <c r="P258" i="23" s="1"/>
  <c r="U258" i="23" s="1"/>
  <c r="K54" i="21"/>
  <c r="J54" i="21"/>
  <c r="K97" i="21"/>
  <c r="R97" i="21"/>
  <c r="S97" i="21"/>
  <c r="P97" i="21" s="1"/>
  <c r="T97" i="21" s="1"/>
  <c r="R99" i="21"/>
  <c r="Q99" i="21"/>
  <c r="S317" i="26"/>
  <c r="P317" i="26" s="1"/>
  <c r="U317" i="26" s="1"/>
  <c r="J317" i="26"/>
  <c r="S56" i="20"/>
  <c r="P56" i="20" s="1"/>
  <c r="T56" i="20" s="1"/>
  <c r="J56" i="20"/>
  <c r="K88" i="20"/>
  <c r="I88" i="20"/>
  <c r="R268" i="20"/>
  <c r="Q268" i="20"/>
  <c r="M268" i="20"/>
  <c r="Q274" i="20"/>
  <c r="J274" i="20"/>
  <c r="K287" i="20"/>
  <c r="J287" i="20"/>
  <c r="M287" i="20"/>
  <c r="I287" i="20"/>
  <c r="K361" i="20"/>
  <c r="J361" i="20"/>
  <c r="K390" i="20"/>
  <c r="S390" i="20"/>
  <c r="P390" i="20" s="1"/>
  <c r="U390" i="20" s="1"/>
  <c r="Q390" i="20"/>
  <c r="R455" i="20"/>
  <c r="I455" i="20"/>
  <c r="K471" i="20"/>
  <c r="S471" i="20"/>
  <c r="P471" i="20" s="1"/>
  <c r="U471" i="20" s="1"/>
  <c r="J471" i="20"/>
  <c r="K483" i="20"/>
  <c r="M483" i="20"/>
  <c r="S493" i="20"/>
  <c r="P493" i="20" s="1"/>
  <c r="U493" i="20" s="1"/>
  <c r="R493" i="20"/>
  <c r="Q493" i="20"/>
  <c r="Q512" i="20"/>
  <c r="M512" i="20"/>
  <c r="R22" i="23"/>
  <c r="K22" i="23"/>
  <c r="I22" i="23"/>
  <c r="R40" i="23"/>
  <c r="S40" i="23"/>
  <c r="P40" i="23" s="1"/>
  <c r="U40" i="23" s="1"/>
  <c r="J40" i="23"/>
  <c r="Q40" i="23"/>
  <c r="I40" i="23"/>
  <c r="M40" i="23"/>
  <c r="S77" i="23"/>
  <c r="P77" i="23" s="1"/>
  <c r="U77" i="23" s="1"/>
  <c r="K77" i="23"/>
  <c r="R162" i="21"/>
  <c r="J162" i="21"/>
  <c r="S162" i="21"/>
  <c r="P162" i="21" s="1"/>
  <c r="U162" i="21" s="1"/>
  <c r="K287" i="21"/>
  <c r="M287" i="21"/>
  <c r="J407" i="21"/>
  <c r="I407" i="21"/>
  <c r="S407" i="21"/>
  <c r="P407" i="21" s="1"/>
  <c r="U407" i="21" s="1"/>
  <c r="R407" i="21"/>
  <c r="R65" i="27"/>
  <c r="M65" i="27"/>
  <c r="S65" i="27"/>
  <c r="P65" i="27" s="1"/>
  <c r="U65" i="27" s="1"/>
  <c r="M341" i="27"/>
  <c r="J341" i="27"/>
  <c r="R341" i="27"/>
  <c r="I341" i="27"/>
  <c r="Q341" i="27"/>
  <c r="K341" i="27"/>
  <c r="K49" i="22"/>
  <c r="J49" i="22"/>
  <c r="S49" i="22"/>
  <c r="P49" i="22" s="1"/>
  <c r="U49" i="22" s="1"/>
  <c r="I49" i="22"/>
  <c r="M49" i="22"/>
  <c r="K77" i="22"/>
  <c r="I77" i="22"/>
  <c r="S77" i="22"/>
  <c r="P77" i="22" s="1"/>
  <c r="U77" i="22" s="1"/>
  <c r="M77" i="22"/>
  <c r="K251" i="22"/>
  <c r="Q251" i="22"/>
  <c r="S379" i="22"/>
  <c r="P379" i="22" s="1"/>
  <c r="U379" i="22" s="1"/>
  <c r="R379" i="22"/>
  <c r="K379" i="22"/>
  <c r="M400" i="22"/>
  <c r="R400" i="22"/>
  <c r="J41" i="28"/>
  <c r="K41" i="28"/>
  <c r="J373" i="16"/>
  <c r="Q423" i="16"/>
  <c r="Q382" i="16"/>
  <c r="S403" i="16"/>
  <c r="P403" i="16" s="1"/>
  <c r="Q32" i="25"/>
  <c r="J77" i="25"/>
  <c r="R138" i="25"/>
  <c r="Q212" i="25"/>
  <c r="M348" i="25"/>
  <c r="Q391" i="25"/>
  <c r="J219" i="19"/>
  <c r="K316" i="19"/>
  <c r="I345" i="19"/>
  <c r="I417" i="19"/>
  <c r="I422" i="19"/>
  <c r="R422" i="19"/>
  <c r="Q142" i="26"/>
  <c r="K168" i="26"/>
  <c r="K245" i="26"/>
  <c r="R273" i="26"/>
  <c r="J302" i="26"/>
  <c r="I333" i="26"/>
  <c r="R333" i="26"/>
  <c r="R334" i="26"/>
  <c r="J334" i="26"/>
  <c r="J337" i="26"/>
  <c r="K346" i="26"/>
  <c r="Q356" i="26"/>
  <c r="J366" i="26"/>
  <c r="J370" i="26"/>
  <c r="S379" i="26"/>
  <c r="P379" i="26" s="1"/>
  <c r="U379" i="26" s="1"/>
  <c r="R380" i="26"/>
  <c r="J381" i="26"/>
  <c r="J385" i="26"/>
  <c r="I389" i="26"/>
  <c r="J405" i="26"/>
  <c r="S413" i="26"/>
  <c r="P413" i="26" s="1"/>
  <c r="U413" i="26" s="1"/>
  <c r="Q419" i="26"/>
  <c r="S419" i="26"/>
  <c r="P419" i="26" s="1"/>
  <c r="U419" i="26" s="1"/>
  <c r="S421" i="26"/>
  <c r="P421" i="26" s="1"/>
  <c r="U421" i="26" s="1"/>
  <c r="K421" i="26"/>
  <c r="M66" i="20"/>
  <c r="M82" i="20"/>
  <c r="R82" i="20"/>
  <c r="J88" i="20"/>
  <c r="I104" i="20"/>
  <c r="J139" i="20"/>
  <c r="Q149" i="20"/>
  <c r="J150" i="20"/>
  <c r="K158" i="20"/>
  <c r="R181" i="20"/>
  <c r="K182" i="20"/>
  <c r="I209" i="20"/>
  <c r="I210" i="20"/>
  <c r="R211" i="20"/>
  <c r="M229" i="20"/>
  <c r="Q253" i="20"/>
  <c r="M263" i="20"/>
  <c r="Q272" i="20"/>
  <c r="K272" i="20"/>
  <c r="M292" i="20"/>
  <c r="J317" i="20"/>
  <c r="I317" i="20"/>
  <c r="J335" i="20"/>
  <c r="R358" i="20"/>
  <c r="Q358" i="20"/>
  <c r="S363" i="20"/>
  <c r="P363" i="20" s="1"/>
  <c r="U363" i="20" s="1"/>
  <c r="J368" i="20"/>
  <c r="R368" i="20"/>
  <c r="S379" i="20"/>
  <c r="P379" i="20" s="1"/>
  <c r="U379" i="20" s="1"/>
  <c r="M379" i="20"/>
  <c r="K386" i="20"/>
  <c r="J386" i="20"/>
  <c r="I394" i="20"/>
  <c r="J395" i="20"/>
  <c r="Q398" i="20"/>
  <c r="I398" i="20"/>
  <c r="R411" i="20"/>
  <c r="I411" i="20"/>
  <c r="K411" i="20"/>
  <c r="S423" i="20"/>
  <c r="P423" i="20" s="1"/>
  <c r="T423" i="20" s="1"/>
  <c r="I423" i="20"/>
  <c r="R423" i="20"/>
  <c r="I444" i="20"/>
  <c r="Q446" i="20"/>
  <c r="M446" i="20"/>
  <c r="S463" i="20"/>
  <c r="P463" i="20" s="1"/>
  <c r="T463" i="20" s="1"/>
  <c r="R463" i="20"/>
  <c r="I463" i="20"/>
  <c r="S482" i="20"/>
  <c r="P482" i="20" s="1"/>
  <c r="U482" i="20" s="1"/>
  <c r="R482" i="20"/>
  <c r="R521" i="20"/>
  <c r="I521" i="20"/>
  <c r="K18" i="23"/>
  <c r="K26" i="23"/>
  <c r="K34" i="23"/>
  <c r="S43" i="23"/>
  <c r="P43" i="23" s="1"/>
  <c r="T43" i="23" s="1"/>
  <c r="M43" i="23"/>
  <c r="J45" i="23"/>
  <c r="I45" i="23"/>
  <c r="S50" i="23"/>
  <c r="P50" i="23" s="1"/>
  <c r="T50" i="23" s="1"/>
  <c r="K50" i="23"/>
  <c r="Q50" i="23"/>
  <c r="S59" i="23"/>
  <c r="P59" i="23" s="1"/>
  <c r="T59" i="23" s="1"/>
  <c r="K59" i="23"/>
  <c r="R60" i="23"/>
  <c r="R63" i="23"/>
  <c r="Q63" i="23"/>
  <c r="K64" i="23"/>
  <c r="M72" i="23"/>
  <c r="J72" i="23"/>
  <c r="S72" i="23"/>
  <c r="P72" i="23" s="1"/>
  <c r="T72" i="23" s="1"/>
  <c r="I72" i="23"/>
  <c r="Q72" i="23"/>
  <c r="K140" i="23"/>
  <c r="S140" i="23"/>
  <c r="P140" i="23" s="1"/>
  <c r="U140" i="23" s="1"/>
  <c r="S167" i="23"/>
  <c r="P167" i="23" s="1"/>
  <c r="U167" i="23" s="1"/>
  <c r="K167" i="23"/>
  <c r="I167" i="23"/>
  <c r="R167" i="23"/>
  <c r="M167" i="23"/>
  <c r="R275" i="23"/>
  <c r="Q275" i="23"/>
  <c r="Q365" i="26"/>
  <c r="K420" i="26"/>
  <c r="M237" i="20"/>
  <c r="K251" i="20"/>
  <c r="J291" i="20"/>
  <c r="S297" i="20"/>
  <c r="P297" i="20" s="1"/>
  <c r="U297" i="20" s="1"/>
  <c r="Q342" i="20"/>
  <c r="K360" i="20"/>
  <c r="K42" i="23"/>
  <c r="S42" i="23"/>
  <c r="P42" i="23" s="1"/>
  <c r="U42" i="23" s="1"/>
  <c r="K53" i="23"/>
  <c r="R83" i="23"/>
  <c r="S169" i="23"/>
  <c r="P169" i="23" s="1"/>
  <c r="U169" i="23" s="1"/>
  <c r="J169" i="23"/>
  <c r="R282" i="23"/>
  <c r="I282" i="23"/>
  <c r="K295" i="23"/>
  <c r="J295" i="23"/>
  <c r="R313" i="23"/>
  <c r="I313" i="23"/>
  <c r="K313" i="23"/>
  <c r="R317" i="23"/>
  <c r="K317" i="23"/>
  <c r="R342" i="23"/>
  <c r="K342" i="23"/>
  <c r="J342" i="23"/>
  <c r="I20" i="21"/>
  <c r="M38" i="21"/>
  <c r="K38" i="21"/>
  <c r="J38" i="21"/>
  <c r="K89" i="21"/>
  <c r="R89" i="21"/>
  <c r="S89" i="21"/>
  <c r="P89" i="21" s="1"/>
  <c r="U89" i="21" s="1"/>
  <c r="K101" i="21"/>
  <c r="R101" i="21"/>
  <c r="M275" i="21"/>
  <c r="K275" i="21"/>
  <c r="K302" i="21"/>
  <c r="J302" i="21"/>
  <c r="M495" i="21"/>
  <c r="J495" i="21"/>
  <c r="M80" i="27"/>
  <c r="J80" i="27"/>
  <c r="R80" i="27"/>
  <c r="I80" i="27"/>
  <c r="Q80" i="27"/>
  <c r="K80" i="27"/>
  <c r="Q237" i="20"/>
  <c r="S251" i="20"/>
  <c r="P251" i="20" s="1"/>
  <c r="U251" i="20" s="1"/>
  <c r="R342" i="20"/>
  <c r="Q360" i="20"/>
  <c r="Q181" i="23"/>
  <c r="M181" i="23"/>
  <c r="S183" i="23"/>
  <c r="P183" i="23" s="1"/>
  <c r="T183" i="23" s="1"/>
  <c r="I183" i="23"/>
  <c r="R183" i="23"/>
  <c r="K191" i="23"/>
  <c r="I191" i="23"/>
  <c r="K195" i="23"/>
  <c r="I195" i="23"/>
  <c r="I199" i="23"/>
  <c r="S199" i="23"/>
  <c r="P199" i="23" s="1"/>
  <c r="T199" i="23" s="1"/>
  <c r="K237" i="23"/>
  <c r="J237" i="23"/>
  <c r="S250" i="23"/>
  <c r="P250" i="23" s="1"/>
  <c r="T250" i="23" s="1"/>
  <c r="R250" i="23"/>
  <c r="J250" i="23"/>
  <c r="S266" i="23"/>
  <c r="P266" i="23" s="1"/>
  <c r="U266" i="23" s="1"/>
  <c r="I266" i="23"/>
  <c r="R266" i="23"/>
  <c r="M266" i="23"/>
  <c r="R270" i="23"/>
  <c r="S270" i="23"/>
  <c r="P270" i="23" s="1"/>
  <c r="U270" i="23" s="1"/>
  <c r="M270" i="23"/>
  <c r="I270" i="23"/>
  <c r="R274" i="23"/>
  <c r="S274" i="23"/>
  <c r="P274" i="23" s="1"/>
  <c r="U274" i="23" s="1"/>
  <c r="K310" i="23"/>
  <c r="J310" i="23"/>
  <c r="R310" i="23"/>
  <c r="J338" i="23"/>
  <c r="S338" i="23"/>
  <c r="P338" i="23" s="1"/>
  <c r="U338" i="23" s="1"/>
  <c r="I338" i="23"/>
  <c r="R338" i="23"/>
  <c r="J343" i="23"/>
  <c r="M343" i="23"/>
  <c r="R346" i="23"/>
  <c r="K346" i="23"/>
  <c r="J346" i="23"/>
  <c r="S366" i="23"/>
  <c r="P366" i="23" s="1"/>
  <c r="U366" i="23" s="1"/>
  <c r="J366" i="23"/>
  <c r="R366" i="23"/>
  <c r="R32" i="21"/>
  <c r="S32" i="21"/>
  <c r="P32" i="21" s="1"/>
  <c r="U32" i="21" s="1"/>
  <c r="I32" i="21"/>
  <c r="K32" i="21"/>
  <c r="J32" i="21"/>
  <c r="S69" i="21"/>
  <c r="P69" i="21" s="1"/>
  <c r="U69" i="21" s="1"/>
  <c r="J69" i="21"/>
  <c r="K69" i="21"/>
  <c r="K138" i="21"/>
  <c r="R138" i="21"/>
  <c r="Q144" i="21"/>
  <c r="I144" i="21"/>
  <c r="J163" i="21"/>
  <c r="Q163" i="21"/>
  <c r="K163" i="21"/>
  <c r="I172" i="21"/>
  <c r="S172" i="21"/>
  <c r="P172" i="21" s="1"/>
  <c r="U172" i="21" s="1"/>
  <c r="M172" i="21"/>
  <c r="S236" i="21"/>
  <c r="P236" i="21" s="1"/>
  <c r="T236" i="21" s="1"/>
  <c r="M236" i="21"/>
  <c r="Q236" i="21"/>
  <c r="J298" i="21"/>
  <c r="K298" i="21"/>
  <c r="S362" i="21"/>
  <c r="P362" i="21" s="1"/>
  <c r="T362" i="21" s="1"/>
  <c r="R362" i="21"/>
  <c r="Q453" i="21"/>
  <c r="M453" i="21"/>
  <c r="Q456" i="21"/>
  <c r="S456" i="21"/>
  <c r="P456" i="21" s="1"/>
  <c r="T456" i="21" s="1"/>
  <c r="K456" i="21"/>
  <c r="R456" i="21"/>
  <c r="J456" i="21"/>
  <c r="M456" i="21"/>
  <c r="I456" i="21"/>
  <c r="S25" i="27"/>
  <c r="P25" i="27" s="1"/>
  <c r="U25" i="27" s="1"/>
  <c r="R25" i="27"/>
  <c r="M25" i="27"/>
  <c r="J53" i="27"/>
  <c r="I53" i="27"/>
  <c r="Q77" i="27"/>
  <c r="K77" i="27"/>
  <c r="J77" i="27"/>
  <c r="I77" i="27"/>
  <c r="I237" i="20"/>
  <c r="R237" i="20"/>
  <c r="J342" i="20"/>
  <c r="I360" i="20"/>
  <c r="R360" i="20"/>
  <c r="S49" i="23"/>
  <c r="P49" i="23" s="1"/>
  <c r="T49" i="23" s="1"/>
  <c r="M66" i="23"/>
  <c r="I83" i="23"/>
  <c r="S123" i="23"/>
  <c r="P123" i="23" s="1"/>
  <c r="U123" i="23" s="1"/>
  <c r="Q123" i="23"/>
  <c r="K168" i="23"/>
  <c r="K183" i="23"/>
  <c r="R187" i="23"/>
  <c r="R191" i="23"/>
  <c r="R195" i="23"/>
  <c r="K199" i="23"/>
  <c r="R207" i="23"/>
  <c r="I207" i="23"/>
  <c r="S228" i="23"/>
  <c r="P228" i="23" s="1"/>
  <c r="U228" i="23" s="1"/>
  <c r="K229" i="23"/>
  <c r="I250" i="23"/>
  <c r="S254" i="23"/>
  <c r="P254" i="23" s="1"/>
  <c r="U254" i="23" s="1"/>
  <c r="J266" i="23"/>
  <c r="S278" i="23"/>
  <c r="P278" i="23" s="1"/>
  <c r="U278" i="23" s="1"/>
  <c r="K291" i="23"/>
  <c r="R291" i="23"/>
  <c r="R302" i="23"/>
  <c r="S302" i="23"/>
  <c r="P302" i="23" s="1"/>
  <c r="U302" i="23" s="1"/>
  <c r="I302" i="23"/>
  <c r="M307" i="23"/>
  <c r="S313" i="23"/>
  <c r="P313" i="23" s="1"/>
  <c r="T313" i="23" s="1"/>
  <c r="J318" i="23"/>
  <c r="R318" i="23"/>
  <c r="K338" i="23"/>
  <c r="S342" i="23"/>
  <c r="P342" i="23" s="1"/>
  <c r="U342" i="23" s="1"/>
  <c r="I346" i="23"/>
  <c r="K42" i="21"/>
  <c r="J42" i="21"/>
  <c r="K85" i="21"/>
  <c r="R85" i="21"/>
  <c r="K93" i="21"/>
  <c r="R93" i="21"/>
  <c r="S93" i="21"/>
  <c r="P93" i="21" s="1"/>
  <c r="T93" i="21" s="1"/>
  <c r="K105" i="21"/>
  <c r="R105" i="21"/>
  <c r="S138" i="21"/>
  <c r="P138" i="21" s="1"/>
  <c r="U138" i="21" s="1"/>
  <c r="S250" i="21"/>
  <c r="P250" i="21" s="1"/>
  <c r="U250" i="21" s="1"/>
  <c r="J250" i="21"/>
  <c r="K250" i="21"/>
  <c r="S477" i="21"/>
  <c r="P477" i="21" s="1"/>
  <c r="U477" i="21" s="1"/>
  <c r="I477" i="21"/>
  <c r="J21" i="27"/>
  <c r="I21" i="27"/>
  <c r="K66" i="27"/>
  <c r="M66" i="27"/>
  <c r="Q69" i="27"/>
  <c r="K69" i="27"/>
  <c r="J69" i="27"/>
  <c r="I69" i="27"/>
  <c r="M74" i="27"/>
  <c r="K74" i="27"/>
  <c r="R41" i="21"/>
  <c r="J41" i="21"/>
  <c r="M50" i="21"/>
  <c r="J50" i="21"/>
  <c r="S202" i="21"/>
  <c r="P202" i="21" s="1"/>
  <c r="T202" i="21" s="1"/>
  <c r="J202" i="21"/>
  <c r="K251" i="21"/>
  <c r="M251" i="21"/>
  <c r="I301" i="21"/>
  <c r="J301" i="21"/>
  <c r="S301" i="21"/>
  <c r="P301" i="21" s="1"/>
  <c r="U301" i="21" s="1"/>
  <c r="R304" i="21"/>
  <c r="J304" i="21"/>
  <c r="S342" i="21"/>
  <c r="P342" i="21" s="1"/>
  <c r="U342" i="21" s="1"/>
  <c r="R342" i="21"/>
  <c r="J342" i="21"/>
  <c r="R370" i="21"/>
  <c r="J370" i="21"/>
  <c r="I370" i="21"/>
  <c r="S380" i="21"/>
  <c r="P380" i="21" s="1"/>
  <c r="U380" i="21" s="1"/>
  <c r="M380" i="21"/>
  <c r="K380" i="21"/>
  <c r="J380" i="21"/>
  <c r="M438" i="21"/>
  <c r="K438" i="21"/>
  <c r="J438" i="21"/>
  <c r="K442" i="21"/>
  <c r="J442" i="21"/>
  <c r="Q464" i="21"/>
  <c r="M464" i="21"/>
  <c r="I464" i="21"/>
  <c r="S464" i="21"/>
  <c r="P464" i="21" s="1"/>
  <c r="T464" i="21" s="1"/>
  <c r="K464" i="21"/>
  <c r="M472" i="21"/>
  <c r="I472" i="21"/>
  <c r="K472" i="21"/>
  <c r="S494" i="21"/>
  <c r="P494" i="21" s="1"/>
  <c r="T494" i="21" s="1"/>
  <c r="J494" i="21"/>
  <c r="S510" i="21"/>
  <c r="P510" i="21" s="1"/>
  <c r="U510" i="21" s="1"/>
  <c r="J510" i="21"/>
  <c r="I510" i="21"/>
  <c r="S518" i="21"/>
  <c r="P518" i="21" s="1"/>
  <c r="T518" i="21" s="1"/>
  <c r="J518" i="21"/>
  <c r="I518" i="21"/>
  <c r="M64" i="27"/>
  <c r="J64" i="27"/>
  <c r="R64" i="27"/>
  <c r="I64" i="27"/>
  <c r="Q64" i="27"/>
  <c r="Q85" i="27"/>
  <c r="I85" i="27"/>
  <c r="K85" i="27"/>
  <c r="M88" i="27"/>
  <c r="Q88" i="27"/>
  <c r="K88" i="27"/>
  <c r="J88" i="27"/>
  <c r="K133" i="27"/>
  <c r="S133" i="27"/>
  <c r="P133" i="27" s="1"/>
  <c r="T133" i="27" s="1"/>
  <c r="M170" i="27"/>
  <c r="K170" i="27"/>
  <c r="I171" i="27"/>
  <c r="Q171" i="27"/>
  <c r="J198" i="27"/>
  <c r="Q198" i="27"/>
  <c r="M198" i="27"/>
  <c r="M228" i="27"/>
  <c r="R228" i="27"/>
  <c r="I228" i="27"/>
  <c r="Q228" i="27"/>
  <c r="R257" i="27"/>
  <c r="S257" i="27"/>
  <c r="P257" i="27" s="1"/>
  <c r="T257" i="27" s="1"/>
  <c r="K46" i="22"/>
  <c r="Q46" i="22"/>
  <c r="M46" i="22"/>
  <c r="K170" i="22"/>
  <c r="M170" i="22"/>
  <c r="M186" i="22"/>
  <c r="K186" i="22"/>
  <c r="J186" i="22"/>
  <c r="R189" i="22"/>
  <c r="J189" i="22"/>
  <c r="K189" i="22"/>
  <c r="S143" i="23"/>
  <c r="P143" i="23" s="1"/>
  <c r="U143" i="23" s="1"/>
  <c r="R203" i="23"/>
  <c r="M268" i="23"/>
  <c r="R337" i="23"/>
  <c r="S358" i="23"/>
  <c r="P358" i="23" s="1"/>
  <c r="U358" i="23" s="1"/>
  <c r="I358" i="23"/>
  <c r="J364" i="23"/>
  <c r="S379" i="23"/>
  <c r="P379" i="23" s="1"/>
  <c r="U379" i="23" s="1"/>
  <c r="I41" i="21"/>
  <c r="S45" i="21"/>
  <c r="P45" i="21" s="1"/>
  <c r="U45" i="21" s="1"/>
  <c r="J45" i="21"/>
  <c r="K50" i="21"/>
  <c r="M94" i="21"/>
  <c r="M98" i="21"/>
  <c r="K126" i="21"/>
  <c r="S126" i="21"/>
  <c r="P126" i="21" s="1"/>
  <c r="T126" i="21" s="1"/>
  <c r="K130" i="21"/>
  <c r="S130" i="21"/>
  <c r="P130" i="21" s="1"/>
  <c r="T130" i="21" s="1"/>
  <c r="K134" i="21"/>
  <c r="S134" i="21"/>
  <c r="P134" i="21" s="1"/>
  <c r="U134" i="21" s="1"/>
  <c r="J139" i="21"/>
  <c r="M139" i="21"/>
  <c r="R148" i="21"/>
  <c r="I170" i="21"/>
  <c r="R174" i="21"/>
  <c r="J174" i="21"/>
  <c r="J178" i="21"/>
  <c r="R178" i="21"/>
  <c r="K181" i="21"/>
  <c r="R181" i="21"/>
  <c r="S182" i="21"/>
  <c r="P182" i="21" s="1"/>
  <c r="U182" i="21" s="1"/>
  <c r="M182" i="21"/>
  <c r="I182" i="21"/>
  <c r="M186" i="21"/>
  <c r="I202" i="21"/>
  <c r="S230" i="21"/>
  <c r="P230" i="21" s="1"/>
  <c r="U230" i="21" s="1"/>
  <c r="I230" i="21"/>
  <c r="R245" i="21"/>
  <c r="Q249" i="21"/>
  <c r="M259" i="21"/>
  <c r="S309" i="21"/>
  <c r="P309" i="21" s="1"/>
  <c r="U309" i="21" s="1"/>
  <c r="J313" i="21"/>
  <c r="Q372" i="21"/>
  <c r="M372" i="21"/>
  <c r="I380" i="21"/>
  <c r="S389" i="21"/>
  <c r="P389" i="21" s="1"/>
  <c r="U389" i="21" s="1"/>
  <c r="I389" i="21"/>
  <c r="K389" i="21"/>
  <c r="R392" i="21"/>
  <c r="Q392" i="21"/>
  <c r="J392" i="21"/>
  <c r="S393" i="21"/>
  <c r="P393" i="21" s="1"/>
  <c r="U393" i="21" s="1"/>
  <c r="I393" i="21"/>
  <c r="K393" i="21"/>
  <c r="K397" i="21"/>
  <c r="J397" i="21"/>
  <c r="K401" i="21"/>
  <c r="J401" i="21"/>
  <c r="K405" i="21"/>
  <c r="J405" i="21"/>
  <c r="S438" i="21"/>
  <c r="P438" i="21" s="1"/>
  <c r="U438" i="21" s="1"/>
  <c r="M448" i="21"/>
  <c r="K448" i="21"/>
  <c r="J448" i="21"/>
  <c r="J464" i="21"/>
  <c r="J472" i="21"/>
  <c r="I473" i="21"/>
  <c r="J478" i="21"/>
  <c r="I478" i="21"/>
  <c r="I494" i="21"/>
  <c r="J498" i="21"/>
  <c r="I498" i="21"/>
  <c r="J506" i="21"/>
  <c r="I506" i="21"/>
  <c r="J514" i="21"/>
  <c r="I514" i="21"/>
  <c r="J526" i="21"/>
  <c r="I526" i="21"/>
  <c r="K42" i="27"/>
  <c r="J45" i="27"/>
  <c r="K50" i="27"/>
  <c r="K64" i="27"/>
  <c r="K82" i="27"/>
  <c r="J85" i="27"/>
  <c r="I88" i="27"/>
  <c r="Q93" i="27"/>
  <c r="I93" i="27"/>
  <c r="K93" i="27"/>
  <c r="M96" i="27"/>
  <c r="Q96" i="27"/>
  <c r="K96" i="27"/>
  <c r="J96" i="27"/>
  <c r="I181" i="27"/>
  <c r="K181" i="27"/>
  <c r="J181" i="27"/>
  <c r="S254" i="27"/>
  <c r="P254" i="27" s="1"/>
  <c r="U254" i="27" s="1"/>
  <c r="R254" i="27"/>
  <c r="J281" i="27"/>
  <c r="S281" i="27"/>
  <c r="P281" i="27" s="1"/>
  <c r="T281" i="27" s="1"/>
  <c r="S286" i="27"/>
  <c r="P286" i="27" s="1"/>
  <c r="T286" i="27" s="1"/>
  <c r="K286" i="27"/>
  <c r="J286" i="27"/>
  <c r="M292" i="27"/>
  <c r="I292" i="27"/>
  <c r="I309" i="27"/>
  <c r="M309" i="27"/>
  <c r="S401" i="27"/>
  <c r="P401" i="27" s="1"/>
  <c r="T401" i="27" s="1"/>
  <c r="R401" i="27"/>
  <c r="K45" i="22"/>
  <c r="I45" i="22"/>
  <c r="S45" i="22"/>
  <c r="P45" i="22" s="1"/>
  <c r="T45" i="22" s="1"/>
  <c r="M45" i="22"/>
  <c r="K65" i="22"/>
  <c r="J65" i="22"/>
  <c r="S268" i="23"/>
  <c r="P268" i="23" s="1"/>
  <c r="U268" i="23" s="1"/>
  <c r="S333" i="23"/>
  <c r="P333" i="23" s="1"/>
  <c r="U333" i="23" s="1"/>
  <c r="R357" i="23"/>
  <c r="Q357" i="23"/>
  <c r="R358" i="23"/>
  <c r="R362" i="23"/>
  <c r="R363" i="23"/>
  <c r="K41" i="21"/>
  <c r="K45" i="21"/>
  <c r="K46" i="21"/>
  <c r="M102" i="21"/>
  <c r="M106" i="21"/>
  <c r="R126" i="21"/>
  <c r="J129" i="21"/>
  <c r="S129" i="21"/>
  <c r="P129" i="21" s="1"/>
  <c r="U129" i="21" s="1"/>
  <c r="R130" i="21"/>
  <c r="R134" i="21"/>
  <c r="K139" i="21"/>
  <c r="K153" i="21"/>
  <c r="M158" i="21"/>
  <c r="S170" i="21"/>
  <c r="P170" i="21" s="1"/>
  <c r="U170" i="21" s="1"/>
  <c r="M174" i="21"/>
  <c r="I178" i="21"/>
  <c r="Q181" i="21"/>
  <c r="J182" i="21"/>
  <c r="K183" i="21"/>
  <c r="R202" i="21"/>
  <c r="J210" i="21"/>
  <c r="K255" i="21"/>
  <c r="M255" i="21"/>
  <c r="S258" i="21"/>
  <c r="P258" i="21" s="1"/>
  <c r="T258" i="21" s="1"/>
  <c r="I258" i="21"/>
  <c r="R308" i="21"/>
  <c r="Q308" i="21"/>
  <c r="S354" i="21"/>
  <c r="P354" i="21" s="1"/>
  <c r="U354" i="21" s="1"/>
  <c r="R354" i="21"/>
  <c r="J354" i="21"/>
  <c r="Q380" i="21"/>
  <c r="Q396" i="21"/>
  <c r="J396" i="21"/>
  <c r="S396" i="21"/>
  <c r="P396" i="21" s="1"/>
  <c r="U396" i="21" s="1"/>
  <c r="I396" i="21"/>
  <c r="Q400" i="21"/>
  <c r="J400" i="21"/>
  <c r="S400" i="21"/>
  <c r="P400" i="21" s="1"/>
  <c r="U400" i="21" s="1"/>
  <c r="I400" i="21"/>
  <c r="I401" i="21"/>
  <c r="Q404" i="21"/>
  <c r="J404" i="21"/>
  <c r="S404" i="21"/>
  <c r="P404" i="21" s="1"/>
  <c r="U404" i="21" s="1"/>
  <c r="I404" i="21"/>
  <c r="I405" i="21"/>
  <c r="S409" i="21"/>
  <c r="P409" i="21" s="1"/>
  <c r="U409" i="21" s="1"/>
  <c r="R409" i="21"/>
  <c r="R464" i="21"/>
  <c r="S472" i="21"/>
  <c r="P472" i="21" s="1"/>
  <c r="U472" i="21" s="1"/>
  <c r="S478" i="21"/>
  <c r="P478" i="21" s="1"/>
  <c r="U478" i="21" s="1"/>
  <c r="S486" i="21"/>
  <c r="P486" i="21" s="1"/>
  <c r="T486" i="21" s="1"/>
  <c r="J486" i="21"/>
  <c r="I486" i="21"/>
  <c r="S498" i="21"/>
  <c r="P498" i="21" s="1"/>
  <c r="T498" i="21" s="1"/>
  <c r="S506" i="21"/>
  <c r="P506" i="21" s="1"/>
  <c r="U506" i="21" s="1"/>
  <c r="S514" i="21"/>
  <c r="P514" i="21" s="1"/>
  <c r="T514" i="21" s="1"/>
  <c r="S526" i="21"/>
  <c r="P526" i="21" s="1"/>
  <c r="U526" i="21" s="1"/>
  <c r="M32" i="27"/>
  <c r="K32" i="27"/>
  <c r="J32" i="27"/>
  <c r="R32" i="27"/>
  <c r="I32" i="27"/>
  <c r="S33" i="27"/>
  <c r="P33" i="27" s="1"/>
  <c r="U33" i="27" s="1"/>
  <c r="R33" i="27"/>
  <c r="M33" i="27"/>
  <c r="I37" i="27"/>
  <c r="J61" i="27"/>
  <c r="I61" i="27"/>
  <c r="R63" i="27"/>
  <c r="Q63" i="27"/>
  <c r="M72" i="27"/>
  <c r="J72" i="27"/>
  <c r="R72" i="27"/>
  <c r="I72" i="27"/>
  <c r="Q72" i="27"/>
  <c r="R88" i="27"/>
  <c r="J93" i="27"/>
  <c r="I96" i="27"/>
  <c r="I101" i="27"/>
  <c r="K101" i="27"/>
  <c r="R108" i="27"/>
  <c r="S197" i="27"/>
  <c r="P197" i="27" s="1"/>
  <c r="T197" i="27" s="1"/>
  <c r="K197" i="27"/>
  <c r="I208" i="27"/>
  <c r="K208" i="27"/>
  <c r="S208" i="27"/>
  <c r="P208" i="27" s="1"/>
  <c r="T208" i="27" s="1"/>
  <c r="J208" i="27"/>
  <c r="K230" i="27"/>
  <c r="M230" i="27"/>
  <c r="M236" i="27"/>
  <c r="I236" i="27"/>
  <c r="Q236" i="27"/>
  <c r="R236" i="27"/>
  <c r="M349" i="27"/>
  <c r="J349" i="27"/>
  <c r="R349" i="27"/>
  <c r="I349" i="27"/>
  <c r="Q349" i="27"/>
  <c r="K349" i="27"/>
  <c r="S96" i="22"/>
  <c r="P96" i="22" s="1"/>
  <c r="U96" i="22" s="1"/>
  <c r="R96" i="22"/>
  <c r="Q232" i="21"/>
  <c r="J262" i="21"/>
  <c r="R269" i="21"/>
  <c r="S282" i="21"/>
  <c r="P282" i="21" s="1"/>
  <c r="U282" i="21" s="1"/>
  <c r="Q383" i="21"/>
  <c r="M417" i="21"/>
  <c r="S419" i="21"/>
  <c r="P419" i="21" s="1"/>
  <c r="T419" i="21" s="1"/>
  <c r="M423" i="21"/>
  <c r="S447" i="21"/>
  <c r="P447" i="21" s="1"/>
  <c r="U447" i="21" s="1"/>
  <c r="S482" i="21"/>
  <c r="P482" i="21" s="1"/>
  <c r="U482" i="21" s="1"/>
  <c r="S490" i="21"/>
  <c r="P490" i="21" s="1"/>
  <c r="U490" i="21" s="1"/>
  <c r="S522" i="21"/>
  <c r="P522" i="21" s="1"/>
  <c r="U522" i="21" s="1"/>
  <c r="J12" i="27"/>
  <c r="K24" i="27"/>
  <c r="K40" i="27"/>
  <c r="S41" i="27"/>
  <c r="P41" i="27" s="1"/>
  <c r="U41" i="27" s="1"/>
  <c r="K48" i="27"/>
  <c r="S49" i="27"/>
  <c r="P49" i="27" s="1"/>
  <c r="U49" i="27" s="1"/>
  <c r="K56" i="27"/>
  <c r="S57" i="27"/>
  <c r="P57" i="27" s="1"/>
  <c r="U57" i="27" s="1"/>
  <c r="Q126" i="27"/>
  <c r="R244" i="27"/>
  <c r="S278" i="27"/>
  <c r="P278" i="27" s="1"/>
  <c r="U278" i="27" s="1"/>
  <c r="M333" i="27"/>
  <c r="Q333" i="27"/>
  <c r="J333" i="27"/>
  <c r="Q355" i="27"/>
  <c r="J355" i="27"/>
  <c r="M357" i="27"/>
  <c r="Q357" i="27"/>
  <c r="K357" i="27"/>
  <c r="J357" i="27"/>
  <c r="R358" i="27"/>
  <c r="M358" i="27"/>
  <c r="J358" i="27"/>
  <c r="S389" i="27"/>
  <c r="P389" i="27" s="1"/>
  <c r="U389" i="27" s="1"/>
  <c r="R389" i="27"/>
  <c r="R397" i="27"/>
  <c r="K397" i="27"/>
  <c r="S421" i="27"/>
  <c r="P421" i="27" s="1"/>
  <c r="T421" i="27" s="1"/>
  <c r="R421" i="27"/>
  <c r="K421" i="27"/>
  <c r="M48" i="22"/>
  <c r="J48" i="22"/>
  <c r="R48" i="22"/>
  <c r="I48" i="22"/>
  <c r="Q48" i="22"/>
  <c r="M57" i="22"/>
  <c r="J57" i="22"/>
  <c r="I57" i="22"/>
  <c r="S75" i="22"/>
  <c r="P75" i="22" s="1"/>
  <c r="T75" i="22" s="1"/>
  <c r="Q75" i="22"/>
  <c r="M75" i="22"/>
  <c r="I75" i="22"/>
  <c r="K81" i="22"/>
  <c r="S81" i="22"/>
  <c r="P81" i="22" s="1"/>
  <c r="T81" i="22" s="1"/>
  <c r="I81" i="22"/>
  <c r="M81" i="22"/>
  <c r="J140" i="22"/>
  <c r="I140" i="22"/>
  <c r="K146" i="22"/>
  <c r="M146" i="22"/>
  <c r="K161" i="22"/>
  <c r="R161" i="22"/>
  <c r="K166" i="22"/>
  <c r="M166" i="22"/>
  <c r="J166" i="22"/>
  <c r="S169" i="22"/>
  <c r="P169" i="22" s="1"/>
  <c r="U169" i="22" s="1"/>
  <c r="R169" i="22"/>
  <c r="M175" i="22"/>
  <c r="Q175" i="22"/>
  <c r="K178" i="22"/>
  <c r="M178" i="22"/>
  <c r="K182" i="22"/>
  <c r="J182" i="22"/>
  <c r="M182" i="22"/>
  <c r="K185" i="22"/>
  <c r="I185" i="22"/>
  <c r="J185" i="22"/>
  <c r="M229" i="22"/>
  <c r="R229" i="22"/>
  <c r="Q229" i="22"/>
  <c r="K284" i="22"/>
  <c r="J284" i="22"/>
  <c r="M284" i="22"/>
  <c r="M288" i="22"/>
  <c r="K288" i="22"/>
  <c r="J349" i="22"/>
  <c r="I349" i="22"/>
  <c r="K349" i="22"/>
  <c r="R383" i="21"/>
  <c r="Q40" i="27"/>
  <c r="Q48" i="27"/>
  <c r="Q56" i="27"/>
  <c r="I151" i="27"/>
  <c r="Q151" i="27"/>
  <c r="S241" i="27"/>
  <c r="P241" i="27" s="1"/>
  <c r="U241" i="27" s="1"/>
  <c r="Q241" i="27"/>
  <c r="S289" i="27"/>
  <c r="P289" i="27" s="1"/>
  <c r="T289" i="27" s="1"/>
  <c r="J289" i="27"/>
  <c r="Q289" i="27"/>
  <c r="R294" i="27"/>
  <c r="J294" i="27"/>
  <c r="J307" i="27"/>
  <c r="M307" i="27"/>
  <c r="R334" i="27"/>
  <c r="J334" i="27"/>
  <c r="M343" i="27"/>
  <c r="K343" i="27"/>
  <c r="K346" i="27"/>
  <c r="J346" i="27"/>
  <c r="R346" i="27"/>
  <c r="I346" i="27"/>
  <c r="M346" i="27"/>
  <c r="K362" i="27"/>
  <c r="R362" i="27"/>
  <c r="J362" i="27"/>
  <c r="M362" i="27"/>
  <c r="I362" i="27"/>
  <c r="K368" i="27"/>
  <c r="J368" i="27"/>
  <c r="S368" i="27"/>
  <c r="P368" i="27" s="1"/>
  <c r="T368" i="27" s="1"/>
  <c r="I368" i="27"/>
  <c r="S379" i="27"/>
  <c r="P379" i="27" s="1"/>
  <c r="U379" i="27" s="1"/>
  <c r="R379" i="27"/>
  <c r="Q379" i="27"/>
  <c r="R385" i="27"/>
  <c r="J385" i="27"/>
  <c r="M385" i="27"/>
  <c r="S413" i="27"/>
  <c r="P413" i="27" s="1"/>
  <c r="U413" i="27" s="1"/>
  <c r="J413" i="27"/>
  <c r="K25" i="22"/>
  <c r="J25" i="22"/>
  <c r="I25" i="22"/>
  <c r="J29" i="22"/>
  <c r="I29" i="22"/>
  <c r="S43" i="22"/>
  <c r="P43" i="22" s="1"/>
  <c r="U43" i="22" s="1"/>
  <c r="R43" i="22"/>
  <c r="Q43" i="22"/>
  <c r="M43" i="22"/>
  <c r="M47" i="22"/>
  <c r="S47" i="22"/>
  <c r="P47" i="22" s="1"/>
  <c r="U47" i="22" s="1"/>
  <c r="I47" i="22"/>
  <c r="R47" i="22"/>
  <c r="K78" i="22"/>
  <c r="Q78" i="22"/>
  <c r="M78" i="22"/>
  <c r="M89" i="22"/>
  <c r="K89" i="22"/>
  <c r="J94" i="22"/>
  <c r="Q94" i="22"/>
  <c r="J154" i="22"/>
  <c r="M154" i="22"/>
  <c r="K154" i="22"/>
  <c r="S161" i="22"/>
  <c r="P161" i="22" s="1"/>
  <c r="T161" i="22" s="1"/>
  <c r="K194" i="22"/>
  <c r="J194" i="22"/>
  <c r="I209" i="22"/>
  <c r="R245" i="22"/>
  <c r="M245" i="22"/>
  <c r="Q245" i="22"/>
  <c r="J300" i="22"/>
  <c r="K300" i="22"/>
  <c r="K334" i="22"/>
  <c r="J334" i="22"/>
  <c r="M334" i="22"/>
  <c r="I334" i="22"/>
  <c r="I351" i="22"/>
  <c r="M351" i="22"/>
  <c r="J357" i="22"/>
  <c r="I357" i="22"/>
  <c r="S357" i="22"/>
  <c r="P357" i="22" s="1"/>
  <c r="U357" i="22" s="1"/>
  <c r="K357" i="22"/>
  <c r="J222" i="21"/>
  <c r="Q379" i="21"/>
  <c r="J417" i="21"/>
  <c r="J432" i="21"/>
  <c r="I40" i="27"/>
  <c r="R40" i="27"/>
  <c r="I48" i="27"/>
  <c r="R48" i="27"/>
  <c r="I56" i="27"/>
  <c r="R56" i="27"/>
  <c r="J144" i="27"/>
  <c r="S144" i="27"/>
  <c r="P144" i="27" s="1"/>
  <c r="T144" i="27" s="1"/>
  <c r="M151" i="27"/>
  <c r="M159" i="27"/>
  <c r="R172" i="27"/>
  <c r="K172" i="27"/>
  <c r="R177" i="27"/>
  <c r="S188" i="27"/>
  <c r="P188" i="27" s="1"/>
  <c r="U188" i="27" s="1"/>
  <c r="Q188" i="27"/>
  <c r="K241" i="27"/>
  <c r="Q259" i="27"/>
  <c r="J259" i="27"/>
  <c r="Q271" i="27"/>
  <c r="K271" i="27"/>
  <c r="K289" i="27"/>
  <c r="K294" i="27"/>
  <c r="J304" i="27"/>
  <c r="M305" i="27"/>
  <c r="Q307" i="27"/>
  <c r="I334" i="27"/>
  <c r="K338" i="27"/>
  <c r="R338" i="27"/>
  <c r="I338" i="27"/>
  <c r="J342" i="27"/>
  <c r="S342" i="27"/>
  <c r="P342" i="27" s="1"/>
  <c r="U342" i="27" s="1"/>
  <c r="I342" i="27"/>
  <c r="R342" i="27"/>
  <c r="R345" i="27"/>
  <c r="Q345" i="27"/>
  <c r="J350" i="27"/>
  <c r="S350" i="27"/>
  <c r="P350" i="27" s="1"/>
  <c r="T350" i="27" s="1"/>
  <c r="I350" i="27"/>
  <c r="R350" i="27"/>
  <c r="R357" i="27"/>
  <c r="S358" i="27"/>
  <c r="P358" i="27" s="1"/>
  <c r="U358" i="27" s="1"/>
  <c r="R368" i="27"/>
  <c r="I379" i="27"/>
  <c r="J381" i="27"/>
  <c r="S381" i="27"/>
  <c r="P381" i="27" s="1"/>
  <c r="U381" i="27" s="1"/>
  <c r="I381" i="27"/>
  <c r="R381" i="27"/>
  <c r="K385" i="27"/>
  <c r="I399" i="27"/>
  <c r="K405" i="27"/>
  <c r="J405" i="27"/>
  <c r="S405" i="27"/>
  <c r="P405" i="27" s="1"/>
  <c r="U405" i="27" s="1"/>
  <c r="I405" i="27"/>
  <c r="Q415" i="27"/>
  <c r="M415" i="27"/>
  <c r="S21" i="22"/>
  <c r="P21" i="22" s="1"/>
  <c r="T21" i="22" s="1"/>
  <c r="I21" i="22"/>
  <c r="K21" i="22"/>
  <c r="K29" i="22"/>
  <c r="I43" i="22"/>
  <c r="Q47" i="22"/>
  <c r="M52" i="22"/>
  <c r="S52" i="22"/>
  <c r="P52" i="22" s="1"/>
  <c r="U52" i="22" s="1"/>
  <c r="J52" i="22"/>
  <c r="R52" i="22"/>
  <c r="I52" i="22"/>
  <c r="Q52" i="22"/>
  <c r="M53" i="22"/>
  <c r="I53" i="22"/>
  <c r="K53" i="22"/>
  <c r="S61" i="22"/>
  <c r="P61" i="22" s="1"/>
  <c r="U61" i="22" s="1"/>
  <c r="I61" i="22"/>
  <c r="K61" i="22"/>
  <c r="I85" i="22"/>
  <c r="S85" i="22"/>
  <c r="P85" i="22" s="1"/>
  <c r="U85" i="22" s="1"/>
  <c r="R85" i="22"/>
  <c r="R93" i="22"/>
  <c r="M93" i="22"/>
  <c r="Q123" i="22"/>
  <c r="R123" i="22"/>
  <c r="S144" i="22"/>
  <c r="P144" i="22" s="1"/>
  <c r="T144" i="22" s="1"/>
  <c r="R144" i="22"/>
  <c r="J144" i="22"/>
  <c r="Q144" i="22"/>
  <c r="I144" i="22"/>
  <c r="K150" i="22"/>
  <c r="M150" i="22"/>
  <c r="J150" i="22"/>
  <c r="K153" i="22"/>
  <c r="I153" i="22"/>
  <c r="S173" i="22"/>
  <c r="P173" i="22" s="1"/>
  <c r="U173" i="22" s="1"/>
  <c r="I173" i="22"/>
  <c r="M190" i="22"/>
  <c r="J190" i="22"/>
  <c r="K190" i="22"/>
  <c r="M198" i="22"/>
  <c r="K198" i="22"/>
  <c r="J198" i="22"/>
  <c r="Q333" i="22"/>
  <c r="M333" i="22"/>
  <c r="I333" i="22"/>
  <c r="J331" i="27"/>
  <c r="R353" i="27"/>
  <c r="K365" i="27"/>
  <c r="M366" i="27"/>
  <c r="S404" i="27"/>
  <c r="P404" i="27" s="1"/>
  <c r="U404" i="27" s="1"/>
  <c r="S419" i="27"/>
  <c r="P419" i="27" s="1"/>
  <c r="U419" i="27" s="1"/>
  <c r="K420" i="27"/>
  <c r="Q79" i="22"/>
  <c r="K80" i="22"/>
  <c r="R147" i="22"/>
  <c r="M158" i="22"/>
  <c r="J158" i="22"/>
  <c r="M230" i="22"/>
  <c r="I230" i="22"/>
  <c r="I231" i="22"/>
  <c r="R231" i="22"/>
  <c r="I246" i="22"/>
  <c r="M246" i="22"/>
  <c r="R247" i="22"/>
  <c r="I247" i="22"/>
  <c r="R253" i="22"/>
  <c r="M254" i="22"/>
  <c r="K275" i="22"/>
  <c r="R279" i="22"/>
  <c r="R297" i="22"/>
  <c r="J315" i="22"/>
  <c r="I315" i="22"/>
  <c r="M353" i="22"/>
  <c r="K353" i="22"/>
  <c r="R368" i="22"/>
  <c r="M368" i="22"/>
  <c r="K371" i="22"/>
  <c r="R371" i="22"/>
  <c r="J398" i="22"/>
  <c r="Q398" i="22"/>
  <c r="R398" i="22"/>
  <c r="K479" i="22"/>
  <c r="J479" i="22"/>
  <c r="R40" i="28"/>
  <c r="K40" i="28"/>
  <c r="J40" i="28"/>
  <c r="S40" i="28"/>
  <c r="P40" i="28" s="1"/>
  <c r="T40" i="28" s="1"/>
  <c r="I40" i="28"/>
  <c r="J105" i="28"/>
  <c r="S105" i="28"/>
  <c r="P105" i="28" s="1"/>
  <c r="U105" i="28" s="1"/>
  <c r="I105" i="28"/>
  <c r="R105" i="28"/>
  <c r="Q105" i="28"/>
  <c r="Q365" i="27"/>
  <c r="R366" i="27"/>
  <c r="R79" i="22"/>
  <c r="Q80" i="22"/>
  <c r="M134" i="22"/>
  <c r="J134" i="22"/>
  <c r="Q156" i="22"/>
  <c r="S156" i="22"/>
  <c r="P156" i="22" s="1"/>
  <c r="U156" i="22" s="1"/>
  <c r="R180" i="22"/>
  <c r="J180" i="22"/>
  <c r="R193" i="22"/>
  <c r="K193" i="22"/>
  <c r="M232" i="22"/>
  <c r="K232" i="22"/>
  <c r="I236" i="22"/>
  <c r="S236" i="22"/>
  <c r="P236" i="22" s="1"/>
  <c r="T236" i="22" s="1"/>
  <c r="Q239" i="22"/>
  <c r="S239" i="22"/>
  <c r="P239" i="22" s="1"/>
  <c r="U239" i="22" s="1"/>
  <c r="K243" i="22"/>
  <c r="Q243" i="22"/>
  <c r="K248" i="22"/>
  <c r="M248" i="22"/>
  <c r="K259" i="22"/>
  <c r="Q259" i="22"/>
  <c r="M261" i="22"/>
  <c r="R261" i="22"/>
  <c r="M262" i="22"/>
  <c r="I262" i="22"/>
  <c r="I263" i="22"/>
  <c r="R263" i="22"/>
  <c r="K268" i="22"/>
  <c r="J268" i="22"/>
  <c r="M268" i="22"/>
  <c r="S286" i="22"/>
  <c r="P286" i="22" s="1"/>
  <c r="U286" i="22" s="1"/>
  <c r="I286" i="22"/>
  <c r="J314" i="22"/>
  <c r="S314" i="22"/>
  <c r="P314" i="22" s="1"/>
  <c r="U314" i="22" s="1"/>
  <c r="I314" i="22"/>
  <c r="R314" i="22"/>
  <c r="R345" i="22"/>
  <c r="M345" i="22"/>
  <c r="R355" i="22"/>
  <c r="Q355" i="22"/>
  <c r="I355" i="22"/>
  <c r="J367" i="22"/>
  <c r="S367" i="22"/>
  <c r="P367" i="22" s="1"/>
  <c r="U367" i="22" s="1"/>
  <c r="K367" i="22"/>
  <c r="R397" i="22"/>
  <c r="Q397" i="22"/>
  <c r="K407" i="22"/>
  <c r="R407" i="22"/>
  <c r="I407" i="22"/>
  <c r="J407" i="22"/>
  <c r="M449" i="22"/>
  <c r="Q449" i="22"/>
  <c r="R467" i="22"/>
  <c r="S467" i="22"/>
  <c r="P467" i="22" s="1"/>
  <c r="U467" i="22" s="1"/>
  <c r="I467" i="22"/>
  <c r="J37" i="28"/>
  <c r="K37" i="28"/>
  <c r="R56" i="28"/>
  <c r="K56" i="28"/>
  <c r="J56" i="28"/>
  <c r="S56" i="28"/>
  <c r="P56" i="28" s="1"/>
  <c r="T56" i="28" s="1"/>
  <c r="I56" i="28"/>
  <c r="J61" i="28"/>
  <c r="K61" i="28"/>
  <c r="J65" i="28"/>
  <c r="K65" i="28"/>
  <c r="R85" i="28"/>
  <c r="Q85" i="28"/>
  <c r="J85" i="28"/>
  <c r="S85" i="28"/>
  <c r="P85" i="28" s="1"/>
  <c r="U85" i="28" s="1"/>
  <c r="I85" i="28"/>
  <c r="I365" i="27"/>
  <c r="R365" i="27"/>
  <c r="I366" i="27"/>
  <c r="I79" i="22"/>
  <c r="I80" i="22"/>
  <c r="R80" i="22"/>
  <c r="S107" i="22"/>
  <c r="P107" i="22" s="1"/>
  <c r="U107" i="22" s="1"/>
  <c r="Q107" i="22"/>
  <c r="I107" i="22"/>
  <c r="K129" i="22"/>
  <c r="K130" i="22"/>
  <c r="K134" i="22"/>
  <c r="J148" i="22"/>
  <c r="R148" i="22"/>
  <c r="R156" i="22"/>
  <c r="S176" i="22"/>
  <c r="P176" i="22" s="1"/>
  <c r="U176" i="22" s="1"/>
  <c r="J176" i="22"/>
  <c r="R176" i="22"/>
  <c r="M179" i="22"/>
  <c r="I180" i="22"/>
  <c r="Q208" i="22"/>
  <c r="I208" i="22"/>
  <c r="J236" i="22"/>
  <c r="M237" i="22"/>
  <c r="I238" i="22"/>
  <c r="I239" i="22"/>
  <c r="S242" i="22"/>
  <c r="P242" i="22" s="1"/>
  <c r="U242" i="22" s="1"/>
  <c r="S252" i="22"/>
  <c r="P252" i="22" s="1"/>
  <c r="T252" i="22" s="1"/>
  <c r="I252" i="22"/>
  <c r="S255" i="22"/>
  <c r="P255" i="22" s="1"/>
  <c r="U255" i="22" s="1"/>
  <c r="Q255" i="22"/>
  <c r="S258" i="22"/>
  <c r="P258" i="22" s="1"/>
  <c r="U258" i="22" s="1"/>
  <c r="Q261" i="22"/>
  <c r="J262" i="22"/>
  <c r="Q263" i="22"/>
  <c r="S274" i="22"/>
  <c r="P274" i="22" s="1"/>
  <c r="U274" i="22" s="1"/>
  <c r="I274" i="22"/>
  <c r="Q274" i="22"/>
  <c r="I279" i="22"/>
  <c r="K283" i="22"/>
  <c r="J286" i="22"/>
  <c r="R287" i="22"/>
  <c r="R298" i="22"/>
  <c r="J298" i="22"/>
  <c r="K303" i="22"/>
  <c r="R303" i="22"/>
  <c r="R313" i="22"/>
  <c r="Q313" i="22"/>
  <c r="Q314" i="22"/>
  <c r="K337" i="22"/>
  <c r="M337" i="22"/>
  <c r="S337" i="22"/>
  <c r="P337" i="22" s="1"/>
  <c r="U337" i="22" s="1"/>
  <c r="K345" i="22"/>
  <c r="S355" i="22"/>
  <c r="P355" i="22" s="1"/>
  <c r="U355" i="22" s="1"/>
  <c r="Q359" i="22"/>
  <c r="K444" i="22"/>
  <c r="S444" i="22"/>
  <c r="P444" i="22" s="1"/>
  <c r="U444" i="22" s="1"/>
  <c r="I448" i="22"/>
  <c r="S448" i="22"/>
  <c r="P448" i="22" s="1"/>
  <c r="T448" i="22" s="1"/>
  <c r="R448" i="22"/>
  <c r="J453" i="22"/>
  <c r="K453" i="22"/>
  <c r="R48" i="28"/>
  <c r="S48" i="28"/>
  <c r="P48" i="28" s="1"/>
  <c r="T48" i="28" s="1"/>
  <c r="I48" i="28"/>
  <c r="K48" i="28"/>
  <c r="J48" i="28"/>
  <c r="S77" i="28"/>
  <c r="P77" i="28" s="1"/>
  <c r="U77" i="28" s="1"/>
  <c r="Q77" i="28"/>
  <c r="J77" i="28"/>
  <c r="I77" i="28"/>
  <c r="R80" i="28"/>
  <c r="Q80" i="28"/>
  <c r="M80" i="28"/>
  <c r="S90" i="28"/>
  <c r="P90" i="28" s="1"/>
  <c r="T90" i="28" s="1"/>
  <c r="K90" i="28"/>
  <c r="J90" i="28"/>
  <c r="K99" i="28"/>
  <c r="M99" i="28"/>
  <c r="K123" i="28"/>
  <c r="S123" i="28"/>
  <c r="P123" i="28" s="1"/>
  <c r="U123" i="28" s="1"/>
  <c r="Q129" i="28"/>
  <c r="M129" i="28"/>
  <c r="R129" i="28"/>
  <c r="R356" i="22"/>
  <c r="K383" i="22"/>
  <c r="I383" i="22"/>
  <c r="K391" i="22"/>
  <c r="I391" i="22"/>
  <c r="I394" i="22"/>
  <c r="R394" i="22"/>
  <c r="Q501" i="22"/>
  <c r="I501" i="22"/>
  <c r="I502" i="22"/>
  <c r="S502" i="22"/>
  <c r="P502" i="22" s="1"/>
  <c r="U502" i="22" s="1"/>
  <c r="S521" i="22"/>
  <c r="P521" i="22" s="1"/>
  <c r="U521" i="22" s="1"/>
  <c r="Q521" i="22"/>
  <c r="R20" i="28"/>
  <c r="K20" i="28"/>
  <c r="J20" i="28"/>
  <c r="J25" i="28"/>
  <c r="K25" i="28"/>
  <c r="R32" i="28"/>
  <c r="S32" i="28"/>
  <c r="P32" i="28" s="1"/>
  <c r="U32" i="28" s="1"/>
  <c r="I32" i="28"/>
  <c r="K32" i="28"/>
  <c r="J45" i="28"/>
  <c r="K45" i="28"/>
  <c r="J49" i="28"/>
  <c r="K49" i="28"/>
  <c r="R60" i="28"/>
  <c r="J60" i="28"/>
  <c r="S60" i="28"/>
  <c r="P60" i="28" s="1"/>
  <c r="T60" i="28" s="1"/>
  <c r="I60" i="28"/>
  <c r="K79" i="28"/>
  <c r="M79" i="28"/>
  <c r="Q84" i="28"/>
  <c r="M84" i="28"/>
  <c r="K87" i="28"/>
  <c r="J87" i="28"/>
  <c r="M87" i="28"/>
  <c r="K98" i="28"/>
  <c r="S98" i="28"/>
  <c r="P98" i="28" s="1"/>
  <c r="U98" i="28" s="1"/>
  <c r="I98" i="28"/>
  <c r="R104" i="28"/>
  <c r="Q104" i="28"/>
  <c r="R134" i="28"/>
  <c r="Q134" i="28"/>
  <c r="J134" i="28"/>
  <c r="S135" i="28"/>
  <c r="P135" i="28" s="1"/>
  <c r="T135" i="28" s="1"/>
  <c r="K135" i="28"/>
  <c r="M140" i="28"/>
  <c r="K140" i="28"/>
  <c r="K176" i="28"/>
  <c r="M176" i="28"/>
  <c r="I182" i="28"/>
  <c r="Q182" i="28"/>
  <c r="R182" i="28"/>
  <c r="J182" i="28"/>
  <c r="R187" i="28"/>
  <c r="Q187" i="28"/>
  <c r="K193" i="28"/>
  <c r="S193" i="28"/>
  <c r="P193" i="28" s="1"/>
  <c r="U193" i="28" s="1"/>
  <c r="R193" i="28"/>
  <c r="Q247" i="28"/>
  <c r="M247" i="28"/>
  <c r="R259" i="28"/>
  <c r="J259" i="28"/>
  <c r="I313" i="28"/>
  <c r="K313" i="28"/>
  <c r="J313" i="28"/>
  <c r="S356" i="22"/>
  <c r="P356" i="22" s="1"/>
  <c r="U356" i="22" s="1"/>
  <c r="J360" i="22"/>
  <c r="S360" i="22"/>
  <c r="P360" i="22" s="1"/>
  <c r="U360" i="22" s="1"/>
  <c r="J393" i="22"/>
  <c r="M393" i="22"/>
  <c r="K395" i="22"/>
  <c r="R395" i="22"/>
  <c r="K403" i="22"/>
  <c r="R403" i="22"/>
  <c r="K420" i="22"/>
  <c r="M420" i="22"/>
  <c r="S459" i="22"/>
  <c r="P459" i="22" s="1"/>
  <c r="T459" i="22" s="1"/>
  <c r="Q459" i="22"/>
  <c r="I459" i="22"/>
  <c r="R24" i="28"/>
  <c r="K24" i="28"/>
  <c r="J24" i="28"/>
  <c r="S24" i="28"/>
  <c r="P24" i="28" s="1"/>
  <c r="T24" i="28" s="1"/>
  <c r="I24" i="28"/>
  <c r="J29" i="28"/>
  <c r="K29" i="28"/>
  <c r="J33" i="28"/>
  <c r="K33" i="28"/>
  <c r="R44" i="28"/>
  <c r="J44" i="28"/>
  <c r="S44" i="28"/>
  <c r="P44" i="28" s="1"/>
  <c r="T44" i="28" s="1"/>
  <c r="I44" i="28"/>
  <c r="R68" i="28"/>
  <c r="K68" i="28"/>
  <c r="J68" i="28"/>
  <c r="K72" i="28"/>
  <c r="J72" i="28"/>
  <c r="I72" i="28"/>
  <c r="K83" i="28"/>
  <c r="M83" i="28"/>
  <c r="K124" i="28"/>
  <c r="M124" i="28"/>
  <c r="K128" i="28"/>
  <c r="M128" i="28"/>
  <c r="Q133" i="28"/>
  <c r="M133" i="28"/>
  <c r="M156" i="28"/>
  <c r="K156" i="28"/>
  <c r="K160" i="28"/>
  <c r="M160" i="28"/>
  <c r="R181" i="28"/>
  <c r="M181" i="28"/>
  <c r="Q181" i="28"/>
  <c r="S184" i="28"/>
  <c r="P184" i="28" s="1"/>
  <c r="U184" i="28" s="1"/>
  <c r="I184" i="28"/>
  <c r="Q184" i="28"/>
  <c r="J184" i="28"/>
  <c r="K205" i="28"/>
  <c r="J205" i="28"/>
  <c r="I205" i="28"/>
  <c r="S205" i="28"/>
  <c r="P205" i="28" s="1"/>
  <c r="U205" i="28" s="1"/>
  <c r="R238" i="28"/>
  <c r="I238" i="28"/>
  <c r="M274" i="28"/>
  <c r="K274" i="28"/>
  <c r="J274" i="28"/>
  <c r="M282" i="28"/>
  <c r="K282" i="28"/>
  <c r="I360" i="22"/>
  <c r="K361" i="22"/>
  <c r="R361" i="22"/>
  <c r="I386" i="22"/>
  <c r="R386" i="22"/>
  <c r="S391" i="22"/>
  <c r="P391" i="22" s="1"/>
  <c r="U391" i="22" s="1"/>
  <c r="R392" i="22"/>
  <c r="S394" i="22"/>
  <c r="P394" i="22" s="1"/>
  <c r="U394" i="22" s="1"/>
  <c r="S395" i="22"/>
  <c r="P395" i="22" s="1"/>
  <c r="T395" i="22" s="1"/>
  <c r="S402" i="22"/>
  <c r="P402" i="22" s="1"/>
  <c r="U402" i="22" s="1"/>
  <c r="S403" i="22"/>
  <c r="P403" i="22" s="1"/>
  <c r="T403" i="22" s="1"/>
  <c r="K408" i="22"/>
  <c r="R409" i="22"/>
  <c r="S410" i="22"/>
  <c r="P410" i="22" s="1"/>
  <c r="U410" i="22" s="1"/>
  <c r="I423" i="22"/>
  <c r="R439" i="22"/>
  <c r="K440" i="22"/>
  <c r="M445" i="22"/>
  <c r="K445" i="22"/>
  <c r="M459" i="22"/>
  <c r="I460" i="22"/>
  <c r="J474" i="22"/>
  <c r="M488" i="22"/>
  <c r="R488" i="22"/>
  <c r="S510" i="22"/>
  <c r="P510" i="22" s="1"/>
  <c r="U510" i="22" s="1"/>
  <c r="J510" i="22"/>
  <c r="S526" i="22"/>
  <c r="P526" i="22" s="1"/>
  <c r="U526" i="22" s="1"/>
  <c r="K526" i="22"/>
  <c r="S20" i="28"/>
  <c r="P20" i="28" s="1"/>
  <c r="U20" i="28" s="1"/>
  <c r="R28" i="28"/>
  <c r="J28" i="28"/>
  <c r="S28" i="28"/>
  <c r="P28" i="28" s="1"/>
  <c r="U28" i="28" s="1"/>
  <c r="I28" i="28"/>
  <c r="K44" i="28"/>
  <c r="R52" i="28"/>
  <c r="K52" i="28"/>
  <c r="J52" i="28"/>
  <c r="J57" i="28"/>
  <c r="K57" i="28"/>
  <c r="R64" i="28"/>
  <c r="S64" i="28"/>
  <c r="P64" i="28" s="1"/>
  <c r="U64" i="28" s="1"/>
  <c r="I64" i="28"/>
  <c r="K64" i="28"/>
  <c r="I68" i="28"/>
  <c r="K69" i="28"/>
  <c r="R74" i="28"/>
  <c r="K74" i="28"/>
  <c r="J74" i="28"/>
  <c r="S81" i="28"/>
  <c r="P81" i="28" s="1"/>
  <c r="T81" i="28" s="1"/>
  <c r="J81" i="28"/>
  <c r="I81" i="28"/>
  <c r="R81" i="28"/>
  <c r="J91" i="28"/>
  <c r="M91" i="28"/>
  <c r="K107" i="28"/>
  <c r="R133" i="28"/>
  <c r="S134" i="28"/>
  <c r="P134" i="28" s="1"/>
  <c r="U134" i="28" s="1"/>
  <c r="Q183" i="28"/>
  <c r="M183" i="28"/>
  <c r="K209" i="28"/>
  <c r="S209" i="28"/>
  <c r="P209" i="28" s="1"/>
  <c r="U209" i="28" s="1"/>
  <c r="S469" i="22"/>
  <c r="P469" i="22" s="1"/>
  <c r="U469" i="22" s="1"/>
  <c r="J114" i="28"/>
  <c r="S138" i="28"/>
  <c r="P138" i="28" s="1"/>
  <c r="U138" i="28" s="1"/>
  <c r="Q138" i="28"/>
  <c r="K139" i="28"/>
  <c r="S151" i="28"/>
  <c r="P151" i="28" s="1"/>
  <c r="U151" i="28" s="1"/>
  <c r="J151" i="28"/>
  <c r="S170" i="28"/>
  <c r="P170" i="28" s="1"/>
  <c r="U170" i="28" s="1"/>
  <c r="Q170" i="28"/>
  <c r="I170" i="28"/>
  <c r="K201" i="28"/>
  <c r="J201" i="28"/>
  <c r="K242" i="28"/>
  <c r="J242" i="28"/>
  <c r="R251" i="28"/>
  <c r="J251" i="28"/>
  <c r="R267" i="28"/>
  <c r="J267" i="28"/>
  <c r="J393" i="28"/>
  <c r="S393" i="28"/>
  <c r="P393" i="28" s="1"/>
  <c r="T393" i="28" s="1"/>
  <c r="I393" i="28"/>
  <c r="R393" i="28"/>
  <c r="K393" i="28"/>
  <c r="S139" i="28"/>
  <c r="P139" i="28" s="1"/>
  <c r="U139" i="28" s="1"/>
  <c r="R165" i="28"/>
  <c r="M165" i="28"/>
  <c r="S166" i="28"/>
  <c r="P166" i="28" s="1"/>
  <c r="U166" i="28" s="1"/>
  <c r="I166" i="28"/>
  <c r="Q166" i="28"/>
  <c r="K194" i="28"/>
  <c r="J194" i="28"/>
  <c r="S200" i="28"/>
  <c r="P200" i="28" s="1"/>
  <c r="U200" i="28" s="1"/>
  <c r="J200" i="28"/>
  <c r="I200" i="28"/>
  <c r="J204" i="28"/>
  <c r="I204" i="28"/>
  <c r="Q228" i="28"/>
  <c r="M228" i="28"/>
  <c r="J234" i="28"/>
  <c r="I234" i="28"/>
  <c r="K237" i="28"/>
  <c r="Q237" i="28"/>
  <c r="S244" i="28"/>
  <c r="P244" i="28" s="1"/>
  <c r="U244" i="28" s="1"/>
  <c r="R244" i="28"/>
  <c r="Q244" i="28"/>
  <c r="R281" i="28"/>
  <c r="S281" i="28"/>
  <c r="P281" i="28" s="1"/>
  <c r="U281" i="28" s="1"/>
  <c r="K301" i="28"/>
  <c r="S301" i="28"/>
  <c r="P301" i="28" s="1"/>
  <c r="T301" i="28" s="1"/>
  <c r="J301" i="28"/>
  <c r="K302" i="28"/>
  <c r="M302" i="28"/>
  <c r="M402" i="28"/>
  <c r="K402" i="28"/>
  <c r="J402" i="28"/>
  <c r="J437" i="22"/>
  <c r="J138" i="28"/>
  <c r="I143" i="28"/>
  <c r="S154" i="28"/>
  <c r="P154" i="28" s="1"/>
  <c r="U154" i="28" s="1"/>
  <c r="Q154" i="28"/>
  <c r="I154" i="28"/>
  <c r="Q165" i="28"/>
  <c r="J166" i="28"/>
  <c r="R170" i="28"/>
  <c r="K171" i="28"/>
  <c r="I175" i="28"/>
  <c r="M194" i="28"/>
  <c r="Q200" i="28"/>
  <c r="S201" i="28"/>
  <c r="P201" i="28" s="1"/>
  <c r="U201" i="28" s="1"/>
  <c r="R228" i="28"/>
  <c r="K234" i="28"/>
  <c r="K250" i="28"/>
  <c r="J250" i="28"/>
  <c r="S268" i="28"/>
  <c r="P268" i="28" s="1"/>
  <c r="U268" i="28" s="1"/>
  <c r="R268" i="28"/>
  <c r="I297" i="28"/>
  <c r="K297" i="28"/>
  <c r="I301" i="28"/>
  <c r="K317" i="28"/>
  <c r="S317" i="28"/>
  <c r="P317" i="28" s="1"/>
  <c r="U317" i="28" s="1"/>
  <c r="J317" i="28"/>
  <c r="K318" i="28"/>
  <c r="M318" i="28"/>
  <c r="R229" i="28"/>
  <c r="Q233" i="28"/>
  <c r="J277" i="28"/>
  <c r="S347" i="28"/>
  <c r="P347" i="28" s="1"/>
  <c r="U347" i="28" s="1"/>
  <c r="K347" i="28"/>
  <c r="K351" i="28"/>
  <c r="S351" i="28"/>
  <c r="P351" i="28" s="1"/>
  <c r="U351" i="28" s="1"/>
  <c r="R365" i="28"/>
  <c r="Q365" i="28"/>
  <c r="J370" i="28"/>
  <c r="K370" i="28"/>
  <c r="J401" i="28"/>
  <c r="I401" i="28"/>
  <c r="S229" i="28"/>
  <c r="P229" i="28" s="1"/>
  <c r="U229" i="28" s="1"/>
  <c r="R233" i="28"/>
  <c r="S296" i="28"/>
  <c r="P296" i="28" s="1"/>
  <c r="U296" i="28" s="1"/>
  <c r="R296" i="28"/>
  <c r="J296" i="28"/>
  <c r="R307" i="28"/>
  <c r="M307" i="28"/>
  <c r="S312" i="28"/>
  <c r="P312" i="28" s="1"/>
  <c r="U312" i="28" s="1"/>
  <c r="R312" i="28"/>
  <c r="J312" i="28"/>
  <c r="Q349" i="28"/>
  <c r="M349" i="28"/>
  <c r="Q357" i="28"/>
  <c r="M357" i="28"/>
  <c r="K386" i="28"/>
  <c r="M386" i="28"/>
  <c r="Q391" i="28"/>
  <c r="M391" i="28"/>
  <c r="S397" i="28"/>
  <c r="P397" i="28" s="1"/>
  <c r="U397" i="28" s="1"/>
  <c r="J397" i="28"/>
  <c r="I397" i="28"/>
  <c r="R397" i="28"/>
  <c r="K398" i="28"/>
  <c r="J398" i="28"/>
  <c r="K401" i="28"/>
  <c r="I233" i="28"/>
  <c r="K285" i="28"/>
  <c r="S285" i="28"/>
  <c r="P285" i="28" s="1"/>
  <c r="T285" i="28" s="1"/>
  <c r="J285" i="28"/>
  <c r="M286" i="28"/>
  <c r="I296" i="28"/>
  <c r="Q307" i="28"/>
  <c r="I312" i="28"/>
  <c r="I334" i="28"/>
  <c r="K334" i="28"/>
  <c r="R349" i="28"/>
  <c r="R353" i="28"/>
  <c r="Q353" i="28"/>
  <c r="M353" i="28"/>
  <c r="R357" i="28"/>
  <c r="S359" i="28"/>
  <c r="P359" i="28" s="1"/>
  <c r="U359" i="28" s="1"/>
  <c r="K359" i="28"/>
  <c r="R381" i="28"/>
  <c r="K381" i="28"/>
  <c r="J381" i="28"/>
  <c r="J390" i="28"/>
  <c r="M390" i="28"/>
  <c r="S396" i="28"/>
  <c r="P396" i="28" s="1"/>
  <c r="U396" i="28" s="1"/>
  <c r="R396" i="28"/>
  <c r="Q396" i="28"/>
  <c r="K397" i="28"/>
  <c r="Q400" i="28"/>
  <c r="I400" i="28"/>
  <c r="K406" i="28"/>
  <c r="J406" i="28"/>
  <c r="R345" i="28"/>
  <c r="S350" i="28"/>
  <c r="P350" i="28" s="1"/>
  <c r="U350" i="28" s="1"/>
  <c r="R361" i="28"/>
  <c r="R377" i="28"/>
  <c r="R385" i="28"/>
  <c r="K389" i="28"/>
  <c r="R392" i="28"/>
  <c r="S377" i="28"/>
  <c r="P377" i="28" s="1"/>
  <c r="U377" i="28" s="1"/>
  <c r="S385" i="28"/>
  <c r="P385" i="28" s="1"/>
  <c r="U385" i="28" s="1"/>
  <c r="R389" i="28"/>
  <c r="S392" i="28"/>
  <c r="P392" i="28" s="1"/>
  <c r="T392" i="28" s="1"/>
  <c r="I389" i="28"/>
  <c r="U262" i="20"/>
  <c r="J432" i="19"/>
  <c r="J431" i="19"/>
  <c r="I325" i="19"/>
  <c r="J325" i="19"/>
  <c r="J326" i="19"/>
  <c r="I327" i="19"/>
  <c r="U241" i="19"/>
  <c r="J223" i="19"/>
  <c r="J118" i="19"/>
  <c r="J121" i="19"/>
  <c r="J114" i="19"/>
  <c r="J11" i="19"/>
  <c r="K330" i="26"/>
  <c r="I330" i="26"/>
  <c r="J328" i="26"/>
  <c r="J330" i="26"/>
  <c r="K221" i="26"/>
  <c r="I221" i="26"/>
  <c r="J224" i="26"/>
  <c r="J225" i="26"/>
  <c r="J221" i="26"/>
  <c r="K116" i="26"/>
  <c r="I116" i="26"/>
  <c r="J122" i="26"/>
  <c r="J116" i="26"/>
  <c r="K10" i="26"/>
  <c r="I10" i="26"/>
  <c r="I14" i="26"/>
  <c r="K14" i="26"/>
  <c r="J14" i="26"/>
  <c r="J13" i="26"/>
  <c r="J10" i="26"/>
  <c r="K436" i="20"/>
  <c r="I436" i="20"/>
  <c r="J432" i="20"/>
  <c r="J435" i="20"/>
  <c r="J436" i="20"/>
  <c r="J430" i="20"/>
  <c r="I332" i="20"/>
  <c r="J332" i="20"/>
  <c r="J219" i="20"/>
  <c r="J220" i="20"/>
  <c r="J227" i="20"/>
  <c r="K326" i="23"/>
  <c r="I326" i="23"/>
  <c r="J326" i="23"/>
  <c r="J221" i="23"/>
  <c r="J226" i="23"/>
  <c r="J115" i="23"/>
  <c r="J121" i="23"/>
  <c r="I116" i="23"/>
  <c r="I14" i="23"/>
  <c r="K14" i="23"/>
  <c r="K10" i="23"/>
  <c r="I10" i="23"/>
  <c r="K434" i="21"/>
  <c r="I434" i="21"/>
  <c r="J434" i="21"/>
  <c r="J326" i="21"/>
  <c r="J327" i="21"/>
  <c r="I222" i="21"/>
  <c r="J226" i="21"/>
  <c r="J224" i="21"/>
  <c r="J119" i="21"/>
  <c r="T133" i="21"/>
  <c r="K16" i="21"/>
  <c r="K12" i="21"/>
  <c r="I12" i="21"/>
  <c r="J12" i="21"/>
  <c r="K330" i="27"/>
  <c r="I330" i="27"/>
  <c r="J329" i="27"/>
  <c r="J330" i="27"/>
  <c r="J325" i="27"/>
  <c r="J223" i="27"/>
  <c r="K117" i="27"/>
  <c r="I117" i="27"/>
  <c r="J117" i="27"/>
  <c r="I10" i="27"/>
  <c r="K10" i="27"/>
  <c r="J10" i="27"/>
  <c r="K436" i="22"/>
  <c r="I436" i="22"/>
  <c r="J432" i="22"/>
  <c r="J435" i="22"/>
  <c r="J436" i="22"/>
  <c r="J325" i="22"/>
  <c r="J324" i="22"/>
  <c r="I220" i="22"/>
  <c r="K220" i="22"/>
  <c r="K222" i="22"/>
  <c r="I222" i="22"/>
  <c r="J220" i="22"/>
  <c r="J222" i="22"/>
  <c r="I117" i="22"/>
  <c r="K117" i="22"/>
  <c r="K121" i="22"/>
  <c r="I121" i="22"/>
  <c r="J116" i="22"/>
  <c r="J117" i="22"/>
  <c r="J118" i="22"/>
  <c r="J121" i="22"/>
  <c r="J122" i="22"/>
  <c r="I17" i="22"/>
  <c r="K17" i="22"/>
  <c r="K16" i="22"/>
  <c r="I16" i="22"/>
  <c r="K13" i="22"/>
  <c r="J17" i="22"/>
  <c r="J16" i="22"/>
  <c r="J329" i="28"/>
  <c r="J226" i="28"/>
  <c r="I115" i="28"/>
  <c r="K115" i="28"/>
  <c r="K119" i="28"/>
  <c r="I119" i="28"/>
  <c r="M116" i="28"/>
  <c r="J115" i="28"/>
  <c r="I114" i="28"/>
  <c r="K12" i="28"/>
  <c r="I12" i="28"/>
  <c r="K16" i="28"/>
  <c r="I16" i="28"/>
  <c r="J16" i="28"/>
  <c r="J12" i="28"/>
  <c r="U304" i="27"/>
  <c r="T287" i="22"/>
  <c r="T213" i="28"/>
  <c r="T342" i="28"/>
  <c r="T262" i="21"/>
  <c r="T381" i="28"/>
  <c r="U68" i="23"/>
  <c r="T362" i="23"/>
  <c r="J227" i="27"/>
  <c r="T289" i="28"/>
  <c r="J114" i="17"/>
  <c r="T366" i="27"/>
  <c r="T493" i="19"/>
  <c r="T127" i="23"/>
  <c r="J331" i="23"/>
  <c r="T165" i="22"/>
  <c r="T418" i="22"/>
  <c r="U373" i="28"/>
  <c r="U207" i="17"/>
  <c r="T207" i="17"/>
  <c r="U203" i="17"/>
  <c r="T203" i="17"/>
  <c r="U195" i="17"/>
  <c r="T195" i="17"/>
  <c r="T211" i="17"/>
  <c r="T187" i="17"/>
  <c r="U172" i="26"/>
  <c r="T172" i="26"/>
  <c r="U174" i="21"/>
  <c r="T174" i="21"/>
  <c r="U334" i="26"/>
  <c r="T334" i="26"/>
  <c r="T182" i="23"/>
  <c r="U182" i="23"/>
  <c r="U387" i="19"/>
  <c r="T387" i="19"/>
  <c r="T229" i="21"/>
  <c r="U229" i="21"/>
  <c r="J331" i="25"/>
  <c r="T268" i="19"/>
  <c r="J119" i="23"/>
  <c r="T334" i="27"/>
  <c r="J9" i="22"/>
  <c r="T155" i="28"/>
  <c r="T212" i="28"/>
  <c r="T381" i="21"/>
  <c r="J9" i="28"/>
  <c r="J13" i="28"/>
  <c r="T53" i="22"/>
  <c r="T72" i="21"/>
  <c r="T96" i="21"/>
  <c r="J27" i="28"/>
  <c r="S27" i="28"/>
  <c r="P27" i="28" s="1"/>
  <c r="I27" i="28"/>
  <c r="R27" i="28"/>
  <c r="Q27" i="28"/>
  <c r="M27" i="28"/>
  <c r="K27" i="28"/>
  <c r="M89" i="28"/>
  <c r="K89" i="28"/>
  <c r="S89" i="28"/>
  <c r="P89" i="28" s="1"/>
  <c r="J89" i="28"/>
  <c r="I89" i="28"/>
  <c r="Q89" i="28"/>
  <c r="R89" i="28"/>
  <c r="K125" i="28"/>
  <c r="J125" i="28"/>
  <c r="S125" i="28"/>
  <c r="P125" i="28" s="1"/>
  <c r="I125" i="28"/>
  <c r="Q125" i="28"/>
  <c r="M125" i="28"/>
  <c r="R125" i="28"/>
  <c r="I11" i="28"/>
  <c r="Q12" i="28" s="1"/>
  <c r="R12" i="28" s="1"/>
  <c r="M11" i="28"/>
  <c r="K11" i="28"/>
  <c r="J11" i="28"/>
  <c r="J17" i="28"/>
  <c r="K17" i="28"/>
  <c r="I17" i="28"/>
  <c r="M17" i="28"/>
  <c r="S17" i="28" s="1"/>
  <c r="R35" i="28"/>
  <c r="M35" i="28"/>
  <c r="S35" i="28"/>
  <c r="P35" i="28" s="1"/>
  <c r="I35" i="28"/>
  <c r="Q35" i="28"/>
  <c r="J35" i="28"/>
  <c r="K35" i="28"/>
  <c r="Q42" i="28"/>
  <c r="M42" i="28"/>
  <c r="K42" i="28"/>
  <c r="R42" i="28"/>
  <c r="J42" i="28"/>
  <c r="S42" i="28"/>
  <c r="P42" i="28" s="1"/>
  <c r="I42" i="28"/>
  <c r="I67" i="28"/>
  <c r="M67" i="28"/>
  <c r="S67" i="28"/>
  <c r="P67" i="28" s="1"/>
  <c r="R67" i="28"/>
  <c r="Q67" i="28"/>
  <c r="K67" i="28"/>
  <c r="J67" i="28"/>
  <c r="U68" i="28"/>
  <c r="T68" i="28"/>
  <c r="Q82" i="28"/>
  <c r="M82" i="28"/>
  <c r="K82" i="28"/>
  <c r="I82" i="28"/>
  <c r="S82" i="28"/>
  <c r="P82" i="28" s="1"/>
  <c r="J82" i="28"/>
  <c r="R82" i="28"/>
  <c r="M118" i="28"/>
  <c r="S118" i="28" s="1"/>
  <c r="K118" i="28"/>
  <c r="I118" i="28"/>
  <c r="J118" i="28"/>
  <c r="M126" i="28"/>
  <c r="K126" i="28"/>
  <c r="R126" i="28"/>
  <c r="S126" i="28"/>
  <c r="P126" i="28" s="1"/>
  <c r="Q126" i="28"/>
  <c r="J126" i="28"/>
  <c r="I126" i="28"/>
  <c r="M130" i="28"/>
  <c r="K130" i="28"/>
  <c r="Q130" i="28"/>
  <c r="J130" i="28"/>
  <c r="R130" i="28"/>
  <c r="I130" i="28"/>
  <c r="S130" i="28"/>
  <c r="P130" i="28" s="1"/>
  <c r="M146" i="28"/>
  <c r="K146" i="28"/>
  <c r="R146" i="28"/>
  <c r="S146" i="28"/>
  <c r="P146" i="28" s="1"/>
  <c r="Q146" i="28"/>
  <c r="J146" i="28"/>
  <c r="I146" i="28"/>
  <c r="M162" i="28"/>
  <c r="K162" i="28"/>
  <c r="R162" i="28"/>
  <c r="Q162" i="28"/>
  <c r="J162" i="28"/>
  <c r="I162" i="28"/>
  <c r="S162" i="28"/>
  <c r="P162" i="28" s="1"/>
  <c r="M178" i="28"/>
  <c r="K178" i="28"/>
  <c r="R178" i="28"/>
  <c r="S178" i="28"/>
  <c r="P178" i="28" s="1"/>
  <c r="Q178" i="28"/>
  <c r="J178" i="28"/>
  <c r="I178" i="28"/>
  <c r="K195" i="28"/>
  <c r="J195" i="28"/>
  <c r="S195" i="28"/>
  <c r="P195" i="28" s="1"/>
  <c r="I195" i="28"/>
  <c r="R195" i="28"/>
  <c r="Q195" i="28"/>
  <c r="M195" i="28"/>
  <c r="U197" i="28"/>
  <c r="T197" i="28"/>
  <c r="U273" i="28"/>
  <c r="T273" i="28"/>
  <c r="R39" i="28"/>
  <c r="M39" i="28"/>
  <c r="S39" i="28"/>
  <c r="P39" i="28" s="1"/>
  <c r="K39" i="28"/>
  <c r="J39" i="28"/>
  <c r="I39" i="28"/>
  <c r="Q39" i="28"/>
  <c r="R46" i="28"/>
  <c r="Q46" i="28"/>
  <c r="K46" i="28"/>
  <c r="J46" i="28"/>
  <c r="S46" i="28"/>
  <c r="P46" i="28" s="1"/>
  <c r="I46" i="28"/>
  <c r="M46" i="28"/>
  <c r="Q71" i="28"/>
  <c r="M71" i="28"/>
  <c r="J71" i="28"/>
  <c r="S71" i="28"/>
  <c r="P71" i="28" s="1"/>
  <c r="I71" i="28"/>
  <c r="R71" i="28"/>
  <c r="K71" i="28"/>
  <c r="M73" i="28"/>
  <c r="K73" i="28"/>
  <c r="S73" i="28"/>
  <c r="P73" i="28" s="1"/>
  <c r="J73" i="28"/>
  <c r="Q73" i="28"/>
  <c r="I73" i="28"/>
  <c r="R73" i="28"/>
  <c r="K121" i="28"/>
  <c r="J121" i="28"/>
  <c r="S121" i="28"/>
  <c r="I121" i="28"/>
  <c r="M121" i="28"/>
  <c r="S235" i="28"/>
  <c r="P235" i="28" s="1"/>
  <c r="I235" i="28"/>
  <c r="K235" i="28"/>
  <c r="J235" i="28"/>
  <c r="R235" i="28"/>
  <c r="Q235" i="28"/>
  <c r="M235" i="28"/>
  <c r="Q34" i="28"/>
  <c r="K34" i="28"/>
  <c r="M34" i="28"/>
  <c r="J34" i="28"/>
  <c r="R34" i="28"/>
  <c r="S34" i="28"/>
  <c r="P34" i="28" s="1"/>
  <c r="I34" i="28"/>
  <c r="I59" i="28"/>
  <c r="R59" i="28"/>
  <c r="Q59" i="28"/>
  <c r="M59" i="28"/>
  <c r="S59" i="28"/>
  <c r="P59" i="28" s="1"/>
  <c r="K59" i="28"/>
  <c r="J59" i="28"/>
  <c r="K66" i="28"/>
  <c r="R66" i="28"/>
  <c r="Q66" i="28"/>
  <c r="J66" i="28"/>
  <c r="M66" i="28"/>
  <c r="S66" i="28"/>
  <c r="P66" i="28" s="1"/>
  <c r="I66" i="28"/>
  <c r="M97" i="28"/>
  <c r="K97" i="28"/>
  <c r="I97" i="28"/>
  <c r="S97" i="28"/>
  <c r="P97" i="28" s="1"/>
  <c r="R97" i="28"/>
  <c r="Q97" i="28"/>
  <c r="J97" i="28"/>
  <c r="K145" i="28"/>
  <c r="J145" i="28"/>
  <c r="S145" i="28"/>
  <c r="P145" i="28" s="1"/>
  <c r="I145" i="28"/>
  <c r="Q145" i="28"/>
  <c r="R145" i="28"/>
  <c r="M145" i="28"/>
  <c r="S31" i="28"/>
  <c r="P31" i="28" s="1"/>
  <c r="R31" i="28"/>
  <c r="M31" i="28"/>
  <c r="I31" i="28"/>
  <c r="K31" i="28"/>
  <c r="J31" i="28"/>
  <c r="Q31" i="28"/>
  <c r="Q18" i="28"/>
  <c r="K18" i="28"/>
  <c r="M18" i="28"/>
  <c r="J18" i="28"/>
  <c r="S18" i="28"/>
  <c r="P18" i="28" s="1"/>
  <c r="I18" i="28"/>
  <c r="R18" i="28"/>
  <c r="S43" i="28"/>
  <c r="P43" i="28" s="1"/>
  <c r="Q43" i="28"/>
  <c r="M43" i="28"/>
  <c r="I43" i="28"/>
  <c r="J43" i="28"/>
  <c r="K43" i="28"/>
  <c r="R43" i="28"/>
  <c r="Q50" i="28"/>
  <c r="K50" i="28"/>
  <c r="J50" i="28"/>
  <c r="R50" i="28"/>
  <c r="M50" i="28"/>
  <c r="S50" i="28"/>
  <c r="P50" i="28" s="1"/>
  <c r="I50" i="28"/>
  <c r="S75" i="28"/>
  <c r="P75" i="28" s="1"/>
  <c r="I75" i="28"/>
  <c r="Q75" i="28"/>
  <c r="R75" i="28"/>
  <c r="M75" i="28"/>
  <c r="K75" i="28"/>
  <c r="J75" i="28"/>
  <c r="Q78" i="28"/>
  <c r="M78" i="28"/>
  <c r="S78" i="28"/>
  <c r="P78" i="28" s="1"/>
  <c r="I78" i="28"/>
  <c r="R78" i="28"/>
  <c r="K78" i="28"/>
  <c r="J78" i="28"/>
  <c r="M208" i="28"/>
  <c r="K208" i="28"/>
  <c r="S208" i="28"/>
  <c r="P208" i="28" s="1"/>
  <c r="R208" i="28"/>
  <c r="Q208" i="28"/>
  <c r="J208" i="28"/>
  <c r="I208" i="28"/>
  <c r="K117" i="28"/>
  <c r="J117" i="28"/>
  <c r="I117" i="28"/>
  <c r="M117" i="28"/>
  <c r="S117" i="28" s="1"/>
  <c r="K161" i="28"/>
  <c r="J161" i="28"/>
  <c r="S161" i="28"/>
  <c r="P161" i="28" s="1"/>
  <c r="I161" i="28"/>
  <c r="Q161" i="28"/>
  <c r="M161" i="28"/>
  <c r="R161" i="28"/>
  <c r="J231" i="28"/>
  <c r="S231" i="28"/>
  <c r="P231" i="28" s="1"/>
  <c r="I231" i="28"/>
  <c r="R231" i="28"/>
  <c r="Q231" i="28"/>
  <c r="K231" i="28"/>
  <c r="M231" i="28"/>
  <c r="I15" i="28"/>
  <c r="Q15" i="28"/>
  <c r="R15" i="28" s="1"/>
  <c r="M15" i="28"/>
  <c r="J15" i="28"/>
  <c r="S15" i="28"/>
  <c r="K15" i="28"/>
  <c r="Q38" i="28"/>
  <c r="M38" i="28"/>
  <c r="K38" i="28"/>
  <c r="J38" i="28"/>
  <c r="R38" i="28"/>
  <c r="S38" i="28"/>
  <c r="P38" i="28" s="1"/>
  <c r="I38" i="28"/>
  <c r="M93" i="28"/>
  <c r="K93" i="28"/>
  <c r="Q93" i="28"/>
  <c r="S93" i="28"/>
  <c r="P93" i="28" s="1"/>
  <c r="J93" i="28"/>
  <c r="R93" i="28"/>
  <c r="I93" i="28"/>
  <c r="J120" i="28"/>
  <c r="I120" i="28"/>
  <c r="M120" i="28"/>
  <c r="K120" i="28"/>
  <c r="M174" i="28"/>
  <c r="K174" i="28"/>
  <c r="S174" i="28"/>
  <c r="P174" i="28" s="1"/>
  <c r="J174" i="28"/>
  <c r="I174" i="28"/>
  <c r="R174" i="28"/>
  <c r="Q174" i="28"/>
  <c r="Q22" i="28"/>
  <c r="K22" i="28"/>
  <c r="J22" i="28"/>
  <c r="S22" i="28"/>
  <c r="P22" i="28" s="1"/>
  <c r="I22" i="28"/>
  <c r="R22" i="28"/>
  <c r="M22" i="28"/>
  <c r="S47" i="28"/>
  <c r="P47" i="28" s="1"/>
  <c r="Q47" i="28"/>
  <c r="M47" i="28"/>
  <c r="I47" i="28"/>
  <c r="K47" i="28"/>
  <c r="J47" i="28"/>
  <c r="R47" i="28"/>
  <c r="K54" i="28"/>
  <c r="J54" i="28"/>
  <c r="Q54" i="28"/>
  <c r="M54" i="28"/>
  <c r="S54" i="28"/>
  <c r="P54" i="28" s="1"/>
  <c r="I54" i="28"/>
  <c r="R54" i="28"/>
  <c r="M122" i="28"/>
  <c r="K122" i="28"/>
  <c r="S120" i="28" s="1"/>
  <c r="I122" i="28"/>
  <c r="Q120" i="28" s="1"/>
  <c r="R120" i="28" s="1"/>
  <c r="Q122" i="28"/>
  <c r="R122" i="28" s="1"/>
  <c r="J122" i="28"/>
  <c r="K191" i="28"/>
  <c r="J191" i="28"/>
  <c r="S191" i="28"/>
  <c r="P191" i="28" s="1"/>
  <c r="I191" i="28"/>
  <c r="Q191" i="28"/>
  <c r="M191" i="28"/>
  <c r="R191" i="28"/>
  <c r="S222" i="28"/>
  <c r="K399" i="28"/>
  <c r="J399" i="28"/>
  <c r="S399" i="28"/>
  <c r="P399" i="28" s="1"/>
  <c r="I399" i="28"/>
  <c r="R399" i="28"/>
  <c r="Q399" i="28"/>
  <c r="M399" i="28"/>
  <c r="R70" i="28"/>
  <c r="K70" i="28"/>
  <c r="J70" i="28"/>
  <c r="Q70" i="28"/>
  <c r="S70" i="28"/>
  <c r="P70" i="28" s="1"/>
  <c r="I70" i="28"/>
  <c r="M70" i="28"/>
  <c r="M158" i="28"/>
  <c r="K158" i="28"/>
  <c r="S158" i="28"/>
  <c r="P158" i="28" s="1"/>
  <c r="R158" i="28"/>
  <c r="I158" i="28"/>
  <c r="Q158" i="28"/>
  <c r="J158" i="28"/>
  <c r="R19" i="28"/>
  <c r="Q19" i="28"/>
  <c r="M19" i="28"/>
  <c r="J19" i="28"/>
  <c r="S19" i="28"/>
  <c r="P19" i="28" s="1"/>
  <c r="I19" i="28"/>
  <c r="K19" i="28"/>
  <c r="Q26" i="28"/>
  <c r="K26" i="28"/>
  <c r="M26" i="28"/>
  <c r="J26" i="28"/>
  <c r="R26" i="28"/>
  <c r="S26" i="28"/>
  <c r="P26" i="28" s="1"/>
  <c r="I26" i="28"/>
  <c r="R51" i="28"/>
  <c r="M51" i="28"/>
  <c r="J51" i="28"/>
  <c r="I51" i="28"/>
  <c r="Q51" i="28"/>
  <c r="S51" i="28"/>
  <c r="P51" i="28" s="1"/>
  <c r="K51" i="28"/>
  <c r="U52" i="28"/>
  <c r="T52" i="28"/>
  <c r="R58" i="28"/>
  <c r="K58" i="28"/>
  <c r="Q58" i="28"/>
  <c r="J58" i="28"/>
  <c r="S58" i="28"/>
  <c r="P58" i="28" s="1"/>
  <c r="I58" i="28"/>
  <c r="M58" i="28"/>
  <c r="K88" i="28"/>
  <c r="J88" i="28"/>
  <c r="S88" i="28"/>
  <c r="P88" i="28" s="1"/>
  <c r="I88" i="28"/>
  <c r="M88" i="28"/>
  <c r="R88" i="28"/>
  <c r="Q88" i="28"/>
  <c r="K96" i="28"/>
  <c r="J96" i="28"/>
  <c r="S96" i="28"/>
  <c r="P96" i="28" s="1"/>
  <c r="I96" i="28"/>
  <c r="R96" i="28"/>
  <c r="Q96" i="28"/>
  <c r="M96" i="28"/>
  <c r="M227" i="28"/>
  <c r="K243" i="28"/>
  <c r="S243" i="28"/>
  <c r="P243" i="28" s="1"/>
  <c r="I243" i="28"/>
  <c r="Q243" i="28"/>
  <c r="M243" i="28"/>
  <c r="R243" i="28"/>
  <c r="J243" i="28"/>
  <c r="M284" i="28"/>
  <c r="K284" i="28"/>
  <c r="S284" i="28"/>
  <c r="P284" i="28" s="1"/>
  <c r="R284" i="28"/>
  <c r="Q284" i="28"/>
  <c r="J284" i="28"/>
  <c r="I284" i="28"/>
  <c r="K177" i="28"/>
  <c r="J177" i="28"/>
  <c r="S177" i="28"/>
  <c r="P177" i="28" s="1"/>
  <c r="I177" i="28"/>
  <c r="Q177" i="28"/>
  <c r="M177" i="28"/>
  <c r="R177" i="28"/>
  <c r="I63" i="28"/>
  <c r="M63" i="28"/>
  <c r="J63" i="28"/>
  <c r="S63" i="28"/>
  <c r="P63" i="28" s="1"/>
  <c r="K63" i="28"/>
  <c r="R63" i="28"/>
  <c r="Q63" i="28"/>
  <c r="M101" i="28"/>
  <c r="K101" i="28"/>
  <c r="R101" i="28"/>
  <c r="Q101" i="28"/>
  <c r="J101" i="28"/>
  <c r="S101" i="28"/>
  <c r="P101" i="28" s="1"/>
  <c r="I101" i="28"/>
  <c r="M142" i="28"/>
  <c r="K142" i="28"/>
  <c r="S142" i="28"/>
  <c r="P142" i="28" s="1"/>
  <c r="J142" i="28"/>
  <c r="R142" i="28"/>
  <c r="I142" i="28"/>
  <c r="Q142" i="28"/>
  <c r="M10" i="28"/>
  <c r="K10" i="28"/>
  <c r="J10" i="28"/>
  <c r="S10" i="28"/>
  <c r="I10" i="28"/>
  <c r="M14" i="28"/>
  <c r="Q14" i="28" s="1"/>
  <c r="R14" i="28" s="1"/>
  <c r="K14" i="28"/>
  <c r="J14" i="28"/>
  <c r="I14" i="28"/>
  <c r="J23" i="28"/>
  <c r="S23" i="28"/>
  <c r="P23" i="28" s="1"/>
  <c r="Q23" i="28"/>
  <c r="M23" i="28"/>
  <c r="I23" i="28"/>
  <c r="K23" i="28"/>
  <c r="R23" i="28"/>
  <c r="R30" i="28"/>
  <c r="Q30" i="28"/>
  <c r="M30" i="28"/>
  <c r="K30" i="28"/>
  <c r="J30" i="28"/>
  <c r="S30" i="28"/>
  <c r="P30" i="28" s="1"/>
  <c r="I30" i="28"/>
  <c r="R55" i="28"/>
  <c r="M55" i="28"/>
  <c r="J55" i="28"/>
  <c r="I55" i="28"/>
  <c r="S55" i="28"/>
  <c r="P55" i="28" s="1"/>
  <c r="Q55" i="28"/>
  <c r="K55" i="28"/>
  <c r="K62" i="28"/>
  <c r="J62" i="28"/>
  <c r="R62" i="28"/>
  <c r="Q62" i="28"/>
  <c r="M62" i="28"/>
  <c r="S62" i="28"/>
  <c r="P62" i="28" s="1"/>
  <c r="I62" i="28"/>
  <c r="K92" i="28"/>
  <c r="J92" i="28"/>
  <c r="S92" i="28"/>
  <c r="P92" i="28" s="1"/>
  <c r="I92" i="28"/>
  <c r="Q92" i="28"/>
  <c r="M92" i="28"/>
  <c r="R92" i="28"/>
  <c r="K100" i="28"/>
  <c r="J100" i="28"/>
  <c r="S100" i="28"/>
  <c r="P100" i="28" s="1"/>
  <c r="I100" i="28"/>
  <c r="Q100" i="28"/>
  <c r="M100" i="28"/>
  <c r="R100" i="28"/>
  <c r="K141" i="28"/>
  <c r="J141" i="28"/>
  <c r="S141" i="28"/>
  <c r="P141" i="28" s="1"/>
  <c r="I141" i="28"/>
  <c r="R141" i="28"/>
  <c r="Q141" i="28"/>
  <c r="M141" i="28"/>
  <c r="K157" i="28"/>
  <c r="J157" i="28"/>
  <c r="S157" i="28"/>
  <c r="P157" i="28" s="1"/>
  <c r="I157" i="28"/>
  <c r="M157" i="28"/>
  <c r="R157" i="28"/>
  <c r="Q157" i="28"/>
  <c r="K173" i="28"/>
  <c r="J173" i="28"/>
  <c r="S173" i="28"/>
  <c r="P173" i="28" s="1"/>
  <c r="I173" i="28"/>
  <c r="M173" i="28"/>
  <c r="R173" i="28"/>
  <c r="Q173" i="28"/>
  <c r="K203" i="28"/>
  <c r="J203" i="28"/>
  <c r="S203" i="28"/>
  <c r="P203" i="28" s="1"/>
  <c r="I203" i="28"/>
  <c r="R203" i="28"/>
  <c r="Q203" i="28"/>
  <c r="M203" i="28"/>
  <c r="J132" i="28"/>
  <c r="S132" i="28"/>
  <c r="P132" i="28" s="1"/>
  <c r="I132" i="28"/>
  <c r="R132" i="28"/>
  <c r="Q132" i="28"/>
  <c r="K137" i="28"/>
  <c r="J137" i="28"/>
  <c r="S137" i="28"/>
  <c r="P137" i="28" s="1"/>
  <c r="I137" i="28"/>
  <c r="J148" i="28"/>
  <c r="S148" i="28"/>
  <c r="P148" i="28" s="1"/>
  <c r="I148" i="28"/>
  <c r="R148" i="28"/>
  <c r="Q148" i="28"/>
  <c r="K169" i="28"/>
  <c r="J169" i="28"/>
  <c r="S169" i="28"/>
  <c r="P169" i="28" s="1"/>
  <c r="I169" i="28"/>
  <c r="R179" i="28"/>
  <c r="Q179" i="28"/>
  <c r="M179" i="28"/>
  <c r="K207" i="28"/>
  <c r="J207" i="28"/>
  <c r="S207" i="28"/>
  <c r="P207" i="28" s="1"/>
  <c r="I207" i="28"/>
  <c r="R207" i="28"/>
  <c r="Q207" i="28"/>
  <c r="M207" i="28"/>
  <c r="R230" i="28"/>
  <c r="Q230" i="28"/>
  <c r="M230" i="28"/>
  <c r="S230" i="28"/>
  <c r="P230" i="28" s="1"/>
  <c r="M264" i="28"/>
  <c r="K264" i="28"/>
  <c r="S264" i="28"/>
  <c r="P264" i="28" s="1"/>
  <c r="R264" i="28"/>
  <c r="Q264" i="28"/>
  <c r="J264" i="28"/>
  <c r="M280" i="28"/>
  <c r="K280" i="28"/>
  <c r="S280" i="28"/>
  <c r="P280" i="28" s="1"/>
  <c r="R280" i="28"/>
  <c r="Q280" i="28"/>
  <c r="M288" i="28"/>
  <c r="K288" i="28"/>
  <c r="R288" i="28"/>
  <c r="Q288" i="28"/>
  <c r="J288" i="28"/>
  <c r="I288" i="28"/>
  <c r="S102" i="28"/>
  <c r="P102" i="28" s="1"/>
  <c r="S127" i="28"/>
  <c r="P127" i="28" s="1"/>
  <c r="M132" i="28"/>
  <c r="M148" i="28"/>
  <c r="S179" i="28"/>
  <c r="P179" i="28" s="1"/>
  <c r="S186" i="28"/>
  <c r="P186" i="28" s="1"/>
  <c r="I186" i="28"/>
  <c r="R186" i="28"/>
  <c r="Q186" i="28"/>
  <c r="M186" i="28"/>
  <c r="K186" i="28"/>
  <c r="J186" i="28"/>
  <c r="K199" i="28"/>
  <c r="J199" i="28"/>
  <c r="S199" i="28"/>
  <c r="P199" i="28" s="1"/>
  <c r="I199" i="28"/>
  <c r="R199" i="28"/>
  <c r="M232" i="28"/>
  <c r="I236" i="28"/>
  <c r="K303" i="28"/>
  <c r="J303" i="28"/>
  <c r="S303" i="28"/>
  <c r="P303" i="28" s="1"/>
  <c r="I303" i="28"/>
  <c r="Q303" i="28"/>
  <c r="M303" i="28"/>
  <c r="U389" i="28"/>
  <c r="T389" i="28"/>
  <c r="R90" i="28"/>
  <c r="S95" i="28"/>
  <c r="P95" i="28" s="1"/>
  <c r="I95" i="28"/>
  <c r="R95" i="28"/>
  <c r="Q95" i="28"/>
  <c r="Q185" i="28"/>
  <c r="M185" i="28"/>
  <c r="S185" i="28"/>
  <c r="P185" i="28" s="1"/>
  <c r="R185" i="28"/>
  <c r="K185" i="28"/>
  <c r="M316" i="28"/>
  <c r="K316" i="28"/>
  <c r="S316" i="28"/>
  <c r="P316" i="28" s="1"/>
  <c r="R316" i="28"/>
  <c r="Q316" i="28"/>
  <c r="I316" i="28"/>
  <c r="M330" i="28"/>
  <c r="Q330" i="28" s="1"/>
  <c r="R330" i="28" s="1"/>
  <c r="I330" i="28"/>
  <c r="J330" i="28"/>
  <c r="M12" i="28"/>
  <c r="S12" i="28" s="1"/>
  <c r="M16" i="28"/>
  <c r="S16" i="28" s="1"/>
  <c r="M20" i="28"/>
  <c r="Q21" i="28"/>
  <c r="M24" i="28"/>
  <c r="Q25" i="28"/>
  <c r="M28" i="28"/>
  <c r="Q29" i="28"/>
  <c r="M32" i="28"/>
  <c r="Q33" i="28"/>
  <c r="M36" i="28"/>
  <c r="Q37" i="28"/>
  <c r="M40" i="28"/>
  <c r="Q41" i="28"/>
  <c r="M44" i="28"/>
  <c r="Q45" i="28"/>
  <c r="M48" i="28"/>
  <c r="Q49" i="28"/>
  <c r="M52" i="28"/>
  <c r="Q53" i="28"/>
  <c r="M56" i="28"/>
  <c r="Q57" i="28"/>
  <c r="M60" i="28"/>
  <c r="Q61" i="28"/>
  <c r="M64" i="28"/>
  <c r="Q65" i="28"/>
  <c r="M68" i="28"/>
  <c r="Q69" i="28"/>
  <c r="R77" i="28"/>
  <c r="J83" i="28"/>
  <c r="S91" i="28"/>
  <c r="P91" i="28" s="1"/>
  <c r="I91" i="28"/>
  <c r="R91" i="28"/>
  <c r="Q91" i="28"/>
  <c r="M95" i="28"/>
  <c r="J98" i="28"/>
  <c r="R108" i="28"/>
  <c r="M115" i="28"/>
  <c r="J116" i="28"/>
  <c r="S116" i="28"/>
  <c r="I116" i="28"/>
  <c r="J119" i="28"/>
  <c r="I123" i="28"/>
  <c r="R137" i="28"/>
  <c r="R139" i="28"/>
  <c r="Q139" i="28"/>
  <c r="M139" i="28"/>
  <c r="J140" i="28"/>
  <c r="S140" i="28"/>
  <c r="P140" i="28" s="1"/>
  <c r="I140" i="28"/>
  <c r="R140" i="28"/>
  <c r="Q140" i="28"/>
  <c r="J143" i="28"/>
  <c r="R155" i="28"/>
  <c r="Q155" i="28"/>
  <c r="M155" i="28"/>
  <c r="J156" i="28"/>
  <c r="S156" i="28"/>
  <c r="P156" i="28" s="1"/>
  <c r="I156" i="28"/>
  <c r="R156" i="28"/>
  <c r="Q156" i="28"/>
  <c r="J159" i="28"/>
  <c r="R169" i="28"/>
  <c r="R171" i="28"/>
  <c r="Q171" i="28"/>
  <c r="M171" i="28"/>
  <c r="J172" i="28"/>
  <c r="S172" i="28"/>
  <c r="P172" i="28" s="1"/>
  <c r="I172" i="28"/>
  <c r="R172" i="28"/>
  <c r="Q172" i="28"/>
  <c r="J175" i="28"/>
  <c r="I185" i="28"/>
  <c r="S194" i="28"/>
  <c r="P194" i="28" s="1"/>
  <c r="I194" i="28"/>
  <c r="R194" i="28"/>
  <c r="Q194" i="28"/>
  <c r="R197" i="28"/>
  <c r="Q199" i="28"/>
  <c r="J206" i="28"/>
  <c r="S206" i="28"/>
  <c r="P206" i="28" s="1"/>
  <c r="I206" i="28"/>
  <c r="R206" i="28"/>
  <c r="Q206" i="28"/>
  <c r="M206" i="28"/>
  <c r="K206" i="28"/>
  <c r="R213" i="28"/>
  <c r="Q213" i="28"/>
  <c r="M213" i="28"/>
  <c r="K213" i="28"/>
  <c r="J213" i="28"/>
  <c r="I213" i="28"/>
  <c r="M240" i="28"/>
  <c r="K240" i="28"/>
  <c r="S240" i="28"/>
  <c r="P240" i="28" s="1"/>
  <c r="R240" i="28"/>
  <c r="Q240" i="28"/>
  <c r="J240" i="28"/>
  <c r="I240" i="28"/>
  <c r="Q265" i="28"/>
  <c r="M265" i="28"/>
  <c r="K265" i="28"/>
  <c r="J265" i="28"/>
  <c r="I265" i="28"/>
  <c r="S265" i="28"/>
  <c r="P265" i="28" s="1"/>
  <c r="S266" i="28"/>
  <c r="P266" i="28" s="1"/>
  <c r="I266" i="28"/>
  <c r="Q266" i="28"/>
  <c r="R266" i="28"/>
  <c r="M266" i="28"/>
  <c r="R273" i="28"/>
  <c r="S278" i="28"/>
  <c r="P278" i="28" s="1"/>
  <c r="I278" i="28"/>
  <c r="Q278" i="28"/>
  <c r="M278" i="28"/>
  <c r="K278" i="28"/>
  <c r="J278" i="28"/>
  <c r="R278" i="28"/>
  <c r="S282" i="28"/>
  <c r="P282" i="28" s="1"/>
  <c r="I282" i="28"/>
  <c r="R282" i="28"/>
  <c r="Q282" i="28"/>
  <c r="J282" i="28"/>
  <c r="M304" i="28"/>
  <c r="K304" i="28"/>
  <c r="R304" i="28"/>
  <c r="Q304" i="28"/>
  <c r="J304" i="28"/>
  <c r="I304" i="28"/>
  <c r="S304" i="28"/>
  <c r="P304" i="28" s="1"/>
  <c r="J316" i="28"/>
  <c r="J348" i="28"/>
  <c r="S348" i="28"/>
  <c r="P348" i="28" s="1"/>
  <c r="I348" i="28"/>
  <c r="R348" i="28"/>
  <c r="Q348" i="28"/>
  <c r="K348" i="28"/>
  <c r="M348" i="28"/>
  <c r="J103" i="28"/>
  <c r="S103" i="28"/>
  <c r="P103" i="28" s="1"/>
  <c r="I103" i="28"/>
  <c r="R103" i="28"/>
  <c r="Q103" i="28"/>
  <c r="R147" i="28"/>
  <c r="Q147" i="28"/>
  <c r="M147" i="28"/>
  <c r="K153" i="28"/>
  <c r="J153" i="28"/>
  <c r="S153" i="28"/>
  <c r="P153" i="28" s="1"/>
  <c r="I153" i="28"/>
  <c r="J223" i="28"/>
  <c r="I223" i="28"/>
  <c r="K223" i="28"/>
  <c r="K236" i="28"/>
  <c r="Q236" i="28"/>
  <c r="M236" i="28"/>
  <c r="S236" i="28"/>
  <c r="P236" i="28" s="1"/>
  <c r="R305" i="28"/>
  <c r="Q305" i="28"/>
  <c r="M305" i="28"/>
  <c r="K305" i="28"/>
  <c r="J305" i="28"/>
  <c r="I305" i="28"/>
  <c r="K315" i="28"/>
  <c r="J315" i="28"/>
  <c r="S315" i="28"/>
  <c r="P315" i="28" s="1"/>
  <c r="I315" i="28"/>
  <c r="R315" i="28"/>
  <c r="Q315" i="28"/>
  <c r="Q94" i="28"/>
  <c r="M94" i="28"/>
  <c r="M103" i="28"/>
  <c r="R131" i="28"/>
  <c r="Q131" i="28"/>
  <c r="M131" i="28"/>
  <c r="S147" i="28"/>
  <c r="P147" i="28" s="1"/>
  <c r="M153" i="28"/>
  <c r="S163" i="28"/>
  <c r="P163" i="28" s="1"/>
  <c r="M169" i="28"/>
  <c r="M223" i="28"/>
  <c r="S223" i="28" s="1"/>
  <c r="Q245" i="28"/>
  <c r="M245" i="28"/>
  <c r="S245" i="28"/>
  <c r="P245" i="28" s="1"/>
  <c r="R245" i="28"/>
  <c r="I245" i="28"/>
  <c r="I264" i="28"/>
  <c r="K279" i="28"/>
  <c r="S279" i="28"/>
  <c r="P279" i="28" s="1"/>
  <c r="I279" i="28"/>
  <c r="J279" i="28"/>
  <c r="R279" i="28"/>
  <c r="Q279" i="28"/>
  <c r="M300" i="28"/>
  <c r="K300" i="28"/>
  <c r="S300" i="28"/>
  <c r="P300" i="28" s="1"/>
  <c r="R300" i="28"/>
  <c r="Q300" i="28"/>
  <c r="J300" i="28"/>
  <c r="I300" i="28"/>
  <c r="S305" i="28"/>
  <c r="P305" i="28" s="1"/>
  <c r="M315" i="28"/>
  <c r="J327" i="28"/>
  <c r="I327" i="28"/>
  <c r="Q327" i="28"/>
  <c r="R327" i="28" s="1"/>
  <c r="K327" i="28"/>
  <c r="M327" i="28"/>
  <c r="S327" i="28" s="1"/>
  <c r="J335" i="28"/>
  <c r="S335" i="28"/>
  <c r="P335" i="28" s="1"/>
  <c r="I335" i="28"/>
  <c r="R335" i="28"/>
  <c r="Q335" i="28"/>
  <c r="K335" i="28"/>
  <c r="M41" i="28"/>
  <c r="M49" i="28"/>
  <c r="M53" i="28"/>
  <c r="M57" i="28"/>
  <c r="M61" i="28"/>
  <c r="M69" i="28"/>
  <c r="Q74" i="28"/>
  <c r="M74" i="28"/>
  <c r="Q90" i="28"/>
  <c r="M90" i="28"/>
  <c r="S131" i="28"/>
  <c r="P131" i="28" s="1"/>
  <c r="R135" i="28"/>
  <c r="Q135" i="28"/>
  <c r="M135" i="28"/>
  <c r="J152" i="28"/>
  <c r="S152" i="28"/>
  <c r="P152" i="28" s="1"/>
  <c r="I152" i="28"/>
  <c r="R152" i="28"/>
  <c r="Q152" i="28"/>
  <c r="R167" i="28"/>
  <c r="Q167" i="28"/>
  <c r="M167" i="28"/>
  <c r="M199" i="28"/>
  <c r="M276" i="28"/>
  <c r="K276" i="28"/>
  <c r="J276" i="28"/>
  <c r="I276" i="28"/>
  <c r="S276" i="28"/>
  <c r="P276" i="28" s="1"/>
  <c r="R276" i="28"/>
  <c r="Q276" i="28"/>
  <c r="U388" i="28"/>
  <c r="T388" i="28"/>
  <c r="S418" i="28"/>
  <c r="P418" i="28" s="1"/>
  <c r="I418" i="28"/>
  <c r="R418" i="28"/>
  <c r="Q418" i="28"/>
  <c r="M418" i="28"/>
  <c r="K418" i="28"/>
  <c r="J418" i="28"/>
  <c r="M72" i="28"/>
  <c r="Q86" i="28"/>
  <c r="M86" i="28"/>
  <c r="M152" i="28"/>
  <c r="Q153" i="28"/>
  <c r="S167" i="28"/>
  <c r="P167" i="28" s="1"/>
  <c r="S190" i="28"/>
  <c r="P190" i="28" s="1"/>
  <c r="I190" i="28"/>
  <c r="R190" i="28"/>
  <c r="Q190" i="28"/>
  <c r="M190" i="28"/>
  <c r="M221" i="28"/>
  <c r="S221" i="28" s="1"/>
  <c r="K221" i="28"/>
  <c r="J221" i="28"/>
  <c r="I221" i="28"/>
  <c r="Q222" i="28" s="1"/>
  <c r="R222" i="28" s="1"/>
  <c r="M222" i="28"/>
  <c r="J222" i="28"/>
  <c r="I222" i="28"/>
  <c r="Q223" i="28" s="1"/>
  <c r="R223" i="28" s="1"/>
  <c r="Q253" i="28"/>
  <c r="M253" i="28"/>
  <c r="S253" i="28"/>
  <c r="P253" i="28" s="1"/>
  <c r="R253" i="28"/>
  <c r="J253" i="28"/>
  <c r="I253" i="28"/>
  <c r="Q261" i="28"/>
  <c r="M261" i="28"/>
  <c r="S261" i="28"/>
  <c r="P261" i="28" s="1"/>
  <c r="R261" i="28"/>
  <c r="K261" i="28"/>
  <c r="J261" i="28"/>
  <c r="I261" i="28"/>
  <c r="S274" i="28"/>
  <c r="P274" i="28" s="1"/>
  <c r="I274" i="28"/>
  <c r="Q274" i="28"/>
  <c r="R274" i="28"/>
  <c r="S367" i="28"/>
  <c r="P367" i="28" s="1"/>
  <c r="R367" i="28"/>
  <c r="Q367" i="28"/>
  <c r="M367" i="28"/>
  <c r="J367" i="28"/>
  <c r="I367" i="28"/>
  <c r="R21" i="28"/>
  <c r="R25" i="28"/>
  <c r="R29" i="28"/>
  <c r="R33" i="28"/>
  <c r="R37" i="28"/>
  <c r="R41" i="28"/>
  <c r="R45" i="28"/>
  <c r="R49" i="28"/>
  <c r="R53" i="28"/>
  <c r="R57" i="28"/>
  <c r="R61" i="28"/>
  <c r="R65" i="28"/>
  <c r="R69" i="28"/>
  <c r="Q72" i="28"/>
  <c r="S74" i="28"/>
  <c r="P74" i="28" s="1"/>
  <c r="J79" i="28"/>
  <c r="M85" i="28"/>
  <c r="K85" i="28"/>
  <c r="S86" i="28"/>
  <c r="P86" i="28" s="1"/>
  <c r="S87" i="28"/>
  <c r="P87" i="28" s="1"/>
  <c r="I87" i="28"/>
  <c r="R87" i="28"/>
  <c r="Q87" i="28"/>
  <c r="I102" i="28"/>
  <c r="M105" i="28"/>
  <c r="K105" i="28"/>
  <c r="J123" i="28"/>
  <c r="K129" i="28"/>
  <c r="J129" i="28"/>
  <c r="S129" i="28"/>
  <c r="P129" i="28" s="1"/>
  <c r="I129" i="28"/>
  <c r="M134" i="28"/>
  <c r="K134" i="28"/>
  <c r="I147" i="28"/>
  <c r="M150" i="28"/>
  <c r="K150" i="28"/>
  <c r="I163" i="28"/>
  <c r="M166" i="28"/>
  <c r="K166" i="28"/>
  <c r="I179" i="28"/>
  <c r="S182" i="28"/>
  <c r="P182" i="28" s="1"/>
  <c r="M182" i="28"/>
  <c r="K182" i="28"/>
  <c r="J185" i="28"/>
  <c r="K190" i="28"/>
  <c r="M192" i="28"/>
  <c r="K192" i="28"/>
  <c r="Q192" i="28"/>
  <c r="J192" i="28"/>
  <c r="I192" i="28"/>
  <c r="Q193" i="28"/>
  <c r="M193" i="28"/>
  <c r="J193" i="28"/>
  <c r="I193" i="28"/>
  <c r="M196" i="28"/>
  <c r="K196" i="28"/>
  <c r="S196" i="28"/>
  <c r="P196" i="28" s="1"/>
  <c r="R196" i="28"/>
  <c r="Q196" i="28"/>
  <c r="M226" i="28"/>
  <c r="S226" i="28" s="1"/>
  <c r="I226" i="28"/>
  <c r="Q226" i="28" s="1"/>
  <c r="R226" i="28" s="1"/>
  <c r="M229" i="28"/>
  <c r="K229" i="28"/>
  <c r="I229" i="28"/>
  <c r="I230" i="28"/>
  <c r="Q257" i="28"/>
  <c r="M257" i="28"/>
  <c r="K257" i="28"/>
  <c r="J257" i="28"/>
  <c r="I257" i="28"/>
  <c r="S257" i="28"/>
  <c r="P257" i="28" s="1"/>
  <c r="R257" i="28"/>
  <c r="M272" i="28"/>
  <c r="K272" i="28"/>
  <c r="S272" i="28"/>
  <c r="P272" i="28" s="1"/>
  <c r="R272" i="28"/>
  <c r="Q272" i="28"/>
  <c r="R289" i="28"/>
  <c r="Q289" i="28"/>
  <c r="M289" i="28"/>
  <c r="K289" i="28"/>
  <c r="J289" i="28"/>
  <c r="I289" i="28"/>
  <c r="J306" i="28"/>
  <c r="S306" i="28"/>
  <c r="P306" i="28" s="1"/>
  <c r="I306" i="28"/>
  <c r="R306" i="28"/>
  <c r="Q306" i="28"/>
  <c r="K306" i="28"/>
  <c r="K324" i="28"/>
  <c r="J324" i="28"/>
  <c r="I324" i="28"/>
  <c r="M324" i="28"/>
  <c r="S324" i="28" s="1"/>
  <c r="M331" i="28"/>
  <c r="S331" i="28" s="1"/>
  <c r="M332" i="28"/>
  <c r="Q332" i="28" s="1"/>
  <c r="R332" i="28" s="1"/>
  <c r="M333" i="28"/>
  <c r="K333" i="28"/>
  <c r="I333" i="28"/>
  <c r="S333" i="28"/>
  <c r="P333" i="28" s="1"/>
  <c r="R333" i="28"/>
  <c r="Q339" i="28"/>
  <c r="M339" i="28"/>
  <c r="S339" i="28"/>
  <c r="P339" i="28" s="1"/>
  <c r="R339" i="28"/>
  <c r="J339" i="28"/>
  <c r="I339" i="28"/>
  <c r="K339" i="28"/>
  <c r="J344" i="28"/>
  <c r="S344" i="28"/>
  <c r="P344" i="28" s="1"/>
  <c r="I344" i="28"/>
  <c r="R344" i="28"/>
  <c r="Q344" i="28"/>
  <c r="K344" i="28"/>
  <c r="R127" i="28"/>
  <c r="Q127" i="28"/>
  <c r="M127" i="28"/>
  <c r="J164" i="28"/>
  <c r="S164" i="28"/>
  <c r="P164" i="28" s="1"/>
  <c r="I164" i="28"/>
  <c r="R164" i="28"/>
  <c r="Q164" i="28"/>
  <c r="J180" i="28"/>
  <c r="S180" i="28"/>
  <c r="P180" i="28" s="1"/>
  <c r="I180" i="28"/>
  <c r="R180" i="28"/>
  <c r="Q180" i="28"/>
  <c r="K311" i="28"/>
  <c r="J311" i="28"/>
  <c r="S311" i="28"/>
  <c r="P311" i="28" s="1"/>
  <c r="I311" i="28"/>
  <c r="R311" i="28"/>
  <c r="Q311" i="28"/>
  <c r="M408" i="28"/>
  <c r="K408" i="28"/>
  <c r="J408" i="28"/>
  <c r="S408" i="28"/>
  <c r="P408" i="28" s="1"/>
  <c r="R408" i="28"/>
  <c r="Q408" i="28"/>
  <c r="I408" i="28"/>
  <c r="M137" i="28"/>
  <c r="Q189" i="28"/>
  <c r="M189" i="28"/>
  <c r="S189" i="28"/>
  <c r="P189" i="28" s="1"/>
  <c r="R189" i="28"/>
  <c r="M311" i="28"/>
  <c r="M21" i="28"/>
  <c r="M25" i="28"/>
  <c r="M29" i="28"/>
  <c r="M33" i="28"/>
  <c r="M65" i="28"/>
  <c r="R94" i="28"/>
  <c r="J107" i="28"/>
  <c r="S107" i="28"/>
  <c r="P107" i="28" s="1"/>
  <c r="I107" i="28"/>
  <c r="R107" i="28"/>
  <c r="Q107" i="28"/>
  <c r="J136" i="28"/>
  <c r="S136" i="28"/>
  <c r="P136" i="28" s="1"/>
  <c r="I136" i="28"/>
  <c r="R136" i="28"/>
  <c r="Q136" i="28"/>
  <c r="J168" i="28"/>
  <c r="S168" i="28"/>
  <c r="P168" i="28" s="1"/>
  <c r="I168" i="28"/>
  <c r="R168" i="28"/>
  <c r="Q168" i="28"/>
  <c r="S198" i="28"/>
  <c r="P198" i="28" s="1"/>
  <c r="I198" i="28"/>
  <c r="R198" i="28"/>
  <c r="Q198" i="28"/>
  <c r="K198" i="28"/>
  <c r="J198" i="28"/>
  <c r="J227" i="28"/>
  <c r="S227" i="28"/>
  <c r="I227" i="28"/>
  <c r="J236" i="28"/>
  <c r="Q273" i="28"/>
  <c r="M273" i="28"/>
  <c r="K273" i="28"/>
  <c r="J273" i="28"/>
  <c r="I273" i="28"/>
  <c r="R303" i="28"/>
  <c r="M358" i="28"/>
  <c r="K358" i="28"/>
  <c r="J358" i="28"/>
  <c r="I358" i="28"/>
  <c r="S358" i="28"/>
  <c r="P358" i="28" s="1"/>
  <c r="R358" i="28"/>
  <c r="Q358" i="28"/>
  <c r="U372" i="28"/>
  <c r="T372" i="28"/>
  <c r="Q197" i="28"/>
  <c r="M197" i="28"/>
  <c r="K197" i="28"/>
  <c r="J197" i="28"/>
  <c r="I197" i="28"/>
  <c r="M225" i="28"/>
  <c r="S225" i="28" s="1"/>
  <c r="K225" i="28"/>
  <c r="J225" i="28"/>
  <c r="I225" i="28"/>
  <c r="T308" i="28"/>
  <c r="I9" i="28"/>
  <c r="Q17" i="28" s="1"/>
  <c r="R17" i="28" s="1"/>
  <c r="S9" i="28"/>
  <c r="I13" i="28"/>
  <c r="Q16" i="28"/>
  <c r="R16" i="28" s="1"/>
  <c r="Q20" i="28"/>
  <c r="I21" i="28"/>
  <c r="S21" i="28"/>
  <c r="P21" i="28" s="1"/>
  <c r="Q24" i="28"/>
  <c r="I25" i="28"/>
  <c r="S25" i="28"/>
  <c r="P25" i="28" s="1"/>
  <c r="Q28" i="28"/>
  <c r="I29" i="28"/>
  <c r="S29" i="28"/>
  <c r="P29" i="28" s="1"/>
  <c r="Q32" i="28"/>
  <c r="I33" i="28"/>
  <c r="S33" i="28"/>
  <c r="P33" i="28" s="1"/>
  <c r="Q36" i="28"/>
  <c r="I37" i="28"/>
  <c r="S37" i="28"/>
  <c r="P37" i="28" s="1"/>
  <c r="Q40" i="28"/>
  <c r="I41" i="28"/>
  <c r="S41" i="28"/>
  <c r="P41" i="28" s="1"/>
  <c r="Q44" i="28"/>
  <c r="I45" i="28"/>
  <c r="S45" i="28"/>
  <c r="P45" i="28" s="1"/>
  <c r="Q48" i="28"/>
  <c r="I49" i="28"/>
  <c r="S49" i="28"/>
  <c r="P49" i="28" s="1"/>
  <c r="Q52" i="28"/>
  <c r="I53" i="28"/>
  <c r="S53" i="28"/>
  <c r="P53" i="28" s="1"/>
  <c r="Q56" i="28"/>
  <c r="I57" i="28"/>
  <c r="S57" i="28"/>
  <c r="P57" i="28" s="1"/>
  <c r="Q60" i="28"/>
  <c r="I61" i="28"/>
  <c r="S61" i="28"/>
  <c r="P61" i="28" s="1"/>
  <c r="Q64" i="28"/>
  <c r="I65" i="28"/>
  <c r="S65" i="28"/>
  <c r="P65" i="28" s="1"/>
  <c r="Q68" i="28"/>
  <c r="I69" i="28"/>
  <c r="S69" i="28"/>
  <c r="P69" i="28" s="1"/>
  <c r="R72" i="28"/>
  <c r="M81" i="28"/>
  <c r="K81" i="28"/>
  <c r="S83" i="28"/>
  <c r="P83" i="28" s="1"/>
  <c r="I83" i="28"/>
  <c r="R83" i="28"/>
  <c r="Q83" i="28"/>
  <c r="K84" i="28"/>
  <c r="J84" i="28"/>
  <c r="S84" i="28"/>
  <c r="P84" i="28" s="1"/>
  <c r="I84" i="28"/>
  <c r="I94" i="28"/>
  <c r="R98" i="28"/>
  <c r="Q98" i="28"/>
  <c r="M98" i="28"/>
  <c r="J99" i="28"/>
  <c r="S99" i="28"/>
  <c r="P99" i="28" s="1"/>
  <c r="I99" i="28"/>
  <c r="R99" i="28"/>
  <c r="Q99" i="28"/>
  <c r="K104" i="28"/>
  <c r="J104" i="28"/>
  <c r="S104" i="28"/>
  <c r="P104" i="28" s="1"/>
  <c r="I104" i="28"/>
  <c r="Q119" i="28"/>
  <c r="R119" i="28" s="1"/>
  <c r="M119" i="28"/>
  <c r="S119" i="28" s="1"/>
  <c r="J124" i="28"/>
  <c r="S124" i="28"/>
  <c r="P124" i="28" s="1"/>
  <c r="I124" i="28"/>
  <c r="R124" i="28"/>
  <c r="Q124" i="28"/>
  <c r="J127" i="28"/>
  <c r="I131" i="28"/>
  <c r="K133" i="28"/>
  <c r="J133" i="28"/>
  <c r="S133" i="28"/>
  <c r="P133" i="28" s="1"/>
  <c r="I133" i="28"/>
  <c r="R143" i="28"/>
  <c r="Q143" i="28"/>
  <c r="M143" i="28"/>
  <c r="J144" i="28"/>
  <c r="S144" i="28"/>
  <c r="P144" i="28" s="1"/>
  <c r="I144" i="28"/>
  <c r="R144" i="28"/>
  <c r="Q144" i="28"/>
  <c r="J147" i="28"/>
  <c r="K149" i="28"/>
  <c r="J149" i="28"/>
  <c r="S149" i="28"/>
  <c r="P149" i="28" s="1"/>
  <c r="I149" i="28"/>
  <c r="R159" i="28"/>
  <c r="Q159" i="28"/>
  <c r="M159" i="28"/>
  <c r="J160" i="28"/>
  <c r="S160" i="28"/>
  <c r="P160" i="28" s="1"/>
  <c r="I160" i="28"/>
  <c r="R160" i="28"/>
  <c r="Q160" i="28"/>
  <c r="K165" i="28"/>
  <c r="J165" i="28"/>
  <c r="S165" i="28"/>
  <c r="P165" i="28" s="1"/>
  <c r="I165" i="28"/>
  <c r="R175" i="28"/>
  <c r="Q175" i="28"/>
  <c r="M175" i="28"/>
  <c r="J176" i="28"/>
  <c r="S176" i="28"/>
  <c r="P176" i="28" s="1"/>
  <c r="I176" i="28"/>
  <c r="R176" i="28"/>
  <c r="Q176" i="28"/>
  <c r="J179" i="28"/>
  <c r="K181" i="28"/>
  <c r="J181" i="28"/>
  <c r="S181" i="28"/>
  <c r="P181" i="28" s="1"/>
  <c r="I181" i="28"/>
  <c r="K183" i="28"/>
  <c r="J183" i="28"/>
  <c r="S183" i="28"/>
  <c r="P183" i="28" s="1"/>
  <c r="I183" i="28"/>
  <c r="R183" i="28"/>
  <c r="I189" i="28"/>
  <c r="J210" i="28"/>
  <c r="S210" i="28"/>
  <c r="P210" i="28" s="1"/>
  <c r="I210" i="28"/>
  <c r="R210" i="28"/>
  <c r="Q210" i="28"/>
  <c r="M210" i="28"/>
  <c r="K210" i="28"/>
  <c r="M212" i="28"/>
  <c r="K212" i="28"/>
  <c r="R212" i="28"/>
  <c r="Q212" i="28"/>
  <c r="J212" i="28"/>
  <c r="I212" i="28"/>
  <c r="J230" i="28"/>
  <c r="U233" i="28"/>
  <c r="T233" i="28"/>
  <c r="S270" i="28"/>
  <c r="P270" i="28" s="1"/>
  <c r="I270" i="28"/>
  <c r="Q270" i="28"/>
  <c r="M270" i="28"/>
  <c r="K270" i="28"/>
  <c r="J270" i="28"/>
  <c r="R270" i="28"/>
  <c r="K275" i="28"/>
  <c r="S275" i="28"/>
  <c r="P275" i="28" s="1"/>
  <c r="I275" i="28"/>
  <c r="Q275" i="28"/>
  <c r="M275" i="28"/>
  <c r="J275" i="28"/>
  <c r="I280" i="28"/>
  <c r="K299" i="28"/>
  <c r="J299" i="28"/>
  <c r="S299" i="28"/>
  <c r="P299" i="28" s="1"/>
  <c r="I299" i="28"/>
  <c r="R299" i="28"/>
  <c r="Q299" i="28"/>
  <c r="J333" i="28"/>
  <c r="M344" i="28"/>
  <c r="R359" i="28"/>
  <c r="Q359" i="28"/>
  <c r="M359" i="28"/>
  <c r="J359" i="28"/>
  <c r="I359" i="28"/>
  <c r="M362" i="28"/>
  <c r="K362" i="28"/>
  <c r="J362" i="28"/>
  <c r="I362" i="28"/>
  <c r="S362" i="28"/>
  <c r="P362" i="28" s="1"/>
  <c r="R362" i="28"/>
  <c r="R102" i="28"/>
  <c r="Q102" i="28"/>
  <c r="M102" i="28"/>
  <c r="K108" i="28"/>
  <c r="J108" i="28"/>
  <c r="S108" i="28"/>
  <c r="P108" i="28" s="1"/>
  <c r="I108" i="28"/>
  <c r="R163" i="28"/>
  <c r="Q163" i="28"/>
  <c r="M163" i="28"/>
  <c r="K232" i="28"/>
  <c r="J232" i="28"/>
  <c r="S232" i="28"/>
  <c r="P232" i="28" s="1"/>
  <c r="I232" i="28"/>
  <c r="R232" i="28"/>
  <c r="M325" i="28"/>
  <c r="S325" i="28" s="1"/>
  <c r="K325" i="28"/>
  <c r="J325" i="28"/>
  <c r="I325" i="28"/>
  <c r="K403" i="28"/>
  <c r="J403" i="28"/>
  <c r="S403" i="28"/>
  <c r="P403" i="28" s="1"/>
  <c r="I403" i="28"/>
  <c r="R403" i="28"/>
  <c r="Q403" i="28"/>
  <c r="M403" i="28"/>
  <c r="M108" i="28"/>
  <c r="S288" i="28"/>
  <c r="P288" i="28" s="1"/>
  <c r="K341" i="28"/>
  <c r="J341" i="28"/>
  <c r="S341" i="28"/>
  <c r="P341" i="28" s="1"/>
  <c r="I341" i="28"/>
  <c r="Q341" i="28"/>
  <c r="M341" i="28"/>
  <c r="R341" i="28"/>
  <c r="M9" i="28"/>
  <c r="Q9" i="28" s="1"/>
  <c r="R9" i="28" s="1"/>
  <c r="M13" i="28"/>
  <c r="S13" i="28" s="1"/>
  <c r="M37" i="28"/>
  <c r="M45" i="28"/>
  <c r="R106" i="28"/>
  <c r="Q106" i="28"/>
  <c r="M106" i="28"/>
  <c r="R151" i="28"/>
  <c r="Q151" i="28"/>
  <c r="M151" i="28"/>
  <c r="K211" i="28"/>
  <c r="J211" i="28"/>
  <c r="S211" i="28"/>
  <c r="P211" i="28" s="1"/>
  <c r="I211" i="28"/>
  <c r="Q211" i="28"/>
  <c r="M211" i="28"/>
  <c r="T241" i="28"/>
  <c r="M256" i="28"/>
  <c r="K256" i="28"/>
  <c r="S256" i="28"/>
  <c r="P256" i="28" s="1"/>
  <c r="R256" i="28"/>
  <c r="Q256" i="28"/>
  <c r="J256" i="28"/>
  <c r="I256" i="28"/>
  <c r="K271" i="28"/>
  <c r="S271" i="28"/>
  <c r="P271" i="28" s="1"/>
  <c r="I271" i="28"/>
  <c r="J271" i="28"/>
  <c r="R271" i="28"/>
  <c r="Q271" i="28"/>
  <c r="M271" i="28"/>
  <c r="M279" i="28"/>
  <c r="J294" i="28"/>
  <c r="S294" i="28"/>
  <c r="P294" i="28" s="1"/>
  <c r="I294" i="28"/>
  <c r="R294" i="28"/>
  <c r="Q294" i="28"/>
  <c r="M294" i="28"/>
  <c r="M335" i="28"/>
  <c r="M412" i="28"/>
  <c r="K412" i="28"/>
  <c r="J412" i="28"/>
  <c r="S412" i="28"/>
  <c r="P412" i="28" s="1"/>
  <c r="R412" i="28"/>
  <c r="Q412" i="28"/>
  <c r="I412" i="28"/>
  <c r="S94" i="28"/>
  <c r="P94" i="28" s="1"/>
  <c r="Q137" i="28"/>
  <c r="M168" i="28"/>
  <c r="Q169" i="28"/>
  <c r="M219" i="28"/>
  <c r="K328" i="28"/>
  <c r="J328" i="28"/>
  <c r="I328" i="28"/>
  <c r="M328" i="28"/>
  <c r="S328" i="28" s="1"/>
  <c r="K395" i="28"/>
  <c r="J395" i="28"/>
  <c r="S395" i="28"/>
  <c r="P395" i="28" s="1"/>
  <c r="I395" i="28"/>
  <c r="R395" i="28"/>
  <c r="Q395" i="28"/>
  <c r="M395" i="28"/>
  <c r="S72" i="28"/>
  <c r="P72" i="28" s="1"/>
  <c r="I74" i="28"/>
  <c r="K76" i="28"/>
  <c r="S76" i="28"/>
  <c r="P76" i="28" s="1"/>
  <c r="I76" i="28"/>
  <c r="M77" i="28"/>
  <c r="K77" i="28"/>
  <c r="S79" i="28"/>
  <c r="P79" i="28" s="1"/>
  <c r="I79" i="28"/>
  <c r="R79" i="28"/>
  <c r="Q79" i="28"/>
  <c r="K80" i="28"/>
  <c r="J80" i="28"/>
  <c r="S80" i="28"/>
  <c r="P80" i="28" s="1"/>
  <c r="I80" i="28"/>
  <c r="I90" i="28"/>
  <c r="J94" i="28"/>
  <c r="K102" i="28"/>
  <c r="K103" i="28"/>
  <c r="I106" i="28"/>
  <c r="M114" i="28"/>
  <c r="K114" i="28"/>
  <c r="S122" i="28" s="1"/>
  <c r="R123" i="28"/>
  <c r="Q123" i="28"/>
  <c r="M123" i="28"/>
  <c r="K127" i="28"/>
  <c r="J128" i="28"/>
  <c r="S128" i="28"/>
  <c r="P128" i="28" s="1"/>
  <c r="I128" i="28"/>
  <c r="R128" i="28"/>
  <c r="Q128" i="28"/>
  <c r="J131" i="28"/>
  <c r="K132" i="28"/>
  <c r="I135" i="28"/>
  <c r="M138" i="28"/>
  <c r="K138" i="28"/>
  <c r="K147" i="28"/>
  <c r="K148" i="28"/>
  <c r="I151" i="28"/>
  <c r="M154" i="28"/>
  <c r="K154" i="28"/>
  <c r="K163" i="28"/>
  <c r="K164" i="28"/>
  <c r="I167" i="28"/>
  <c r="M170" i="28"/>
  <c r="K170" i="28"/>
  <c r="K179" i="28"/>
  <c r="K180" i="28"/>
  <c r="K187" i="28"/>
  <c r="J187" i="28"/>
  <c r="S187" i="28"/>
  <c r="P187" i="28" s="1"/>
  <c r="I187" i="28"/>
  <c r="M187" i="28"/>
  <c r="J189" i="28"/>
  <c r="J202" i="28"/>
  <c r="S202" i="28"/>
  <c r="P202" i="28" s="1"/>
  <c r="I202" i="28"/>
  <c r="R202" i="28"/>
  <c r="Q202" i="28"/>
  <c r="M202" i="28"/>
  <c r="M204" i="28"/>
  <c r="K204" i="28"/>
  <c r="S204" i="28"/>
  <c r="P204" i="28" s="1"/>
  <c r="R204" i="28"/>
  <c r="Q204" i="28"/>
  <c r="K220" i="28"/>
  <c r="J220" i="28"/>
  <c r="S220" i="28"/>
  <c r="I220" i="28"/>
  <c r="M220" i="28"/>
  <c r="K230" i="28"/>
  <c r="M237" i="28"/>
  <c r="J237" i="28"/>
  <c r="I237" i="28"/>
  <c r="S237" i="28"/>
  <c r="P237" i="28" s="1"/>
  <c r="R237" i="28"/>
  <c r="J245" i="28"/>
  <c r="Q249" i="28"/>
  <c r="M249" i="28"/>
  <c r="K249" i="28"/>
  <c r="J249" i="28"/>
  <c r="I249" i="28"/>
  <c r="S249" i="28"/>
  <c r="P249" i="28" s="1"/>
  <c r="R249" i="28"/>
  <c r="K251" i="28"/>
  <c r="S251" i="28"/>
  <c r="P251" i="28" s="1"/>
  <c r="I251" i="28"/>
  <c r="Q251" i="28"/>
  <c r="M251" i="28"/>
  <c r="K259" i="28"/>
  <c r="S259" i="28"/>
  <c r="P259" i="28" s="1"/>
  <c r="I259" i="28"/>
  <c r="Q259" i="28"/>
  <c r="M259" i="28"/>
  <c r="J280" i="28"/>
  <c r="K283" i="28"/>
  <c r="J283" i="28"/>
  <c r="S283" i="28"/>
  <c r="P283" i="28" s="1"/>
  <c r="I283" i="28"/>
  <c r="R283" i="28"/>
  <c r="Q283" i="28"/>
  <c r="M283" i="28"/>
  <c r="M292" i="28"/>
  <c r="K292" i="28"/>
  <c r="J292" i="28"/>
  <c r="I292" i="28"/>
  <c r="S292" i="28"/>
  <c r="P292" i="28" s="1"/>
  <c r="R292" i="28"/>
  <c r="Q292" i="28"/>
  <c r="M299" i="28"/>
  <c r="S340" i="28"/>
  <c r="P340" i="28" s="1"/>
  <c r="I340" i="28"/>
  <c r="R340" i="28"/>
  <c r="Q340" i="28"/>
  <c r="M340" i="28"/>
  <c r="K340" i="28"/>
  <c r="J340" i="28"/>
  <c r="Q405" i="28"/>
  <c r="M405" i="28"/>
  <c r="S405" i="28"/>
  <c r="P405" i="28" s="1"/>
  <c r="R405" i="28"/>
  <c r="K405" i="28"/>
  <c r="J405" i="28"/>
  <c r="I405" i="28"/>
  <c r="R184" i="28"/>
  <c r="R200" i="28"/>
  <c r="I209" i="28"/>
  <c r="R234" i="28"/>
  <c r="Q234" i="28"/>
  <c r="M234" i="28"/>
  <c r="Q241" i="28"/>
  <c r="M241" i="28"/>
  <c r="K241" i="28"/>
  <c r="J241" i="28"/>
  <c r="I241" i="28"/>
  <c r="S258" i="28"/>
  <c r="P258" i="28" s="1"/>
  <c r="I258" i="28"/>
  <c r="Q258" i="28"/>
  <c r="R258" i="28"/>
  <c r="S262" i="28"/>
  <c r="P262" i="28" s="1"/>
  <c r="I262" i="28"/>
  <c r="Q262" i="28"/>
  <c r="M262" i="28"/>
  <c r="K262" i="28"/>
  <c r="J262" i="28"/>
  <c r="K263" i="28"/>
  <c r="S263" i="28"/>
  <c r="P263" i="28" s="1"/>
  <c r="I263" i="28"/>
  <c r="J263" i="28"/>
  <c r="R263" i="28"/>
  <c r="M268" i="28"/>
  <c r="K268" i="28"/>
  <c r="J268" i="28"/>
  <c r="I268" i="28"/>
  <c r="I269" i="28"/>
  <c r="M326" i="28"/>
  <c r="Q326" i="28" s="1"/>
  <c r="R326" i="28" s="1"/>
  <c r="K326" i="28"/>
  <c r="J326" i="28"/>
  <c r="I326" i="28"/>
  <c r="R334" i="28"/>
  <c r="Q334" i="28"/>
  <c r="M334" i="28"/>
  <c r="S334" i="28"/>
  <c r="P334" i="28" s="1"/>
  <c r="S336" i="28"/>
  <c r="P336" i="28" s="1"/>
  <c r="K336" i="28"/>
  <c r="J336" i="28"/>
  <c r="I336" i="28"/>
  <c r="R336" i="28"/>
  <c r="M416" i="28"/>
  <c r="K416" i="28"/>
  <c r="J416" i="28"/>
  <c r="S416" i="28"/>
  <c r="P416" i="28" s="1"/>
  <c r="R416" i="28"/>
  <c r="Q416" i="28"/>
  <c r="M188" i="28"/>
  <c r="K188" i="28"/>
  <c r="R201" i="28"/>
  <c r="Q201" i="28"/>
  <c r="M201" i="28"/>
  <c r="J209" i="28"/>
  <c r="S234" i="28"/>
  <c r="P234" i="28" s="1"/>
  <c r="I248" i="28"/>
  <c r="S250" i="28"/>
  <c r="P250" i="28" s="1"/>
  <c r="I250" i="28"/>
  <c r="Q250" i="28"/>
  <c r="R250" i="28"/>
  <c r="S254" i="28"/>
  <c r="P254" i="28" s="1"/>
  <c r="I254" i="28"/>
  <c r="Q254" i="28"/>
  <c r="M254" i="28"/>
  <c r="K254" i="28"/>
  <c r="J254" i="28"/>
  <c r="K255" i="28"/>
  <c r="S255" i="28"/>
  <c r="P255" i="28" s="1"/>
  <c r="I255" i="28"/>
  <c r="J255" i="28"/>
  <c r="R255" i="28"/>
  <c r="M258" i="28"/>
  <c r="M260" i="28"/>
  <c r="K260" i="28"/>
  <c r="J260" i="28"/>
  <c r="I260" i="28"/>
  <c r="M263" i="28"/>
  <c r="J269" i="28"/>
  <c r="R293" i="28"/>
  <c r="Q293" i="28"/>
  <c r="M293" i="28"/>
  <c r="I293" i="28"/>
  <c r="M308" i="28"/>
  <c r="K308" i="28"/>
  <c r="J308" i="28"/>
  <c r="I308" i="28"/>
  <c r="J309" i="28"/>
  <c r="J310" i="28"/>
  <c r="S310" i="28"/>
  <c r="P310" i="28" s="1"/>
  <c r="I310" i="28"/>
  <c r="R310" i="28"/>
  <c r="Q310" i="28"/>
  <c r="S326" i="28"/>
  <c r="M336" i="28"/>
  <c r="K337" i="28"/>
  <c r="R337" i="28"/>
  <c r="Q337" i="28"/>
  <c r="M337" i="28"/>
  <c r="R355" i="28"/>
  <c r="Q355" i="28"/>
  <c r="M355" i="28"/>
  <c r="J355" i="28"/>
  <c r="I355" i="28"/>
  <c r="K355" i="28"/>
  <c r="M366" i="28"/>
  <c r="K366" i="28"/>
  <c r="J366" i="28"/>
  <c r="I366" i="28"/>
  <c r="S366" i="28"/>
  <c r="P366" i="28" s="1"/>
  <c r="R366" i="28"/>
  <c r="Q366" i="28"/>
  <c r="I416" i="28"/>
  <c r="I188" i="28"/>
  <c r="R205" i="28"/>
  <c r="Q205" i="28"/>
  <c r="M205" i="28"/>
  <c r="K224" i="28"/>
  <c r="J224" i="28"/>
  <c r="I224" i="28"/>
  <c r="S238" i="28"/>
  <c r="P238" i="28" s="1"/>
  <c r="Q238" i="28"/>
  <c r="M238" i="28"/>
  <c r="K238" i="28"/>
  <c r="J238" i="28"/>
  <c r="R241" i="28"/>
  <c r="S242" i="28"/>
  <c r="P242" i="28" s="1"/>
  <c r="I242" i="28"/>
  <c r="Q242" i="28"/>
  <c r="R242" i="28"/>
  <c r="S246" i="28"/>
  <c r="P246" i="28" s="1"/>
  <c r="I246" i="28"/>
  <c r="Q246" i="28"/>
  <c r="M246" i="28"/>
  <c r="K246" i="28"/>
  <c r="J246" i="28"/>
  <c r="K247" i="28"/>
  <c r="S247" i="28"/>
  <c r="P247" i="28" s="1"/>
  <c r="I247" i="28"/>
  <c r="J247" i="28"/>
  <c r="R247" i="28"/>
  <c r="M250" i="28"/>
  <c r="M252" i="28"/>
  <c r="K252" i="28"/>
  <c r="J252" i="28"/>
  <c r="I252" i="28"/>
  <c r="M255" i="28"/>
  <c r="R262" i="28"/>
  <c r="Q268" i="28"/>
  <c r="Q277" i="28"/>
  <c r="M277" i="28"/>
  <c r="S277" i="28"/>
  <c r="P277" i="28" s="1"/>
  <c r="R277" i="28"/>
  <c r="K287" i="28"/>
  <c r="J287" i="28"/>
  <c r="S287" i="28"/>
  <c r="P287" i="28" s="1"/>
  <c r="I287" i="28"/>
  <c r="Q287" i="28"/>
  <c r="M287" i="28"/>
  <c r="S293" i="28"/>
  <c r="P293" i="28" s="1"/>
  <c r="Q308" i="28"/>
  <c r="M310" i="28"/>
  <c r="J331" i="28"/>
  <c r="I331" i="28"/>
  <c r="Q331" i="28" s="1"/>
  <c r="R331" i="28" s="1"/>
  <c r="S337" i="28"/>
  <c r="P337" i="28" s="1"/>
  <c r="S355" i="28"/>
  <c r="P355" i="28" s="1"/>
  <c r="R363" i="28"/>
  <c r="Q363" i="28"/>
  <c r="M363" i="28"/>
  <c r="J363" i="28"/>
  <c r="I363" i="28"/>
  <c r="Q369" i="28"/>
  <c r="M369" i="28"/>
  <c r="S369" i="28"/>
  <c r="P369" i="28" s="1"/>
  <c r="R369" i="28"/>
  <c r="K369" i="28"/>
  <c r="J369" i="28"/>
  <c r="M420" i="28"/>
  <c r="K420" i="28"/>
  <c r="J420" i="28"/>
  <c r="S420" i="28"/>
  <c r="P420" i="28" s="1"/>
  <c r="R420" i="28"/>
  <c r="Q420" i="28"/>
  <c r="I420" i="28"/>
  <c r="M184" i="28"/>
  <c r="K184" i="28"/>
  <c r="M200" i="28"/>
  <c r="K200" i="28"/>
  <c r="R209" i="28"/>
  <c r="Q209" i="28"/>
  <c r="M209" i="28"/>
  <c r="J219" i="28"/>
  <c r="S219" i="28"/>
  <c r="I219" i="28"/>
  <c r="Q227" i="28" s="1"/>
  <c r="R227" i="28" s="1"/>
  <c r="R219" i="28"/>
  <c r="Q219" i="28"/>
  <c r="M224" i="28"/>
  <c r="K228" i="28"/>
  <c r="J228" i="28"/>
  <c r="S228" i="28"/>
  <c r="P228" i="28" s="1"/>
  <c r="I228" i="28"/>
  <c r="M233" i="28"/>
  <c r="K233" i="28"/>
  <c r="K239" i="28"/>
  <c r="S239" i="28"/>
  <c r="P239" i="28" s="1"/>
  <c r="I239" i="28"/>
  <c r="J239" i="28"/>
  <c r="R239" i="28"/>
  <c r="M244" i="28"/>
  <c r="K244" i="28"/>
  <c r="J244" i="28"/>
  <c r="I244" i="28"/>
  <c r="M248" i="28"/>
  <c r="K248" i="28"/>
  <c r="S248" i="28"/>
  <c r="P248" i="28" s="1"/>
  <c r="R248" i="28"/>
  <c r="Q248" i="28"/>
  <c r="K267" i="28"/>
  <c r="S267" i="28"/>
  <c r="P267" i="28" s="1"/>
  <c r="I267" i="28"/>
  <c r="Q267" i="28"/>
  <c r="M267" i="28"/>
  <c r="Q269" i="28"/>
  <c r="M269" i="28"/>
  <c r="S269" i="28"/>
  <c r="P269" i="28" s="1"/>
  <c r="R269" i="28"/>
  <c r="Q281" i="28"/>
  <c r="M281" i="28"/>
  <c r="K281" i="28"/>
  <c r="J281" i="28"/>
  <c r="I281" i="28"/>
  <c r="J290" i="28"/>
  <c r="S290" i="28"/>
  <c r="P290" i="28" s="1"/>
  <c r="I290" i="28"/>
  <c r="R290" i="28"/>
  <c r="Q290" i="28"/>
  <c r="K290" i="28"/>
  <c r="K295" i="28"/>
  <c r="J295" i="28"/>
  <c r="S295" i="28"/>
  <c r="P295" i="28" s="1"/>
  <c r="I295" i="28"/>
  <c r="R295" i="28"/>
  <c r="R309" i="28"/>
  <c r="Q309" i="28"/>
  <c r="M309" i="28"/>
  <c r="I309" i="28"/>
  <c r="M354" i="28"/>
  <c r="K354" i="28"/>
  <c r="J354" i="28"/>
  <c r="I354" i="28"/>
  <c r="U363" i="28"/>
  <c r="T363" i="28"/>
  <c r="M372" i="28"/>
  <c r="K372" i="28"/>
  <c r="J372" i="28"/>
  <c r="R372" i="28"/>
  <c r="Q372" i="28"/>
  <c r="I372" i="28"/>
  <c r="U380" i="28"/>
  <c r="T380" i="28"/>
  <c r="S414" i="28"/>
  <c r="P414" i="28" s="1"/>
  <c r="I414" i="28"/>
  <c r="R414" i="28"/>
  <c r="Q414" i="28"/>
  <c r="M414" i="28"/>
  <c r="K414" i="28"/>
  <c r="J414" i="28"/>
  <c r="R297" i="28"/>
  <c r="Q297" i="28"/>
  <c r="M297" i="28"/>
  <c r="J298" i="28"/>
  <c r="S298" i="28"/>
  <c r="P298" i="28" s="1"/>
  <c r="I298" i="28"/>
  <c r="R298" i="28"/>
  <c r="Q298" i="28"/>
  <c r="R313" i="28"/>
  <c r="Q313" i="28"/>
  <c r="M313" i="28"/>
  <c r="J314" i="28"/>
  <c r="S314" i="28"/>
  <c r="P314" i="28" s="1"/>
  <c r="I314" i="28"/>
  <c r="R314" i="28"/>
  <c r="Q314" i="28"/>
  <c r="J352" i="28"/>
  <c r="S352" i="28"/>
  <c r="P352" i="28" s="1"/>
  <c r="I352" i="28"/>
  <c r="R352" i="28"/>
  <c r="Q352" i="28"/>
  <c r="K352" i="28"/>
  <c r="S297" i="28"/>
  <c r="P297" i="28" s="1"/>
  <c r="M298" i="28"/>
  <c r="S313" i="28"/>
  <c r="P313" i="28" s="1"/>
  <c r="M314" i="28"/>
  <c r="M329" i="28"/>
  <c r="K329" i="28"/>
  <c r="M342" i="28"/>
  <c r="K342" i="28"/>
  <c r="Q342" i="28"/>
  <c r="J342" i="28"/>
  <c r="I342" i="28"/>
  <c r="R343" i="28"/>
  <c r="Q343" i="28"/>
  <c r="M343" i="28"/>
  <c r="J343" i="28"/>
  <c r="I343" i="28"/>
  <c r="J356" i="28"/>
  <c r="S356" i="28"/>
  <c r="P356" i="28" s="1"/>
  <c r="I356" i="28"/>
  <c r="R356" i="28"/>
  <c r="Q356" i="28"/>
  <c r="K356" i="28"/>
  <c r="M368" i="28"/>
  <c r="K368" i="28"/>
  <c r="J368" i="28"/>
  <c r="S368" i="28"/>
  <c r="P368" i="28" s="1"/>
  <c r="R368" i="28"/>
  <c r="Q368" i="28"/>
  <c r="I368" i="28"/>
  <c r="U376" i="28"/>
  <c r="T376" i="28"/>
  <c r="M388" i="28"/>
  <c r="K388" i="28"/>
  <c r="J388" i="28"/>
  <c r="I388" i="28"/>
  <c r="S410" i="28"/>
  <c r="P410" i="28" s="1"/>
  <c r="I410" i="28"/>
  <c r="R410" i="28"/>
  <c r="Q410" i="28"/>
  <c r="M410" i="28"/>
  <c r="K410" i="28"/>
  <c r="J410" i="28"/>
  <c r="S422" i="28"/>
  <c r="P422" i="28" s="1"/>
  <c r="I422" i="28"/>
  <c r="R422" i="28"/>
  <c r="Q422" i="28"/>
  <c r="M422" i="28"/>
  <c r="K422" i="28"/>
  <c r="J422" i="28"/>
  <c r="R285" i="28"/>
  <c r="Q285" i="28"/>
  <c r="M285" i="28"/>
  <c r="J286" i="28"/>
  <c r="S286" i="28"/>
  <c r="P286" i="28" s="1"/>
  <c r="I286" i="28"/>
  <c r="R286" i="28"/>
  <c r="Q286" i="28"/>
  <c r="K291" i="28"/>
  <c r="J291" i="28"/>
  <c r="S291" i="28"/>
  <c r="P291" i="28" s="1"/>
  <c r="I291" i="28"/>
  <c r="R301" i="28"/>
  <c r="Q301" i="28"/>
  <c r="M301" i="28"/>
  <c r="J302" i="28"/>
  <c r="S302" i="28"/>
  <c r="P302" i="28" s="1"/>
  <c r="I302" i="28"/>
  <c r="R302" i="28"/>
  <c r="Q302" i="28"/>
  <c r="K307" i="28"/>
  <c r="J307" i="28"/>
  <c r="S307" i="28"/>
  <c r="P307" i="28" s="1"/>
  <c r="I307" i="28"/>
  <c r="R317" i="28"/>
  <c r="Q317" i="28"/>
  <c r="M317" i="28"/>
  <c r="J318" i="28"/>
  <c r="S318" i="28"/>
  <c r="P318" i="28" s="1"/>
  <c r="I318" i="28"/>
  <c r="R318" i="28"/>
  <c r="Q318" i="28"/>
  <c r="I329" i="28"/>
  <c r="M338" i="28"/>
  <c r="K338" i="28"/>
  <c r="J338" i="28"/>
  <c r="I338" i="28"/>
  <c r="R342" i="28"/>
  <c r="S343" i="28"/>
  <c r="P343" i="28" s="1"/>
  <c r="M346" i="28"/>
  <c r="K346" i="28"/>
  <c r="J346" i="28"/>
  <c r="I346" i="28"/>
  <c r="R347" i="28"/>
  <c r="Q347" i="28"/>
  <c r="M347" i="28"/>
  <c r="J347" i="28"/>
  <c r="I347" i="28"/>
  <c r="M356" i="28"/>
  <c r="J360" i="28"/>
  <c r="S360" i="28"/>
  <c r="P360" i="28" s="1"/>
  <c r="I360" i="28"/>
  <c r="R360" i="28"/>
  <c r="Q360" i="28"/>
  <c r="K360" i="28"/>
  <c r="Q388" i="28"/>
  <c r="S390" i="28"/>
  <c r="P390" i="28" s="1"/>
  <c r="I390" i="28"/>
  <c r="R390" i="28"/>
  <c r="Q390" i="28"/>
  <c r="M296" i="28"/>
  <c r="K296" i="28"/>
  <c r="M312" i="28"/>
  <c r="K312" i="28"/>
  <c r="K332" i="28"/>
  <c r="J332" i="28"/>
  <c r="I332" i="28"/>
  <c r="M350" i="28"/>
  <c r="K350" i="28"/>
  <c r="J350" i="28"/>
  <c r="I350" i="28"/>
  <c r="R351" i="28"/>
  <c r="Q351" i="28"/>
  <c r="M351" i="28"/>
  <c r="J351" i="28"/>
  <c r="I351" i="28"/>
  <c r="J364" i="28"/>
  <c r="S364" i="28"/>
  <c r="P364" i="28" s="1"/>
  <c r="I364" i="28"/>
  <c r="R364" i="28"/>
  <c r="Q364" i="28"/>
  <c r="K364" i="28"/>
  <c r="U384" i="28"/>
  <c r="T384" i="28"/>
  <c r="R388" i="28"/>
  <c r="S374" i="28"/>
  <c r="P374" i="28" s="1"/>
  <c r="I374" i="28"/>
  <c r="R374" i="28"/>
  <c r="Q374" i="28"/>
  <c r="K374" i="28"/>
  <c r="J374" i="28"/>
  <c r="S378" i="28"/>
  <c r="P378" i="28" s="1"/>
  <c r="I378" i="28"/>
  <c r="R378" i="28"/>
  <c r="Q378" i="28"/>
  <c r="K378" i="28"/>
  <c r="J378" i="28"/>
  <c r="S382" i="28"/>
  <c r="P382" i="28" s="1"/>
  <c r="I382" i="28"/>
  <c r="R382" i="28"/>
  <c r="Q382" i="28"/>
  <c r="K382" i="28"/>
  <c r="J382" i="28"/>
  <c r="K371" i="28"/>
  <c r="J371" i="28"/>
  <c r="S371" i="28"/>
  <c r="P371" i="28" s="1"/>
  <c r="I371" i="28"/>
  <c r="R371" i="28"/>
  <c r="M371" i="28"/>
  <c r="Q373" i="28"/>
  <c r="M373" i="28"/>
  <c r="R373" i="28"/>
  <c r="K373" i="28"/>
  <c r="J373" i="28"/>
  <c r="I373" i="28"/>
  <c r="M374" i="28"/>
  <c r="M378" i="28"/>
  <c r="M382" i="28"/>
  <c r="J394" i="28"/>
  <c r="Q401" i="28"/>
  <c r="M401" i="28"/>
  <c r="S401" i="28"/>
  <c r="P401" i="28" s="1"/>
  <c r="R401" i="28"/>
  <c r="K345" i="28"/>
  <c r="J345" i="28"/>
  <c r="S345" i="28"/>
  <c r="P345" i="28" s="1"/>
  <c r="I345" i="28"/>
  <c r="K349" i="28"/>
  <c r="J349" i="28"/>
  <c r="S349" i="28"/>
  <c r="P349" i="28" s="1"/>
  <c r="I349" i="28"/>
  <c r="K353" i="28"/>
  <c r="J353" i="28"/>
  <c r="S353" i="28"/>
  <c r="P353" i="28" s="1"/>
  <c r="I353" i="28"/>
  <c r="K357" i="28"/>
  <c r="J357" i="28"/>
  <c r="S357" i="28"/>
  <c r="P357" i="28" s="1"/>
  <c r="I357" i="28"/>
  <c r="K361" i="28"/>
  <c r="J361" i="28"/>
  <c r="S361" i="28"/>
  <c r="P361" i="28" s="1"/>
  <c r="I361" i="28"/>
  <c r="K365" i="28"/>
  <c r="J365" i="28"/>
  <c r="S365" i="28"/>
  <c r="P365" i="28" s="1"/>
  <c r="I365" i="28"/>
  <c r="M376" i="28"/>
  <c r="K376" i="28"/>
  <c r="J376" i="28"/>
  <c r="Q376" i="28"/>
  <c r="I376" i="28"/>
  <c r="M380" i="28"/>
  <c r="K380" i="28"/>
  <c r="J380" i="28"/>
  <c r="Q380" i="28"/>
  <c r="I380" i="28"/>
  <c r="M384" i="28"/>
  <c r="K384" i="28"/>
  <c r="J384" i="28"/>
  <c r="Q384" i="28"/>
  <c r="I384" i="28"/>
  <c r="S386" i="28"/>
  <c r="P386" i="28" s="1"/>
  <c r="I386" i="28"/>
  <c r="R386" i="28"/>
  <c r="Q386" i="28"/>
  <c r="J386" i="28"/>
  <c r="K391" i="28"/>
  <c r="J391" i="28"/>
  <c r="S391" i="28"/>
  <c r="P391" i="28" s="1"/>
  <c r="I391" i="28"/>
  <c r="R391" i="28"/>
  <c r="M404" i="28"/>
  <c r="K404" i="28"/>
  <c r="J404" i="28"/>
  <c r="S404" i="28"/>
  <c r="P404" i="28" s="1"/>
  <c r="R404" i="28"/>
  <c r="Q404" i="28"/>
  <c r="Q409" i="28"/>
  <c r="M409" i="28"/>
  <c r="S409" i="28"/>
  <c r="P409" i="28" s="1"/>
  <c r="R409" i="28"/>
  <c r="K409" i="28"/>
  <c r="J409" i="28"/>
  <c r="Q413" i="28"/>
  <c r="M413" i="28"/>
  <c r="S413" i="28"/>
  <c r="P413" i="28" s="1"/>
  <c r="R413" i="28"/>
  <c r="K413" i="28"/>
  <c r="J413" i="28"/>
  <c r="Q417" i="28"/>
  <c r="M417" i="28"/>
  <c r="S417" i="28"/>
  <c r="P417" i="28" s="1"/>
  <c r="R417" i="28"/>
  <c r="K417" i="28"/>
  <c r="J417" i="28"/>
  <c r="Q421" i="28"/>
  <c r="M421" i="28"/>
  <c r="S421" i="28"/>
  <c r="P421" i="28" s="1"/>
  <c r="R421" i="28"/>
  <c r="K421" i="28"/>
  <c r="J421" i="28"/>
  <c r="S394" i="28"/>
  <c r="P394" i="28" s="1"/>
  <c r="I394" i="28"/>
  <c r="R394" i="28"/>
  <c r="Q394" i="28"/>
  <c r="M394" i="28"/>
  <c r="M400" i="28"/>
  <c r="K400" i="28"/>
  <c r="J400" i="28"/>
  <c r="S400" i="28"/>
  <c r="P400" i="28" s="1"/>
  <c r="R400" i="28"/>
  <c r="K407" i="28"/>
  <c r="J407" i="28"/>
  <c r="S407" i="28"/>
  <c r="P407" i="28" s="1"/>
  <c r="I407" i="28"/>
  <c r="R407" i="28"/>
  <c r="Q407" i="28"/>
  <c r="M407" i="28"/>
  <c r="K411" i="28"/>
  <c r="J411" i="28"/>
  <c r="S411" i="28"/>
  <c r="P411" i="28" s="1"/>
  <c r="I411" i="28"/>
  <c r="R411" i="28"/>
  <c r="Q411" i="28"/>
  <c r="M411" i="28"/>
  <c r="K415" i="28"/>
  <c r="J415" i="28"/>
  <c r="S415" i="28"/>
  <c r="P415" i="28" s="1"/>
  <c r="I415" i="28"/>
  <c r="R415" i="28"/>
  <c r="Q415" i="28"/>
  <c r="M415" i="28"/>
  <c r="I417" i="28"/>
  <c r="K419" i="28"/>
  <c r="J419" i="28"/>
  <c r="S419" i="28"/>
  <c r="P419" i="28" s="1"/>
  <c r="I419" i="28"/>
  <c r="R419" i="28"/>
  <c r="Q419" i="28"/>
  <c r="M419" i="28"/>
  <c r="I421" i="28"/>
  <c r="K423" i="28"/>
  <c r="J423" i="28"/>
  <c r="S423" i="28"/>
  <c r="P423" i="28" s="1"/>
  <c r="I423" i="28"/>
  <c r="R423" i="28"/>
  <c r="Q423" i="28"/>
  <c r="M423" i="28"/>
  <c r="Q377" i="28"/>
  <c r="M377" i="28"/>
  <c r="Q381" i="28"/>
  <c r="M381" i="28"/>
  <c r="Q385" i="28"/>
  <c r="M385" i="28"/>
  <c r="S398" i="28"/>
  <c r="P398" i="28" s="1"/>
  <c r="I398" i="28"/>
  <c r="R398" i="28"/>
  <c r="Q398" i="28"/>
  <c r="I377" i="28"/>
  <c r="I381" i="28"/>
  <c r="I385" i="28"/>
  <c r="Q389" i="28"/>
  <c r="M389" i="28"/>
  <c r="M398" i="28"/>
  <c r="S402" i="28"/>
  <c r="P402" i="28" s="1"/>
  <c r="I402" i="28"/>
  <c r="R402" i="28"/>
  <c r="Q402" i="28"/>
  <c r="K375" i="28"/>
  <c r="J375" i="28"/>
  <c r="S375" i="28"/>
  <c r="P375" i="28" s="1"/>
  <c r="I375" i="28"/>
  <c r="R375" i="28"/>
  <c r="K379" i="28"/>
  <c r="J379" i="28"/>
  <c r="S379" i="28"/>
  <c r="P379" i="28" s="1"/>
  <c r="I379" i="28"/>
  <c r="R379" i="28"/>
  <c r="K383" i="28"/>
  <c r="J383" i="28"/>
  <c r="S383" i="28"/>
  <c r="P383" i="28" s="1"/>
  <c r="I383" i="28"/>
  <c r="R383" i="28"/>
  <c r="M392" i="28"/>
  <c r="K392" i="28"/>
  <c r="J392" i="28"/>
  <c r="Q393" i="28"/>
  <c r="M393" i="28"/>
  <c r="S406" i="28"/>
  <c r="P406" i="28" s="1"/>
  <c r="I406" i="28"/>
  <c r="R406" i="28"/>
  <c r="Q406" i="28"/>
  <c r="S370" i="28"/>
  <c r="P370" i="28" s="1"/>
  <c r="I370" i="28"/>
  <c r="R370" i="28"/>
  <c r="Q370" i="28"/>
  <c r="M375" i="28"/>
  <c r="M379" i="28"/>
  <c r="M383" i="28"/>
  <c r="K387" i="28"/>
  <c r="J387" i="28"/>
  <c r="S387" i="28"/>
  <c r="P387" i="28" s="1"/>
  <c r="I387" i="28"/>
  <c r="R387" i="28"/>
  <c r="M396" i="28"/>
  <c r="K396" i="28"/>
  <c r="J396" i="28"/>
  <c r="Q397" i="28"/>
  <c r="M397" i="28"/>
  <c r="M406" i="28"/>
  <c r="M24" i="22"/>
  <c r="J24" i="22"/>
  <c r="I24" i="22"/>
  <c r="R24" i="22"/>
  <c r="Q24" i="22"/>
  <c r="S24" i="22"/>
  <c r="P24" i="22" s="1"/>
  <c r="K24" i="22"/>
  <c r="K63" i="22"/>
  <c r="J63" i="22"/>
  <c r="R63" i="22"/>
  <c r="Q63" i="22"/>
  <c r="I63" i="22"/>
  <c r="S63" i="22"/>
  <c r="P63" i="22" s="1"/>
  <c r="M63" i="22"/>
  <c r="M84" i="22"/>
  <c r="J84" i="22"/>
  <c r="I84" i="22"/>
  <c r="S84" i="22"/>
  <c r="P84" i="22" s="1"/>
  <c r="Q84" i="22"/>
  <c r="R84" i="22"/>
  <c r="K84" i="22"/>
  <c r="J26" i="22"/>
  <c r="S26" i="22"/>
  <c r="P26" i="22" s="1"/>
  <c r="I26" i="22"/>
  <c r="R26" i="22"/>
  <c r="Q26" i="22"/>
  <c r="M26" i="22"/>
  <c r="K26" i="22"/>
  <c r="J58" i="22"/>
  <c r="S58" i="22"/>
  <c r="P58" i="22" s="1"/>
  <c r="I58" i="22"/>
  <c r="R58" i="22"/>
  <c r="Q58" i="22"/>
  <c r="M58" i="22"/>
  <c r="K58" i="22"/>
  <c r="M99" i="22"/>
  <c r="K99" i="22"/>
  <c r="S99" i="22"/>
  <c r="P99" i="22" s="1"/>
  <c r="R99" i="22"/>
  <c r="Q99" i="22"/>
  <c r="J99" i="22"/>
  <c r="I99" i="22"/>
  <c r="M136" i="22"/>
  <c r="K136" i="22"/>
  <c r="S136" i="22"/>
  <c r="P136" i="22" s="1"/>
  <c r="R136" i="22"/>
  <c r="Q136" i="22"/>
  <c r="J136" i="22"/>
  <c r="I136" i="22"/>
  <c r="M192" i="22"/>
  <c r="K192" i="22"/>
  <c r="Q192" i="22"/>
  <c r="J192" i="22"/>
  <c r="I192" i="22"/>
  <c r="R192" i="22"/>
  <c r="S192" i="22"/>
  <c r="P192" i="22" s="1"/>
  <c r="T260" i="22"/>
  <c r="U260" i="22"/>
  <c r="M32" i="22"/>
  <c r="Q32" i="22"/>
  <c r="K32" i="22"/>
  <c r="I32" i="22"/>
  <c r="J32" i="22"/>
  <c r="S32" i="22"/>
  <c r="P32" i="22" s="1"/>
  <c r="R32" i="22"/>
  <c r="J34" i="22"/>
  <c r="S34" i="22"/>
  <c r="P34" i="22" s="1"/>
  <c r="I34" i="22"/>
  <c r="R34" i="22"/>
  <c r="M34" i="22"/>
  <c r="Q34" i="22"/>
  <c r="K34" i="22"/>
  <c r="M64" i="22"/>
  <c r="Q64" i="22"/>
  <c r="K64" i="22"/>
  <c r="S64" i="22"/>
  <c r="P64" i="22" s="1"/>
  <c r="R64" i="22"/>
  <c r="J64" i="22"/>
  <c r="I64" i="22"/>
  <c r="J66" i="22"/>
  <c r="S66" i="22"/>
  <c r="P66" i="22" s="1"/>
  <c r="I66" i="22"/>
  <c r="R66" i="22"/>
  <c r="M66" i="22"/>
  <c r="Q66" i="22"/>
  <c r="K66" i="22"/>
  <c r="U71" i="22"/>
  <c r="T71" i="22"/>
  <c r="M91" i="22"/>
  <c r="K91" i="22"/>
  <c r="J91" i="22"/>
  <c r="I91" i="22"/>
  <c r="Q91" i="22"/>
  <c r="R91" i="22"/>
  <c r="S91" i="22"/>
  <c r="P91" i="22" s="1"/>
  <c r="M196" i="22"/>
  <c r="K196" i="22"/>
  <c r="R196" i="22"/>
  <c r="Q196" i="22"/>
  <c r="J196" i="22"/>
  <c r="S196" i="22"/>
  <c r="P196" i="22" s="1"/>
  <c r="I196" i="22"/>
  <c r="S280" i="22"/>
  <c r="P280" i="22" s="1"/>
  <c r="I280" i="22"/>
  <c r="R280" i="22"/>
  <c r="Q280" i="22"/>
  <c r="M280" i="22"/>
  <c r="K280" i="22"/>
  <c r="J280" i="22"/>
  <c r="U371" i="22"/>
  <c r="T371" i="22"/>
  <c r="M128" i="22"/>
  <c r="K128" i="22"/>
  <c r="Q128" i="22"/>
  <c r="I128" i="22"/>
  <c r="J128" i="22"/>
  <c r="M114" i="22"/>
  <c r="S128" i="22"/>
  <c r="P128" i="22" s="1"/>
  <c r="R128" i="22"/>
  <c r="M115" i="22"/>
  <c r="K59" i="22"/>
  <c r="J59" i="22"/>
  <c r="Q59" i="22"/>
  <c r="I59" i="22"/>
  <c r="S59" i="22"/>
  <c r="P59" i="22" s="1"/>
  <c r="M59" i="22"/>
  <c r="R59" i="22"/>
  <c r="J18" i="22"/>
  <c r="S18" i="22"/>
  <c r="P18" i="22" s="1"/>
  <c r="I18" i="22"/>
  <c r="R18" i="22"/>
  <c r="M18" i="22"/>
  <c r="Q18" i="22"/>
  <c r="K18" i="22"/>
  <c r="J22" i="22"/>
  <c r="S22" i="22"/>
  <c r="P22" i="22" s="1"/>
  <c r="I22" i="22"/>
  <c r="R22" i="22"/>
  <c r="Q22" i="22"/>
  <c r="M22" i="22"/>
  <c r="K22" i="22"/>
  <c r="K35" i="22"/>
  <c r="J35" i="22"/>
  <c r="S35" i="22"/>
  <c r="P35" i="22" s="1"/>
  <c r="M35" i="22"/>
  <c r="I35" i="22"/>
  <c r="R35" i="22"/>
  <c r="Q35" i="22"/>
  <c r="M40" i="22"/>
  <c r="S40" i="22"/>
  <c r="P40" i="22" s="1"/>
  <c r="R40" i="22"/>
  <c r="K40" i="22"/>
  <c r="Q40" i="22"/>
  <c r="J40" i="22"/>
  <c r="I40" i="22"/>
  <c r="J50" i="22"/>
  <c r="S50" i="22"/>
  <c r="P50" i="22" s="1"/>
  <c r="I50" i="22"/>
  <c r="R50" i="22"/>
  <c r="M50" i="22"/>
  <c r="K50" i="22"/>
  <c r="Q50" i="22"/>
  <c r="J54" i="22"/>
  <c r="S54" i="22"/>
  <c r="P54" i="22" s="1"/>
  <c r="I54" i="22"/>
  <c r="R54" i="22"/>
  <c r="Q54" i="22"/>
  <c r="M54" i="22"/>
  <c r="K54" i="22"/>
  <c r="K67" i="22"/>
  <c r="J67" i="22"/>
  <c r="S67" i="22"/>
  <c r="P67" i="22" s="1"/>
  <c r="R67" i="22"/>
  <c r="I67" i="22"/>
  <c r="Q67" i="22"/>
  <c r="M67" i="22"/>
  <c r="M72" i="22"/>
  <c r="S72" i="22"/>
  <c r="P72" i="22" s="1"/>
  <c r="R72" i="22"/>
  <c r="J72" i="22"/>
  <c r="I72" i="22"/>
  <c r="Q72" i="22"/>
  <c r="K72" i="22"/>
  <c r="S82" i="22"/>
  <c r="P82" i="22" s="1"/>
  <c r="I82" i="22"/>
  <c r="K82" i="22"/>
  <c r="J82" i="22"/>
  <c r="M82" i="22"/>
  <c r="R82" i="22"/>
  <c r="Q82" i="22"/>
  <c r="U129" i="22"/>
  <c r="T129" i="22"/>
  <c r="U133" i="22"/>
  <c r="T133" i="22"/>
  <c r="U152" i="22"/>
  <c r="T152" i="22"/>
  <c r="K163" i="22"/>
  <c r="J163" i="22"/>
  <c r="S163" i="22"/>
  <c r="P163" i="22" s="1"/>
  <c r="I163" i="22"/>
  <c r="R163" i="22"/>
  <c r="Q163" i="22"/>
  <c r="M163" i="22"/>
  <c r="K171" i="22"/>
  <c r="J171" i="22"/>
  <c r="S171" i="22"/>
  <c r="P171" i="22" s="1"/>
  <c r="I171" i="22"/>
  <c r="R171" i="22"/>
  <c r="Q171" i="22"/>
  <c r="M171" i="22"/>
  <c r="M344" i="22"/>
  <c r="R344" i="22"/>
  <c r="Q344" i="22"/>
  <c r="S344" i="22"/>
  <c r="P344" i="22" s="1"/>
  <c r="K344" i="22"/>
  <c r="I344" i="22"/>
  <c r="J344" i="22"/>
  <c r="K385" i="22"/>
  <c r="S385" i="22"/>
  <c r="P385" i="22" s="1"/>
  <c r="I385" i="22"/>
  <c r="R385" i="22"/>
  <c r="Q385" i="22"/>
  <c r="M385" i="22"/>
  <c r="J385" i="22"/>
  <c r="K480" i="22"/>
  <c r="J480" i="22"/>
  <c r="S480" i="22"/>
  <c r="P480" i="22" s="1"/>
  <c r="I480" i="22"/>
  <c r="R480" i="22"/>
  <c r="Q480" i="22"/>
  <c r="M480" i="22"/>
  <c r="U188" i="22"/>
  <c r="T188" i="22"/>
  <c r="K326" i="22"/>
  <c r="J326" i="22"/>
  <c r="I326" i="22"/>
  <c r="M326" i="22"/>
  <c r="M20" i="22"/>
  <c r="I20" i="22"/>
  <c r="S20" i="22"/>
  <c r="P20" i="22" s="1"/>
  <c r="K20" i="22"/>
  <c r="J20" i="22"/>
  <c r="R20" i="22"/>
  <c r="Q20" i="22"/>
  <c r="K31" i="22"/>
  <c r="J31" i="22"/>
  <c r="R31" i="22"/>
  <c r="Q31" i="22"/>
  <c r="I31" i="22"/>
  <c r="S31" i="22"/>
  <c r="P31" i="22" s="1"/>
  <c r="M31" i="22"/>
  <c r="M56" i="22"/>
  <c r="J56" i="22"/>
  <c r="I56" i="22"/>
  <c r="S56" i="22"/>
  <c r="P56" i="22" s="1"/>
  <c r="R56" i="22"/>
  <c r="Q56" i="22"/>
  <c r="K56" i="22"/>
  <c r="K167" i="22"/>
  <c r="J167" i="22"/>
  <c r="S167" i="22"/>
  <c r="P167" i="22" s="1"/>
  <c r="I167" i="22"/>
  <c r="R167" i="22"/>
  <c r="Q167" i="22"/>
  <c r="M167" i="22"/>
  <c r="K27" i="22"/>
  <c r="J27" i="22"/>
  <c r="Q27" i="22"/>
  <c r="I27" i="22"/>
  <c r="S27" i="22"/>
  <c r="P27" i="22" s="1"/>
  <c r="M27" i="22"/>
  <c r="R27" i="22"/>
  <c r="K159" i="22"/>
  <c r="J159" i="22"/>
  <c r="S159" i="22"/>
  <c r="P159" i="22" s="1"/>
  <c r="I159" i="22"/>
  <c r="Q159" i="22"/>
  <c r="M159" i="22"/>
  <c r="R159" i="22"/>
  <c r="U306" i="22"/>
  <c r="T306" i="22"/>
  <c r="K15" i="22"/>
  <c r="J15" i="22"/>
  <c r="I15" i="22"/>
  <c r="S15" i="22"/>
  <c r="M15" i="22"/>
  <c r="Q15" i="22" s="1"/>
  <c r="R15" i="22" s="1"/>
  <c r="M28" i="22"/>
  <c r="K28" i="22"/>
  <c r="J28" i="22"/>
  <c r="S28" i="22"/>
  <c r="P28" i="22" s="1"/>
  <c r="R28" i="22"/>
  <c r="Q28" i="22"/>
  <c r="I28" i="22"/>
  <c r="M60" i="22"/>
  <c r="K60" i="22"/>
  <c r="J60" i="22"/>
  <c r="S60" i="22"/>
  <c r="P60" i="22" s="1"/>
  <c r="Q60" i="22"/>
  <c r="I60" i="22"/>
  <c r="R60" i="22"/>
  <c r="U141" i="22"/>
  <c r="T141" i="22"/>
  <c r="U228" i="22"/>
  <c r="T228" i="22"/>
  <c r="M270" i="22"/>
  <c r="K270" i="22"/>
  <c r="S270" i="22"/>
  <c r="P270" i="22" s="1"/>
  <c r="R270" i="22"/>
  <c r="Q270" i="22"/>
  <c r="I270" i="22"/>
  <c r="M222" i="22"/>
  <c r="J270" i="22"/>
  <c r="S354" i="22"/>
  <c r="P354" i="22" s="1"/>
  <c r="I354" i="22"/>
  <c r="R354" i="22"/>
  <c r="Q354" i="22"/>
  <c r="M354" i="22"/>
  <c r="K354" i="22"/>
  <c r="J354" i="22"/>
  <c r="K98" i="22"/>
  <c r="J98" i="22"/>
  <c r="S98" i="22"/>
  <c r="P98" i="22" s="1"/>
  <c r="I98" i="22"/>
  <c r="R98" i="22"/>
  <c r="Q98" i="22"/>
  <c r="M98" i="22"/>
  <c r="M132" i="22"/>
  <c r="K132" i="22"/>
  <c r="R132" i="22"/>
  <c r="J132" i="22"/>
  <c r="Q132" i="22"/>
  <c r="S132" i="22"/>
  <c r="P132" i="22" s="1"/>
  <c r="I132" i="22"/>
  <c r="K417" i="22"/>
  <c r="J417" i="22"/>
  <c r="S417" i="22"/>
  <c r="P417" i="22" s="1"/>
  <c r="I417" i="22"/>
  <c r="R417" i="22"/>
  <c r="Q417" i="22"/>
  <c r="M417" i="22"/>
  <c r="M95" i="22"/>
  <c r="K95" i="22"/>
  <c r="R95" i="22"/>
  <c r="Q95" i="22"/>
  <c r="J95" i="22"/>
  <c r="I95" i="22"/>
  <c r="S95" i="22"/>
  <c r="P95" i="22" s="1"/>
  <c r="M200" i="22"/>
  <c r="K200" i="22"/>
  <c r="S200" i="22"/>
  <c r="P200" i="22" s="1"/>
  <c r="R200" i="22"/>
  <c r="Q200" i="22"/>
  <c r="I200" i="22"/>
  <c r="J200" i="22"/>
  <c r="U244" i="22"/>
  <c r="T244" i="22"/>
  <c r="K19" i="22"/>
  <c r="J19" i="22"/>
  <c r="M19" i="22"/>
  <c r="I19" i="22"/>
  <c r="R19" i="22"/>
  <c r="S19" i="22"/>
  <c r="P19" i="22" s="1"/>
  <c r="Q19" i="22"/>
  <c r="K23" i="22"/>
  <c r="J23" i="22"/>
  <c r="R23" i="22"/>
  <c r="M23" i="22"/>
  <c r="Q23" i="22"/>
  <c r="I23" i="22"/>
  <c r="S23" i="22"/>
  <c r="P23" i="22" s="1"/>
  <c r="J30" i="22"/>
  <c r="S30" i="22"/>
  <c r="P30" i="22" s="1"/>
  <c r="I30" i="22"/>
  <c r="R30" i="22"/>
  <c r="K30" i="22"/>
  <c r="Q30" i="22"/>
  <c r="M30" i="22"/>
  <c r="M36" i="22"/>
  <c r="R36" i="22"/>
  <c r="Q36" i="22"/>
  <c r="J36" i="22"/>
  <c r="S36" i="22"/>
  <c r="P36" i="22" s="1"/>
  <c r="K36" i="22"/>
  <c r="I36" i="22"/>
  <c r="K51" i="22"/>
  <c r="J51" i="22"/>
  <c r="M51" i="22"/>
  <c r="R51" i="22"/>
  <c r="I51" i="22"/>
  <c r="Q51" i="22"/>
  <c r="S51" i="22"/>
  <c r="P51" i="22" s="1"/>
  <c r="K55" i="22"/>
  <c r="J55" i="22"/>
  <c r="M55" i="22"/>
  <c r="S55" i="22"/>
  <c r="P55" i="22" s="1"/>
  <c r="R55" i="22"/>
  <c r="Q55" i="22"/>
  <c r="I55" i="22"/>
  <c r="J62" i="22"/>
  <c r="S62" i="22"/>
  <c r="P62" i="22" s="1"/>
  <c r="I62" i="22"/>
  <c r="R62" i="22"/>
  <c r="Q62" i="22"/>
  <c r="M62" i="22"/>
  <c r="K62" i="22"/>
  <c r="M68" i="22"/>
  <c r="R68" i="22"/>
  <c r="Q68" i="22"/>
  <c r="K68" i="22"/>
  <c r="J68" i="22"/>
  <c r="I68" i="22"/>
  <c r="S68" i="22"/>
  <c r="P68" i="22" s="1"/>
  <c r="K83" i="22"/>
  <c r="Q83" i="22"/>
  <c r="M83" i="22"/>
  <c r="R83" i="22"/>
  <c r="J83" i="22"/>
  <c r="I83" i="22"/>
  <c r="S83" i="22"/>
  <c r="P83" i="22" s="1"/>
  <c r="U201" i="22"/>
  <c r="T201" i="22"/>
  <c r="S365" i="22"/>
  <c r="P365" i="22" s="1"/>
  <c r="Q365" i="22"/>
  <c r="M365" i="22"/>
  <c r="K365" i="22"/>
  <c r="J365" i="22"/>
  <c r="I365" i="22"/>
  <c r="R365" i="22"/>
  <c r="J10" i="22"/>
  <c r="R73" i="22"/>
  <c r="Q73" i="22"/>
  <c r="M184" i="22"/>
  <c r="K184" i="22"/>
  <c r="J184" i="22"/>
  <c r="I184" i="22"/>
  <c r="S212" i="22"/>
  <c r="P212" i="22" s="1"/>
  <c r="I212" i="22"/>
  <c r="K212" i="22"/>
  <c r="J212" i="22"/>
  <c r="M212" i="22"/>
  <c r="K285" i="22"/>
  <c r="J285" i="22"/>
  <c r="S285" i="22"/>
  <c r="P285" i="22" s="1"/>
  <c r="I285" i="22"/>
  <c r="R285" i="22"/>
  <c r="Q285" i="22"/>
  <c r="M285" i="22"/>
  <c r="M302" i="22"/>
  <c r="K302" i="22"/>
  <c r="J302" i="22"/>
  <c r="I302" i="22"/>
  <c r="Q302" i="22"/>
  <c r="S302" i="22"/>
  <c r="P302" i="22" s="1"/>
  <c r="R302" i="22"/>
  <c r="K339" i="22"/>
  <c r="J339" i="22"/>
  <c r="M339" i="22"/>
  <c r="R339" i="22"/>
  <c r="Q339" i="22"/>
  <c r="I339" i="22"/>
  <c r="S339" i="22"/>
  <c r="P339" i="22" s="1"/>
  <c r="I12" i="22"/>
  <c r="Q13" i="22" s="1"/>
  <c r="R13" i="22" s="1"/>
  <c r="R37" i="22"/>
  <c r="Q37" i="22"/>
  <c r="J70" i="22"/>
  <c r="S70" i="22"/>
  <c r="P70" i="22" s="1"/>
  <c r="I70" i="22"/>
  <c r="R70" i="22"/>
  <c r="M73" i="22"/>
  <c r="M74" i="22"/>
  <c r="I76" i="22"/>
  <c r="U79" i="22"/>
  <c r="T79" i="22"/>
  <c r="M87" i="22"/>
  <c r="K87" i="22"/>
  <c r="R87" i="22"/>
  <c r="Q87" i="22"/>
  <c r="Q100" i="22"/>
  <c r="M100" i="22"/>
  <c r="I100" i="22"/>
  <c r="K100" i="22"/>
  <c r="J100" i="22"/>
  <c r="M120" i="22"/>
  <c r="K120" i="22"/>
  <c r="J120" i="22"/>
  <c r="I120" i="22"/>
  <c r="Q137" i="22"/>
  <c r="M137" i="22"/>
  <c r="K137" i="22"/>
  <c r="J137" i="22"/>
  <c r="I137" i="22"/>
  <c r="R157" i="22"/>
  <c r="M219" i="22"/>
  <c r="J219" i="22"/>
  <c r="M220" i="22"/>
  <c r="I219" i="22"/>
  <c r="M221" i="22"/>
  <c r="S221" i="22" s="1"/>
  <c r="K219" i="22"/>
  <c r="T247" i="22"/>
  <c r="S342" i="22"/>
  <c r="P342" i="22" s="1"/>
  <c r="I342" i="22"/>
  <c r="R342" i="22"/>
  <c r="K342" i="22"/>
  <c r="J342" i="22"/>
  <c r="Q342" i="22"/>
  <c r="U370" i="22"/>
  <c r="T370" i="22"/>
  <c r="K401" i="22"/>
  <c r="S401" i="22"/>
  <c r="P401" i="22" s="1"/>
  <c r="I401" i="22"/>
  <c r="R401" i="22"/>
  <c r="Q401" i="22"/>
  <c r="J401" i="22"/>
  <c r="M401" i="22"/>
  <c r="Q415" i="22"/>
  <c r="M415" i="22"/>
  <c r="J415" i="22"/>
  <c r="I415" i="22"/>
  <c r="S415" i="22"/>
  <c r="P415" i="22" s="1"/>
  <c r="K415" i="22"/>
  <c r="M456" i="22"/>
  <c r="R456" i="22"/>
  <c r="Q456" i="22"/>
  <c r="K456" i="22"/>
  <c r="S456" i="22"/>
  <c r="P456" i="22" s="1"/>
  <c r="J456" i="22"/>
  <c r="I456" i="22"/>
  <c r="M497" i="22"/>
  <c r="K497" i="22"/>
  <c r="R497" i="22"/>
  <c r="Q497" i="22"/>
  <c r="S497" i="22"/>
  <c r="P497" i="22" s="1"/>
  <c r="R65" i="22"/>
  <c r="Q65" i="22"/>
  <c r="M70" i="22"/>
  <c r="S73" i="22"/>
  <c r="P73" i="22" s="1"/>
  <c r="J76" i="22"/>
  <c r="S87" i="22"/>
  <c r="P87" i="22" s="1"/>
  <c r="S101" i="22"/>
  <c r="P101" i="22" s="1"/>
  <c r="I101" i="22"/>
  <c r="R101" i="22"/>
  <c r="Q101" i="22"/>
  <c r="J101" i="22"/>
  <c r="K155" i="22"/>
  <c r="J155" i="22"/>
  <c r="S155" i="22"/>
  <c r="P155" i="22" s="1"/>
  <c r="I155" i="22"/>
  <c r="M155" i="22"/>
  <c r="Q184" i="22"/>
  <c r="R201" i="22"/>
  <c r="M342" i="22"/>
  <c r="S380" i="22"/>
  <c r="P380" i="22" s="1"/>
  <c r="I380" i="22"/>
  <c r="Q380" i="22"/>
  <c r="R380" i="22"/>
  <c r="M380" i="22"/>
  <c r="K380" i="22"/>
  <c r="R415" i="22"/>
  <c r="J454" i="22"/>
  <c r="S454" i="22"/>
  <c r="P454" i="22" s="1"/>
  <c r="I454" i="22"/>
  <c r="R454" i="22"/>
  <c r="Q454" i="22"/>
  <c r="K454" i="22"/>
  <c r="K484" i="22"/>
  <c r="J484" i="22"/>
  <c r="S484" i="22"/>
  <c r="P484" i="22" s="1"/>
  <c r="I484" i="22"/>
  <c r="R484" i="22"/>
  <c r="M484" i="22"/>
  <c r="Q484" i="22"/>
  <c r="I497" i="22"/>
  <c r="Q506" i="22"/>
  <c r="M506" i="22"/>
  <c r="S506" i="22"/>
  <c r="P506" i="22" s="1"/>
  <c r="R506" i="22"/>
  <c r="K506" i="22"/>
  <c r="J506" i="22"/>
  <c r="I506" i="22"/>
  <c r="R29" i="22"/>
  <c r="Q29" i="22"/>
  <c r="M33" i="22"/>
  <c r="K44" i="22"/>
  <c r="M65" i="22"/>
  <c r="K76" i="22"/>
  <c r="Q86" i="22"/>
  <c r="Q104" i="22"/>
  <c r="M104" i="22"/>
  <c r="R104" i="22"/>
  <c r="J104" i="22"/>
  <c r="K104" i="22"/>
  <c r="M106" i="22"/>
  <c r="S137" i="22"/>
  <c r="P137" i="22" s="1"/>
  <c r="S142" i="22"/>
  <c r="P142" i="22" s="1"/>
  <c r="I142" i="22"/>
  <c r="R142" i="22"/>
  <c r="Q142" i="22"/>
  <c r="K142" i="22"/>
  <c r="J142" i="22"/>
  <c r="M143" i="22"/>
  <c r="S194" i="22"/>
  <c r="P194" i="22" s="1"/>
  <c r="I194" i="22"/>
  <c r="R194" i="22"/>
  <c r="Q194" i="22"/>
  <c r="M194" i="22"/>
  <c r="S206" i="22"/>
  <c r="P206" i="22" s="1"/>
  <c r="I206" i="22"/>
  <c r="R206" i="22"/>
  <c r="Q206" i="22"/>
  <c r="K206" i="22"/>
  <c r="J206" i="22"/>
  <c r="M207" i="22"/>
  <c r="J233" i="22"/>
  <c r="S233" i="22"/>
  <c r="P233" i="22" s="1"/>
  <c r="I233" i="22"/>
  <c r="Q233" i="22"/>
  <c r="M233" i="22"/>
  <c r="K233" i="22"/>
  <c r="J257" i="22"/>
  <c r="S257" i="22"/>
  <c r="P257" i="22" s="1"/>
  <c r="I257" i="22"/>
  <c r="Q257" i="22"/>
  <c r="M257" i="22"/>
  <c r="K257" i="22"/>
  <c r="J304" i="22"/>
  <c r="K471" i="22"/>
  <c r="J471" i="22"/>
  <c r="S471" i="22"/>
  <c r="P471" i="22" s="1"/>
  <c r="R471" i="22"/>
  <c r="Q471" i="22"/>
  <c r="M471" i="22"/>
  <c r="I471" i="22"/>
  <c r="S495" i="22"/>
  <c r="P495" i="22" s="1"/>
  <c r="I495" i="22"/>
  <c r="R495" i="22"/>
  <c r="Q495" i="22"/>
  <c r="J495" i="22"/>
  <c r="S523" i="22"/>
  <c r="P523" i="22" s="1"/>
  <c r="I523" i="22"/>
  <c r="R523" i="22"/>
  <c r="Q523" i="22"/>
  <c r="M523" i="22"/>
  <c r="K523" i="22"/>
  <c r="J523" i="22"/>
  <c r="R25" i="22"/>
  <c r="Q25" i="22"/>
  <c r="M29" i="22"/>
  <c r="Q39" i="22"/>
  <c r="M61" i="22"/>
  <c r="Q70" i="22"/>
  <c r="Q125" i="22"/>
  <c r="M125" i="22"/>
  <c r="I125" i="22"/>
  <c r="S125" i="22"/>
  <c r="P125" i="22" s="1"/>
  <c r="M142" i="22"/>
  <c r="M152" i="22"/>
  <c r="K152" i="22"/>
  <c r="J152" i="22"/>
  <c r="I152" i="22"/>
  <c r="Q181" i="22"/>
  <c r="M181" i="22"/>
  <c r="S181" i="22"/>
  <c r="P181" i="22" s="1"/>
  <c r="R181" i="22"/>
  <c r="R188" i="22"/>
  <c r="K213" i="22"/>
  <c r="Q213" i="22"/>
  <c r="M213" i="22"/>
  <c r="J213" i="22"/>
  <c r="I213" i="22"/>
  <c r="M223" i="22"/>
  <c r="S223" i="22" s="1"/>
  <c r="Q223" i="22"/>
  <c r="R223" i="22" s="1"/>
  <c r="K223" i="22"/>
  <c r="J223" i="22"/>
  <c r="I223" i="22"/>
  <c r="R233" i="22"/>
  <c r="R257" i="22"/>
  <c r="S272" i="22"/>
  <c r="P272" i="22" s="1"/>
  <c r="I272" i="22"/>
  <c r="R272" i="22"/>
  <c r="Q272" i="22"/>
  <c r="K272" i="22"/>
  <c r="J272" i="22"/>
  <c r="Q295" i="22"/>
  <c r="M295" i="22"/>
  <c r="R295" i="22"/>
  <c r="K295" i="22"/>
  <c r="S295" i="22"/>
  <c r="P295" i="22" s="1"/>
  <c r="J311" i="22"/>
  <c r="I332" i="22"/>
  <c r="K438" i="22"/>
  <c r="J438" i="22"/>
  <c r="S438" i="22"/>
  <c r="P438" i="22" s="1"/>
  <c r="I438" i="22"/>
  <c r="M438" i="22"/>
  <c r="R438" i="22"/>
  <c r="Q438" i="22"/>
  <c r="I9" i="22"/>
  <c r="J13" i="22"/>
  <c r="R21" i="22"/>
  <c r="Q21" i="22"/>
  <c r="M25" i="22"/>
  <c r="S29" i="22"/>
  <c r="P29" i="22" s="1"/>
  <c r="R44" i="22"/>
  <c r="J45" i="22"/>
  <c r="S48" i="22"/>
  <c r="P48" i="22" s="1"/>
  <c r="R53" i="22"/>
  <c r="Q53" i="22"/>
  <c r="R71" i="22"/>
  <c r="I73" i="22"/>
  <c r="R76" i="22"/>
  <c r="J77" i="22"/>
  <c r="S80" i="22"/>
  <c r="P80" i="22" s="1"/>
  <c r="S93" i="22"/>
  <c r="P93" i="22" s="1"/>
  <c r="I93" i="22"/>
  <c r="Q93" i="22"/>
  <c r="K93" i="22"/>
  <c r="J93" i="22"/>
  <c r="M103" i="22"/>
  <c r="K103" i="22"/>
  <c r="S103" i="22"/>
  <c r="P103" i="22" s="1"/>
  <c r="R103" i="22"/>
  <c r="Q103" i="22"/>
  <c r="S104" i="22"/>
  <c r="P104" i="22" s="1"/>
  <c r="S120" i="22"/>
  <c r="S124" i="22"/>
  <c r="P124" i="22" s="1"/>
  <c r="R125" i="22"/>
  <c r="M140" i="22"/>
  <c r="K140" i="22"/>
  <c r="Q140" i="22"/>
  <c r="S140" i="22"/>
  <c r="P140" i="22" s="1"/>
  <c r="R140" i="22"/>
  <c r="J153" i="22"/>
  <c r="J162" i="22"/>
  <c r="Q165" i="22"/>
  <c r="M165" i="22"/>
  <c r="K165" i="22"/>
  <c r="J165" i="22"/>
  <c r="I165" i="22"/>
  <c r="Q169" i="22"/>
  <c r="M169" i="22"/>
  <c r="I169" i="22"/>
  <c r="K169" i="22"/>
  <c r="J169" i="22"/>
  <c r="I181" i="22"/>
  <c r="S193" i="22"/>
  <c r="P193" i="22" s="1"/>
  <c r="M204" i="22"/>
  <c r="K204" i="22"/>
  <c r="S204" i="22"/>
  <c r="P204" i="22" s="1"/>
  <c r="R204" i="22"/>
  <c r="Q204" i="22"/>
  <c r="S205" i="22"/>
  <c r="P205" i="22" s="1"/>
  <c r="R213" i="22"/>
  <c r="I224" i="22"/>
  <c r="J224" i="22"/>
  <c r="R232" i="22"/>
  <c r="Q232" i="22"/>
  <c r="I232" i="22"/>
  <c r="S232" i="22"/>
  <c r="P232" i="22" s="1"/>
  <c r="J232" i="22"/>
  <c r="R240" i="22"/>
  <c r="Q240" i="22"/>
  <c r="I240" i="22"/>
  <c r="S240" i="22"/>
  <c r="P240" i="22" s="1"/>
  <c r="J240" i="22"/>
  <c r="R248" i="22"/>
  <c r="Q248" i="22"/>
  <c r="I248" i="22"/>
  <c r="S248" i="22"/>
  <c r="P248" i="22" s="1"/>
  <c r="J248" i="22"/>
  <c r="R256" i="22"/>
  <c r="Q256" i="22"/>
  <c r="I256" i="22"/>
  <c r="S256" i="22"/>
  <c r="P256" i="22" s="1"/>
  <c r="J256" i="22"/>
  <c r="I264" i="22"/>
  <c r="M272" i="22"/>
  <c r="M282" i="22"/>
  <c r="K282" i="22"/>
  <c r="Q282" i="22"/>
  <c r="J282" i="22"/>
  <c r="S282" i="22"/>
  <c r="P282" i="22" s="1"/>
  <c r="R282" i="22"/>
  <c r="I282" i="22"/>
  <c r="K293" i="22"/>
  <c r="J293" i="22"/>
  <c r="S293" i="22"/>
  <c r="P293" i="22" s="1"/>
  <c r="I293" i="22"/>
  <c r="R293" i="22"/>
  <c r="Q293" i="22"/>
  <c r="M293" i="22"/>
  <c r="I295" i="22"/>
  <c r="Q315" i="22"/>
  <c r="M315" i="22"/>
  <c r="S315" i="22"/>
  <c r="P315" i="22" s="1"/>
  <c r="R315" i="22"/>
  <c r="J332" i="22"/>
  <c r="M406" i="22"/>
  <c r="K406" i="22"/>
  <c r="J406" i="22"/>
  <c r="I406" i="22"/>
  <c r="S406" i="22"/>
  <c r="P406" i="22" s="1"/>
  <c r="R406" i="22"/>
  <c r="Q406" i="22"/>
  <c r="Q411" i="22"/>
  <c r="M411" i="22"/>
  <c r="I411" i="22"/>
  <c r="J411" i="22"/>
  <c r="S411" i="22"/>
  <c r="P411" i="22" s="1"/>
  <c r="R411" i="22"/>
  <c r="M414" i="22"/>
  <c r="K414" i="22"/>
  <c r="Q414" i="22"/>
  <c r="J414" i="22"/>
  <c r="S414" i="22"/>
  <c r="P414" i="22" s="1"/>
  <c r="R414" i="22"/>
  <c r="I414" i="22"/>
  <c r="K430" i="22"/>
  <c r="J430" i="22"/>
  <c r="S430" i="22"/>
  <c r="I430" i="22"/>
  <c r="M429" i="22"/>
  <c r="J450" i="22"/>
  <c r="S450" i="22"/>
  <c r="P450" i="22" s="1"/>
  <c r="I450" i="22"/>
  <c r="R450" i="22"/>
  <c r="Q450" i="22"/>
  <c r="M450" i="22"/>
  <c r="K450" i="22"/>
  <c r="M12" i="22"/>
  <c r="Q12" i="22" s="1"/>
  <c r="R12" i="22" s="1"/>
  <c r="M14" i="22"/>
  <c r="K39" i="22"/>
  <c r="J39" i="22"/>
  <c r="R41" i="22"/>
  <c r="Q41" i="22"/>
  <c r="J42" i="22"/>
  <c r="S42" i="22"/>
  <c r="P42" i="22" s="1"/>
  <c r="I42" i="22"/>
  <c r="R42" i="22"/>
  <c r="Q92" i="22"/>
  <c r="M92" i="22"/>
  <c r="S92" i="22"/>
  <c r="P92" i="22" s="1"/>
  <c r="R92" i="22"/>
  <c r="S97" i="22"/>
  <c r="P97" i="22" s="1"/>
  <c r="I97" i="22"/>
  <c r="R97" i="22"/>
  <c r="Q97" i="22"/>
  <c r="K102" i="22"/>
  <c r="J102" i="22"/>
  <c r="S102" i="22"/>
  <c r="P102" i="22" s="1"/>
  <c r="I102" i="22"/>
  <c r="Q102" i="22"/>
  <c r="R102" i="22"/>
  <c r="M122" i="22"/>
  <c r="K139" i="22"/>
  <c r="J139" i="22"/>
  <c r="S139" i="22"/>
  <c r="P139" i="22" s="1"/>
  <c r="I139" i="22"/>
  <c r="R139" i="22"/>
  <c r="Q139" i="22"/>
  <c r="Q149" i="22"/>
  <c r="M149" i="22"/>
  <c r="S149" i="22"/>
  <c r="P149" i="22" s="1"/>
  <c r="R149" i="22"/>
  <c r="K203" i="22"/>
  <c r="J203" i="22"/>
  <c r="S203" i="22"/>
  <c r="P203" i="22" s="1"/>
  <c r="I203" i="22"/>
  <c r="Q203" i="22"/>
  <c r="R203" i="22"/>
  <c r="M294" i="22"/>
  <c r="K294" i="22"/>
  <c r="S294" i="22"/>
  <c r="P294" i="22" s="1"/>
  <c r="R294" i="22"/>
  <c r="Q294" i="22"/>
  <c r="J294" i="22"/>
  <c r="Q307" i="22"/>
  <c r="M307" i="22"/>
  <c r="K307" i="22"/>
  <c r="J307" i="22"/>
  <c r="I307" i="22"/>
  <c r="S307" i="22"/>
  <c r="P307" i="22" s="1"/>
  <c r="R307" i="22"/>
  <c r="M364" i="22"/>
  <c r="K364" i="22"/>
  <c r="R364" i="22"/>
  <c r="Q364" i="22"/>
  <c r="S364" i="22"/>
  <c r="P364" i="22" s="1"/>
  <c r="J364" i="22"/>
  <c r="I364" i="22"/>
  <c r="J458" i="22"/>
  <c r="S458" i="22"/>
  <c r="P458" i="22" s="1"/>
  <c r="I458" i="22"/>
  <c r="R458" i="22"/>
  <c r="K458" i="22"/>
  <c r="Q458" i="22"/>
  <c r="J38" i="22"/>
  <c r="S38" i="22"/>
  <c r="P38" i="22" s="1"/>
  <c r="I38" i="22"/>
  <c r="R38" i="22"/>
  <c r="M41" i="22"/>
  <c r="I44" i="22"/>
  <c r="I71" i="22"/>
  <c r="M97" i="22"/>
  <c r="M102" i="22"/>
  <c r="I145" i="22"/>
  <c r="M172" i="22"/>
  <c r="K172" i="22"/>
  <c r="Q172" i="22"/>
  <c r="S172" i="22"/>
  <c r="P172" i="22" s="1"/>
  <c r="R172" i="22"/>
  <c r="Q197" i="22"/>
  <c r="M197" i="22"/>
  <c r="K197" i="22"/>
  <c r="J197" i="22"/>
  <c r="I197" i="22"/>
  <c r="J331" i="22"/>
  <c r="M331" i="22"/>
  <c r="S331" i="22" s="1"/>
  <c r="K331" i="22"/>
  <c r="S388" i="22"/>
  <c r="P388" i="22" s="1"/>
  <c r="I388" i="22"/>
  <c r="Q388" i="22"/>
  <c r="R388" i="22"/>
  <c r="M388" i="22"/>
  <c r="K388" i="22"/>
  <c r="Q419" i="22"/>
  <c r="M419" i="22"/>
  <c r="K419" i="22"/>
  <c r="J419" i="22"/>
  <c r="I419" i="22"/>
  <c r="S419" i="22"/>
  <c r="P419" i="22" s="1"/>
  <c r="R419" i="22"/>
  <c r="M525" i="22"/>
  <c r="K525" i="22"/>
  <c r="J525" i="22"/>
  <c r="I525" i="22"/>
  <c r="S525" i="22"/>
  <c r="P525" i="22" s="1"/>
  <c r="R525" i="22"/>
  <c r="Q525" i="22"/>
  <c r="M39" i="22"/>
  <c r="M69" i="22"/>
  <c r="R100" i="22"/>
  <c r="R133" i="22"/>
  <c r="S138" i="22"/>
  <c r="P138" i="22" s="1"/>
  <c r="I138" i="22"/>
  <c r="R138" i="22"/>
  <c r="Q138" i="22"/>
  <c r="J138" i="22"/>
  <c r="U148" i="22"/>
  <c r="T148" i="22"/>
  <c r="J149" i="22"/>
  <c r="I172" i="22"/>
  <c r="S198" i="22"/>
  <c r="P198" i="22" s="1"/>
  <c r="I198" i="22"/>
  <c r="R198" i="22"/>
  <c r="Q198" i="22"/>
  <c r="S202" i="22"/>
  <c r="P202" i="22" s="1"/>
  <c r="I202" i="22"/>
  <c r="R202" i="22"/>
  <c r="Q202" i="22"/>
  <c r="J202" i="22"/>
  <c r="T234" i="22"/>
  <c r="T250" i="22"/>
  <c r="K281" i="22"/>
  <c r="J281" i="22"/>
  <c r="S281" i="22"/>
  <c r="P281" i="22" s="1"/>
  <c r="I281" i="22"/>
  <c r="Q281" i="22"/>
  <c r="M281" i="22"/>
  <c r="R336" i="22"/>
  <c r="Q336" i="22"/>
  <c r="M336" i="22"/>
  <c r="K336" i="22"/>
  <c r="J336" i="22"/>
  <c r="S336" i="22"/>
  <c r="P336" i="22" s="1"/>
  <c r="U352" i="22"/>
  <c r="T352" i="22"/>
  <c r="S37" i="22"/>
  <c r="P37" i="22" s="1"/>
  <c r="Q42" i="22"/>
  <c r="R61" i="22"/>
  <c r="Q61" i="22"/>
  <c r="S69" i="22"/>
  <c r="P69" i="22" s="1"/>
  <c r="S100" i="22"/>
  <c r="P100" i="22" s="1"/>
  <c r="M101" i="22"/>
  <c r="S105" i="22"/>
  <c r="P105" i="22" s="1"/>
  <c r="I105" i="22"/>
  <c r="R105" i="22"/>
  <c r="Q105" i="22"/>
  <c r="K105" i="22"/>
  <c r="J105" i="22"/>
  <c r="Q129" i="22"/>
  <c r="M129" i="22"/>
  <c r="J129" i="22"/>
  <c r="I129" i="22"/>
  <c r="Q141" i="22"/>
  <c r="M141" i="22"/>
  <c r="R141" i="22"/>
  <c r="K141" i="22"/>
  <c r="J141" i="22"/>
  <c r="K149" i="22"/>
  <c r="Q155" i="22"/>
  <c r="J172" i="22"/>
  <c r="K183" i="22"/>
  <c r="J183" i="22"/>
  <c r="S183" i="22"/>
  <c r="P183" i="22" s="1"/>
  <c r="I183" i="22"/>
  <c r="M183" i="22"/>
  <c r="R184" i="22"/>
  <c r="S197" i="22"/>
  <c r="P197" i="22" s="1"/>
  <c r="M202" i="22"/>
  <c r="Q211" i="22"/>
  <c r="R211" i="22"/>
  <c r="M211" i="22"/>
  <c r="I211" i="22"/>
  <c r="K211" i="22"/>
  <c r="J211" i="22"/>
  <c r="J225" i="22"/>
  <c r="S225" i="22"/>
  <c r="I225" i="22"/>
  <c r="M225" i="22"/>
  <c r="K225" i="22"/>
  <c r="J241" i="22"/>
  <c r="S241" i="22"/>
  <c r="P241" i="22" s="1"/>
  <c r="I241" i="22"/>
  <c r="Q241" i="22"/>
  <c r="M241" i="22"/>
  <c r="K241" i="22"/>
  <c r="J249" i="22"/>
  <c r="S249" i="22"/>
  <c r="P249" i="22" s="1"/>
  <c r="I249" i="22"/>
  <c r="Q249" i="22"/>
  <c r="M249" i="22"/>
  <c r="K249" i="22"/>
  <c r="K273" i="22"/>
  <c r="J273" i="22"/>
  <c r="S273" i="22"/>
  <c r="P273" i="22" s="1"/>
  <c r="I273" i="22"/>
  <c r="R273" i="22"/>
  <c r="K309" i="22"/>
  <c r="J309" i="22"/>
  <c r="S309" i="22"/>
  <c r="P309" i="22" s="1"/>
  <c r="I309" i="22"/>
  <c r="R309" i="22"/>
  <c r="Q309" i="22"/>
  <c r="M309" i="22"/>
  <c r="M382" i="22"/>
  <c r="K382" i="22"/>
  <c r="I382" i="22"/>
  <c r="S382" i="22"/>
  <c r="P382" i="22" s="1"/>
  <c r="R382" i="22"/>
  <c r="Q382" i="22"/>
  <c r="S491" i="22"/>
  <c r="P491" i="22" s="1"/>
  <c r="I491" i="22"/>
  <c r="R491" i="22"/>
  <c r="Q491" i="22"/>
  <c r="M491" i="22"/>
  <c r="K491" i="22"/>
  <c r="J491" i="22"/>
  <c r="J497" i="22"/>
  <c r="Q38" i="22"/>
  <c r="Q44" i="22"/>
  <c r="R57" i="22"/>
  <c r="Q57" i="22"/>
  <c r="S65" i="22"/>
  <c r="P65" i="22" s="1"/>
  <c r="Q71" i="22"/>
  <c r="Q76" i="22"/>
  <c r="Q85" i="22"/>
  <c r="M85" i="22"/>
  <c r="K85" i="22"/>
  <c r="I104" i="22"/>
  <c r="K119" i="22"/>
  <c r="J119" i="22"/>
  <c r="S119" i="22"/>
  <c r="I119" i="22"/>
  <c r="M119" i="22"/>
  <c r="M121" i="22"/>
  <c r="S121" i="22" s="1"/>
  <c r="R155" i="22"/>
  <c r="Q177" i="22"/>
  <c r="M177" i="22"/>
  <c r="S177" i="22"/>
  <c r="P177" i="22" s="1"/>
  <c r="R177" i="22"/>
  <c r="K177" i="22"/>
  <c r="S184" i="22"/>
  <c r="P184" i="22" s="1"/>
  <c r="Q189" i="22"/>
  <c r="M189" i="22"/>
  <c r="I189" i="22"/>
  <c r="S189" i="22"/>
  <c r="P189" i="22" s="1"/>
  <c r="M206" i="22"/>
  <c r="S211" i="22"/>
  <c r="P211" i="22" s="1"/>
  <c r="R241" i="22"/>
  <c r="R249" i="22"/>
  <c r="K265" i="22"/>
  <c r="J265" i="22"/>
  <c r="S265" i="22"/>
  <c r="P265" i="22" s="1"/>
  <c r="I265" i="22"/>
  <c r="R265" i="22"/>
  <c r="Q265" i="22"/>
  <c r="S288" i="22"/>
  <c r="P288" i="22" s="1"/>
  <c r="I288" i="22"/>
  <c r="R288" i="22"/>
  <c r="Q288" i="22"/>
  <c r="J288" i="22"/>
  <c r="M328" i="22"/>
  <c r="S328" i="22" s="1"/>
  <c r="K328" i="22"/>
  <c r="S326" i="22" s="1"/>
  <c r="J328" i="22"/>
  <c r="I328" i="22"/>
  <c r="S346" i="22"/>
  <c r="P346" i="22" s="1"/>
  <c r="I346" i="22"/>
  <c r="R346" i="22"/>
  <c r="Q346" i="22"/>
  <c r="M346" i="22"/>
  <c r="M433" i="22"/>
  <c r="M21" i="22"/>
  <c r="S25" i="22"/>
  <c r="P25" i="22" s="1"/>
  <c r="I37" i="22"/>
  <c r="S39" i="22"/>
  <c r="P39" i="22" s="1"/>
  <c r="J41" i="22"/>
  <c r="S44" i="22"/>
  <c r="P44" i="22" s="1"/>
  <c r="K47" i="22"/>
  <c r="J47" i="22"/>
  <c r="R49" i="22"/>
  <c r="Q49" i="22"/>
  <c r="S57" i="22"/>
  <c r="P57" i="22" s="1"/>
  <c r="J73" i="22"/>
  <c r="S76" i="22"/>
  <c r="P76" i="22" s="1"/>
  <c r="K79" i="22"/>
  <c r="J79" i="22"/>
  <c r="R81" i="22"/>
  <c r="Q81" i="22"/>
  <c r="J85" i="22"/>
  <c r="K90" i="22"/>
  <c r="S90" i="22"/>
  <c r="P90" i="22" s="1"/>
  <c r="I90" i="22"/>
  <c r="M90" i="22"/>
  <c r="J92" i="22"/>
  <c r="Q96" i="22"/>
  <c r="M96" i="22"/>
  <c r="K96" i="22"/>
  <c r="J96" i="22"/>
  <c r="I96" i="22"/>
  <c r="J97" i="22"/>
  <c r="Q119" i="22"/>
  <c r="K123" i="22"/>
  <c r="J123" i="22"/>
  <c r="S123" i="22"/>
  <c r="P123" i="22" s="1"/>
  <c r="I123" i="22"/>
  <c r="M123" i="22"/>
  <c r="Q152" i="22"/>
  <c r="M156" i="22"/>
  <c r="K156" i="22"/>
  <c r="J156" i="22"/>
  <c r="I156" i="22"/>
  <c r="M164" i="22"/>
  <c r="K164" i="22"/>
  <c r="R164" i="22"/>
  <c r="Q164" i="22"/>
  <c r="J164" i="22"/>
  <c r="S166" i="22"/>
  <c r="P166" i="22" s="1"/>
  <c r="I166" i="22"/>
  <c r="R166" i="22"/>
  <c r="Q166" i="22"/>
  <c r="S170" i="22"/>
  <c r="P170" i="22" s="1"/>
  <c r="I170" i="22"/>
  <c r="R170" i="22"/>
  <c r="Q170" i="22"/>
  <c r="J170" i="22"/>
  <c r="K175" i="22"/>
  <c r="J175" i="22"/>
  <c r="S175" i="22"/>
  <c r="P175" i="22" s="1"/>
  <c r="I175" i="22"/>
  <c r="R175" i="22"/>
  <c r="J177" i="22"/>
  <c r="J181" i="22"/>
  <c r="R183" i="22"/>
  <c r="K187" i="22"/>
  <c r="J187" i="22"/>
  <c r="S187" i="22"/>
  <c r="P187" i="22" s="1"/>
  <c r="I187" i="22"/>
  <c r="M187" i="22"/>
  <c r="M210" i="22"/>
  <c r="K210" i="22"/>
  <c r="J210" i="22"/>
  <c r="S210" i="22"/>
  <c r="P210" i="22" s="1"/>
  <c r="R210" i="22"/>
  <c r="Q210" i="22"/>
  <c r="S213" i="22"/>
  <c r="P213" i="22" s="1"/>
  <c r="M224" i="22"/>
  <c r="Q224" i="22" s="1"/>
  <c r="R224" i="22" s="1"/>
  <c r="K269" i="22"/>
  <c r="J269" i="22"/>
  <c r="S269" i="22"/>
  <c r="P269" i="22" s="1"/>
  <c r="I269" i="22"/>
  <c r="R269" i="22"/>
  <c r="Q269" i="22"/>
  <c r="M269" i="22"/>
  <c r="Q271" i="22"/>
  <c r="M271" i="22"/>
  <c r="K271" i="22"/>
  <c r="J271" i="22"/>
  <c r="Q273" i="22"/>
  <c r="M290" i="22"/>
  <c r="K290" i="22"/>
  <c r="S290" i="22"/>
  <c r="P290" i="22" s="1"/>
  <c r="R290" i="22"/>
  <c r="Q290" i="22"/>
  <c r="J290" i="22"/>
  <c r="I290" i="22"/>
  <c r="J295" i="22"/>
  <c r="M310" i="22"/>
  <c r="K310" i="22"/>
  <c r="S310" i="22"/>
  <c r="P310" i="22" s="1"/>
  <c r="R310" i="22"/>
  <c r="Q310" i="22"/>
  <c r="J310" i="22"/>
  <c r="S312" i="22"/>
  <c r="P312" i="22" s="1"/>
  <c r="I312" i="22"/>
  <c r="R312" i="22"/>
  <c r="Q312" i="22"/>
  <c r="K312" i="22"/>
  <c r="J312" i="22"/>
  <c r="M318" i="22"/>
  <c r="K318" i="22"/>
  <c r="J318" i="22"/>
  <c r="I318" i="22"/>
  <c r="S318" i="22"/>
  <c r="P318" i="22" s="1"/>
  <c r="R318" i="22"/>
  <c r="Q318" i="22"/>
  <c r="I325" i="22"/>
  <c r="M329" i="22"/>
  <c r="M325" i="22"/>
  <c r="S325" i="22" s="1"/>
  <c r="K330" i="22"/>
  <c r="J330" i="22"/>
  <c r="I330" i="22"/>
  <c r="M330" i="22"/>
  <c r="S330" i="22" s="1"/>
  <c r="K332" i="22"/>
  <c r="K346" i="22"/>
  <c r="K363" i="22"/>
  <c r="J363" i="22"/>
  <c r="S363" i="22"/>
  <c r="P363" i="22" s="1"/>
  <c r="I363" i="22"/>
  <c r="R363" i="22"/>
  <c r="Q363" i="22"/>
  <c r="M363" i="22"/>
  <c r="K377" i="22"/>
  <c r="S377" i="22"/>
  <c r="P377" i="22" s="1"/>
  <c r="I377" i="22"/>
  <c r="R377" i="22"/>
  <c r="Q377" i="22"/>
  <c r="M377" i="22"/>
  <c r="J377" i="22"/>
  <c r="M430" i="22"/>
  <c r="M447" i="22"/>
  <c r="K447" i="22"/>
  <c r="S447" i="22"/>
  <c r="P447" i="22" s="1"/>
  <c r="R447" i="22"/>
  <c r="Q447" i="22"/>
  <c r="J447" i="22"/>
  <c r="I447" i="22"/>
  <c r="J466" i="22"/>
  <c r="S466" i="22"/>
  <c r="P466" i="22" s="1"/>
  <c r="I466" i="22"/>
  <c r="R466" i="22"/>
  <c r="Q466" i="22"/>
  <c r="M466" i="22"/>
  <c r="M477" i="22"/>
  <c r="K477" i="22"/>
  <c r="R477" i="22"/>
  <c r="Q477" i="22"/>
  <c r="S477" i="22"/>
  <c r="P477" i="22" s="1"/>
  <c r="J477" i="22"/>
  <c r="I477" i="22"/>
  <c r="K71" i="22"/>
  <c r="J71" i="22"/>
  <c r="J74" i="22"/>
  <c r="S74" i="22"/>
  <c r="P74" i="22" s="1"/>
  <c r="I74" i="22"/>
  <c r="R74" i="22"/>
  <c r="K86" i="22"/>
  <c r="S86" i="22"/>
  <c r="P86" i="22" s="1"/>
  <c r="I86" i="22"/>
  <c r="R86" i="22"/>
  <c r="Q108" i="22"/>
  <c r="M108" i="22"/>
  <c r="S108" i="22"/>
  <c r="P108" i="22" s="1"/>
  <c r="R108" i="22"/>
  <c r="K108" i="22"/>
  <c r="Q145" i="22"/>
  <c r="M145" i="22"/>
  <c r="S145" i="22"/>
  <c r="P145" i="22" s="1"/>
  <c r="K145" i="22"/>
  <c r="R145" i="22"/>
  <c r="Q157" i="22"/>
  <c r="M157" i="22"/>
  <c r="I157" i="22"/>
  <c r="S157" i="22"/>
  <c r="P157" i="22" s="1"/>
  <c r="S264" i="22"/>
  <c r="P264" i="22" s="1"/>
  <c r="R264" i="22"/>
  <c r="Q264" i="22"/>
  <c r="M264" i="22"/>
  <c r="S296" i="22"/>
  <c r="P296" i="22" s="1"/>
  <c r="I296" i="22"/>
  <c r="R296" i="22"/>
  <c r="Q296" i="22"/>
  <c r="K296" i="22"/>
  <c r="J296" i="22"/>
  <c r="K305" i="22"/>
  <c r="J305" i="22"/>
  <c r="S305" i="22"/>
  <c r="P305" i="22" s="1"/>
  <c r="I305" i="22"/>
  <c r="R305" i="22"/>
  <c r="Q305" i="22"/>
  <c r="K347" i="22"/>
  <c r="J347" i="22"/>
  <c r="M347" i="22"/>
  <c r="S347" i="22"/>
  <c r="P347" i="22" s="1"/>
  <c r="R347" i="22"/>
  <c r="Q347" i="22"/>
  <c r="I347" i="22"/>
  <c r="U361" i="22"/>
  <c r="T361" i="22"/>
  <c r="I39" i="22"/>
  <c r="M42" i="22"/>
  <c r="R69" i="22"/>
  <c r="Q69" i="22"/>
  <c r="S89" i="22"/>
  <c r="P89" i="22" s="1"/>
  <c r="I89" i="22"/>
  <c r="Q89" i="22"/>
  <c r="R89" i="22"/>
  <c r="I108" i="22"/>
  <c r="Q133" i="22"/>
  <c r="M133" i="22"/>
  <c r="K133" i="22"/>
  <c r="J133" i="22"/>
  <c r="I133" i="22"/>
  <c r="T164" i="22"/>
  <c r="Q201" i="22"/>
  <c r="M201" i="22"/>
  <c r="K201" i="22"/>
  <c r="I201" i="22"/>
  <c r="J201" i="22"/>
  <c r="M203" i="22"/>
  <c r="Q212" i="22"/>
  <c r="T263" i="22"/>
  <c r="I294" i="22"/>
  <c r="M296" i="22"/>
  <c r="M434" i="22"/>
  <c r="M458" i="22"/>
  <c r="R33" i="22"/>
  <c r="Q33" i="22"/>
  <c r="M37" i="22"/>
  <c r="M38" i="22"/>
  <c r="S41" i="22"/>
  <c r="P41" i="22" s="1"/>
  <c r="J44" i="22"/>
  <c r="M71" i="22"/>
  <c r="K106" i="22"/>
  <c r="J106" i="22"/>
  <c r="S106" i="22"/>
  <c r="P106" i="22" s="1"/>
  <c r="I106" i="22"/>
  <c r="R106" i="22"/>
  <c r="M124" i="22"/>
  <c r="K124" i="22"/>
  <c r="J124" i="22"/>
  <c r="I124" i="22"/>
  <c r="S134" i="22"/>
  <c r="P134" i="22" s="1"/>
  <c r="I134" i="22"/>
  <c r="R134" i="22"/>
  <c r="Q134" i="22"/>
  <c r="R137" i="22"/>
  <c r="K143" i="22"/>
  <c r="J143" i="22"/>
  <c r="S143" i="22"/>
  <c r="P143" i="22" s="1"/>
  <c r="I143" i="22"/>
  <c r="R143" i="22"/>
  <c r="M188" i="22"/>
  <c r="K188" i="22"/>
  <c r="J188" i="22"/>
  <c r="I188" i="22"/>
  <c r="R197" i="22"/>
  <c r="K207" i="22"/>
  <c r="J207" i="22"/>
  <c r="S207" i="22"/>
  <c r="P207" i="22" s="1"/>
  <c r="I207" i="22"/>
  <c r="R207" i="22"/>
  <c r="R212" i="22"/>
  <c r="Q291" i="22"/>
  <c r="M291" i="22"/>
  <c r="K291" i="22"/>
  <c r="J291" i="22"/>
  <c r="I291" i="22"/>
  <c r="S291" i="22"/>
  <c r="P291" i="22" s="1"/>
  <c r="R291" i="22"/>
  <c r="S304" i="22"/>
  <c r="P304" i="22" s="1"/>
  <c r="I304" i="22"/>
  <c r="R304" i="22"/>
  <c r="Q304" i="22"/>
  <c r="M304" i="22"/>
  <c r="Q311" i="22"/>
  <c r="M311" i="22"/>
  <c r="R311" i="22"/>
  <c r="K311" i="22"/>
  <c r="S311" i="22"/>
  <c r="P311" i="22" s="1"/>
  <c r="I331" i="22"/>
  <c r="M348" i="22"/>
  <c r="J348" i="22"/>
  <c r="I348" i="22"/>
  <c r="S348" i="22"/>
  <c r="P348" i="22" s="1"/>
  <c r="Q348" i="22"/>
  <c r="R348" i="22"/>
  <c r="J388" i="22"/>
  <c r="U482" i="22"/>
  <c r="T482" i="22"/>
  <c r="S130" i="22"/>
  <c r="P130" i="22" s="1"/>
  <c r="I130" i="22"/>
  <c r="R130" i="22"/>
  <c r="Q130" i="22"/>
  <c r="M130" i="22"/>
  <c r="M138" i="22"/>
  <c r="Q185" i="22"/>
  <c r="M185" i="22"/>
  <c r="S185" i="22"/>
  <c r="P185" i="22" s="1"/>
  <c r="R185" i="22"/>
  <c r="Q188" i="22"/>
  <c r="Q193" i="22"/>
  <c r="M193" i="22"/>
  <c r="J193" i="22"/>
  <c r="I193" i="22"/>
  <c r="Q205" i="22"/>
  <c r="M205" i="22"/>
  <c r="R205" i="22"/>
  <c r="J205" i="22"/>
  <c r="K205" i="22"/>
  <c r="Q267" i="22"/>
  <c r="M267" i="22"/>
  <c r="K267" i="22"/>
  <c r="J267" i="22"/>
  <c r="I267" i="22"/>
  <c r="S267" i="22"/>
  <c r="P267" i="22" s="1"/>
  <c r="R267" i="22"/>
  <c r="M306" i="22"/>
  <c r="K306" i="22"/>
  <c r="R306" i="22"/>
  <c r="Q306" i="22"/>
  <c r="J306" i="22"/>
  <c r="I306" i="22"/>
  <c r="J380" i="22"/>
  <c r="M454" i="22"/>
  <c r="S499" i="22"/>
  <c r="P499" i="22" s="1"/>
  <c r="I499" i="22"/>
  <c r="R499" i="22"/>
  <c r="Q499" i="22"/>
  <c r="J499" i="22"/>
  <c r="M499" i="22"/>
  <c r="R124" i="22"/>
  <c r="R129" i="22"/>
  <c r="I141" i="22"/>
  <c r="K389" i="22"/>
  <c r="S389" i="22"/>
  <c r="P389" i="22" s="1"/>
  <c r="I389" i="22"/>
  <c r="M389" i="22"/>
  <c r="J389" i="22"/>
  <c r="R389" i="22"/>
  <c r="Q389" i="22"/>
  <c r="M495" i="22"/>
  <c r="K9" i="22"/>
  <c r="J14" i="22"/>
  <c r="S14" i="22"/>
  <c r="I14" i="22"/>
  <c r="M16" i="22"/>
  <c r="Q16" i="22" s="1"/>
  <c r="R16" i="22" s="1"/>
  <c r="M17" i="22"/>
  <c r="S17" i="22" s="1"/>
  <c r="I33" i="22"/>
  <c r="J37" i="22"/>
  <c r="K41" i="22"/>
  <c r="K42" i="22"/>
  <c r="K43" i="22"/>
  <c r="J43" i="22"/>
  <c r="R45" i="22"/>
  <c r="Q45" i="22"/>
  <c r="J46" i="22"/>
  <c r="S46" i="22"/>
  <c r="P46" i="22" s="1"/>
  <c r="I46" i="22"/>
  <c r="R46" i="22"/>
  <c r="I65" i="22"/>
  <c r="J69" i="22"/>
  <c r="K73" i="22"/>
  <c r="K74" i="22"/>
  <c r="K75" i="22"/>
  <c r="J75" i="22"/>
  <c r="R77" i="22"/>
  <c r="Q77" i="22"/>
  <c r="J78" i="22"/>
  <c r="S78" i="22"/>
  <c r="P78" i="22" s="1"/>
  <c r="I78" i="22"/>
  <c r="R78" i="22"/>
  <c r="J86" i="22"/>
  <c r="I87" i="22"/>
  <c r="Q88" i="22"/>
  <c r="M88" i="22"/>
  <c r="K88" i="22"/>
  <c r="J88" i="22"/>
  <c r="I88" i="22"/>
  <c r="J89" i="22"/>
  <c r="K92" i="22"/>
  <c r="K94" i="22"/>
  <c r="S94" i="22"/>
  <c r="P94" i="22" s="1"/>
  <c r="I94" i="22"/>
  <c r="R94" i="22"/>
  <c r="K97" i="22"/>
  <c r="M117" i="22"/>
  <c r="S117" i="22" s="1"/>
  <c r="R119" i="22"/>
  <c r="K127" i="22"/>
  <c r="J127" i="22"/>
  <c r="S127" i="22"/>
  <c r="P127" i="22" s="1"/>
  <c r="I127" i="22"/>
  <c r="Q127" i="22"/>
  <c r="M127" i="22"/>
  <c r="K131" i="22"/>
  <c r="J131" i="22"/>
  <c r="S131" i="22"/>
  <c r="P131" i="22" s="1"/>
  <c r="I131" i="22"/>
  <c r="R131" i="22"/>
  <c r="Q131" i="22"/>
  <c r="M131" i="22"/>
  <c r="K135" i="22"/>
  <c r="J135" i="22"/>
  <c r="S135" i="22"/>
  <c r="P135" i="22" s="1"/>
  <c r="I135" i="22"/>
  <c r="R135" i="22"/>
  <c r="Q135" i="22"/>
  <c r="K151" i="22"/>
  <c r="J151" i="22"/>
  <c r="S151" i="22"/>
  <c r="P151" i="22" s="1"/>
  <c r="I151" i="22"/>
  <c r="M151" i="22"/>
  <c r="R152" i="22"/>
  <c r="Q153" i="22"/>
  <c r="M153" i="22"/>
  <c r="R153" i="22"/>
  <c r="S153" i="22"/>
  <c r="P153" i="22" s="1"/>
  <c r="K157" i="22"/>
  <c r="M160" i="22"/>
  <c r="K160" i="22"/>
  <c r="Q160" i="22"/>
  <c r="I160" i="22"/>
  <c r="J160" i="22"/>
  <c r="Q161" i="22"/>
  <c r="M161" i="22"/>
  <c r="J161" i="22"/>
  <c r="I161" i="22"/>
  <c r="S162" i="22"/>
  <c r="P162" i="22" s="1"/>
  <c r="I162" i="22"/>
  <c r="R162" i="22"/>
  <c r="Q162" i="22"/>
  <c r="M162" i="22"/>
  <c r="M168" i="22"/>
  <c r="K168" i="22"/>
  <c r="S168" i="22"/>
  <c r="P168" i="22" s="1"/>
  <c r="R168" i="22"/>
  <c r="Q168" i="22"/>
  <c r="Q173" i="22"/>
  <c r="M173" i="22"/>
  <c r="R173" i="22"/>
  <c r="J173" i="22"/>
  <c r="K173" i="22"/>
  <c r="S174" i="22"/>
  <c r="P174" i="22" s="1"/>
  <c r="I174" i="22"/>
  <c r="R174" i="22"/>
  <c r="Q174" i="22"/>
  <c r="K174" i="22"/>
  <c r="J174" i="22"/>
  <c r="K181" i="22"/>
  <c r="K191" i="22"/>
  <c r="J191" i="22"/>
  <c r="S191" i="22"/>
  <c r="P191" i="22" s="1"/>
  <c r="I191" i="22"/>
  <c r="Q191" i="22"/>
  <c r="M191" i="22"/>
  <c r="K195" i="22"/>
  <c r="J195" i="22"/>
  <c r="S195" i="22"/>
  <c r="P195" i="22" s="1"/>
  <c r="I195" i="22"/>
  <c r="R195" i="22"/>
  <c r="Q195" i="22"/>
  <c r="M195" i="22"/>
  <c r="K199" i="22"/>
  <c r="J199" i="22"/>
  <c r="S199" i="22"/>
  <c r="P199" i="22" s="1"/>
  <c r="I199" i="22"/>
  <c r="R199" i="22"/>
  <c r="Q199" i="22"/>
  <c r="K226" i="22"/>
  <c r="M226" i="22"/>
  <c r="J226" i="22"/>
  <c r="I226" i="22"/>
  <c r="Q226" i="22" s="1"/>
  <c r="R226" i="22" s="1"/>
  <c r="M227" i="22"/>
  <c r="J227" i="22"/>
  <c r="I227" i="22"/>
  <c r="K234" i="22"/>
  <c r="M234" i="22"/>
  <c r="J234" i="22"/>
  <c r="I234" i="22"/>
  <c r="Q234" i="22"/>
  <c r="M235" i="22"/>
  <c r="S235" i="22"/>
  <c r="P235" i="22" s="1"/>
  <c r="R235" i="22"/>
  <c r="J235" i="22"/>
  <c r="I235" i="22"/>
  <c r="K242" i="22"/>
  <c r="M242" i="22"/>
  <c r="J242" i="22"/>
  <c r="I242" i="22"/>
  <c r="Q242" i="22"/>
  <c r="M243" i="22"/>
  <c r="S243" i="22"/>
  <c r="P243" i="22" s="1"/>
  <c r="R243" i="22"/>
  <c r="J243" i="22"/>
  <c r="I243" i="22"/>
  <c r="K250" i="22"/>
  <c r="M250" i="22"/>
  <c r="J250" i="22"/>
  <c r="I250" i="22"/>
  <c r="Q250" i="22"/>
  <c r="M251" i="22"/>
  <c r="S251" i="22"/>
  <c r="P251" i="22" s="1"/>
  <c r="R251" i="22"/>
  <c r="J251" i="22"/>
  <c r="I251" i="22"/>
  <c r="K258" i="22"/>
  <c r="M258" i="22"/>
  <c r="J258" i="22"/>
  <c r="I258" i="22"/>
  <c r="Q258" i="22"/>
  <c r="M259" i="22"/>
  <c r="S259" i="22"/>
  <c r="P259" i="22" s="1"/>
  <c r="R259" i="22"/>
  <c r="J259" i="22"/>
  <c r="I259" i="22"/>
  <c r="K264" i="22"/>
  <c r="M266" i="22"/>
  <c r="K266" i="22"/>
  <c r="R266" i="22"/>
  <c r="Q266" i="22"/>
  <c r="S266" i="22"/>
  <c r="P266" i="22" s="1"/>
  <c r="J266" i="22"/>
  <c r="I266" i="22"/>
  <c r="M278" i="22"/>
  <c r="K278" i="22"/>
  <c r="J278" i="22"/>
  <c r="I278" i="22"/>
  <c r="R278" i="22"/>
  <c r="S278" i="22"/>
  <c r="P278" i="22" s="1"/>
  <c r="Q299" i="22"/>
  <c r="M299" i="22"/>
  <c r="S299" i="22"/>
  <c r="P299" i="22" s="1"/>
  <c r="R299" i="22"/>
  <c r="M327" i="22"/>
  <c r="S327" i="22" s="1"/>
  <c r="K327" i="22"/>
  <c r="J327" i="22"/>
  <c r="I327" i="22"/>
  <c r="M332" i="22"/>
  <c r="S332" i="22" s="1"/>
  <c r="J335" i="22"/>
  <c r="K335" i="22"/>
  <c r="I335" i="22"/>
  <c r="R335" i="22"/>
  <c r="Q335" i="22"/>
  <c r="S335" i="22"/>
  <c r="P335" i="22" s="1"/>
  <c r="M335" i="22"/>
  <c r="K343" i="22"/>
  <c r="J343" i="22"/>
  <c r="S343" i="22"/>
  <c r="P343" i="22" s="1"/>
  <c r="R343" i="22"/>
  <c r="Q343" i="22"/>
  <c r="M343" i="22"/>
  <c r="I343" i="22"/>
  <c r="Q349" i="22"/>
  <c r="R349" i="22"/>
  <c r="M349" i="22"/>
  <c r="S349" i="22"/>
  <c r="P349" i="22" s="1"/>
  <c r="M370" i="22"/>
  <c r="K370" i="22"/>
  <c r="Q370" i="22"/>
  <c r="J370" i="22"/>
  <c r="I370" i="22"/>
  <c r="K373" i="22"/>
  <c r="S373" i="22"/>
  <c r="P373" i="22" s="1"/>
  <c r="I373" i="22"/>
  <c r="M373" i="22"/>
  <c r="J373" i="22"/>
  <c r="Q373" i="22"/>
  <c r="R373" i="22"/>
  <c r="M390" i="22"/>
  <c r="K390" i="22"/>
  <c r="I390" i="22"/>
  <c r="S390" i="22"/>
  <c r="P390" i="22" s="1"/>
  <c r="J390" i="22"/>
  <c r="Q390" i="22"/>
  <c r="R390" i="22"/>
  <c r="K442" i="22"/>
  <c r="J442" i="22"/>
  <c r="S442" i="22"/>
  <c r="P442" i="22" s="1"/>
  <c r="I442" i="22"/>
  <c r="Q442" i="22"/>
  <c r="M442" i="22"/>
  <c r="R442" i="22"/>
  <c r="R461" i="22"/>
  <c r="Q461" i="22"/>
  <c r="M461" i="22"/>
  <c r="K461" i="22"/>
  <c r="S461" i="22"/>
  <c r="P461" i="22" s="1"/>
  <c r="K466" i="22"/>
  <c r="S126" i="22"/>
  <c r="P126" i="22" s="1"/>
  <c r="I126" i="22"/>
  <c r="R126" i="22"/>
  <c r="Q126" i="22"/>
  <c r="K209" i="22"/>
  <c r="S209" i="22"/>
  <c r="P209" i="22" s="1"/>
  <c r="R209" i="22"/>
  <c r="Q209" i="22"/>
  <c r="Q341" i="22"/>
  <c r="R341" i="22"/>
  <c r="M341" i="22"/>
  <c r="S341" i="22"/>
  <c r="P341" i="22" s="1"/>
  <c r="K341" i="22"/>
  <c r="M352" i="22"/>
  <c r="R352" i="22"/>
  <c r="Q352" i="22"/>
  <c r="M374" i="22"/>
  <c r="K374" i="22"/>
  <c r="I374" i="22"/>
  <c r="S374" i="22"/>
  <c r="P374" i="22" s="1"/>
  <c r="Q374" i="22"/>
  <c r="M431" i="22"/>
  <c r="S431" i="22" s="1"/>
  <c r="K431" i="22"/>
  <c r="J114" i="22"/>
  <c r="S122" i="22"/>
  <c r="I122" i="22"/>
  <c r="Q120" i="22" s="1"/>
  <c r="R120" i="22" s="1"/>
  <c r="M126" i="22"/>
  <c r="J146" i="22"/>
  <c r="S154" i="22"/>
  <c r="P154" i="22" s="1"/>
  <c r="I154" i="22"/>
  <c r="R154" i="22"/>
  <c r="Q154" i="22"/>
  <c r="J178" i="22"/>
  <c r="S186" i="22"/>
  <c r="P186" i="22" s="1"/>
  <c r="I186" i="22"/>
  <c r="R186" i="22"/>
  <c r="Q186" i="22"/>
  <c r="M209" i="22"/>
  <c r="J221" i="22"/>
  <c r="I221" i="22"/>
  <c r="K221" i="22"/>
  <c r="R228" i="22"/>
  <c r="Q228" i="22"/>
  <c r="M228" i="22"/>
  <c r="K228" i="22"/>
  <c r="R236" i="22"/>
  <c r="Q236" i="22"/>
  <c r="M236" i="22"/>
  <c r="K236" i="22"/>
  <c r="R244" i="22"/>
  <c r="Q244" i="22"/>
  <c r="M244" i="22"/>
  <c r="K244" i="22"/>
  <c r="R252" i="22"/>
  <c r="Q252" i="22"/>
  <c r="M252" i="22"/>
  <c r="K252" i="22"/>
  <c r="R260" i="22"/>
  <c r="Q260" i="22"/>
  <c r="M260" i="22"/>
  <c r="K260" i="22"/>
  <c r="Q279" i="22"/>
  <c r="M279" i="22"/>
  <c r="S279" i="22"/>
  <c r="P279" i="22" s="1"/>
  <c r="Q283" i="22"/>
  <c r="M283" i="22"/>
  <c r="J283" i="22"/>
  <c r="I283" i="22"/>
  <c r="S292" i="22"/>
  <c r="P292" i="22" s="1"/>
  <c r="I292" i="22"/>
  <c r="R292" i="22"/>
  <c r="Q292" i="22"/>
  <c r="J292" i="22"/>
  <c r="Q303" i="22"/>
  <c r="M303" i="22"/>
  <c r="I303" i="22"/>
  <c r="S308" i="22"/>
  <c r="P308" i="22" s="1"/>
  <c r="I308" i="22"/>
  <c r="R308" i="22"/>
  <c r="Q308" i="22"/>
  <c r="J308" i="22"/>
  <c r="M324" i="22"/>
  <c r="S324" i="22" s="1"/>
  <c r="I324" i="22"/>
  <c r="I329" i="22"/>
  <c r="J329" i="22"/>
  <c r="I341" i="22"/>
  <c r="I352" i="22"/>
  <c r="Q353" i="22"/>
  <c r="J353" i="22"/>
  <c r="I353" i="22"/>
  <c r="S353" i="22"/>
  <c r="P353" i="22" s="1"/>
  <c r="R353" i="22"/>
  <c r="J374" i="22"/>
  <c r="I431" i="22"/>
  <c r="S441" i="22"/>
  <c r="P441" i="22" s="1"/>
  <c r="I441" i="22"/>
  <c r="R441" i="22"/>
  <c r="Q441" i="22"/>
  <c r="M441" i="22"/>
  <c r="S158" i="22"/>
  <c r="P158" i="22" s="1"/>
  <c r="I158" i="22"/>
  <c r="R158" i="22"/>
  <c r="Q158" i="22"/>
  <c r="K277" i="22"/>
  <c r="J277" i="22"/>
  <c r="S277" i="22"/>
  <c r="P277" i="22" s="1"/>
  <c r="I277" i="22"/>
  <c r="M277" i="22"/>
  <c r="K421" i="22"/>
  <c r="J421" i="22"/>
  <c r="S421" i="22"/>
  <c r="P421" i="22" s="1"/>
  <c r="I421" i="22"/>
  <c r="R421" i="22"/>
  <c r="Q421" i="22"/>
  <c r="M421" i="22"/>
  <c r="M485" i="22"/>
  <c r="K485" i="22"/>
  <c r="S485" i="22"/>
  <c r="P485" i="22" s="1"/>
  <c r="R485" i="22"/>
  <c r="Q485" i="22"/>
  <c r="J485" i="22"/>
  <c r="I485" i="22"/>
  <c r="K114" i="22"/>
  <c r="M116" i="22"/>
  <c r="K116" i="22"/>
  <c r="I118" i="22"/>
  <c r="M148" i="22"/>
  <c r="K148" i="22"/>
  <c r="S150" i="22"/>
  <c r="P150" i="22" s="1"/>
  <c r="I150" i="22"/>
  <c r="R150" i="22"/>
  <c r="Q150" i="22"/>
  <c r="M180" i="22"/>
  <c r="K180" i="22"/>
  <c r="S182" i="22"/>
  <c r="P182" i="22" s="1"/>
  <c r="I182" i="22"/>
  <c r="R182" i="22"/>
  <c r="Q182" i="22"/>
  <c r="K230" i="22"/>
  <c r="S230" i="22"/>
  <c r="P230" i="22" s="1"/>
  <c r="R230" i="22"/>
  <c r="Q230" i="22"/>
  <c r="M231" i="22"/>
  <c r="K231" i="22"/>
  <c r="J231" i="22"/>
  <c r="K238" i="22"/>
  <c r="S238" i="22"/>
  <c r="P238" i="22" s="1"/>
  <c r="R238" i="22"/>
  <c r="Q238" i="22"/>
  <c r="M239" i="22"/>
  <c r="K239" i="22"/>
  <c r="J239" i="22"/>
  <c r="K246" i="22"/>
  <c r="S246" i="22"/>
  <c r="P246" i="22" s="1"/>
  <c r="R246" i="22"/>
  <c r="Q246" i="22"/>
  <c r="M247" i="22"/>
  <c r="K247" i="22"/>
  <c r="J247" i="22"/>
  <c r="K254" i="22"/>
  <c r="S254" i="22"/>
  <c r="P254" i="22" s="1"/>
  <c r="R254" i="22"/>
  <c r="Q254" i="22"/>
  <c r="M255" i="22"/>
  <c r="K255" i="22"/>
  <c r="J255" i="22"/>
  <c r="K262" i="22"/>
  <c r="S262" i="22"/>
  <c r="P262" i="22" s="1"/>
  <c r="R262" i="22"/>
  <c r="Q262" i="22"/>
  <c r="M263" i="22"/>
  <c r="K263" i="22"/>
  <c r="J263" i="22"/>
  <c r="S268" i="22"/>
  <c r="P268" i="22" s="1"/>
  <c r="I268" i="22"/>
  <c r="R268" i="22"/>
  <c r="Q268" i="22"/>
  <c r="S276" i="22"/>
  <c r="P276" i="22" s="1"/>
  <c r="I276" i="22"/>
  <c r="R276" i="22"/>
  <c r="Q276" i="22"/>
  <c r="M276" i="22"/>
  <c r="K276" i="22"/>
  <c r="Q277" i="22"/>
  <c r="S284" i="22"/>
  <c r="P284" i="22" s="1"/>
  <c r="I284" i="22"/>
  <c r="R284" i="22"/>
  <c r="Q284" i="22"/>
  <c r="K301" i="22"/>
  <c r="J301" i="22"/>
  <c r="S301" i="22"/>
  <c r="P301" i="22" s="1"/>
  <c r="I301" i="22"/>
  <c r="M301" i="22"/>
  <c r="K317" i="22"/>
  <c r="J317" i="22"/>
  <c r="S317" i="22"/>
  <c r="P317" i="22" s="1"/>
  <c r="I317" i="22"/>
  <c r="M317" i="22"/>
  <c r="J341" i="22"/>
  <c r="U345" i="22"/>
  <c r="T345" i="22"/>
  <c r="S350" i="22"/>
  <c r="P350" i="22" s="1"/>
  <c r="I350" i="22"/>
  <c r="R350" i="22"/>
  <c r="K350" i="22"/>
  <c r="J350" i="22"/>
  <c r="J352" i="22"/>
  <c r="K359" i="22"/>
  <c r="J359" i="22"/>
  <c r="S359" i="22"/>
  <c r="P359" i="22" s="1"/>
  <c r="R359" i="22"/>
  <c r="I359" i="22"/>
  <c r="S362" i="22"/>
  <c r="P362" i="22" s="1"/>
  <c r="I362" i="22"/>
  <c r="R362" i="22"/>
  <c r="Q362" i="22"/>
  <c r="J362" i="22"/>
  <c r="S372" i="22"/>
  <c r="P372" i="22" s="1"/>
  <c r="I372" i="22"/>
  <c r="Q372" i="22"/>
  <c r="R372" i="22"/>
  <c r="M372" i="22"/>
  <c r="K372" i="22"/>
  <c r="J372" i="22"/>
  <c r="R374" i="22"/>
  <c r="M378" i="22"/>
  <c r="K378" i="22"/>
  <c r="Q378" i="22"/>
  <c r="S378" i="22"/>
  <c r="P378" i="22" s="1"/>
  <c r="R378" i="22"/>
  <c r="J378" i="22"/>
  <c r="I378" i="22"/>
  <c r="K405" i="22"/>
  <c r="S405" i="22"/>
  <c r="P405" i="22" s="1"/>
  <c r="I405" i="22"/>
  <c r="M405" i="22"/>
  <c r="J405" i="22"/>
  <c r="Q405" i="22"/>
  <c r="S412" i="22"/>
  <c r="P412" i="22" s="1"/>
  <c r="I412" i="22"/>
  <c r="R412" i="22"/>
  <c r="Q412" i="22"/>
  <c r="M412" i="22"/>
  <c r="J412" i="22"/>
  <c r="J431" i="22"/>
  <c r="M443" i="22"/>
  <c r="K443" i="22"/>
  <c r="Q443" i="22"/>
  <c r="J443" i="22"/>
  <c r="S443" i="22"/>
  <c r="P443" i="22" s="1"/>
  <c r="R443" i="22"/>
  <c r="I443" i="22"/>
  <c r="K451" i="22"/>
  <c r="J451" i="22"/>
  <c r="Q451" i="22"/>
  <c r="M451" i="22"/>
  <c r="S451" i="22"/>
  <c r="P451" i="22" s="1"/>
  <c r="R451" i="22"/>
  <c r="R465" i="22"/>
  <c r="Q465" i="22"/>
  <c r="S465" i="22"/>
  <c r="P465" i="22" s="1"/>
  <c r="M465" i="22"/>
  <c r="K465" i="22"/>
  <c r="J465" i="22"/>
  <c r="I465" i="22"/>
  <c r="M509" i="22"/>
  <c r="K509" i="22"/>
  <c r="J509" i="22"/>
  <c r="I509" i="22"/>
  <c r="S509" i="22"/>
  <c r="P509" i="22" s="1"/>
  <c r="R509" i="22"/>
  <c r="Q509" i="22"/>
  <c r="M513" i="22"/>
  <c r="K513" i="22"/>
  <c r="R513" i="22"/>
  <c r="Q513" i="22"/>
  <c r="I513" i="22"/>
  <c r="S513" i="22"/>
  <c r="P513" i="22" s="1"/>
  <c r="J513" i="22"/>
  <c r="Q518" i="22"/>
  <c r="M518" i="22"/>
  <c r="R518" i="22"/>
  <c r="K518" i="22"/>
  <c r="S518" i="22"/>
  <c r="P518" i="22" s="1"/>
  <c r="J518" i="22"/>
  <c r="I518" i="22"/>
  <c r="S190" i="22"/>
  <c r="P190" i="22" s="1"/>
  <c r="I190" i="22"/>
  <c r="R190" i="22"/>
  <c r="Q190" i="22"/>
  <c r="S404" i="22"/>
  <c r="P404" i="22" s="1"/>
  <c r="I404" i="22"/>
  <c r="Q404" i="22"/>
  <c r="R404" i="22"/>
  <c r="M404" i="22"/>
  <c r="K404" i="22"/>
  <c r="J404" i="22"/>
  <c r="I433" i="22"/>
  <c r="Q433" i="22"/>
  <c r="R433" i="22" s="1"/>
  <c r="K433" i="22"/>
  <c r="J433" i="22"/>
  <c r="K434" i="22"/>
  <c r="S434" i="22" s="1"/>
  <c r="J434" i="22"/>
  <c r="I434" i="22"/>
  <c r="K512" i="22"/>
  <c r="J512" i="22"/>
  <c r="S512" i="22"/>
  <c r="P512" i="22" s="1"/>
  <c r="I512" i="22"/>
  <c r="R512" i="22"/>
  <c r="Q512" i="22"/>
  <c r="M512" i="22"/>
  <c r="M107" i="22"/>
  <c r="K107" i="22"/>
  <c r="I114" i="22"/>
  <c r="Q122" i="22" s="1"/>
  <c r="R122" i="22" s="1"/>
  <c r="K115" i="22"/>
  <c r="J115" i="22"/>
  <c r="I115" i="22"/>
  <c r="M118" i="22"/>
  <c r="Q118" i="22" s="1"/>
  <c r="R118" i="22" s="1"/>
  <c r="M144" i="22"/>
  <c r="K144" i="22"/>
  <c r="S146" i="22"/>
  <c r="P146" i="22" s="1"/>
  <c r="I146" i="22"/>
  <c r="R146" i="22"/>
  <c r="Q146" i="22"/>
  <c r="K147" i="22"/>
  <c r="J147" i="22"/>
  <c r="S147" i="22"/>
  <c r="P147" i="22" s="1"/>
  <c r="I147" i="22"/>
  <c r="M176" i="22"/>
  <c r="K176" i="22"/>
  <c r="S178" i="22"/>
  <c r="P178" i="22" s="1"/>
  <c r="I178" i="22"/>
  <c r="R178" i="22"/>
  <c r="Q178" i="22"/>
  <c r="K179" i="22"/>
  <c r="J179" i="22"/>
  <c r="S179" i="22"/>
  <c r="P179" i="22" s="1"/>
  <c r="I179" i="22"/>
  <c r="S208" i="22"/>
  <c r="P208" i="22" s="1"/>
  <c r="M208" i="22"/>
  <c r="K208" i="22"/>
  <c r="J229" i="22"/>
  <c r="S229" i="22"/>
  <c r="P229" i="22" s="1"/>
  <c r="I229" i="22"/>
  <c r="K229" i="22"/>
  <c r="J237" i="22"/>
  <c r="S237" i="22"/>
  <c r="P237" i="22" s="1"/>
  <c r="I237" i="22"/>
  <c r="K237" i="22"/>
  <c r="J245" i="22"/>
  <c r="S245" i="22"/>
  <c r="P245" i="22" s="1"/>
  <c r="I245" i="22"/>
  <c r="K245" i="22"/>
  <c r="J253" i="22"/>
  <c r="S253" i="22"/>
  <c r="P253" i="22" s="1"/>
  <c r="I253" i="22"/>
  <c r="K253" i="22"/>
  <c r="J261" i="22"/>
  <c r="S261" i="22"/>
  <c r="P261" i="22" s="1"/>
  <c r="I261" i="22"/>
  <c r="K261" i="22"/>
  <c r="Q275" i="22"/>
  <c r="M275" i="22"/>
  <c r="S275" i="22"/>
  <c r="P275" i="22" s="1"/>
  <c r="R275" i="22"/>
  <c r="R277" i="22"/>
  <c r="M286" i="22"/>
  <c r="K286" i="22"/>
  <c r="R286" i="22"/>
  <c r="Q286" i="22"/>
  <c r="Q287" i="22"/>
  <c r="M287" i="22"/>
  <c r="K287" i="22"/>
  <c r="J287" i="22"/>
  <c r="I287" i="22"/>
  <c r="K289" i="22"/>
  <c r="J289" i="22"/>
  <c r="S289" i="22"/>
  <c r="P289" i="22" s="1"/>
  <c r="I289" i="22"/>
  <c r="R289" i="22"/>
  <c r="Q289" i="22"/>
  <c r="S300" i="22"/>
  <c r="P300" i="22" s="1"/>
  <c r="I300" i="22"/>
  <c r="R300" i="22"/>
  <c r="Q300" i="22"/>
  <c r="M300" i="22"/>
  <c r="U303" i="22"/>
  <c r="T303" i="22"/>
  <c r="S316" i="22"/>
  <c r="P316" i="22" s="1"/>
  <c r="I316" i="22"/>
  <c r="R316" i="22"/>
  <c r="Q316" i="22"/>
  <c r="M316" i="22"/>
  <c r="K333" i="22"/>
  <c r="J333" i="22"/>
  <c r="S333" i="22"/>
  <c r="P333" i="22" s="1"/>
  <c r="R333" i="22"/>
  <c r="S338" i="22"/>
  <c r="P338" i="22" s="1"/>
  <c r="I338" i="22"/>
  <c r="R338" i="22"/>
  <c r="Q338" i="22"/>
  <c r="K338" i="22"/>
  <c r="J338" i="22"/>
  <c r="M340" i="22"/>
  <c r="J340" i="22"/>
  <c r="I340" i="22"/>
  <c r="S340" i="22"/>
  <c r="P340" i="22" s="1"/>
  <c r="R340" i="22"/>
  <c r="Q340" i="22"/>
  <c r="K351" i="22"/>
  <c r="J351" i="22"/>
  <c r="S351" i="22"/>
  <c r="P351" i="22" s="1"/>
  <c r="R351" i="22"/>
  <c r="Q351" i="22"/>
  <c r="K352" i="22"/>
  <c r="K355" i="22"/>
  <c r="J355" i="22"/>
  <c r="M355" i="22"/>
  <c r="Q361" i="22"/>
  <c r="J361" i="22"/>
  <c r="I361" i="22"/>
  <c r="M422" i="22"/>
  <c r="K422" i="22"/>
  <c r="S422" i="22"/>
  <c r="P422" i="22" s="1"/>
  <c r="R422" i="22"/>
  <c r="Q422" i="22"/>
  <c r="U423" i="22"/>
  <c r="T423" i="22"/>
  <c r="Q434" i="22"/>
  <c r="R434" i="22" s="1"/>
  <c r="K446" i="22"/>
  <c r="J446" i="22"/>
  <c r="S446" i="22"/>
  <c r="P446" i="22" s="1"/>
  <c r="I446" i="22"/>
  <c r="R446" i="22"/>
  <c r="Q446" i="22"/>
  <c r="I451" i="22"/>
  <c r="R453" i="22"/>
  <c r="Q453" i="22"/>
  <c r="I453" i="22"/>
  <c r="S453" i="22"/>
  <c r="P453" i="22" s="1"/>
  <c r="M453" i="22"/>
  <c r="R334" i="22"/>
  <c r="S334" i="22"/>
  <c r="P334" i="22" s="1"/>
  <c r="Q334" i="22"/>
  <c r="Q345" i="22"/>
  <c r="J345" i="22"/>
  <c r="I345" i="22"/>
  <c r="Q375" i="22"/>
  <c r="M375" i="22"/>
  <c r="R375" i="22"/>
  <c r="S375" i="22"/>
  <c r="P375" i="22" s="1"/>
  <c r="K375" i="22"/>
  <c r="J375" i="22"/>
  <c r="J396" i="22"/>
  <c r="J416" i="22"/>
  <c r="M464" i="22"/>
  <c r="I464" i="22"/>
  <c r="R464" i="22"/>
  <c r="Q464" i="22"/>
  <c r="K464" i="22"/>
  <c r="M473" i="22"/>
  <c r="K473" i="22"/>
  <c r="J473" i="22"/>
  <c r="I473" i="22"/>
  <c r="S473" i="22"/>
  <c r="P473" i="22" s="1"/>
  <c r="R473" i="22"/>
  <c r="Q473" i="22"/>
  <c r="S475" i="22"/>
  <c r="P475" i="22" s="1"/>
  <c r="I475" i="22"/>
  <c r="Q475" i="22"/>
  <c r="K475" i="22"/>
  <c r="J475" i="22"/>
  <c r="R475" i="22"/>
  <c r="M475" i="22"/>
  <c r="U489" i="22"/>
  <c r="T489" i="22"/>
  <c r="K516" i="22"/>
  <c r="J516" i="22"/>
  <c r="S516" i="22"/>
  <c r="P516" i="22" s="1"/>
  <c r="I516" i="22"/>
  <c r="R516" i="22"/>
  <c r="M516" i="22"/>
  <c r="S222" i="22"/>
  <c r="M298" i="22"/>
  <c r="K298" i="22"/>
  <c r="M314" i="22"/>
  <c r="K314" i="22"/>
  <c r="M356" i="22"/>
  <c r="J356" i="22"/>
  <c r="I356" i="22"/>
  <c r="Q357" i="22"/>
  <c r="R357" i="22"/>
  <c r="M357" i="22"/>
  <c r="S358" i="22"/>
  <c r="P358" i="22" s="1"/>
  <c r="I358" i="22"/>
  <c r="R358" i="22"/>
  <c r="K358" i="22"/>
  <c r="J358" i="22"/>
  <c r="M360" i="22"/>
  <c r="R360" i="22"/>
  <c r="Q360" i="22"/>
  <c r="K369" i="22"/>
  <c r="S369" i="22"/>
  <c r="P369" i="22" s="1"/>
  <c r="I369" i="22"/>
  <c r="R369" i="22"/>
  <c r="Q369" i="22"/>
  <c r="J369" i="22"/>
  <c r="K381" i="22"/>
  <c r="S381" i="22"/>
  <c r="P381" i="22" s="1"/>
  <c r="I381" i="22"/>
  <c r="M381" i="22"/>
  <c r="J381" i="22"/>
  <c r="R381" i="22"/>
  <c r="Q381" i="22"/>
  <c r="S384" i="22"/>
  <c r="P384" i="22" s="1"/>
  <c r="I384" i="22"/>
  <c r="Q384" i="22"/>
  <c r="K384" i="22"/>
  <c r="J384" i="22"/>
  <c r="R384" i="22"/>
  <c r="Q395" i="22"/>
  <c r="M395" i="22"/>
  <c r="J395" i="22"/>
  <c r="I395" i="22"/>
  <c r="M402" i="22"/>
  <c r="K402" i="22"/>
  <c r="Q402" i="22"/>
  <c r="J402" i="22"/>
  <c r="I402" i="22"/>
  <c r="K409" i="22"/>
  <c r="J409" i="22"/>
  <c r="S409" i="22"/>
  <c r="P409" i="22" s="1"/>
  <c r="I409" i="22"/>
  <c r="M409" i="22"/>
  <c r="K413" i="22"/>
  <c r="J413" i="22"/>
  <c r="S413" i="22"/>
  <c r="P413" i="22" s="1"/>
  <c r="I413" i="22"/>
  <c r="Q413" i="22"/>
  <c r="M413" i="22"/>
  <c r="R413" i="22"/>
  <c r="M418" i="22"/>
  <c r="K418" i="22"/>
  <c r="R418" i="22"/>
  <c r="Q418" i="22"/>
  <c r="J418" i="22"/>
  <c r="I418" i="22"/>
  <c r="Q423" i="22"/>
  <c r="M423" i="22"/>
  <c r="K423" i="22"/>
  <c r="J423" i="22"/>
  <c r="I429" i="22"/>
  <c r="Q429" i="22"/>
  <c r="R429" i="22" s="1"/>
  <c r="J429" i="22"/>
  <c r="M439" i="22"/>
  <c r="K439" i="22"/>
  <c r="J439" i="22"/>
  <c r="I439" i="22"/>
  <c r="S439" i="22"/>
  <c r="P439" i="22" s="1"/>
  <c r="J464" i="22"/>
  <c r="M468" i="22"/>
  <c r="K468" i="22"/>
  <c r="J468" i="22"/>
  <c r="I468" i="22"/>
  <c r="R468" i="22"/>
  <c r="Q468" i="22"/>
  <c r="Q478" i="22"/>
  <c r="M478" i="22"/>
  <c r="K478" i="22"/>
  <c r="J478" i="22"/>
  <c r="I478" i="22"/>
  <c r="S478" i="22"/>
  <c r="P478" i="22" s="1"/>
  <c r="R478" i="22"/>
  <c r="K492" i="22"/>
  <c r="J492" i="22"/>
  <c r="S492" i="22"/>
  <c r="P492" i="22" s="1"/>
  <c r="I492" i="22"/>
  <c r="M492" i="22"/>
  <c r="R492" i="22"/>
  <c r="Q492" i="22"/>
  <c r="Q516" i="22"/>
  <c r="M274" i="22"/>
  <c r="K274" i="22"/>
  <c r="K297" i="22"/>
  <c r="J297" i="22"/>
  <c r="S297" i="22"/>
  <c r="P297" i="22" s="1"/>
  <c r="I297" i="22"/>
  <c r="K313" i="22"/>
  <c r="J313" i="22"/>
  <c r="S313" i="22"/>
  <c r="P313" i="22" s="1"/>
  <c r="I313" i="22"/>
  <c r="Q337" i="22"/>
  <c r="J337" i="22"/>
  <c r="I337" i="22"/>
  <c r="K366" i="22"/>
  <c r="J366" i="22"/>
  <c r="I366" i="22"/>
  <c r="S366" i="22"/>
  <c r="P366" i="22" s="1"/>
  <c r="M366" i="22"/>
  <c r="Q383" i="22"/>
  <c r="M383" i="22"/>
  <c r="R383" i="22"/>
  <c r="S383" i="22"/>
  <c r="P383" i="22" s="1"/>
  <c r="M386" i="22"/>
  <c r="K386" i="22"/>
  <c r="Q386" i="22"/>
  <c r="S386" i="22"/>
  <c r="P386" i="22" s="1"/>
  <c r="Q387" i="22"/>
  <c r="M387" i="22"/>
  <c r="J387" i="22"/>
  <c r="I387" i="22"/>
  <c r="S387" i="22"/>
  <c r="P387" i="22" s="1"/>
  <c r="R387" i="22"/>
  <c r="S392" i="22"/>
  <c r="P392" i="22" s="1"/>
  <c r="I392" i="22"/>
  <c r="Q392" i="22"/>
  <c r="K392" i="22"/>
  <c r="J392" i="22"/>
  <c r="K393" i="22"/>
  <c r="S393" i="22"/>
  <c r="P393" i="22" s="1"/>
  <c r="I393" i="22"/>
  <c r="R393" i="22"/>
  <c r="Q393" i="22"/>
  <c r="S396" i="22"/>
  <c r="P396" i="22" s="1"/>
  <c r="I396" i="22"/>
  <c r="Q396" i="22"/>
  <c r="R396" i="22"/>
  <c r="M396" i="22"/>
  <c r="S416" i="22"/>
  <c r="P416" i="22" s="1"/>
  <c r="I416" i="22"/>
  <c r="R416" i="22"/>
  <c r="Q416" i="22"/>
  <c r="M416" i="22"/>
  <c r="M452" i="22"/>
  <c r="K452" i="22"/>
  <c r="J452" i="22"/>
  <c r="I452" i="22"/>
  <c r="S452" i="22"/>
  <c r="P452" i="22" s="1"/>
  <c r="R452" i="22"/>
  <c r="Q452" i="22"/>
  <c r="S464" i="22"/>
  <c r="P464" i="22" s="1"/>
  <c r="U468" i="22"/>
  <c r="T468" i="22"/>
  <c r="K476" i="22"/>
  <c r="S476" i="22"/>
  <c r="P476" i="22" s="1"/>
  <c r="I476" i="22"/>
  <c r="R476" i="22"/>
  <c r="Q476" i="22"/>
  <c r="M476" i="22"/>
  <c r="J476" i="22"/>
  <c r="Q482" i="22"/>
  <c r="M482" i="22"/>
  <c r="K482" i="22"/>
  <c r="J482" i="22"/>
  <c r="I482" i="22"/>
  <c r="R482" i="22"/>
  <c r="Q486" i="22"/>
  <c r="M486" i="22"/>
  <c r="R486" i="22"/>
  <c r="K486" i="22"/>
  <c r="S486" i="22"/>
  <c r="P486" i="22" s="1"/>
  <c r="J486" i="22"/>
  <c r="Q367" i="22"/>
  <c r="M367" i="22"/>
  <c r="R367" i="22"/>
  <c r="S376" i="22"/>
  <c r="P376" i="22" s="1"/>
  <c r="I376" i="22"/>
  <c r="Q376" i="22"/>
  <c r="K376" i="22"/>
  <c r="J376" i="22"/>
  <c r="Q379" i="22"/>
  <c r="M379" i="22"/>
  <c r="J379" i="22"/>
  <c r="I379" i="22"/>
  <c r="Q399" i="22"/>
  <c r="M399" i="22"/>
  <c r="R399" i="22"/>
  <c r="J420" i="22"/>
  <c r="Q440" i="22"/>
  <c r="M440" i="22"/>
  <c r="S440" i="22"/>
  <c r="P440" i="22" s="1"/>
  <c r="Q444" i="22"/>
  <c r="M444" i="22"/>
  <c r="J444" i="22"/>
  <c r="I444" i="22"/>
  <c r="S445" i="22"/>
  <c r="P445" i="22" s="1"/>
  <c r="I445" i="22"/>
  <c r="R445" i="22"/>
  <c r="Q445" i="22"/>
  <c r="K455" i="22"/>
  <c r="J455" i="22"/>
  <c r="S455" i="22"/>
  <c r="P455" i="22" s="1"/>
  <c r="R455" i="22"/>
  <c r="Q455" i="22"/>
  <c r="I455" i="22"/>
  <c r="J494" i="22"/>
  <c r="K504" i="22"/>
  <c r="J504" i="22"/>
  <c r="S504" i="22"/>
  <c r="P504" i="22" s="1"/>
  <c r="I504" i="22"/>
  <c r="R504" i="22"/>
  <c r="Q504" i="22"/>
  <c r="K524" i="22"/>
  <c r="J524" i="22"/>
  <c r="S524" i="22"/>
  <c r="P524" i="22" s="1"/>
  <c r="I524" i="22"/>
  <c r="M524" i="22"/>
  <c r="R524" i="22"/>
  <c r="S527" i="22"/>
  <c r="P527" i="22" s="1"/>
  <c r="I527" i="22"/>
  <c r="R527" i="22"/>
  <c r="Q527" i="22"/>
  <c r="J527" i="22"/>
  <c r="M527" i="22"/>
  <c r="I367" i="22"/>
  <c r="M376" i="22"/>
  <c r="I399" i="22"/>
  <c r="Q407" i="22"/>
  <c r="M407" i="22"/>
  <c r="S407" i="22"/>
  <c r="P407" i="22" s="1"/>
  <c r="I437" i="22"/>
  <c r="M437" i="22"/>
  <c r="K437" i="22"/>
  <c r="R440" i="22"/>
  <c r="R444" i="22"/>
  <c r="M460" i="22"/>
  <c r="S460" i="22"/>
  <c r="P460" i="22" s="1"/>
  <c r="R460" i="22"/>
  <c r="Q460" i="22"/>
  <c r="K460" i="22"/>
  <c r="U463" i="22"/>
  <c r="T463" i="22"/>
  <c r="J470" i="22"/>
  <c r="S470" i="22"/>
  <c r="P470" i="22" s="1"/>
  <c r="I470" i="22"/>
  <c r="R470" i="22"/>
  <c r="Q470" i="22"/>
  <c r="M470" i="22"/>
  <c r="Q498" i="22"/>
  <c r="M498" i="22"/>
  <c r="K498" i="22"/>
  <c r="J498" i="22"/>
  <c r="I498" i="22"/>
  <c r="R498" i="22"/>
  <c r="M504" i="22"/>
  <c r="Q524" i="22"/>
  <c r="S368" i="22"/>
  <c r="P368" i="22" s="1"/>
  <c r="I368" i="22"/>
  <c r="Q368" i="22"/>
  <c r="K368" i="22"/>
  <c r="J368" i="22"/>
  <c r="Q371" i="22"/>
  <c r="M371" i="22"/>
  <c r="J371" i="22"/>
  <c r="I371" i="22"/>
  <c r="Q391" i="22"/>
  <c r="M391" i="22"/>
  <c r="R391" i="22"/>
  <c r="M394" i="22"/>
  <c r="K394" i="22"/>
  <c r="Q394" i="22"/>
  <c r="K397" i="22"/>
  <c r="S397" i="22"/>
  <c r="P397" i="22" s="1"/>
  <c r="I397" i="22"/>
  <c r="M397" i="22"/>
  <c r="J397" i="22"/>
  <c r="M398" i="22"/>
  <c r="K398" i="22"/>
  <c r="I398" i="22"/>
  <c r="S398" i="22"/>
  <c r="P398" i="22" s="1"/>
  <c r="S400" i="22"/>
  <c r="P400" i="22" s="1"/>
  <c r="I400" i="22"/>
  <c r="Q400" i="22"/>
  <c r="K400" i="22"/>
  <c r="J400" i="22"/>
  <c r="Q403" i="22"/>
  <c r="M403" i="22"/>
  <c r="J403" i="22"/>
  <c r="I403" i="22"/>
  <c r="M410" i="22"/>
  <c r="K410" i="22"/>
  <c r="J410" i="22"/>
  <c r="I410" i="22"/>
  <c r="S420" i="22"/>
  <c r="P420" i="22" s="1"/>
  <c r="I420" i="22"/>
  <c r="R420" i="22"/>
  <c r="Q420" i="22"/>
  <c r="Q432" i="22"/>
  <c r="R432" i="22" s="1"/>
  <c r="M432" i="22"/>
  <c r="S432" i="22" s="1"/>
  <c r="K432" i="22"/>
  <c r="S433" i="22" s="1"/>
  <c r="Q436" i="22"/>
  <c r="R436" i="22" s="1"/>
  <c r="M436" i="22"/>
  <c r="S436" i="22" s="1"/>
  <c r="Q448" i="22"/>
  <c r="M448" i="22"/>
  <c r="K448" i="22"/>
  <c r="J448" i="22"/>
  <c r="I449" i="22"/>
  <c r="S449" i="22"/>
  <c r="P449" i="22" s="1"/>
  <c r="R449" i="22"/>
  <c r="K449" i="22"/>
  <c r="J449" i="22"/>
  <c r="R457" i="22"/>
  <c r="Q457" i="22"/>
  <c r="K457" i="22"/>
  <c r="J457" i="22"/>
  <c r="I457" i="22"/>
  <c r="S457" i="22"/>
  <c r="P457" i="22" s="1"/>
  <c r="M457" i="22"/>
  <c r="J462" i="22"/>
  <c r="S462" i="22"/>
  <c r="P462" i="22" s="1"/>
  <c r="I462" i="22"/>
  <c r="R462" i="22"/>
  <c r="M462" i="22"/>
  <c r="K462" i="22"/>
  <c r="S472" i="22"/>
  <c r="P472" i="22" s="1"/>
  <c r="M472" i="22"/>
  <c r="R472" i="22"/>
  <c r="Q472" i="22"/>
  <c r="K472" i="22"/>
  <c r="Q474" i="22"/>
  <c r="M474" i="22"/>
  <c r="S474" i="22"/>
  <c r="P474" i="22" s="1"/>
  <c r="R474" i="22"/>
  <c r="K474" i="22"/>
  <c r="S487" i="22"/>
  <c r="P487" i="22" s="1"/>
  <c r="I487" i="22"/>
  <c r="R487" i="22"/>
  <c r="Q487" i="22"/>
  <c r="K487" i="22"/>
  <c r="J487" i="22"/>
  <c r="M487" i="22"/>
  <c r="M493" i="22"/>
  <c r="K493" i="22"/>
  <c r="J493" i="22"/>
  <c r="I493" i="22"/>
  <c r="S493" i="22"/>
  <c r="P493" i="22" s="1"/>
  <c r="Q494" i="22"/>
  <c r="M494" i="22"/>
  <c r="I494" i="22"/>
  <c r="S494" i="22"/>
  <c r="P494" i="22" s="1"/>
  <c r="R494" i="22"/>
  <c r="U498" i="22"/>
  <c r="T498" i="22"/>
  <c r="K500" i="22"/>
  <c r="J500" i="22"/>
  <c r="S500" i="22"/>
  <c r="P500" i="22" s="1"/>
  <c r="I500" i="22"/>
  <c r="R500" i="22"/>
  <c r="Q500" i="22"/>
  <c r="S507" i="22"/>
  <c r="P507" i="22" s="1"/>
  <c r="I507" i="22"/>
  <c r="R507" i="22"/>
  <c r="Q507" i="22"/>
  <c r="M507" i="22"/>
  <c r="Q522" i="22"/>
  <c r="M522" i="22"/>
  <c r="S522" i="22"/>
  <c r="P522" i="22" s="1"/>
  <c r="R522" i="22"/>
  <c r="J522" i="22"/>
  <c r="I522" i="22"/>
  <c r="S408" i="22"/>
  <c r="P408" i="22" s="1"/>
  <c r="I408" i="22"/>
  <c r="R408" i="22"/>
  <c r="Q408" i="22"/>
  <c r="K463" i="22"/>
  <c r="J463" i="22"/>
  <c r="M463" i="22"/>
  <c r="I463" i="22"/>
  <c r="M481" i="22"/>
  <c r="K481" i="22"/>
  <c r="R481" i="22"/>
  <c r="Q481" i="22"/>
  <c r="I481" i="22"/>
  <c r="K496" i="22"/>
  <c r="J496" i="22"/>
  <c r="S496" i="22"/>
  <c r="P496" i="22" s="1"/>
  <c r="I496" i="22"/>
  <c r="R496" i="22"/>
  <c r="Q496" i="22"/>
  <c r="M496" i="22"/>
  <c r="M505" i="22"/>
  <c r="K505" i="22"/>
  <c r="I505" i="22"/>
  <c r="S505" i="22"/>
  <c r="P505" i="22" s="1"/>
  <c r="R505" i="22"/>
  <c r="M408" i="22"/>
  <c r="J481" i="22"/>
  <c r="J505" i="22"/>
  <c r="Q514" i="22"/>
  <c r="M514" i="22"/>
  <c r="K514" i="22"/>
  <c r="J514" i="22"/>
  <c r="I514" i="22"/>
  <c r="R514" i="22"/>
  <c r="M517" i="22"/>
  <c r="K517" i="22"/>
  <c r="S517" i="22"/>
  <c r="P517" i="22" s="1"/>
  <c r="R517" i="22"/>
  <c r="Q517" i="22"/>
  <c r="J517" i="22"/>
  <c r="S519" i="22"/>
  <c r="P519" i="22" s="1"/>
  <c r="I519" i="22"/>
  <c r="R519" i="22"/>
  <c r="Q519" i="22"/>
  <c r="K519" i="22"/>
  <c r="J519" i="22"/>
  <c r="Q526" i="22"/>
  <c r="M526" i="22"/>
  <c r="I526" i="22"/>
  <c r="M435" i="22"/>
  <c r="K435" i="22"/>
  <c r="S429" i="22" s="1"/>
  <c r="Q463" i="22"/>
  <c r="K467" i="22"/>
  <c r="J467" i="22"/>
  <c r="Q467" i="22"/>
  <c r="M467" i="22"/>
  <c r="R469" i="22"/>
  <c r="Q469" i="22"/>
  <c r="I469" i="22"/>
  <c r="S481" i="22"/>
  <c r="P481" i="22" s="1"/>
  <c r="Q490" i="22"/>
  <c r="M490" i="22"/>
  <c r="S490" i="22"/>
  <c r="P490" i="22" s="1"/>
  <c r="R490" i="22"/>
  <c r="J490" i="22"/>
  <c r="I490" i="22"/>
  <c r="S511" i="22"/>
  <c r="P511" i="22" s="1"/>
  <c r="I511" i="22"/>
  <c r="R511" i="22"/>
  <c r="Q511" i="22"/>
  <c r="M511" i="22"/>
  <c r="S514" i="22"/>
  <c r="P514" i="22" s="1"/>
  <c r="I517" i="22"/>
  <c r="M519" i="22"/>
  <c r="R526" i="22"/>
  <c r="K528" i="22"/>
  <c r="J528" i="22"/>
  <c r="S528" i="22"/>
  <c r="P528" i="22" s="1"/>
  <c r="I528" i="22"/>
  <c r="R528" i="22"/>
  <c r="Q528" i="22"/>
  <c r="M528" i="22"/>
  <c r="S479" i="22"/>
  <c r="P479" i="22" s="1"/>
  <c r="I479" i="22"/>
  <c r="R479" i="22"/>
  <c r="Q479" i="22"/>
  <c r="M489" i="22"/>
  <c r="K489" i="22"/>
  <c r="I489" i="22"/>
  <c r="S503" i="22"/>
  <c r="P503" i="22" s="1"/>
  <c r="I503" i="22"/>
  <c r="R503" i="22"/>
  <c r="Q503" i="22"/>
  <c r="K503" i="22"/>
  <c r="J503" i="22"/>
  <c r="M521" i="22"/>
  <c r="K521" i="22"/>
  <c r="I521" i="22"/>
  <c r="M479" i="22"/>
  <c r="S483" i="22"/>
  <c r="P483" i="22" s="1"/>
  <c r="I483" i="22"/>
  <c r="R483" i="22"/>
  <c r="Q483" i="22"/>
  <c r="J483" i="22"/>
  <c r="J489" i="22"/>
  <c r="Q502" i="22"/>
  <c r="M502" i="22"/>
  <c r="R502" i="22"/>
  <c r="K502" i="22"/>
  <c r="M503" i="22"/>
  <c r="Q510" i="22"/>
  <c r="M510" i="22"/>
  <c r="I510" i="22"/>
  <c r="S515" i="22"/>
  <c r="P515" i="22" s="1"/>
  <c r="I515" i="22"/>
  <c r="R515" i="22"/>
  <c r="Q515" i="22"/>
  <c r="J515" i="22"/>
  <c r="J521" i="22"/>
  <c r="K459" i="22"/>
  <c r="J459" i="22"/>
  <c r="K488" i="22"/>
  <c r="J488" i="22"/>
  <c r="S488" i="22"/>
  <c r="P488" i="22" s="1"/>
  <c r="I488" i="22"/>
  <c r="M501" i="22"/>
  <c r="K501" i="22"/>
  <c r="S501" i="22"/>
  <c r="P501" i="22" s="1"/>
  <c r="R501" i="22"/>
  <c r="K508" i="22"/>
  <c r="J508" i="22"/>
  <c r="S508" i="22"/>
  <c r="P508" i="22" s="1"/>
  <c r="I508" i="22"/>
  <c r="M508" i="22"/>
  <c r="M515" i="22"/>
  <c r="K520" i="22"/>
  <c r="J520" i="22"/>
  <c r="S520" i="22"/>
  <c r="P520" i="22" s="1"/>
  <c r="I520" i="22"/>
  <c r="M44" i="27"/>
  <c r="J44" i="27"/>
  <c r="I44" i="27"/>
  <c r="K44" i="27"/>
  <c r="R44" i="27"/>
  <c r="S44" i="27"/>
  <c r="P44" i="27" s="1"/>
  <c r="Q44" i="27"/>
  <c r="M60" i="27"/>
  <c r="J60" i="27"/>
  <c r="I60" i="27"/>
  <c r="K60" i="27"/>
  <c r="R60" i="27"/>
  <c r="S60" i="27"/>
  <c r="P60" i="27" s="1"/>
  <c r="Q60" i="27"/>
  <c r="K179" i="27"/>
  <c r="J179" i="27"/>
  <c r="M179" i="27"/>
  <c r="I179" i="27"/>
  <c r="S179" i="27"/>
  <c r="P179" i="27" s="1"/>
  <c r="R179" i="27"/>
  <c r="Q179" i="27"/>
  <c r="K224" i="27"/>
  <c r="J224" i="27"/>
  <c r="M224" i="27"/>
  <c r="S224" i="27" s="1"/>
  <c r="I224" i="27"/>
  <c r="J9" i="27"/>
  <c r="I9" i="27"/>
  <c r="K9" i="27"/>
  <c r="M9" i="27"/>
  <c r="S9" i="27" s="1"/>
  <c r="M11" i="27"/>
  <c r="K67" i="27"/>
  <c r="J67" i="27"/>
  <c r="R67" i="27"/>
  <c r="Q67" i="27"/>
  <c r="M67" i="27"/>
  <c r="S67" i="27"/>
  <c r="P67" i="27" s="1"/>
  <c r="I67" i="27"/>
  <c r="K75" i="27"/>
  <c r="J75" i="27"/>
  <c r="R75" i="27"/>
  <c r="M75" i="27"/>
  <c r="Q75" i="27"/>
  <c r="I75" i="27"/>
  <c r="S75" i="27"/>
  <c r="P75" i="27" s="1"/>
  <c r="U139" i="27"/>
  <c r="T139" i="27"/>
  <c r="U187" i="27"/>
  <c r="T187" i="27"/>
  <c r="K211" i="27"/>
  <c r="J211" i="27"/>
  <c r="M211" i="27"/>
  <c r="S211" i="27"/>
  <c r="P211" i="27" s="1"/>
  <c r="I211" i="27"/>
  <c r="R211" i="27"/>
  <c r="Q211" i="27"/>
  <c r="K83" i="27"/>
  <c r="J83" i="27"/>
  <c r="R83" i="27"/>
  <c r="M83" i="27"/>
  <c r="Q83" i="27"/>
  <c r="I83" i="27"/>
  <c r="S83" i="27"/>
  <c r="P83" i="27" s="1"/>
  <c r="Q153" i="27"/>
  <c r="J153" i="27"/>
  <c r="I153" i="27"/>
  <c r="S153" i="27"/>
  <c r="P153" i="27" s="1"/>
  <c r="M153" i="27"/>
  <c r="R153" i="27"/>
  <c r="K153" i="27"/>
  <c r="M184" i="27"/>
  <c r="R184" i="27"/>
  <c r="Q184" i="27"/>
  <c r="S184" i="27"/>
  <c r="P184" i="27" s="1"/>
  <c r="I184" i="27"/>
  <c r="K184" i="27"/>
  <c r="J184" i="27"/>
  <c r="J222" i="27"/>
  <c r="I222" i="27"/>
  <c r="S222" i="27"/>
  <c r="M222" i="27"/>
  <c r="K222" i="27"/>
  <c r="U229" i="27"/>
  <c r="T229" i="27"/>
  <c r="U237" i="27"/>
  <c r="T237" i="27"/>
  <c r="U19" i="27"/>
  <c r="T19" i="27"/>
  <c r="K35" i="27"/>
  <c r="J35" i="27"/>
  <c r="R35" i="27"/>
  <c r="Q35" i="27"/>
  <c r="M35" i="27"/>
  <c r="S35" i="27"/>
  <c r="P35" i="27" s="1"/>
  <c r="I35" i="27"/>
  <c r="M68" i="27"/>
  <c r="J68" i="27"/>
  <c r="I68" i="27"/>
  <c r="K68" i="27"/>
  <c r="R68" i="27"/>
  <c r="Q68" i="27"/>
  <c r="S68" i="27"/>
  <c r="P68" i="27" s="1"/>
  <c r="K91" i="27"/>
  <c r="J91" i="27"/>
  <c r="R91" i="27"/>
  <c r="M91" i="27"/>
  <c r="Q91" i="27"/>
  <c r="I91" i="27"/>
  <c r="S91" i="27"/>
  <c r="P91" i="27" s="1"/>
  <c r="U149" i="27"/>
  <c r="T149" i="27"/>
  <c r="S291" i="27"/>
  <c r="P291" i="27" s="1"/>
  <c r="I291" i="27"/>
  <c r="R291" i="27"/>
  <c r="K291" i="27"/>
  <c r="J291" i="27"/>
  <c r="Q291" i="27"/>
  <c r="M291" i="27"/>
  <c r="S17" i="27"/>
  <c r="K27" i="27"/>
  <c r="J27" i="27"/>
  <c r="R27" i="27"/>
  <c r="Q27" i="27"/>
  <c r="M27" i="27"/>
  <c r="S27" i="27"/>
  <c r="P27" i="27" s="1"/>
  <c r="I27" i="27"/>
  <c r="K115" i="27"/>
  <c r="J115" i="27"/>
  <c r="M115" i="27"/>
  <c r="I115" i="27"/>
  <c r="M114" i="27"/>
  <c r="Q14" i="27"/>
  <c r="R14" i="27" s="1"/>
  <c r="M20" i="27"/>
  <c r="J20" i="27"/>
  <c r="I20" i="27"/>
  <c r="K20" i="27"/>
  <c r="R20" i="27"/>
  <c r="S20" i="27"/>
  <c r="P20" i="27" s="1"/>
  <c r="Q20" i="27"/>
  <c r="M36" i="27"/>
  <c r="I36" i="27"/>
  <c r="K36" i="27"/>
  <c r="J36" i="27"/>
  <c r="R36" i="27"/>
  <c r="Q36" i="27"/>
  <c r="S36" i="27"/>
  <c r="P36" i="27" s="1"/>
  <c r="M52" i="27"/>
  <c r="I52" i="27"/>
  <c r="K52" i="27"/>
  <c r="J52" i="27"/>
  <c r="R52" i="27"/>
  <c r="S52" i="27"/>
  <c r="P52" i="27" s="1"/>
  <c r="Q52" i="27"/>
  <c r="K147" i="27"/>
  <c r="J147" i="27"/>
  <c r="M147" i="27"/>
  <c r="S147" i="27"/>
  <c r="P147" i="27" s="1"/>
  <c r="I147" i="27"/>
  <c r="R147" i="27"/>
  <c r="Q147" i="27"/>
  <c r="U195" i="27"/>
  <c r="T195" i="27"/>
  <c r="U203" i="27"/>
  <c r="T203" i="27"/>
  <c r="U213" i="27"/>
  <c r="T213" i="27"/>
  <c r="M28" i="27"/>
  <c r="I28" i="27"/>
  <c r="K28" i="27"/>
  <c r="J28" i="27"/>
  <c r="R28" i="27"/>
  <c r="Q28" i="27"/>
  <c r="S28" i="27"/>
  <c r="P28" i="27" s="1"/>
  <c r="K59" i="27"/>
  <c r="J59" i="27"/>
  <c r="R59" i="27"/>
  <c r="Q59" i="27"/>
  <c r="M59" i="27"/>
  <c r="S59" i="27"/>
  <c r="P59" i="27" s="1"/>
  <c r="I59" i="27"/>
  <c r="M120" i="27"/>
  <c r="K120" i="27"/>
  <c r="I120" i="27"/>
  <c r="J120" i="27"/>
  <c r="K155" i="27"/>
  <c r="J155" i="27"/>
  <c r="M155" i="27"/>
  <c r="R155" i="27"/>
  <c r="S155" i="27"/>
  <c r="P155" i="27" s="1"/>
  <c r="Q155" i="27"/>
  <c r="I155" i="27"/>
  <c r="K232" i="27"/>
  <c r="J232" i="27"/>
  <c r="M232" i="27"/>
  <c r="S232" i="27"/>
  <c r="P232" i="27" s="1"/>
  <c r="R232" i="27"/>
  <c r="Q232" i="27"/>
  <c r="I232" i="27"/>
  <c r="M253" i="27"/>
  <c r="R253" i="27"/>
  <c r="Q253" i="27"/>
  <c r="S253" i="27"/>
  <c r="P253" i="27" s="1"/>
  <c r="K253" i="27"/>
  <c r="J253" i="27"/>
  <c r="I253" i="27"/>
  <c r="Q29" i="27"/>
  <c r="R29" i="27"/>
  <c r="S29" i="27"/>
  <c r="P29" i="27" s="1"/>
  <c r="M29" i="27"/>
  <c r="K43" i="27"/>
  <c r="J43" i="27"/>
  <c r="R43" i="27"/>
  <c r="Q43" i="27"/>
  <c r="M43" i="27"/>
  <c r="S43" i="27"/>
  <c r="P43" i="27" s="1"/>
  <c r="M160" i="27"/>
  <c r="R160" i="27"/>
  <c r="Q160" i="27"/>
  <c r="J160" i="27"/>
  <c r="I160" i="27"/>
  <c r="S160" i="27"/>
  <c r="P160" i="27" s="1"/>
  <c r="K160" i="27"/>
  <c r="Q185" i="27"/>
  <c r="J185" i="27"/>
  <c r="I185" i="27"/>
  <c r="M185" i="27"/>
  <c r="K185" i="27"/>
  <c r="Q238" i="27"/>
  <c r="J238" i="27"/>
  <c r="I238" i="27"/>
  <c r="K238" i="27"/>
  <c r="S238" i="27"/>
  <c r="P238" i="27" s="1"/>
  <c r="R238" i="27"/>
  <c r="J272" i="27"/>
  <c r="I272" i="27"/>
  <c r="S272" i="27"/>
  <c r="P272" i="27" s="1"/>
  <c r="R272" i="27"/>
  <c r="Q272" i="27"/>
  <c r="M272" i="27"/>
  <c r="K272" i="27"/>
  <c r="I14" i="27"/>
  <c r="K51" i="27"/>
  <c r="J51" i="27"/>
  <c r="R51" i="27"/>
  <c r="Q51" i="27"/>
  <c r="M51" i="27"/>
  <c r="S51" i="27"/>
  <c r="P51" i="27" s="1"/>
  <c r="Q81" i="27"/>
  <c r="J81" i="27"/>
  <c r="K81" i="27"/>
  <c r="I81" i="27"/>
  <c r="M81" i="27"/>
  <c r="Q97" i="27"/>
  <c r="J97" i="27"/>
  <c r="I97" i="27"/>
  <c r="K97" i="27"/>
  <c r="S97" i="27"/>
  <c r="P97" i="27" s="1"/>
  <c r="M97" i="27"/>
  <c r="Q104" i="27"/>
  <c r="I104" i="27"/>
  <c r="S104" i="27"/>
  <c r="P104" i="27" s="1"/>
  <c r="J104" i="27"/>
  <c r="R104" i="27"/>
  <c r="M128" i="27"/>
  <c r="R128" i="27"/>
  <c r="Q128" i="27"/>
  <c r="K128" i="27"/>
  <c r="J128" i="27"/>
  <c r="S128" i="27"/>
  <c r="P128" i="27" s="1"/>
  <c r="I128" i="27"/>
  <c r="M152" i="27"/>
  <c r="R152" i="27"/>
  <c r="Q152" i="27"/>
  <c r="I152" i="27"/>
  <c r="S152" i="27"/>
  <c r="P152" i="27" s="1"/>
  <c r="J152" i="27"/>
  <c r="K229" i="27"/>
  <c r="M238" i="27"/>
  <c r="J268" i="27"/>
  <c r="K268" i="27"/>
  <c r="S268" i="27"/>
  <c r="P268" i="27" s="1"/>
  <c r="R268" i="27"/>
  <c r="Q268" i="27"/>
  <c r="M268" i="27"/>
  <c r="I268" i="27"/>
  <c r="K328" i="27"/>
  <c r="I328" i="27"/>
  <c r="M328" i="27"/>
  <c r="S328" i="27" s="1"/>
  <c r="J328" i="27"/>
  <c r="S18" i="27"/>
  <c r="P18" i="27" s="1"/>
  <c r="I18" i="27"/>
  <c r="R18" i="27"/>
  <c r="J18" i="27"/>
  <c r="Q18" i="27"/>
  <c r="M92" i="27"/>
  <c r="J92" i="27"/>
  <c r="K92" i="27"/>
  <c r="I92" i="27"/>
  <c r="R92" i="27"/>
  <c r="M103" i="27"/>
  <c r="Q103" i="27"/>
  <c r="I103" i="27"/>
  <c r="K103" i="27"/>
  <c r="J103" i="27"/>
  <c r="S103" i="27"/>
  <c r="P103" i="27" s="1"/>
  <c r="M164" i="27"/>
  <c r="J164" i="27"/>
  <c r="I164" i="27"/>
  <c r="S164" i="27"/>
  <c r="P164" i="27" s="1"/>
  <c r="Q164" i="27"/>
  <c r="R164" i="27"/>
  <c r="Q169" i="27"/>
  <c r="J169" i="27"/>
  <c r="I169" i="27"/>
  <c r="K169" i="27"/>
  <c r="S169" i="27"/>
  <c r="P169" i="27" s="1"/>
  <c r="M169" i="27"/>
  <c r="M226" i="27"/>
  <c r="S226" i="27"/>
  <c r="K226" i="27"/>
  <c r="J226" i="27"/>
  <c r="I226" i="27"/>
  <c r="T245" i="27"/>
  <c r="K332" i="27"/>
  <c r="J332" i="27"/>
  <c r="I332" i="27"/>
  <c r="M332" i="27"/>
  <c r="S332" i="27" s="1"/>
  <c r="Q417" i="27"/>
  <c r="I417" i="27"/>
  <c r="K417" i="27"/>
  <c r="J417" i="27"/>
  <c r="S417" i="27"/>
  <c r="P417" i="27" s="1"/>
  <c r="R417" i="27"/>
  <c r="M417" i="27"/>
  <c r="M17" i="27"/>
  <c r="K39" i="27"/>
  <c r="J39" i="27"/>
  <c r="S39" i="27"/>
  <c r="P39" i="27" s="1"/>
  <c r="I39" i="27"/>
  <c r="M39" i="27"/>
  <c r="S90" i="27"/>
  <c r="P90" i="27" s="1"/>
  <c r="I90" i="27"/>
  <c r="R90" i="27"/>
  <c r="J90" i="27"/>
  <c r="Q90" i="27"/>
  <c r="K135" i="27"/>
  <c r="J135" i="27"/>
  <c r="S135" i="27"/>
  <c r="P135" i="27" s="1"/>
  <c r="R135" i="27"/>
  <c r="Q135" i="27"/>
  <c r="M135" i="27"/>
  <c r="R169" i="27"/>
  <c r="S231" i="27"/>
  <c r="P231" i="27" s="1"/>
  <c r="I231" i="27"/>
  <c r="R231" i="27"/>
  <c r="Q231" i="27"/>
  <c r="M231" i="27"/>
  <c r="K231" i="27"/>
  <c r="J231" i="27"/>
  <c r="K340" i="27"/>
  <c r="J340" i="27"/>
  <c r="I340" i="27"/>
  <c r="M340" i="27"/>
  <c r="R340" i="27"/>
  <c r="S340" i="27"/>
  <c r="P340" i="27" s="1"/>
  <c r="Q340" i="27"/>
  <c r="J13" i="27"/>
  <c r="S13" i="27"/>
  <c r="I13" i="27"/>
  <c r="I16" i="27"/>
  <c r="J30" i="27"/>
  <c r="Q45" i="27"/>
  <c r="S45" i="27"/>
  <c r="P45" i="27" s="1"/>
  <c r="R45" i="27"/>
  <c r="M45" i="27"/>
  <c r="K45" i="27"/>
  <c r="K47" i="27"/>
  <c r="J47" i="27"/>
  <c r="S47" i="27"/>
  <c r="P47" i="27" s="1"/>
  <c r="I47" i="27"/>
  <c r="M47" i="27"/>
  <c r="S76" i="27"/>
  <c r="P76" i="27" s="1"/>
  <c r="M90" i="27"/>
  <c r="S92" i="27"/>
  <c r="P92" i="27" s="1"/>
  <c r="M100" i="27"/>
  <c r="J100" i="27"/>
  <c r="K100" i="27"/>
  <c r="I100" i="27"/>
  <c r="R100" i="27"/>
  <c r="J118" i="27"/>
  <c r="Q125" i="27"/>
  <c r="R125" i="27"/>
  <c r="M125" i="27"/>
  <c r="I125" i="27"/>
  <c r="S125" i="27"/>
  <c r="P125" i="27" s="1"/>
  <c r="K125" i="27"/>
  <c r="J125" i="27"/>
  <c r="K131" i="27"/>
  <c r="J131" i="27"/>
  <c r="M131" i="27"/>
  <c r="Q131" i="27"/>
  <c r="I131" i="27"/>
  <c r="R131" i="27"/>
  <c r="M140" i="27"/>
  <c r="J140" i="27"/>
  <c r="I140" i="27"/>
  <c r="R140" i="27"/>
  <c r="Q140" i="27"/>
  <c r="K140" i="27"/>
  <c r="S140" i="27"/>
  <c r="P140" i="27" s="1"/>
  <c r="M182" i="27"/>
  <c r="Q193" i="27"/>
  <c r="J193" i="27"/>
  <c r="I193" i="27"/>
  <c r="R193" i="27"/>
  <c r="M193" i="27"/>
  <c r="K193" i="27"/>
  <c r="S193" i="27"/>
  <c r="P193" i="27" s="1"/>
  <c r="S239" i="27"/>
  <c r="P239" i="27" s="1"/>
  <c r="I239" i="27"/>
  <c r="R239" i="27"/>
  <c r="Q239" i="27"/>
  <c r="J239" i="27"/>
  <c r="K239" i="27"/>
  <c r="Q256" i="27"/>
  <c r="M261" i="27"/>
  <c r="R261" i="27"/>
  <c r="Q261" i="27"/>
  <c r="K261" i="27"/>
  <c r="S261" i="27"/>
  <c r="P261" i="27" s="1"/>
  <c r="J261" i="27"/>
  <c r="I261" i="27"/>
  <c r="J264" i="27"/>
  <c r="M264" i="27"/>
  <c r="S264" i="27"/>
  <c r="P264" i="27" s="1"/>
  <c r="R264" i="27"/>
  <c r="Q264" i="27"/>
  <c r="K264" i="27"/>
  <c r="I264" i="27"/>
  <c r="K352" i="27"/>
  <c r="J352" i="27"/>
  <c r="R352" i="27"/>
  <c r="Q352" i="27"/>
  <c r="S352" i="27"/>
  <c r="P352" i="27" s="1"/>
  <c r="M352" i="27"/>
  <c r="M361" i="27"/>
  <c r="K361" i="27"/>
  <c r="S361" i="27"/>
  <c r="P361" i="27" s="1"/>
  <c r="J361" i="27"/>
  <c r="I361" i="27"/>
  <c r="Q361" i="27"/>
  <c r="K411" i="27"/>
  <c r="J411" i="27"/>
  <c r="M411" i="27"/>
  <c r="R411" i="27"/>
  <c r="Q411" i="27"/>
  <c r="I411" i="27"/>
  <c r="S411" i="27"/>
  <c r="P411" i="27" s="1"/>
  <c r="J11" i="27"/>
  <c r="I11" i="27"/>
  <c r="S11" i="27"/>
  <c r="K11" i="27"/>
  <c r="Q92" i="27"/>
  <c r="K164" i="27"/>
  <c r="M204" i="27"/>
  <c r="J204" i="27"/>
  <c r="I204" i="27"/>
  <c r="R204" i="27"/>
  <c r="Q204" i="27"/>
  <c r="K204" i="27"/>
  <c r="S204" i="27"/>
  <c r="P204" i="27" s="1"/>
  <c r="K292" i="27"/>
  <c r="J292" i="27"/>
  <c r="S292" i="27"/>
  <c r="P292" i="27" s="1"/>
  <c r="R292" i="27"/>
  <c r="Q292" i="27"/>
  <c r="U420" i="27"/>
  <c r="T420" i="27"/>
  <c r="M13" i="27"/>
  <c r="J16" i="27"/>
  <c r="Q21" i="27"/>
  <c r="M21" i="27"/>
  <c r="S21" i="27"/>
  <c r="P21" i="27" s="1"/>
  <c r="R21" i="27"/>
  <c r="K21" i="27"/>
  <c r="K23" i="27"/>
  <c r="J23" i="27"/>
  <c r="S23" i="27"/>
  <c r="P23" i="27" s="1"/>
  <c r="I23" i="27"/>
  <c r="I29" i="27"/>
  <c r="Q39" i="27"/>
  <c r="Q53" i="27"/>
  <c r="R53" i="27"/>
  <c r="S53" i="27"/>
  <c r="P53" i="27" s="1"/>
  <c r="M53" i="27"/>
  <c r="K53" i="27"/>
  <c r="K55" i="27"/>
  <c r="J55" i="27"/>
  <c r="I55" i="27"/>
  <c r="S55" i="27"/>
  <c r="P55" i="27" s="1"/>
  <c r="M55" i="27"/>
  <c r="Q73" i="27"/>
  <c r="K73" i="27"/>
  <c r="J73" i="27"/>
  <c r="I73" i="27"/>
  <c r="M73" i="27"/>
  <c r="Q89" i="27"/>
  <c r="J89" i="27"/>
  <c r="K89" i="27"/>
  <c r="I89" i="27"/>
  <c r="M89" i="27"/>
  <c r="Q100" i="27"/>
  <c r="Q129" i="27"/>
  <c r="J129" i="27"/>
  <c r="I129" i="27"/>
  <c r="R129" i="27"/>
  <c r="K129" i="27"/>
  <c r="M129" i="27"/>
  <c r="S129" i="27"/>
  <c r="P129" i="27" s="1"/>
  <c r="S131" i="27"/>
  <c r="P131" i="27" s="1"/>
  <c r="U168" i="27"/>
  <c r="T168" i="27"/>
  <c r="M176" i="27"/>
  <c r="R176" i="27"/>
  <c r="Q176" i="27"/>
  <c r="K176" i="27"/>
  <c r="J176" i="27"/>
  <c r="I176" i="27"/>
  <c r="U177" i="27"/>
  <c r="T177" i="27"/>
  <c r="S186" i="27"/>
  <c r="P186" i="27" s="1"/>
  <c r="I186" i="27"/>
  <c r="R186" i="27"/>
  <c r="Q186" i="27"/>
  <c r="K186" i="27"/>
  <c r="J186" i="27"/>
  <c r="M186" i="27"/>
  <c r="Q209" i="27"/>
  <c r="J209" i="27"/>
  <c r="I209" i="27"/>
  <c r="M209" i="27"/>
  <c r="S209" i="27"/>
  <c r="P209" i="27" s="1"/>
  <c r="R209" i="27"/>
  <c r="K209" i="27"/>
  <c r="M212" i="27"/>
  <c r="J212" i="27"/>
  <c r="I212" i="27"/>
  <c r="S212" i="27"/>
  <c r="P212" i="27" s="1"/>
  <c r="K212" i="27"/>
  <c r="R212" i="27"/>
  <c r="Q212" i="27"/>
  <c r="M221" i="27"/>
  <c r="Q221" i="27" s="1"/>
  <c r="R221" i="27" s="1"/>
  <c r="I221" i="27"/>
  <c r="Q222" i="27" s="1"/>
  <c r="R222" i="27" s="1"/>
  <c r="M220" i="27"/>
  <c r="Q220" i="27" s="1"/>
  <c r="R220" i="27" s="1"/>
  <c r="K221" i="27"/>
  <c r="M239" i="27"/>
  <c r="Q242" i="27"/>
  <c r="R242" i="27"/>
  <c r="M242" i="27"/>
  <c r="K242" i="27"/>
  <c r="S242" i="27"/>
  <c r="P242" i="27" s="1"/>
  <c r="J242" i="27"/>
  <c r="S251" i="27"/>
  <c r="P251" i="27" s="1"/>
  <c r="I251" i="27"/>
  <c r="R251" i="27"/>
  <c r="K251" i="27"/>
  <c r="Q251" i="27"/>
  <c r="K280" i="27"/>
  <c r="J280" i="27"/>
  <c r="M280" i="27"/>
  <c r="R280" i="27"/>
  <c r="Q280" i="27"/>
  <c r="S280" i="27"/>
  <c r="P280" i="27" s="1"/>
  <c r="K284" i="27"/>
  <c r="J284" i="27"/>
  <c r="S284" i="27"/>
  <c r="P284" i="27" s="1"/>
  <c r="R284" i="27"/>
  <c r="I284" i="27"/>
  <c r="Q284" i="27"/>
  <c r="M284" i="27"/>
  <c r="K315" i="27"/>
  <c r="M315" i="27"/>
  <c r="S315" i="27"/>
  <c r="P315" i="27" s="1"/>
  <c r="R315" i="27"/>
  <c r="Q315" i="27"/>
  <c r="I315" i="27"/>
  <c r="M330" i="27"/>
  <c r="K348" i="27"/>
  <c r="J348" i="27"/>
  <c r="I348" i="27"/>
  <c r="M348" i="27"/>
  <c r="S348" i="27"/>
  <c r="P348" i="27" s="1"/>
  <c r="R348" i="27"/>
  <c r="Q348" i="27"/>
  <c r="I352" i="27"/>
  <c r="R361" i="27"/>
  <c r="K364" i="27"/>
  <c r="J364" i="27"/>
  <c r="I364" i="27"/>
  <c r="M364" i="27"/>
  <c r="R364" i="27"/>
  <c r="Q364" i="27"/>
  <c r="S364" i="27"/>
  <c r="P364" i="27" s="1"/>
  <c r="Q409" i="27"/>
  <c r="I409" i="27"/>
  <c r="R409" i="27"/>
  <c r="M409" i="27"/>
  <c r="S409" i="27"/>
  <c r="P409" i="27" s="1"/>
  <c r="S22" i="27"/>
  <c r="P22" i="27" s="1"/>
  <c r="I22" i="27"/>
  <c r="R22" i="27"/>
  <c r="K22" i="27"/>
  <c r="M22" i="27"/>
  <c r="S54" i="27"/>
  <c r="P54" i="27" s="1"/>
  <c r="I54" i="27"/>
  <c r="R54" i="27"/>
  <c r="K54" i="27"/>
  <c r="M54" i="27"/>
  <c r="U102" i="27"/>
  <c r="T102" i="27"/>
  <c r="Q141" i="27"/>
  <c r="R141" i="27"/>
  <c r="M141" i="27"/>
  <c r="K141" i="27"/>
  <c r="I141" i="27"/>
  <c r="J141" i="27"/>
  <c r="S141" i="27"/>
  <c r="P141" i="27" s="1"/>
  <c r="M180" i="27"/>
  <c r="J180" i="27"/>
  <c r="I180" i="27"/>
  <c r="K180" i="27"/>
  <c r="S180" i="27"/>
  <c r="P180" i="27" s="1"/>
  <c r="Q180" i="27"/>
  <c r="K203" i="27"/>
  <c r="J203" i="27"/>
  <c r="M203" i="27"/>
  <c r="R203" i="27"/>
  <c r="I203" i="27"/>
  <c r="Q203" i="27"/>
  <c r="Q213" i="27"/>
  <c r="R213" i="27"/>
  <c r="M213" i="27"/>
  <c r="I213" i="27"/>
  <c r="K213" i="27"/>
  <c r="J213" i="27"/>
  <c r="U262" i="27"/>
  <c r="T262" i="27"/>
  <c r="U277" i="27"/>
  <c r="T277" i="27"/>
  <c r="K31" i="27"/>
  <c r="J31" i="27"/>
  <c r="I31" i="27"/>
  <c r="S31" i="27"/>
  <c r="P31" i="27" s="1"/>
  <c r="M31" i="27"/>
  <c r="J54" i="27"/>
  <c r="K99" i="27"/>
  <c r="J99" i="27"/>
  <c r="R99" i="27"/>
  <c r="Q99" i="27"/>
  <c r="M99" i="27"/>
  <c r="I99" i="27"/>
  <c r="M76" i="27"/>
  <c r="J76" i="27"/>
  <c r="K76" i="27"/>
  <c r="I76" i="27"/>
  <c r="R76" i="27"/>
  <c r="R81" i="27"/>
  <c r="Q157" i="27"/>
  <c r="R157" i="27"/>
  <c r="M157" i="27"/>
  <c r="S157" i="27"/>
  <c r="P157" i="27" s="1"/>
  <c r="K157" i="27"/>
  <c r="I157" i="27"/>
  <c r="J157" i="27"/>
  <c r="S162" i="27"/>
  <c r="P162" i="27" s="1"/>
  <c r="I162" i="27"/>
  <c r="R162" i="27"/>
  <c r="Q162" i="27"/>
  <c r="M162" i="27"/>
  <c r="J162" i="27"/>
  <c r="S185" i="27"/>
  <c r="P185" i="27" s="1"/>
  <c r="K199" i="27"/>
  <c r="J199" i="27"/>
  <c r="S199" i="27"/>
  <c r="P199" i="27" s="1"/>
  <c r="R199" i="27"/>
  <c r="Q199" i="27"/>
  <c r="M199" i="27"/>
  <c r="S247" i="27"/>
  <c r="P247" i="27" s="1"/>
  <c r="I247" i="27"/>
  <c r="R247" i="27"/>
  <c r="Q247" i="27"/>
  <c r="K247" i="27"/>
  <c r="J247" i="27"/>
  <c r="M247" i="27"/>
  <c r="K336" i="27"/>
  <c r="J336" i="27"/>
  <c r="R336" i="27"/>
  <c r="Q336" i="27"/>
  <c r="S336" i="27"/>
  <c r="P336" i="27" s="1"/>
  <c r="M336" i="27"/>
  <c r="S118" i="27"/>
  <c r="I118" i="27"/>
  <c r="K118" i="27"/>
  <c r="Q118" i="27"/>
  <c r="R118" i="27" s="1"/>
  <c r="U172" i="27"/>
  <c r="T172" i="27"/>
  <c r="Q189" i="27"/>
  <c r="R189" i="27"/>
  <c r="M189" i="27"/>
  <c r="I189" i="27"/>
  <c r="S189" i="27"/>
  <c r="P189" i="27" s="1"/>
  <c r="K189" i="27"/>
  <c r="J189" i="27"/>
  <c r="K256" i="27"/>
  <c r="J256" i="27"/>
  <c r="M256" i="27"/>
  <c r="I256" i="27"/>
  <c r="S256" i="27"/>
  <c r="P256" i="27" s="1"/>
  <c r="Q11" i="27"/>
  <c r="Q13" i="27"/>
  <c r="R13" i="27" s="1"/>
  <c r="K15" i="27"/>
  <c r="J15" i="27"/>
  <c r="I15" i="27"/>
  <c r="Q9" i="27" s="1"/>
  <c r="R9" i="27" s="1"/>
  <c r="M23" i="27"/>
  <c r="J29" i="27"/>
  <c r="S38" i="27"/>
  <c r="P38" i="27" s="1"/>
  <c r="I38" i="27"/>
  <c r="R38" i="27"/>
  <c r="M38" i="27"/>
  <c r="K38" i="27"/>
  <c r="R39" i="27"/>
  <c r="Q47" i="27"/>
  <c r="Q61" i="27"/>
  <c r="R61" i="27"/>
  <c r="S61" i="27"/>
  <c r="P61" i="27" s="1"/>
  <c r="M61" i="27"/>
  <c r="K61" i="27"/>
  <c r="K63" i="27"/>
  <c r="J63" i="27"/>
  <c r="I63" i="27"/>
  <c r="S63" i="27"/>
  <c r="P63" i="27" s="1"/>
  <c r="M63" i="27"/>
  <c r="R73" i="27"/>
  <c r="M84" i="27"/>
  <c r="J84" i="27"/>
  <c r="I84" i="27"/>
  <c r="K84" i="27"/>
  <c r="R84" i="27"/>
  <c r="R89" i="27"/>
  <c r="S98" i="27"/>
  <c r="P98" i="27" s="1"/>
  <c r="I98" i="27"/>
  <c r="R98" i="27"/>
  <c r="J98" i="27"/>
  <c r="Q98" i="27"/>
  <c r="S100" i="27"/>
  <c r="P100" i="27" s="1"/>
  <c r="M107" i="27"/>
  <c r="R107" i="27"/>
  <c r="Q107" i="27"/>
  <c r="K107" i="27"/>
  <c r="J107" i="27"/>
  <c r="I107" i="27"/>
  <c r="U108" i="27"/>
  <c r="T108" i="27"/>
  <c r="I122" i="27"/>
  <c r="Q120" i="27" s="1"/>
  <c r="R120" i="27" s="1"/>
  <c r="J122" i="27"/>
  <c r="K122" i="27"/>
  <c r="S120" i="27" s="1"/>
  <c r="M122" i="27"/>
  <c r="Q122" i="27" s="1"/>
  <c r="R122" i="27" s="1"/>
  <c r="Q145" i="27"/>
  <c r="J145" i="27"/>
  <c r="I145" i="27"/>
  <c r="M145" i="27"/>
  <c r="S145" i="27"/>
  <c r="P145" i="27" s="1"/>
  <c r="R145" i="27"/>
  <c r="K145" i="27"/>
  <c r="M148" i="27"/>
  <c r="J148" i="27"/>
  <c r="I148" i="27"/>
  <c r="S148" i="27"/>
  <c r="P148" i="27" s="1"/>
  <c r="Q148" i="27"/>
  <c r="R148" i="27"/>
  <c r="K148" i="27"/>
  <c r="Q161" i="27"/>
  <c r="J161" i="27"/>
  <c r="I161" i="27"/>
  <c r="S161" i="27"/>
  <c r="P161" i="27" s="1"/>
  <c r="R161" i="27"/>
  <c r="M161" i="27"/>
  <c r="S176" i="27"/>
  <c r="P176" i="27" s="1"/>
  <c r="K191" i="27"/>
  <c r="J191" i="27"/>
  <c r="S191" i="27"/>
  <c r="P191" i="27" s="1"/>
  <c r="Q191" i="27"/>
  <c r="M191" i="27"/>
  <c r="R191" i="27"/>
  <c r="J221" i="27"/>
  <c r="I242" i="27"/>
  <c r="Q246" i="27"/>
  <c r="J246" i="27"/>
  <c r="I246" i="27"/>
  <c r="K246" i="27"/>
  <c r="R246" i="27"/>
  <c r="M246" i="27"/>
  <c r="K248" i="27"/>
  <c r="J248" i="27"/>
  <c r="M248" i="27"/>
  <c r="I248" i="27"/>
  <c r="S248" i="27"/>
  <c r="P248" i="27" s="1"/>
  <c r="J251" i="27"/>
  <c r="I280" i="27"/>
  <c r="K299" i="27"/>
  <c r="M299" i="27"/>
  <c r="S299" i="27"/>
  <c r="P299" i="27" s="1"/>
  <c r="R299" i="27"/>
  <c r="J299" i="27"/>
  <c r="I299" i="27"/>
  <c r="K311" i="27"/>
  <c r="R311" i="27"/>
  <c r="Q311" i="27"/>
  <c r="S311" i="27"/>
  <c r="P311" i="27" s="1"/>
  <c r="I311" i="27"/>
  <c r="J311" i="27"/>
  <c r="M408" i="27"/>
  <c r="Q408" i="27"/>
  <c r="S408" i="27"/>
  <c r="P408" i="27" s="1"/>
  <c r="R408" i="27"/>
  <c r="K408" i="27"/>
  <c r="I408" i="27"/>
  <c r="M416" i="27"/>
  <c r="Q416" i="27"/>
  <c r="J416" i="27"/>
  <c r="I416" i="27"/>
  <c r="R416" i="27"/>
  <c r="K416" i="27"/>
  <c r="S416" i="27"/>
  <c r="P416" i="27" s="1"/>
  <c r="M14" i="27"/>
  <c r="S14" i="27" s="1"/>
  <c r="K14" i="27"/>
  <c r="J14" i="27"/>
  <c r="K19" i="27"/>
  <c r="J19" i="27"/>
  <c r="R19" i="27"/>
  <c r="Q19" i="27"/>
  <c r="M19" i="27"/>
  <c r="T84" i="27"/>
  <c r="U84" i="27"/>
  <c r="K187" i="27"/>
  <c r="J187" i="27"/>
  <c r="M187" i="27"/>
  <c r="I187" i="27"/>
  <c r="R187" i="27"/>
  <c r="M192" i="27"/>
  <c r="R192" i="27"/>
  <c r="Q192" i="27"/>
  <c r="K192" i="27"/>
  <c r="S192" i="27"/>
  <c r="P192" i="27" s="1"/>
  <c r="J192" i="27"/>
  <c r="I192" i="27"/>
  <c r="M229" i="27"/>
  <c r="R229" i="27"/>
  <c r="Q229" i="27"/>
  <c r="J229" i="27"/>
  <c r="I229" i="27"/>
  <c r="J270" i="27"/>
  <c r="I270" i="27"/>
  <c r="K270" i="27"/>
  <c r="R270" i="27"/>
  <c r="Q270" i="27"/>
  <c r="M270" i="27"/>
  <c r="R275" i="27"/>
  <c r="K275" i="27"/>
  <c r="J275" i="27"/>
  <c r="I275" i="27"/>
  <c r="Q275" i="27"/>
  <c r="M275" i="27"/>
  <c r="S275" i="27"/>
  <c r="P275" i="27" s="1"/>
  <c r="M285" i="27"/>
  <c r="Q285" i="27"/>
  <c r="J285" i="27"/>
  <c r="I285" i="27"/>
  <c r="S285" i="27"/>
  <c r="P285" i="27" s="1"/>
  <c r="K285" i="27"/>
  <c r="S314" i="27"/>
  <c r="P314" i="27" s="1"/>
  <c r="I314" i="27"/>
  <c r="J314" i="27"/>
  <c r="R314" i="27"/>
  <c r="Q314" i="27"/>
  <c r="M314" i="27"/>
  <c r="K387" i="27"/>
  <c r="J387" i="27"/>
  <c r="M387" i="27"/>
  <c r="Q387" i="27"/>
  <c r="S387" i="27"/>
  <c r="P387" i="27" s="1"/>
  <c r="R387" i="27"/>
  <c r="I387" i="27"/>
  <c r="J22" i="27"/>
  <c r="S62" i="27"/>
  <c r="P62" i="27" s="1"/>
  <c r="I62" i="27"/>
  <c r="R62" i="27"/>
  <c r="K62" i="27"/>
  <c r="M62" i="27"/>
  <c r="M116" i="27"/>
  <c r="Q116" i="27" s="1"/>
  <c r="R116" i="27" s="1"/>
  <c r="J116" i="27"/>
  <c r="I116" i="27"/>
  <c r="K116" i="27"/>
  <c r="J121" i="27"/>
  <c r="I121" i="27"/>
  <c r="Q121" i="27" s="1"/>
  <c r="R121" i="27" s="1"/>
  <c r="M121" i="27"/>
  <c r="S121" i="27" s="1"/>
  <c r="K121" i="27"/>
  <c r="K123" i="27"/>
  <c r="J123" i="27"/>
  <c r="M123" i="27"/>
  <c r="I123" i="27"/>
  <c r="R123" i="27"/>
  <c r="K139" i="27"/>
  <c r="J139" i="27"/>
  <c r="M139" i="27"/>
  <c r="R139" i="27"/>
  <c r="Q139" i="27"/>
  <c r="I139" i="27"/>
  <c r="Q149" i="27"/>
  <c r="R149" i="27"/>
  <c r="M149" i="27"/>
  <c r="I149" i="27"/>
  <c r="K149" i="27"/>
  <c r="J149" i="27"/>
  <c r="S154" i="27"/>
  <c r="P154" i="27" s="1"/>
  <c r="I154" i="27"/>
  <c r="R154" i="27"/>
  <c r="Q154" i="27"/>
  <c r="M154" i="27"/>
  <c r="K154" i="27"/>
  <c r="J154" i="27"/>
  <c r="Q173" i="27"/>
  <c r="R173" i="27"/>
  <c r="M173" i="27"/>
  <c r="S173" i="27"/>
  <c r="P173" i="27" s="1"/>
  <c r="K173" i="27"/>
  <c r="I173" i="27"/>
  <c r="R180" i="27"/>
  <c r="R185" i="27"/>
  <c r="Q187" i="27"/>
  <c r="S235" i="27"/>
  <c r="P235" i="27" s="1"/>
  <c r="I235" i="27"/>
  <c r="R235" i="27"/>
  <c r="K235" i="27"/>
  <c r="J235" i="27"/>
  <c r="Q235" i="27"/>
  <c r="M235" i="27"/>
  <c r="K260" i="27"/>
  <c r="J260" i="27"/>
  <c r="S260" i="27"/>
  <c r="P260" i="27" s="1"/>
  <c r="Q260" i="27"/>
  <c r="R260" i="27"/>
  <c r="M260" i="27"/>
  <c r="K266" i="27"/>
  <c r="M266" i="27"/>
  <c r="J266" i="27"/>
  <c r="R266" i="27"/>
  <c r="I266" i="27"/>
  <c r="S266" i="27"/>
  <c r="P266" i="27" s="1"/>
  <c r="Q266" i="27"/>
  <c r="S270" i="27"/>
  <c r="P270" i="27" s="1"/>
  <c r="R285" i="27"/>
  <c r="K360" i="27"/>
  <c r="J360" i="27"/>
  <c r="R360" i="27"/>
  <c r="Q360" i="27"/>
  <c r="S360" i="27"/>
  <c r="P360" i="27" s="1"/>
  <c r="I360" i="27"/>
  <c r="M360" i="27"/>
  <c r="Q17" i="27"/>
  <c r="R17" i="27" s="1"/>
  <c r="J17" i="27"/>
  <c r="K17" i="27"/>
  <c r="I17" i="27"/>
  <c r="Q22" i="27"/>
  <c r="Q54" i="27"/>
  <c r="J62" i="27"/>
  <c r="R97" i="27"/>
  <c r="S99" i="27"/>
  <c r="P99" i="27" s="1"/>
  <c r="M104" i="27"/>
  <c r="T132" i="27"/>
  <c r="K152" i="27"/>
  <c r="S166" i="27"/>
  <c r="P166" i="27" s="1"/>
  <c r="I166" i="27"/>
  <c r="R166" i="27"/>
  <c r="K166" i="27"/>
  <c r="M166" i="27"/>
  <c r="J166" i="27"/>
  <c r="Q166" i="27"/>
  <c r="S182" i="27"/>
  <c r="P182" i="27" s="1"/>
  <c r="I182" i="27"/>
  <c r="R182" i="27"/>
  <c r="K182" i="27"/>
  <c r="Q182" i="27"/>
  <c r="M233" i="27"/>
  <c r="J233" i="27"/>
  <c r="I233" i="27"/>
  <c r="R233" i="27"/>
  <c r="Q233" i="27"/>
  <c r="S233" i="27"/>
  <c r="P233" i="27" s="1"/>
  <c r="M273" i="27"/>
  <c r="S273" i="27"/>
  <c r="P273" i="27" s="1"/>
  <c r="R273" i="27"/>
  <c r="K273" i="27"/>
  <c r="I273" i="27"/>
  <c r="Q273" i="27"/>
  <c r="J273" i="27"/>
  <c r="S283" i="27"/>
  <c r="P283" i="27" s="1"/>
  <c r="I283" i="27"/>
  <c r="R283" i="27"/>
  <c r="K283" i="27"/>
  <c r="J283" i="27"/>
  <c r="M283" i="27"/>
  <c r="Q283" i="27"/>
  <c r="K344" i="27"/>
  <c r="J344" i="27"/>
  <c r="R344" i="27"/>
  <c r="Q344" i="27"/>
  <c r="S344" i="27"/>
  <c r="P344" i="27" s="1"/>
  <c r="I344" i="27"/>
  <c r="M344" i="27"/>
  <c r="M16" i="27"/>
  <c r="M18" i="27"/>
  <c r="S30" i="27"/>
  <c r="P30" i="27" s="1"/>
  <c r="I30" i="27"/>
  <c r="R30" i="27"/>
  <c r="M30" i="27"/>
  <c r="K30" i="27"/>
  <c r="Q31" i="27"/>
  <c r="Q37" i="27"/>
  <c r="R37" i="27"/>
  <c r="S37" i="27"/>
  <c r="P37" i="27" s="1"/>
  <c r="M37" i="27"/>
  <c r="K37" i="27"/>
  <c r="Q62" i="27"/>
  <c r="S74" i="27"/>
  <c r="P74" i="27" s="1"/>
  <c r="I74" i="27"/>
  <c r="R74" i="27"/>
  <c r="J74" i="27"/>
  <c r="Q74" i="27"/>
  <c r="S81" i="27"/>
  <c r="P81" i="27" s="1"/>
  <c r="R103" i="27"/>
  <c r="S123" i="27"/>
  <c r="P123" i="27" s="1"/>
  <c r="K195" i="27"/>
  <c r="J195" i="27"/>
  <c r="M195" i="27"/>
  <c r="Q195" i="27"/>
  <c r="I195" i="27"/>
  <c r="R195" i="27"/>
  <c r="M237" i="27"/>
  <c r="R237" i="27"/>
  <c r="Q237" i="27"/>
  <c r="K237" i="27"/>
  <c r="J237" i="27"/>
  <c r="I237" i="27"/>
  <c r="I336" i="27"/>
  <c r="Q377" i="27"/>
  <c r="I377" i="27"/>
  <c r="J377" i="27"/>
  <c r="K377" i="27"/>
  <c r="S377" i="27"/>
  <c r="P377" i="27" s="1"/>
  <c r="M377" i="27"/>
  <c r="S402" i="27"/>
  <c r="P402" i="27" s="1"/>
  <c r="I402" i="27"/>
  <c r="R402" i="27"/>
  <c r="Q402" i="27"/>
  <c r="K402" i="27"/>
  <c r="J402" i="27"/>
  <c r="M402" i="27"/>
  <c r="M10" i="27"/>
  <c r="S10" i="27" s="1"/>
  <c r="R11" i="27"/>
  <c r="M15" i="27"/>
  <c r="S15" i="27" s="1"/>
  <c r="I19" i="27"/>
  <c r="K29" i="27"/>
  <c r="J38" i="27"/>
  <c r="I43" i="27"/>
  <c r="S46" i="27"/>
  <c r="P46" i="27" s="1"/>
  <c r="I46" i="27"/>
  <c r="R46" i="27"/>
  <c r="M46" i="27"/>
  <c r="K46" i="27"/>
  <c r="R47" i="27"/>
  <c r="Q55" i="27"/>
  <c r="S73" i="27"/>
  <c r="P73" i="27" s="1"/>
  <c r="S82" i="27"/>
  <c r="P82" i="27" s="1"/>
  <c r="I82" i="27"/>
  <c r="R82" i="27"/>
  <c r="J82" i="27"/>
  <c r="Q82" i="27"/>
  <c r="Q84" i="27"/>
  <c r="S89" i="27"/>
  <c r="P89" i="27" s="1"/>
  <c r="M98" i="27"/>
  <c r="K102" i="27"/>
  <c r="J102" i="27"/>
  <c r="I102" i="27"/>
  <c r="R102" i="27"/>
  <c r="M102" i="27"/>
  <c r="Q102" i="27"/>
  <c r="S107" i="27"/>
  <c r="P107" i="27" s="1"/>
  <c r="K127" i="27"/>
  <c r="J127" i="27"/>
  <c r="S127" i="27"/>
  <c r="P127" i="27" s="1"/>
  <c r="M127" i="27"/>
  <c r="R127" i="27"/>
  <c r="Q127" i="27"/>
  <c r="M156" i="27"/>
  <c r="J156" i="27"/>
  <c r="I156" i="27"/>
  <c r="S156" i="27"/>
  <c r="P156" i="27" s="1"/>
  <c r="R156" i="27"/>
  <c r="Q156" i="27"/>
  <c r="K156" i="27"/>
  <c r="S170" i="27"/>
  <c r="P170" i="27" s="1"/>
  <c r="I170" i="27"/>
  <c r="R170" i="27"/>
  <c r="Q170" i="27"/>
  <c r="J170" i="27"/>
  <c r="Q205" i="27"/>
  <c r="R205" i="27"/>
  <c r="M205" i="27"/>
  <c r="K205" i="27"/>
  <c r="I205" i="27"/>
  <c r="J205" i="27"/>
  <c r="S205" i="27"/>
  <c r="P205" i="27" s="1"/>
  <c r="M225" i="27"/>
  <c r="J225" i="27"/>
  <c r="I225" i="27"/>
  <c r="Q225" i="27"/>
  <c r="R225" i="27" s="1"/>
  <c r="S225" i="27"/>
  <c r="K225" i="27"/>
  <c r="Q230" i="27"/>
  <c r="J230" i="27"/>
  <c r="I230" i="27"/>
  <c r="S230" i="27"/>
  <c r="P230" i="27" s="1"/>
  <c r="R230" i="27"/>
  <c r="Q234" i="27"/>
  <c r="R234" i="27"/>
  <c r="M234" i="27"/>
  <c r="J234" i="27"/>
  <c r="S234" i="27"/>
  <c r="P234" i="27" s="1"/>
  <c r="K234" i="27"/>
  <c r="I234" i="27"/>
  <c r="S246" i="27"/>
  <c r="P246" i="27" s="1"/>
  <c r="Q248" i="27"/>
  <c r="M251" i="27"/>
  <c r="Q262" i="27"/>
  <c r="J262" i="27"/>
  <c r="I262" i="27"/>
  <c r="R262" i="27"/>
  <c r="M262" i="27"/>
  <c r="K262" i="27"/>
  <c r="K288" i="27"/>
  <c r="J288" i="27"/>
  <c r="M288" i="27"/>
  <c r="R288" i="27"/>
  <c r="Q288" i="27"/>
  <c r="S288" i="27"/>
  <c r="P288" i="27" s="1"/>
  <c r="I288" i="27"/>
  <c r="Q299" i="27"/>
  <c r="M311" i="27"/>
  <c r="K314" i="27"/>
  <c r="M316" i="27"/>
  <c r="I316" i="27"/>
  <c r="S316" i="27"/>
  <c r="P316" i="27" s="1"/>
  <c r="R316" i="27"/>
  <c r="Q316" i="27"/>
  <c r="J316" i="27"/>
  <c r="K316" i="27"/>
  <c r="S343" i="27"/>
  <c r="P343" i="27" s="1"/>
  <c r="I343" i="27"/>
  <c r="R343" i="27"/>
  <c r="J343" i="27"/>
  <c r="Q343" i="27"/>
  <c r="J408" i="27"/>
  <c r="S414" i="27"/>
  <c r="P414" i="27" s="1"/>
  <c r="I414" i="27"/>
  <c r="R414" i="27"/>
  <c r="K414" i="27"/>
  <c r="J414" i="27"/>
  <c r="M414" i="27"/>
  <c r="Q414" i="27"/>
  <c r="K71" i="27"/>
  <c r="J71" i="27"/>
  <c r="I71" i="27"/>
  <c r="S71" i="27"/>
  <c r="P71" i="27" s="1"/>
  <c r="R71" i="27"/>
  <c r="K79" i="27"/>
  <c r="J79" i="27"/>
  <c r="R79" i="27"/>
  <c r="I79" i="27"/>
  <c r="S79" i="27"/>
  <c r="P79" i="27" s="1"/>
  <c r="K87" i="27"/>
  <c r="J87" i="27"/>
  <c r="I87" i="27"/>
  <c r="S87" i="27"/>
  <c r="P87" i="27" s="1"/>
  <c r="R87" i="27"/>
  <c r="K95" i="27"/>
  <c r="J95" i="27"/>
  <c r="S95" i="27"/>
  <c r="P95" i="27" s="1"/>
  <c r="R95" i="27"/>
  <c r="I95" i="27"/>
  <c r="I114" i="27"/>
  <c r="K114" i="27"/>
  <c r="J114" i="27"/>
  <c r="Q137" i="27"/>
  <c r="J137" i="27"/>
  <c r="I137" i="27"/>
  <c r="S137" i="27"/>
  <c r="P137" i="27" s="1"/>
  <c r="M137" i="27"/>
  <c r="R137" i="27"/>
  <c r="K137" i="27"/>
  <c r="M168" i="27"/>
  <c r="R168" i="27"/>
  <c r="Q168" i="27"/>
  <c r="K168" i="27"/>
  <c r="I168" i="27"/>
  <c r="J168" i="27"/>
  <c r="S178" i="27"/>
  <c r="P178" i="27" s="1"/>
  <c r="I178" i="27"/>
  <c r="R178" i="27"/>
  <c r="Q178" i="27"/>
  <c r="K178" i="27"/>
  <c r="J178" i="27"/>
  <c r="Q201" i="27"/>
  <c r="J201" i="27"/>
  <c r="I201" i="27"/>
  <c r="S201" i="27"/>
  <c r="P201" i="27" s="1"/>
  <c r="M201" i="27"/>
  <c r="R201" i="27"/>
  <c r="K201" i="27"/>
  <c r="I223" i="27"/>
  <c r="M223" i="27"/>
  <c r="S223" i="27" s="1"/>
  <c r="M249" i="27"/>
  <c r="J249" i="27"/>
  <c r="I249" i="27"/>
  <c r="K249" i="27"/>
  <c r="S249" i="27"/>
  <c r="P249" i="27" s="1"/>
  <c r="S255" i="27"/>
  <c r="P255" i="27" s="1"/>
  <c r="I255" i="27"/>
  <c r="R255" i="27"/>
  <c r="Q255" i="27"/>
  <c r="J255" i="27"/>
  <c r="K255" i="27"/>
  <c r="I265" i="27"/>
  <c r="S265" i="27"/>
  <c r="P265" i="27" s="1"/>
  <c r="Q265" i="27"/>
  <c r="M265" i="27"/>
  <c r="R265" i="27"/>
  <c r="K265" i="27"/>
  <c r="J265" i="27"/>
  <c r="S279" i="27"/>
  <c r="P279" i="27" s="1"/>
  <c r="I279" i="27"/>
  <c r="R279" i="27"/>
  <c r="Q279" i="27"/>
  <c r="M279" i="27"/>
  <c r="K279" i="27"/>
  <c r="M293" i="27"/>
  <c r="Q293" i="27"/>
  <c r="S293" i="27"/>
  <c r="P293" i="27" s="1"/>
  <c r="R293" i="27"/>
  <c r="J293" i="27"/>
  <c r="I293" i="27"/>
  <c r="S298" i="27"/>
  <c r="P298" i="27" s="1"/>
  <c r="I298" i="27"/>
  <c r="J298" i="27"/>
  <c r="R298" i="27"/>
  <c r="K298" i="27"/>
  <c r="Q298" i="27"/>
  <c r="S302" i="27"/>
  <c r="P302" i="27" s="1"/>
  <c r="I302" i="27"/>
  <c r="R302" i="27"/>
  <c r="Q302" i="27"/>
  <c r="K302" i="27"/>
  <c r="J302" i="27"/>
  <c r="M312" i="27"/>
  <c r="K312" i="27"/>
  <c r="J312" i="27"/>
  <c r="Q312" i="27"/>
  <c r="S312" i="27"/>
  <c r="P312" i="27" s="1"/>
  <c r="R312" i="27"/>
  <c r="I312" i="27"/>
  <c r="I327" i="27"/>
  <c r="M327" i="27"/>
  <c r="S327" i="27" s="1"/>
  <c r="J327" i="27"/>
  <c r="K327" i="27"/>
  <c r="Q373" i="27"/>
  <c r="M373" i="27"/>
  <c r="S373" i="27"/>
  <c r="P373" i="27" s="1"/>
  <c r="R373" i="27"/>
  <c r="K373" i="27"/>
  <c r="J373" i="27"/>
  <c r="I373" i="27"/>
  <c r="M384" i="27"/>
  <c r="Q384" i="27"/>
  <c r="S384" i="27"/>
  <c r="P384" i="27" s="1"/>
  <c r="K384" i="27"/>
  <c r="J384" i="27"/>
  <c r="R384" i="27"/>
  <c r="I384" i="27"/>
  <c r="M388" i="27"/>
  <c r="I388" i="27"/>
  <c r="Q388" i="27"/>
  <c r="S388" i="27"/>
  <c r="P388" i="27" s="1"/>
  <c r="R388" i="27"/>
  <c r="K388" i="27"/>
  <c r="S406" i="27"/>
  <c r="P406" i="27" s="1"/>
  <c r="I406" i="27"/>
  <c r="R406" i="27"/>
  <c r="K406" i="27"/>
  <c r="J406" i="27"/>
  <c r="M406" i="27"/>
  <c r="Q406" i="27"/>
  <c r="S422" i="27"/>
  <c r="P422" i="27" s="1"/>
  <c r="I422" i="27"/>
  <c r="R422" i="27"/>
  <c r="K422" i="27"/>
  <c r="J422" i="27"/>
  <c r="M422" i="27"/>
  <c r="Q422" i="27"/>
  <c r="S105" i="27"/>
  <c r="P105" i="27" s="1"/>
  <c r="I105" i="27"/>
  <c r="M105" i="27"/>
  <c r="R105" i="27"/>
  <c r="Q105" i="27"/>
  <c r="Q108" i="27"/>
  <c r="J108" i="27"/>
  <c r="I108" i="27"/>
  <c r="K108" i="27"/>
  <c r="K143" i="27"/>
  <c r="J143" i="27"/>
  <c r="S143" i="27"/>
  <c r="P143" i="27" s="1"/>
  <c r="I143" i="27"/>
  <c r="Q143" i="27"/>
  <c r="R143" i="27"/>
  <c r="S146" i="27"/>
  <c r="P146" i="27" s="1"/>
  <c r="I146" i="27"/>
  <c r="R146" i="27"/>
  <c r="Q146" i="27"/>
  <c r="M146" i="27"/>
  <c r="K146" i="27"/>
  <c r="K163" i="27"/>
  <c r="J163" i="27"/>
  <c r="M163" i="27"/>
  <c r="S163" i="27"/>
  <c r="P163" i="27" s="1"/>
  <c r="R163" i="27"/>
  <c r="Q163" i="27"/>
  <c r="Q165" i="27"/>
  <c r="R165" i="27"/>
  <c r="M165" i="27"/>
  <c r="K165" i="27"/>
  <c r="J165" i="27"/>
  <c r="S165" i="27"/>
  <c r="P165" i="27" s="1"/>
  <c r="Q177" i="27"/>
  <c r="J177" i="27"/>
  <c r="I177" i="27"/>
  <c r="K177" i="27"/>
  <c r="K207" i="27"/>
  <c r="J207" i="27"/>
  <c r="S207" i="27"/>
  <c r="P207" i="27" s="1"/>
  <c r="I207" i="27"/>
  <c r="R207" i="27"/>
  <c r="Q207" i="27"/>
  <c r="S210" i="27"/>
  <c r="P210" i="27" s="1"/>
  <c r="I210" i="27"/>
  <c r="R210" i="27"/>
  <c r="Q210" i="27"/>
  <c r="M210" i="27"/>
  <c r="K210" i="27"/>
  <c r="K240" i="27"/>
  <c r="J240" i="27"/>
  <c r="M240" i="27"/>
  <c r="R240" i="27"/>
  <c r="S240" i="27"/>
  <c r="P240" i="27" s="1"/>
  <c r="S243" i="27"/>
  <c r="P243" i="27" s="1"/>
  <c r="I243" i="27"/>
  <c r="R243" i="27"/>
  <c r="K243" i="27"/>
  <c r="Q243" i="27"/>
  <c r="M243" i="27"/>
  <c r="M257" i="27"/>
  <c r="J257" i="27"/>
  <c r="I257" i="27"/>
  <c r="K257" i="27"/>
  <c r="R263" i="27"/>
  <c r="J263" i="27"/>
  <c r="I263" i="27"/>
  <c r="S263" i="27"/>
  <c r="P263" i="27" s="1"/>
  <c r="M263" i="27"/>
  <c r="K263" i="27"/>
  <c r="K276" i="27"/>
  <c r="J276" i="27"/>
  <c r="S276" i="27"/>
  <c r="P276" i="27" s="1"/>
  <c r="R276" i="27"/>
  <c r="I276" i="27"/>
  <c r="M276" i="27"/>
  <c r="M296" i="27"/>
  <c r="K296" i="27"/>
  <c r="J296" i="27"/>
  <c r="Q296" i="27"/>
  <c r="I296" i="27"/>
  <c r="R296" i="27"/>
  <c r="S296" i="27"/>
  <c r="P296" i="27" s="1"/>
  <c r="S306" i="27"/>
  <c r="P306" i="27" s="1"/>
  <c r="I306" i="27"/>
  <c r="M306" i="27"/>
  <c r="K306" i="27"/>
  <c r="J306" i="27"/>
  <c r="M337" i="27"/>
  <c r="K337" i="27"/>
  <c r="S337" i="27"/>
  <c r="P337" i="27" s="1"/>
  <c r="R337" i="27"/>
  <c r="J337" i="27"/>
  <c r="I337" i="27"/>
  <c r="M400" i="27"/>
  <c r="Q400" i="27"/>
  <c r="R400" i="27"/>
  <c r="K400" i="27"/>
  <c r="J400" i="27"/>
  <c r="I400" i="27"/>
  <c r="M12" i="27"/>
  <c r="S12" i="27" s="1"/>
  <c r="M24" i="27"/>
  <c r="R24" i="27"/>
  <c r="S24" i="27"/>
  <c r="P24" i="27" s="1"/>
  <c r="Q24" i="27"/>
  <c r="Q25" i="27"/>
  <c r="I25" i="27"/>
  <c r="K25" i="27"/>
  <c r="J25" i="27"/>
  <c r="S26" i="27"/>
  <c r="P26" i="27" s="1"/>
  <c r="I26" i="27"/>
  <c r="R26" i="27"/>
  <c r="J26" i="27"/>
  <c r="Q26" i="27"/>
  <c r="Q33" i="27"/>
  <c r="K33" i="27"/>
  <c r="J33" i="27"/>
  <c r="I33" i="27"/>
  <c r="S34" i="27"/>
  <c r="P34" i="27" s="1"/>
  <c r="I34" i="27"/>
  <c r="R34" i="27"/>
  <c r="J34" i="27"/>
  <c r="Q34" i="27"/>
  <c r="Q41" i="27"/>
  <c r="I41" i="27"/>
  <c r="K41" i="27"/>
  <c r="J41" i="27"/>
  <c r="S42" i="27"/>
  <c r="P42" i="27" s="1"/>
  <c r="I42" i="27"/>
  <c r="R42" i="27"/>
  <c r="J42" i="27"/>
  <c r="Q42" i="27"/>
  <c r="Q49" i="27"/>
  <c r="I49" i="27"/>
  <c r="K49" i="27"/>
  <c r="J49" i="27"/>
  <c r="S50" i="27"/>
  <c r="P50" i="27" s="1"/>
  <c r="I50" i="27"/>
  <c r="R50" i="27"/>
  <c r="J50" i="27"/>
  <c r="Q50" i="27"/>
  <c r="Q57" i="27"/>
  <c r="J57" i="27"/>
  <c r="I57" i="27"/>
  <c r="K57" i="27"/>
  <c r="S58" i="27"/>
  <c r="P58" i="27" s="1"/>
  <c r="I58" i="27"/>
  <c r="R58" i="27"/>
  <c r="J58" i="27"/>
  <c r="Q58" i="27"/>
  <c r="Q65" i="27"/>
  <c r="K65" i="27"/>
  <c r="J65" i="27"/>
  <c r="I65" i="27"/>
  <c r="S66" i="27"/>
  <c r="P66" i="27" s="1"/>
  <c r="I66" i="27"/>
  <c r="R66" i="27"/>
  <c r="J66" i="27"/>
  <c r="Q66" i="27"/>
  <c r="S70" i="27"/>
  <c r="P70" i="27" s="1"/>
  <c r="I70" i="27"/>
  <c r="R70" i="27"/>
  <c r="K70" i="27"/>
  <c r="M70" i="27"/>
  <c r="J70" i="27"/>
  <c r="Q71" i="27"/>
  <c r="S78" i="27"/>
  <c r="P78" i="27" s="1"/>
  <c r="I78" i="27"/>
  <c r="R78" i="27"/>
  <c r="K78" i="27"/>
  <c r="J78" i="27"/>
  <c r="M78" i="27"/>
  <c r="Q79" i="27"/>
  <c r="S86" i="27"/>
  <c r="P86" i="27" s="1"/>
  <c r="I86" i="27"/>
  <c r="R86" i="27"/>
  <c r="K86" i="27"/>
  <c r="J86" i="27"/>
  <c r="M86" i="27"/>
  <c r="Q87" i="27"/>
  <c r="S94" i="27"/>
  <c r="P94" i="27" s="1"/>
  <c r="I94" i="27"/>
  <c r="R94" i="27"/>
  <c r="K94" i="27"/>
  <c r="J94" i="27"/>
  <c r="M94" i="27"/>
  <c r="Q95" i="27"/>
  <c r="J105" i="27"/>
  <c r="M108" i="27"/>
  <c r="M124" i="27"/>
  <c r="J124" i="27"/>
  <c r="I124" i="27"/>
  <c r="K124" i="27"/>
  <c r="S130" i="27"/>
  <c r="P130" i="27" s="1"/>
  <c r="I130" i="27"/>
  <c r="R130" i="27"/>
  <c r="Q130" i="27"/>
  <c r="M130" i="27"/>
  <c r="K130" i="27"/>
  <c r="J130" i="27"/>
  <c r="M132" i="27"/>
  <c r="J132" i="27"/>
  <c r="I132" i="27"/>
  <c r="Q132" i="27"/>
  <c r="K132" i="27"/>
  <c r="Q133" i="27"/>
  <c r="R133" i="27"/>
  <c r="M133" i="27"/>
  <c r="J133" i="27"/>
  <c r="I133" i="27"/>
  <c r="M136" i="27"/>
  <c r="R136" i="27"/>
  <c r="Q136" i="27"/>
  <c r="S136" i="27"/>
  <c r="P136" i="27" s="1"/>
  <c r="K136" i="27"/>
  <c r="S138" i="27"/>
  <c r="P138" i="27" s="1"/>
  <c r="I138" i="27"/>
  <c r="R138" i="27"/>
  <c r="Q138" i="27"/>
  <c r="K138" i="27"/>
  <c r="J138" i="27"/>
  <c r="M138" i="27"/>
  <c r="M143" i="27"/>
  <c r="J146" i="27"/>
  <c r="I165" i="27"/>
  <c r="K171" i="27"/>
  <c r="J171" i="27"/>
  <c r="M171" i="27"/>
  <c r="S171" i="27"/>
  <c r="P171" i="27" s="1"/>
  <c r="R171" i="27"/>
  <c r="S174" i="27"/>
  <c r="P174" i="27" s="1"/>
  <c r="I174" i="27"/>
  <c r="R174" i="27"/>
  <c r="K174" i="27"/>
  <c r="M174" i="27"/>
  <c r="Q174" i="27"/>
  <c r="M177" i="27"/>
  <c r="M188" i="27"/>
  <c r="J188" i="27"/>
  <c r="I188" i="27"/>
  <c r="K188" i="27"/>
  <c r="S194" i="27"/>
  <c r="P194" i="27" s="1"/>
  <c r="I194" i="27"/>
  <c r="R194" i="27"/>
  <c r="Q194" i="27"/>
  <c r="M194" i="27"/>
  <c r="J194" i="27"/>
  <c r="K194" i="27"/>
  <c r="M196" i="27"/>
  <c r="J196" i="27"/>
  <c r="I196" i="27"/>
  <c r="Q196" i="27"/>
  <c r="K196" i="27"/>
  <c r="Q197" i="27"/>
  <c r="R197" i="27"/>
  <c r="M197" i="27"/>
  <c r="J197" i="27"/>
  <c r="I197" i="27"/>
  <c r="M200" i="27"/>
  <c r="R200" i="27"/>
  <c r="Q200" i="27"/>
  <c r="S200" i="27"/>
  <c r="P200" i="27" s="1"/>
  <c r="K200" i="27"/>
  <c r="S202" i="27"/>
  <c r="P202" i="27" s="1"/>
  <c r="I202" i="27"/>
  <c r="R202" i="27"/>
  <c r="Q202" i="27"/>
  <c r="K202" i="27"/>
  <c r="J202" i="27"/>
  <c r="M202" i="27"/>
  <c r="M207" i="27"/>
  <c r="J210" i="27"/>
  <c r="Q240" i="27"/>
  <c r="J243" i="27"/>
  <c r="M245" i="27"/>
  <c r="R245" i="27"/>
  <c r="Q245" i="27"/>
  <c r="J245" i="27"/>
  <c r="K245" i="27"/>
  <c r="I245" i="27"/>
  <c r="R249" i="27"/>
  <c r="Q254" i="27"/>
  <c r="J254" i="27"/>
  <c r="I254" i="27"/>
  <c r="M254" i="27"/>
  <c r="K254" i="27"/>
  <c r="Q257" i="27"/>
  <c r="Q258" i="27"/>
  <c r="R258" i="27"/>
  <c r="M258" i="27"/>
  <c r="I258" i="27"/>
  <c r="S258" i="27"/>
  <c r="P258" i="27" s="1"/>
  <c r="Q263" i="27"/>
  <c r="S274" i="27"/>
  <c r="P274" i="27" s="1"/>
  <c r="R274" i="27"/>
  <c r="K274" i="27"/>
  <c r="M274" i="27"/>
  <c r="J274" i="27"/>
  <c r="Q274" i="27"/>
  <c r="I274" i="27"/>
  <c r="Q276" i="27"/>
  <c r="Q290" i="27"/>
  <c r="M290" i="27"/>
  <c r="R290" i="27"/>
  <c r="J290" i="27"/>
  <c r="S290" i="27"/>
  <c r="P290" i="27" s="1"/>
  <c r="K290" i="27"/>
  <c r="Q301" i="27"/>
  <c r="K301" i="27"/>
  <c r="M301" i="27"/>
  <c r="J301" i="27"/>
  <c r="R301" i="27"/>
  <c r="S301" i="27"/>
  <c r="P301" i="27" s="1"/>
  <c r="Q306" i="27"/>
  <c r="Q313" i="27"/>
  <c r="M313" i="27"/>
  <c r="J313" i="27"/>
  <c r="I313" i="27"/>
  <c r="R313" i="27"/>
  <c r="K313" i="27"/>
  <c r="S313" i="27"/>
  <c r="P313" i="27" s="1"/>
  <c r="K324" i="27"/>
  <c r="J324" i="27"/>
  <c r="S324" i="27"/>
  <c r="M326" i="27"/>
  <c r="M324" i="27"/>
  <c r="Q324" i="27" s="1"/>
  <c r="R324" i="27" s="1"/>
  <c r="Q337" i="27"/>
  <c r="S374" i="27"/>
  <c r="P374" i="27" s="1"/>
  <c r="I374" i="27"/>
  <c r="R374" i="27"/>
  <c r="K374" i="27"/>
  <c r="J374" i="27"/>
  <c r="Q374" i="27"/>
  <c r="M376" i="27"/>
  <c r="Q376" i="27"/>
  <c r="K376" i="27"/>
  <c r="J376" i="27"/>
  <c r="I376" i="27"/>
  <c r="S376" i="27"/>
  <c r="P376" i="27" s="1"/>
  <c r="R376" i="27"/>
  <c r="M392" i="27"/>
  <c r="Q392" i="27"/>
  <c r="I392" i="27"/>
  <c r="S392" i="27"/>
  <c r="P392" i="27" s="1"/>
  <c r="R392" i="27"/>
  <c r="K392" i="27"/>
  <c r="K395" i="27"/>
  <c r="J395" i="27"/>
  <c r="M395" i="27"/>
  <c r="S395" i="27"/>
  <c r="P395" i="27" s="1"/>
  <c r="R395" i="27"/>
  <c r="Q395" i="27"/>
  <c r="I395" i="27"/>
  <c r="S400" i="27"/>
  <c r="P400" i="27" s="1"/>
  <c r="K407" i="27"/>
  <c r="J407" i="27"/>
  <c r="S407" i="27"/>
  <c r="P407" i="27" s="1"/>
  <c r="R407" i="27"/>
  <c r="Q407" i="27"/>
  <c r="M407" i="27"/>
  <c r="S101" i="27"/>
  <c r="P101" i="27" s="1"/>
  <c r="Q101" i="27"/>
  <c r="S158" i="27"/>
  <c r="P158" i="27" s="1"/>
  <c r="I158" i="27"/>
  <c r="R158" i="27"/>
  <c r="K158" i="27"/>
  <c r="Q181" i="27"/>
  <c r="R181" i="27"/>
  <c r="M181" i="27"/>
  <c r="K183" i="27"/>
  <c r="J183" i="27"/>
  <c r="S183" i="27"/>
  <c r="P183" i="27" s="1"/>
  <c r="Q250" i="27"/>
  <c r="R250" i="27"/>
  <c r="M250" i="27"/>
  <c r="K252" i="27"/>
  <c r="J252" i="27"/>
  <c r="S252" i="27"/>
  <c r="P252" i="27" s="1"/>
  <c r="M277" i="27"/>
  <c r="Q277" i="27"/>
  <c r="S287" i="27"/>
  <c r="P287" i="27" s="1"/>
  <c r="I287" i="27"/>
  <c r="R287" i="27"/>
  <c r="Q287" i="27"/>
  <c r="Q297" i="27"/>
  <c r="M297" i="27"/>
  <c r="I297" i="27"/>
  <c r="K297" i="27"/>
  <c r="J297" i="27"/>
  <c r="Q317" i="27"/>
  <c r="K317" i="27"/>
  <c r="M317" i="27"/>
  <c r="S339" i="27"/>
  <c r="P339" i="27" s="1"/>
  <c r="I339" i="27"/>
  <c r="R339" i="27"/>
  <c r="M339" i="27"/>
  <c r="K339" i="27"/>
  <c r="K371" i="27"/>
  <c r="J371" i="27"/>
  <c r="M371" i="27"/>
  <c r="S371" i="27"/>
  <c r="P371" i="27" s="1"/>
  <c r="R371" i="27"/>
  <c r="I371" i="27"/>
  <c r="M77" i="27"/>
  <c r="M85" i="27"/>
  <c r="M101" i="27"/>
  <c r="K106" i="27"/>
  <c r="J106" i="27"/>
  <c r="S106" i="27"/>
  <c r="P106" i="27" s="1"/>
  <c r="M119" i="27"/>
  <c r="Q119" i="27" s="1"/>
  <c r="R119" i="27" s="1"/>
  <c r="S150" i="27"/>
  <c r="P150" i="27" s="1"/>
  <c r="I150" i="27"/>
  <c r="R150" i="27"/>
  <c r="K150" i="27"/>
  <c r="J158" i="27"/>
  <c r="S181" i="27"/>
  <c r="P181" i="27" s="1"/>
  <c r="M183" i="27"/>
  <c r="I219" i="27"/>
  <c r="K219" i="27"/>
  <c r="Q282" i="27"/>
  <c r="M282" i="27"/>
  <c r="R282" i="27"/>
  <c r="K282" i="27"/>
  <c r="M286" i="27"/>
  <c r="R297" i="27"/>
  <c r="M308" i="27"/>
  <c r="S308" i="27"/>
  <c r="P308" i="27" s="1"/>
  <c r="R308" i="27"/>
  <c r="S310" i="27"/>
  <c r="P310" i="27" s="1"/>
  <c r="I310" i="27"/>
  <c r="K310" i="27"/>
  <c r="I317" i="27"/>
  <c r="S318" i="27"/>
  <c r="P318" i="27" s="1"/>
  <c r="I318" i="27"/>
  <c r="R318" i="27"/>
  <c r="Q318" i="27"/>
  <c r="J318" i="27"/>
  <c r="S335" i="27"/>
  <c r="P335" i="27" s="1"/>
  <c r="I335" i="27"/>
  <c r="R335" i="27"/>
  <c r="J335" i="27"/>
  <c r="M335" i="27"/>
  <c r="J339" i="27"/>
  <c r="R69" i="27"/>
  <c r="M106" i="27"/>
  <c r="S142" i="27"/>
  <c r="P142" i="27" s="1"/>
  <c r="I142" i="27"/>
  <c r="R142" i="27"/>
  <c r="K142" i="27"/>
  <c r="J150" i="27"/>
  <c r="K167" i="27"/>
  <c r="J167" i="27"/>
  <c r="S167" i="27"/>
  <c r="P167" i="27" s="1"/>
  <c r="S206" i="27"/>
  <c r="P206" i="27" s="1"/>
  <c r="I206" i="27"/>
  <c r="R206" i="27"/>
  <c r="K206" i="27"/>
  <c r="J219" i="27"/>
  <c r="R267" i="27"/>
  <c r="S267" i="27"/>
  <c r="P267" i="27" s="1"/>
  <c r="Q267" i="27"/>
  <c r="I267" i="27"/>
  <c r="M345" i="27"/>
  <c r="K345" i="27"/>
  <c r="S345" i="27"/>
  <c r="P345" i="27" s="1"/>
  <c r="K356" i="27"/>
  <c r="J356" i="27"/>
  <c r="I356" i="27"/>
  <c r="M356" i="27"/>
  <c r="Q356" i="27"/>
  <c r="K403" i="27"/>
  <c r="J403" i="27"/>
  <c r="M403" i="27"/>
  <c r="I403" i="27"/>
  <c r="S403" i="27"/>
  <c r="P403" i="27" s="1"/>
  <c r="S32" i="27"/>
  <c r="P32" i="27" s="1"/>
  <c r="S40" i="27"/>
  <c r="P40" i="27" s="1"/>
  <c r="S48" i="27"/>
  <c r="P48" i="27" s="1"/>
  <c r="S56" i="27"/>
  <c r="P56" i="27" s="1"/>
  <c r="S64" i="27"/>
  <c r="P64" i="27" s="1"/>
  <c r="S69" i="27"/>
  <c r="P69" i="27" s="1"/>
  <c r="S72" i="27"/>
  <c r="P72" i="27" s="1"/>
  <c r="S77" i="27"/>
  <c r="P77" i="27" s="1"/>
  <c r="S80" i="27"/>
  <c r="P80" i="27" s="1"/>
  <c r="S85" i="27"/>
  <c r="P85" i="27" s="1"/>
  <c r="S88" i="27"/>
  <c r="P88" i="27" s="1"/>
  <c r="S93" i="27"/>
  <c r="P93" i="27" s="1"/>
  <c r="S96" i="27"/>
  <c r="P96" i="27" s="1"/>
  <c r="S134" i="27"/>
  <c r="P134" i="27" s="1"/>
  <c r="I134" i="27"/>
  <c r="R134" i="27"/>
  <c r="K134" i="27"/>
  <c r="J142" i="27"/>
  <c r="M150" i="27"/>
  <c r="K159" i="27"/>
  <c r="J159" i="27"/>
  <c r="S159" i="27"/>
  <c r="P159" i="27" s="1"/>
  <c r="M167" i="27"/>
  <c r="Q183" i="27"/>
  <c r="S198" i="27"/>
  <c r="P198" i="27" s="1"/>
  <c r="I198" i="27"/>
  <c r="R198" i="27"/>
  <c r="K198" i="27"/>
  <c r="J206" i="27"/>
  <c r="M219" i="27"/>
  <c r="Q219" i="27" s="1"/>
  <c r="R219" i="27" s="1"/>
  <c r="K228" i="27"/>
  <c r="J228" i="27"/>
  <c r="S228" i="27"/>
  <c r="P228" i="27" s="1"/>
  <c r="Q252" i="27"/>
  <c r="M267" i="27"/>
  <c r="K277" i="27"/>
  <c r="Q278" i="27"/>
  <c r="I278" i="27"/>
  <c r="R278" i="27"/>
  <c r="M278" i="27"/>
  <c r="J282" i="27"/>
  <c r="K303" i="27"/>
  <c r="J303" i="27"/>
  <c r="S303" i="27"/>
  <c r="P303" i="27" s="1"/>
  <c r="R303" i="27"/>
  <c r="I303" i="27"/>
  <c r="Q305" i="27"/>
  <c r="J305" i="27"/>
  <c r="I305" i="27"/>
  <c r="K305" i="27"/>
  <c r="J308" i="27"/>
  <c r="M310" i="27"/>
  <c r="R317" i="27"/>
  <c r="J326" i="27"/>
  <c r="I326" i="27"/>
  <c r="Q327" i="27" s="1"/>
  <c r="R327" i="27" s="1"/>
  <c r="K326" i="27"/>
  <c r="I331" i="27"/>
  <c r="Q331" i="27" s="1"/>
  <c r="R331" i="27" s="1"/>
  <c r="M331" i="27"/>
  <c r="S331" i="27" s="1"/>
  <c r="K331" i="27"/>
  <c r="I345" i="27"/>
  <c r="R356" i="27"/>
  <c r="Q397" i="27"/>
  <c r="M397" i="27"/>
  <c r="S397" i="27"/>
  <c r="P397" i="27" s="1"/>
  <c r="M117" i="27"/>
  <c r="S117" i="27" s="1"/>
  <c r="K119" i="27"/>
  <c r="J119" i="27"/>
  <c r="S119" i="27"/>
  <c r="S227" i="27"/>
  <c r="I227" i="27"/>
  <c r="K227" i="27"/>
  <c r="R269" i="27"/>
  <c r="Q269" i="27"/>
  <c r="M269" i="27"/>
  <c r="K269" i="27"/>
  <c r="Q286" i="27"/>
  <c r="I286" i="27"/>
  <c r="M300" i="27"/>
  <c r="I300" i="27"/>
  <c r="S300" i="27"/>
  <c r="P300" i="27" s="1"/>
  <c r="Q300" i="27"/>
  <c r="K300" i="27"/>
  <c r="Q369" i="27"/>
  <c r="I369" i="27"/>
  <c r="S369" i="27"/>
  <c r="P369" i="27" s="1"/>
  <c r="R369" i="27"/>
  <c r="K369" i="27"/>
  <c r="J369" i="27"/>
  <c r="M69" i="27"/>
  <c r="M93" i="27"/>
  <c r="K175" i="27"/>
  <c r="J175" i="27"/>
  <c r="S175" i="27"/>
  <c r="P175" i="27" s="1"/>
  <c r="K244" i="27"/>
  <c r="J244" i="27"/>
  <c r="S244" i="27"/>
  <c r="P244" i="27" s="1"/>
  <c r="S250" i="27"/>
  <c r="P250" i="27" s="1"/>
  <c r="M252" i="27"/>
  <c r="I269" i="27"/>
  <c r="I277" i="27"/>
  <c r="M287" i="27"/>
  <c r="S347" i="27"/>
  <c r="P347" i="27" s="1"/>
  <c r="I347" i="27"/>
  <c r="R347" i="27"/>
  <c r="M347" i="27"/>
  <c r="K347" i="27"/>
  <c r="S351" i="27"/>
  <c r="P351" i="27" s="1"/>
  <c r="I351" i="27"/>
  <c r="R351" i="27"/>
  <c r="J351" i="27"/>
  <c r="S398" i="27"/>
  <c r="P398" i="27" s="1"/>
  <c r="I398" i="27"/>
  <c r="R398" i="27"/>
  <c r="K398" i="27"/>
  <c r="J398" i="27"/>
  <c r="Q398" i="27"/>
  <c r="R77" i="27"/>
  <c r="R85" i="27"/>
  <c r="R93" i="27"/>
  <c r="R101" i="27"/>
  <c r="M158" i="27"/>
  <c r="M175" i="27"/>
  <c r="M227" i="27"/>
  <c r="K236" i="27"/>
  <c r="J236" i="27"/>
  <c r="S236" i="27"/>
  <c r="P236" i="27" s="1"/>
  <c r="J269" i="27"/>
  <c r="R271" i="27"/>
  <c r="M271" i="27"/>
  <c r="I271" i="27"/>
  <c r="J277" i="27"/>
  <c r="M281" i="27"/>
  <c r="I281" i="27"/>
  <c r="R281" i="27"/>
  <c r="Q281" i="27"/>
  <c r="I282" i="27"/>
  <c r="R286" i="27"/>
  <c r="S295" i="27"/>
  <c r="P295" i="27" s="1"/>
  <c r="I295" i="27"/>
  <c r="R295" i="27"/>
  <c r="Q295" i="27"/>
  <c r="K295" i="27"/>
  <c r="S297" i="27"/>
  <c r="P297" i="27" s="1"/>
  <c r="R300" i="27"/>
  <c r="I308" i="27"/>
  <c r="J310" i="27"/>
  <c r="J317" i="27"/>
  <c r="M318" i="27"/>
  <c r="Q335" i="27"/>
  <c r="Q339" i="27"/>
  <c r="J347" i="27"/>
  <c r="M351" i="27"/>
  <c r="S359" i="27"/>
  <c r="P359" i="27" s="1"/>
  <c r="I359" i="27"/>
  <c r="R359" i="27"/>
  <c r="J359" i="27"/>
  <c r="K359" i="27"/>
  <c r="Q371" i="27"/>
  <c r="M398" i="27"/>
  <c r="M412" i="27"/>
  <c r="I412" i="27"/>
  <c r="R412" i="27"/>
  <c r="Q412" i="27"/>
  <c r="S412" i="27"/>
  <c r="P412" i="27" s="1"/>
  <c r="Q106" i="27"/>
  <c r="S126" i="27"/>
  <c r="P126" i="27" s="1"/>
  <c r="I126" i="27"/>
  <c r="R126" i="27"/>
  <c r="K126" i="27"/>
  <c r="M142" i="27"/>
  <c r="M144" i="27"/>
  <c r="R144" i="27"/>
  <c r="Q144" i="27"/>
  <c r="K151" i="27"/>
  <c r="J151" i="27"/>
  <c r="S151" i="27"/>
  <c r="P151" i="27" s="1"/>
  <c r="Q158" i="27"/>
  <c r="M172" i="27"/>
  <c r="J172" i="27"/>
  <c r="I172" i="27"/>
  <c r="Q175" i="27"/>
  <c r="R183" i="27"/>
  <c r="S190" i="27"/>
  <c r="P190" i="27" s="1"/>
  <c r="I190" i="27"/>
  <c r="R190" i="27"/>
  <c r="K190" i="27"/>
  <c r="M206" i="27"/>
  <c r="M208" i="27"/>
  <c r="R208" i="27"/>
  <c r="Q208" i="27"/>
  <c r="K220" i="27"/>
  <c r="J220" i="27"/>
  <c r="S220" i="27"/>
  <c r="Q227" i="27"/>
  <c r="R227" i="27" s="1"/>
  <c r="M241" i="27"/>
  <c r="J241" i="27"/>
  <c r="I241" i="27"/>
  <c r="Q244" i="27"/>
  <c r="R252" i="27"/>
  <c r="S259" i="27"/>
  <c r="P259" i="27" s="1"/>
  <c r="I259" i="27"/>
  <c r="R259" i="27"/>
  <c r="K259" i="27"/>
  <c r="S269" i="27"/>
  <c r="P269" i="27" s="1"/>
  <c r="S271" i="27"/>
  <c r="P271" i="27" s="1"/>
  <c r="R277" i="27"/>
  <c r="K281" i="27"/>
  <c r="S282" i="27"/>
  <c r="P282" i="27" s="1"/>
  <c r="M295" i="27"/>
  <c r="K307" i="27"/>
  <c r="I307" i="27"/>
  <c r="S307" i="27"/>
  <c r="P307" i="27" s="1"/>
  <c r="R307" i="27"/>
  <c r="K308" i="27"/>
  <c r="Q309" i="27"/>
  <c r="S309" i="27"/>
  <c r="P309" i="27" s="1"/>
  <c r="R309" i="27"/>
  <c r="K309" i="27"/>
  <c r="J309" i="27"/>
  <c r="S317" i="27"/>
  <c r="P317" i="27" s="1"/>
  <c r="M325" i="27"/>
  <c r="S325" i="27" s="1"/>
  <c r="Q325" i="27"/>
  <c r="R325" i="27" s="1"/>
  <c r="K325" i="27"/>
  <c r="M329" i="27"/>
  <c r="S329" i="27" s="1"/>
  <c r="K329" i="27"/>
  <c r="J345" i="27"/>
  <c r="Q351" i="27"/>
  <c r="M353" i="27"/>
  <c r="K353" i="27"/>
  <c r="S353" i="27"/>
  <c r="P353" i="27" s="1"/>
  <c r="I353" i="27"/>
  <c r="S356" i="27"/>
  <c r="P356" i="27" s="1"/>
  <c r="M372" i="27"/>
  <c r="I372" i="27"/>
  <c r="S372" i="27"/>
  <c r="P372" i="27" s="1"/>
  <c r="R372" i="27"/>
  <c r="Q372" i="27"/>
  <c r="K372" i="27"/>
  <c r="J372" i="27"/>
  <c r="K383" i="27"/>
  <c r="J383" i="27"/>
  <c r="S383" i="27"/>
  <c r="P383" i="27" s="1"/>
  <c r="R383" i="27"/>
  <c r="Q383" i="27"/>
  <c r="I383" i="27"/>
  <c r="U385" i="27"/>
  <c r="T385" i="27"/>
  <c r="M396" i="27"/>
  <c r="I396" i="27"/>
  <c r="S396" i="27"/>
  <c r="P396" i="27" s="1"/>
  <c r="R396" i="27"/>
  <c r="I397" i="27"/>
  <c r="Q403" i="27"/>
  <c r="S410" i="27"/>
  <c r="P410" i="27" s="1"/>
  <c r="I410" i="27"/>
  <c r="R410" i="27"/>
  <c r="Q410" i="27"/>
  <c r="M410" i="27"/>
  <c r="J410" i="27"/>
  <c r="K412" i="27"/>
  <c r="M304" i="27"/>
  <c r="R304" i="27"/>
  <c r="Q304" i="27"/>
  <c r="K304" i="27"/>
  <c r="S363" i="27"/>
  <c r="P363" i="27" s="1"/>
  <c r="I363" i="27"/>
  <c r="R363" i="27"/>
  <c r="M363" i="27"/>
  <c r="K363" i="27"/>
  <c r="S370" i="27"/>
  <c r="P370" i="27" s="1"/>
  <c r="I370" i="27"/>
  <c r="R370" i="27"/>
  <c r="Q370" i="27"/>
  <c r="K375" i="27"/>
  <c r="J375" i="27"/>
  <c r="S375" i="27"/>
  <c r="P375" i="27" s="1"/>
  <c r="R375" i="27"/>
  <c r="M375" i="27"/>
  <c r="S382" i="27"/>
  <c r="P382" i="27" s="1"/>
  <c r="I382" i="27"/>
  <c r="R382" i="27"/>
  <c r="K382" i="27"/>
  <c r="J382" i="27"/>
  <c r="M382" i="27"/>
  <c r="Q413" i="27"/>
  <c r="M413" i="27"/>
  <c r="R413" i="27"/>
  <c r="K413" i="27"/>
  <c r="S418" i="27"/>
  <c r="P418" i="27" s="1"/>
  <c r="I418" i="27"/>
  <c r="R418" i="27"/>
  <c r="Q418" i="27"/>
  <c r="K418" i="27"/>
  <c r="J418" i="27"/>
  <c r="K423" i="27"/>
  <c r="J423" i="27"/>
  <c r="S423" i="27"/>
  <c r="P423" i="27" s="1"/>
  <c r="R423" i="27"/>
  <c r="Q423" i="27"/>
  <c r="M423" i="27"/>
  <c r="M289" i="27"/>
  <c r="I289" i="27"/>
  <c r="Q294" i="27"/>
  <c r="I294" i="27"/>
  <c r="I304" i="27"/>
  <c r="S355" i="27"/>
  <c r="P355" i="27" s="1"/>
  <c r="I355" i="27"/>
  <c r="R355" i="27"/>
  <c r="M355" i="27"/>
  <c r="K355" i="27"/>
  <c r="J363" i="27"/>
  <c r="S367" i="27"/>
  <c r="P367" i="27" s="1"/>
  <c r="I367" i="27"/>
  <c r="R367" i="27"/>
  <c r="J367" i="27"/>
  <c r="M370" i="27"/>
  <c r="I375" i="27"/>
  <c r="S386" i="27"/>
  <c r="P386" i="27" s="1"/>
  <c r="I386" i="27"/>
  <c r="R386" i="27"/>
  <c r="Q386" i="27"/>
  <c r="M386" i="27"/>
  <c r="K386" i="27"/>
  <c r="S394" i="27"/>
  <c r="P394" i="27" s="1"/>
  <c r="I394" i="27"/>
  <c r="R394" i="27"/>
  <c r="Q394" i="27"/>
  <c r="M394" i="27"/>
  <c r="K399" i="27"/>
  <c r="J399" i="27"/>
  <c r="S399" i="27"/>
  <c r="P399" i="27" s="1"/>
  <c r="R399" i="27"/>
  <c r="M399" i="27"/>
  <c r="I413" i="27"/>
  <c r="M418" i="27"/>
  <c r="I423" i="27"/>
  <c r="S390" i="27"/>
  <c r="P390" i="27" s="1"/>
  <c r="I390" i="27"/>
  <c r="R390" i="27"/>
  <c r="K390" i="27"/>
  <c r="J390" i="27"/>
  <c r="M390" i="27"/>
  <c r="K391" i="27"/>
  <c r="J391" i="27"/>
  <c r="S391" i="27"/>
  <c r="P391" i="27" s="1"/>
  <c r="R391" i="27"/>
  <c r="I391" i="27"/>
  <c r="Q401" i="27"/>
  <c r="I401" i="27"/>
  <c r="K401" i="27"/>
  <c r="J401" i="27"/>
  <c r="K419" i="27"/>
  <c r="J419" i="27"/>
  <c r="M419" i="27"/>
  <c r="Q421" i="27"/>
  <c r="M421" i="27"/>
  <c r="Q330" i="27"/>
  <c r="R330" i="27" s="1"/>
  <c r="S330" i="27"/>
  <c r="Q334" i="27"/>
  <c r="K334" i="27"/>
  <c r="Q338" i="27"/>
  <c r="S338" i="27"/>
  <c r="P338" i="27" s="1"/>
  <c r="Q342" i="27"/>
  <c r="K342" i="27"/>
  <c r="Q346" i="27"/>
  <c r="S346" i="27"/>
  <c r="P346" i="27" s="1"/>
  <c r="Q350" i="27"/>
  <c r="K350" i="27"/>
  <c r="Q354" i="27"/>
  <c r="S354" i="27"/>
  <c r="P354" i="27" s="1"/>
  <c r="Q358" i="27"/>
  <c r="K358" i="27"/>
  <c r="Q362" i="27"/>
  <c r="S362" i="27"/>
  <c r="P362" i="27" s="1"/>
  <c r="Q366" i="27"/>
  <c r="K366" i="27"/>
  <c r="S378" i="27"/>
  <c r="P378" i="27" s="1"/>
  <c r="I378" i="27"/>
  <c r="R378" i="27"/>
  <c r="Q378" i="27"/>
  <c r="J378" i="27"/>
  <c r="Q389" i="27"/>
  <c r="M389" i="27"/>
  <c r="K389" i="27"/>
  <c r="J389" i="27"/>
  <c r="M391" i="27"/>
  <c r="Q393" i="27"/>
  <c r="I393" i="27"/>
  <c r="S393" i="27"/>
  <c r="P393" i="27" s="1"/>
  <c r="M401" i="27"/>
  <c r="M404" i="27"/>
  <c r="I404" i="27"/>
  <c r="K404" i="27"/>
  <c r="J404" i="27"/>
  <c r="K415" i="27"/>
  <c r="J415" i="27"/>
  <c r="S415" i="27"/>
  <c r="P415" i="27" s="1"/>
  <c r="R415" i="27"/>
  <c r="I415" i="27"/>
  <c r="I419" i="27"/>
  <c r="I421" i="27"/>
  <c r="S333" i="27"/>
  <c r="P333" i="27" s="1"/>
  <c r="S341" i="27"/>
  <c r="P341" i="27" s="1"/>
  <c r="S349" i="27"/>
  <c r="P349" i="27" s="1"/>
  <c r="S357" i="27"/>
  <c r="P357" i="27" s="1"/>
  <c r="S365" i="27"/>
  <c r="P365" i="27" s="1"/>
  <c r="M380" i="27"/>
  <c r="I380" i="27"/>
  <c r="Q385" i="27"/>
  <c r="I385" i="27"/>
  <c r="Q405" i="27"/>
  <c r="M405" i="27"/>
  <c r="M368" i="27"/>
  <c r="Q368" i="27"/>
  <c r="K379" i="27"/>
  <c r="J379" i="27"/>
  <c r="M379" i="27"/>
  <c r="Q381" i="27"/>
  <c r="M381" i="27"/>
  <c r="M420" i="27"/>
  <c r="I420" i="27"/>
  <c r="M31" i="21"/>
  <c r="I31" i="21"/>
  <c r="J31" i="21"/>
  <c r="K31" i="21"/>
  <c r="S31" i="21"/>
  <c r="P31" i="21" s="1"/>
  <c r="R31" i="21"/>
  <c r="Q31" i="21"/>
  <c r="J15" i="21"/>
  <c r="I19" i="21"/>
  <c r="K55" i="21"/>
  <c r="J55" i="21"/>
  <c r="S55" i="21"/>
  <c r="P55" i="21" s="1"/>
  <c r="I55" i="21"/>
  <c r="R55" i="21"/>
  <c r="Q55" i="21"/>
  <c r="M55" i="21"/>
  <c r="I23" i="21"/>
  <c r="K23" i="21"/>
  <c r="J23" i="21"/>
  <c r="M56" i="21"/>
  <c r="K56" i="21"/>
  <c r="S56" i="21"/>
  <c r="P56" i="21" s="1"/>
  <c r="R56" i="21"/>
  <c r="J56" i="21"/>
  <c r="Q56" i="21"/>
  <c r="I56" i="21"/>
  <c r="M27" i="21"/>
  <c r="S27" i="21" s="1"/>
  <c r="P27" i="21" s="1"/>
  <c r="I27" i="21"/>
  <c r="K27" i="21"/>
  <c r="J27" i="21"/>
  <c r="U57" i="21"/>
  <c r="T57" i="21"/>
  <c r="M48" i="21"/>
  <c r="K48" i="21"/>
  <c r="Q48" i="21"/>
  <c r="J48" i="21"/>
  <c r="I48" i="21"/>
  <c r="K87" i="21"/>
  <c r="J87" i="21"/>
  <c r="S87" i="21"/>
  <c r="P87" i="21" s="1"/>
  <c r="I87" i="21"/>
  <c r="M87" i="21"/>
  <c r="K107" i="21"/>
  <c r="J107" i="21"/>
  <c r="S107" i="21"/>
  <c r="P107" i="21" s="1"/>
  <c r="I107" i="21"/>
  <c r="M107" i="21"/>
  <c r="S147" i="21"/>
  <c r="P147" i="21" s="1"/>
  <c r="I147" i="21"/>
  <c r="R147" i="21"/>
  <c r="Q147" i="21"/>
  <c r="K147" i="21"/>
  <c r="J147" i="21"/>
  <c r="M147" i="21"/>
  <c r="M52" i="21"/>
  <c r="K52" i="21"/>
  <c r="R52" i="21"/>
  <c r="Q52" i="21"/>
  <c r="J52" i="21"/>
  <c r="I52" i="21"/>
  <c r="R57" i="21"/>
  <c r="S406" i="21"/>
  <c r="P406" i="21" s="1"/>
  <c r="I406" i="21"/>
  <c r="K406" i="21"/>
  <c r="J406" i="21"/>
  <c r="R406" i="21"/>
  <c r="Q406" i="21"/>
  <c r="M406" i="21"/>
  <c r="J9" i="21"/>
  <c r="I9" i="21"/>
  <c r="I21" i="21"/>
  <c r="J29" i="21"/>
  <c r="J33" i="21"/>
  <c r="S33" i="21"/>
  <c r="P33" i="21" s="1"/>
  <c r="I33" i="21"/>
  <c r="M33" i="21"/>
  <c r="R33" i="21"/>
  <c r="Q33" i="21"/>
  <c r="K39" i="21"/>
  <c r="J39" i="21"/>
  <c r="S39" i="21"/>
  <c r="P39" i="21" s="1"/>
  <c r="I39" i="21"/>
  <c r="M39" i="21"/>
  <c r="R39" i="21"/>
  <c r="S48" i="21"/>
  <c r="P48" i="21" s="1"/>
  <c r="S52" i="21"/>
  <c r="P52" i="21" s="1"/>
  <c r="Q61" i="21"/>
  <c r="M61" i="21"/>
  <c r="R61" i="21"/>
  <c r="I61" i="21"/>
  <c r="K61" i="21"/>
  <c r="J61" i="21"/>
  <c r="K63" i="21"/>
  <c r="J63" i="21"/>
  <c r="S63" i="21"/>
  <c r="P63" i="21" s="1"/>
  <c r="I63" i="21"/>
  <c r="R63" i="21"/>
  <c r="Q63" i="21"/>
  <c r="T80" i="21"/>
  <c r="R87" i="21"/>
  <c r="T101" i="21"/>
  <c r="U101" i="21"/>
  <c r="R107" i="21"/>
  <c r="R128" i="21"/>
  <c r="Q150" i="21"/>
  <c r="R150" i="21"/>
  <c r="M150" i="21"/>
  <c r="I150" i="21"/>
  <c r="K150" i="21"/>
  <c r="S150" i="21"/>
  <c r="P150" i="21" s="1"/>
  <c r="J150" i="21"/>
  <c r="K152" i="21"/>
  <c r="J152" i="21"/>
  <c r="S152" i="21"/>
  <c r="P152" i="21" s="1"/>
  <c r="R152" i="21"/>
  <c r="M152" i="21"/>
  <c r="I152" i="21"/>
  <c r="Q152" i="21"/>
  <c r="K160" i="21"/>
  <c r="J160" i="21"/>
  <c r="Q160" i="21"/>
  <c r="M160" i="21"/>
  <c r="R160" i="21"/>
  <c r="I160" i="21"/>
  <c r="S160" i="21"/>
  <c r="P160" i="21" s="1"/>
  <c r="U176" i="21"/>
  <c r="T176" i="21"/>
  <c r="S187" i="21"/>
  <c r="P187" i="21" s="1"/>
  <c r="I187" i="21"/>
  <c r="R187" i="21"/>
  <c r="M187" i="21"/>
  <c r="Q187" i="21"/>
  <c r="K187" i="21"/>
  <c r="J187" i="21"/>
  <c r="K36" i="21"/>
  <c r="J36" i="21"/>
  <c r="I36" i="21"/>
  <c r="R36" i="21"/>
  <c r="Q36" i="21"/>
  <c r="S36" i="21"/>
  <c r="P36" i="21" s="1"/>
  <c r="Q57" i="21"/>
  <c r="M57" i="21"/>
  <c r="K57" i="21"/>
  <c r="J57" i="21"/>
  <c r="I57" i="21"/>
  <c r="M36" i="21"/>
  <c r="R48" i="21"/>
  <c r="T85" i="21"/>
  <c r="U85" i="21"/>
  <c r="Q87" i="21"/>
  <c r="K95" i="21"/>
  <c r="J95" i="21"/>
  <c r="S95" i="21"/>
  <c r="P95" i="21" s="1"/>
  <c r="I95" i="21"/>
  <c r="M95" i="21"/>
  <c r="K140" i="21"/>
  <c r="J140" i="21"/>
  <c r="S140" i="21"/>
  <c r="P140" i="21" s="1"/>
  <c r="I140" i="21"/>
  <c r="M140" i="21"/>
  <c r="M169" i="21"/>
  <c r="S169" i="21"/>
  <c r="P169" i="21" s="1"/>
  <c r="I169" i="21"/>
  <c r="R169" i="21"/>
  <c r="K169" i="21"/>
  <c r="J169" i="21"/>
  <c r="Q169" i="21"/>
  <c r="K59" i="21"/>
  <c r="J59" i="21"/>
  <c r="S59" i="21"/>
  <c r="P59" i="21" s="1"/>
  <c r="I59" i="21"/>
  <c r="R59" i="21"/>
  <c r="Q59" i="21"/>
  <c r="M59" i="21"/>
  <c r="Q65" i="21"/>
  <c r="M65" i="21"/>
  <c r="S65" i="21"/>
  <c r="P65" i="21" s="1"/>
  <c r="J65" i="21"/>
  <c r="R65" i="21"/>
  <c r="K65" i="21"/>
  <c r="Q73" i="21"/>
  <c r="M73" i="21"/>
  <c r="J73" i="21"/>
  <c r="K73" i="21"/>
  <c r="I73" i="21"/>
  <c r="K136" i="21"/>
  <c r="J136" i="21"/>
  <c r="S136" i="21"/>
  <c r="P136" i="21" s="1"/>
  <c r="I136" i="21"/>
  <c r="M136" i="21"/>
  <c r="M173" i="21"/>
  <c r="J173" i="21"/>
  <c r="S173" i="21"/>
  <c r="P173" i="21" s="1"/>
  <c r="I173" i="21"/>
  <c r="K173" i="21"/>
  <c r="R173" i="21"/>
  <c r="Q173" i="21"/>
  <c r="S195" i="21"/>
  <c r="P195" i="21" s="1"/>
  <c r="I195" i="21"/>
  <c r="R195" i="21"/>
  <c r="Q195" i="21"/>
  <c r="M195" i="21"/>
  <c r="K195" i="21"/>
  <c r="J195" i="21"/>
  <c r="Q39" i="21"/>
  <c r="M44" i="21"/>
  <c r="K44" i="21"/>
  <c r="J44" i="21"/>
  <c r="I44" i="21"/>
  <c r="S44" i="21"/>
  <c r="P44" i="21" s="1"/>
  <c r="T61" i="21"/>
  <c r="I65" i="21"/>
  <c r="Q67" i="21"/>
  <c r="K71" i="21"/>
  <c r="J71" i="21"/>
  <c r="S71" i="21"/>
  <c r="P71" i="21" s="1"/>
  <c r="I71" i="21"/>
  <c r="R71" i="21"/>
  <c r="Q71" i="21"/>
  <c r="M71" i="21"/>
  <c r="R73" i="21"/>
  <c r="Q75" i="21"/>
  <c r="Q77" i="21"/>
  <c r="M77" i="21"/>
  <c r="J77" i="21"/>
  <c r="K77" i="21"/>
  <c r="I77" i="21"/>
  <c r="K79" i="21"/>
  <c r="J79" i="21"/>
  <c r="S79" i="21"/>
  <c r="P79" i="21" s="1"/>
  <c r="I79" i="21"/>
  <c r="M79" i="21"/>
  <c r="K91" i="21"/>
  <c r="J91" i="21"/>
  <c r="S91" i="21"/>
  <c r="P91" i="21" s="1"/>
  <c r="I91" i="21"/>
  <c r="M91" i="21"/>
  <c r="Q103" i="21"/>
  <c r="Q124" i="21"/>
  <c r="Q136" i="21"/>
  <c r="M161" i="21"/>
  <c r="S161" i="21"/>
  <c r="P161" i="21" s="1"/>
  <c r="I161" i="21"/>
  <c r="K161" i="21"/>
  <c r="J161" i="21"/>
  <c r="Q161" i="21"/>
  <c r="K360" i="21"/>
  <c r="J360" i="21"/>
  <c r="S360" i="21"/>
  <c r="P360" i="21" s="1"/>
  <c r="I360" i="21"/>
  <c r="R360" i="21"/>
  <c r="Q360" i="21"/>
  <c r="M360" i="21"/>
  <c r="K43" i="21"/>
  <c r="J43" i="21"/>
  <c r="S43" i="21"/>
  <c r="P43" i="21" s="1"/>
  <c r="I43" i="21"/>
  <c r="M43" i="21"/>
  <c r="K128" i="21"/>
  <c r="J128" i="21"/>
  <c r="S128" i="21"/>
  <c r="P128" i="21" s="1"/>
  <c r="I128" i="21"/>
  <c r="M128" i="21"/>
  <c r="S155" i="21"/>
  <c r="P155" i="21" s="1"/>
  <c r="I155" i="21"/>
  <c r="R155" i="21"/>
  <c r="Q155" i="21"/>
  <c r="K155" i="21"/>
  <c r="J155" i="21"/>
  <c r="M155" i="21"/>
  <c r="R95" i="21"/>
  <c r="I10" i="21"/>
  <c r="R30" i="21"/>
  <c r="K30" i="21"/>
  <c r="Q30" i="21"/>
  <c r="J30" i="21"/>
  <c r="S30" i="21"/>
  <c r="P30" i="21" s="1"/>
  <c r="I30" i="21"/>
  <c r="Q37" i="21"/>
  <c r="M37" i="21"/>
  <c r="K37" i="21"/>
  <c r="S37" i="21"/>
  <c r="P37" i="21" s="1"/>
  <c r="J37" i="21"/>
  <c r="R37" i="21"/>
  <c r="K47" i="21"/>
  <c r="J47" i="21"/>
  <c r="S47" i="21"/>
  <c r="P47" i="21" s="1"/>
  <c r="I47" i="21"/>
  <c r="Q47" i="21"/>
  <c r="M47" i="21"/>
  <c r="S73" i="21"/>
  <c r="P73" i="21" s="1"/>
  <c r="Q81" i="21"/>
  <c r="M81" i="21"/>
  <c r="J81" i="21"/>
  <c r="K81" i="21"/>
  <c r="I81" i="21"/>
  <c r="K83" i="21"/>
  <c r="J83" i="21"/>
  <c r="S83" i="21"/>
  <c r="P83" i="21" s="1"/>
  <c r="I83" i="21"/>
  <c r="M83" i="21"/>
  <c r="K132" i="21"/>
  <c r="J132" i="21"/>
  <c r="S132" i="21"/>
  <c r="P132" i="21" s="1"/>
  <c r="I132" i="21"/>
  <c r="M132" i="21"/>
  <c r="R136" i="21"/>
  <c r="R161" i="21"/>
  <c r="K164" i="21"/>
  <c r="J164" i="21"/>
  <c r="Q164" i="21"/>
  <c r="S164" i="21"/>
  <c r="P164" i="21" s="1"/>
  <c r="R164" i="21"/>
  <c r="I164" i="21"/>
  <c r="M164" i="21"/>
  <c r="K315" i="21"/>
  <c r="J315" i="21"/>
  <c r="S315" i="21"/>
  <c r="P315" i="21" s="1"/>
  <c r="I315" i="21"/>
  <c r="Q315" i="21"/>
  <c r="R315" i="21"/>
  <c r="M315" i="21"/>
  <c r="M145" i="21"/>
  <c r="R145" i="21"/>
  <c r="Q145" i="21"/>
  <c r="I145" i="21"/>
  <c r="K145" i="21"/>
  <c r="J145" i="21"/>
  <c r="S145" i="21"/>
  <c r="P145" i="21" s="1"/>
  <c r="Q43" i="21"/>
  <c r="S70" i="21"/>
  <c r="P70" i="21" s="1"/>
  <c r="I70" i="21"/>
  <c r="R70" i="21"/>
  <c r="Q70" i="21"/>
  <c r="K70" i="21"/>
  <c r="M70" i="21"/>
  <c r="T76" i="21"/>
  <c r="Q107" i="21"/>
  <c r="T125" i="21"/>
  <c r="S203" i="21"/>
  <c r="P203" i="21" s="1"/>
  <c r="I203" i="21"/>
  <c r="R203" i="21"/>
  <c r="Q203" i="21"/>
  <c r="M203" i="21"/>
  <c r="J203" i="21"/>
  <c r="K203" i="21"/>
  <c r="S35" i="21"/>
  <c r="P35" i="21" s="1"/>
  <c r="I35" i="21"/>
  <c r="R35" i="21"/>
  <c r="Q35" i="21"/>
  <c r="K35" i="21"/>
  <c r="M35" i="21"/>
  <c r="K67" i="21"/>
  <c r="J67" i="21"/>
  <c r="S67" i="21"/>
  <c r="P67" i="21" s="1"/>
  <c r="I67" i="21"/>
  <c r="M67" i="21"/>
  <c r="K75" i="21"/>
  <c r="J75" i="21"/>
  <c r="S75" i="21"/>
  <c r="P75" i="21" s="1"/>
  <c r="I75" i="21"/>
  <c r="M75" i="21"/>
  <c r="K103" i="21"/>
  <c r="J103" i="21"/>
  <c r="S103" i="21"/>
  <c r="P103" i="21" s="1"/>
  <c r="I103" i="21"/>
  <c r="M103" i="21"/>
  <c r="K124" i="21"/>
  <c r="J124" i="21"/>
  <c r="S124" i="21"/>
  <c r="P124" i="21" s="1"/>
  <c r="I124" i="21"/>
  <c r="M124" i="21"/>
  <c r="R140" i="21"/>
  <c r="M30" i="21"/>
  <c r="Q34" i="21"/>
  <c r="K34" i="21"/>
  <c r="S34" i="21"/>
  <c r="P34" i="21" s="1"/>
  <c r="J34" i="21"/>
  <c r="R34" i="21"/>
  <c r="I34" i="21"/>
  <c r="I37" i="21"/>
  <c r="M40" i="21"/>
  <c r="K40" i="21"/>
  <c r="J40" i="21"/>
  <c r="S40" i="21"/>
  <c r="P40" i="21" s="1"/>
  <c r="R40" i="21"/>
  <c r="I40" i="21"/>
  <c r="R44" i="21"/>
  <c r="R47" i="21"/>
  <c r="M60" i="21"/>
  <c r="K60" i="21"/>
  <c r="S60" i="21"/>
  <c r="P60" i="21" s="1"/>
  <c r="J60" i="21"/>
  <c r="R60" i="21"/>
  <c r="Q60" i="21"/>
  <c r="S62" i="21"/>
  <c r="P62" i="21" s="1"/>
  <c r="I62" i="21"/>
  <c r="R62" i="21"/>
  <c r="Q62" i="21"/>
  <c r="K62" i="21"/>
  <c r="J62" i="21"/>
  <c r="M64" i="21"/>
  <c r="K64" i="21"/>
  <c r="I64" i="21"/>
  <c r="R64" i="21"/>
  <c r="Q64" i="21"/>
  <c r="S64" i="21"/>
  <c r="P64" i="21" s="1"/>
  <c r="M72" i="21"/>
  <c r="K72" i="21"/>
  <c r="R72" i="21"/>
  <c r="Q72" i="21"/>
  <c r="I72" i="21"/>
  <c r="J72" i="21"/>
  <c r="S77" i="21"/>
  <c r="P77" i="21" s="1"/>
  <c r="R79" i="21"/>
  <c r="R81" i="21"/>
  <c r="Q83" i="21"/>
  <c r="T88" i="21"/>
  <c r="R91" i="21"/>
  <c r="K99" i="21"/>
  <c r="J99" i="21"/>
  <c r="S99" i="21"/>
  <c r="P99" i="21" s="1"/>
  <c r="I99" i="21"/>
  <c r="M99" i="21"/>
  <c r="K120" i="21"/>
  <c r="J120" i="21"/>
  <c r="I120" i="21"/>
  <c r="Q132" i="21"/>
  <c r="M285" i="21"/>
  <c r="K285" i="21"/>
  <c r="J285" i="21"/>
  <c r="S285" i="21"/>
  <c r="P285" i="21" s="1"/>
  <c r="R285" i="21"/>
  <c r="Q285" i="21"/>
  <c r="I285" i="21"/>
  <c r="M226" i="21"/>
  <c r="S226" i="21" s="1"/>
  <c r="Q49" i="21"/>
  <c r="M49" i="21"/>
  <c r="J49" i="21"/>
  <c r="I49" i="21"/>
  <c r="R49" i="21"/>
  <c r="S49" i="21"/>
  <c r="P49" i="21" s="1"/>
  <c r="K51" i="21"/>
  <c r="J51" i="21"/>
  <c r="S51" i="21"/>
  <c r="P51" i="21" s="1"/>
  <c r="I51" i="21"/>
  <c r="R51" i="21"/>
  <c r="Q51" i="21"/>
  <c r="M51" i="21"/>
  <c r="Q53" i="21"/>
  <c r="M53" i="21"/>
  <c r="K53" i="21"/>
  <c r="J53" i="21"/>
  <c r="I53" i="21"/>
  <c r="S53" i="21"/>
  <c r="P53" i="21" s="1"/>
  <c r="S58" i="21"/>
  <c r="P58" i="21" s="1"/>
  <c r="I58" i="21"/>
  <c r="R58" i="21"/>
  <c r="Q58" i="21"/>
  <c r="J58" i="21"/>
  <c r="M58" i="21"/>
  <c r="S66" i="21"/>
  <c r="P66" i="21" s="1"/>
  <c r="I66" i="21"/>
  <c r="R66" i="21"/>
  <c r="Q66" i="21"/>
  <c r="M66" i="21"/>
  <c r="J66" i="21"/>
  <c r="K66" i="21"/>
  <c r="M68" i="21"/>
  <c r="K68" i="21"/>
  <c r="J68" i="21"/>
  <c r="I68" i="21"/>
  <c r="S68" i="21"/>
  <c r="P68" i="21" s="1"/>
  <c r="S81" i="21"/>
  <c r="P81" i="21" s="1"/>
  <c r="R83" i="21"/>
  <c r="T105" i="21"/>
  <c r="U105" i="21"/>
  <c r="R132" i="21"/>
  <c r="T141" i="21"/>
  <c r="U149" i="21"/>
  <c r="T149" i="21"/>
  <c r="U153" i="21"/>
  <c r="T153" i="21"/>
  <c r="S159" i="21"/>
  <c r="P159" i="21" s="1"/>
  <c r="I159" i="21"/>
  <c r="R159" i="21"/>
  <c r="M159" i="21"/>
  <c r="Q159" i="21"/>
  <c r="J159" i="21"/>
  <c r="K159" i="21"/>
  <c r="M201" i="21"/>
  <c r="K201" i="21"/>
  <c r="J201" i="21"/>
  <c r="S201" i="21"/>
  <c r="P201" i="21" s="1"/>
  <c r="I201" i="21"/>
  <c r="R201" i="21"/>
  <c r="Q201" i="21"/>
  <c r="Q146" i="21"/>
  <c r="J146" i="21"/>
  <c r="I146" i="21"/>
  <c r="M146" i="21"/>
  <c r="M88" i="21"/>
  <c r="K88" i="21"/>
  <c r="R88" i="21"/>
  <c r="M125" i="21"/>
  <c r="K125" i="21"/>
  <c r="R125" i="21"/>
  <c r="M133" i="21"/>
  <c r="K133" i="21"/>
  <c r="R133" i="21"/>
  <c r="M141" i="21"/>
  <c r="K141" i="21"/>
  <c r="R141" i="21"/>
  <c r="R146" i="21"/>
  <c r="J223" i="21"/>
  <c r="I223" i="21"/>
  <c r="M223" i="21"/>
  <c r="S223" i="21" s="1"/>
  <c r="K223" i="21"/>
  <c r="U232" i="21"/>
  <c r="T232" i="21"/>
  <c r="M376" i="21"/>
  <c r="K376" i="21"/>
  <c r="J376" i="21"/>
  <c r="I376" i="21"/>
  <c r="S376" i="21"/>
  <c r="P376" i="21" s="1"/>
  <c r="R376" i="21"/>
  <c r="M32" i="21"/>
  <c r="S46" i="21"/>
  <c r="P46" i="21" s="1"/>
  <c r="I46" i="21"/>
  <c r="R46" i="21"/>
  <c r="Q46" i="21"/>
  <c r="S74" i="21"/>
  <c r="P74" i="21" s="1"/>
  <c r="I74" i="21"/>
  <c r="R74" i="21"/>
  <c r="Q74" i="21"/>
  <c r="I76" i="21"/>
  <c r="S78" i="21"/>
  <c r="P78" i="21" s="1"/>
  <c r="I78" i="21"/>
  <c r="R78" i="21"/>
  <c r="Q78" i="21"/>
  <c r="I80" i="21"/>
  <c r="S82" i="21"/>
  <c r="P82" i="21" s="1"/>
  <c r="I82" i="21"/>
  <c r="R82" i="21"/>
  <c r="Q82" i="21"/>
  <c r="I84" i="21"/>
  <c r="S86" i="21"/>
  <c r="P86" i="21" s="1"/>
  <c r="I86" i="21"/>
  <c r="R86" i="21"/>
  <c r="Q86" i="21"/>
  <c r="I88" i="21"/>
  <c r="S90" i="21"/>
  <c r="P90" i="21" s="1"/>
  <c r="I90" i="21"/>
  <c r="R90" i="21"/>
  <c r="Q90" i="21"/>
  <c r="S94" i="21"/>
  <c r="P94" i="21" s="1"/>
  <c r="I94" i="21"/>
  <c r="R94" i="21"/>
  <c r="Q94" i="21"/>
  <c r="I96" i="21"/>
  <c r="S98" i="21"/>
  <c r="P98" i="21" s="1"/>
  <c r="I98" i="21"/>
  <c r="R98" i="21"/>
  <c r="Q98" i="21"/>
  <c r="S102" i="21"/>
  <c r="P102" i="21" s="1"/>
  <c r="I102" i="21"/>
  <c r="R102" i="21"/>
  <c r="Q102" i="21"/>
  <c r="I104" i="21"/>
  <c r="S106" i="21"/>
  <c r="P106" i="21" s="1"/>
  <c r="I106" i="21"/>
  <c r="R106" i="21"/>
  <c r="Q106" i="21"/>
  <c r="I117" i="21"/>
  <c r="S123" i="21"/>
  <c r="P123" i="21" s="1"/>
  <c r="I123" i="21"/>
  <c r="R123" i="21"/>
  <c r="Q123" i="21"/>
  <c r="I125" i="21"/>
  <c r="S127" i="21"/>
  <c r="P127" i="21" s="1"/>
  <c r="I127" i="21"/>
  <c r="R127" i="21"/>
  <c r="Q127" i="21"/>
  <c r="I129" i="21"/>
  <c r="S131" i="21"/>
  <c r="P131" i="21" s="1"/>
  <c r="I131" i="21"/>
  <c r="R131" i="21"/>
  <c r="Q131" i="21"/>
  <c r="I133" i="21"/>
  <c r="S135" i="21"/>
  <c r="P135" i="21" s="1"/>
  <c r="I135" i="21"/>
  <c r="R135" i="21"/>
  <c r="Q135" i="21"/>
  <c r="I137" i="21"/>
  <c r="S139" i="21"/>
  <c r="P139" i="21" s="1"/>
  <c r="I139" i="21"/>
  <c r="R139" i="21"/>
  <c r="Q139" i="21"/>
  <c r="I141" i="21"/>
  <c r="K144" i="21"/>
  <c r="J144" i="21"/>
  <c r="S144" i="21"/>
  <c r="P144" i="21" s="1"/>
  <c r="R144" i="21"/>
  <c r="M144" i="21"/>
  <c r="S146" i="21"/>
  <c r="P146" i="21" s="1"/>
  <c r="R156" i="21"/>
  <c r="S171" i="21"/>
  <c r="P171" i="21" s="1"/>
  <c r="I171" i="21"/>
  <c r="R171" i="21"/>
  <c r="M171" i="21"/>
  <c r="K171" i="21"/>
  <c r="M176" i="21"/>
  <c r="K180" i="21"/>
  <c r="J180" i="21"/>
  <c r="R180" i="21"/>
  <c r="Q180" i="21"/>
  <c r="S180" i="21"/>
  <c r="P180" i="21" s="1"/>
  <c r="M180" i="21"/>
  <c r="M189" i="21"/>
  <c r="K189" i="21"/>
  <c r="J189" i="21"/>
  <c r="S189" i="21"/>
  <c r="P189" i="21" s="1"/>
  <c r="I189" i="21"/>
  <c r="Q189" i="21"/>
  <c r="R197" i="21"/>
  <c r="S199" i="21"/>
  <c r="P199" i="21" s="1"/>
  <c r="I199" i="21"/>
  <c r="R199" i="21"/>
  <c r="Q199" i="21"/>
  <c r="M199" i="21"/>
  <c r="K199" i="21"/>
  <c r="J199" i="21"/>
  <c r="J231" i="21"/>
  <c r="S231" i="21"/>
  <c r="P231" i="21" s="1"/>
  <c r="I231" i="21"/>
  <c r="R231" i="21"/>
  <c r="Q231" i="21"/>
  <c r="M231" i="21"/>
  <c r="K231" i="21"/>
  <c r="J235" i="21"/>
  <c r="S235" i="21"/>
  <c r="P235" i="21" s="1"/>
  <c r="I235" i="21"/>
  <c r="K235" i="21"/>
  <c r="Q235" i="21"/>
  <c r="J263" i="21"/>
  <c r="S263" i="21"/>
  <c r="P263" i="21" s="1"/>
  <c r="I263" i="21"/>
  <c r="R263" i="21"/>
  <c r="Q263" i="21"/>
  <c r="M263" i="21"/>
  <c r="K268" i="21"/>
  <c r="J268" i="21"/>
  <c r="S268" i="21"/>
  <c r="P268" i="21" s="1"/>
  <c r="I268" i="21"/>
  <c r="R268" i="21"/>
  <c r="Q268" i="21"/>
  <c r="M268" i="21"/>
  <c r="K307" i="21"/>
  <c r="J307" i="21"/>
  <c r="S307" i="21"/>
  <c r="P307" i="21" s="1"/>
  <c r="I307" i="21"/>
  <c r="Q307" i="21"/>
  <c r="R307" i="21"/>
  <c r="M307" i="21"/>
  <c r="J374" i="21"/>
  <c r="R374" i="21"/>
  <c r="K374" i="21"/>
  <c r="I374" i="21"/>
  <c r="S374" i="21"/>
  <c r="P374" i="21" s="1"/>
  <c r="Q374" i="21"/>
  <c r="Q376" i="21"/>
  <c r="S191" i="21"/>
  <c r="P191" i="21" s="1"/>
  <c r="I191" i="21"/>
  <c r="R191" i="21"/>
  <c r="Q191" i="21"/>
  <c r="M191" i="21"/>
  <c r="K191" i="21"/>
  <c r="J191" i="21"/>
  <c r="U210" i="21"/>
  <c r="T210" i="21"/>
  <c r="U234" i="21"/>
  <c r="T234" i="21"/>
  <c r="I156" i="21"/>
  <c r="U178" i="21"/>
  <c r="T178" i="21"/>
  <c r="R286" i="21"/>
  <c r="Q286" i="21"/>
  <c r="M286" i="21"/>
  <c r="S286" i="21"/>
  <c r="P286" i="21" s="1"/>
  <c r="K286" i="21"/>
  <c r="J286" i="21"/>
  <c r="I286" i="21"/>
  <c r="Q41" i="21"/>
  <c r="M41" i="21"/>
  <c r="M92" i="21"/>
  <c r="K92" i="21"/>
  <c r="R92" i="21"/>
  <c r="M100" i="21"/>
  <c r="K100" i="21"/>
  <c r="R100" i="21"/>
  <c r="M108" i="21"/>
  <c r="K108" i="21"/>
  <c r="R108" i="21"/>
  <c r="M121" i="21"/>
  <c r="S121" i="21" s="1"/>
  <c r="K121" i="21"/>
  <c r="K149" i="21"/>
  <c r="M241" i="21"/>
  <c r="J241" i="21"/>
  <c r="S241" i="21"/>
  <c r="P241" i="21" s="1"/>
  <c r="R241" i="21"/>
  <c r="Q241" i="21"/>
  <c r="K241" i="21"/>
  <c r="K384" i="21"/>
  <c r="S384" i="21"/>
  <c r="P384" i="21" s="1"/>
  <c r="R384" i="21"/>
  <c r="Q384" i="21"/>
  <c r="M384" i="21"/>
  <c r="J384" i="21"/>
  <c r="I384" i="21"/>
  <c r="S41" i="21"/>
  <c r="P41" i="21" s="1"/>
  <c r="S42" i="21"/>
  <c r="P42" i="21" s="1"/>
  <c r="I42" i="21"/>
  <c r="R42" i="21"/>
  <c r="Q42" i="21"/>
  <c r="M46" i="21"/>
  <c r="J74" i="21"/>
  <c r="J78" i="21"/>
  <c r="J82" i="21"/>
  <c r="I85" i="21"/>
  <c r="J86" i="21"/>
  <c r="J88" i="21"/>
  <c r="I89" i="21"/>
  <c r="J90" i="21"/>
  <c r="J92" i="21"/>
  <c r="I93" i="21"/>
  <c r="I97" i="21"/>
  <c r="J100" i="21"/>
  <c r="I101" i="21"/>
  <c r="I105" i="21"/>
  <c r="J108" i="21"/>
  <c r="I114" i="21"/>
  <c r="J121" i="21"/>
  <c r="I122" i="21"/>
  <c r="J125" i="21"/>
  <c r="I126" i="21"/>
  <c r="I130" i="21"/>
  <c r="J133" i="21"/>
  <c r="I134" i="21"/>
  <c r="I138" i="21"/>
  <c r="J141" i="21"/>
  <c r="I142" i="21"/>
  <c r="K148" i="21"/>
  <c r="J148" i="21"/>
  <c r="M148" i="21"/>
  <c r="S148" i="21"/>
  <c r="P148" i="21" s="1"/>
  <c r="R149" i="21"/>
  <c r="M153" i="21"/>
  <c r="R153" i="21"/>
  <c r="Q153" i="21"/>
  <c r="I153" i="21"/>
  <c r="Q166" i="21"/>
  <c r="K166" i="21"/>
  <c r="J166" i="21"/>
  <c r="I166" i="21"/>
  <c r="S166" i="21"/>
  <c r="P166" i="21" s="1"/>
  <c r="S175" i="21"/>
  <c r="P175" i="21" s="1"/>
  <c r="I175" i="21"/>
  <c r="R175" i="21"/>
  <c r="M175" i="21"/>
  <c r="K175" i="21"/>
  <c r="J175" i="21"/>
  <c r="K220" i="21"/>
  <c r="M220" i="21"/>
  <c r="J220" i="21"/>
  <c r="I220" i="21"/>
  <c r="K228" i="21"/>
  <c r="R228" i="21"/>
  <c r="S228" i="21"/>
  <c r="P228" i="21" s="1"/>
  <c r="Q228" i="21"/>
  <c r="M228" i="21"/>
  <c r="J228" i="21"/>
  <c r="I228" i="21"/>
  <c r="M233" i="21"/>
  <c r="J233" i="21"/>
  <c r="S233" i="21"/>
  <c r="P233" i="21" s="1"/>
  <c r="R233" i="21"/>
  <c r="Q233" i="21"/>
  <c r="K233" i="21"/>
  <c r="I233" i="21"/>
  <c r="M235" i="21"/>
  <c r="U289" i="21"/>
  <c r="T289" i="21"/>
  <c r="S347" i="21"/>
  <c r="P347" i="21" s="1"/>
  <c r="I347" i="21"/>
  <c r="R347" i="21"/>
  <c r="Q347" i="21"/>
  <c r="M347" i="21"/>
  <c r="K347" i="21"/>
  <c r="J347" i="21"/>
  <c r="S367" i="21"/>
  <c r="P367" i="21" s="1"/>
  <c r="I367" i="21"/>
  <c r="R367" i="21"/>
  <c r="Q367" i="21"/>
  <c r="M367" i="21"/>
  <c r="K367" i="21"/>
  <c r="J367" i="21"/>
  <c r="M374" i="21"/>
  <c r="K156" i="21"/>
  <c r="J156" i="21"/>
  <c r="M156" i="21"/>
  <c r="S156" i="21"/>
  <c r="P156" i="21" s="1"/>
  <c r="K288" i="21"/>
  <c r="J288" i="21"/>
  <c r="S288" i="21"/>
  <c r="P288" i="21" s="1"/>
  <c r="I288" i="21"/>
  <c r="R288" i="21"/>
  <c r="Q288" i="21"/>
  <c r="M288" i="21"/>
  <c r="Q45" i="21"/>
  <c r="M45" i="21"/>
  <c r="S54" i="21"/>
  <c r="P54" i="21" s="1"/>
  <c r="I54" i="21"/>
  <c r="R54" i="21"/>
  <c r="Q54" i="21"/>
  <c r="Q69" i="21"/>
  <c r="M69" i="21"/>
  <c r="M185" i="21"/>
  <c r="J185" i="21"/>
  <c r="S185" i="21"/>
  <c r="P185" i="21" s="1"/>
  <c r="I185" i="21"/>
  <c r="R185" i="21"/>
  <c r="R45" i="21"/>
  <c r="S50" i="21"/>
  <c r="P50" i="21" s="1"/>
  <c r="I50" i="21"/>
  <c r="R50" i="21"/>
  <c r="Q50" i="21"/>
  <c r="M76" i="21"/>
  <c r="K76" i="21"/>
  <c r="R76" i="21"/>
  <c r="M80" i="21"/>
  <c r="K80" i="21"/>
  <c r="R80" i="21"/>
  <c r="M129" i="21"/>
  <c r="K129" i="21"/>
  <c r="R129" i="21"/>
  <c r="S143" i="21"/>
  <c r="P143" i="21" s="1"/>
  <c r="I143" i="21"/>
  <c r="R143" i="21"/>
  <c r="K143" i="21"/>
  <c r="J143" i="21"/>
  <c r="Q143" i="21"/>
  <c r="K168" i="21"/>
  <c r="J168" i="21"/>
  <c r="Q168" i="21"/>
  <c r="S168" i="21"/>
  <c r="P168" i="21" s="1"/>
  <c r="M168" i="21"/>
  <c r="K176" i="21"/>
  <c r="J176" i="21"/>
  <c r="R176" i="21"/>
  <c r="Q176" i="21"/>
  <c r="I176" i="21"/>
  <c r="K185" i="21"/>
  <c r="M193" i="21"/>
  <c r="K193" i="21"/>
  <c r="J193" i="21"/>
  <c r="S193" i="21"/>
  <c r="P193" i="21" s="1"/>
  <c r="I193" i="21"/>
  <c r="R193" i="21"/>
  <c r="Q193" i="21"/>
  <c r="J227" i="21"/>
  <c r="S227" i="21"/>
  <c r="I227" i="21"/>
  <c r="M227" i="21"/>
  <c r="Q227" i="21" s="1"/>
  <c r="R227" i="21" s="1"/>
  <c r="K227" i="21"/>
  <c r="J283" i="21"/>
  <c r="S283" i="21"/>
  <c r="P283" i="21" s="1"/>
  <c r="I283" i="21"/>
  <c r="R283" i="21"/>
  <c r="Q283" i="21"/>
  <c r="M283" i="21"/>
  <c r="K283" i="21"/>
  <c r="Q32" i="21"/>
  <c r="S38" i="21"/>
  <c r="P38" i="21" s="1"/>
  <c r="I38" i="21"/>
  <c r="R38" i="21"/>
  <c r="Q38" i="21"/>
  <c r="M42" i="21"/>
  <c r="K74" i="21"/>
  <c r="K78" i="21"/>
  <c r="K82" i="21"/>
  <c r="K86" i="21"/>
  <c r="K90" i="21"/>
  <c r="K94" i="21"/>
  <c r="K98" i="21"/>
  <c r="K102" i="21"/>
  <c r="K106" i="21"/>
  <c r="K123" i="21"/>
  <c r="K127" i="21"/>
  <c r="K131" i="21"/>
  <c r="I148" i="21"/>
  <c r="J153" i="21"/>
  <c r="Q154" i="21"/>
  <c r="J154" i="21"/>
  <c r="I154" i="21"/>
  <c r="M154" i="21"/>
  <c r="M157" i="21"/>
  <c r="S157" i="21"/>
  <c r="P157" i="21" s="1"/>
  <c r="J157" i="21"/>
  <c r="I157" i="21"/>
  <c r="Q157" i="21"/>
  <c r="Q162" i="21"/>
  <c r="K162" i="21"/>
  <c r="I162" i="21"/>
  <c r="M162" i="21"/>
  <c r="M165" i="21"/>
  <c r="S165" i="21"/>
  <c r="P165" i="21" s="1"/>
  <c r="I165" i="21"/>
  <c r="R165" i="21"/>
  <c r="Q165" i="21"/>
  <c r="M166" i="21"/>
  <c r="Q170" i="21"/>
  <c r="K170" i="21"/>
  <c r="R170" i="21"/>
  <c r="M170" i="21"/>
  <c r="Q171" i="21"/>
  <c r="Q175" i="21"/>
  <c r="S179" i="21"/>
  <c r="P179" i="21" s="1"/>
  <c r="I179" i="21"/>
  <c r="R179" i="21"/>
  <c r="M179" i="21"/>
  <c r="J179" i="21"/>
  <c r="Q179" i="21"/>
  <c r="R189" i="21"/>
  <c r="Q194" i="21"/>
  <c r="M194" i="21"/>
  <c r="K194" i="21"/>
  <c r="S194" i="21"/>
  <c r="P194" i="21" s="1"/>
  <c r="R194" i="21"/>
  <c r="I194" i="21"/>
  <c r="R235" i="21"/>
  <c r="S294" i="21"/>
  <c r="P294" i="21" s="1"/>
  <c r="I294" i="21"/>
  <c r="Q294" i="21"/>
  <c r="M294" i="21"/>
  <c r="R294" i="21"/>
  <c r="K294" i="21"/>
  <c r="J294" i="21"/>
  <c r="M333" i="21"/>
  <c r="K333" i="21"/>
  <c r="S333" i="21"/>
  <c r="P333" i="21" s="1"/>
  <c r="I333" i="21"/>
  <c r="R333" i="21"/>
  <c r="Q333" i="21"/>
  <c r="J333" i="21"/>
  <c r="K188" i="21"/>
  <c r="J188" i="21"/>
  <c r="S188" i="21"/>
  <c r="P188" i="21" s="1"/>
  <c r="R188" i="21"/>
  <c r="Q188" i="21"/>
  <c r="M188" i="21"/>
  <c r="I188" i="21"/>
  <c r="M205" i="21"/>
  <c r="K205" i="21"/>
  <c r="J205" i="21"/>
  <c r="S205" i="21"/>
  <c r="P205" i="21" s="1"/>
  <c r="I205" i="21"/>
  <c r="R205" i="21"/>
  <c r="Q205" i="21"/>
  <c r="M149" i="21"/>
  <c r="J149" i="21"/>
  <c r="I149" i="21"/>
  <c r="Q149" i="21"/>
  <c r="M197" i="21"/>
  <c r="K197" i="21"/>
  <c r="J197" i="21"/>
  <c r="S197" i="21"/>
  <c r="P197" i="21" s="1"/>
  <c r="I197" i="21"/>
  <c r="K248" i="21"/>
  <c r="J248" i="21"/>
  <c r="S248" i="21"/>
  <c r="P248" i="21" s="1"/>
  <c r="I248" i="21"/>
  <c r="R248" i="21"/>
  <c r="Q248" i="21"/>
  <c r="M248" i="21"/>
  <c r="M54" i="21"/>
  <c r="R69" i="21"/>
  <c r="M84" i="21"/>
  <c r="K84" i="21"/>
  <c r="R84" i="21"/>
  <c r="M96" i="21"/>
  <c r="K96" i="21"/>
  <c r="R96" i="21"/>
  <c r="M104" i="21"/>
  <c r="K104" i="21"/>
  <c r="R104" i="21"/>
  <c r="K117" i="21"/>
  <c r="M137" i="21"/>
  <c r="K137" i="21"/>
  <c r="R137" i="21"/>
  <c r="S167" i="21"/>
  <c r="P167" i="21" s="1"/>
  <c r="I167" i="21"/>
  <c r="R167" i="21"/>
  <c r="M167" i="21"/>
  <c r="K167" i="21"/>
  <c r="J167" i="21"/>
  <c r="Q167" i="21"/>
  <c r="M349" i="21"/>
  <c r="K349" i="21"/>
  <c r="J349" i="21"/>
  <c r="S349" i="21"/>
  <c r="P349" i="21" s="1"/>
  <c r="I349" i="21"/>
  <c r="R349" i="21"/>
  <c r="Q349" i="21"/>
  <c r="I45" i="21"/>
  <c r="I69" i="21"/>
  <c r="M74" i="21"/>
  <c r="Q76" i="21"/>
  <c r="M78" i="21"/>
  <c r="Q80" i="21"/>
  <c r="M82" i="21"/>
  <c r="Q84" i="21"/>
  <c r="Q85" i="21"/>
  <c r="M85" i="21"/>
  <c r="J85" i="21"/>
  <c r="Q88" i="21"/>
  <c r="Q89" i="21"/>
  <c r="M89" i="21"/>
  <c r="J89" i="21"/>
  <c r="Q92" i="21"/>
  <c r="Q93" i="21"/>
  <c r="M93" i="21"/>
  <c r="J93" i="21"/>
  <c r="Q96" i="21"/>
  <c r="Q97" i="21"/>
  <c r="M97" i="21"/>
  <c r="J97" i="21"/>
  <c r="Q100" i="21"/>
  <c r="Q101" i="21"/>
  <c r="M101" i="21"/>
  <c r="J101" i="21"/>
  <c r="Q104" i="21"/>
  <c r="Q105" i="21"/>
  <c r="M105" i="21"/>
  <c r="J105" i="21"/>
  <c r="Q108" i="21"/>
  <c r="J114" i="21"/>
  <c r="Q121" i="21"/>
  <c r="R121" i="21" s="1"/>
  <c r="M122" i="21"/>
  <c r="S122" i="21" s="1"/>
  <c r="J122" i="21"/>
  <c r="Q125" i="21"/>
  <c r="Q126" i="21"/>
  <c r="M126" i="21"/>
  <c r="J126" i="21"/>
  <c r="Q129" i="21"/>
  <c r="Q130" i="21"/>
  <c r="M130" i="21"/>
  <c r="J130" i="21"/>
  <c r="Q133" i="21"/>
  <c r="Q134" i="21"/>
  <c r="M134" i="21"/>
  <c r="J134" i="21"/>
  <c r="Q137" i="21"/>
  <c r="Q138" i="21"/>
  <c r="M138" i="21"/>
  <c r="J138" i="21"/>
  <c r="Q141" i="21"/>
  <c r="R142" i="21"/>
  <c r="Q142" i="21"/>
  <c r="M142" i="21"/>
  <c r="J142" i="21"/>
  <c r="S151" i="21"/>
  <c r="P151" i="21" s="1"/>
  <c r="I151" i="21"/>
  <c r="R151" i="21"/>
  <c r="K151" i="21"/>
  <c r="J151" i="21"/>
  <c r="Q151" i="21"/>
  <c r="Q158" i="21"/>
  <c r="K158" i="21"/>
  <c r="S158" i="21"/>
  <c r="P158" i="21" s="1"/>
  <c r="R158" i="21"/>
  <c r="J158" i="21"/>
  <c r="M177" i="21"/>
  <c r="J177" i="21"/>
  <c r="S177" i="21"/>
  <c r="P177" i="21" s="1"/>
  <c r="I177" i="21"/>
  <c r="K177" i="21"/>
  <c r="R177" i="21"/>
  <c r="Q186" i="21"/>
  <c r="K186" i="21"/>
  <c r="S186" i="21"/>
  <c r="P186" i="21" s="1"/>
  <c r="R186" i="21"/>
  <c r="J186" i="21"/>
  <c r="K196" i="21"/>
  <c r="J196" i="21"/>
  <c r="S196" i="21"/>
  <c r="P196" i="21" s="1"/>
  <c r="I196" i="21"/>
  <c r="R196" i="21"/>
  <c r="Q196" i="21"/>
  <c r="M196" i="21"/>
  <c r="S207" i="21"/>
  <c r="P207" i="21" s="1"/>
  <c r="I207" i="21"/>
  <c r="R207" i="21"/>
  <c r="Q207" i="21"/>
  <c r="M207" i="21"/>
  <c r="J207" i="21"/>
  <c r="M253" i="21"/>
  <c r="K253" i="21"/>
  <c r="J253" i="21"/>
  <c r="S253" i="21"/>
  <c r="P253" i="21" s="1"/>
  <c r="R253" i="21"/>
  <c r="Q253" i="21"/>
  <c r="I253" i="21"/>
  <c r="M261" i="21"/>
  <c r="K261" i="21"/>
  <c r="J261" i="21"/>
  <c r="S261" i="21"/>
  <c r="P261" i="21" s="1"/>
  <c r="R261" i="21"/>
  <c r="Q261" i="21"/>
  <c r="I261" i="21"/>
  <c r="M273" i="21"/>
  <c r="K273" i="21"/>
  <c r="J273" i="21"/>
  <c r="S273" i="21"/>
  <c r="P273" i="21" s="1"/>
  <c r="R273" i="21"/>
  <c r="Q273" i="21"/>
  <c r="I273" i="21"/>
  <c r="K311" i="21"/>
  <c r="J311" i="21"/>
  <c r="S311" i="21"/>
  <c r="P311" i="21" s="1"/>
  <c r="I311" i="21"/>
  <c r="Q311" i="21"/>
  <c r="R311" i="21"/>
  <c r="M311" i="21"/>
  <c r="M330" i="21"/>
  <c r="S330" i="21" s="1"/>
  <c r="K330" i="21"/>
  <c r="J330" i="21"/>
  <c r="I330" i="21"/>
  <c r="S163" i="21"/>
  <c r="P163" i="21" s="1"/>
  <c r="I163" i="21"/>
  <c r="R163" i="21"/>
  <c r="M163" i="21"/>
  <c r="S183" i="21"/>
  <c r="P183" i="21" s="1"/>
  <c r="I183" i="21"/>
  <c r="R183" i="21"/>
  <c r="M183" i="21"/>
  <c r="K184" i="21"/>
  <c r="J184" i="21"/>
  <c r="R184" i="21"/>
  <c r="Q184" i="21"/>
  <c r="Q206" i="21"/>
  <c r="M206" i="21"/>
  <c r="K206" i="21"/>
  <c r="K208" i="21"/>
  <c r="J208" i="21"/>
  <c r="S208" i="21"/>
  <c r="P208" i="21" s="1"/>
  <c r="I208" i="21"/>
  <c r="R208" i="21"/>
  <c r="Q208" i="21"/>
  <c r="Q213" i="21"/>
  <c r="M213" i="21"/>
  <c r="K213" i="21"/>
  <c r="J213" i="21"/>
  <c r="R234" i="21"/>
  <c r="Q234" i="21"/>
  <c r="M234" i="21"/>
  <c r="K234" i="21"/>
  <c r="J234" i="21"/>
  <c r="I234" i="21"/>
  <c r="J251" i="21"/>
  <c r="S251" i="21"/>
  <c r="P251" i="21" s="1"/>
  <c r="I251" i="21"/>
  <c r="R251" i="21"/>
  <c r="Q251" i="21"/>
  <c r="R254" i="21"/>
  <c r="Q254" i="21"/>
  <c r="M254" i="21"/>
  <c r="S254" i="21"/>
  <c r="P254" i="21" s="1"/>
  <c r="K254" i="21"/>
  <c r="J254" i="21"/>
  <c r="K256" i="21"/>
  <c r="J256" i="21"/>
  <c r="S256" i="21"/>
  <c r="P256" i="21" s="1"/>
  <c r="I256" i="21"/>
  <c r="R256" i="21"/>
  <c r="Q256" i="21"/>
  <c r="U265" i="21"/>
  <c r="T265" i="21"/>
  <c r="J271" i="21"/>
  <c r="S271" i="21"/>
  <c r="P271" i="21" s="1"/>
  <c r="I271" i="21"/>
  <c r="R271" i="21"/>
  <c r="Q271" i="21"/>
  <c r="K271" i="21"/>
  <c r="K303" i="21"/>
  <c r="J303" i="21"/>
  <c r="S303" i="21"/>
  <c r="P303" i="21" s="1"/>
  <c r="I303" i="21"/>
  <c r="Q303" i="21"/>
  <c r="M303" i="21"/>
  <c r="R303" i="21"/>
  <c r="M365" i="21"/>
  <c r="K365" i="21"/>
  <c r="J365" i="21"/>
  <c r="S365" i="21"/>
  <c r="P365" i="21" s="1"/>
  <c r="I365" i="21"/>
  <c r="R365" i="21"/>
  <c r="Q365" i="21"/>
  <c r="S465" i="21"/>
  <c r="P465" i="21" s="1"/>
  <c r="I465" i="21"/>
  <c r="R465" i="21"/>
  <c r="Q465" i="21"/>
  <c r="M465" i="21"/>
  <c r="J465" i="21"/>
  <c r="K465" i="21"/>
  <c r="Q198" i="21"/>
  <c r="M198" i="21"/>
  <c r="K198" i="21"/>
  <c r="K200" i="21"/>
  <c r="J200" i="21"/>
  <c r="S200" i="21"/>
  <c r="P200" i="21" s="1"/>
  <c r="I200" i="21"/>
  <c r="R200" i="21"/>
  <c r="Q200" i="21"/>
  <c r="J206" i="21"/>
  <c r="R213" i="21"/>
  <c r="M225" i="21"/>
  <c r="S225" i="21" s="1"/>
  <c r="J225" i="21"/>
  <c r="K225" i="21"/>
  <c r="I225" i="21"/>
  <c r="J239" i="21"/>
  <c r="S239" i="21"/>
  <c r="P239" i="21" s="1"/>
  <c r="I239" i="21"/>
  <c r="R239" i="21"/>
  <c r="Q239" i="21"/>
  <c r="M239" i="21"/>
  <c r="K239" i="21"/>
  <c r="R266" i="21"/>
  <c r="Q266" i="21"/>
  <c r="M266" i="21"/>
  <c r="S266" i="21"/>
  <c r="P266" i="21" s="1"/>
  <c r="K266" i="21"/>
  <c r="J266" i="21"/>
  <c r="I266" i="21"/>
  <c r="R274" i="21"/>
  <c r="Q274" i="21"/>
  <c r="M274" i="21"/>
  <c r="S274" i="21"/>
  <c r="P274" i="21" s="1"/>
  <c r="K274" i="21"/>
  <c r="K280" i="21"/>
  <c r="J280" i="21"/>
  <c r="S280" i="21"/>
  <c r="P280" i="21" s="1"/>
  <c r="I280" i="21"/>
  <c r="R280" i="21"/>
  <c r="Q280" i="21"/>
  <c r="M280" i="21"/>
  <c r="S290" i="21"/>
  <c r="P290" i="21" s="1"/>
  <c r="I290" i="21"/>
  <c r="Q290" i="21"/>
  <c r="J290" i="21"/>
  <c r="R290" i="21"/>
  <c r="M290" i="21"/>
  <c r="K290" i="21"/>
  <c r="K328" i="21"/>
  <c r="S326" i="21" s="1"/>
  <c r="J328" i="21"/>
  <c r="S328" i="21"/>
  <c r="I328" i="21"/>
  <c r="M328" i="21"/>
  <c r="J390" i="21"/>
  <c r="S390" i="21"/>
  <c r="P390" i="21" s="1"/>
  <c r="I390" i="21"/>
  <c r="R390" i="21"/>
  <c r="Q390" i="21"/>
  <c r="M390" i="21"/>
  <c r="Q174" i="21"/>
  <c r="K174" i="21"/>
  <c r="S184" i="21"/>
  <c r="P184" i="21" s="1"/>
  <c r="I198" i="21"/>
  <c r="M200" i="21"/>
  <c r="R206" i="21"/>
  <c r="Q210" i="21"/>
  <c r="M210" i="21"/>
  <c r="K210" i="21"/>
  <c r="J211" i="21"/>
  <c r="M212" i="21"/>
  <c r="K212" i="21"/>
  <c r="J212" i="21"/>
  <c r="I212" i="21"/>
  <c r="S212" i="21"/>
  <c r="P212" i="21" s="1"/>
  <c r="R212" i="21"/>
  <c r="S213" i="21"/>
  <c r="P213" i="21" s="1"/>
  <c r="Q225" i="21"/>
  <c r="R225" i="21" s="1"/>
  <c r="M229" i="21"/>
  <c r="J229" i="21"/>
  <c r="Q229" i="21"/>
  <c r="K229" i="21"/>
  <c r="I229" i="21"/>
  <c r="M237" i="21"/>
  <c r="J237" i="21"/>
  <c r="S237" i="21"/>
  <c r="P237" i="21" s="1"/>
  <c r="R237" i="21"/>
  <c r="Q237" i="21"/>
  <c r="R242" i="21"/>
  <c r="Q242" i="21"/>
  <c r="M242" i="21"/>
  <c r="S242" i="21"/>
  <c r="P242" i="21" s="1"/>
  <c r="K242" i="21"/>
  <c r="I274" i="21"/>
  <c r="Q358" i="21"/>
  <c r="M358" i="21"/>
  <c r="K358" i="21"/>
  <c r="S358" i="21"/>
  <c r="P358" i="21" s="1"/>
  <c r="R358" i="21"/>
  <c r="J358" i="21"/>
  <c r="I358" i="21"/>
  <c r="M361" i="21"/>
  <c r="K361" i="21"/>
  <c r="J361" i="21"/>
  <c r="S361" i="21"/>
  <c r="P361" i="21" s="1"/>
  <c r="I361" i="21"/>
  <c r="R361" i="21"/>
  <c r="Q361" i="21"/>
  <c r="Q366" i="21"/>
  <c r="M366" i="21"/>
  <c r="K366" i="21"/>
  <c r="S366" i="21"/>
  <c r="P366" i="21" s="1"/>
  <c r="R366" i="21"/>
  <c r="J366" i="21"/>
  <c r="T386" i="21"/>
  <c r="U386" i="21"/>
  <c r="K390" i="21"/>
  <c r="J422" i="21"/>
  <c r="S422" i="21"/>
  <c r="P422" i="21" s="1"/>
  <c r="I422" i="21"/>
  <c r="K422" i="21"/>
  <c r="R422" i="21"/>
  <c r="Q422" i="21"/>
  <c r="M422" i="21"/>
  <c r="I174" i="21"/>
  <c r="Q178" i="21"/>
  <c r="K178" i="21"/>
  <c r="Q190" i="21"/>
  <c r="M190" i="21"/>
  <c r="K190" i="21"/>
  <c r="K192" i="21"/>
  <c r="J192" i="21"/>
  <c r="S192" i="21"/>
  <c r="P192" i="21" s="1"/>
  <c r="I192" i="21"/>
  <c r="R192" i="21"/>
  <c r="Q192" i="21"/>
  <c r="J198" i="21"/>
  <c r="S206" i="21"/>
  <c r="P206" i="21" s="1"/>
  <c r="I210" i="21"/>
  <c r="R229" i="21"/>
  <c r="K240" i="21"/>
  <c r="J240" i="21"/>
  <c r="R240" i="21"/>
  <c r="S240" i="21"/>
  <c r="P240" i="21" s="1"/>
  <c r="Q240" i="21"/>
  <c r="M240" i="21"/>
  <c r="I242" i="21"/>
  <c r="U245" i="21"/>
  <c r="T245" i="21"/>
  <c r="M249" i="21"/>
  <c r="K249" i="21"/>
  <c r="J249" i="21"/>
  <c r="S249" i="21"/>
  <c r="P249" i="21" s="1"/>
  <c r="R249" i="21"/>
  <c r="M257" i="21"/>
  <c r="K257" i="21"/>
  <c r="J257" i="21"/>
  <c r="I257" i="21"/>
  <c r="M269" i="21"/>
  <c r="K269" i="21"/>
  <c r="J269" i="21"/>
  <c r="S269" i="21"/>
  <c r="P269" i="21" s="1"/>
  <c r="T270" i="21"/>
  <c r="J274" i="21"/>
  <c r="U277" i="21"/>
  <c r="T277" i="21"/>
  <c r="M329" i="21"/>
  <c r="K329" i="21"/>
  <c r="S329" i="21"/>
  <c r="I329" i="21"/>
  <c r="Q329" i="21"/>
  <c r="R329" i="21" s="1"/>
  <c r="J329" i="21"/>
  <c r="M337" i="21"/>
  <c r="K337" i="21"/>
  <c r="S337" i="21"/>
  <c r="P337" i="21" s="1"/>
  <c r="I337" i="21"/>
  <c r="R337" i="21"/>
  <c r="Q337" i="21"/>
  <c r="S343" i="21"/>
  <c r="P343" i="21" s="1"/>
  <c r="I343" i="21"/>
  <c r="R343" i="21"/>
  <c r="Q343" i="21"/>
  <c r="M343" i="21"/>
  <c r="K343" i="21"/>
  <c r="J343" i="21"/>
  <c r="M345" i="21"/>
  <c r="K345" i="21"/>
  <c r="J345" i="21"/>
  <c r="S345" i="21"/>
  <c r="P345" i="21" s="1"/>
  <c r="I345" i="21"/>
  <c r="R345" i="21"/>
  <c r="Q345" i="21"/>
  <c r="M353" i="21"/>
  <c r="K353" i="21"/>
  <c r="J353" i="21"/>
  <c r="S353" i="21"/>
  <c r="P353" i="21" s="1"/>
  <c r="I353" i="21"/>
  <c r="R353" i="21"/>
  <c r="Q353" i="21"/>
  <c r="I366" i="21"/>
  <c r="K172" i="21"/>
  <c r="J172" i="21"/>
  <c r="R172" i="21"/>
  <c r="Q172" i="21"/>
  <c r="M181" i="21"/>
  <c r="J181" i="21"/>
  <c r="S181" i="21"/>
  <c r="P181" i="21" s="1"/>
  <c r="I181" i="21"/>
  <c r="Q182" i="21"/>
  <c r="K182" i="21"/>
  <c r="Q202" i="21"/>
  <c r="M202" i="21"/>
  <c r="K202" i="21"/>
  <c r="K204" i="21"/>
  <c r="J204" i="21"/>
  <c r="S204" i="21"/>
  <c r="P204" i="21" s="1"/>
  <c r="I204" i="21"/>
  <c r="R204" i="21"/>
  <c r="Q204" i="21"/>
  <c r="M209" i="21"/>
  <c r="K209" i="21"/>
  <c r="J209" i="21"/>
  <c r="S209" i="21"/>
  <c r="P209" i="21" s="1"/>
  <c r="I209" i="21"/>
  <c r="S211" i="21"/>
  <c r="P211" i="21" s="1"/>
  <c r="I211" i="21"/>
  <c r="R211" i="21"/>
  <c r="Q211" i="21"/>
  <c r="M211" i="21"/>
  <c r="R238" i="21"/>
  <c r="Q238" i="21"/>
  <c r="S238" i="21"/>
  <c r="P238" i="21" s="1"/>
  <c r="M238" i="21"/>
  <c r="K238" i="21"/>
  <c r="M281" i="21"/>
  <c r="K281" i="21"/>
  <c r="J281" i="21"/>
  <c r="S281" i="21"/>
  <c r="P281" i="21" s="1"/>
  <c r="R281" i="21"/>
  <c r="Q289" i="21"/>
  <c r="M289" i="21"/>
  <c r="K289" i="21"/>
  <c r="J289" i="21"/>
  <c r="I289" i="21"/>
  <c r="K291" i="21"/>
  <c r="S291" i="21"/>
  <c r="P291" i="21" s="1"/>
  <c r="I291" i="21"/>
  <c r="R291" i="21"/>
  <c r="Q291" i="21"/>
  <c r="M291" i="21"/>
  <c r="J291" i="21"/>
  <c r="M325" i="21"/>
  <c r="K325" i="21"/>
  <c r="S325" i="21"/>
  <c r="I325" i="21"/>
  <c r="Q325" i="21"/>
  <c r="R325" i="21" s="1"/>
  <c r="J325" i="21"/>
  <c r="S335" i="21"/>
  <c r="P335" i="21" s="1"/>
  <c r="I335" i="21"/>
  <c r="R335" i="21"/>
  <c r="Q335" i="21"/>
  <c r="M335" i="21"/>
  <c r="K335" i="21"/>
  <c r="K224" i="21"/>
  <c r="J243" i="21"/>
  <c r="S243" i="21"/>
  <c r="P243" i="21" s="1"/>
  <c r="I243" i="21"/>
  <c r="R243" i="21"/>
  <c r="Q243" i="21"/>
  <c r="R246" i="21"/>
  <c r="Q246" i="21"/>
  <c r="M246" i="21"/>
  <c r="K260" i="21"/>
  <c r="J260" i="21"/>
  <c r="S260" i="21"/>
  <c r="P260" i="21" s="1"/>
  <c r="I260" i="21"/>
  <c r="R260" i="21"/>
  <c r="J275" i="21"/>
  <c r="S275" i="21"/>
  <c r="P275" i="21" s="1"/>
  <c r="I275" i="21"/>
  <c r="R275" i="21"/>
  <c r="Q275" i="21"/>
  <c r="R278" i="21"/>
  <c r="Q278" i="21"/>
  <c r="M278" i="21"/>
  <c r="J314" i="21"/>
  <c r="I317" i="21"/>
  <c r="I331" i="21"/>
  <c r="M331" i="21"/>
  <c r="S331" i="21" s="1"/>
  <c r="K331" i="21"/>
  <c r="K340" i="21"/>
  <c r="J340" i="21"/>
  <c r="S340" i="21"/>
  <c r="P340" i="21" s="1"/>
  <c r="I340" i="21"/>
  <c r="R340" i="21"/>
  <c r="Q340" i="21"/>
  <c r="M340" i="21"/>
  <c r="S359" i="21"/>
  <c r="P359" i="21" s="1"/>
  <c r="I359" i="21"/>
  <c r="R359" i="21"/>
  <c r="Q359" i="21"/>
  <c r="M359" i="21"/>
  <c r="K359" i="21"/>
  <c r="S371" i="21"/>
  <c r="P371" i="21" s="1"/>
  <c r="I371" i="21"/>
  <c r="R371" i="21"/>
  <c r="Q371" i="21"/>
  <c r="M371" i="21"/>
  <c r="K371" i="21"/>
  <c r="J371" i="21"/>
  <c r="J387" i="21"/>
  <c r="S387" i="21"/>
  <c r="P387" i="21" s="1"/>
  <c r="I387" i="21"/>
  <c r="M387" i="21"/>
  <c r="K387" i="21"/>
  <c r="R387" i="21"/>
  <c r="J402" i="21"/>
  <c r="S402" i="21"/>
  <c r="P402" i="21" s="1"/>
  <c r="I402" i="21"/>
  <c r="R402" i="21"/>
  <c r="Q402" i="21"/>
  <c r="M402" i="21"/>
  <c r="Q460" i="21"/>
  <c r="M460" i="21"/>
  <c r="K460" i="21"/>
  <c r="J460" i="21"/>
  <c r="S460" i="21"/>
  <c r="P460" i="21" s="1"/>
  <c r="R460" i="21"/>
  <c r="R230" i="21"/>
  <c r="Q230" i="21"/>
  <c r="M243" i="21"/>
  <c r="I246" i="21"/>
  <c r="J255" i="21"/>
  <c r="S255" i="21"/>
  <c r="P255" i="21" s="1"/>
  <c r="I255" i="21"/>
  <c r="R255" i="21"/>
  <c r="Q255" i="21"/>
  <c r="R258" i="21"/>
  <c r="Q258" i="21"/>
  <c r="M258" i="21"/>
  <c r="M260" i="21"/>
  <c r="M265" i="21"/>
  <c r="K265" i="21"/>
  <c r="J265" i="21"/>
  <c r="K272" i="21"/>
  <c r="J272" i="21"/>
  <c r="S272" i="21"/>
  <c r="P272" i="21" s="1"/>
  <c r="I272" i="21"/>
  <c r="R272" i="21"/>
  <c r="J287" i="21"/>
  <c r="S287" i="21"/>
  <c r="P287" i="21" s="1"/>
  <c r="I287" i="21"/>
  <c r="R287" i="21"/>
  <c r="Q287" i="21"/>
  <c r="M296" i="21"/>
  <c r="K296" i="21"/>
  <c r="S296" i="21"/>
  <c r="P296" i="21" s="1"/>
  <c r="I296" i="21"/>
  <c r="R296" i="21"/>
  <c r="Q296" i="21"/>
  <c r="J296" i="21"/>
  <c r="S306" i="21"/>
  <c r="P306" i="21" s="1"/>
  <c r="I306" i="21"/>
  <c r="R306" i="21"/>
  <c r="Q306" i="21"/>
  <c r="M306" i="21"/>
  <c r="K306" i="21"/>
  <c r="J306" i="21"/>
  <c r="M316" i="21"/>
  <c r="K316" i="21"/>
  <c r="S316" i="21"/>
  <c r="P316" i="21" s="1"/>
  <c r="I316" i="21"/>
  <c r="R316" i="21"/>
  <c r="J331" i="21"/>
  <c r="Q338" i="21"/>
  <c r="M338" i="21"/>
  <c r="K338" i="21"/>
  <c r="S338" i="21"/>
  <c r="P338" i="21" s="1"/>
  <c r="R338" i="21"/>
  <c r="J338" i="21"/>
  <c r="S355" i="21"/>
  <c r="P355" i="21" s="1"/>
  <c r="I355" i="21"/>
  <c r="R355" i="21"/>
  <c r="Q355" i="21"/>
  <c r="M355" i="21"/>
  <c r="J355" i="21"/>
  <c r="J359" i="21"/>
  <c r="K368" i="21"/>
  <c r="J368" i="21"/>
  <c r="S368" i="21"/>
  <c r="P368" i="21" s="1"/>
  <c r="I368" i="21"/>
  <c r="R368" i="21"/>
  <c r="Q368" i="21"/>
  <c r="K402" i="21"/>
  <c r="S418" i="21"/>
  <c r="P418" i="21" s="1"/>
  <c r="I418" i="21"/>
  <c r="Q418" i="21"/>
  <c r="M418" i="21"/>
  <c r="K418" i="21"/>
  <c r="R418" i="21"/>
  <c r="I460" i="21"/>
  <c r="K236" i="21"/>
  <c r="R236" i="21"/>
  <c r="M245" i="21"/>
  <c r="K245" i="21"/>
  <c r="J245" i="21"/>
  <c r="K252" i="21"/>
  <c r="J252" i="21"/>
  <c r="S252" i="21"/>
  <c r="P252" i="21" s="1"/>
  <c r="I252" i="21"/>
  <c r="R252" i="21"/>
  <c r="J267" i="21"/>
  <c r="S267" i="21"/>
  <c r="P267" i="21" s="1"/>
  <c r="I267" i="21"/>
  <c r="R267" i="21"/>
  <c r="Q267" i="21"/>
  <c r="R270" i="21"/>
  <c r="Q270" i="21"/>
  <c r="M270" i="21"/>
  <c r="M277" i="21"/>
  <c r="K277" i="21"/>
  <c r="J277" i="21"/>
  <c r="K284" i="21"/>
  <c r="J284" i="21"/>
  <c r="S284" i="21"/>
  <c r="P284" i="21" s="1"/>
  <c r="I284" i="21"/>
  <c r="R284" i="21"/>
  <c r="Q305" i="21"/>
  <c r="M305" i="21"/>
  <c r="K305" i="21"/>
  <c r="J305" i="21"/>
  <c r="I305" i="21"/>
  <c r="S310" i="21"/>
  <c r="P310" i="21" s="1"/>
  <c r="I310" i="21"/>
  <c r="R310" i="21"/>
  <c r="Q310" i="21"/>
  <c r="M310" i="21"/>
  <c r="J310" i="21"/>
  <c r="S314" i="21"/>
  <c r="P314" i="21" s="1"/>
  <c r="I314" i="21"/>
  <c r="R314" i="21"/>
  <c r="Q314" i="21"/>
  <c r="M314" i="21"/>
  <c r="Q317" i="21"/>
  <c r="M317" i="21"/>
  <c r="K317" i="21"/>
  <c r="S317" i="21"/>
  <c r="P317" i="21" s="1"/>
  <c r="R317" i="21"/>
  <c r="K336" i="21"/>
  <c r="J336" i="21"/>
  <c r="S336" i="21"/>
  <c r="P336" i="21" s="1"/>
  <c r="I336" i="21"/>
  <c r="Q336" i="21"/>
  <c r="R336" i="21"/>
  <c r="M336" i="21"/>
  <c r="Q346" i="21"/>
  <c r="M346" i="21"/>
  <c r="K346" i="21"/>
  <c r="S346" i="21"/>
  <c r="P346" i="21" s="1"/>
  <c r="R346" i="21"/>
  <c r="J346" i="21"/>
  <c r="S363" i="21"/>
  <c r="P363" i="21" s="1"/>
  <c r="I363" i="21"/>
  <c r="R363" i="21"/>
  <c r="Q363" i="21"/>
  <c r="M363" i="21"/>
  <c r="K363" i="21"/>
  <c r="J363" i="21"/>
  <c r="R377" i="21"/>
  <c r="I377" i="21"/>
  <c r="S377" i="21"/>
  <c r="P377" i="21" s="1"/>
  <c r="Q377" i="21"/>
  <c r="M377" i="21"/>
  <c r="J377" i="21"/>
  <c r="J398" i="21"/>
  <c r="S398" i="21"/>
  <c r="P398" i="21" s="1"/>
  <c r="I398" i="21"/>
  <c r="R398" i="21"/>
  <c r="Q398" i="21"/>
  <c r="M398" i="21"/>
  <c r="S410" i="21"/>
  <c r="P410" i="21" s="1"/>
  <c r="I410" i="21"/>
  <c r="R410" i="21"/>
  <c r="Q410" i="21"/>
  <c r="K410" i="21"/>
  <c r="J410" i="21"/>
  <c r="M412" i="21"/>
  <c r="S412" i="21"/>
  <c r="P412" i="21" s="1"/>
  <c r="R412" i="21"/>
  <c r="Q412" i="21"/>
  <c r="K412" i="21"/>
  <c r="J412" i="21"/>
  <c r="I412" i="21"/>
  <c r="S414" i="21"/>
  <c r="P414" i="21" s="1"/>
  <c r="I414" i="21"/>
  <c r="Q414" i="21"/>
  <c r="M414" i="21"/>
  <c r="R414" i="21"/>
  <c r="K414" i="21"/>
  <c r="J414" i="21"/>
  <c r="J418" i="21"/>
  <c r="M224" i="21"/>
  <c r="J230" i="21"/>
  <c r="I236" i="21"/>
  <c r="I245" i="21"/>
  <c r="K246" i="21"/>
  <c r="J247" i="21"/>
  <c r="S247" i="21"/>
  <c r="P247" i="21" s="1"/>
  <c r="I247" i="21"/>
  <c r="R247" i="21"/>
  <c r="Q247" i="21"/>
  <c r="R250" i="21"/>
  <c r="Q250" i="21"/>
  <c r="M250" i="21"/>
  <c r="M252" i="21"/>
  <c r="J258" i="21"/>
  <c r="Q260" i="21"/>
  <c r="K264" i="21"/>
  <c r="J264" i="21"/>
  <c r="S264" i="21"/>
  <c r="P264" i="21" s="1"/>
  <c r="I264" i="21"/>
  <c r="R264" i="21"/>
  <c r="Q265" i="21"/>
  <c r="M267" i="21"/>
  <c r="I270" i="21"/>
  <c r="I277" i="21"/>
  <c r="K278" i="21"/>
  <c r="J279" i="21"/>
  <c r="S279" i="21"/>
  <c r="P279" i="21" s="1"/>
  <c r="I279" i="21"/>
  <c r="R279" i="21"/>
  <c r="Q279" i="21"/>
  <c r="R282" i="21"/>
  <c r="Q282" i="21"/>
  <c r="M282" i="21"/>
  <c r="M284" i="21"/>
  <c r="M292" i="21"/>
  <c r="K292" i="21"/>
  <c r="J292" i="21"/>
  <c r="I292" i="21"/>
  <c r="M300" i="21"/>
  <c r="K300" i="21"/>
  <c r="S300" i="21"/>
  <c r="P300" i="21" s="1"/>
  <c r="I300" i="21"/>
  <c r="R300" i="21"/>
  <c r="Q300" i="21"/>
  <c r="J300" i="21"/>
  <c r="R305" i="21"/>
  <c r="Q309" i="21"/>
  <c r="M309" i="21"/>
  <c r="K309" i="21"/>
  <c r="J309" i="21"/>
  <c r="I309" i="21"/>
  <c r="M312" i="21"/>
  <c r="K312" i="21"/>
  <c r="S312" i="21"/>
  <c r="P312" i="21" s="1"/>
  <c r="I312" i="21"/>
  <c r="J312" i="21"/>
  <c r="Q313" i="21"/>
  <c r="M313" i="21"/>
  <c r="K313" i="21"/>
  <c r="I313" i="21"/>
  <c r="S313" i="21"/>
  <c r="P313" i="21" s="1"/>
  <c r="Q334" i="21"/>
  <c r="M334" i="21"/>
  <c r="K334" i="21"/>
  <c r="S334" i="21"/>
  <c r="P334" i="21" s="1"/>
  <c r="R334" i="21"/>
  <c r="J334" i="21"/>
  <c r="M341" i="21"/>
  <c r="K341" i="21"/>
  <c r="J341" i="21"/>
  <c r="S341" i="21"/>
  <c r="P341" i="21" s="1"/>
  <c r="I341" i="21"/>
  <c r="R341" i="21"/>
  <c r="I346" i="21"/>
  <c r="K348" i="21"/>
  <c r="J348" i="21"/>
  <c r="S348" i="21"/>
  <c r="P348" i="21" s="1"/>
  <c r="I348" i="21"/>
  <c r="R348" i="21"/>
  <c r="Q348" i="21"/>
  <c r="K398" i="21"/>
  <c r="M410" i="21"/>
  <c r="I226" i="21"/>
  <c r="Q226" i="21" s="1"/>
  <c r="R226" i="21" s="1"/>
  <c r="K230" i="21"/>
  <c r="K232" i="21"/>
  <c r="R232" i="21"/>
  <c r="J236" i="21"/>
  <c r="K244" i="21"/>
  <c r="J244" i="21"/>
  <c r="S244" i="21"/>
  <c r="P244" i="21" s="1"/>
  <c r="I244" i="21"/>
  <c r="R244" i="21"/>
  <c r="Q245" i="21"/>
  <c r="S246" i="21"/>
  <c r="P246" i="21" s="1"/>
  <c r="M247" i="21"/>
  <c r="I250" i="21"/>
  <c r="K258" i="21"/>
  <c r="J259" i="21"/>
  <c r="S259" i="21"/>
  <c r="P259" i="21" s="1"/>
  <c r="I259" i="21"/>
  <c r="R259" i="21"/>
  <c r="Q259" i="21"/>
  <c r="R262" i="21"/>
  <c r="Q262" i="21"/>
  <c r="M262" i="21"/>
  <c r="M264" i="21"/>
  <c r="R265" i="21"/>
  <c r="J270" i="21"/>
  <c r="Q272" i="21"/>
  <c r="K276" i="21"/>
  <c r="J276" i="21"/>
  <c r="S276" i="21"/>
  <c r="P276" i="21" s="1"/>
  <c r="I276" i="21"/>
  <c r="R276" i="21"/>
  <c r="Q277" i="21"/>
  <c r="S278" i="21"/>
  <c r="P278" i="21" s="1"/>
  <c r="M279" i="21"/>
  <c r="I282" i="21"/>
  <c r="Q292" i="21"/>
  <c r="Q293" i="21"/>
  <c r="M293" i="21"/>
  <c r="I293" i="21"/>
  <c r="S293" i="21"/>
  <c r="P293" i="21" s="1"/>
  <c r="R293" i="21"/>
  <c r="Q297" i="21"/>
  <c r="M297" i="21"/>
  <c r="K297" i="21"/>
  <c r="S297" i="21"/>
  <c r="P297" i="21" s="1"/>
  <c r="R297" i="21"/>
  <c r="J297" i="21"/>
  <c r="I297" i="21"/>
  <c r="S305" i="21"/>
  <c r="P305" i="21" s="1"/>
  <c r="Q316" i="21"/>
  <c r="K324" i="21"/>
  <c r="J324" i="21"/>
  <c r="I324" i="21"/>
  <c r="M324" i="21"/>
  <c r="M326" i="21"/>
  <c r="Q326" i="21" s="1"/>
  <c r="R326" i="21" s="1"/>
  <c r="K326" i="21"/>
  <c r="K332" i="21"/>
  <c r="J332" i="21"/>
  <c r="S332" i="21"/>
  <c r="I332" i="21"/>
  <c r="M332" i="21"/>
  <c r="Q332" i="21" s="1"/>
  <c r="R332" i="21" s="1"/>
  <c r="I334" i="21"/>
  <c r="S339" i="21"/>
  <c r="P339" i="21" s="1"/>
  <c r="I339" i="21"/>
  <c r="R339" i="21"/>
  <c r="Q339" i="21"/>
  <c r="M339" i="21"/>
  <c r="K339" i="21"/>
  <c r="M348" i="21"/>
  <c r="J394" i="21"/>
  <c r="S394" i="21"/>
  <c r="P394" i="21" s="1"/>
  <c r="I394" i="21"/>
  <c r="R394" i="21"/>
  <c r="Q394" i="21"/>
  <c r="M394" i="21"/>
  <c r="K415" i="21"/>
  <c r="J415" i="21"/>
  <c r="I415" i="21"/>
  <c r="S415" i="21"/>
  <c r="P415" i="21" s="1"/>
  <c r="R415" i="21"/>
  <c r="Q415" i="21"/>
  <c r="M415" i="21"/>
  <c r="U423" i="21"/>
  <c r="T423" i="21"/>
  <c r="S318" i="21"/>
  <c r="P318" i="21" s="1"/>
  <c r="I318" i="21"/>
  <c r="R318" i="21"/>
  <c r="Q318" i="21"/>
  <c r="M318" i="21"/>
  <c r="Q370" i="21"/>
  <c r="M370" i="21"/>
  <c r="K370" i="21"/>
  <c r="K372" i="21"/>
  <c r="J372" i="21"/>
  <c r="I372" i="21"/>
  <c r="S372" i="21"/>
  <c r="P372" i="21" s="1"/>
  <c r="R372" i="21"/>
  <c r="J378" i="21"/>
  <c r="R378" i="21"/>
  <c r="Q378" i="21"/>
  <c r="M378" i="21"/>
  <c r="K378" i="21"/>
  <c r="J386" i="21"/>
  <c r="R386" i="21"/>
  <c r="Q386" i="21"/>
  <c r="M386" i="21"/>
  <c r="K386" i="21"/>
  <c r="I386" i="21"/>
  <c r="M420" i="21"/>
  <c r="J420" i="21"/>
  <c r="S420" i="21"/>
  <c r="P420" i="21" s="1"/>
  <c r="R420" i="21"/>
  <c r="Q420" i="21"/>
  <c r="K420" i="21"/>
  <c r="I420" i="21"/>
  <c r="J431" i="21"/>
  <c r="I431" i="21"/>
  <c r="M431" i="21"/>
  <c r="S431" i="21" s="1"/>
  <c r="K431" i="21"/>
  <c r="J435" i="21"/>
  <c r="I435" i="21"/>
  <c r="Q435" i="21"/>
  <c r="R435" i="21" s="1"/>
  <c r="M435" i="21"/>
  <c r="K435" i="21"/>
  <c r="S429" i="21" s="1"/>
  <c r="M451" i="21"/>
  <c r="K451" i="21"/>
  <c r="J451" i="21"/>
  <c r="I451" i="21"/>
  <c r="R451" i="21"/>
  <c r="S451" i="21"/>
  <c r="P451" i="21" s="1"/>
  <c r="Q451" i="21"/>
  <c r="K504" i="21"/>
  <c r="J504" i="21"/>
  <c r="S504" i="21"/>
  <c r="P504" i="21" s="1"/>
  <c r="I504" i="21"/>
  <c r="R504" i="21"/>
  <c r="M504" i="21"/>
  <c r="Q504" i="21"/>
  <c r="K295" i="21"/>
  <c r="J295" i="21"/>
  <c r="S295" i="21"/>
  <c r="P295" i="21" s="1"/>
  <c r="I295" i="21"/>
  <c r="Q295" i="21"/>
  <c r="M304" i="21"/>
  <c r="K304" i="21"/>
  <c r="S304" i="21"/>
  <c r="P304" i="21" s="1"/>
  <c r="I304" i="21"/>
  <c r="S327" i="21"/>
  <c r="I327" i="21"/>
  <c r="Q328" i="21" s="1"/>
  <c r="R328" i="21" s="1"/>
  <c r="Q327" i="21"/>
  <c r="R327" i="21" s="1"/>
  <c r="M327" i="21"/>
  <c r="Q350" i="21"/>
  <c r="M350" i="21"/>
  <c r="K350" i="21"/>
  <c r="K352" i="21"/>
  <c r="J352" i="21"/>
  <c r="S352" i="21"/>
  <c r="P352" i="21" s="1"/>
  <c r="I352" i="21"/>
  <c r="R352" i="21"/>
  <c r="Q352" i="21"/>
  <c r="M357" i="21"/>
  <c r="K357" i="21"/>
  <c r="J357" i="21"/>
  <c r="S357" i="21"/>
  <c r="P357" i="21" s="1"/>
  <c r="I357" i="21"/>
  <c r="J375" i="21"/>
  <c r="S375" i="21"/>
  <c r="P375" i="21" s="1"/>
  <c r="R375" i="21"/>
  <c r="Q375" i="21"/>
  <c r="M375" i="21"/>
  <c r="J439" i="21"/>
  <c r="S439" i="21"/>
  <c r="P439" i="21" s="1"/>
  <c r="I439" i="21"/>
  <c r="R439" i="21"/>
  <c r="Q439" i="21"/>
  <c r="M439" i="21"/>
  <c r="K439" i="21"/>
  <c r="K446" i="21"/>
  <c r="J446" i="21"/>
  <c r="I446" i="21"/>
  <c r="S446" i="21"/>
  <c r="P446" i="21" s="1"/>
  <c r="R446" i="21"/>
  <c r="Q446" i="21"/>
  <c r="M446" i="21"/>
  <c r="K299" i="21"/>
  <c r="J299" i="21"/>
  <c r="S299" i="21"/>
  <c r="P299" i="21" s="1"/>
  <c r="I299" i="21"/>
  <c r="Q299" i="21"/>
  <c r="M308" i="21"/>
  <c r="K308" i="21"/>
  <c r="S308" i="21"/>
  <c r="P308" i="21" s="1"/>
  <c r="I308" i="21"/>
  <c r="Q362" i="21"/>
  <c r="M362" i="21"/>
  <c r="K362" i="21"/>
  <c r="K364" i="21"/>
  <c r="J364" i="21"/>
  <c r="S364" i="21"/>
  <c r="P364" i="21" s="1"/>
  <c r="I364" i="21"/>
  <c r="R364" i="21"/>
  <c r="Q364" i="21"/>
  <c r="M369" i="21"/>
  <c r="K369" i="21"/>
  <c r="J369" i="21"/>
  <c r="S369" i="21"/>
  <c r="P369" i="21" s="1"/>
  <c r="I369" i="21"/>
  <c r="J382" i="21"/>
  <c r="R382" i="21"/>
  <c r="Q382" i="21"/>
  <c r="K382" i="21"/>
  <c r="I382" i="21"/>
  <c r="S382" i="21"/>
  <c r="P382" i="21" s="1"/>
  <c r="K388" i="21"/>
  <c r="I388" i="21"/>
  <c r="S388" i="21"/>
  <c r="P388" i="21" s="1"/>
  <c r="R388" i="21"/>
  <c r="M429" i="21"/>
  <c r="J429" i="21"/>
  <c r="I429" i="21"/>
  <c r="Q437" i="21" s="1"/>
  <c r="R437" i="21" s="1"/>
  <c r="K429" i="21"/>
  <c r="K476" i="21"/>
  <c r="J476" i="21"/>
  <c r="S476" i="21"/>
  <c r="P476" i="21" s="1"/>
  <c r="I476" i="21"/>
  <c r="R476" i="21"/>
  <c r="M476" i="21"/>
  <c r="Q476" i="21"/>
  <c r="K480" i="21"/>
  <c r="J480" i="21"/>
  <c r="S480" i="21"/>
  <c r="P480" i="21" s="1"/>
  <c r="I480" i="21"/>
  <c r="R480" i="21"/>
  <c r="M480" i="21"/>
  <c r="S298" i="21"/>
  <c r="P298" i="21" s="1"/>
  <c r="I298" i="21"/>
  <c r="R298" i="21"/>
  <c r="Q298" i="21"/>
  <c r="M298" i="21"/>
  <c r="M299" i="21"/>
  <c r="Q301" i="21"/>
  <c r="M301" i="21"/>
  <c r="K301" i="21"/>
  <c r="J308" i="21"/>
  <c r="Q342" i="21"/>
  <c r="M342" i="21"/>
  <c r="K342" i="21"/>
  <c r="K344" i="21"/>
  <c r="J344" i="21"/>
  <c r="S344" i="21"/>
  <c r="P344" i="21" s="1"/>
  <c r="I344" i="21"/>
  <c r="R344" i="21"/>
  <c r="Q344" i="21"/>
  <c r="J350" i="21"/>
  <c r="S351" i="21"/>
  <c r="P351" i="21" s="1"/>
  <c r="I351" i="21"/>
  <c r="R351" i="21"/>
  <c r="Q351" i="21"/>
  <c r="M351" i="21"/>
  <c r="Q357" i="21"/>
  <c r="I362" i="21"/>
  <c r="M364" i="21"/>
  <c r="K375" i="21"/>
  <c r="M382" i="21"/>
  <c r="R385" i="21"/>
  <c r="M385" i="21"/>
  <c r="S385" i="21"/>
  <c r="P385" i="21" s="1"/>
  <c r="Q385" i="21"/>
  <c r="K385" i="21"/>
  <c r="J385" i="21"/>
  <c r="J388" i="21"/>
  <c r="K391" i="21"/>
  <c r="J391" i="21"/>
  <c r="S391" i="21"/>
  <c r="P391" i="21" s="1"/>
  <c r="I391" i="21"/>
  <c r="R391" i="21"/>
  <c r="Q391" i="21"/>
  <c r="K395" i="21"/>
  <c r="J395" i="21"/>
  <c r="S395" i="21"/>
  <c r="P395" i="21" s="1"/>
  <c r="I395" i="21"/>
  <c r="R395" i="21"/>
  <c r="Q395" i="21"/>
  <c r="K399" i="21"/>
  <c r="J399" i="21"/>
  <c r="S399" i="21"/>
  <c r="P399" i="21" s="1"/>
  <c r="I399" i="21"/>
  <c r="R399" i="21"/>
  <c r="Q399" i="21"/>
  <c r="K403" i="21"/>
  <c r="J403" i="21"/>
  <c r="S403" i="21"/>
  <c r="P403" i="21" s="1"/>
  <c r="I403" i="21"/>
  <c r="R403" i="21"/>
  <c r="Q403" i="21"/>
  <c r="M408" i="21"/>
  <c r="J408" i="21"/>
  <c r="I408" i="21"/>
  <c r="S408" i="21"/>
  <c r="P408" i="21" s="1"/>
  <c r="R408" i="21"/>
  <c r="K408" i="21"/>
  <c r="U411" i="21"/>
  <c r="T411" i="21"/>
  <c r="M416" i="21"/>
  <c r="Q416" i="21"/>
  <c r="K416" i="21"/>
  <c r="S416" i="21"/>
  <c r="P416" i="21" s="1"/>
  <c r="R416" i="21"/>
  <c r="Q429" i="21"/>
  <c r="R429" i="21" s="1"/>
  <c r="K436" i="21"/>
  <c r="S436" i="21" s="1"/>
  <c r="M436" i="21"/>
  <c r="J436" i="21"/>
  <c r="I436" i="21"/>
  <c r="U444" i="21"/>
  <c r="T444" i="21"/>
  <c r="S469" i="21"/>
  <c r="P469" i="21" s="1"/>
  <c r="I469" i="21"/>
  <c r="R469" i="21"/>
  <c r="K469" i="21"/>
  <c r="J469" i="21"/>
  <c r="Q469" i="21"/>
  <c r="M471" i="21"/>
  <c r="Q471" i="21"/>
  <c r="K471" i="21"/>
  <c r="J471" i="21"/>
  <c r="S471" i="21"/>
  <c r="P471" i="21" s="1"/>
  <c r="R471" i="21"/>
  <c r="I471" i="21"/>
  <c r="Q480" i="21"/>
  <c r="R295" i="21"/>
  <c r="R301" i="21"/>
  <c r="S302" i="21"/>
  <c r="P302" i="21" s="1"/>
  <c r="I302" i="21"/>
  <c r="R302" i="21"/>
  <c r="Q302" i="21"/>
  <c r="M302" i="21"/>
  <c r="Q304" i="21"/>
  <c r="I342" i="21"/>
  <c r="M344" i="21"/>
  <c r="R350" i="21"/>
  <c r="Q354" i="21"/>
  <c r="M354" i="21"/>
  <c r="K354" i="21"/>
  <c r="K356" i="21"/>
  <c r="J356" i="21"/>
  <c r="S356" i="21"/>
  <c r="P356" i="21" s="1"/>
  <c r="I356" i="21"/>
  <c r="R356" i="21"/>
  <c r="Q356" i="21"/>
  <c r="R357" i="21"/>
  <c r="J362" i="21"/>
  <c r="Q369" i="21"/>
  <c r="S370" i="21"/>
  <c r="P370" i="21" s="1"/>
  <c r="R373" i="21"/>
  <c r="Q373" i="21"/>
  <c r="M373" i="21"/>
  <c r="K373" i="21"/>
  <c r="R381" i="21"/>
  <c r="M381" i="21"/>
  <c r="K381" i="21"/>
  <c r="J381" i="21"/>
  <c r="I381" i="21"/>
  <c r="I385" i="21"/>
  <c r="M388" i="21"/>
  <c r="M391" i="21"/>
  <c r="M395" i="21"/>
  <c r="M399" i="21"/>
  <c r="M403" i="21"/>
  <c r="I416" i="21"/>
  <c r="M469" i="21"/>
  <c r="K484" i="21"/>
  <c r="J484" i="21"/>
  <c r="S484" i="21"/>
  <c r="P484" i="21" s="1"/>
  <c r="I484" i="21"/>
  <c r="R484" i="21"/>
  <c r="M484" i="21"/>
  <c r="Q484" i="21"/>
  <c r="S379" i="21"/>
  <c r="P379" i="21" s="1"/>
  <c r="R389" i="21"/>
  <c r="Q389" i="21"/>
  <c r="M389" i="21"/>
  <c r="R393" i="21"/>
  <c r="Q393" i="21"/>
  <c r="M393" i="21"/>
  <c r="R397" i="21"/>
  <c r="Q397" i="21"/>
  <c r="M397" i="21"/>
  <c r="R401" i="21"/>
  <c r="Q401" i="21"/>
  <c r="M401" i="21"/>
  <c r="R405" i="21"/>
  <c r="Q405" i="21"/>
  <c r="M405" i="21"/>
  <c r="R421" i="21"/>
  <c r="Q421" i="21"/>
  <c r="M421" i="21"/>
  <c r="K421" i="21"/>
  <c r="J421" i="21"/>
  <c r="Q452" i="21"/>
  <c r="R452" i="21"/>
  <c r="M452" i="21"/>
  <c r="J452" i="21"/>
  <c r="S452" i="21"/>
  <c r="P452" i="21" s="1"/>
  <c r="U458" i="21"/>
  <c r="T458" i="21"/>
  <c r="K500" i="21"/>
  <c r="J500" i="21"/>
  <c r="S500" i="21"/>
  <c r="P500" i="21" s="1"/>
  <c r="I500" i="21"/>
  <c r="R500" i="21"/>
  <c r="M500" i="21"/>
  <c r="Q500" i="21"/>
  <c r="U505" i="21"/>
  <c r="T505" i="21"/>
  <c r="U513" i="21"/>
  <c r="T513" i="21"/>
  <c r="M521" i="21"/>
  <c r="K521" i="21"/>
  <c r="J521" i="21"/>
  <c r="R521" i="21"/>
  <c r="Q521" i="21"/>
  <c r="S521" i="21"/>
  <c r="P521" i="21" s="1"/>
  <c r="I521" i="21"/>
  <c r="S523" i="21"/>
  <c r="P523" i="21" s="1"/>
  <c r="I523" i="21"/>
  <c r="R523" i="21"/>
  <c r="Q523" i="21"/>
  <c r="K523" i="21"/>
  <c r="M523" i="21"/>
  <c r="K411" i="21"/>
  <c r="M411" i="21"/>
  <c r="J411" i="21"/>
  <c r="I411" i="21"/>
  <c r="Q413" i="21"/>
  <c r="K413" i="21"/>
  <c r="J413" i="21"/>
  <c r="I413" i="21"/>
  <c r="S413" i="21"/>
  <c r="P413" i="21" s="1"/>
  <c r="M430" i="21"/>
  <c r="K430" i="21"/>
  <c r="M433" i="21"/>
  <c r="S433" i="21" s="1"/>
  <c r="J433" i="21"/>
  <c r="K433" i="21"/>
  <c r="I433" i="21"/>
  <c r="Q441" i="21"/>
  <c r="M441" i="21"/>
  <c r="J441" i="21"/>
  <c r="S441" i="21"/>
  <c r="P441" i="21" s="1"/>
  <c r="R441" i="21"/>
  <c r="K441" i="21"/>
  <c r="K443" i="21"/>
  <c r="J443" i="21"/>
  <c r="S443" i="21"/>
  <c r="P443" i="21" s="1"/>
  <c r="I443" i="21"/>
  <c r="R443" i="21"/>
  <c r="S461" i="21"/>
  <c r="P461" i="21" s="1"/>
  <c r="I461" i="21"/>
  <c r="R461" i="21"/>
  <c r="K461" i="21"/>
  <c r="J461" i="21"/>
  <c r="M463" i="21"/>
  <c r="Q463" i="21"/>
  <c r="K463" i="21"/>
  <c r="J463" i="21"/>
  <c r="S463" i="21"/>
  <c r="P463" i="21" s="1"/>
  <c r="R463" i="21"/>
  <c r="U473" i="21"/>
  <c r="T473" i="21"/>
  <c r="M497" i="21"/>
  <c r="K497" i="21"/>
  <c r="J497" i="21"/>
  <c r="R497" i="21"/>
  <c r="Q497" i="21"/>
  <c r="S497" i="21"/>
  <c r="P497" i="21" s="1"/>
  <c r="I497" i="21"/>
  <c r="U509" i="21"/>
  <c r="T509" i="21"/>
  <c r="J523" i="21"/>
  <c r="I379" i="21"/>
  <c r="R380" i="21"/>
  <c r="T392" i="21"/>
  <c r="T397" i="21"/>
  <c r="T401" i="21"/>
  <c r="T405" i="21"/>
  <c r="Q409" i="21"/>
  <c r="M409" i="21"/>
  <c r="K409" i="21"/>
  <c r="J409" i="21"/>
  <c r="M413" i="21"/>
  <c r="S421" i="21"/>
  <c r="P421" i="21" s="1"/>
  <c r="I430" i="21"/>
  <c r="I441" i="21"/>
  <c r="M443" i="21"/>
  <c r="K452" i="21"/>
  <c r="M461" i="21"/>
  <c r="I463" i="21"/>
  <c r="U466" i="21"/>
  <c r="T466" i="21"/>
  <c r="Q468" i="21"/>
  <c r="M468" i="21"/>
  <c r="K468" i="21"/>
  <c r="J468" i="21"/>
  <c r="S468" i="21"/>
  <c r="P468" i="21" s="1"/>
  <c r="R468" i="21"/>
  <c r="I468" i="21"/>
  <c r="M501" i="21"/>
  <c r="K501" i="21"/>
  <c r="J501" i="21"/>
  <c r="R501" i="21"/>
  <c r="Q501" i="21"/>
  <c r="S501" i="21"/>
  <c r="P501" i="21" s="1"/>
  <c r="I501" i="21"/>
  <c r="S519" i="21"/>
  <c r="P519" i="21" s="1"/>
  <c r="I519" i="21"/>
  <c r="R519" i="21"/>
  <c r="Q519" i="21"/>
  <c r="K519" i="21"/>
  <c r="J519" i="21"/>
  <c r="M519" i="21"/>
  <c r="K379" i="21"/>
  <c r="I409" i="21"/>
  <c r="Q411" i="21"/>
  <c r="K419" i="21"/>
  <c r="R419" i="21"/>
  <c r="J419" i="21"/>
  <c r="I419" i="21"/>
  <c r="J430" i="21"/>
  <c r="M437" i="21"/>
  <c r="S437" i="21" s="1"/>
  <c r="J437" i="21"/>
  <c r="K437" i="21"/>
  <c r="S435" i="21" s="1"/>
  <c r="I437" i="21"/>
  <c r="Q443" i="21"/>
  <c r="S457" i="21"/>
  <c r="P457" i="21" s="1"/>
  <c r="I457" i="21"/>
  <c r="R457" i="21"/>
  <c r="Q457" i="21"/>
  <c r="M457" i="21"/>
  <c r="J457" i="21"/>
  <c r="Q461" i="21"/>
  <c r="S511" i="21"/>
  <c r="P511" i="21" s="1"/>
  <c r="I511" i="21"/>
  <c r="R511" i="21"/>
  <c r="Q511" i="21"/>
  <c r="K511" i="21"/>
  <c r="M511" i="21"/>
  <c r="J511" i="21"/>
  <c r="M379" i="21"/>
  <c r="J383" i="21"/>
  <c r="S383" i="21"/>
  <c r="P383" i="21" s="1"/>
  <c r="I383" i="21"/>
  <c r="M392" i="21"/>
  <c r="K392" i="21"/>
  <c r="M396" i="21"/>
  <c r="K396" i="21"/>
  <c r="M400" i="21"/>
  <c r="K400" i="21"/>
  <c r="M404" i="21"/>
  <c r="K404" i="21"/>
  <c r="K407" i="21"/>
  <c r="Q407" i="21"/>
  <c r="M407" i="21"/>
  <c r="R411" i="21"/>
  <c r="R413" i="21"/>
  <c r="M440" i="21"/>
  <c r="K440" i="21"/>
  <c r="R440" i="21"/>
  <c r="S440" i="21"/>
  <c r="P440" i="21" s="1"/>
  <c r="Q440" i="21"/>
  <c r="S442" i="21"/>
  <c r="P442" i="21" s="1"/>
  <c r="I442" i="21"/>
  <c r="R442" i="21"/>
  <c r="Q442" i="21"/>
  <c r="M442" i="21"/>
  <c r="M455" i="21"/>
  <c r="Q455" i="21"/>
  <c r="K455" i="21"/>
  <c r="J455" i="21"/>
  <c r="S455" i="21"/>
  <c r="P455" i="21" s="1"/>
  <c r="K457" i="21"/>
  <c r="R417" i="21"/>
  <c r="K432" i="21"/>
  <c r="M434" i="21"/>
  <c r="S434" i="21" s="1"/>
  <c r="S445" i="21"/>
  <c r="P445" i="21" s="1"/>
  <c r="Q445" i="21"/>
  <c r="M445" i="21"/>
  <c r="J445" i="21"/>
  <c r="K450" i="21"/>
  <c r="S450" i="21"/>
  <c r="P450" i="21" s="1"/>
  <c r="R450" i="21"/>
  <c r="Q450" i="21"/>
  <c r="M459" i="21"/>
  <c r="I459" i="21"/>
  <c r="S459" i="21"/>
  <c r="P459" i="21" s="1"/>
  <c r="R459" i="21"/>
  <c r="K488" i="21"/>
  <c r="J488" i="21"/>
  <c r="S488" i="21"/>
  <c r="P488" i="21" s="1"/>
  <c r="I488" i="21"/>
  <c r="R488" i="21"/>
  <c r="M488" i="21"/>
  <c r="K508" i="21"/>
  <c r="J508" i="21"/>
  <c r="S508" i="21"/>
  <c r="P508" i="21" s="1"/>
  <c r="I508" i="21"/>
  <c r="R508" i="21"/>
  <c r="M508" i="21"/>
  <c r="Q508" i="21"/>
  <c r="S417" i="21"/>
  <c r="P417" i="21" s="1"/>
  <c r="K423" i="21"/>
  <c r="R423" i="21"/>
  <c r="I432" i="21"/>
  <c r="Q433" i="21" s="1"/>
  <c r="R433" i="21" s="1"/>
  <c r="M444" i="21"/>
  <c r="K444" i="21"/>
  <c r="J444" i="21"/>
  <c r="R444" i="21"/>
  <c r="I445" i="21"/>
  <c r="I450" i="21"/>
  <c r="K454" i="21"/>
  <c r="J454" i="21"/>
  <c r="S454" i="21"/>
  <c r="P454" i="21" s="1"/>
  <c r="R454" i="21"/>
  <c r="Q454" i="21"/>
  <c r="J459" i="21"/>
  <c r="M467" i="21"/>
  <c r="I467" i="21"/>
  <c r="S467" i="21"/>
  <c r="P467" i="21" s="1"/>
  <c r="R467" i="21"/>
  <c r="Q488" i="21"/>
  <c r="K512" i="21"/>
  <c r="J512" i="21"/>
  <c r="S512" i="21"/>
  <c r="P512" i="21" s="1"/>
  <c r="I512" i="21"/>
  <c r="R512" i="21"/>
  <c r="M512" i="21"/>
  <c r="R438" i="21"/>
  <c r="Q438" i="21"/>
  <c r="I444" i="21"/>
  <c r="K445" i="21"/>
  <c r="S449" i="21"/>
  <c r="P449" i="21" s="1"/>
  <c r="I449" i="21"/>
  <c r="M449" i="21"/>
  <c r="K449" i="21"/>
  <c r="J449" i="21"/>
  <c r="R449" i="21"/>
  <c r="J450" i="21"/>
  <c r="I454" i="21"/>
  <c r="K459" i="21"/>
  <c r="K462" i="21"/>
  <c r="J462" i="21"/>
  <c r="S462" i="21"/>
  <c r="P462" i="21" s="1"/>
  <c r="R462" i="21"/>
  <c r="Q462" i="21"/>
  <c r="J467" i="21"/>
  <c r="U481" i="21"/>
  <c r="T481" i="21"/>
  <c r="Q512" i="21"/>
  <c r="I417" i="21"/>
  <c r="J423" i="21"/>
  <c r="M432" i="21"/>
  <c r="I438" i="21"/>
  <c r="R445" i="21"/>
  <c r="Q448" i="21"/>
  <c r="I448" i="21"/>
  <c r="S448" i="21"/>
  <c r="P448" i="21" s="1"/>
  <c r="R448" i="21"/>
  <c r="M450" i="21"/>
  <c r="M454" i="21"/>
  <c r="K458" i="21"/>
  <c r="J458" i="21"/>
  <c r="M458" i="21"/>
  <c r="I458" i="21"/>
  <c r="R458" i="21"/>
  <c r="Q459" i="21"/>
  <c r="I462" i="21"/>
  <c r="K467" i="21"/>
  <c r="K470" i="21"/>
  <c r="J470" i="21"/>
  <c r="S470" i="21"/>
  <c r="P470" i="21" s="1"/>
  <c r="R470" i="21"/>
  <c r="Q470" i="21"/>
  <c r="M489" i="21"/>
  <c r="K489" i="21"/>
  <c r="J489" i="21"/>
  <c r="R489" i="21"/>
  <c r="Q489" i="21"/>
  <c r="S489" i="21"/>
  <c r="P489" i="21" s="1"/>
  <c r="I489" i="21"/>
  <c r="S491" i="21"/>
  <c r="P491" i="21" s="1"/>
  <c r="I491" i="21"/>
  <c r="R491" i="21"/>
  <c r="Q491" i="21"/>
  <c r="K491" i="21"/>
  <c r="M491" i="21"/>
  <c r="K496" i="21"/>
  <c r="J496" i="21"/>
  <c r="S496" i="21"/>
  <c r="P496" i="21" s="1"/>
  <c r="I496" i="21"/>
  <c r="R496" i="21"/>
  <c r="M496" i="21"/>
  <c r="Q496" i="21"/>
  <c r="K520" i="21"/>
  <c r="J520" i="21"/>
  <c r="S520" i="21"/>
  <c r="P520" i="21" s="1"/>
  <c r="I520" i="21"/>
  <c r="R520" i="21"/>
  <c r="M520" i="21"/>
  <c r="M447" i="21"/>
  <c r="Q447" i="21"/>
  <c r="K447" i="21"/>
  <c r="I447" i="21"/>
  <c r="S453" i="21"/>
  <c r="P453" i="21" s="1"/>
  <c r="I453" i="21"/>
  <c r="R453" i="21"/>
  <c r="K453" i="21"/>
  <c r="J453" i="21"/>
  <c r="K466" i="21"/>
  <c r="J466" i="21"/>
  <c r="M466" i="21"/>
  <c r="I466" i="21"/>
  <c r="R466" i="21"/>
  <c r="S479" i="21"/>
  <c r="P479" i="21" s="1"/>
  <c r="I479" i="21"/>
  <c r="R479" i="21"/>
  <c r="Q479" i="21"/>
  <c r="K479" i="21"/>
  <c r="M479" i="21"/>
  <c r="J479" i="21"/>
  <c r="S487" i="21"/>
  <c r="P487" i="21" s="1"/>
  <c r="I487" i="21"/>
  <c r="R487" i="21"/>
  <c r="Q487" i="21"/>
  <c r="K487" i="21"/>
  <c r="J487" i="21"/>
  <c r="K516" i="21"/>
  <c r="J516" i="21"/>
  <c r="S516" i="21"/>
  <c r="P516" i="21" s="1"/>
  <c r="I516" i="21"/>
  <c r="R516" i="21"/>
  <c r="M516" i="21"/>
  <c r="Q516" i="21"/>
  <c r="K528" i="21"/>
  <c r="J528" i="21"/>
  <c r="S528" i="21"/>
  <c r="P528" i="21" s="1"/>
  <c r="I528" i="21"/>
  <c r="R528" i="21"/>
  <c r="M528" i="21"/>
  <c r="Q528" i="21"/>
  <c r="R472" i="21"/>
  <c r="Q472" i="21"/>
  <c r="S483" i="21"/>
  <c r="P483" i="21" s="1"/>
  <c r="I483" i="21"/>
  <c r="R483" i="21"/>
  <c r="Q483" i="21"/>
  <c r="K483" i="21"/>
  <c r="M493" i="21"/>
  <c r="K493" i="21"/>
  <c r="J493" i="21"/>
  <c r="R493" i="21"/>
  <c r="Q493" i="21"/>
  <c r="S515" i="21"/>
  <c r="P515" i="21" s="1"/>
  <c r="I515" i="21"/>
  <c r="R515" i="21"/>
  <c r="Q515" i="21"/>
  <c r="K515" i="21"/>
  <c r="M525" i="21"/>
  <c r="K525" i="21"/>
  <c r="J525" i="21"/>
  <c r="R525" i="21"/>
  <c r="Q525" i="21"/>
  <c r="S475" i="21"/>
  <c r="P475" i="21" s="1"/>
  <c r="I475" i="21"/>
  <c r="R475" i="21"/>
  <c r="Q475" i="21"/>
  <c r="K475" i="21"/>
  <c r="M485" i="21"/>
  <c r="K485" i="21"/>
  <c r="J485" i="21"/>
  <c r="R485" i="21"/>
  <c r="Q485" i="21"/>
  <c r="U493" i="21"/>
  <c r="T493" i="21"/>
  <c r="S507" i="21"/>
  <c r="P507" i="21" s="1"/>
  <c r="I507" i="21"/>
  <c r="R507" i="21"/>
  <c r="Q507" i="21"/>
  <c r="K507" i="21"/>
  <c r="M517" i="21"/>
  <c r="K517" i="21"/>
  <c r="J517" i="21"/>
  <c r="R517" i="21"/>
  <c r="Q517" i="21"/>
  <c r="Q474" i="21"/>
  <c r="M474" i="21"/>
  <c r="R474" i="21"/>
  <c r="K474" i="21"/>
  <c r="J475" i="21"/>
  <c r="M481" i="21"/>
  <c r="K481" i="21"/>
  <c r="J481" i="21"/>
  <c r="R481" i="21"/>
  <c r="Q481" i="21"/>
  <c r="I485" i="21"/>
  <c r="S503" i="21"/>
  <c r="P503" i="21" s="1"/>
  <c r="I503" i="21"/>
  <c r="R503" i="21"/>
  <c r="Q503" i="21"/>
  <c r="K503" i="21"/>
  <c r="J507" i="21"/>
  <c r="M513" i="21"/>
  <c r="K513" i="21"/>
  <c r="J513" i="21"/>
  <c r="R513" i="21"/>
  <c r="Q513" i="21"/>
  <c r="I517" i="21"/>
  <c r="S525" i="21"/>
  <c r="P525" i="21" s="1"/>
  <c r="I474" i="21"/>
  <c r="M475" i="21"/>
  <c r="M477" i="21"/>
  <c r="K477" i="21"/>
  <c r="J477" i="21"/>
  <c r="R477" i="21"/>
  <c r="Q477" i="21"/>
  <c r="I481" i="21"/>
  <c r="S499" i="21"/>
  <c r="P499" i="21" s="1"/>
  <c r="I499" i="21"/>
  <c r="R499" i="21"/>
  <c r="Q499" i="21"/>
  <c r="K499" i="21"/>
  <c r="J503" i="21"/>
  <c r="M507" i="21"/>
  <c r="M509" i="21"/>
  <c r="K509" i="21"/>
  <c r="J509" i="21"/>
  <c r="R509" i="21"/>
  <c r="Q509" i="21"/>
  <c r="I513" i="21"/>
  <c r="M473" i="21"/>
  <c r="K473" i="21"/>
  <c r="J473" i="21"/>
  <c r="R473" i="21"/>
  <c r="Q473" i="21"/>
  <c r="S485" i="21"/>
  <c r="P485" i="21" s="1"/>
  <c r="K492" i="21"/>
  <c r="J492" i="21"/>
  <c r="S492" i="21"/>
  <c r="P492" i="21" s="1"/>
  <c r="I492" i="21"/>
  <c r="R492" i="21"/>
  <c r="M492" i="21"/>
  <c r="S495" i="21"/>
  <c r="P495" i="21" s="1"/>
  <c r="I495" i="21"/>
  <c r="R495" i="21"/>
  <c r="Q495" i="21"/>
  <c r="K495" i="21"/>
  <c r="M505" i="21"/>
  <c r="K505" i="21"/>
  <c r="J505" i="21"/>
  <c r="R505" i="21"/>
  <c r="Q505" i="21"/>
  <c r="S517" i="21"/>
  <c r="P517" i="21" s="1"/>
  <c r="K524" i="21"/>
  <c r="J524" i="21"/>
  <c r="S524" i="21"/>
  <c r="P524" i="21" s="1"/>
  <c r="I524" i="21"/>
  <c r="R524" i="21"/>
  <c r="M524" i="21"/>
  <c r="S527" i="21"/>
  <c r="P527" i="21" s="1"/>
  <c r="I527" i="21"/>
  <c r="R527" i="21"/>
  <c r="Q527" i="21"/>
  <c r="K527" i="21"/>
  <c r="Q478" i="21"/>
  <c r="M478" i="21"/>
  <c r="Q482" i="21"/>
  <c r="M482" i="21"/>
  <c r="Q486" i="21"/>
  <c r="M486" i="21"/>
  <c r="Q490" i="21"/>
  <c r="M490" i="21"/>
  <c r="Q494" i="21"/>
  <c r="M494" i="21"/>
  <c r="Q498" i="21"/>
  <c r="M498" i="21"/>
  <c r="Q502" i="21"/>
  <c r="M502" i="21"/>
  <c r="Q506" i="21"/>
  <c r="M506" i="21"/>
  <c r="Q510" i="21"/>
  <c r="M510" i="21"/>
  <c r="Q514" i="21"/>
  <c r="M514" i="21"/>
  <c r="Q518" i="21"/>
  <c r="M518" i="21"/>
  <c r="Q522" i="21"/>
  <c r="M522" i="21"/>
  <c r="Q526" i="21"/>
  <c r="M526" i="21"/>
  <c r="K478" i="21"/>
  <c r="K482" i="21"/>
  <c r="K486" i="21"/>
  <c r="K490" i="21"/>
  <c r="K494" i="21"/>
  <c r="K498" i="21"/>
  <c r="K502" i="21"/>
  <c r="K506" i="21"/>
  <c r="K510" i="21"/>
  <c r="K514" i="21"/>
  <c r="K518" i="21"/>
  <c r="K522" i="21"/>
  <c r="K526" i="21"/>
  <c r="R478" i="21"/>
  <c r="R482" i="21"/>
  <c r="R486" i="21"/>
  <c r="R490" i="21"/>
  <c r="R494" i="21"/>
  <c r="R498" i="21"/>
  <c r="R502" i="21"/>
  <c r="R506" i="21"/>
  <c r="R510" i="21"/>
  <c r="R514" i="21"/>
  <c r="R518" i="21"/>
  <c r="R522" i="21"/>
  <c r="R526" i="21"/>
  <c r="U22" i="23"/>
  <c r="T22" i="23"/>
  <c r="K44" i="23"/>
  <c r="J44" i="23"/>
  <c r="I44" i="23"/>
  <c r="S44" i="23"/>
  <c r="P44" i="23" s="1"/>
  <c r="R44" i="23"/>
  <c r="Q44" i="23"/>
  <c r="M44" i="23"/>
  <c r="J70" i="23"/>
  <c r="R70" i="23"/>
  <c r="M70" i="23"/>
  <c r="K70" i="23"/>
  <c r="Q70" i="23"/>
  <c r="I70" i="23"/>
  <c r="S70" i="23"/>
  <c r="P70" i="23" s="1"/>
  <c r="K79" i="23"/>
  <c r="J79" i="23"/>
  <c r="S79" i="23"/>
  <c r="P79" i="23" s="1"/>
  <c r="R79" i="23"/>
  <c r="Q79" i="23"/>
  <c r="M79" i="23"/>
  <c r="I79" i="23"/>
  <c r="U94" i="23"/>
  <c r="T94" i="23"/>
  <c r="M102" i="23"/>
  <c r="K102" i="23"/>
  <c r="R102" i="23"/>
  <c r="J102" i="23"/>
  <c r="I102" i="23"/>
  <c r="Q102" i="23"/>
  <c r="S102" i="23"/>
  <c r="P102" i="23" s="1"/>
  <c r="J9" i="23"/>
  <c r="I9" i="23"/>
  <c r="M9" i="23"/>
  <c r="K9" i="23"/>
  <c r="S9" i="23"/>
  <c r="K16" i="23"/>
  <c r="J16" i="23"/>
  <c r="I16" i="23"/>
  <c r="M16" i="23"/>
  <c r="Q16" i="23" s="1"/>
  <c r="R16" i="23" s="1"/>
  <c r="M21" i="23"/>
  <c r="K21" i="23"/>
  <c r="J21" i="23"/>
  <c r="I21" i="23"/>
  <c r="R21" i="23"/>
  <c r="Q21" i="23"/>
  <c r="S21" i="23"/>
  <c r="P21" i="23" s="1"/>
  <c r="J27" i="23"/>
  <c r="S27" i="23"/>
  <c r="P27" i="23" s="1"/>
  <c r="I27" i="23"/>
  <c r="R27" i="23"/>
  <c r="Q27" i="23"/>
  <c r="M27" i="23"/>
  <c r="K27" i="23"/>
  <c r="K32" i="23"/>
  <c r="J32" i="23"/>
  <c r="S32" i="23"/>
  <c r="P32" i="23" s="1"/>
  <c r="I32" i="23"/>
  <c r="R32" i="23"/>
  <c r="Q32" i="23"/>
  <c r="M32" i="23"/>
  <c r="R37" i="23"/>
  <c r="J37" i="23"/>
  <c r="M37" i="23"/>
  <c r="I37" i="23"/>
  <c r="K37" i="23"/>
  <c r="S37" i="23"/>
  <c r="P37" i="23" s="1"/>
  <c r="Q37" i="23"/>
  <c r="R41" i="23"/>
  <c r="K41" i="23"/>
  <c r="S41" i="23"/>
  <c r="P41" i="23" s="1"/>
  <c r="I41" i="23"/>
  <c r="Q41" i="23"/>
  <c r="M41" i="23"/>
  <c r="J41" i="23"/>
  <c r="J47" i="23"/>
  <c r="K47" i="23"/>
  <c r="I47" i="23"/>
  <c r="S47" i="23"/>
  <c r="P47" i="23" s="1"/>
  <c r="R47" i="23"/>
  <c r="Q47" i="23"/>
  <c r="M47" i="23"/>
  <c r="J74" i="23"/>
  <c r="S74" i="23"/>
  <c r="P74" i="23" s="1"/>
  <c r="I74" i="23"/>
  <c r="R74" i="23"/>
  <c r="Q74" i="23"/>
  <c r="M74" i="23"/>
  <c r="K74" i="23"/>
  <c r="J11" i="23"/>
  <c r="M11" i="23"/>
  <c r="S11" i="23" s="1"/>
  <c r="I11" i="23"/>
  <c r="K11" i="23"/>
  <c r="M80" i="23"/>
  <c r="R80" i="23"/>
  <c r="Q80" i="23"/>
  <c r="K80" i="23"/>
  <c r="I80" i="23"/>
  <c r="S80" i="23"/>
  <c r="P80" i="23" s="1"/>
  <c r="J80" i="23"/>
  <c r="K126" i="23"/>
  <c r="S126" i="23"/>
  <c r="P126" i="23" s="1"/>
  <c r="I126" i="23"/>
  <c r="R126" i="23"/>
  <c r="Q126" i="23"/>
  <c r="M126" i="23"/>
  <c r="J126" i="23"/>
  <c r="R173" i="23"/>
  <c r="K173" i="23"/>
  <c r="S173" i="23"/>
  <c r="P173" i="23" s="1"/>
  <c r="Q173" i="23"/>
  <c r="J173" i="23"/>
  <c r="M173" i="23"/>
  <c r="I173" i="23"/>
  <c r="J17" i="23"/>
  <c r="I17" i="23"/>
  <c r="M17" i="23"/>
  <c r="Q17" i="23" s="1"/>
  <c r="R17" i="23" s="1"/>
  <c r="K17" i="23"/>
  <c r="J23" i="23"/>
  <c r="S23" i="23"/>
  <c r="P23" i="23" s="1"/>
  <c r="I23" i="23"/>
  <c r="R23" i="23"/>
  <c r="Q23" i="23"/>
  <c r="K23" i="23"/>
  <c r="M23" i="23"/>
  <c r="R28" i="23"/>
  <c r="K28" i="23"/>
  <c r="J28" i="23"/>
  <c r="S28" i="23"/>
  <c r="P28" i="23" s="1"/>
  <c r="I28" i="23"/>
  <c r="M28" i="23"/>
  <c r="Q28" i="23"/>
  <c r="J33" i="23"/>
  <c r="S33" i="23"/>
  <c r="P33" i="23" s="1"/>
  <c r="M33" i="23"/>
  <c r="K33" i="23"/>
  <c r="R33" i="23"/>
  <c r="Q33" i="23"/>
  <c r="I33" i="23"/>
  <c r="J38" i="23"/>
  <c r="I38" i="23"/>
  <c r="S38" i="23"/>
  <c r="P38" i="23" s="1"/>
  <c r="R38" i="23"/>
  <c r="Q38" i="23"/>
  <c r="K38" i="23"/>
  <c r="M38" i="23"/>
  <c r="K130" i="23"/>
  <c r="S130" i="23"/>
  <c r="P130" i="23" s="1"/>
  <c r="I130" i="23"/>
  <c r="R130" i="23"/>
  <c r="M130" i="23"/>
  <c r="Q130" i="23"/>
  <c r="J130" i="23"/>
  <c r="K12" i="23"/>
  <c r="J12" i="23"/>
  <c r="I12" i="23"/>
  <c r="M12" i="23"/>
  <c r="S12" i="23" s="1"/>
  <c r="K142" i="23"/>
  <c r="J142" i="23"/>
  <c r="S142" i="23"/>
  <c r="P142" i="23" s="1"/>
  <c r="I142" i="23"/>
  <c r="R142" i="23"/>
  <c r="M142" i="23"/>
  <c r="Q142" i="23"/>
  <c r="J19" i="23"/>
  <c r="S19" i="23"/>
  <c r="P19" i="23" s="1"/>
  <c r="I19" i="23"/>
  <c r="R19" i="23"/>
  <c r="Q19" i="23"/>
  <c r="K19" i="23"/>
  <c r="M19" i="23"/>
  <c r="R24" i="23"/>
  <c r="K24" i="23"/>
  <c r="J24" i="23"/>
  <c r="S24" i="23"/>
  <c r="P24" i="23" s="1"/>
  <c r="I24" i="23"/>
  <c r="Q24" i="23"/>
  <c r="M24" i="23"/>
  <c r="J29" i="23"/>
  <c r="S29" i="23"/>
  <c r="P29" i="23" s="1"/>
  <c r="M29" i="23"/>
  <c r="I29" i="23"/>
  <c r="K29" i="23"/>
  <c r="R29" i="23"/>
  <c r="Q29" i="23"/>
  <c r="J35" i="23"/>
  <c r="M35" i="23"/>
  <c r="S35" i="23"/>
  <c r="P35" i="23" s="1"/>
  <c r="I35" i="23"/>
  <c r="R35" i="23"/>
  <c r="Q35" i="23"/>
  <c r="K35" i="23"/>
  <c r="T67" i="23"/>
  <c r="U67" i="23"/>
  <c r="K146" i="23"/>
  <c r="J146" i="23"/>
  <c r="S146" i="23"/>
  <c r="P146" i="23" s="1"/>
  <c r="I146" i="23"/>
  <c r="R146" i="23"/>
  <c r="Q146" i="23"/>
  <c r="M146" i="23"/>
  <c r="J13" i="23"/>
  <c r="I13" i="23"/>
  <c r="M13" i="23"/>
  <c r="Q13" i="23" s="1"/>
  <c r="R13" i="23" s="1"/>
  <c r="K13" i="23"/>
  <c r="S13" i="23"/>
  <c r="K52" i="23"/>
  <c r="J52" i="23"/>
  <c r="I52" i="23"/>
  <c r="R52" i="23"/>
  <c r="S52" i="23"/>
  <c r="P52" i="23" s="1"/>
  <c r="Q52" i="23"/>
  <c r="M52" i="23"/>
  <c r="R89" i="23"/>
  <c r="Q89" i="23"/>
  <c r="S89" i="23"/>
  <c r="P89" i="23" s="1"/>
  <c r="M89" i="23"/>
  <c r="K89" i="23"/>
  <c r="J89" i="23"/>
  <c r="I89" i="23"/>
  <c r="K101" i="23"/>
  <c r="S101" i="23"/>
  <c r="P101" i="23" s="1"/>
  <c r="I101" i="23"/>
  <c r="Q101" i="23"/>
  <c r="M101" i="23"/>
  <c r="R101" i="23"/>
  <c r="J101" i="23"/>
  <c r="J15" i="23"/>
  <c r="I15" i="23"/>
  <c r="M15" i="23"/>
  <c r="S15" i="23" s="1"/>
  <c r="K15" i="23"/>
  <c r="Q20" i="23"/>
  <c r="K20" i="23"/>
  <c r="R20" i="23"/>
  <c r="J20" i="23"/>
  <c r="S20" i="23"/>
  <c r="P20" i="23" s="1"/>
  <c r="I20" i="23"/>
  <c r="M20" i="23"/>
  <c r="M25" i="23"/>
  <c r="I25" i="23"/>
  <c r="K25" i="23"/>
  <c r="J25" i="23"/>
  <c r="S25" i="23"/>
  <c r="P25" i="23" s="1"/>
  <c r="R25" i="23"/>
  <c r="Q25" i="23"/>
  <c r="J31" i="23"/>
  <c r="M31" i="23"/>
  <c r="S31" i="23"/>
  <c r="P31" i="23" s="1"/>
  <c r="I31" i="23"/>
  <c r="R31" i="23"/>
  <c r="Q31" i="23"/>
  <c r="K31" i="23"/>
  <c r="K36" i="23"/>
  <c r="R36" i="23"/>
  <c r="J36" i="23"/>
  <c r="S36" i="23"/>
  <c r="P36" i="23" s="1"/>
  <c r="I36" i="23"/>
  <c r="Q36" i="23"/>
  <c r="M36" i="23"/>
  <c r="J46" i="23"/>
  <c r="R46" i="23"/>
  <c r="M46" i="23"/>
  <c r="S46" i="23"/>
  <c r="P46" i="23" s="1"/>
  <c r="Q46" i="23"/>
  <c r="K46" i="23"/>
  <c r="I46" i="23"/>
  <c r="R73" i="23"/>
  <c r="Q73" i="23"/>
  <c r="S73" i="23"/>
  <c r="P73" i="23" s="1"/>
  <c r="M73" i="23"/>
  <c r="K73" i="23"/>
  <c r="J73" i="23"/>
  <c r="I73" i="23"/>
  <c r="T76" i="23"/>
  <c r="U76" i="23"/>
  <c r="M98" i="23"/>
  <c r="K98" i="23"/>
  <c r="S98" i="23"/>
  <c r="P98" i="23" s="1"/>
  <c r="R98" i="23"/>
  <c r="Q98" i="23"/>
  <c r="J98" i="23"/>
  <c r="I98" i="23"/>
  <c r="S48" i="23"/>
  <c r="P48" i="23" s="1"/>
  <c r="R48" i="23"/>
  <c r="J54" i="23"/>
  <c r="R54" i="23"/>
  <c r="M54" i="23"/>
  <c r="K54" i="23"/>
  <c r="R61" i="23"/>
  <c r="S61" i="23"/>
  <c r="P61" i="23" s="1"/>
  <c r="M61" i="23"/>
  <c r="S96" i="23"/>
  <c r="P96" i="23" s="1"/>
  <c r="I96" i="23"/>
  <c r="Q96" i="23"/>
  <c r="M96" i="23"/>
  <c r="K96" i="23"/>
  <c r="T124" i="23"/>
  <c r="U124" i="23"/>
  <c r="Q204" i="23"/>
  <c r="S204" i="23"/>
  <c r="P204" i="23" s="1"/>
  <c r="I204" i="23"/>
  <c r="R204" i="23"/>
  <c r="M204" i="23"/>
  <c r="K204" i="23"/>
  <c r="J204" i="23"/>
  <c r="Q39" i="23"/>
  <c r="J55" i="23"/>
  <c r="K55" i="23"/>
  <c r="I55" i="23"/>
  <c r="S55" i="23"/>
  <c r="P55" i="23" s="1"/>
  <c r="S56" i="23"/>
  <c r="P56" i="23" s="1"/>
  <c r="R56" i="23"/>
  <c r="M56" i="23"/>
  <c r="R57" i="23"/>
  <c r="K57" i="23"/>
  <c r="I57" i="23"/>
  <c r="J61" i="23"/>
  <c r="J62" i="23"/>
  <c r="R62" i="23"/>
  <c r="M62" i="23"/>
  <c r="K62" i="23"/>
  <c r="R69" i="23"/>
  <c r="S69" i="23"/>
  <c r="P69" i="23" s="1"/>
  <c r="M69" i="23"/>
  <c r="J78" i="23"/>
  <c r="S78" i="23"/>
  <c r="P78" i="23" s="1"/>
  <c r="I78" i="23"/>
  <c r="R78" i="23"/>
  <c r="Q78" i="23"/>
  <c r="M78" i="23"/>
  <c r="R81" i="23"/>
  <c r="Q81" i="23"/>
  <c r="K81" i="23"/>
  <c r="J81" i="23"/>
  <c r="I81" i="23"/>
  <c r="J90" i="23"/>
  <c r="S90" i="23"/>
  <c r="P90" i="23" s="1"/>
  <c r="I90" i="23"/>
  <c r="R90" i="23"/>
  <c r="Q90" i="23"/>
  <c r="M90" i="23"/>
  <c r="K90" i="23"/>
  <c r="J93" i="23"/>
  <c r="K97" i="23"/>
  <c r="S97" i="23"/>
  <c r="P97" i="23" s="1"/>
  <c r="I97" i="23"/>
  <c r="J97" i="23"/>
  <c r="R97" i="23"/>
  <c r="Q97" i="23"/>
  <c r="M97" i="23"/>
  <c r="Q103" i="23"/>
  <c r="M103" i="23"/>
  <c r="J103" i="23"/>
  <c r="I103" i="23"/>
  <c r="S103" i="23"/>
  <c r="P103" i="23" s="1"/>
  <c r="S141" i="23"/>
  <c r="P141" i="23" s="1"/>
  <c r="I141" i="23"/>
  <c r="R141" i="23"/>
  <c r="Q141" i="23"/>
  <c r="M141" i="23"/>
  <c r="K141" i="23"/>
  <c r="J141" i="23"/>
  <c r="K158" i="23"/>
  <c r="J158" i="23"/>
  <c r="S158" i="23"/>
  <c r="P158" i="23" s="1"/>
  <c r="I158" i="23"/>
  <c r="M158" i="23"/>
  <c r="R158" i="23"/>
  <c r="J10" i="23"/>
  <c r="J14" i="23"/>
  <c r="J18" i="23"/>
  <c r="J22" i="23"/>
  <c r="J26" i="23"/>
  <c r="J30" i="23"/>
  <c r="J34" i="23"/>
  <c r="R39" i="23"/>
  <c r="J53" i="23"/>
  <c r="I54" i="23"/>
  <c r="M55" i="23"/>
  <c r="I56" i="23"/>
  <c r="J57" i="23"/>
  <c r="J58" i="23"/>
  <c r="R58" i="23"/>
  <c r="I58" i="23"/>
  <c r="Q58" i="23"/>
  <c r="K61" i="23"/>
  <c r="Q62" i="23"/>
  <c r="Q69" i="23"/>
  <c r="J77" i="23"/>
  <c r="M81" i="23"/>
  <c r="R85" i="23"/>
  <c r="Q85" i="23"/>
  <c r="M85" i="23"/>
  <c r="K85" i="23"/>
  <c r="I85" i="23"/>
  <c r="M92" i="23"/>
  <c r="K92" i="23"/>
  <c r="J92" i="23"/>
  <c r="I92" i="23"/>
  <c r="Q99" i="23"/>
  <c r="M99" i="23"/>
  <c r="K99" i="23"/>
  <c r="J99" i="23"/>
  <c r="S99" i="23"/>
  <c r="P99" i="23" s="1"/>
  <c r="R103" i="23"/>
  <c r="K115" i="23"/>
  <c r="K138" i="23"/>
  <c r="S138" i="23"/>
  <c r="P138" i="23" s="1"/>
  <c r="I138" i="23"/>
  <c r="M138" i="23"/>
  <c r="J138" i="23"/>
  <c r="Q138" i="23"/>
  <c r="M147" i="23"/>
  <c r="K147" i="23"/>
  <c r="R147" i="23"/>
  <c r="S147" i="23"/>
  <c r="P147" i="23" s="1"/>
  <c r="Q147" i="23"/>
  <c r="J147" i="23"/>
  <c r="I147" i="23"/>
  <c r="Q158" i="23"/>
  <c r="S197" i="23"/>
  <c r="P197" i="23" s="1"/>
  <c r="I197" i="23"/>
  <c r="R197" i="23"/>
  <c r="K197" i="23"/>
  <c r="Q197" i="23"/>
  <c r="M197" i="23"/>
  <c r="K227" i="23"/>
  <c r="J227" i="23"/>
  <c r="I227" i="23"/>
  <c r="M227" i="23"/>
  <c r="S227" i="23" s="1"/>
  <c r="U306" i="23"/>
  <c r="T306" i="23"/>
  <c r="U394" i="23"/>
  <c r="T394" i="23"/>
  <c r="R93" i="23"/>
  <c r="Q93" i="23"/>
  <c r="I93" i="23"/>
  <c r="M93" i="23"/>
  <c r="Q128" i="23"/>
  <c r="M128" i="23"/>
  <c r="J128" i="23"/>
  <c r="K128" i="23"/>
  <c r="I128" i="23"/>
  <c r="S128" i="23"/>
  <c r="P128" i="23" s="1"/>
  <c r="R128" i="23"/>
  <c r="K162" i="23"/>
  <c r="J162" i="23"/>
  <c r="S162" i="23"/>
  <c r="P162" i="23" s="1"/>
  <c r="I162" i="23"/>
  <c r="R162" i="23"/>
  <c r="S185" i="23"/>
  <c r="P185" i="23" s="1"/>
  <c r="R185" i="23"/>
  <c r="K185" i="23"/>
  <c r="Q185" i="23"/>
  <c r="M185" i="23"/>
  <c r="J185" i="23"/>
  <c r="I185" i="23"/>
  <c r="M220" i="23"/>
  <c r="Q220" i="23" s="1"/>
  <c r="R220" i="23" s="1"/>
  <c r="K220" i="23"/>
  <c r="J220" i="23"/>
  <c r="I220" i="23"/>
  <c r="I39" i="23"/>
  <c r="R45" i="23"/>
  <c r="S45" i="23"/>
  <c r="P45" i="23" s="1"/>
  <c r="I48" i="23"/>
  <c r="Q76" i="23"/>
  <c r="M84" i="23"/>
  <c r="S84" i="23"/>
  <c r="P84" i="23" s="1"/>
  <c r="R84" i="23"/>
  <c r="K84" i="23"/>
  <c r="K91" i="23"/>
  <c r="J91" i="23"/>
  <c r="Q91" i="23"/>
  <c r="M91" i="23"/>
  <c r="S93" i="23"/>
  <c r="P93" i="23" s="1"/>
  <c r="J96" i="23"/>
  <c r="S145" i="23"/>
  <c r="P145" i="23" s="1"/>
  <c r="I145" i="23"/>
  <c r="R145" i="23"/>
  <c r="Q145" i="23"/>
  <c r="K145" i="23"/>
  <c r="M145" i="23"/>
  <c r="J145" i="23"/>
  <c r="U156" i="23"/>
  <c r="K289" i="23"/>
  <c r="J289" i="23"/>
  <c r="S289" i="23"/>
  <c r="P289" i="23" s="1"/>
  <c r="I289" i="23"/>
  <c r="R289" i="23"/>
  <c r="M289" i="23"/>
  <c r="Q289" i="23"/>
  <c r="M10" i="23"/>
  <c r="S10" i="23" s="1"/>
  <c r="M14" i="23"/>
  <c r="S14" i="23" s="1"/>
  <c r="M18" i="23"/>
  <c r="M22" i="23"/>
  <c r="M26" i="23"/>
  <c r="M30" i="23"/>
  <c r="M34" i="23"/>
  <c r="J39" i="23"/>
  <c r="M45" i="23"/>
  <c r="J48" i="23"/>
  <c r="I49" i="23"/>
  <c r="M53" i="23"/>
  <c r="S54" i="23"/>
  <c r="P54" i="23" s="1"/>
  <c r="R55" i="23"/>
  <c r="Q56" i="23"/>
  <c r="S57" i="23"/>
  <c r="P57" i="23" s="1"/>
  <c r="S58" i="23"/>
  <c r="P58" i="23" s="1"/>
  <c r="K68" i="23"/>
  <c r="J68" i="23"/>
  <c r="J71" i="23"/>
  <c r="K71" i="23"/>
  <c r="I71" i="23"/>
  <c r="S71" i="23"/>
  <c r="P71" i="23" s="1"/>
  <c r="K75" i="23"/>
  <c r="J75" i="23"/>
  <c r="Q75" i="23"/>
  <c r="M75" i="23"/>
  <c r="R76" i="23"/>
  <c r="I84" i="23"/>
  <c r="T85" i="23"/>
  <c r="K87" i="23"/>
  <c r="J87" i="23"/>
  <c r="M87" i="23"/>
  <c r="I87" i="23"/>
  <c r="S87" i="23"/>
  <c r="P87" i="23" s="1"/>
  <c r="I91" i="23"/>
  <c r="S92" i="23"/>
  <c r="P92" i="23" s="1"/>
  <c r="R96" i="23"/>
  <c r="S104" i="23"/>
  <c r="P104" i="23" s="1"/>
  <c r="I104" i="23"/>
  <c r="Q104" i="23"/>
  <c r="R104" i="23"/>
  <c r="M104" i="23"/>
  <c r="K105" i="23"/>
  <c r="S105" i="23"/>
  <c r="P105" i="23" s="1"/>
  <c r="I105" i="23"/>
  <c r="R105" i="23"/>
  <c r="Q105" i="23"/>
  <c r="M105" i="23"/>
  <c r="T107" i="23"/>
  <c r="U107" i="23"/>
  <c r="M135" i="23"/>
  <c r="K135" i="23"/>
  <c r="R135" i="23"/>
  <c r="I135" i="23"/>
  <c r="Q135" i="23"/>
  <c r="S135" i="23"/>
  <c r="P135" i="23" s="1"/>
  <c r="Q148" i="23"/>
  <c r="M148" i="23"/>
  <c r="J148" i="23"/>
  <c r="S148" i="23"/>
  <c r="P148" i="23" s="1"/>
  <c r="R148" i="23"/>
  <c r="K148" i="23"/>
  <c r="I148" i="23"/>
  <c r="Q162" i="23"/>
  <c r="T195" i="23"/>
  <c r="U195" i="23"/>
  <c r="S213" i="23"/>
  <c r="P213" i="23" s="1"/>
  <c r="I213" i="23"/>
  <c r="R213" i="23"/>
  <c r="Q213" i="23"/>
  <c r="K213" i="23"/>
  <c r="M213" i="23"/>
  <c r="J213" i="23"/>
  <c r="K223" i="23"/>
  <c r="J223" i="23"/>
  <c r="I223" i="23"/>
  <c r="M223" i="23"/>
  <c r="S223" i="23" s="1"/>
  <c r="R276" i="23"/>
  <c r="Q276" i="23"/>
  <c r="K276" i="23"/>
  <c r="J276" i="23"/>
  <c r="I276" i="23"/>
  <c r="M276" i="23"/>
  <c r="S276" i="23"/>
  <c r="P276" i="23" s="1"/>
  <c r="K39" i="23"/>
  <c r="J43" i="23"/>
  <c r="R43" i="23"/>
  <c r="Q43" i="23"/>
  <c r="Q45" i="23"/>
  <c r="K48" i="23"/>
  <c r="J49" i="23"/>
  <c r="J51" i="23"/>
  <c r="R51" i="23"/>
  <c r="Q51" i="23"/>
  <c r="J67" i="23"/>
  <c r="R67" i="23"/>
  <c r="Q67" i="23"/>
  <c r="M67" i="23"/>
  <c r="I69" i="23"/>
  <c r="J84" i="23"/>
  <c r="R91" i="23"/>
  <c r="M155" i="23"/>
  <c r="K155" i="23"/>
  <c r="R155" i="23"/>
  <c r="S155" i="23"/>
  <c r="P155" i="23" s="1"/>
  <c r="Q155" i="23"/>
  <c r="I155" i="23"/>
  <c r="K190" i="23"/>
  <c r="J190" i="23"/>
  <c r="R190" i="23"/>
  <c r="M190" i="23"/>
  <c r="S190" i="23"/>
  <c r="P190" i="23" s="1"/>
  <c r="Q190" i="23"/>
  <c r="I190" i="23"/>
  <c r="U207" i="23"/>
  <c r="T207" i="23"/>
  <c r="M243" i="23"/>
  <c r="S243" i="23"/>
  <c r="P243" i="23" s="1"/>
  <c r="I243" i="23"/>
  <c r="K243" i="23"/>
  <c r="J243" i="23"/>
  <c r="Q243" i="23"/>
  <c r="S245" i="23"/>
  <c r="P245" i="23" s="1"/>
  <c r="I245" i="23"/>
  <c r="M245" i="23"/>
  <c r="K245" i="23"/>
  <c r="J245" i="23"/>
  <c r="R245" i="23"/>
  <c r="Q245" i="23"/>
  <c r="S39" i="23"/>
  <c r="P39" i="23" s="1"/>
  <c r="M76" i="23"/>
  <c r="K76" i="23"/>
  <c r="J76" i="23"/>
  <c r="I76" i="23"/>
  <c r="Q54" i="23"/>
  <c r="K56" i="23"/>
  <c r="Q57" i="23"/>
  <c r="Q61" i="23"/>
  <c r="U81" i="23"/>
  <c r="M162" i="23"/>
  <c r="Q10" i="23"/>
  <c r="R10" i="23" s="1"/>
  <c r="Q14" i="23"/>
  <c r="R14" i="23" s="1"/>
  <c r="Q18" i="23"/>
  <c r="Q22" i="23"/>
  <c r="Q26" i="23"/>
  <c r="Q30" i="23"/>
  <c r="Q34" i="23"/>
  <c r="J42" i="23"/>
  <c r="R42" i="23"/>
  <c r="I43" i="23"/>
  <c r="M48" i="23"/>
  <c r="J50" i="23"/>
  <c r="R50" i="23"/>
  <c r="I50" i="23"/>
  <c r="I51" i="23"/>
  <c r="K60" i="23"/>
  <c r="J60" i="23"/>
  <c r="J63" i="23"/>
  <c r="K63" i="23"/>
  <c r="I63" i="23"/>
  <c r="S63" i="23"/>
  <c r="P63" i="23" s="1"/>
  <c r="S64" i="23"/>
  <c r="P64" i="23" s="1"/>
  <c r="R64" i="23"/>
  <c r="M64" i="23"/>
  <c r="R65" i="23"/>
  <c r="K65" i="23"/>
  <c r="I65" i="23"/>
  <c r="I67" i="23"/>
  <c r="M68" i="23"/>
  <c r="J69" i="23"/>
  <c r="R75" i="23"/>
  <c r="J82" i="23"/>
  <c r="S82" i="23"/>
  <c r="P82" i="23" s="1"/>
  <c r="I82" i="23"/>
  <c r="R82" i="23"/>
  <c r="K82" i="23"/>
  <c r="Q82" i="23"/>
  <c r="Q84" i="23"/>
  <c r="Q87" i="23"/>
  <c r="S91" i="23"/>
  <c r="P91" i="23" s="1"/>
  <c r="M94" i="23"/>
  <c r="K94" i="23"/>
  <c r="J94" i="23"/>
  <c r="I94" i="23"/>
  <c r="R94" i="23"/>
  <c r="K104" i="23"/>
  <c r="S125" i="23"/>
  <c r="P125" i="23" s="1"/>
  <c r="I125" i="23"/>
  <c r="Q125" i="23"/>
  <c r="R125" i="23"/>
  <c r="M125" i="23"/>
  <c r="K125" i="23"/>
  <c r="J125" i="23"/>
  <c r="S137" i="23"/>
  <c r="P137" i="23" s="1"/>
  <c r="I137" i="23"/>
  <c r="Q137" i="23"/>
  <c r="R137" i="23"/>
  <c r="M137" i="23"/>
  <c r="J137" i="23"/>
  <c r="K137" i="23"/>
  <c r="J155" i="23"/>
  <c r="R243" i="23"/>
  <c r="R49" i="23"/>
  <c r="K49" i="23"/>
  <c r="R53" i="23"/>
  <c r="S53" i="23"/>
  <c r="P53" i="23" s="1"/>
  <c r="Q55" i="23"/>
  <c r="U62" i="23"/>
  <c r="T65" i="23"/>
  <c r="R77" i="23"/>
  <c r="Q77" i="23"/>
  <c r="I77" i="23"/>
  <c r="M77" i="23"/>
  <c r="S180" i="23"/>
  <c r="P180" i="23" s="1"/>
  <c r="I180" i="23"/>
  <c r="Q180" i="23"/>
  <c r="M180" i="23"/>
  <c r="K180" i="23"/>
  <c r="J180" i="23"/>
  <c r="R180" i="23"/>
  <c r="U282" i="23"/>
  <c r="T282" i="23"/>
  <c r="K43" i="23"/>
  <c r="Q48" i="23"/>
  <c r="Q49" i="23"/>
  <c r="K51" i="23"/>
  <c r="J59" i="23"/>
  <c r="R59" i="23"/>
  <c r="Q59" i="23"/>
  <c r="M59" i="23"/>
  <c r="I61" i="23"/>
  <c r="I62" i="23"/>
  <c r="J66" i="23"/>
  <c r="R66" i="23"/>
  <c r="I66" i="23"/>
  <c r="Q66" i="23"/>
  <c r="K67" i="23"/>
  <c r="Q68" i="23"/>
  <c r="K69" i="23"/>
  <c r="Q71" i="23"/>
  <c r="S75" i="23"/>
  <c r="P75" i="23" s="1"/>
  <c r="K78" i="23"/>
  <c r="J86" i="23"/>
  <c r="S86" i="23"/>
  <c r="P86" i="23" s="1"/>
  <c r="I86" i="23"/>
  <c r="R86" i="23"/>
  <c r="M86" i="23"/>
  <c r="K86" i="23"/>
  <c r="R87" i="23"/>
  <c r="Q95" i="23"/>
  <c r="M95" i="23"/>
  <c r="S95" i="23"/>
  <c r="P95" i="23" s="1"/>
  <c r="R95" i="23"/>
  <c r="K95" i="23"/>
  <c r="K103" i="23"/>
  <c r="M106" i="23"/>
  <c r="K106" i="23"/>
  <c r="R106" i="23"/>
  <c r="Q106" i="23"/>
  <c r="S106" i="23"/>
  <c r="P106" i="23" s="1"/>
  <c r="J106" i="23"/>
  <c r="I106" i="23"/>
  <c r="M118" i="23"/>
  <c r="M120" i="23"/>
  <c r="J120" i="23"/>
  <c r="K120" i="23"/>
  <c r="I120" i="23"/>
  <c r="K122" i="23"/>
  <c r="I122" i="23"/>
  <c r="M122" i="23"/>
  <c r="S122" i="23" s="1"/>
  <c r="J122" i="23"/>
  <c r="K134" i="23"/>
  <c r="S134" i="23"/>
  <c r="P134" i="23" s="1"/>
  <c r="I134" i="23"/>
  <c r="J134" i="23"/>
  <c r="R134" i="23"/>
  <c r="M134" i="23"/>
  <c r="R165" i="23"/>
  <c r="K165" i="23"/>
  <c r="J165" i="23"/>
  <c r="I165" i="23"/>
  <c r="S165" i="23"/>
  <c r="P165" i="23" s="1"/>
  <c r="Q165" i="23"/>
  <c r="M165" i="23"/>
  <c r="Q188" i="23"/>
  <c r="S188" i="23"/>
  <c r="P188" i="23" s="1"/>
  <c r="I188" i="23"/>
  <c r="R188" i="23"/>
  <c r="M188" i="23"/>
  <c r="K188" i="23"/>
  <c r="K206" i="23"/>
  <c r="J206" i="23"/>
  <c r="S206" i="23"/>
  <c r="P206" i="23" s="1"/>
  <c r="I206" i="23"/>
  <c r="R206" i="23"/>
  <c r="M206" i="23"/>
  <c r="Q206" i="23"/>
  <c r="R72" i="23"/>
  <c r="Q83" i="23"/>
  <c r="R88" i="23"/>
  <c r="Q107" i="23"/>
  <c r="M107" i="23"/>
  <c r="J107" i="23"/>
  <c r="K107" i="23"/>
  <c r="I107" i="23"/>
  <c r="I121" i="23"/>
  <c r="M121" i="23"/>
  <c r="Q121" i="23" s="1"/>
  <c r="R121" i="23" s="1"/>
  <c r="S133" i="23"/>
  <c r="P133" i="23" s="1"/>
  <c r="I133" i="23"/>
  <c r="Q133" i="23"/>
  <c r="M133" i="23"/>
  <c r="K133" i="23"/>
  <c r="J133" i="23"/>
  <c r="Q152" i="23"/>
  <c r="M152" i="23"/>
  <c r="J152" i="23"/>
  <c r="S152" i="23"/>
  <c r="P152" i="23" s="1"/>
  <c r="R152" i="23"/>
  <c r="I152" i="23"/>
  <c r="Q160" i="23"/>
  <c r="M160" i="23"/>
  <c r="J160" i="23"/>
  <c r="K160" i="23"/>
  <c r="I160" i="23"/>
  <c r="J166" i="23"/>
  <c r="R166" i="23"/>
  <c r="M166" i="23"/>
  <c r="K166" i="23"/>
  <c r="I166" i="23"/>
  <c r="Q166" i="23"/>
  <c r="R177" i="23"/>
  <c r="K177" i="23"/>
  <c r="I177" i="23"/>
  <c r="M177" i="23"/>
  <c r="J177" i="23"/>
  <c r="K194" i="23"/>
  <c r="J194" i="23"/>
  <c r="R194" i="23"/>
  <c r="M194" i="23"/>
  <c r="S194" i="23"/>
  <c r="P194" i="23" s="1"/>
  <c r="Q194" i="23"/>
  <c r="K210" i="23"/>
  <c r="J210" i="23"/>
  <c r="S210" i="23"/>
  <c r="P210" i="23" s="1"/>
  <c r="I210" i="23"/>
  <c r="R210" i="23"/>
  <c r="M210" i="23"/>
  <c r="Q210" i="23"/>
  <c r="S238" i="23"/>
  <c r="P238" i="23" s="1"/>
  <c r="I238" i="23"/>
  <c r="R238" i="23"/>
  <c r="Q238" i="23"/>
  <c r="K238" i="23"/>
  <c r="J238" i="23"/>
  <c r="Q283" i="23"/>
  <c r="M283" i="23"/>
  <c r="S283" i="23"/>
  <c r="P283" i="23" s="1"/>
  <c r="I283" i="23"/>
  <c r="R283" i="23"/>
  <c r="K283" i="23"/>
  <c r="J283" i="23"/>
  <c r="J387" i="23"/>
  <c r="R387" i="23"/>
  <c r="Q387" i="23"/>
  <c r="M387" i="23"/>
  <c r="K387" i="23"/>
  <c r="S387" i="23"/>
  <c r="P387" i="23" s="1"/>
  <c r="I387" i="23"/>
  <c r="K421" i="23"/>
  <c r="S421" i="23"/>
  <c r="P421" i="23" s="1"/>
  <c r="I421" i="23"/>
  <c r="Q421" i="23"/>
  <c r="M421" i="23"/>
  <c r="J421" i="23"/>
  <c r="R421" i="23"/>
  <c r="K150" i="23"/>
  <c r="J150" i="23"/>
  <c r="S150" i="23"/>
  <c r="P150" i="23" s="1"/>
  <c r="I150" i="23"/>
  <c r="R150" i="23"/>
  <c r="Q150" i="23"/>
  <c r="M150" i="23"/>
  <c r="S157" i="23"/>
  <c r="P157" i="23" s="1"/>
  <c r="I157" i="23"/>
  <c r="R157" i="23"/>
  <c r="Q157" i="23"/>
  <c r="M157" i="23"/>
  <c r="K157" i="23"/>
  <c r="J157" i="23"/>
  <c r="R164" i="23"/>
  <c r="Q164" i="23"/>
  <c r="M164" i="23"/>
  <c r="J164" i="23"/>
  <c r="K164" i="23"/>
  <c r="I164" i="23"/>
  <c r="T166" i="23"/>
  <c r="U166" i="23"/>
  <c r="Q233" i="23"/>
  <c r="M233" i="23"/>
  <c r="S233" i="23"/>
  <c r="P233" i="23" s="1"/>
  <c r="I233" i="23"/>
  <c r="K233" i="23"/>
  <c r="K324" i="23"/>
  <c r="I324" i="23"/>
  <c r="M324" i="23"/>
  <c r="S324" i="23" s="1"/>
  <c r="J324" i="23"/>
  <c r="M331" i="23"/>
  <c r="K381" i="23"/>
  <c r="S381" i="23"/>
  <c r="P381" i="23" s="1"/>
  <c r="I381" i="23"/>
  <c r="Q381" i="23"/>
  <c r="M381" i="23"/>
  <c r="J381" i="23"/>
  <c r="R381" i="23"/>
  <c r="S100" i="23"/>
  <c r="P100" i="23" s="1"/>
  <c r="I100" i="23"/>
  <c r="Q100" i="23"/>
  <c r="R100" i="23"/>
  <c r="R107" i="23"/>
  <c r="K121" i="23"/>
  <c r="S121" i="23" s="1"/>
  <c r="Q132" i="23"/>
  <c r="M132" i="23"/>
  <c r="J132" i="23"/>
  <c r="R132" i="23"/>
  <c r="I132" i="23"/>
  <c r="R133" i="23"/>
  <c r="S160" i="23"/>
  <c r="P160" i="23" s="1"/>
  <c r="M163" i="23"/>
  <c r="K163" i="23"/>
  <c r="R163" i="23"/>
  <c r="J163" i="23"/>
  <c r="I163" i="23"/>
  <c r="S164" i="23"/>
  <c r="P164" i="23" s="1"/>
  <c r="S172" i="23"/>
  <c r="P172" i="23" s="1"/>
  <c r="I172" i="23"/>
  <c r="M172" i="23"/>
  <c r="R172" i="23"/>
  <c r="Q172" i="23"/>
  <c r="J172" i="23"/>
  <c r="S176" i="23"/>
  <c r="P176" i="23" s="1"/>
  <c r="I176" i="23"/>
  <c r="K176" i="23"/>
  <c r="J176" i="23"/>
  <c r="R176" i="23"/>
  <c r="S177" i="23"/>
  <c r="P177" i="23" s="1"/>
  <c r="K231" i="23"/>
  <c r="J231" i="23"/>
  <c r="S231" i="23"/>
  <c r="P231" i="23" s="1"/>
  <c r="I231" i="23"/>
  <c r="R231" i="23"/>
  <c r="M231" i="23"/>
  <c r="Q231" i="23"/>
  <c r="J233" i="23"/>
  <c r="K305" i="23"/>
  <c r="J305" i="23"/>
  <c r="S305" i="23"/>
  <c r="P305" i="23" s="1"/>
  <c r="I305" i="23"/>
  <c r="R305" i="23"/>
  <c r="M305" i="23"/>
  <c r="Q305" i="23"/>
  <c r="K336" i="23"/>
  <c r="J336" i="23"/>
  <c r="S336" i="23"/>
  <c r="P336" i="23" s="1"/>
  <c r="I336" i="23"/>
  <c r="R336" i="23"/>
  <c r="M336" i="23"/>
  <c r="Q336" i="23"/>
  <c r="M117" i="23"/>
  <c r="S117" i="23" s="1"/>
  <c r="K118" i="23"/>
  <c r="S118" i="23"/>
  <c r="I118" i="23"/>
  <c r="J118" i="23"/>
  <c r="M119" i="23"/>
  <c r="K119" i="23"/>
  <c r="I119" i="23"/>
  <c r="M127" i="23"/>
  <c r="K127" i="23"/>
  <c r="R127" i="23"/>
  <c r="Q127" i="23"/>
  <c r="I127" i="23"/>
  <c r="Q136" i="23"/>
  <c r="M136" i="23"/>
  <c r="J136" i="23"/>
  <c r="S136" i="23"/>
  <c r="P136" i="23" s="1"/>
  <c r="R136" i="23"/>
  <c r="Q144" i="23"/>
  <c r="M144" i="23"/>
  <c r="J144" i="23"/>
  <c r="S144" i="23"/>
  <c r="P144" i="23" s="1"/>
  <c r="M151" i="23"/>
  <c r="K151" i="23"/>
  <c r="R151" i="23"/>
  <c r="S151" i="23"/>
  <c r="P151" i="23" s="1"/>
  <c r="Q151" i="23"/>
  <c r="J151" i="23"/>
  <c r="K154" i="23"/>
  <c r="J154" i="23"/>
  <c r="S154" i="23"/>
  <c r="P154" i="23" s="1"/>
  <c r="I154" i="23"/>
  <c r="Q154" i="23"/>
  <c r="M154" i="23"/>
  <c r="Q156" i="23"/>
  <c r="M156" i="23"/>
  <c r="J156" i="23"/>
  <c r="R156" i="23"/>
  <c r="K156" i="23"/>
  <c r="Q196" i="23"/>
  <c r="S196" i="23"/>
  <c r="P196" i="23" s="1"/>
  <c r="I196" i="23"/>
  <c r="R196" i="23"/>
  <c r="M196" i="23"/>
  <c r="K196" i="23"/>
  <c r="J196" i="23"/>
  <c r="M211" i="23"/>
  <c r="K211" i="23"/>
  <c r="J211" i="23"/>
  <c r="Q211" i="23"/>
  <c r="S211" i="23"/>
  <c r="P211" i="23" s="1"/>
  <c r="I211" i="23"/>
  <c r="R233" i="23"/>
  <c r="M251" i="23"/>
  <c r="S251" i="23"/>
  <c r="P251" i="23" s="1"/>
  <c r="I251" i="23"/>
  <c r="R251" i="23"/>
  <c r="Q251" i="23"/>
  <c r="J251" i="23"/>
  <c r="K251" i="23"/>
  <c r="J253" i="23"/>
  <c r="S253" i="23"/>
  <c r="P253" i="23" s="1"/>
  <c r="I253" i="23"/>
  <c r="M253" i="23"/>
  <c r="K253" i="23"/>
  <c r="R253" i="23"/>
  <c r="Q253" i="23"/>
  <c r="R264" i="23"/>
  <c r="Q264" i="23"/>
  <c r="K264" i="23"/>
  <c r="I264" i="23"/>
  <c r="S264" i="23"/>
  <c r="P264" i="23" s="1"/>
  <c r="M264" i="23"/>
  <c r="J264" i="23"/>
  <c r="M267" i="23"/>
  <c r="S267" i="23"/>
  <c r="P267" i="23" s="1"/>
  <c r="I267" i="23"/>
  <c r="Q267" i="23"/>
  <c r="K267" i="23"/>
  <c r="J267" i="23"/>
  <c r="R267" i="23"/>
  <c r="J273" i="23"/>
  <c r="S273" i="23"/>
  <c r="P273" i="23" s="1"/>
  <c r="I273" i="23"/>
  <c r="M273" i="23"/>
  <c r="K273" i="23"/>
  <c r="R273" i="23"/>
  <c r="Q273" i="23"/>
  <c r="K83" i="23"/>
  <c r="J83" i="23"/>
  <c r="M123" i="23"/>
  <c r="K123" i="23"/>
  <c r="R123" i="23"/>
  <c r="J123" i="23"/>
  <c r="I123" i="23"/>
  <c r="Q124" i="23"/>
  <c r="M124" i="23"/>
  <c r="J124" i="23"/>
  <c r="I124" i="23"/>
  <c r="R124" i="23"/>
  <c r="M131" i="23"/>
  <c r="K131" i="23"/>
  <c r="R131" i="23"/>
  <c r="S131" i="23"/>
  <c r="P131" i="23" s="1"/>
  <c r="Q131" i="23"/>
  <c r="M139" i="23"/>
  <c r="K139" i="23"/>
  <c r="R139" i="23"/>
  <c r="J139" i="23"/>
  <c r="I139" i="23"/>
  <c r="Q140" i="23"/>
  <c r="M140" i="23"/>
  <c r="J140" i="23"/>
  <c r="I140" i="23"/>
  <c r="R140" i="23"/>
  <c r="I144" i="23"/>
  <c r="S149" i="23"/>
  <c r="P149" i="23" s="1"/>
  <c r="I149" i="23"/>
  <c r="R149" i="23"/>
  <c r="Q149" i="23"/>
  <c r="M149" i="23"/>
  <c r="J149" i="23"/>
  <c r="I151" i="23"/>
  <c r="R154" i="23"/>
  <c r="I156" i="23"/>
  <c r="S168" i="23"/>
  <c r="P168" i="23" s="1"/>
  <c r="I168" i="23"/>
  <c r="R168" i="23"/>
  <c r="Q168" i="23"/>
  <c r="J168" i="23"/>
  <c r="J179" i="23"/>
  <c r="Q179" i="23"/>
  <c r="S179" i="23"/>
  <c r="P179" i="23" s="1"/>
  <c r="R179" i="23"/>
  <c r="I179" i="23"/>
  <c r="M179" i="23"/>
  <c r="K179" i="23"/>
  <c r="S184" i="23"/>
  <c r="P184" i="23" s="1"/>
  <c r="I184" i="23"/>
  <c r="R184" i="23"/>
  <c r="Q184" i="23"/>
  <c r="J184" i="23"/>
  <c r="M184" i="23"/>
  <c r="Q200" i="23"/>
  <c r="S200" i="23"/>
  <c r="P200" i="23" s="1"/>
  <c r="I200" i="23"/>
  <c r="R200" i="23"/>
  <c r="M200" i="23"/>
  <c r="K200" i="23"/>
  <c r="J200" i="23"/>
  <c r="S209" i="23"/>
  <c r="P209" i="23" s="1"/>
  <c r="I209" i="23"/>
  <c r="R209" i="23"/>
  <c r="Q209" i="23"/>
  <c r="K209" i="23"/>
  <c r="J209" i="23"/>
  <c r="I222" i="23"/>
  <c r="K222" i="23"/>
  <c r="J222" i="23"/>
  <c r="M222" i="23"/>
  <c r="K239" i="23"/>
  <c r="J239" i="23"/>
  <c r="S239" i="23"/>
  <c r="P239" i="23" s="1"/>
  <c r="I239" i="23"/>
  <c r="R239" i="23"/>
  <c r="M239" i="23"/>
  <c r="Q239" i="23"/>
  <c r="J269" i="23"/>
  <c r="S269" i="23"/>
  <c r="P269" i="23" s="1"/>
  <c r="I269" i="23"/>
  <c r="M269" i="23"/>
  <c r="K269" i="23"/>
  <c r="R269" i="23"/>
  <c r="Q269" i="23"/>
  <c r="K285" i="23"/>
  <c r="J285" i="23"/>
  <c r="S285" i="23"/>
  <c r="P285" i="23" s="1"/>
  <c r="I285" i="23"/>
  <c r="R285" i="23"/>
  <c r="M285" i="23"/>
  <c r="Q299" i="23"/>
  <c r="M299" i="23"/>
  <c r="S299" i="23"/>
  <c r="P299" i="23" s="1"/>
  <c r="I299" i="23"/>
  <c r="R299" i="23"/>
  <c r="K299" i="23"/>
  <c r="J299" i="23"/>
  <c r="M329" i="23"/>
  <c r="S329" i="23" s="1"/>
  <c r="K329" i="23"/>
  <c r="J329" i="23"/>
  <c r="S153" i="23"/>
  <c r="P153" i="23" s="1"/>
  <c r="I153" i="23"/>
  <c r="R153" i="23"/>
  <c r="Q153" i="23"/>
  <c r="M159" i="23"/>
  <c r="K159" i="23"/>
  <c r="R159" i="23"/>
  <c r="J170" i="23"/>
  <c r="R170" i="23"/>
  <c r="M170" i="23"/>
  <c r="K170" i="23"/>
  <c r="J175" i="23"/>
  <c r="Q175" i="23"/>
  <c r="M175" i="23"/>
  <c r="K175" i="23"/>
  <c r="S193" i="23"/>
  <c r="P193" i="23" s="1"/>
  <c r="I193" i="23"/>
  <c r="R193" i="23"/>
  <c r="K193" i="23"/>
  <c r="Q193" i="23"/>
  <c r="M193" i="23"/>
  <c r="Q225" i="23"/>
  <c r="R225" i="23" s="1"/>
  <c r="M225" i="23"/>
  <c r="S225" i="23" s="1"/>
  <c r="I225" i="23"/>
  <c r="K225" i="23"/>
  <c r="J225" i="23"/>
  <c r="S230" i="23"/>
  <c r="P230" i="23" s="1"/>
  <c r="I230" i="23"/>
  <c r="R230" i="23"/>
  <c r="Q230" i="23"/>
  <c r="K230" i="23"/>
  <c r="J230" i="23"/>
  <c r="M232" i="23"/>
  <c r="K232" i="23"/>
  <c r="J232" i="23"/>
  <c r="Q232" i="23"/>
  <c r="S232" i="23"/>
  <c r="P232" i="23" s="1"/>
  <c r="I232" i="23"/>
  <c r="M255" i="23"/>
  <c r="S255" i="23"/>
  <c r="P255" i="23" s="1"/>
  <c r="I255" i="23"/>
  <c r="R255" i="23"/>
  <c r="K255" i="23"/>
  <c r="Q255" i="23"/>
  <c r="J281" i="23"/>
  <c r="S281" i="23"/>
  <c r="P281" i="23" s="1"/>
  <c r="I281" i="23"/>
  <c r="R281" i="23"/>
  <c r="M281" i="23"/>
  <c r="K281" i="23"/>
  <c r="Q281" i="23"/>
  <c r="Q309" i="23"/>
  <c r="M309" i="23"/>
  <c r="J309" i="23"/>
  <c r="I309" i="23"/>
  <c r="S309" i="23"/>
  <c r="P309" i="23" s="1"/>
  <c r="R309" i="23"/>
  <c r="K309" i="23"/>
  <c r="K315" i="23"/>
  <c r="S315" i="23"/>
  <c r="P315" i="23" s="1"/>
  <c r="I315" i="23"/>
  <c r="R315" i="23"/>
  <c r="Q315" i="23"/>
  <c r="J315" i="23"/>
  <c r="M315" i="23"/>
  <c r="I327" i="23"/>
  <c r="Q327" i="23"/>
  <c r="R327" i="23" s="1"/>
  <c r="K327" i="23"/>
  <c r="J327" i="23"/>
  <c r="M327" i="23"/>
  <c r="S327" i="23" s="1"/>
  <c r="M367" i="23"/>
  <c r="R367" i="23"/>
  <c r="Q367" i="23"/>
  <c r="I367" i="23"/>
  <c r="S367" i="23"/>
  <c r="P367" i="23" s="1"/>
  <c r="J367" i="23"/>
  <c r="J407" i="23"/>
  <c r="R407" i="23"/>
  <c r="Q407" i="23"/>
  <c r="M407" i="23"/>
  <c r="K407" i="23"/>
  <c r="I407" i="23"/>
  <c r="S407" i="23"/>
  <c r="P407" i="23" s="1"/>
  <c r="K153" i="23"/>
  <c r="J159" i="23"/>
  <c r="S161" i="23"/>
  <c r="P161" i="23" s="1"/>
  <c r="I161" i="23"/>
  <c r="R161" i="23"/>
  <c r="Q161" i="23"/>
  <c r="R169" i="23"/>
  <c r="K169" i="23"/>
  <c r="Q169" i="23"/>
  <c r="M169" i="23"/>
  <c r="Q170" i="23"/>
  <c r="R175" i="23"/>
  <c r="J182" i="23"/>
  <c r="R182" i="23"/>
  <c r="M182" i="23"/>
  <c r="K182" i="23"/>
  <c r="I182" i="23"/>
  <c r="Q182" i="23"/>
  <c r="K202" i="23"/>
  <c r="J202" i="23"/>
  <c r="R202" i="23"/>
  <c r="M202" i="23"/>
  <c r="S202" i="23"/>
  <c r="P202" i="23" s="1"/>
  <c r="Q202" i="23"/>
  <c r="S205" i="23"/>
  <c r="P205" i="23" s="1"/>
  <c r="I205" i="23"/>
  <c r="R205" i="23"/>
  <c r="Q205" i="23"/>
  <c r="K205" i="23"/>
  <c r="M205" i="23"/>
  <c r="Q212" i="23"/>
  <c r="M212" i="23"/>
  <c r="S212" i="23"/>
  <c r="P212" i="23" s="1"/>
  <c r="I212" i="23"/>
  <c r="K212" i="23"/>
  <c r="R232" i="23"/>
  <c r="Q244" i="23"/>
  <c r="K244" i="23"/>
  <c r="S244" i="23"/>
  <c r="P244" i="23" s="1"/>
  <c r="R244" i="23"/>
  <c r="M244" i="23"/>
  <c r="I244" i="23"/>
  <c r="J244" i="23"/>
  <c r="J265" i="23"/>
  <c r="S265" i="23"/>
  <c r="P265" i="23" s="1"/>
  <c r="I265" i="23"/>
  <c r="M265" i="23"/>
  <c r="R265" i="23"/>
  <c r="Q265" i="23"/>
  <c r="K265" i="23"/>
  <c r="M271" i="23"/>
  <c r="S271" i="23"/>
  <c r="P271" i="23" s="1"/>
  <c r="I271" i="23"/>
  <c r="R271" i="23"/>
  <c r="Q271" i="23"/>
  <c r="K271" i="23"/>
  <c r="K332" i="23"/>
  <c r="J332" i="23"/>
  <c r="I332" i="23"/>
  <c r="M332" i="23"/>
  <c r="S108" i="23"/>
  <c r="P108" i="23" s="1"/>
  <c r="I108" i="23"/>
  <c r="Q108" i="23"/>
  <c r="S129" i="23"/>
  <c r="P129" i="23" s="1"/>
  <c r="I129" i="23"/>
  <c r="Q129" i="23"/>
  <c r="M153" i="23"/>
  <c r="S170" i="23"/>
  <c r="P170" i="23" s="1"/>
  <c r="S175" i="23"/>
  <c r="P175" i="23" s="1"/>
  <c r="S189" i="23"/>
  <c r="P189" i="23" s="1"/>
  <c r="I189" i="23"/>
  <c r="R189" i="23"/>
  <c r="K189" i="23"/>
  <c r="Q189" i="23"/>
  <c r="M189" i="23"/>
  <c r="Q192" i="23"/>
  <c r="S192" i="23"/>
  <c r="P192" i="23" s="1"/>
  <c r="I192" i="23"/>
  <c r="R192" i="23"/>
  <c r="M192" i="23"/>
  <c r="K192" i="23"/>
  <c r="M263" i="23"/>
  <c r="S263" i="23"/>
  <c r="P263" i="23" s="1"/>
  <c r="I263" i="23"/>
  <c r="K263" i="23"/>
  <c r="J263" i="23"/>
  <c r="Q263" i="23"/>
  <c r="S296" i="23"/>
  <c r="P296" i="23" s="1"/>
  <c r="I296" i="23"/>
  <c r="R296" i="23"/>
  <c r="Q296" i="23"/>
  <c r="K296" i="23"/>
  <c r="J296" i="23"/>
  <c r="M296" i="23"/>
  <c r="M316" i="23"/>
  <c r="K316" i="23"/>
  <c r="Q316" i="23"/>
  <c r="J316" i="23"/>
  <c r="S316" i="23"/>
  <c r="P316" i="23" s="1"/>
  <c r="I316" i="23"/>
  <c r="R316" i="23"/>
  <c r="K328" i="23"/>
  <c r="I328" i="23"/>
  <c r="J328" i="23"/>
  <c r="M328" i="23"/>
  <c r="U341" i="23"/>
  <c r="T341" i="23"/>
  <c r="K344" i="23"/>
  <c r="J344" i="23"/>
  <c r="S344" i="23"/>
  <c r="P344" i="23" s="1"/>
  <c r="I344" i="23"/>
  <c r="R344" i="23"/>
  <c r="M344" i="23"/>
  <c r="J108" i="23"/>
  <c r="J129" i="23"/>
  <c r="M143" i="23"/>
  <c r="K143" i="23"/>
  <c r="R143" i="23"/>
  <c r="Q159" i="23"/>
  <c r="K161" i="23"/>
  <c r="J174" i="23"/>
  <c r="R174" i="23"/>
  <c r="M174" i="23"/>
  <c r="S174" i="23"/>
  <c r="P174" i="23" s="1"/>
  <c r="Q174" i="23"/>
  <c r="I174" i="23"/>
  <c r="R181" i="23"/>
  <c r="K181" i="23"/>
  <c r="J181" i="23"/>
  <c r="I181" i="23"/>
  <c r="S181" i="23"/>
  <c r="P181" i="23" s="1"/>
  <c r="K186" i="23"/>
  <c r="J186" i="23"/>
  <c r="R186" i="23"/>
  <c r="M186" i="23"/>
  <c r="S186" i="23"/>
  <c r="P186" i="23" s="1"/>
  <c r="Q186" i="23"/>
  <c r="J189" i="23"/>
  <c r="J192" i="23"/>
  <c r="K198" i="23"/>
  <c r="J198" i="23"/>
  <c r="R198" i="23"/>
  <c r="M198" i="23"/>
  <c r="S198" i="23"/>
  <c r="P198" i="23" s="1"/>
  <c r="Q198" i="23"/>
  <c r="S201" i="23"/>
  <c r="P201" i="23" s="1"/>
  <c r="I201" i="23"/>
  <c r="R201" i="23"/>
  <c r="K201" i="23"/>
  <c r="Q201" i="23"/>
  <c r="M201" i="23"/>
  <c r="I226" i="23"/>
  <c r="K226" i="23"/>
  <c r="M226" i="23"/>
  <c r="Q226" i="23" s="1"/>
  <c r="R226" i="23" s="1"/>
  <c r="S234" i="23"/>
  <c r="P234" i="23" s="1"/>
  <c r="I234" i="23"/>
  <c r="R234" i="23"/>
  <c r="Q234" i="23"/>
  <c r="K234" i="23"/>
  <c r="M234" i="23"/>
  <c r="M236" i="23"/>
  <c r="K236" i="23"/>
  <c r="J236" i="23"/>
  <c r="Q236" i="23"/>
  <c r="S236" i="23"/>
  <c r="P236" i="23" s="1"/>
  <c r="R236" i="23"/>
  <c r="R263" i="23"/>
  <c r="M294" i="23"/>
  <c r="K294" i="23"/>
  <c r="J294" i="23"/>
  <c r="Q294" i="23"/>
  <c r="S294" i="23"/>
  <c r="P294" i="23" s="1"/>
  <c r="R294" i="23"/>
  <c r="I294" i="23"/>
  <c r="U298" i="23"/>
  <c r="T298" i="23"/>
  <c r="K301" i="23"/>
  <c r="J301" i="23"/>
  <c r="S301" i="23"/>
  <c r="P301" i="23" s="1"/>
  <c r="I301" i="23"/>
  <c r="R301" i="23"/>
  <c r="M301" i="23"/>
  <c r="Q344" i="23"/>
  <c r="S347" i="23"/>
  <c r="P347" i="23" s="1"/>
  <c r="I347" i="23"/>
  <c r="R347" i="23"/>
  <c r="Q347" i="23"/>
  <c r="K347" i="23"/>
  <c r="M347" i="23"/>
  <c r="J178" i="23"/>
  <c r="R178" i="23"/>
  <c r="M178" i="23"/>
  <c r="M187" i="23"/>
  <c r="J187" i="23"/>
  <c r="Q187" i="23"/>
  <c r="M191" i="23"/>
  <c r="J191" i="23"/>
  <c r="Q191" i="23"/>
  <c r="M195" i="23"/>
  <c r="J195" i="23"/>
  <c r="Q195" i="23"/>
  <c r="M199" i="23"/>
  <c r="J199" i="23"/>
  <c r="Q199" i="23"/>
  <c r="M203" i="23"/>
  <c r="J203" i="23"/>
  <c r="Q203" i="23"/>
  <c r="M221" i="23"/>
  <c r="Q221" i="23" s="1"/>
  <c r="R221" i="23" s="1"/>
  <c r="S221" i="23"/>
  <c r="I221" i="23"/>
  <c r="Q237" i="23"/>
  <c r="M237" i="23"/>
  <c r="S237" i="23"/>
  <c r="P237" i="23" s="1"/>
  <c r="I237" i="23"/>
  <c r="K242" i="23"/>
  <c r="Q242" i="23"/>
  <c r="M242" i="23"/>
  <c r="J242" i="23"/>
  <c r="S242" i="23"/>
  <c r="P242" i="23" s="1"/>
  <c r="K246" i="23"/>
  <c r="Q246" i="23"/>
  <c r="I246" i="23"/>
  <c r="S246" i="23"/>
  <c r="P246" i="23" s="1"/>
  <c r="R246" i="23"/>
  <c r="M259" i="23"/>
  <c r="S259" i="23"/>
  <c r="P259" i="23" s="1"/>
  <c r="I259" i="23"/>
  <c r="J259" i="23"/>
  <c r="R260" i="23"/>
  <c r="Q260" i="23"/>
  <c r="K260" i="23"/>
  <c r="S260" i="23"/>
  <c r="P260" i="23" s="1"/>
  <c r="M260" i="23"/>
  <c r="I260" i="23"/>
  <c r="K262" i="23"/>
  <c r="Q262" i="23"/>
  <c r="M262" i="23"/>
  <c r="J262" i="23"/>
  <c r="I262" i="23"/>
  <c r="S262" i="23"/>
  <c r="P262" i="23" s="1"/>
  <c r="M290" i="23"/>
  <c r="K290" i="23"/>
  <c r="J290" i="23"/>
  <c r="Q290" i="23"/>
  <c r="S290" i="23"/>
  <c r="P290" i="23" s="1"/>
  <c r="I290" i="23"/>
  <c r="Q306" i="23"/>
  <c r="M306" i="23"/>
  <c r="K306" i="23"/>
  <c r="J306" i="23"/>
  <c r="R306" i="23"/>
  <c r="I306" i="23"/>
  <c r="K311" i="23"/>
  <c r="S311" i="23"/>
  <c r="P311" i="23" s="1"/>
  <c r="I311" i="23"/>
  <c r="M311" i="23"/>
  <c r="J311" i="23"/>
  <c r="Q311" i="23"/>
  <c r="S349" i="23"/>
  <c r="P349" i="23" s="1"/>
  <c r="I349" i="23"/>
  <c r="M349" i="23"/>
  <c r="K349" i="23"/>
  <c r="J349" i="23"/>
  <c r="R349" i="23"/>
  <c r="Q349" i="23"/>
  <c r="J171" i="23"/>
  <c r="Q171" i="23"/>
  <c r="S178" i="23"/>
  <c r="P178" i="23" s="1"/>
  <c r="M224" i="23"/>
  <c r="K224" i="23"/>
  <c r="J224" i="23"/>
  <c r="Q224" i="23"/>
  <c r="R224" i="23" s="1"/>
  <c r="R237" i="23"/>
  <c r="Q240" i="23"/>
  <c r="M240" i="23"/>
  <c r="K240" i="23"/>
  <c r="J240" i="23"/>
  <c r="R240" i="23"/>
  <c r="J249" i="23"/>
  <c r="S249" i="23"/>
  <c r="P249" i="23" s="1"/>
  <c r="I249" i="23"/>
  <c r="M249" i="23"/>
  <c r="K249" i="23"/>
  <c r="Q249" i="23"/>
  <c r="R259" i="23"/>
  <c r="J261" i="23"/>
  <c r="S261" i="23"/>
  <c r="P261" i="23" s="1"/>
  <c r="I261" i="23"/>
  <c r="M261" i="23"/>
  <c r="R261" i="23"/>
  <c r="Q261" i="23"/>
  <c r="R272" i="23"/>
  <c r="Q272" i="23"/>
  <c r="K272" i="23"/>
  <c r="M272" i="23"/>
  <c r="J272" i="23"/>
  <c r="J277" i="23"/>
  <c r="S277" i="23"/>
  <c r="P277" i="23" s="1"/>
  <c r="I277" i="23"/>
  <c r="R277" i="23"/>
  <c r="M277" i="23"/>
  <c r="K277" i="23"/>
  <c r="Q277" i="23"/>
  <c r="R280" i="23"/>
  <c r="Q280" i="23"/>
  <c r="K280" i="23"/>
  <c r="J280" i="23"/>
  <c r="I280" i="23"/>
  <c r="M280" i="23"/>
  <c r="S292" i="23"/>
  <c r="P292" i="23" s="1"/>
  <c r="I292" i="23"/>
  <c r="R292" i="23"/>
  <c r="Q292" i="23"/>
  <c r="K292" i="23"/>
  <c r="J292" i="23"/>
  <c r="M292" i="23"/>
  <c r="Q208" i="23"/>
  <c r="M208" i="23"/>
  <c r="S208" i="23"/>
  <c r="P208" i="23" s="1"/>
  <c r="I208" i="23"/>
  <c r="K219" i="23"/>
  <c r="J219" i="23"/>
  <c r="I219" i="23"/>
  <c r="M219" i="23"/>
  <c r="Q229" i="23"/>
  <c r="M229" i="23"/>
  <c r="S229" i="23"/>
  <c r="P229" i="23" s="1"/>
  <c r="I229" i="23"/>
  <c r="K235" i="23"/>
  <c r="J235" i="23"/>
  <c r="S235" i="23"/>
  <c r="P235" i="23" s="1"/>
  <c r="I235" i="23"/>
  <c r="R235" i="23"/>
  <c r="M235" i="23"/>
  <c r="S241" i="23"/>
  <c r="P241" i="23" s="1"/>
  <c r="I241" i="23"/>
  <c r="M241" i="23"/>
  <c r="R241" i="23"/>
  <c r="Q241" i="23"/>
  <c r="K241" i="23"/>
  <c r="J257" i="23"/>
  <c r="S257" i="23"/>
  <c r="P257" i="23" s="1"/>
  <c r="I257" i="23"/>
  <c r="M257" i="23"/>
  <c r="Q257" i="23"/>
  <c r="K257" i="23"/>
  <c r="S284" i="23"/>
  <c r="P284" i="23" s="1"/>
  <c r="I284" i="23"/>
  <c r="R284" i="23"/>
  <c r="Q284" i="23"/>
  <c r="K284" i="23"/>
  <c r="M284" i="23"/>
  <c r="S300" i="23"/>
  <c r="P300" i="23" s="1"/>
  <c r="I300" i="23"/>
  <c r="R300" i="23"/>
  <c r="Q300" i="23"/>
  <c r="K300" i="23"/>
  <c r="M300" i="23"/>
  <c r="M325" i="23"/>
  <c r="Q325" i="23" s="1"/>
  <c r="R325" i="23" s="1"/>
  <c r="K325" i="23"/>
  <c r="I325" i="23"/>
  <c r="J325" i="23"/>
  <c r="K350" i="23"/>
  <c r="Q350" i="23"/>
  <c r="I350" i="23"/>
  <c r="S350" i="23"/>
  <c r="P350" i="23" s="1"/>
  <c r="R350" i="23"/>
  <c r="J350" i="23"/>
  <c r="M350" i="23"/>
  <c r="K353" i="23"/>
  <c r="J353" i="23"/>
  <c r="S353" i="23"/>
  <c r="P353" i="23" s="1"/>
  <c r="I353" i="23"/>
  <c r="M353" i="23"/>
  <c r="Q353" i="23"/>
  <c r="R353" i="23"/>
  <c r="J167" i="23"/>
  <c r="Q167" i="23"/>
  <c r="J183" i="23"/>
  <c r="Q183" i="23"/>
  <c r="S187" i="23"/>
  <c r="P187" i="23" s="1"/>
  <c r="S191" i="23"/>
  <c r="P191" i="23" s="1"/>
  <c r="M207" i="23"/>
  <c r="K207" i="23"/>
  <c r="J207" i="23"/>
  <c r="Q207" i="23"/>
  <c r="J208" i="23"/>
  <c r="M228" i="23"/>
  <c r="K228" i="23"/>
  <c r="J228" i="23"/>
  <c r="Q228" i="23"/>
  <c r="J229" i="23"/>
  <c r="M247" i="23"/>
  <c r="S247" i="23"/>
  <c r="P247" i="23" s="1"/>
  <c r="I247" i="23"/>
  <c r="R247" i="23"/>
  <c r="Q247" i="23"/>
  <c r="R249" i="23"/>
  <c r="R257" i="23"/>
  <c r="S272" i="23"/>
  <c r="P272" i="23" s="1"/>
  <c r="T280" i="23"/>
  <c r="J284" i="23"/>
  <c r="J300" i="23"/>
  <c r="M330" i="23"/>
  <c r="S330" i="23" s="1"/>
  <c r="J330" i="23"/>
  <c r="I330" i="23"/>
  <c r="K330" i="23"/>
  <c r="U337" i="23"/>
  <c r="T337" i="23"/>
  <c r="S248" i="23"/>
  <c r="P248" i="23" s="1"/>
  <c r="M250" i="23"/>
  <c r="K266" i="23"/>
  <c r="Q266" i="23"/>
  <c r="J270" i="23"/>
  <c r="Q295" i="23"/>
  <c r="M295" i="23"/>
  <c r="S295" i="23"/>
  <c r="P295" i="23" s="1"/>
  <c r="I295" i="23"/>
  <c r="S307" i="23"/>
  <c r="P307" i="23" s="1"/>
  <c r="I307" i="23"/>
  <c r="R307" i="23"/>
  <c r="Q307" i="23"/>
  <c r="K307" i="23"/>
  <c r="K340" i="23"/>
  <c r="J340" i="23"/>
  <c r="S340" i="23"/>
  <c r="P340" i="23" s="1"/>
  <c r="I340" i="23"/>
  <c r="R340" i="23"/>
  <c r="M340" i="23"/>
  <c r="K369" i="23"/>
  <c r="S369" i="23"/>
  <c r="P369" i="23" s="1"/>
  <c r="I369" i="23"/>
  <c r="Q369" i="23"/>
  <c r="M369" i="23"/>
  <c r="J369" i="23"/>
  <c r="T383" i="23"/>
  <c r="U383" i="23"/>
  <c r="R256" i="23"/>
  <c r="Q256" i="23"/>
  <c r="K256" i="23"/>
  <c r="K258" i="23"/>
  <c r="Q258" i="23"/>
  <c r="M282" i="23"/>
  <c r="K282" i="23"/>
  <c r="J282" i="23"/>
  <c r="Q282" i="23"/>
  <c r="R295" i="23"/>
  <c r="M298" i="23"/>
  <c r="K298" i="23"/>
  <c r="J298" i="23"/>
  <c r="Q298" i="23"/>
  <c r="S343" i="23"/>
  <c r="P343" i="23" s="1"/>
  <c r="I343" i="23"/>
  <c r="R343" i="23"/>
  <c r="Q343" i="23"/>
  <c r="K343" i="23"/>
  <c r="M345" i="23"/>
  <c r="K345" i="23"/>
  <c r="J345" i="23"/>
  <c r="I345" i="23"/>
  <c r="Q345" i="23"/>
  <c r="J419" i="23"/>
  <c r="R419" i="23"/>
  <c r="Q419" i="23"/>
  <c r="M419" i="23"/>
  <c r="K419" i="23"/>
  <c r="I419" i="23"/>
  <c r="S419" i="23"/>
  <c r="P419" i="23" s="1"/>
  <c r="R252" i="23"/>
  <c r="Q252" i="23"/>
  <c r="K252" i="23"/>
  <c r="K254" i="23"/>
  <c r="Q254" i="23"/>
  <c r="K274" i="23"/>
  <c r="J274" i="23"/>
  <c r="Q274" i="23"/>
  <c r="M275" i="23"/>
  <c r="S275" i="23"/>
  <c r="P275" i="23" s="1"/>
  <c r="I275" i="23"/>
  <c r="K278" i="23"/>
  <c r="J278" i="23"/>
  <c r="Q278" i="23"/>
  <c r="M279" i="23"/>
  <c r="S279" i="23"/>
  <c r="P279" i="23" s="1"/>
  <c r="I279" i="23"/>
  <c r="Q287" i="23"/>
  <c r="M287" i="23"/>
  <c r="S287" i="23"/>
  <c r="P287" i="23" s="1"/>
  <c r="I287" i="23"/>
  <c r="K293" i="23"/>
  <c r="J293" i="23"/>
  <c r="S293" i="23"/>
  <c r="P293" i="23" s="1"/>
  <c r="I293" i="23"/>
  <c r="R293" i="23"/>
  <c r="M293" i="23"/>
  <c r="Q303" i="23"/>
  <c r="M303" i="23"/>
  <c r="S303" i="23"/>
  <c r="P303" i="23" s="1"/>
  <c r="I303" i="23"/>
  <c r="M308" i="23"/>
  <c r="K308" i="23"/>
  <c r="Q308" i="23"/>
  <c r="J308" i="23"/>
  <c r="S308" i="23"/>
  <c r="P308" i="23" s="1"/>
  <c r="M312" i="23"/>
  <c r="K312" i="23"/>
  <c r="I312" i="23"/>
  <c r="S312" i="23"/>
  <c r="P312" i="23" s="1"/>
  <c r="R312" i="23"/>
  <c r="S339" i="23"/>
  <c r="P339" i="23" s="1"/>
  <c r="I339" i="23"/>
  <c r="R339" i="23"/>
  <c r="Q339" i="23"/>
  <c r="K339" i="23"/>
  <c r="M341" i="23"/>
  <c r="K341" i="23"/>
  <c r="J341" i="23"/>
  <c r="I341" i="23"/>
  <c r="Q341" i="23"/>
  <c r="M351" i="23"/>
  <c r="S351" i="23"/>
  <c r="P351" i="23" s="1"/>
  <c r="I351" i="23"/>
  <c r="R351" i="23"/>
  <c r="Q351" i="23"/>
  <c r="K351" i="23"/>
  <c r="J351" i="23"/>
  <c r="S360" i="23"/>
  <c r="P360" i="23" s="1"/>
  <c r="I360" i="23"/>
  <c r="R360" i="23"/>
  <c r="Q360" i="23"/>
  <c r="K360" i="23"/>
  <c r="J360" i="23"/>
  <c r="M360" i="23"/>
  <c r="J399" i="23"/>
  <c r="R399" i="23"/>
  <c r="Q399" i="23"/>
  <c r="M399" i="23"/>
  <c r="K399" i="23"/>
  <c r="I399" i="23"/>
  <c r="S399" i="23"/>
  <c r="P399" i="23" s="1"/>
  <c r="R248" i="23"/>
  <c r="Q248" i="23"/>
  <c r="K248" i="23"/>
  <c r="K250" i="23"/>
  <c r="Q250" i="23"/>
  <c r="M252" i="23"/>
  <c r="I254" i="23"/>
  <c r="I274" i="23"/>
  <c r="J275" i="23"/>
  <c r="I278" i="23"/>
  <c r="J279" i="23"/>
  <c r="M286" i="23"/>
  <c r="K286" i="23"/>
  <c r="J286" i="23"/>
  <c r="Q286" i="23"/>
  <c r="J287" i="23"/>
  <c r="S288" i="23"/>
  <c r="P288" i="23" s="1"/>
  <c r="I288" i="23"/>
  <c r="R288" i="23"/>
  <c r="Q288" i="23"/>
  <c r="K288" i="23"/>
  <c r="M302" i="23"/>
  <c r="K302" i="23"/>
  <c r="J302" i="23"/>
  <c r="Q302" i="23"/>
  <c r="J303" i="23"/>
  <c r="S304" i="23"/>
  <c r="P304" i="23" s="1"/>
  <c r="I304" i="23"/>
  <c r="R304" i="23"/>
  <c r="Q304" i="23"/>
  <c r="K304" i="23"/>
  <c r="I308" i="23"/>
  <c r="J312" i="23"/>
  <c r="S314" i="23"/>
  <c r="P314" i="23" s="1"/>
  <c r="I314" i="23"/>
  <c r="Q314" i="23"/>
  <c r="K314" i="23"/>
  <c r="J314" i="23"/>
  <c r="M314" i="23"/>
  <c r="Q317" i="23"/>
  <c r="M317" i="23"/>
  <c r="J317" i="23"/>
  <c r="I317" i="23"/>
  <c r="S317" i="23"/>
  <c r="P317" i="23" s="1"/>
  <c r="S335" i="23"/>
  <c r="P335" i="23" s="1"/>
  <c r="I335" i="23"/>
  <c r="R335" i="23"/>
  <c r="Q335" i="23"/>
  <c r="K335" i="23"/>
  <c r="M337" i="23"/>
  <c r="K337" i="23"/>
  <c r="J337" i="23"/>
  <c r="I337" i="23"/>
  <c r="Q337" i="23"/>
  <c r="M339" i="23"/>
  <c r="T371" i="23"/>
  <c r="U371" i="23"/>
  <c r="K385" i="23"/>
  <c r="S385" i="23"/>
  <c r="P385" i="23" s="1"/>
  <c r="I385" i="23"/>
  <c r="Q385" i="23"/>
  <c r="M385" i="23"/>
  <c r="J385" i="23"/>
  <c r="R385" i="23"/>
  <c r="R402" i="23"/>
  <c r="M402" i="23"/>
  <c r="K402" i="23"/>
  <c r="Q402" i="23"/>
  <c r="J402" i="23"/>
  <c r="I402" i="23"/>
  <c r="S402" i="23"/>
  <c r="P402" i="23" s="1"/>
  <c r="J411" i="23"/>
  <c r="R411" i="23"/>
  <c r="Q411" i="23"/>
  <c r="M411" i="23"/>
  <c r="K411" i="23"/>
  <c r="I411" i="23"/>
  <c r="S411" i="23"/>
  <c r="P411" i="23" s="1"/>
  <c r="J254" i="23"/>
  <c r="R268" i="23"/>
  <c r="Q268" i="23"/>
  <c r="K268" i="23"/>
  <c r="K270" i="23"/>
  <c r="Q270" i="23"/>
  <c r="M274" i="23"/>
  <c r="K275" i="23"/>
  <c r="M278" i="23"/>
  <c r="K279" i="23"/>
  <c r="K287" i="23"/>
  <c r="Q291" i="23"/>
  <c r="M291" i="23"/>
  <c r="S291" i="23"/>
  <c r="P291" i="23" s="1"/>
  <c r="I291" i="23"/>
  <c r="Q293" i="23"/>
  <c r="K297" i="23"/>
  <c r="J297" i="23"/>
  <c r="S297" i="23"/>
  <c r="P297" i="23" s="1"/>
  <c r="I297" i="23"/>
  <c r="R297" i="23"/>
  <c r="M297" i="23"/>
  <c r="K303" i="23"/>
  <c r="R308" i="23"/>
  <c r="S331" i="23"/>
  <c r="I331" i="23"/>
  <c r="Q331" i="23"/>
  <c r="R331" i="23" s="1"/>
  <c r="K331" i="23"/>
  <c r="M333" i="23"/>
  <c r="K333" i="23"/>
  <c r="J333" i="23"/>
  <c r="I333" i="23"/>
  <c r="Q333" i="23"/>
  <c r="R341" i="23"/>
  <c r="U346" i="23"/>
  <c r="T346" i="23"/>
  <c r="K348" i="23"/>
  <c r="J348" i="23"/>
  <c r="S348" i="23"/>
  <c r="P348" i="23" s="1"/>
  <c r="I348" i="23"/>
  <c r="R348" i="23"/>
  <c r="M348" i="23"/>
  <c r="K361" i="23"/>
  <c r="J361" i="23"/>
  <c r="S361" i="23"/>
  <c r="P361" i="23" s="1"/>
  <c r="I361" i="23"/>
  <c r="M361" i="23"/>
  <c r="K365" i="23"/>
  <c r="J365" i="23"/>
  <c r="S365" i="23"/>
  <c r="P365" i="23" s="1"/>
  <c r="I365" i="23"/>
  <c r="M365" i="23"/>
  <c r="R365" i="23"/>
  <c r="Q365" i="23"/>
  <c r="K377" i="23"/>
  <c r="S377" i="23"/>
  <c r="P377" i="23" s="1"/>
  <c r="I377" i="23"/>
  <c r="Q377" i="23"/>
  <c r="M377" i="23"/>
  <c r="J377" i="23"/>
  <c r="R377" i="23"/>
  <c r="K389" i="23"/>
  <c r="S389" i="23"/>
  <c r="P389" i="23" s="1"/>
  <c r="I389" i="23"/>
  <c r="Q389" i="23"/>
  <c r="M389" i="23"/>
  <c r="J389" i="23"/>
  <c r="R394" i="23"/>
  <c r="M394" i="23"/>
  <c r="K394" i="23"/>
  <c r="Q394" i="23"/>
  <c r="J394" i="23"/>
  <c r="I394" i="23"/>
  <c r="Q355" i="23"/>
  <c r="M355" i="23"/>
  <c r="S355" i="23"/>
  <c r="P355" i="23" s="1"/>
  <c r="I355" i="23"/>
  <c r="K355" i="23"/>
  <c r="J355" i="23"/>
  <c r="J379" i="23"/>
  <c r="R379" i="23"/>
  <c r="Q379" i="23"/>
  <c r="M379" i="23"/>
  <c r="K379" i="23"/>
  <c r="T391" i="23"/>
  <c r="U391" i="23"/>
  <c r="U418" i="23"/>
  <c r="T418" i="23"/>
  <c r="S310" i="23"/>
  <c r="P310" i="23" s="1"/>
  <c r="I310" i="23"/>
  <c r="Q310" i="23"/>
  <c r="S318" i="23"/>
  <c r="P318" i="23" s="1"/>
  <c r="I318" i="23"/>
  <c r="Q318" i="23"/>
  <c r="S352" i="23"/>
  <c r="P352" i="23" s="1"/>
  <c r="I352" i="23"/>
  <c r="R352" i="23"/>
  <c r="Q352" i="23"/>
  <c r="K352" i="23"/>
  <c r="M352" i="23"/>
  <c r="J352" i="23"/>
  <c r="M354" i="23"/>
  <c r="K354" i="23"/>
  <c r="Q354" i="23"/>
  <c r="R354" i="23"/>
  <c r="J354" i="23"/>
  <c r="I354" i="23"/>
  <c r="Q359" i="23"/>
  <c r="M359" i="23"/>
  <c r="S359" i="23"/>
  <c r="P359" i="23" s="1"/>
  <c r="I359" i="23"/>
  <c r="K359" i="23"/>
  <c r="J359" i="23"/>
  <c r="J375" i="23"/>
  <c r="R375" i="23"/>
  <c r="Q375" i="23"/>
  <c r="M375" i="23"/>
  <c r="K375" i="23"/>
  <c r="K397" i="23"/>
  <c r="S397" i="23"/>
  <c r="P397" i="23" s="1"/>
  <c r="I397" i="23"/>
  <c r="Q397" i="23"/>
  <c r="M397" i="23"/>
  <c r="J397" i="23"/>
  <c r="R397" i="23"/>
  <c r="M310" i="23"/>
  <c r="Q313" i="23"/>
  <c r="M313" i="23"/>
  <c r="M318" i="23"/>
  <c r="M326" i="23"/>
  <c r="S326" i="23" s="1"/>
  <c r="S354" i="23"/>
  <c r="P354" i="23" s="1"/>
  <c r="R359" i="23"/>
  <c r="I375" i="23"/>
  <c r="R406" i="23"/>
  <c r="M406" i="23"/>
  <c r="K406" i="23"/>
  <c r="Q406" i="23"/>
  <c r="J406" i="23"/>
  <c r="I406" i="23"/>
  <c r="R414" i="23"/>
  <c r="M414" i="23"/>
  <c r="K414" i="23"/>
  <c r="Q414" i="23"/>
  <c r="J414" i="23"/>
  <c r="I414" i="23"/>
  <c r="Q334" i="23"/>
  <c r="M334" i="23"/>
  <c r="Q338" i="23"/>
  <c r="M338" i="23"/>
  <c r="Q342" i="23"/>
  <c r="M342" i="23"/>
  <c r="Q346" i="23"/>
  <c r="M346" i="23"/>
  <c r="S364" i="23"/>
  <c r="P364" i="23" s="1"/>
  <c r="I364" i="23"/>
  <c r="R364" i="23"/>
  <c r="Q364" i="23"/>
  <c r="K364" i="23"/>
  <c r="S375" i="23"/>
  <c r="P375" i="23" s="1"/>
  <c r="J383" i="23"/>
  <c r="R383" i="23"/>
  <c r="Q383" i="23"/>
  <c r="M383" i="23"/>
  <c r="K383" i="23"/>
  <c r="S406" i="23"/>
  <c r="P406" i="23" s="1"/>
  <c r="K409" i="23"/>
  <c r="S409" i="23"/>
  <c r="P409" i="23" s="1"/>
  <c r="I409" i="23"/>
  <c r="Q409" i="23"/>
  <c r="M409" i="23"/>
  <c r="J409" i="23"/>
  <c r="S414" i="23"/>
  <c r="P414" i="23" s="1"/>
  <c r="K357" i="23"/>
  <c r="J357" i="23"/>
  <c r="S357" i="23"/>
  <c r="P357" i="23" s="1"/>
  <c r="I357" i="23"/>
  <c r="M357" i="23"/>
  <c r="Q363" i="23"/>
  <c r="M363" i="23"/>
  <c r="S363" i="23"/>
  <c r="P363" i="23" s="1"/>
  <c r="I363" i="23"/>
  <c r="J363" i="23"/>
  <c r="J371" i="23"/>
  <c r="R371" i="23"/>
  <c r="Q371" i="23"/>
  <c r="M371" i="23"/>
  <c r="K371" i="23"/>
  <c r="K373" i="23"/>
  <c r="S373" i="23"/>
  <c r="P373" i="23" s="1"/>
  <c r="I373" i="23"/>
  <c r="Q373" i="23"/>
  <c r="M373" i="23"/>
  <c r="J373" i="23"/>
  <c r="K401" i="23"/>
  <c r="S401" i="23"/>
  <c r="P401" i="23" s="1"/>
  <c r="I401" i="23"/>
  <c r="Q401" i="23"/>
  <c r="M401" i="23"/>
  <c r="J401" i="23"/>
  <c r="M358" i="23"/>
  <c r="K358" i="23"/>
  <c r="Q358" i="23"/>
  <c r="R390" i="23"/>
  <c r="M390" i="23"/>
  <c r="K390" i="23"/>
  <c r="Q390" i="23"/>
  <c r="J390" i="23"/>
  <c r="I390" i="23"/>
  <c r="J395" i="23"/>
  <c r="R395" i="23"/>
  <c r="Q395" i="23"/>
  <c r="M395" i="23"/>
  <c r="K395" i="23"/>
  <c r="I395" i="23"/>
  <c r="K417" i="23"/>
  <c r="S417" i="23"/>
  <c r="P417" i="23" s="1"/>
  <c r="I417" i="23"/>
  <c r="Q417" i="23"/>
  <c r="M417" i="23"/>
  <c r="J417" i="23"/>
  <c r="R422" i="23"/>
  <c r="M422" i="23"/>
  <c r="K422" i="23"/>
  <c r="Q422" i="23"/>
  <c r="J422" i="23"/>
  <c r="I422" i="23"/>
  <c r="M362" i="23"/>
  <c r="K362" i="23"/>
  <c r="Q362" i="23"/>
  <c r="R370" i="23"/>
  <c r="M370" i="23"/>
  <c r="K370" i="23"/>
  <c r="Q370" i="23"/>
  <c r="J370" i="23"/>
  <c r="R374" i="23"/>
  <c r="M374" i="23"/>
  <c r="K374" i="23"/>
  <c r="Q374" i="23"/>
  <c r="J374" i="23"/>
  <c r="R378" i="23"/>
  <c r="M378" i="23"/>
  <c r="K378" i="23"/>
  <c r="Q378" i="23"/>
  <c r="J378" i="23"/>
  <c r="R382" i="23"/>
  <c r="M382" i="23"/>
  <c r="K382" i="23"/>
  <c r="Q382" i="23"/>
  <c r="J382" i="23"/>
  <c r="R386" i="23"/>
  <c r="M386" i="23"/>
  <c r="K386" i="23"/>
  <c r="Q386" i="23"/>
  <c r="J386" i="23"/>
  <c r="U390" i="23"/>
  <c r="T390" i="23"/>
  <c r="T395" i="23"/>
  <c r="U395" i="23"/>
  <c r="K405" i="23"/>
  <c r="S405" i="23"/>
  <c r="P405" i="23" s="1"/>
  <c r="I405" i="23"/>
  <c r="Q405" i="23"/>
  <c r="M405" i="23"/>
  <c r="J405" i="23"/>
  <c r="R410" i="23"/>
  <c r="M410" i="23"/>
  <c r="K410" i="23"/>
  <c r="Q410" i="23"/>
  <c r="J410" i="23"/>
  <c r="I410" i="23"/>
  <c r="J415" i="23"/>
  <c r="R415" i="23"/>
  <c r="Q415" i="23"/>
  <c r="M415" i="23"/>
  <c r="K415" i="23"/>
  <c r="I415" i="23"/>
  <c r="R417" i="23"/>
  <c r="S422" i="23"/>
  <c r="P422" i="23" s="1"/>
  <c r="J358" i="23"/>
  <c r="I362" i="23"/>
  <c r="M366" i="23"/>
  <c r="K366" i="23"/>
  <c r="Q366" i="23"/>
  <c r="J368" i="23"/>
  <c r="S368" i="23"/>
  <c r="P368" i="23" s="1"/>
  <c r="I368" i="23"/>
  <c r="Q368" i="23"/>
  <c r="M368" i="23"/>
  <c r="K368" i="23"/>
  <c r="I370" i="23"/>
  <c r="J372" i="23"/>
  <c r="S372" i="23"/>
  <c r="P372" i="23" s="1"/>
  <c r="I372" i="23"/>
  <c r="Q372" i="23"/>
  <c r="M372" i="23"/>
  <c r="K372" i="23"/>
  <c r="I374" i="23"/>
  <c r="J376" i="23"/>
  <c r="S376" i="23"/>
  <c r="P376" i="23" s="1"/>
  <c r="I376" i="23"/>
  <c r="Q376" i="23"/>
  <c r="M376" i="23"/>
  <c r="K376" i="23"/>
  <c r="I378" i="23"/>
  <c r="J380" i="23"/>
  <c r="S380" i="23"/>
  <c r="P380" i="23" s="1"/>
  <c r="I380" i="23"/>
  <c r="Q380" i="23"/>
  <c r="M380" i="23"/>
  <c r="K380" i="23"/>
  <c r="I382" i="23"/>
  <c r="J384" i="23"/>
  <c r="S384" i="23"/>
  <c r="P384" i="23" s="1"/>
  <c r="I384" i="23"/>
  <c r="Q384" i="23"/>
  <c r="M384" i="23"/>
  <c r="K384" i="23"/>
  <c r="I386" i="23"/>
  <c r="J388" i="23"/>
  <c r="S388" i="23"/>
  <c r="P388" i="23" s="1"/>
  <c r="I388" i="23"/>
  <c r="Q388" i="23"/>
  <c r="M388" i="23"/>
  <c r="K388" i="23"/>
  <c r="K393" i="23"/>
  <c r="S393" i="23"/>
  <c r="P393" i="23" s="1"/>
  <c r="I393" i="23"/>
  <c r="Q393" i="23"/>
  <c r="M393" i="23"/>
  <c r="J393" i="23"/>
  <c r="R398" i="23"/>
  <c r="M398" i="23"/>
  <c r="K398" i="23"/>
  <c r="Q398" i="23"/>
  <c r="J398" i="23"/>
  <c r="I398" i="23"/>
  <c r="J403" i="23"/>
  <c r="R403" i="23"/>
  <c r="Q403" i="23"/>
  <c r="M403" i="23"/>
  <c r="K403" i="23"/>
  <c r="I403" i="23"/>
  <c r="R405" i="23"/>
  <c r="S410" i="23"/>
  <c r="P410" i="23" s="1"/>
  <c r="S415" i="23"/>
  <c r="P415" i="23" s="1"/>
  <c r="S356" i="23"/>
  <c r="P356" i="23" s="1"/>
  <c r="I356" i="23"/>
  <c r="R356" i="23"/>
  <c r="Q356" i="23"/>
  <c r="K356" i="23"/>
  <c r="J362" i="23"/>
  <c r="I366" i="23"/>
  <c r="R368" i="23"/>
  <c r="S370" i="23"/>
  <c r="P370" i="23" s="1"/>
  <c r="R372" i="23"/>
  <c r="S374" i="23"/>
  <c r="P374" i="23" s="1"/>
  <c r="R376" i="23"/>
  <c r="S378" i="23"/>
  <c r="P378" i="23" s="1"/>
  <c r="R380" i="23"/>
  <c r="S382" i="23"/>
  <c r="P382" i="23" s="1"/>
  <c r="R384" i="23"/>
  <c r="S386" i="23"/>
  <c r="P386" i="23" s="1"/>
  <c r="R388" i="23"/>
  <c r="J391" i="23"/>
  <c r="R391" i="23"/>
  <c r="Q391" i="23"/>
  <c r="M391" i="23"/>
  <c r="K391" i="23"/>
  <c r="I391" i="23"/>
  <c r="S398" i="23"/>
  <c r="P398" i="23" s="1"/>
  <c r="T403" i="23"/>
  <c r="U403" i="23"/>
  <c r="K413" i="23"/>
  <c r="S413" i="23"/>
  <c r="P413" i="23" s="1"/>
  <c r="I413" i="23"/>
  <c r="Q413" i="23"/>
  <c r="M413" i="23"/>
  <c r="J413" i="23"/>
  <c r="R418" i="23"/>
  <c r="M418" i="23"/>
  <c r="K418" i="23"/>
  <c r="Q418" i="23"/>
  <c r="J418" i="23"/>
  <c r="I418" i="23"/>
  <c r="J423" i="23"/>
  <c r="S423" i="23"/>
  <c r="P423" i="23" s="1"/>
  <c r="R423" i="23"/>
  <c r="Q423" i="23"/>
  <c r="M423" i="23"/>
  <c r="K423" i="23"/>
  <c r="I423" i="23"/>
  <c r="J392" i="23"/>
  <c r="S392" i="23"/>
  <c r="P392" i="23" s="1"/>
  <c r="I392" i="23"/>
  <c r="Q392" i="23"/>
  <c r="J396" i="23"/>
  <c r="S396" i="23"/>
  <c r="P396" i="23" s="1"/>
  <c r="I396" i="23"/>
  <c r="Q396" i="23"/>
  <c r="J400" i="23"/>
  <c r="S400" i="23"/>
  <c r="P400" i="23" s="1"/>
  <c r="I400" i="23"/>
  <c r="Q400" i="23"/>
  <c r="J404" i="23"/>
  <c r="S404" i="23"/>
  <c r="P404" i="23" s="1"/>
  <c r="I404" i="23"/>
  <c r="Q404" i="23"/>
  <c r="J408" i="23"/>
  <c r="S408" i="23"/>
  <c r="P408" i="23" s="1"/>
  <c r="I408" i="23"/>
  <c r="Q408" i="23"/>
  <c r="J412" i="23"/>
  <c r="S412" i="23"/>
  <c r="P412" i="23" s="1"/>
  <c r="I412" i="23"/>
  <c r="Q412" i="23"/>
  <c r="J416" i="23"/>
  <c r="S416" i="23"/>
  <c r="P416" i="23" s="1"/>
  <c r="I416" i="23"/>
  <c r="Q416" i="23"/>
  <c r="J420" i="23"/>
  <c r="S420" i="23"/>
  <c r="P420" i="23" s="1"/>
  <c r="I420" i="23"/>
  <c r="Q420" i="23"/>
  <c r="K392" i="23"/>
  <c r="K396" i="23"/>
  <c r="K400" i="23"/>
  <c r="K404" i="23"/>
  <c r="K408" i="23"/>
  <c r="K412" i="23"/>
  <c r="K416" i="23"/>
  <c r="K420" i="23"/>
  <c r="M392" i="23"/>
  <c r="M396" i="23"/>
  <c r="M400" i="23"/>
  <c r="M404" i="23"/>
  <c r="M408" i="23"/>
  <c r="M412" i="23"/>
  <c r="M416" i="23"/>
  <c r="M420" i="23"/>
  <c r="T74" i="20"/>
  <c r="U74" i="20"/>
  <c r="J58" i="20"/>
  <c r="K58" i="20"/>
  <c r="R58" i="20"/>
  <c r="M58" i="20"/>
  <c r="I58" i="20"/>
  <c r="Q58" i="20"/>
  <c r="J69" i="20"/>
  <c r="S69" i="20"/>
  <c r="P69" i="20" s="1"/>
  <c r="I69" i="20"/>
  <c r="R69" i="20"/>
  <c r="K69" i="20"/>
  <c r="M69" i="20"/>
  <c r="K78" i="20"/>
  <c r="J78" i="20"/>
  <c r="Q78" i="20"/>
  <c r="M78" i="20"/>
  <c r="I78" i="20"/>
  <c r="S78" i="20"/>
  <c r="P78" i="20" s="1"/>
  <c r="R78" i="20"/>
  <c r="J81" i="20"/>
  <c r="R81" i="20"/>
  <c r="S81" i="20"/>
  <c r="P81" i="20" s="1"/>
  <c r="I81" i="20"/>
  <c r="K81" i="20"/>
  <c r="Q81" i="20"/>
  <c r="J89" i="20"/>
  <c r="S89" i="20"/>
  <c r="P89" i="20" s="1"/>
  <c r="I89" i="20"/>
  <c r="R89" i="20"/>
  <c r="M89" i="20"/>
  <c r="K89" i="20"/>
  <c r="Q89" i="20"/>
  <c r="M103" i="20"/>
  <c r="J103" i="20"/>
  <c r="Q103" i="20"/>
  <c r="I103" i="20"/>
  <c r="S103" i="20"/>
  <c r="P103" i="20" s="1"/>
  <c r="R103" i="20"/>
  <c r="S143" i="20"/>
  <c r="P143" i="20" s="1"/>
  <c r="I143" i="20"/>
  <c r="R143" i="20"/>
  <c r="M143" i="20"/>
  <c r="K143" i="20"/>
  <c r="Q143" i="20"/>
  <c r="J143" i="20"/>
  <c r="M314" i="20"/>
  <c r="R314" i="20"/>
  <c r="Q314" i="20"/>
  <c r="I314" i="20"/>
  <c r="K314" i="20"/>
  <c r="J314" i="20"/>
  <c r="S314" i="20"/>
  <c r="P314" i="20" s="1"/>
  <c r="M63" i="20"/>
  <c r="S63" i="20"/>
  <c r="P63" i="20" s="1"/>
  <c r="I63" i="20"/>
  <c r="R63" i="20"/>
  <c r="K63" i="20"/>
  <c r="Q63" i="20"/>
  <c r="J63" i="20"/>
  <c r="Q69" i="20"/>
  <c r="M81" i="20"/>
  <c r="J94" i="20"/>
  <c r="K94" i="20"/>
  <c r="Q94" i="20"/>
  <c r="I94" i="20"/>
  <c r="S94" i="20"/>
  <c r="P94" i="20" s="1"/>
  <c r="M94" i="20"/>
  <c r="R94" i="20"/>
  <c r="K103" i="20"/>
  <c r="K156" i="20"/>
  <c r="J156" i="20"/>
  <c r="Q156" i="20"/>
  <c r="M156" i="20"/>
  <c r="R156" i="20"/>
  <c r="I156" i="20"/>
  <c r="K164" i="20"/>
  <c r="J164" i="20"/>
  <c r="Q164" i="20"/>
  <c r="M164" i="20"/>
  <c r="I164" i="20"/>
  <c r="S164" i="20"/>
  <c r="P164" i="20" s="1"/>
  <c r="R164" i="20"/>
  <c r="R247" i="20"/>
  <c r="Q247" i="20"/>
  <c r="J247" i="20"/>
  <c r="I247" i="20"/>
  <c r="S247" i="20"/>
  <c r="P247" i="20" s="1"/>
  <c r="M247" i="20"/>
  <c r="K247" i="20"/>
  <c r="J264" i="20"/>
  <c r="S264" i="20"/>
  <c r="P264" i="20" s="1"/>
  <c r="I264" i="20"/>
  <c r="M264" i="20"/>
  <c r="K264" i="20"/>
  <c r="R264" i="20"/>
  <c r="Q264" i="20"/>
  <c r="R307" i="20"/>
  <c r="Q307" i="20"/>
  <c r="K307" i="20"/>
  <c r="J307" i="20"/>
  <c r="S307" i="20"/>
  <c r="P307" i="20" s="1"/>
  <c r="M307" i="20"/>
  <c r="I307" i="20"/>
  <c r="I20" i="20"/>
  <c r="K20" i="20"/>
  <c r="J20" i="20"/>
  <c r="I32" i="20"/>
  <c r="J54" i="20"/>
  <c r="K54" i="20"/>
  <c r="R54" i="20"/>
  <c r="M54" i="20"/>
  <c r="I54" i="20"/>
  <c r="S54" i="20"/>
  <c r="P54" i="20" s="1"/>
  <c r="M67" i="20"/>
  <c r="R67" i="20"/>
  <c r="Q67" i="20"/>
  <c r="K67" i="20"/>
  <c r="J67" i="20"/>
  <c r="S67" i="20"/>
  <c r="P67" i="20" s="1"/>
  <c r="M79" i="20"/>
  <c r="S79" i="20"/>
  <c r="P79" i="20" s="1"/>
  <c r="K79" i="20"/>
  <c r="R79" i="20"/>
  <c r="J79" i="20"/>
  <c r="I79" i="20"/>
  <c r="Q79" i="20"/>
  <c r="J90" i="20"/>
  <c r="K90" i="20"/>
  <c r="R90" i="20"/>
  <c r="M90" i="20"/>
  <c r="I90" i="20"/>
  <c r="Q90" i="20"/>
  <c r="J101" i="20"/>
  <c r="S101" i="20"/>
  <c r="P101" i="20" s="1"/>
  <c r="I101" i="20"/>
  <c r="R101" i="20"/>
  <c r="K101" i="20"/>
  <c r="M101" i="20"/>
  <c r="K115" i="20"/>
  <c r="J118" i="20"/>
  <c r="I118" i="20"/>
  <c r="S156" i="20"/>
  <c r="P156" i="20" s="1"/>
  <c r="K172" i="20"/>
  <c r="J172" i="20"/>
  <c r="Q172" i="20"/>
  <c r="M172" i="20"/>
  <c r="S172" i="20"/>
  <c r="P172" i="20" s="1"/>
  <c r="R172" i="20"/>
  <c r="S175" i="20"/>
  <c r="P175" i="20" s="1"/>
  <c r="I175" i="20"/>
  <c r="R175" i="20"/>
  <c r="M175" i="20"/>
  <c r="K175" i="20"/>
  <c r="J175" i="20"/>
  <c r="Q175" i="20"/>
  <c r="Q198" i="20"/>
  <c r="S198" i="20"/>
  <c r="P198" i="20" s="1"/>
  <c r="M198" i="20"/>
  <c r="R198" i="20"/>
  <c r="K198" i="20"/>
  <c r="J198" i="20"/>
  <c r="I198" i="20"/>
  <c r="J9" i="20"/>
  <c r="I9" i="20"/>
  <c r="K9" i="20"/>
  <c r="J23" i="20"/>
  <c r="K36" i="20"/>
  <c r="J36" i="20"/>
  <c r="I36" i="20"/>
  <c r="Q54" i="20"/>
  <c r="M59" i="20"/>
  <c r="Q59" i="20"/>
  <c r="S59" i="20"/>
  <c r="P59" i="20" s="1"/>
  <c r="K59" i="20"/>
  <c r="J59" i="20"/>
  <c r="I59" i="20"/>
  <c r="I67" i="20"/>
  <c r="K70" i="20"/>
  <c r="J70" i="20"/>
  <c r="S70" i="20"/>
  <c r="P70" i="20" s="1"/>
  <c r="R70" i="20"/>
  <c r="M70" i="20"/>
  <c r="I70" i="20"/>
  <c r="M83" i="20"/>
  <c r="R83" i="20"/>
  <c r="Q83" i="20"/>
  <c r="K83" i="20"/>
  <c r="S83" i="20"/>
  <c r="P83" i="20" s="1"/>
  <c r="J83" i="20"/>
  <c r="S90" i="20"/>
  <c r="P90" i="20" s="1"/>
  <c r="M95" i="20"/>
  <c r="S95" i="20"/>
  <c r="P95" i="20" s="1"/>
  <c r="K95" i="20"/>
  <c r="J95" i="20"/>
  <c r="I95" i="20"/>
  <c r="R95" i="20"/>
  <c r="Q95" i="20"/>
  <c r="Q101" i="20"/>
  <c r="K106" i="20"/>
  <c r="J106" i="20"/>
  <c r="R106" i="20"/>
  <c r="M106" i="20"/>
  <c r="I106" i="20"/>
  <c r="Q106" i="20"/>
  <c r="K136" i="20"/>
  <c r="J136" i="20"/>
  <c r="I136" i="20"/>
  <c r="M136" i="20"/>
  <c r="Q136" i="20" s="1"/>
  <c r="R136" i="20" s="1"/>
  <c r="M141" i="20"/>
  <c r="K141" i="20"/>
  <c r="J141" i="20"/>
  <c r="I141" i="20"/>
  <c r="S141" i="20"/>
  <c r="P141" i="20" s="1"/>
  <c r="Q141" i="20"/>
  <c r="R141" i="20"/>
  <c r="K144" i="20"/>
  <c r="J144" i="20"/>
  <c r="I144" i="20"/>
  <c r="S144" i="20"/>
  <c r="P144" i="20" s="1"/>
  <c r="R144" i="20"/>
  <c r="Q144" i="20"/>
  <c r="M144" i="20"/>
  <c r="K148" i="20"/>
  <c r="J148" i="20"/>
  <c r="Q148" i="20"/>
  <c r="M148" i="20"/>
  <c r="S148" i="20"/>
  <c r="P148" i="20" s="1"/>
  <c r="R148" i="20"/>
  <c r="Q154" i="20"/>
  <c r="K154" i="20"/>
  <c r="I154" i="20"/>
  <c r="J154" i="20"/>
  <c r="S154" i="20"/>
  <c r="P154" i="20" s="1"/>
  <c r="R154" i="20"/>
  <c r="M165" i="20"/>
  <c r="K165" i="20"/>
  <c r="I165" i="20"/>
  <c r="J165" i="20"/>
  <c r="R165" i="20"/>
  <c r="Q165" i="20"/>
  <c r="S165" i="20"/>
  <c r="P165" i="20" s="1"/>
  <c r="K168" i="20"/>
  <c r="J168" i="20"/>
  <c r="I168" i="20"/>
  <c r="S168" i="20"/>
  <c r="P168" i="20" s="1"/>
  <c r="Q168" i="20"/>
  <c r="R168" i="20"/>
  <c r="Q170" i="20"/>
  <c r="K170" i="20"/>
  <c r="J170" i="20"/>
  <c r="I170" i="20"/>
  <c r="R170" i="20"/>
  <c r="M170" i="20"/>
  <c r="S170" i="20"/>
  <c r="P170" i="20" s="1"/>
  <c r="I172" i="20"/>
  <c r="K204" i="20"/>
  <c r="J204" i="20"/>
  <c r="I204" i="20"/>
  <c r="S204" i="20"/>
  <c r="P204" i="20" s="1"/>
  <c r="R204" i="20"/>
  <c r="Q204" i="20"/>
  <c r="M204" i="20"/>
  <c r="U254" i="20"/>
  <c r="T254" i="20"/>
  <c r="T267" i="20"/>
  <c r="U267" i="20"/>
  <c r="U270" i="20"/>
  <c r="T270" i="20"/>
  <c r="M278" i="20"/>
  <c r="K278" i="20"/>
  <c r="J278" i="20"/>
  <c r="S278" i="20"/>
  <c r="P278" i="20" s="1"/>
  <c r="R278" i="20"/>
  <c r="Q278" i="20"/>
  <c r="I278" i="20"/>
  <c r="M310" i="20"/>
  <c r="J310" i="20"/>
  <c r="I310" i="20"/>
  <c r="Q310" i="20"/>
  <c r="S310" i="20"/>
  <c r="P310" i="20" s="1"/>
  <c r="R310" i="20"/>
  <c r="K310" i="20"/>
  <c r="Q357" i="20"/>
  <c r="J357" i="20"/>
  <c r="I357" i="20"/>
  <c r="M357" i="20"/>
  <c r="S357" i="20"/>
  <c r="P357" i="20" s="1"/>
  <c r="R357" i="20"/>
  <c r="K357" i="20"/>
  <c r="M382" i="20"/>
  <c r="K382" i="20"/>
  <c r="J382" i="20"/>
  <c r="R382" i="20"/>
  <c r="Q382" i="20"/>
  <c r="I382" i="20"/>
  <c r="S382" i="20"/>
  <c r="P382" i="20" s="1"/>
  <c r="J457" i="20"/>
  <c r="S457" i="20"/>
  <c r="P457" i="20" s="1"/>
  <c r="I457" i="20"/>
  <c r="M457" i="20"/>
  <c r="R457" i="20"/>
  <c r="Q457" i="20"/>
  <c r="K457" i="20"/>
  <c r="I11" i="20"/>
  <c r="K11" i="20"/>
  <c r="J11" i="20"/>
  <c r="J22" i="20"/>
  <c r="J127" i="20"/>
  <c r="K140" i="20"/>
  <c r="J140" i="20"/>
  <c r="Q140" i="20"/>
  <c r="M140" i="20"/>
  <c r="R140" i="20"/>
  <c r="I140" i="20"/>
  <c r="S140" i="20"/>
  <c r="P140" i="20" s="1"/>
  <c r="J17" i="20"/>
  <c r="J25" i="20"/>
  <c r="I25" i="20"/>
  <c r="K25" i="20"/>
  <c r="J39" i="20"/>
  <c r="I39" i="20"/>
  <c r="R52" i="20"/>
  <c r="Q52" i="20"/>
  <c r="S52" i="20"/>
  <c r="P52" i="20" s="1"/>
  <c r="J52" i="20"/>
  <c r="M52" i="20"/>
  <c r="K52" i="20"/>
  <c r="I52" i="20"/>
  <c r="R64" i="20"/>
  <c r="Q64" i="20"/>
  <c r="I64" i="20"/>
  <c r="S64" i="20"/>
  <c r="P64" i="20" s="1"/>
  <c r="K64" i="20"/>
  <c r="J64" i="20"/>
  <c r="M75" i="20"/>
  <c r="Q75" i="20"/>
  <c r="I75" i="20"/>
  <c r="S75" i="20"/>
  <c r="P75" i="20" s="1"/>
  <c r="K75" i="20"/>
  <c r="J75" i="20"/>
  <c r="K86" i="20"/>
  <c r="J86" i="20"/>
  <c r="S86" i="20"/>
  <c r="P86" i="20" s="1"/>
  <c r="R86" i="20"/>
  <c r="M86" i="20"/>
  <c r="I86" i="20"/>
  <c r="M99" i="20"/>
  <c r="R99" i="20"/>
  <c r="Q99" i="20"/>
  <c r="K99" i="20"/>
  <c r="S99" i="20"/>
  <c r="P99" i="20" s="1"/>
  <c r="J99" i="20"/>
  <c r="U106" i="20"/>
  <c r="T106" i="20"/>
  <c r="K116" i="20"/>
  <c r="I116" i="20"/>
  <c r="Q146" i="20"/>
  <c r="K146" i="20"/>
  <c r="I146" i="20"/>
  <c r="J146" i="20"/>
  <c r="S146" i="20"/>
  <c r="P146" i="20" s="1"/>
  <c r="R146" i="20"/>
  <c r="M146" i="20"/>
  <c r="M157" i="20"/>
  <c r="K157" i="20"/>
  <c r="I157" i="20"/>
  <c r="J157" i="20"/>
  <c r="S157" i="20"/>
  <c r="P157" i="20" s="1"/>
  <c r="Q157" i="20"/>
  <c r="R157" i="20"/>
  <c r="J236" i="20"/>
  <c r="S236" i="20"/>
  <c r="P236" i="20" s="1"/>
  <c r="I236" i="20"/>
  <c r="K236" i="20"/>
  <c r="R236" i="20"/>
  <c r="Q236" i="20"/>
  <c r="M236" i="20"/>
  <c r="M242" i="20"/>
  <c r="I242" i="20"/>
  <c r="J242" i="20"/>
  <c r="R242" i="20"/>
  <c r="S242" i="20"/>
  <c r="P242" i="20" s="1"/>
  <c r="Q242" i="20"/>
  <c r="K242" i="20"/>
  <c r="J280" i="20"/>
  <c r="S280" i="20"/>
  <c r="P280" i="20" s="1"/>
  <c r="I280" i="20"/>
  <c r="M280" i="20"/>
  <c r="Q280" i="20"/>
  <c r="R280" i="20"/>
  <c r="K280" i="20"/>
  <c r="J296" i="20"/>
  <c r="S296" i="20"/>
  <c r="P296" i="20" s="1"/>
  <c r="I296" i="20"/>
  <c r="M296" i="20"/>
  <c r="K296" i="20"/>
  <c r="R296" i="20"/>
  <c r="Q296" i="20"/>
  <c r="U299" i="20"/>
  <c r="T299" i="20"/>
  <c r="U336" i="20"/>
  <c r="T336" i="20"/>
  <c r="J21" i="20"/>
  <c r="I21" i="20"/>
  <c r="K21" i="20"/>
  <c r="I30" i="20"/>
  <c r="I33" i="20"/>
  <c r="K39" i="20"/>
  <c r="M55" i="20"/>
  <c r="J55" i="20"/>
  <c r="R55" i="20"/>
  <c r="Q55" i="20"/>
  <c r="I55" i="20"/>
  <c r="S55" i="20"/>
  <c r="P55" i="20" s="1"/>
  <c r="M64" i="20"/>
  <c r="R68" i="20"/>
  <c r="Q68" i="20"/>
  <c r="S68" i="20"/>
  <c r="P68" i="20" s="1"/>
  <c r="K68" i="20"/>
  <c r="I68" i="20"/>
  <c r="M68" i="20"/>
  <c r="J68" i="20"/>
  <c r="R75" i="20"/>
  <c r="R80" i="20"/>
  <c r="Q80" i="20"/>
  <c r="I80" i="20"/>
  <c r="S80" i="20"/>
  <c r="P80" i="20" s="1"/>
  <c r="K80" i="20"/>
  <c r="J80" i="20"/>
  <c r="Q86" i="20"/>
  <c r="M91" i="20"/>
  <c r="Q91" i="20"/>
  <c r="I91" i="20"/>
  <c r="S91" i="20"/>
  <c r="P91" i="20" s="1"/>
  <c r="K91" i="20"/>
  <c r="J91" i="20"/>
  <c r="I99" i="20"/>
  <c r="K102" i="20"/>
  <c r="J102" i="20"/>
  <c r="S102" i="20"/>
  <c r="P102" i="20" s="1"/>
  <c r="M102" i="20"/>
  <c r="I102" i="20"/>
  <c r="R102" i="20"/>
  <c r="M173" i="20"/>
  <c r="K173" i="20"/>
  <c r="J173" i="20"/>
  <c r="I173" i="20"/>
  <c r="S173" i="20"/>
  <c r="P173" i="20" s="1"/>
  <c r="R173" i="20"/>
  <c r="Q173" i="20"/>
  <c r="K180" i="20"/>
  <c r="J180" i="20"/>
  <c r="Q180" i="20"/>
  <c r="M180" i="20"/>
  <c r="R180" i="20"/>
  <c r="S180" i="20"/>
  <c r="P180" i="20" s="1"/>
  <c r="U196" i="20"/>
  <c r="T196" i="20"/>
  <c r="Q202" i="20"/>
  <c r="S202" i="20"/>
  <c r="P202" i="20" s="1"/>
  <c r="K202" i="20"/>
  <c r="J202" i="20"/>
  <c r="R202" i="20"/>
  <c r="I202" i="20"/>
  <c r="M202" i="20"/>
  <c r="M294" i="20"/>
  <c r="K294" i="20"/>
  <c r="J294" i="20"/>
  <c r="R294" i="20"/>
  <c r="I294" i="20"/>
  <c r="Q294" i="20"/>
  <c r="S294" i="20"/>
  <c r="P294" i="20" s="1"/>
  <c r="M318" i="20"/>
  <c r="J318" i="20"/>
  <c r="I318" i="20"/>
  <c r="S318" i="20"/>
  <c r="P318" i="20" s="1"/>
  <c r="R318" i="20"/>
  <c r="Q318" i="20"/>
  <c r="K318" i="20"/>
  <c r="M27" i="20"/>
  <c r="I27" i="20"/>
  <c r="M51" i="20"/>
  <c r="R51" i="20"/>
  <c r="Q51" i="20"/>
  <c r="K51" i="20"/>
  <c r="S51" i="20"/>
  <c r="P51" i="20" s="1"/>
  <c r="J51" i="20"/>
  <c r="S58" i="20"/>
  <c r="P58" i="20" s="1"/>
  <c r="K74" i="20"/>
  <c r="J74" i="20"/>
  <c r="R74" i="20"/>
  <c r="M74" i="20"/>
  <c r="I74" i="20"/>
  <c r="Q74" i="20"/>
  <c r="J85" i="20"/>
  <c r="R85" i="20"/>
  <c r="S85" i="20"/>
  <c r="P85" i="20" s="1"/>
  <c r="I85" i="20"/>
  <c r="K85" i="20"/>
  <c r="M85" i="20"/>
  <c r="J97" i="20"/>
  <c r="S97" i="20"/>
  <c r="P97" i="20" s="1"/>
  <c r="I97" i="20"/>
  <c r="R97" i="20"/>
  <c r="K97" i="20"/>
  <c r="Q97" i="20"/>
  <c r="J105" i="20"/>
  <c r="S105" i="20"/>
  <c r="P105" i="20" s="1"/>
  <c r="I105" i="20"/>
  <c r="R105" i="20"/>
  <c r="M105" i="20"/>
  <c r="K105" i="20"/>
  <c r="Q105" i="20"/>
  <c r="Q138" i="20"/>
  <c r="K138" i="20"/>
  <c r="J138" i="20"/>
  <c r="I138" i="20"/>
  <c r="S138" i="20"/>
  <c r="P138" i="20" s="1"/>
  <c r="M138" i="20"/>
  <c r="R138" i="20"/>
  <c r="J228" i="20"/>
  <c r="I228" i="20"/>
  <c r="K228" i="20"/>
  <c r="J325" i="20"/>
  <c r="I325" i="20"/>
  <c r="M325" i="20"/>
  <c r="K325" i="20"/>
  <c r="K15" i="20"/>
  <c r="J15" i="20"/>
  <c r="I15" i="20"/>
  <c r="J26" i="20"/>
  <c r="J37" i="20"/>
  <c r="I37" i="20"/>
  <c r="K37" i="20"/>
  <c r="M46" i="20"/>
  <c r="Q46" i="20" s="1"/>
  <c r="R46" i="20" s="1"/>
  <c r="J49" i="20"/>
  <c r="I49" i="20"/>
  <c r="K49" i="20"/>
  <c r="J57" i="20"/>
  <c r="S57" i="20"/>
  <c r="P57" i="20" s="1"/>
  <c r="I57" i="20"/>
  <c r="R57" i="20"/>
  <c r="Q57" i="20"/>
  <c r="M57" i="20"/>
  <c r="K57" i="20"/>
  <c r="M71" i="20"/>
  <c r="J71" i="20"/>
  <c r="S71" i="20"/>
  <c r="P71" i="20" s="1"/>
  <c r="Q71" i="20"/>
  <c r="I71" i="20"/>
  <c r="R71" i="20"/>
  <c r="R84" i="20"/>
  <c r="Q84" i="20"/>
  <c r="S84" i="20"/>
  <c r="P84" i="20" s="1"/>
  <c r="K84" i="20"/>
  <c r="M84" i="20"/>
  <c r="I84" i="20"/>
  <c r="J84" i="20"/>
  <c r="R96" i="20"/>
  <c r="Q96" i="20"/>
  <c r="I96" i="20"/>
  <c r="S96" i="20"/>
  <c r="P96" i="20" s="1"/>
  <c r="K96" i="20"/>
  <c r="J96" i="20"/>
  <c r="M107" i="20"/>
  <c r="Q107" i="20"/>
  <c r="I107" i="20"/>
  <c r="S107" i="20"/>
  <c r="P107" i="20" s="1"/>
  <c r="K107" i="20"/>
  <c r="J107" i="20"/>
  <c r="J126" i="20"/>
  <c r="Q142" i="20"/>
  <c r="S142" i="20"/>
  <c r="P142" i="20" s="1"/>
  <c r="R142" i="20"/>
  <c r="M142" i="20"/>
  <c r="I142" i="20"/>
  <c r="K142" i="20"/>
  <c r="J142" i="20"/>
  <c r="Q178" i="20"/>
  <c r="K178" i="20"/>
  <c r="J178" i="20"/>
  <c r="I178" i="20"/>
  <c r="S178" i="20"/>
  <c r="P178" i="20" s="1"/>
  <c r="R178" i="20"/>
  <c r="M178" i="20"/>
  <c r="M246" i="20"/>
  <c r="Q246" i="20"/>
  <c r="S246" i="20"/>
  <c r="P246" i="20" s="1"/>
  <c r="R246" i="20"/>
  <c r="K246" i="20"/>
  <c r="I246" i="20"/>
  <c r="J246" i="20"/>
  <c r="R271" i="20"/>
  <c r="Q271" i="20"/>
  <c r="S271" i="20"/>
  <c r="P271" i="20" s="1"/>
  <c r="I271" i="20"/>
  <c r="M271" i="20"/>
  <c r="K271" i="20"/>
  <c r="J271" i="20"/>
  <c r="K281" i="20"/>
  <c r="J281" i="20"/>
  <c r="I281" i="20"/>
  <c r="Q281" i="20"/>
  <c r="S281" i="20"/>
  <c r="P281" i="20" s="1"/>
  <c r="R281" i="20"/>
  <c r="M281" i="20"/>
  <c r="J316" i="20"/>
  <c r="S316" i="20"/>
  <c r="P316" i="20" s="1"/>
  <c r="I316" i="20"/>
  <c r="R316" i="20"/>
  <c r="Q316" i="20"/>
  <c r="M316" i="20"/>
  <c r="K316" i="20"/>
  <c r="M327" i="20"/>
  <c r="K327" i="20"/>
  <c r="S327" i="20"/>
  <c r="I327" i="20"/>
  <c r="Q328" i="20" s="1"/>
  <c r="R328" i="20" s="1"/>
  <c r="J327" i="20"/>
  <c r="M339" i="20"/>
  <c r="J339" i="20"/>
  <c r="I339" i="20"/>
  <c r="K339" i="20"/>
  <c r="S339" i="20"/>
  <c r="P339" i="20" s="1"/>
  <c r="Q339" i="20"/>
  <c r="R339" i="20"/>
  <c r="K188" i="20"/>
  <c r="J188" i="20"/>
  <c r="Q188" i="20"/>
  <c r="M188" i="20"/>
  <c r="S188" i="20"/>
  <c r="P188" i="20" s="1"/>
  <c r="I188" i="20"/>
  <c r="R188" i="20"/>
  <c r="K19" i="20"/>
  <c r="J19" i="20"/>
  <c r="M31" i="20"/>
  <c r="S31" i="20" s="1"/>
  <c r="J31" i="20"/>
  <c r="I31" i="20"/>
  <c r="K31" i="20"/>
  <c r="J42" i="20"/>
  <c r="K42" i="20"/>
  <c r="I42" i="20"/>
  <c r="J53" i="20"/>
  <c r="S53" i="20"/>
  <c r="P53" i="20" s="1"/>
  <c r="I53" i="20"/>
  <c r="R53" i="20"/>
  <c r="M53" i="20"/>
  <c r="K53" i="20"/>
  <c r="J62" i="20"/>
  <c r="K62" i="20"/>
  <c r="I62" i="20"/>
  <c r="S62" i="20"/>
  <c r="P62" i="20" s="1"/>
  <c r="M62" i="20"/>
  <c r="R62" i="20"/>
  <c r="Q62" i="20"/>
  <c r="J65" i="20"/>
  <c r="R65" i="20"/>
  <c r="S65" i="20"/>
  <c r="P65" i="20" s="1"/>
  <c r="I65" i="20"/>
  <c r="K65" i="20"/>
  <c r="Q65" i="20"/>
  <c r="J73" i="20"/>
  <c r="R73" i="20"/>
  <c r="S73" i="20"/>
  <c r="P73" i="20" s="1"/>
  <c r="I73" i="20"/>
  <c r="M73" i="20"/>
  <c r="Q73" i="20"/>
  <c r="K73" i="20"/>
  <c r="M87" i="20"/>
  <c r="J87" i="20"/>
  <c r="S87" i="20"/>
  <c r="P87" i="20" s="1"/>
  <c r="R87" i="20"/>
  <c r="Q87" i="20"/>
  <c r="I87" i="20"/>
  <c r="R100" i="20"/>
  <c r="Q100" i="20"/>
  <c r="S100" i="20"/>
  <c r="P100" i="20" s="1"/>
  <c r="K100" i="20"/>
  <c r="J100" i="20"/>
  <c r="I100" i="20"/>
  <c r="M100" i="20"/>
  <c r="I117" i="20"/>
  <c r="K117" i="20"/>
  <c r="J117" i="20"/>
  <c r="K131" i="20"/>
  <c r="S155" i="20"/>
  <c r="P155" i="20" s="1"/>
  <c r="I155" i="20"/>
  <c r="R155" i="20"/>
  <c r="Q155" i="20"/>
  <c r="K155" i="20"/>
  <c r="M155" i="20"/>
  <c r="J155" i="20"/>
  <c r="Q166" i="20"/>
  <c r="S166" i="20"/>
  <c r="P166" i="20" s="1"/>
  <c r="M166" i="20"/>
  <c r="R166" i="20"/>
  <c r="K166" i="20"/>
  <c r="J166" i="20"/>
  <c r="I166" i="20"/>
  <c r="M197" i="20"/>
  <c r="K197" i="20"/>
  <c r="I197" i="20"/>
  <c r="J197" i="20"/>
  <c r="R197" i="20"/>
  <c r="Q197" i="20"/>
  <c r="S197" i="20"/>
  <c r="P197" i="20" s="1"/>
  <c r="K200" i="20"/>
  <c r="J200" i="20"/>
  <c r="I200" i="20"/>
  <c r="S200" i="20"/>
  <c r="P200" i="20" s="1"/>
  <c r="Q200" i="20"/>
  <c r="R200" i="20"/>
  <c r="M200" i="20"/>
  <c r="J240" i="20"/>
  <c r="S240" i="20"/>
  <c r="P240" i="20" s="1"/>
  <c r="I240" i="20"/>
  <c r="R240" i="20"/>
  <c r="Q240" i="20"/>
  <c r="K240" i="20"/>
  <c r="M240" i="20"/>
  <c r="J252" i="20"/>
  <c r="S252" i="20"/>
  <c r="P252" i="20" s="1"/>
  <c r="I252" i="20"/>
  <c r="K252" i="20"/>
  <c r="Q252" i="20"/>
  <c r="M252" i="20"/>
  <c r="R252" i="20"/>
  <c r="M258" i="20"/>
  <c r="I258" i="20"/>
  <c r="S258" i="20"/>
  <c r="P258" i="20" s="1"/>
  <c r="Q258" i="20"/>
  <c r="R258" i="20"/>
  <c r="K258" i="20"/>
  <c r="J258" i="20"/>
  <c r="K285" i="20"/>
  <c r="R285" i="20"/>
  <c r="Q285" i="20"/>
  <c r="M285" i="20"/>
  <c r="J285" i="20"/>
  <c r="S285" i="20"/>
  <c r="P285" i="20" s="1"/>
  <c r="K289" i="20"/>
  <c r="J289" i="20"/>
  <c r="I289" i="20"/>
  <c r="R289" i="20"/>
  <c r="Q289" i="20"/>
  <c r="M289" i="20"/>
  <c r="S289" i="20"/>
  <c r="P289" i="20" s="1"/>
  <c r="K309" i="20"/>
  <c r="Q309" i="20"/>
  <c r="R309" i="20"/>
  <c r="S309" i="20"/>
  <c r="P309" i="20" s="1"/>
  <c r="M309" i="20"/>
  <c r="I309" i="20"/>
  <c r="J309" i="20"/>
  <c r="M329" i="20"/>
  <c r="U347" i="20"/>
  <c r="T347" i="20"/>
  <c r="K389" i="20"/>
  <c r="M389" i="20"/>
  <c r="R389" i="20"/>
  <c r="Q389" i="20"/>
  <c r="S389" i="20"/>
  <c r="P389" i="20" s="1"/>
  <c r="J389" i="20"/>
  <c r="I389" i="20"/>
  <c r="R344" i="20"/>
  <c r="Q344" i="20"/>
  <c r="K344" i="20"/>
  <c r="J344" i="20"/>
  <c r="S344" i="20"/>
  <c r="P344" i="20" s="1"/>
  <c r="I344" i="20"/>
  <c r="Q365" i="20"/>
  <c r="M365" i="20"/>
  <c r="K365" i="20"/>
  <c r="R365" i="20"/>
  <c r="I365" i="20"/>
  <c r="J365" i="20"/>
  <c r="M418" i="20"/>
  <c r="I418" i="20"/>
  <c r="R418" i="20"/>
  <c r="Q418" i="20"/>
  <c r="S418" i="20"/>
  <c r="P418" i="20" s="1"/>
  <c r="K418" i="20"/>
  <c r="J418" i="20"/>
  <c r="R44" i="20"/>
  <c r="Q44" i="20"/>
  <c r="R60" i="20"/>
  <c r="Q60" i="20"/>
  <c r="J77" i="20"/>
  <c r="R77" i="20"/>
  <c r="S77" i="20"/>
  <c r="P77" i="20" s="1"/>
  <c r="I77" i="20"/>
  <c r="R92" i="20"/>
  <c r="Q92" i="20"/>
  <c r="R108" i="20"/>
  <c r="Q108" i="20"/>
  <c r="M189" i="20"/>
  <c r="K189" i="20"/>
  <c r="J189" i="20"/>
  <c r="I189" i="20"/>
  <c r="K261" i="20"/>
  <c r="S261" i="20"/>
  <c r="P261" i="20" s="1"/>
  <c r="R261" i="20"/>
  <c r="J261" i="20"/>
  <c r="I261" i="20"/>
  <c r="M261" i="20"/>
  <c r="J288" i="20"/>
  <c r="S288" i="20"/>
  <c r="P288" i="20" s="1"/>
  <c r="I288" i="20"/>
  <c r="M288" i="20"/>
  <c r="Q288" i="20"/>
  <c r="K288" i="20"/>
  <c r="R288" i="20"/>
  <c r="J337" i="20"/>
  <c r="S337" i="20"/>
  <c r="P337" i="20" s="1"/>
  <c r="I337" i="20"/>
  <c r="R337" i="20"/>
  <c r="Q337" i="20"/>
  <c r="M337" i="20"/>
  <c r="K337" i="20"/>
  <c r="M344" i="20"/>
  <c r="Q369" i="20"/>
  <c r="K369" i="20"/>
  <c r="S369" i="20"/>
  <c r="P369" i="20" s="1"/>
  <c r="R369" i="20"/>
  <c r="J369" i="20"/>
  <c r="I369" i="20"/>
  <c r="Q387" i="20"/>
  <c r="K387" i="20"/>
  <c r="J387" i="20"/>
  <c r="R387" i="20"/>
  <c r="M387" i="20"/>
  <c r="I387" i="20"/>
  <c r="K409" i="20"/>
  <c r="I409" i="20"/>
  <c r="M409" i="20"/>
  <c r="S409" i="20"/>
  <c r="P409" i="20" s="1"/>
  <c r="R409" i="20"/>
  <c r="J409" i="20"/>
  <c r="Q409" i="20"/>
  <c r="M473" i="20"/>
  <c r="K473" i="20"/>
  <c r="Q473" i="20"/>
  <c r="I473" i="20"/>
  <c r="J473" i="20"/>
  <c r="S473" i="20"/>
  <c r="P473" i="20" s="1"/>
  <c r="S147" i="20"/>
  <c r="P147" i="20" s="1"/>
  <c r="I147" i="20"/>
  <c r="R147" i="20"/>
  <c r="Q147" i="20"/>
  <c r="Q150" i="20"/>
  <c r="S150" i="20"/>
  <c r="P150" i="20" s="1"/>
  <c r="M150" i="20"/>
  <c r="R150" i="20"/>
  <c r="Q182" i="20"/>
  <c r="S182" i="20"/>
  <c r="P182" i="20" s="1"/>
  <c r="M182" i="20"/>
  <c r="R182" i="20"/>
  <c r="Q194" i="20"/>
  <c r="K194" i="20"/>
  <c r="J194" i="20"/>
  <c r="I194" i="20"/>
  <c r="Q261" i="20"/>
  <c r="S60" i="20"/>
  <c r="P60" i="20" s="1"/>
  <c r="S76" i="20"/>
  <c r="P76" i="20" s="1"/>
  <c r="R88" i="20"/>
  <c r="Q88" i="20"/>
  <c r="M147" i="20"/>
  <c r="M193" i="20"/>
  <c r="S193" i="20"/>
  <c r="P193" i="20" s="1"/>
  <c r="Q193" i="20"/>
  <c r="R193" i="20"/>
  <c r="J193" i="20"/>
  <c r="I193" i="20"/>
  <c r="I201" i="20"/>
  <c r="M234" i="20"/>
  <c r="I234" i="20"/>
  <c r="S234" i="20"/>
  <c r="P234" i="20" s="1"/>
  <c r="J234" i="20"/>
  <c r="K234" i="20"/>
  <c r="R243" i="20"/>
  <c r="Q243" i="20"/>
  <c r="M243" i="20"/>
  <c r="I243" i="20"/>
  <c r="J243" i="20"/>
  <c r="K265" i="20"/>
  <c r="J265" i="20"/>
  <c r="I265" i="20"/>
  <c r="S265" i="20"/>
  <c r="P265" i="20" s="1"/>
  <c r="M265" i="20"/>
  <c r="T291" i="20"/>
  <c r="K326" i="20"/>
  <c r="I326" i="20"/>
  <c r="Q327" i="20" s="1"/>
  <c r="R327" i="20" s="1"/>
  <c r="M326" i="20"/>
  <c r="Q326" i="20" s="1"/>
  <c r="R326" i="20" s="1"/>
  <c r="K421" i="20"/>
  <c r="M421" i="20"/>
  <c r="J421" i="20"/>
  <c r="I421" i="20"/>
  <c r="R421" i="20"/>
  <c r="S421" i="20"/>
  <c r="P421" i="20" s="1"/>
  <c r="Q421" i="20"/>
  <c r="S139" i="20"/>
  <c r="P139" i="20" s="1"/>
  <c r="I139" i="20"/>
  <c r="R139" i="20"/>
  <c r="Q139" i="20"/>
  <c r="J174" i="20"/>
  <c r="Q234" i="20"/>
  <c r="S243" i="20"/>
  <c r="P243" i="20" s="1"/>
  <c r="J341" i="20"/>
  <c r="S341" i="20"/>
  <c r="P341" i="20" s="1"/>
  <c r="I341" i="20"/>
  <c r="M341" i="20"/>
  <c r="R341" i="20"/>
  <c r="S527" i="20"/>
  <c r="P527" i="20" s="1"/>
  <c r="I527" i="20"/>
  <c r="Q527" i="20"/>
  <c r="K527" i="20"/>
  <c r="J527" i="20"/>
  <c r="M527" i="20"/>
  <c r="R527" i="20"/>
  <c r="S88" i="20"/>
  <c r="P88" i="20" s="1"/>
  <c r="M139" i="20"/>
  <c r="Q158" i="20"/>
  <c r="S158" i="20"/>
  <c r="P158" i="20" s="1"/>
  <c r="R158" i="20"/>
  <c r="M158" i="20"/>
  <c r="I158" i="20"/>
  <c r="M161" i="20"/>
  <c r="S161" i="20"/>
  <c r="P161" i="20" s="1"/>
  <c r="R161" i="20"/>
  <c r="Q161" i="20"/>
  <c r="J161" i="20"/>
  <c r="I161" i="20"/>
  <c r="I169" i="20"/>
  <c r="S183" i="20"/>
  <c r="P183" i="20" s="1"/>
  <c r="I183" i="20"/>
  <c r="R183" i="20"/>
  <c r="M183" i="20"/>
  <c r="K183" i="20"/>
  <c r="K184" i="20"/>
  <c r="J184" i="20"/>
  <c r="I184" i="20"/>
  <c r="S184" i="20"/>
  <c r="P184" i="20" s="1"/>
  <c r="K192" i="20"/>
  <c r="J192" i="20"/>
  <c r="I192" i="20"/>
  <c r="S192" i="20"/>
  <c r="P192" i="20" s="1"/>
  <c r="M192" i="20"/>
  <c r="S194" i="20"/>
  <c r="P194" i="20" s="1"/>
  <c r="S203" i="20"/>
  <c r="P203" i="20" s="1"/>
  <c r="I203" i="20"/>
  <c r="R203" i="20"/>
  <c r="M203" i="20"/>
  <c r="K203" i="20"/>
  <c r="J203" i="20"/>
  <c r="I206" i="20"/>
  <c r="K221" i="20"/>
  <c r="J226" i="20"/>
  <c r="I226" i="20"/>
  <c r="R234" i="20"/>
  <c r="M250" i="20"/>
  <c r="I250" i="20"/>
  <c r="Q250" i="20"/>
  <c r="S250" i="20"/>
  <c r="P250" i="20" s="1"/>
  <c r="J257" i="20"/>
  <c r="R265" i="20"/>
  <c r="J272" i="20"/>
  <c r="S272" i="20"/>
  <c r="P272" i="20" s="1"/>
  <c r="I272" i="20"/>
  <c r="M272" i="20"/>
  <c r="R272" i="20"/>
  <c r="J276" i="20"/>
  <c r="S276" i="20"/>
  <c r="P276" i="20" s="1"/>
  <c r="I276" i="20"/>
  <c r="R276" i="20"/>
  <c r="M276" i="20"/>
  <c r="K276" i="20"/>
  <c r="R315" i="20"/>
  <c r="Q315" i="20"/>
  <c r="K315" i="20"/>
  <c r="J315" i="20"/>
  <c r="S315" i="20"/>
  <c r="P315" i="20" s="1"/>
  <c r="M315" i="20"/>
  <c r="I315" i="20"/>
  <c r="J324" i="20"/>
  <c r="J329" i="20"/>
  <c r="I329" i="20"/>
  <c r="Q329" i="20"/>
  <c r="R329" i="20" s="1"/>
  <c r="K329" i="20"/>
  <c r="S329" i="20" s="1"/>
  <c r="K331" i="20"/>
  <c r="S331" i="20" s="1"/>
  <c r="M336" i="20"/>
  <c r="K338" i="20"/>
  <c r="Q338" i="20"/>
  <c r="J338" i="20"/>
  <c r="S338" i="20"/>
  <c r="P338" i="20" s="1"/>
  <c r="R338" i="20"/>
  <c r="I338" i="20"/>
  <c r="K341" i="20"/>
  <c r="J345" i="20"/>
  <c r="S345" i="20"/>
  <c r="P345" i="20" s="1"/>
  <c r="I345" i="20"/>
  <c r="R345" i="20"/>
  <c r="Q345" i="20"/>
  <c r="M345" i="20"/>
  <c r="T352" i="20"/>
  <c r="K397" i="20"/>
  <c r="R397" i="20"/>
  <c r="J397" i="20"/>
  <c r="I397" i="20"/>
  <c r="Q397" i="20"/>
  <c r="S397" i="20"/>
  <c r="P397" i="20" s="1"/>
  <c r="K417" i="20"/>
  <c r="I417" i="20"/>
  <c r="S417" i="20"/>
  <c r="P417" i="20" s="1"/>
  <c r="R417" i="20"/>
  <c r="Q417" i="20"/>
  <c r="M417" i="20"/>
  <c r="J449" i="20"/>
  <c r="S449" i="20"/>
  <c r="P449" i="20" s="1"/>
  <c r="I449" i="20"/>
  <c r="Q449" i="20"/>
  <c r="K449" i="20"/>
  <c r="R449" i="20"/>
  <c r="M449" i="20"/>
  <c r="Q518" i="20"/>
  <c r="M518" i="20"/>
  <c r="R518" i="20"/>
  <c r="S518" i="20"/>
  <c r="P518" i="20" s="1"/>
  <c r="K518" i="20"/>
  <c r="J518" i="20"/>
  <c r="M76" i="20"/>
  <c r="M92" i="20"/>
  <c r="M135" i="20"/>
  <c r="Q135" i="20" s="1"/>
  <c r="R135" i="20" s="1"/>
  <c r="Q174" i="20"/>
  <c r="S174" i="20"/>
  <c r="P174" i="20" s="1"/>
  <c r="R174" i="20"/>
  <c r="M174" i="20"/>
  <c r="M213" i="20"/>
  <c r="I213" i="20"/>
  <c r="S213" i="20"/>
  <c r="P213" i="20" s="1"/>
  <c r="K213" i="20"/>
  <c r="J213" i="20"/>
  <c r="R213" i="20"/>
  <c r="R72" i="20"/>
  <c r="Q72" i="20"/>
  <c r="S163" i="20"/>
  <c r="P163" i="20" s="1"/>
  <c r="I163" i="20"/>
  <c r="R163" i="20"/>
  <c r="Q163" i="20"/>
  <c r="K163" i="20"/>
  <c r="J163" i="20"/>
  <c r="Q190" i="20"/>
  <c r="S190" i="20"/>
  <c r="P190" i="20" s="1"/>
  <c r="R190" i="20"/>
  <c r="M190" i="20"/>
  <c r="I190" i="20"/>
  <c r="M194" i="20"/>
  <c r="J248" i="20"/>
  <c r="S248" i="20"/>
  <c r="P248" i="20" s="1"/>
  <c r="I248" i="20"/>
  <c r="R248" i="20"/>
  <c r="Q248" i="20"/>
  <c r="M248" i="20"/>
  <c r="K248" i="20"/>
  <c r="R255" i="20"/>
  <c r="Q255" i="20"/>
  <c r="J255" i="20"/>
  <c r="I255" i="20"/>
  <c r="S255" i="20"/>
  <c r="P255" i="20" s="1"/>
  <c r="M255" i="20"/>
  <c r="K255" i="20"/>
  <c r="S362" i="20"/>
  <c r="P362" i="20" s="1"/>
  <c r="I362" i="20"/>
  <c r="K362" i="20"/>
  <c r="M362" i="20"/>
  <c r="J362" i="20"/>
  <c r="Q362" i="20"/>
  <c r="R362" i="20"/>
  <c r="S387" i="20"/>
  <c r="P387" i="20" s="1"/>
  <c r="Q162" i="20"/>
  <c r="K162" i="20"/>
  <c r="I162" i="20"/>
  <c r="J162" i="20"/>
  <c r="M177" i="20"/>
  <c r="S177" i="20"/>
  <c r="P177" i="20" s="1"/>
  <c r="Q177" i="20"/>
  <c r="R177" i="20"/>
  <c r="S189" i="20"/>
  <c r="P189" i="20" s="1"/>
  <c r="Q213" i="20"/>
  <c r="Q265" i="20"/>
  <c r="I324" i="20"/>
  <c r="I429" i="20"/>
  <c r="Q437" i="20" s="1"/>
  <c r="R437" i="20" s="1"/>
  <c r="K429" i="20"/>
  <c r="J429" i="20"/>
  <c r="M436" i="20"/>
  <c r="Q436" i="20" s="1"/>
  <c r="R436" i="20" s="1"/>
  <c r="M429" i="20"/>
  <c r="Q429" i="20" s="1"/>
  <c r="R429" i="20" s="1"/>
  <c r="M525" i="20"/>
  <c r="K525" i="20"/>
  <c r="I525" i="20"/>
  <c r="J525" i="20"/>
  <c r="Q525" i="20"/>
  <c r="S525" i="20"/>
  <c r="P525" i="20" s="1"/>
  <c r="R525" i="20"/>
  <c r="I12" i="20"/>
  <c r="K18" i="20"/>
  <c r="I28" i="20"/>
  <c r="J34" i="20"/>
  <c r="K34" i="20"/>
  <c r="I44" i="20"/>
  <c r="J50" i="20"/>
  <c r="K50" i="20"/>
  <c r="I60" i="20"/>
  <c r="K66" i="20"/>
  <c r="J66" i="20"/>
  <c r="K82" i="20"/>
  <c r="J82" i="20"/>
  <c r="I92" i="20"/>
  <c r="K98" i="20"/>
  <c r="J98" i="20"/>
  <c r="I108" i="20"/>
  <c r="K119" i="20"/>
  <c r="J119" i="20"/>
  <c r="M149" i="20"/>
  <c r="K149" i="20"/>
  <c r="I149" i="20"/>
  <c r="J149" i="20"/>
  <c r="S151" i="20"/>
  <c r="P151" i="20" s="1"/>
  <c r="I151" i="20"/>
  <c r="R151" i="20"/>
  <c r="M151" i="20"/>
  <c r="K151" i="20"/>
  <c r="K152" i="20"/>
  <c r="J152" i="20"/>
  <c r="I152" i="20"/>
  <c r="S152" i="20"/>
  <c r="P152" i="20" s="1"/>
  <c r="R162" i="20"/>
  <c r="K176" i="20"/>
  <c r="J176" i="20"/>
  <c r="I176" i="20"/>
  <c r="S176" i="20"/>
  <c r="P176" i="20" s="1"/>
  <c r="R176" i="20"/>
  <c r="J177" i="20"/>
  <c r="M181" i="20"/>
  <c r="K181" i="20"/>
  <c r="J181" i="20"/>
  <c r="I181" i="20"/>
  <c r="Q186" i="20"/>
  <c r="K186" i="20"/>
  <c r="I186" i="20"/>
  <c r="J186" i="20"/>
  <c r="K196" i="20"/>
  <c r="J196" i="20"/>
  <c r="Q196" i="20"/>
  <c r="M196" i="20"/>
  <c r="I196" i="20"/>
  <c r="M205" i="20"/>
  <c r="S205" i="20"/>
  <c r="P205" i="20" s="1"/>
  <c r="R205" i="20"/>
  <c r="Q205" i="20"/>
  <c r="K205" i="20"/>
  <c r="J224" i="20"/>
  <c r="I224" i="20"/>
  <c r="K249" i="20"/>
  <c r="M249" i="20"/>
  <c r="R249" i="20"/>
  <c r="S249" i="20"/>
  <c r="P249" i="20" s="1"/>
  <c r="J249" i="20"/>
  <c r="M254" i="20"/>
  <c r="Q254" i="20"/>
  <c r="I254" i="20"/>
  <c r="K254" i="20"/>
  <c r="J254" i="20"/>
  <c r="J256" i="20"/>
  <c r="S256" i="20"/>
  <c r="P256" i="20" s="1"/>
  <c r="I256" i="20"/>
  <c r="R256" i="20"/>
  <c r="Q256" i="20"/>
  <c r="J260" i="20"/>
  <c r="S260" i="20"/>
  <c r="P260" i="20" s="1"/>
  <c r="I260" i="20"/>
  <c r="K260" i="20"/>
  <c r="Q260" i="20"/>
  <c r="M260" i="20"/>
  <c r="R260" i="20"/>
  <c r="M302" i="20"/>
  <c r="K302" i="20"/>
  <c r="J302" i="20"/>
  <c r="Q302" i="20"/>
  <c r="S302" i="20"/>
  <c r="P302" i="20" s="1"/>
  <c r="J312" i="20"/>
  <c r="S312" i="20"/>
  <c r="P312" i="20" s="1"/>
  <c r="I312" i="20"/>
  <c r="M312" i="20"/>
  <c r="K312" i="20"/>
  <c r="R312" i="20"/>
  <c r="Q312" i="20"/>
  <c r="K324" i="20"/>
  <c r="J333" i="20"/>
  <c r="S333" i="20"/>
  <c r="P333" i="20" s="1"/>
  <c r="I333" i="20"/>
  <c r="M333" i="20"/>
  <c r="R333" i="20"/>
  <c r="Q333" i="20"/>
  <c r="K333" i="20"/>
  <c r="M335" i="20"/>
  <c r="R335" i="20"/>
  <c r="Q335" i="20"/>
  <c r="S335" i="20"/>
  <c r="P335" i="20" s="1"/>
  <c r="M343" i="20"/>
  <c r="R343" i="20"/>
  <c r="Q343" i="20"/>
  <c r="S343" i="20"/>
  <c r="P343" i="20" s="1"/>
  <c r="M372" i="20"/>
  <c r="R372" i="20"/>
  <c r="Q372" i="20"/>
  <c r="S372" i="20"/>
  <c r="P372" i="20" s="1"/>
  <c r="K372" i="20"/>
  <c r="I372" i="20"/>
  <c r="S378" i="20"/>
  <c r="P378" i="20" s="1"/>
  <c r="I378" i="20"/>
  <c r="K378" i="20"/>
  <c r="M378" i="20"/>
  <c r="Q378" i="20"/>
  <c r="R378" i="20"/>
  <c r="J378" i="20"/>
  <c r="M402" i="20"/>
  <c r="I402" i="20"/>
  <c r="K402" i="20"/>
  <c r="J402" i="20"/>
  <c r="S402" i="20"/>
  <c r="P402" i="20" s="1"/>
  <c r="R402" i="20"/>
  <c r="Q402" i="20"/>
  <c r="S408" i="20"/>
  <c r="P408" i="20" s="1"/>
  <c r="I408" i="20"/>
  <c r="R408" i="20"/>
  <c r="Q408" i="20"/>
  <c r="M408" i="20"/>
  <c r="K408" i="20"/>
  <c r="J408" i="20"/>
  <c r="I433" i="20"/>
  <c r="M433" i="20"/>
  <c r="K433" i="20"/>
  <c r="S431" i="20" s="1"/>
  <c r="J433" i="20"/>
  <c r="M443" i="20"/>
  <c r="I443" i="20"/>
  <c r="R443" i="20"/>
  <c r="Q443" i="20"/>
  <c r="K443" i="20"/>
  <c r="J443" i="20"/>
  <c r="S443" i="20"/>
  <c r="P443" i="20" s="1"/>
  <c r="K462" i="20"/>
  <c r="Q462" i="20"/>
  <c r="R462" i="20"/>
  <c r="M462" i="20"/>
  <c r="S462" i="20"/>
  <c r="P462" i="20" s="1"/>
  <c r="J462" i="20"/>
  <c r="K516" i="20"/>
  <c r="S516" i="20"/>
  <c r="P516" i="20" s="1"/>
  <c r="I516" i="20"/>
  <c r="M516" i="20"/>
  <c r="J516" i="20"/>
  <c r="R516" i="20"/>
  <c r="I518" i="20"/>
  <c r="K330" i="20"/>
  <c r="Q330" i="20"/>
  <c r="R330" i="20" s="1"/>
  <c r="S330" i="20"/>
  <c r="M330" i="20"/>
  <c r="I330" i="20"/>
  <c r="K334" i="20"/>
  <c r="I334" i="20"/>
  <c r="S334" i="20"/>
  <c r="P334" i="20" s="1"/>
  <c r="R334" i="20"/>
  <c r="R340" i="20"/>
  <c r="Q340" i="20"/>
  <c r="S340" i="20"/>
  <c r="P340" i="20" s="1"/>
  <c r="I340" i="20"/>
  <c r="M340" i="20"/>
  <c r="M347" i="20"/>
  <c r="J347" i="20"/>
  <c r="I347" i="20"/>
  <c r="Q347" i="20"/>
  <c r="R347" i="20"/>
  <c r="K393" i="20"/>
  <c r="I393" i="20"/>
  <c r="S393" i="20"/>
  <c r="P393" i="20" s="1"/>
  <c r="R393" i="20"/>
  <c r="M393" i="20"/>
  <c r="J393" i="20"/>
  <c r="Q393" i="20"/>
  <c r="J437" i="20"/>
  <c r="I437" i="20"/>
  <c r="M437" i="20"/>
  <c r="S437" i="20" s="1"/>
  <c r="K437" i="20"/>
  <c r="K450" i="20"/>
  <c r="J450" i="20"/>
  <c r="S450" i="20"/>
  <c r="P450" i="20" s="1"/>
  <c r="R450" i="20"/>
  <c r="Q450" i="20"/>
  <c r="M450" i="20"/>
  <c r="I13" i="20"/>
  <c r="J29" i="20"/>
  <c r="I29" i="20"/>
  <c r="J61" i="20"/>
  <c r="S61" i="20"/>
  <c r="P61" i="20" s="1"/>
  <c r="I61" i="20"/>
  <c r="R61" i="20"/>
  <c r="R76" i="20"/>
  <c r="Q76" i="20"/>
  <c r="J93" i="20"/>
  <c r="S93" i="20"/>
  <c r="P93" i="20" s="1"/>
  <c r="I93" i="20"/>
  <c r="R93" i="20"/>
  <c r="M137" i="20"/>
  <c r="S137" i="20" s="1"/>
  <c r="P137" i="20" s="1"/>
  <c r="S167" i="20"/>
  <c r="P167" i="20" s="1"/>
  <c r="I167" i="20"/>
  <c r="R167" i="20"/>
  <c r="M167" i="20"/>
  <c r="K167" i="20"/>
  <c r="Q167" i="20"/>
  <c r="S195" i="20"/>
  <c r="P195" i="20" s="1"/>
  <c r="I195" i="20"/>
  <c r="R195" i="20"/>
  <c r="Q195" i="20"/>
  <c r="K195" i="20"/>
  <c r="J195" i="20"/>
  <c r="K208" i="20"/>
  <c r="J208" i="20"/>
  <c r="Q208" i="20"/>
  <c r="S208" i="20"/>
  <c r="P208" i="20" s="1"/>
  <c r="R208" i="20"/>
  <c r="M270" i="20"/>
  <c r="K270" i="20"/>
  <c r="J270" i="20"/>
  <c r="I270" i="20"/>
  <c r="R270" i="20"/>
  <c r="K273" i="20"/>
  <c r="J273" i="20"/>
  <c r="I273" i="20"/>
  <c r="R273" i="20"/>
  <c r="M273" i="20"/>
  <c r="Q273" i="20"/>
  <c r="K277" i="20"/>
  <c r="R277" i="20"/>
  <c r="Q277" i="20"/>
  <c r="S277" i="20"/>
  <c r="P277" i="20" s="1"/>
  <c r="M277" i="20"/>
  <c r="I277" i="20"/>
  <c r="J330" i="20"/>
  <c r="J334" i="20"/>
  <c r="K346" i="20"/>
  <c r="Q346" i="20"/>
  <c r="R346" i="20"/>
  <c r="S346" i="20"/>
  <c r="P346" i="20" s="1"/>
  <c r="J346" i="20"/>
  <c r="S365" i="20"/>
  <c r="P365" i="20" s="1"/>
  <c r="K371" i="20"/>
  <c r="J371" i="20"/>
  <c r="I371" i="20"/>
  <c r="R371" i="20"/>
  <c r="S371" i="20"/>
  <c r="P371" i="20" s="1"/>
  <c r="Q371" i="20"/>
  <c r="M371" i="20"/>
  <c r="R452" i="20"/>
  <c r="Q452" i="20"/>
  <c r="K452" i="20"/>
  <c r="I452" i="20"/>
  <c r="S452" i="20"/>
  <c r="P452" i="20" s="1"/>
  <c r="J452" i="20"/>
  <c r="M452" i="20"/>
  <c r="S468" i="20"/>
  <c r="P468" i="20" s="1"/>
  <c r="I468" i="20"/>
  <c r="R468" i="20"/>
  <c r="Q468" i="20"/>
  <c r="J468" i="20"/>
  <c r="K468" i="20"/>
  <c r="M497" i="20"/>
  <c r="K497" i="20"/>
  <c r="Q497" i="20"/>
  <c r="S497" i="20"/>
  <c r="P497" i="20" s="1"/>
  <c r="R497" i="20"/>
  <c r="J497" i="20"/>
  <c r="I497" i="20"/>
  <c r="M513" i="20"/>
  <c r="K513" i="20"/>
  <c r="Q513" i="20"/>
  <c r="I513" i="20"/>
  <c r="R513" i="20"/>
  <c r="S513" i="20"/>
  <c r="P513" i="20" s="1"/>
  <c r="J513" i="20"/>
  <c r="M44" i="20"/>
  <c r="M60" i="20"/>
  <c r="M77" i="20"/>
  <c r="M93" i="20"/>
  <c r="M108" i="20"/>
  <c r="J167" i="20"/>
  <c r="T186" i="20"/>
  <c r="Q189" i="20"/>
  <c r="M201" i="20"/>
  <c r="K201" i="20"/>
  <c r="S201" i="20"/>
  <c r="P201" i="20" s="1"/>
  <c r="R201" i="20"/>
  <c r="Q201" i="20"/>
  <c r="S207" i="20"/>
  <c r="P207" i="20" s="1"/>
  <c r="I207" i="20"/>
  <c r="R207" i="20"/>
  <c r="K207" i="20"/>
  <c r="J207" i="20"/>
  <c r="Q207" i="20"/>
  <c r="M208" i="20"/>
  <c r="Q270" i="20"/>
  <c r="S273" i="20"/>
  <c r="P273" i="20" s="1"/>
  <c r="K301" i="20"/>
  <c r="R301" i="20"/>
  <c r="Q301" i="20"/>
  <c r="S301" i="20"/>
  <c r="P301" i="20" s="1"/>
  <c r="M301" i="20"/>
  <c r="I301" i="20"/>
  <c r="R311" i="20"/>
  <c r="Q311" i="20"/>
  <c r="S311" i="20"/>
  <c r="P311" i="20" s="1"/>
  <c r="K311" i="20"/>
  <c r="M311" i="20"/>
  <c r="J311" i="20"/>
  <c r="M334" i="20"/>
  <c r="M369" i="20"/>
  <c r="M380" i="20"/>
  <c r="K380" i="20"/>
  <c r="J380" i="20"/>
  <c r="S380" i="20"/>
  <c r="P380" i="20" s="1"/>
  <c r="I380" i="20"/>
  <c r="S396" i="20"/>
  <c r="P396" i="20" s="1"/>
  <c r="I396" i="20"/>
  <c r="Q396" i="20"/>
  <c r="R396" i="20"/>
  <c r="M396" i="20"/>
  <c r="K396" i="20"/>
  <c r="J396" i="20"/>
  <c r="Q407" i="20"/>
  <c r="J407" i="20"/>
  <c r="I407" i="20"/>
  <c r="R407" i="20"/>
  <c r="M407" i="20"/>
  <c r="K407" i="20"/>
  <c r="M468" i="20"/>
  <c r="R473" i="20"/>
  <c r="Q490" i="20"/>
  <c r="M490" i="20"/>
  <c r="J490" i="20"/>
  <c r="I490" i="20"/>
  <c r="K490" i="20"/>
  <c r="R490" i="20"/>
  <c r="S44" i="20"/>
  <c r="P44" i="20" s="1"/>
  <c r="R56" i="20"/>
  <c r="Q56" i="20"/>
  <c r="S92" i="20"/>
  <c r="P92" i="20" s="1"/>
  <c r="R104" i="20"/>
  <c r="Q104" i="20"/>
  <c r="S108" i="20"/>
  <c r="P108" i="20" s="1"/>
  <c r="J137" i="20"/>
  <c r="I174" i="20"/>
  <c r="S179" i="20"/>
  <c r="P179" i="20" s="1"/>
  <c r="I179" i="20"/>
  <c r="R179" i="20"/>
  <c r="Q179" i="20"/>
  <c r="R189" i="20"/>
  <c r="K241" i="20"/>
  <c r="M241" i="20"/>
  <c r="I241" i="20"/>
  <c r="S241" i="20"/>
  <c r="P241" i="20" s="1"/>
  <c r="R241" i="20"/>
  <c r="Q241" i="20"/>
  <c r="J241" i="20"/>
  <c r="K257" i="20"/>
  <c r="M257" i="20"/>
  <c r="R257" i="20"/>
  <c r="S257" i="20"/>
  <c r="P257" i="20" s="1"/>
  <c r="J301" i="20"/>
  <c r="I311" i="20"/>
  <c r="M324" i="20"/>
  <c r="Q334" i="20"/>
  <c r="M346" i="20"/>
  <c r="Q380" i="20"/>
  <c r="U401" i="20"/>
  <c r="T401" i="20"/>
  <c r="S407" i="20"/>
  <c r="P407" i="20" s="1"/>
  <c r="S490" i="20"/>
  <c r="P490" i="20" s="1"/>
  <c r="S495" i="20"/>
  <c r="P495" i="20" s="1"/>
  <c r="I495" i="20"/>
  <c r="Q495" i="20"/>
  <c r="K495" i="20"/>
  <c r="J495" i="20"/>
  <c r="R495" i="20"/>
  <c r="M495" i="20"/>
  <c r="M56" i="20"/>
  <c r="Q61" i="20"/>
  <c r="M72" i="20"/>
  <c r="Q77" i="20"/>
  <c r="M88" i="20"/>
  <c r="Q93" i="20"/>
  <c r="M104" i="20"/>
  <c r="K137" i="20"/>
  <c r="M169" i="20"/>
  <c r="S169" i="20"/>
  <c r="P169" i="20" s="1"/>
  <c r="R169" i="20"/>
  <c r="Q169" i="20"/>
  <c r="K169" i="20"/>
  <c r="M179" i="20"/>
  <c r="K193" i="20"/>
  <c r="R194" i="20"/>
  <c r="Q206" i="20"/>
  <c r="K206" i="20"/>
  <c r="M206" i="20"/>
  <c r="J206" i="20"/>
  <c r="S206" i="20"/>
  <c r="P206" i="20" s="1"/>
  <c r="I257" i="20"/>
  <c r="J326" i="20"/>
  <c r="M331" i="20"/>
  <c r="J331" i="20"/>
  <c r="I331" i="20"/>
  <c r="R336" i="20"/>
  <c r="Q336" i="20"/>
  <c r="K336" i="20"/>
  <c r="J336" i="20"/>
  <c r="I336" i="20"/>
  <c r="U342" i="20"/>
  <c r="T342" i="20"/>
  <c r="S374" i="20"/>
  <c r="P374" i="20" s="1"/>
  <c r="I374" i="20"/>
  <c r="M374" i="20"/>
  <c r="K374" i="20"/>
  <c r="R374" i="20"/>
  <c r="J374" i="20"/>
  <c r="Q374" i="20"/>
  <c r="M410" i="20"/>
  <c r="I410" i="20"/>
  <c r="S410" i="20"/>
  <c r="P410" i="20" s="1"/>
  <c r="Q410" i="20"/>
  <c r="J410" i="20"/>
  <c r="K410" i="20"/>
  <c r="M430" i="20"/>
  <c r="M459" i="20"/>
  <c r="R459" i="20"/>
  <c r="K459" i="20"/>
  <c r="J459" i="20"/>
  <c r="S459" i="20"/>
  <c r="P459" i="20" s="1"/>
  <c r="Q459" i="20"/>
  <c r="I459" i="20"/>
  <c r="U481" i="20"/>
  <c r="T481" i="20"/>
  <c r="J12" i="20"/>
  <c r="J28" i="20"/>
  <c r="I34" i="20"/>
  <c r="J44" i="20"/>
  <c r="I50" i="20"/>
  <c r="J60" i="20"/>
  <c r="I66" i="20"/>
  <c r="J76" i="20"/>
  <c r="I82" i="20"/>
  <c r="J92" i="20"/>
  <c r="I98" i="20"/>
  <c r="J108" i="20"/>
  <c r="I119" i="20"/>
  <c r="M145" i="20"/>
  <c r="S145" i="20"/>
  <c r="P145" i="20" s="1"/>
  <c r="R145" i="20"/>
  <c r="Q145" i="20"/>
  <c r="I150" i="20"/>
  <c r="J151" i="20"/>
  <c r="M152" i="20"/>
  <c r="K160" i="20"/>
  <c r="J160" i="20"/>
  <c r="I160" i="20"/>
  <c r="S160" i="20"/>
  <c r="P160" i="20" s="1"/>
  <c r="M160" i="20"/>
  <c r="S162" i="20"/>
  <c r="P162" i="20" s="1"/>
  <c r="M176" i="20"/>
  <c r="K177" i="20"/>
  <c r="I182" i="20"/>
  <c r="M186" i="20"/>
  <c r="S187" i="20"/>
  <c r="P187" i="20" s="1"/>
  <c r="I187" i="20"/>
  <c r="R187" i="20"/>
  <c r="Q187" i="20"/>
  <c r="Q192" i="20"/>
  <c r="R196" i="20"/>
  <c r="S199" i="20"/>
  <c r="P199" i="20" s="1"/>
  <c r="I199" i="20"/>
  <c r="R199" i="20"/>
  <c r="M199" i="20"/>
  <c r="K199" i="20"/>
  <c r="Q199" i="20"/>
  <c r="I205" i="20"/>
  <c r="K212" i="20"/>
  <c r="M212" i="20"/>
  <c r="J212" i="20"/>
  <c r="I212" i="20"/>
  <c r="S212" i="20"/>
  <c r="P212" i="20" s="1"/>
  <c r="Q212" i="20"/>
  <c r="I220" i="20"/>
  <c r="R231" i="20"/>
  <c r="Q231" i="20"/>
  <c r="J231" i="20"/>
  <c r="I231" i="20"/>
  <c r="M231" i="20"/>
  <c r="K231" i="20"/>
  <c r="S231" i="20"/>
  <c r="P231" i="20" s="1"/>
  <c r="R235" i="20"/>
  <c r="Q235" i="20"/>
  <c r="M235" i="20"/>
  <c r="J235" i="20"/>
  <c r="K235" i="20"/>
  <c r="S235" i="20"/>
  <c r="P235" i="20" s="1"/>
  <c r="I235" i="20"/>
  <c r="J244" i="20"/>
  <c r="S244" i="20"/>
  <c r="P244" i="20" s="1"/>
  <c r="I244" i="20"/>
  <c r="K244" i="20"/>
  <c r="R244" i="20"/>
  <c r="M244" i="20"/>
  <c r="I249" i="20"/>
  <c r="R254" i="20"/>
  <c r="K256" i="20"/>
  <c r="M282" i="20"/>
  <c r="S282" i="20"/>
  <c r="P282" i="20" s="1"/>
  <c r="R282" i="20"/>
  <c r="J282" i="20"/>
  <c r="Q282" i="20"/>
  <c r="R295" i="20"/>
  <c r="Q295" i="20"/>
  <c r="S295" i="20"/>
  <c r="P295" i="20" s="1"/>
  <c r="K295" i="20"/>
  <c r="I295" i="20"/>
  <c r="M295" i="20"/>
  <c r="M298" i="20"/>
  <c r="S298" i="20"/>
  <c r="P298" i="20" s="1"/>
  <c r="R298" i="20"/>
  <c r="I298" i="20"/>
  <c r="K298" i="20"/>
  <c r="J298" i="20"/>
  <c r="I302" i="20"/>
  <c r="M328" i="20"/>
  <c r="I335" i="20"/>
  <c r="K340" i="20"/>
  <c r="Q341" i="20"/>
  <c r="K347" i="20"/>
  <c r="M351" i="20"/>
  <c r="R351" i="20"/>
  <c r="Q351" i="20"/>
  <c r="J351" i="20"/>
  <c r="S351" i="20"/>
  <c r="P351" i="20" s="1"/>
  <c r="I351" i="20"/>
  <c r="K367" i="20"/>
  <c r="M367" i="20"/>
  <c r="I367" i="20"/>
  <c r="S367" i="20"/>
  <c r="P367" i="20" s="1"/>
  <c r="Q367" i="20"/>
  <c r="R367" i="20"/>
  <c r="M422" i="20"/>
  <c r="R422" i="20"/>
  <c r="I422" i="20"/>
  <c r="J422" i="20"/>
  <c r="K422" i="20"/>
  <c r="S422" i="20"/>
  <c r="P422" i="20" s="1"/>
  <c r="M431" i="20"/>
  <c r="Q431" i="20"/>
  <c r="R431" i="20" s="1"/>
  <c r="K431" i="20"/>
  <c r="I431" i="20"/>
  <c r="J431" i="20"/>
  <c r="T444" i="20"/>
  <c r="I462" i="20"/>
  <c r="Q516" i="20"/>
  <c r="M230" i="20"/>
  <c r="Q230" i="20"/>
  <c r="R230" i="20" s="1"/>
  <c r="J230" i="20"/>
  <c r="K230" i="20"/>
  <c r="K233" i="20"/>
  <c r="M233" i="20"/>
  <c r="J233" i="20"/>
  <c r="I233" i="20"/>
  <c r="R239" i="20"/>
  <c r="Q239" i="20"/>
  <c r="J239" i="20"/>
  <c r="I239" i="20"/>
  <c r="S239" i="20"/>
  <c r="P239" i="20" s="1"/>
  <c r="M239" i="20"/>
  <c r="K293" i="20"/>
  <c r="R293" i="20"/>
  <c r="Q293" i="20"/>
  <c r="S293" i="20"/>
  <c r="P293" i="20" s="1"/>
  <c r="I293" i="20"/>
  <c r="R303" i="20"/>
  <c r="Q303" i="20"/>
  <c r="S303" i="20"/>
  <c r="P303" i="20" s="1"/>
  <c r="I303" i="20"/>
  <c r="M303" i="20"/>
  <c r="M306" i="20"/>
  <c r="R306" i="20"/>
  <c r="Q306" i="20"/>
  <c r="S306" i="20"/>
  <c r="P306" i="20" s="1"/>
  <c r="K306" i="20"/>
  <c r="J349" i="20"/>
  <c r="S349" i="20"/>
  <c r="P349" i="20" s="1"/>
  <c r="I349" i="20"/>
  <c r="M349" i="20"/>
  <c r="R349" i="20"/>
  <c r="Q349" i="20"/>
  <c r="K349" i="20"/>
  <c r="Q373" i="20"/>
  <c r="J373" i="20"/>
  <c r="I373" i="20"/>
  <c r="M373" i="20"/>
  <c r="K375" i="20"/>
  <c r="I375" i="20"/>
  <c r="S375" i="20"/>
  <c r="P375" i="20" s="1"/>
  <c r="J375" i="20"/>
  <c r="R375" i="20"/>
  <c r="Q375" i="20"/>
  <c r="Q383" i="20"/>
  <c r="S383" i="20"/>
  <c r="P383" i="20" s="1"/>
  <c r="R383" i="20"/>
  <c r="J383" i="20"/>
  <c r="I383" i="20"/>
  <c r="U394" i="20"/>
  <c r="T394" i="20"/>
  <c r="M406" i="20"/>
  <c r="R406" i="20"/>
  <c r="J406" i="20"/>
  <c r="I406" i="20"/>
  <c r="S406" i="20"/>
  <c r="P406" i="20" s="1"/>
  <c r="M414" i="20"/>
  <c r="K414" i="20"/>
  <c r="J414" i="20"/>
  <c r="I414" i="20"/>
  <c r="R414" i="20"/>
  <c r="Q415" i="20"/>
  <c r="S415" i="20"/>
  <c r="P415" i="20" s="1"/>
  <c r="R415" i="20"/>
  <c r="M415" i="20"/>
  <c r="K415" i="20"/>
  <c r="I415" i="20"/>
  <c r="M435" i="20"/>
  <c r="S435" i="20" s="1"/>
  <c r="K435" i="20"/>
  <c r="S429" i="20" s="1"/>
  <c r="I435" i="20"/>
  <c r="M451" i="20"/>
  <c r="S451" i="20"/>
  <c r="P451" i="20" s="1"/>
  <c r="K451" i="20"/>
  <c r="R451" i="20"/>
  <c r="Q451" i="20"/>
  <c r="M466" i="20"/>
  <c r="I466" i="20"/>
  <c r="S466" i="20"/>
  <c r="P466" i="20" s="1"/>
  <c r="R466" i="20"/>
  <c r="J466" i="20"/>
  <c r="K466" i="20"/>
  <c r="Q466" i="20"/>
  <c r="S159" i="20"/>
  <c r="P159" i="20" s="1"/>
  <c r="I159" i="20"/>
  <c r="R159" i="20"/>
  <c r="M159" i="20"/>
  <c r="K159" i="20"/>
  <c r="S171" i="20"/>
  <c r="P171" i="20" s="1"/>
  <c r="I171" i="20"/>
  <c r="R171" i="20"/>
  <c r="Q171" i="20"/>
  <c r="S191" i="20"/>
  <c r="P191" i="20" s="1"/>
  <c r="I191" i="20"/>
  <c r="R191" i="20"/>
  <c r="M191" i="20"/>
  <c r="K191" i="20"/>
  <c r="S211" i="20"/>
  <c r="P211" i="20" s="1"/>
  <c r="I211" i="20"/>
  <c r="J211" i="20"/>
  <c r="K211" i="20"/>
  <c r="S230" i="20"/>
  <c r="P230" i="20" s="1"/>
  <c r="R233" i="20"/>
  <c r="M274" i="20"/>
  <c r="S274" i="20"/>
  <c r="P274" i="20" s="1"/>
  <c r="R274" i="20"/>
  <c r="K274" i="20"/>
  <c r="I274" i="20"/>
  <c r="R283" i="20"/>
  <c r="Q283" i="20"/>
  <c r="K283" i="20"/>
  <c r="I283" i="20"/>
  <c r="S283" i="20"/>
  <c r="P283" i="20" s="1"/>
  <c r="J284" i="20"/>
  <c r="S284" i="20"/>
  <c r="P284" i="20" s="1"/>
  <c r="I284" i="20"/>
  <c r="Q284" i="20"/>
  <c r="M284" i="20"/>
  <c r="M293" i="20"/>
  <c r="K297" i="20"/>
  <c r="J297" i="20"/>
  <c r="I297" i="20"/>
  <c r="M297" i="20"/>
  <c r="J300" i="20"/>
  <c r="S300" i="20"/>
  <c r="P300" i="20" s="1"/>
  <c r="I300" i="20"/>
  <c r="Q300" i="20"/>
  <c r="R300" i="20"/>
  <c r="U305" i="20"/>
  <c r="T305" i="20"/>
  <c r="J306" i="20"/>
  <c r="K313" i="20"/>
  <c r="I313" i="20"/>
  <c r="M313" i="20"/>
  <c r="S313" i="20"/>
  <c r="P313" i="20" s="1"/>
  <c r="M364" i="20"/>
  <c r="K364" i="20"/>
  <c r="J364" i="20"/>
  <c r="S364" i="20"/>
  <c r="P364" i="20" s="1"/>
  <c r="R364" i="20"/>
  <c r="I364" i="20"/>
  <c r="Q364" i="20"/>
  <c r="R373" i="20"/>
  <c r="M383" i="20"/>
  <c r="Q391" i="20"/>
  <c r="J391" i="20"/>
  <c r="M391" i="20"/>
  <c r="K391" i="20"/>
  <c r="I391" i="20"/>
  <c r="S391" i="20"/>
  <c r="P391" i="20" s="1"/>
  <c r="Q406" i="20"/>
  <c r="S414" i="20"/>
  <c r="P414" i="20" s="1"/>
  <c r="J451" i="20"/>
  <c r="M153" i="20"/>
  <c r="S153" i="20"/>
  <c r="P153" i="20" s="1"/>
  <c r="R153" i="20"/>
  <c r="Q153" i="20"/>
  <c r="J159" i="20"/>
  <c r="M171" i="20"/>
  <c r="M185" i="20"/>
  <c r="S185" i="20"/>
  <c r="P185" i="20" s="1"/>
  <c r="R185" i="20"/>
  <c r="Q185" i="20"/>
  <c r="J191" i="20"/>
  <c r="M209" i="20"/>
  <c r="K209" i="20"/>
  <c r="R209" i="20"/>
  <c r="S209" i="20"/>
  <c r="P209" i="20" s="1"/>
  <c r="Q210" i="20"/>
  <c r="S210" i="20"/>
  <c r="P210" i="20" s="1"/>
  <c r="J210" i="20"/>
  <c r="K210" i="20"/>
  <c r="M211" i="20"/>
  <c r="K225" i="20"/>
  <c r="J232" i="20"/>
  <c r="S232" i="20"/>
  <c r="P232" i="20" s="1"/>
  <c r="I232" i="20"/>
  <c r="R232" i="20"/>
  <c r="Q232" i="20"/>
  <c r="K232" i="20"/>
  <c r="S233" i="20"/>
  <c r="P233" i="20" s="1"/>
  <c r="M238" i="20"/>
  <c r="Q238" i="20"/>
  <c r="K238" i="20"/>
  <c r="S238" i="20"/>
  <c r="P238" i="20" s="1"/>
  <c r="J238" i="20"/>
  <c r="R238" i="20"/>
  <c r="M262" i="20"/>
  <c r="K262" i="20"/>
  <c r="I262" i="20"/>
  <c r="R262" i="20"/>
  <c r="Q262" i="20"/>
  <c r="J262" i="20"/>
  <c r="R263" i="20"/>
  <c r="Q263" i="20"/>
  <c r="S263" i="20"/>
  <c r="P263" i="20" s="1"/>
  <c r="J263" i="20"/>
  <c r="I263" i="20"/>
  <c r="M286" i="20"/>
  <c r="K286" i="20"/>
  <c r="J286" i="20"/>
  <c r="S286" i="20"/>
  <c r="P286" i="20" s="1"/>
  <c r="R286" i="20"/>
  <c r="Q286" i="20"/>
  <c r="M290" i="20"/>
  <c r="S290" i="20"/>
  <c r="P290" i="20" s="1"/>
  <c r="R290" i="20"/>
  <c r="I290" i="20"/>
  <c r="J290" i="20"/>
  <c r="K290" i="20"/>
  <c r="J292" i="20"/>
  <c r="S292" i="20"/>
  <c r="P292" i="20" s="1"/>
  <c r="I292" i="20"/>
  <c r="R292" i="20"/>
  <c r="K292" i="20"/>
  <c r="J304" i="20"/>
  <c r="S304" i="20"/>
  <c r="P304" i="20" s="1"/>
  <c r="I304" i="20"/>
  <c r="M304" i="20"/>
  <c r="R304" i="20"/>
  <c r="Q304" i="20"/>
  <c r="J308" i="20"/>
  <c r="S308" i="20"/>
  <c r="P308" i="20" s="1"/>
  <c r="I308" i="20"/>
  <c r="R308" i="20"/>
  <c r="Q308" i="20"/>
  <c r="M308" i="20"/>
  <c r="K317" i="20"/>
  <c r="Q317" i="20"/>
  <c r="S317" i="20"/>
  <c r="P317" i="20" s="1"/>
  <c r="R317" i="20"/>
  <c r="M317" i="20"/>
  <c r="K328" i="20"/>
  <c r="J328" i="20"/>
  <c r="M332" i="20"/>
  <c r="S332" i="20" s="1"/>
  <c r="K350" i="20"/>
  <c r="I350" i="20"/>
  <c r="R350" i="20"/>
  <c r="S350" i="20"/>
  <c r="P350" i="20" s="1"/>
  <c r="Q350" i="20"/>
  <c r="M355" i="20"/>
  <c r="J355" i="20"/>
  <c r="I355" i="20"/>
  <c r="Q355" i="20"/>
  <c r="S355" i="20"/>
  <c r="P355" i="20" s="1"/>
  <c r="R355" i="20"/>
  <c r="S358" i="20"/>
  <c r="P358" i="20" s="1"/>
  <c r="I358" i="20"/>
  <c r="M358" i="20"/>
  <c r="K358" i="20"/>
  <c r="J358" i="20"/>
  <c r="S373" i="20"/>
  <c r="P373" i="20" s="1"/>
  <c r="S388" i="20"/>
  <c r="P388" i="20" s="1"/>
  <c r="I388" i="20"/>
  <c r="R388" i="20"/>
  <c r="Q388" i="20"/>
  <c r="M388" i="20"/>
  <c r="K388" i="20"/>
  <c r="J388" i="20"/>
  <c r="R391" i="20"/>
  <c r="S416" i="20"/>
  <c r="P416" i="20" s="1"/>
  <c r="I416" i="20"/>
  <c r="J416" i="20"/>
  <c r="M416" i="20"/>
  <c r="R416" i="20"/>
  <c r="Q416" i="20"/>
  <c r="K416" i="20"/>
  <c r="K438" i="20"/>
  <c r="I438" i="20"/>
  <c r="S438" i="20"/>
  <c r="P438" i="20" s="1"/>
  <c r="R438" i="20"/>
  <c r="J438" i="20"/>
  <c r="Q438" i="20"/>
  <c r="M439" i="20"/>
  <c r="R439" i="20"/>
  <c r="S439" i="20"/>
  <c r="P439" i="20" s="1"/>
  <c r="Q439" i="20"/>
  <c r="J439" i="20"/>
  <c r="J453" i="20"/>
  <c r="S453" i="20"/>
  <c r="P453" i="20" s="1"/>
  <c r="I453" i="20"/>
  <c r="R453" i="20"/>
  <c r="Q453" i="20"/>
  <c r="M453" i="20"/>
  <c r="K453" i="20"/>
  <c r="S475" i="20"/>
  <c r="P475" i="20" s="1"/>
  <c r="I475" i="20"/>
  <c r="Q475" i="20"/>
  <c r="R475" i="20"/>
  <c r="M475" i="20"/>
  <c r="K475" i="20"/>
  <c r="S499" i="20"/>
  <c r="P499" i="20" s="1"/>
  <c r="I499" i="20"/>
  <c r="Q499" i="20"/>
  <c r="R499" i="20"/>
  <c r="K499" i="20"/>
  <c r="J499" i="20"/>
  <c r="K354" i="20"/>
  <c r="Q354" i="20"/>
  <c r="I354" i="20"/>
  <c r="M354" i="20"/>
  <c r="K385" i="20"/>
  <c r="I385" i="20"/>
  <c r="J385" i="20"/>
  <c r="S385" i="20"/>
  <c r="P385" i="20" s="1"/>
  <c r="Q385" i="20"/>
  <c r="K405" i="20"/>
  <c r="S405" i="20"/>
  <c r="P405" i="20" s="1"/>
  <c r="M405" i="20"/>
  <c r="J405" i="20"/>
  <c r="R405" i="20"/>
  <c r="I405" i="20"/>
  <c r="S412" i="20"/>
  <c r="P412" i="20" s="1"/>
  <c r="I412" i="20"/>
  <c r="J412" i="20"/>
  <c r="Q412" i="20"/>
  <c r="R412" i="20"/>
  <c r="M489" i="20"/>
  <c r="K489" i="20"/>
  <c r="Q489" i="20"/>
  <c r="J489" i="20"/>
  <c r="R489" i="20"/>
  <c r="M266" i="20"/>
  <c r="S266" i="20"/>
  <c r="P266" i="20" s="1"/>
  <c r="R266" i="20"/>
  <c r="R267" i="20"/>
  <c r="Q267" i="20"/>
  <c r="K267" i="20"/>
  <c r="M267" i="20"/>
  <c r="K269" i="20"/>
  <c r="R269" i="20"/>
  <c r="Q269" i="20"/>
  <c r="R279" i="20"/>
  <c r="Q279" i="20"/>
  <c r="S279" i="20"/>
  <c r="P279" i="20" s="1"/>
  <c r="M279" i="20"/>
  <c r="J354" i="20"/>
  <c r="K359" i="20"/>
  <c r="I359" i="20"/>
  <c r="S359" i="20"/>
  <c r="P359" i="20" s="1"/>
  <c r="J359" i="20"/>
  <c r="M385" i="20"/>
  <c r="K401" i="20"/>
  <c r="Q401" i="20"/>
  <c r="M401" i="20"/>
  <c r="I401" i="20"/>
  <c r="Q405" i="20"/>
  <c r="K412" i="20"/>
  <c r="J441" i="20"/>
  <c r="S441" i="20"/>
  <c r="P441" i="20" s="1"/>
  <c r="I441" i="20"/>
  <c r="R441" i="20"/>
  <c r="M441" i="20"/>
  <c r="Q441" i="20"/>
  <c r="J445" i="20"/>
  <c r="S445" i="20"/>
  <c r="P445" i="20" s="1"/>
  <c r="I445" i="20"/>
  <c r="K445" i="20"/>
  <c r="M445" i="20"/>
  <c r="Q445" i="20"/>
  <c r="R445" i="20"/>
  <c r="R456" i="20"/>
  <c r="Q456" i="20"/>
  <c r="S456" i="20"/>
  <c r="P456" i="20" s="1"/>
  <c r="I456" i="20"/>
  <c r="M456" i="20"/>
  <c r="K456" i="20"/>
  <c r="J458" i="20"/>
  <c r="Q474" i="20"/>
  <c r="M474" i="20"/>
  <c r="J474" i="20"/>
  <c r="I474" i="20"/>
  <c r="S474" i="20"/>
  <c r="P474" i="20" s="1"/>
  <c r="K474" i="20"/>
  <c r="R474" i="20"/>
  <c r="M477" i="20"/>
  <c r="K477" i="20"/>
  <c r="I477" i="20"/>
  <c r="R477" i="20"/>
  <c r="Q477" i="20"/>
  <c r="J477" i="20"/>
  <c r="I489" i="20"/>
  <c r="M509" i="20"/>
  <c r="K509" i="20"/>
  <c r="I509" i="20"/>
  <c r="R509" i="20"/>
  <c r="Q509" i="20"/>
  <c r="J509" i="20"/>
  <c r="S509" i="20"/>
  <c r="P509" i="20" s="1"/>
  <c r="T510" i="20"/>
  <c r="K227" i="20"/>
  <c r="I266" i="20"/>
  <c r="I267" i="20"/>
  <c r="I269" i="20"/>
  <c r="R275" i="20"/>
  <c r="Q275" i="20"/>
  <c r="K275" i="20"/>
  <c r="J275" i="20"/>
  <c r="R348" i="20"/>
  <c r="Q348" i="20"/>
  <c r="S348" i="20"/>
  <c r="P348" i="20" s="1"/>
  <c r="M348" i="20"/>
  <c r="J353" i="20"/>
  <c r="S353" i="20"/>
  <c r="P353" i="20" s="1"/>
  <c r="I353" i="20"/>
  <c r="R353" i="20"/>
  <c r="K353" i="20"/>
  <c r="R354" i="20"/>
  <c r="M359" i="20"/>
  <c r="K363" i="20"/>
  <c r="R363" i="20"/>
  <c r="Q363" i="20"/>
  <c r="M363" i="20"/>
  <c r="J363" i="20"/>
  <c r="S366" i="20"/>
  <c r="P366" i="20" s="1"/>
  <c r="I366" i="20"/>
  <c r="J366" i="20"/>
  <c r="K366" i="20"/>
  <c r="Q366" i="20"/>
  <c r="M366" i="20"/>
  <c r="S370" i="20"/>
  <c r="P370" i="20" s="1"/>
  <c r="I370" i="20"/>
  <c r="R370" i="20"/>
  <c r="Q370" i="20"/>
  <c r="K370" i="20"/>
  <c r="J370" i="20"/>
  <c r="K381" i="20"/>
  <c r="R381" i="20"/>
  <c r="Q381" i="20"/>
  <c r="S381" i="20"/>
  <c r="P381" i="20" s="1"/>
  <c r="M381" i="20"/>
  <c r="I381" i="20"/>
  <c r="R385" i="20"/>
  <c r="J401" i="20"/>
  <c r="M412" i="20"/>
  <c r="S420" i="20"/>
  <c r="P420" i="20" s="1"/>
  <c r="I420" i="20"/>
  <c r="R420" i="20"/>
  <c r="Q420" i="20"/>
  <c r="K420" i="20"/>
  <c r="J420" i="20"/>
  <c r="M420" i="20"/>
  <c r="K441" i="20"/>
  <c r="R448" i="20"/>
  <c r="Q448" i="20"/>
  <c r="J448" i="20"/>
  <c r="I448" i="20"/>
  <c r="S448" i="20"/>
  <c r="P448" i="20" s="1"/>
  <c r="K448" i="20"/>
  <c r="J461" i="20"/>
  <c r="S461" i="20"/>
  <c r="P461" i="20" s="1"/>
  <c r="I461" i="20"/>
  <c r="R461" i="20"/>
  <c r="Q461" i="20"/>
  <c r="M461" i="20"/>
  <c r="K461" i="20"/>
  <c r="K465" i="20"/>
  <c r="M465" i="20"/>
  <c r="I465" i="20"/>
  <c r="S465" i="20"/>
  <c r="P465" i="20" s="1"/>
  <c r="J465" i="20"/>
  <c r="S489" i="20"/>
  <c r="P489" i="20" s="1"/>
  <c r="S515" i="20"/>
  <c r="P515" i="20" s="1"/>
  <c r="I515" i="20"/>
  <c r="Q515" i="20"/>
  <c r="R515" i="20"/>
  <c r="K515" i="20"/>
  <c r="J515" i="20"/>
  <c r="M515" i="20"/>
  <c r="K458" i="20"/>
  <c r="I458" i="20"/>
  <c r="R458" i="20"/>
  <c r="Q458" i="20"/>
  <c r="S458" i="20"/>
  <c r="P458" i="20" s="1"/>
  <c r="K480" i="20"/>
  <c r="S480" i="20"/>
  <c r="P480" i="20" s="1"/>
  <c r="I480" i="20"/>
  <c r="R480" i="20"/>
  <c r="J480" i="20"/>
  <c r="Q480" i="20"/>
  <c r="R251" i="20"/>
  <c r="Q251" i="20"/>
  <c r="M251" i="20"/>
  <c r="J266" i="20"/>
  <c r="J267" i="20"/>
  <c r="J268" i="20"/>
  <c r="S268" i="20"/>
  <c r="P268" i="20" s="1"/>
  <c r="I268" i="20"/>
  <c r="K268" i="20"/>
  <c r="J269" i="20"/>
  <c r="I275" i="20"/>
  <c r="R299" i="20"/>
  <c r="Q299" i="20"/>
  <c r="K299" i="20"/>
  <c r="I348" i="20"/>
  <c r="R352" i="20"/>
  <c r="Q352" i="20"/>
  <c r="K352" i="20"/>
  <c r="J352" i="20"/>
  <c r="M352" i="20"/>
  <c r="I352" i="20"/>
  <c r="M353" i="20"/>
  <c r="S354" i="20"/>
  <c r="P354" i="20" s="1"/>
  <c r="M370" i="20"/>
  <c r="Q377" i="20"/>
  <c r="S377" i="20"/>
  <c r="P377" i="20" s="1"/>
  <c r="R377" i="20"/>
  <c r="M377" i="20"/>
  <c r="K377" i="20"/>
  <c r="I377" i="20"/>
  <c r="J381" i="20"/>
  <c r="S400" i="20"/>
  <c r="P400" i="20" s="1"/>
  <c r="I400" i="20"/>
  <c r="J400" i="20"/>
  <c r="R400" i="20"/>
  <c r="K400" i="20"/>
  <c r="R401" i="20"/>
  <c r="M448" i="20"/>
  <c r="M455" i="20"/>
  <c r="J455" i="20"/>
  <c r="K455" i="20"/>
  <c r="Q455" i="20"/>
  <c r="S455" i="20"/>
  <c r="P455" i="20" s="1"/>
  <c r="Q463" i="20"/>
  <c r="M463" i="20"/>
  <c r="J463" i="20"/>
  <c r="K463" i="20"/>
  <c r="Q465" i="20"/>
  <c r="S477" i="20"/>
  <c r="P477" i="20" s="1"/>
  <c r="S487" i="20"/>
  <c r="P487" i="20" s="1"/>
  <c r="I487" i="20"/>
  <c r="Q487" i="20"/>
  <c r="K487" i="20"/>
  <c r="J487" i="20"/>
  <c r="R487" i="20"/>
  <c r="M487" i="20"/>
  <c r="S491" i="20"/>
  <c r="P491" i="20" s="1"/>
  <c r="I491" i="20"/>
  <c r="Q491" i="20"/>
  <c r="R491" i="20"/>
  <c r="J491" i="20"/>
  <c r="M491" i="20"/>
  <c r="U498" i="20"/>
  <c r="T498" i="20"/>
  <c r="M505" i="20"/>
  <c r="K505" i="20"/>
  <c r="Q505" i="20"/>
  <c r="J505" i="20"/>
  <c r="I505" i="20"/>
  <c r="S505" i="20"/>
  <c r="P505" i="20" s="1"/>
  <c r="R505" i="20"/>
  <c r="K219" i="20"/>
  <c r="R287" i="20"/>
  <c r="Q287" i="20"/>
  <c r="S287" i="20"/>
  <c r="P287" i="20" s="1"/>
  <c r="R291" i="20"/>
  <c r="Q291" i="20"/>
  <c r="K291" i="20"/>
  <c r="K305" i="20"/>
  <c r="I305" i="20"/>
  <c r="K342" i="20"/>
  <c r="I342" i="20"/>
  <c r="R356" i="20"/>
  <c r="Q356" i="20"/>
  <c r="S356" i="20"/>
  <c r="P356" i="20" s="1"/>
  <c r="M376" i="20"/>
  <c r="I376" i="20"/>
  <c r="R376" i="20"/>
  <c r="Q395" i="20"/>
  <c r="S395" i="20"/>
  <c r="P395" i="20" s="1"/>
  <c r="I395" i="20"/>
  <c r="R395" i="20"/>
  <c r="Q399" i="20"/>
  <c r="K399" i="20"/>
  <c r="J399" i="20"/>
  <c r="I399" i="20"/>
  <c r="M399" i="20"/>
  <c r="K413" i="20"/>
  <c r="R413" i="20"/>
  <c r="Q413" i="20"/>
  <c r="J413" i="20"/>
  <c r="Q419" i="20"/>
  <c r="K419" i="20"/>
  <c r="J419" i="20"/>
  <c r="S419" i="20"/>
  <c r="P419" i="20" s="1"/>
  <c r="R419" i="20"/>
  <c r="I419" i="20"/>
  <c r="K430" i="20"/>
  <c r="S430" i="20" s="1"/>
  <c r="I430" i="20"/>
  <c r="Q430" i="20"/>
  <c r="R430" i="20" s="1"/>
  <c r="K434" i="20"/>
  <c r="J434" i="20"/>
  <c r="I434" i="20"/>
  <c r="Q434" i="20" s="1"/>
  <c r="R434" i="20" s="1"/>
  <c r="M434" i="20"/>
  <c r="M447" i="20"/>
  <c r="R447" i="20"/>
  <c r="Q447" i="20"/>
  <c r="I447" i="20"/>
  <c r="K454" i="20"/>
  <c r="Q454" i="20"/>
  <c r="R454" i="20"/>
  <c r="I454" i="20"/>
  <c r="Q486" i="20"/>
  <c r="M486" i="20"/>
  <c r="R486" i="20"/>
  <c r="S486" i="20"/>
  <c r="P486" i="20" s="1"/>
  <c r="K486" i="20"/>
  <c r="J486" i="20"/>
  <c r="Q506" i="20"/>
  <c r="M506" i="20"/>
  <c r="J506" i="20"/>
  <c r="I506" i="20"/>
  <c r="S506" i="20"/>
  <c r="P506" i="20" s="1"/>
  <c r="K506" i="20"/>
  <c r="R506" i="20"/>
  <c r="K508" i="20"/>
  <c r="S508" i="20"/>
  <c r="P508" i="20" s="1"/>
  <c r="I508" i="20"/>
  <c r="M508" i="20"/>
  <c r="R508" i="20"/>
  <c r="Q508" i="20"/>
  <c r="S519" i="20"/>
  <c r="P519" i="20" s="1"/>
  <c r="I519" i="20"/>
  <c r="Q519" i="20"/>
  <c r="K519" i="20"/>
  <c r="J519" i="20"/>
  <c r="R519" i="20"/>
  <c r="M519" i="20"/>
  <c r="U360" i="20"/>
  <c r="T360" i="20"/>
  <c r="M368" i="20"/>
  <c r="I368" i="20"/>
  <c r="S368" i="20"/>
  <c r="P368" i="20" s="1"/>
  <c r="K379" i="20"/>
  <c r="R379" i="20"/>
  <c r="Q379" i="20"/>
  <c r="I379" i="20"/>
  <c r="M386" i="20"/>
  <c r="I386" i="20"/>
  <c r="R386" i="20"/>
  <c r="Q386" i="20"/>
  <c r="M398" i="20"/>
  <c r="K398" i="20"/>
  <c r="S398" i="20"/>
  <c r="P398" i="20" s="1"/>
  <c r="R398" i="20"/>
  <c r="J398" i="20"/>
  <c r="Q403" i="20"/>
  <c r="S403" i="20"/>
  <c r="P403" i="20" s="1"/>
  <c r="R403" i="20"/>
  <c r="M403" i="20"/>
  <c r="S404" i="20"/>
  <c r="P404" i="20" s="1"/>
  <c r="I404" i="20"/>
  <c r="R404" i="20"/>
  <c r="K404" i="20"/>
  <c r="M404" i="20"/>
  <c r="K469" i="20"/>
  <c r="M469" i="20"/>
  <c r="J469" i="20"/>
  <c r="S469" i="20"/>
  <c r="P469" i="20" s="1"/>
  <c r="R469" i="20"/>
  <c r="S479" i="20"/>
  <c r="P479" i="20" s="1"/>
  <c r="I479" i="20"/>
  <c r="Q479" i="20"/>
  <c r="K479" i="20"/>
  <c r="J479" i="20"/>
  <c r="M479" i="20"/>
  <c r="R479" i="20"/>
  <c r="M485" i="20"/>
  <c r="K485" i="20"/>
  <c r="I485" i="20"/>
  <c r="S485" i="20"/>
  <c r="P485" i="20" s="1"/>
  <c r="R485" i="20"/>
  <c r="Q485" i="20"/>
  <c r="Q498" i="20"/>
  <c r="M498" i="20"/>
  <c r="J498" i="20"/>
  <c r="I498" i="20"/>
  <c r="R498" i="20"/>
  <c r="K498" i="20"/>
  <c r="S503" i="20"/>
  <c r="P503" i="20" s="1"/>
  <c r="I503" i="20"/>
  <c r="Q503" i="20"/>
  <c r="K503" i="20"/>
  <c r="J503" i="20"/>
  <c r="M503" i="20"/>
  <c r="M521" i="20"/>
  <c r="K521" i="20"/>
  <c r="Q521" i="20"/>
  <c r="J521" i="20"/>
  <c r="S521" i="20"/>
  <c r="P521" i="20" s="1"/>
  <c r="Q368" i="20"/>
  <c r="S386" i="20"/>
  <c r="P386" i="20" s="1"/>
  <c r="S392" i="20"/>
  <c r="P392" i="20" s="1"/>
  <c r="I392" i="20"/>
  <c r="K392" i="20"/>
  <c r="J392" i="20"/>
  <c r="J403" i="20"/>
  <c r="Q404" i="20"/>
  <c r="Q423" i="20"/>
  <c r="J423" i="20"/>
  <c r="M423" i="20"/>
  <c r="K442" i="20"/>
  <c r="S442" i="20"/>
  <c r="P442" i="20" s="1"/>
  <c r="J442" i="20"/>
  <c r="I442" i="20"/>
  <c r="R460" i="20"/>
  <c r="Q460" i="20"/>
  <c r="K460" i="20"/>
  <c r="I460" i="20"/>
  <c r="S460" i="20"/>
  <c r="P460" i="20" s="1"/>
  <c r="K476" i="20"/>
  <c r="S476" i="20"/>
  <c r="P476" i="20" s="1"/>
  <c r="I476" i="20"/>
  <c r="M476" i="20"/>
  <c r="R476" i="20"/>
  <c r="Q476" i="20"/>
  <c r="J476" i="20"/>
  <c r="Q502" i="20"/>
  <c r="M502" i="20"/>
  <c r="R502" i="20"/>
  <c r="J502" i="20"/>
  <c r="I502" i="20"/>
  <c r="S502" i="20"/>
  <c r="P502" i="20" s="1"/>
  <c r="S229" i="20"/>
  <c r="P229" i="20" s="1"/>
  <c r="S237" i="20"/>
  <c r="P237" i="20" s="1"/>
  <c r="S245" i="20"/>
  <c r="P245" i="20" s="1"/>
  <c r="S253" i="20"/>
  <c r="P253" i="20" s="1"/>
  <c r="R259" i="20"/>
  <c r="Q259" i="20"/>
  <c r="Q361" i="20"/>
  <c r="S361" i="20"/>
  <c r="P361" i="20" s="1"/>
  <c r="R361" i="20"/>
  <c r="Q432" i="20"/>
  <c r="R432" i="20" s="1"/>
  <c r="S432" i="20"/>
  <c r="I432" i="20"/>
  <c r="K446" i="20"/>
  <c r="S446" i="20"/>
  <c r="P446" i="20" s="1"/>
  <c r="R446" i="20"/>
  <c r="M470" i="20"/>
  <c r="S470" i="20"/>
  <c r="P470" i="20" s="1"/>
  <c r="Q470" i="20"/>
  <c r="M481" i="20"/>
  <c r="K481" i="20"/>
  <c r="Q481" i="20"/>
  <c r="I481" i="20"/>
  <c r="K496" i="20"/>
  <c r="S496" i="20"/>
  <c r="P496" i="20" s="1"/>
  <c r="I496" i="20"/>
  <c r="R496" i="20"/>
  <c r="Q496" i="20"/>
  <c r="J496" i="20"/>
  <c r="K520" i="20"/>
  <c r="S520" i="20"/>
  <c r="P520" i="20" s="1"/>
  <c r="I520" i="20"/>
  <c r="R520" i="20"/>
  <c r="M520" i="20"/>
  <c r="J520" i="20"/>
  <c r="S523" i="20"/>
  <c r="P523" i="20" s="1"/>
  <c r="I523" i="20"/>
  <c r="Q523" i="20"/>
  <c r="R523" i="20"/>
  <c r="J523" i="20"/>
  <c r="K523" i="20"/>
  <c r="Q526" i="20"/>
  <c r="M526" i="20"/>
  <c r="R526" i="20"/>
  <c r="K526" i="20"/>
  <c r="J526" i="20"/>
  <c r="S384" i="20"/>
  <c r="P384" i="20" s="1"/>
  <c r="I384" i="20"/>
  <c r="J384" i="20"/>
  <c r="M384" i="20"/>
  <c r="M390" i="20"/>
  <c r="R390" i="20"/>
  <c r="I390" i="20"/>
  <c r="M394" i="20"/>
  <c r="Q394" i="20"/>
  <c r="M432" i="20"/>
  <c r="R444" i="20"/>
  <c r="Q444" i="20"/>
  <c r="M444" i="20"/>
  <c r="K444" i="20"/>
  <c r="J444" i="20"/>
  <c r="I446" i="20"/>
  <c r="I470" i="20"/>
  <c r="Q478" i="20"/>
  <c r="M478" i="20"/>
  <c r="R478" i="20"/>
  <c r="K478" i="20"/>
  <c r="S478" i="20"/>
  <c r="P478" i="20" s="1"/>
  <c r="J478" i="20"/>
  <c r="J481" i="20"/>
  <c r="S483" i="20"/>
  <c r="P483" i="20" s="1"/>
  <c r="I483" i="20"/>
  <c r="Q483" i="20"/>
  <c r="R483" i="20"/>
  <c r="J483" i="20"/>
  <c r="K488" i="20"/>
  <c r="S488" i="20"/>
  <c r="P488" i="20" s="1"/>
  <c r="I488" i="20"/>
  <c r="R488" i="20"/>
  <c r="M488" i="20"/>
  <c r="Q488" i="20"/>
  <c r="J488" i="20"/>
  <c r="M496" i="20"/>
  <c r="M501" i="20"/>
  <c r="K501" i="20"/>
  <c r="I501" i="20"/>
  <c r="Q501" i="20"/>
  <c r="J501" i="20"/>
  <c r="S501" i="20"/>
  <c r="P501" i="20" s="1"/>
  <c r="M517" i="20"/>
  <c r="K517" i="20"/>
  <c r="I517" i="20"/>
  <c r="S517" i="20"/>
  <c r="P517" i="20" s="1"/>
  <c r="Q517" i="20"/>
  <c r="R517" i="20"/>
  <c r="Q520" i="20"/>
  <c r="M523" i="20"/>
  <c r="S526" i="20"/>
  <c r="P526" i="20" s="1"/>
  <c r="Q411" i="20"/>
  <c r="S411" i="20"/>
  <c r="P411" i="20" s="1"/>
  <c r="J472" i="20"/>
  <c r="S472" i="20"/>
  <c r="P472" i="20" s="1"/>
  <c r="I472" i="20"/>
  <c r="Q494" i="20"/>
  <c r="M494" i="20"/>
  <c r="R494" i="20"/>
  <c r="J494" i="20"/>
  <c r="I494" i="20"/>
  <c r="K504" i="20"/>
  <c r="S504" i="20"/>
  <c r="P504" i="20" s="1"/>
  <c r="I504" i="20"/>
  <c r="R504" i="20"/>
  <c r="J504" i="20"/>
  <c r="K528" i="20"/>
  <c r="S528" i="20"/>
  <c r="P528" i="20" s="1"/>
  <c r="I528" i="20"/>
  <c r="R528" i="20"/>
  <c r="Q528" i="20"/>
  <c r="M528" i="20"/>
  <c r="M411" i="20"/>
  <c r="R440" i="20"/>
  <c r="Q440" i="20"/>
  <c r="J440" i="20"/>
  <c r="S464" i="20"/>
  <c r="P464" i="20" s="1"/>
  <c r="I464" i="20"/>
  <c r="J464" i="20"/>
  <c r="Q467" i="20"/>
  <c r="K467" i="20"/>
  <c r="K472" i="20"/>
  <c r="K484" i="20"/>
  <c r="S484" i="20"/>
  <c r="P484" i="20" s="1"/>
  <c r="I484" i="20"/>
  <c r="M484" i="20"/>
  <c r="J484" i="20"/>
  <c r="S494" i="20"/>
  <c r="P494" i="20" s="1"/>
  <c r="K500" i="20"/>
  <c r="S500" i="20"/>
  <c r="P500" i="20" s="1"/>
  <c r="I500" i="20"/>
  <c r="M500" i="20"/>
  <c r="J500" i="20"/>
  <c r="M504" i="20"/>
  <c r="S507" i="20"/>
  <c r="P507" i="20" s="1"/>
  <c r="I507" i="20"/>
  <c r="Q507" i="20"/>
  <c r="R507" i="20"/>
  <c r="M507" i="20"/>
  <c r="K507" i="20"/>
  <c r="K524" i="20"/>
  <c r="S524" i="20"/>
  <c r="P524" i="20" s="1"/>
  <c r="I524" i="20"/>
  <c r="M524" i="20"/>
  <c r="J524" i="20"/>
  <c r="J528" i="20"/>
  <c r="K492" i="20"/>
  <c r="S492" i="20"/>
  <c r="P492" i="20" s="1"/>
  <c r="I492" i="20"/>
  <c r="M492" i="20"/>
  <c r="M493" i="20"/>
  <c r="K493" i="20"/>
  <c r="I493" i="20"/>
  <c r="J493" i="20"/>
  <c r="Q514" i="20"/>
  <c r="M514" i="20"/>
  <c r="J514" i="20"/>
  <c r="I514" i="20"/>
  <c r="Q482" i="20"/>
  <c r="M482" i="20"/>
  <c r="J482" i="20"/>
  <c r="I482" i="20"/>
  <c r="J492" i="20"/>
  <c r="Q510" i="20"/>
  <c r="M510" i="20"/>
  <c r="R510" i="20"/>
  <c r="K510" i="20"/>
  <c r="S511" i="20"/>
  <c r="P511" i="20" s="1"/>
  <c r="I511" i="20"/>
  <c r="Q511" i="20"/>
  <c r="K511" i="20"/>
  <c r="J511" i="20"/>
  <c r="M511" i="20"/>
  <c r="K512" i="20"/>
  <c r="S512" i="20"/>
  <c r="P512" i="20" s="1"/>
  <c r="I512" i="20"/>
  <c r="R512" i="20"/>
  <c r="J512" i="20"/>
  <c r="Q522" i="20"/>
  <c r="M522" i="20"/>
  <c r="J522" i="20"/>
  <c r="I522" i="20"/>
  <c r="K522" i="20"/>
  <c r="R471" i="20"/>
  <c r="Q471" i="20"/>
  <c r="K37" i="26"/>
  <c r="M37" i="26"/>
  <c r="R37" i="26"/>
  <c r="Q37" i="26"/>
  <c r="I37" i="26"/>
  <c r="J37" i="26"/>
  <c r="S37" i="26"/>
  <c r="P37" i="26" s="1"/>
  <c r="K105" i="26"/>
  <c r="M105" i="26"/>
  <c r="J105" i="26"/>
  <c r="S105" i="26"/>
  <c r="P105" i="26" s="1"/>
  <c r="Q105" i="26"/>
  <c r="R105" i="26"/>
  <c r="I105" i="26"/>
  <c r="J121" i="26"/>
  <c r="I121" i="26"/>
  <c r="M121" i="26"/>
  <c r="S121" i="26" s="1"/>
  <c r="Q121" i="26"/>
  <c r="R121" i="26" s="1"/>
  <c r="K121" i="26"/>
  <c r="K58" i="26"/>
  <c r="J58" i="26"/>
  <c r="I58" i="26"/>
  <c r="R58" i="26"/>
  <c r="S58" i="26"/>
  <c r="P58" i="26" s="1"/>
  <c r="Q58" i="26"/>
  <c r="M58" i="26"/>
  <c r="U232" i="26"/>
  <c r="T232" i="26"/>
  <c r="M269" i="26"/>
  <c r="Q269" i="26"/>
  <c r="S269" i="26"/>
  <c r="P269" i="26" s="1"/>
  <c r="K269" i="26"/>
  <c r="R269" i="26"/>
  <c r="J269" i="26"/>
  <c r="I269" i="26"/>
  <c r="J11" i="26"/>
  <c r="I11" i="26"/>
  <c r="M11" i="26"/>
  <c r="K11" i="26"/>
  <c r="M16" i="26"/>
  <c r="S16" i="26" s="1"/>
  <c r="U79" i="26"/>
  <c r="T79" i="26"/>
  <c r="M296" i="26"/>
  <c r="K296" i="26"/>
  <c r="J296" i="26"/>
  <c r="S296" i="26"/>
  <c r="P296" i="26" s="1"/>
  <c r="R296" i="26"/>
  <c r="Q296" i="26"/>
  <c r="I296" i="26"/>
  <c r="K33" i="26"/>
  <c r="M33" i="26"/>
  <c r="S33" i="26"/>
  <c r="P33" i="26" s="1"/>
  <c r="R33" i="26"/>
  <c r="Q33" i="26"/>
  <c r="J33" i="26"/>
  <c r="I33" i="26"/>
  <c r="K86" i="26"/>
  <c r="J86" i="26"/>
  <c r="Q86" i="26"/>
  <c r="I86" i="26"/>
  <c r="M86" i="26"/>
  <c r="R86" i="26"/>
  <c r="S86" i="26"/>
  <c r="P86" i="26" s="1"/>
  <c r="K25" i="26"/>
  <c r="M25" i="26"/>
  <c r="S25" i="26"/>
  <c r="P25" i="26" s="1"/>
  <c r="I25" i="26"/>
  <c r="R25" i="26"/>
  <c r="J25" i="26"/>
  <c r="Q25" i="26"/>
  <c r="T127" i="26"/>
  <c r="U127" i="26"/>
  <c r="K303" i="26"/>
  <c r="J303" i="26"/>
  <c r="S303" i="26"/>
  <c r="P303" i="26" s="1"/>
  <c r="R303" i="26"/>
  <c r="M303" i="26"/>
  <c r="Q303" i="26"/>
  <c r="I303" i="26"/>
  <c r="M207" i="26"/>
  <c r="K207" i="26"/>
  <c r="J207" i="26"/>
  <c r="S207" i="26"/>
  <c r="P207" i="26" s="1"/>
  <c r="R207" i="26"/>
  <c r="Q207" i="26"/>
  <c r="I207" i="26"/>
  <c r="J23" i="26"/>
  <c r="R23" i="26"/>
  <c r="Q23" i="26"/>
  <c r="S23" i="26"/>
  <c r="P23" i="26" s="1"/>
  <c r="I23" i="26"/>
  <c r="M23" i="26"/>
  <c r="K23" i="26"/>
  <c r="J36" i="26"/>
  <c r="S36" i="26"/>
  <c r="P36" i="26" s="1"/>
  <c r="K36" i="26"/>
  <c r="I36" i="26"/>
  <c r="Q36" i="26"/>
  <c r="R36" i="26"/>
  <c r="M36" i="26"/>
  <c r="K70" i="26"/>
  <c r="J70" i="26"/>
  <c r="Q70" i="26"/>
  <c r="M70" i="26"/>
  <c r="S70" i="26"/>
  <c r="P70" i="26" s="1"/>
  <c r="I70" i="26"/>
  <c r="R70" i="26"/>
  <c r="K178" i="26"/>
  <c r="M178" i="26"/>
  <c r="J178" i="26"/>
  <c r="Q178" i="26"/>
  <c r="S178" i="26"/>
  <c r="P178" i="26" s="1"/>
  <c r="R178" i="26"/>
  <c r="I178" i="26"/>
  <c r="J250" i="26"/>
  <c r="S250" i="26"/>
  <c r="P250" i="26" s="1"/>
  <c r="I250" i="26"/>
  <c r="Q250" i="26"/>
  <c r="K250" i="26"/>
  <c r="R250" i="26"/>
  <c r="M250" i="26"/>
  <c r="J258" i="26"/>
  <c r="S258" i="26"/>
  <c r="P258" i="26" s="1"/>
  <c r="I258" i="26"/>
  <c r="Q258" i="26"/>
  <c r="R258" i="26"/>
  <c r="M258" i="26"/>
  <c r="K258" i="26"/>
  <c r="J27" i="26"/>
  <c r="Q27" i="26"/>
  <c r="S27" i="26"/>
  <c r="P27" i="26" s="1"/>
  <c r="I27" i="26"/>
  <c r="R27" i="26"/>
  <c r="K27" i="26"/>
  <c r="M27" i="26"/>
  <c r="S32" i="26"/>
  <c r="P32" i="26" s="1"/>
  <c r="K32" i="26"/>
  <c r="J32" i="26"/>
  <c r="I32" i="26"/>
  <c r="R32" i="26"/>
  <c r="Q32" i="26"/>
  <c r="M32" i="26"/>
  <c r="K42" i="26"/>
  <c r="J42" i="26"/>
  <c r="I42" i="26"/>
  <c r="R42" i="26"/>
  <c r="S42" i="26"/>
  <c r="P42" i="26" s="1"/>
  <c r="Q42" i="26"/>
  <c r="M42" i="26"/>
  <c r="J133" i="26"/>
  <c r="S133" i="26"/>
  <c r="P133" i="26" s="1"/>
  <c r="I133" i="26"/>
  <c r="K133" i="26"/>
  <c r="Q133" i="26"/>
  <c r="M133" i="26"/>
  <c r="R133" i="26"/>
  <c r="J20" i="26"/>
  <c r="S20" i="26"/>
  <c r="P20" i="26" s="1"/>
  <c r="K20" i="26"/>
  <c r="I20" i="26"/>
  <c r="Q20" i="26"/>
  <c r="M20" i="26"/>
  <c r="R20" i="26"/>
  <c r="K82" i="26"/>
  <c r="J82" i="26"/>
  <c r="I82" i="26"/>
  <c r="S82" i="26"/>
  <c r="P82" i="26" s="1"/>
  <c r="R82" i="26"/>
  <c r="Q82" i="26"/>
  <c r="M82" i="26"/>
  <c r="J28" i="26"/>
  <c r="S28" i="26"/>
  <c r="P28" i="26" s="1"/>
  <c r="K28" i="26"/>
  <c r="I28" i="26"/>
  <c r="R28" i="26"/>
  <c r="M28" i="26"/>
  <c r="Q28" i="26"/>
  <c r="U44" i="26"/>
  <c r="T44" i="26"/>
  <c r="K54" i="26"/>
  <c r="J54" i="26"/>
  <c r="Q54" i="26"/>
  <c r="M54" i="26"/>
  <c r="S54" i="26"/>
  <c r="P54" i="26" s="1"/>
  <c r="R54" i="26"/>
  <c r="I54" i="26"/>
  <c r="M123" i="26"/>
  <c r="J123" i="26"/>
  <c r="I123" i="26"/>
  <c r="R123" i="26"/>
  <c r="Q123" i="26"/>
  <c r="S123" i="26"/>
  <c r="P123" i="26" s="1"/>
  <c r="K123" i="26"/>
  <c r="M12" i="26"/>
  <c r="M29" i="26"/>
  <c r="K29" i="26"/>
  <c r="S29" i="26"/>
  <c r="P29" i="26" s="1"/>
  <c r="Q29" i="26"/>
  <c r="J29" i="26"/>
  <c r="I29" i="26"/>
  <c r="R29" i="26"/>
  <c r="K102" i="26"/>
  <c r="J102" i="26"/>
  <c r="Q102" i="26"/>
  <c r="M102" i="26"/>
  <c r="I102" i="26"/>
  <c r="R102" i="26"/>
  <c r="S102" i="26"/>
  <c r="P102" i="26" s="1"/>
  <c r="J19" i="26"/>
  <c r="Q19" i="26"/>
  <c r="S19" i="26"/>
  <c r="P19" i="26" s="1"/>
  <c r="I19" i="26"/>
  <c r="R19" i="26"/>
  <c r="K19" i="26"/>
  <c r="M19" i="26"/>
  <c r="T60" i="26"/>
  <c r="U60" i="26"/>
  <c r="U78" i="26"/>
  <c r="T78" i="26"/>
  <c r="J145" i="26"/>
  <c r="S145" i="26"/>
  <c r="P145" i="26" s="1"/>
  <c r="I145" i="26"/>
  <c r="R145" i="26"/>
  <c r="Q145" i="26"/>
  <c r="M145" i="26"/>
  <c r="K145" i="26"/>
  <c r="J205" i="26"/>
  <c r="S205" i="26"/>
  <c r="P205" i="26" s="1"/>
  <c r="I205" i="26"/>
  <c r="R205" i="26"/>
  <c r="Q205" i="26"/>
  <c r="M205" i="26"/>
  <c r="K205" i="26"/>
  <c r="U243" i="26"/>
  <c r="T243" i="26"/>
  <c r="M308" i="26"/>
  <c r="S308" i="26"/>
  <c r="P308" i="26" s="1"/>
  <c r="R308" i="26"/>
  <c r="K308" i="26"/>
  <c r="J308" i="26"/>
  <c r="Q308" i="26"/>
  <c r="I308" i="26"/>
  <c r="I24" i="26"/>
  <c r="K24" i="26"/>
  <c r="J24" i="26"/>
  <c r="S24" i="26"/>
  <c r="P24" i="26" s="1"/>
  <c r="R24" i="26"/>
  <c r="R26" i="26"/>
  <c r="M26" i="26"/>
  <c r="Q26" i="26"/>
  <c r="S26" i="26"/>
  <c r="P26" i="26" s="1"/>
  <c r="U47" i="26"/>
  <c r="T47" i="26"/>
  <c r="U62" i="26"/>
  <c r="T62" i="26"/>
  <c r="M87" i="26"/>
  <c r="K87" i="26"/>
  <c r="S87" i="26"/>
  <c r="P87" i="26" s="1"/>
  <c r="J87" i="26"/>
  <c r="I87" i="26"/>
  <c r="Q87" i="26"/>
  <c r="J125" i="26"/>
  <c r="S125" i="26"/>
  <c r="P125" i="26" s="1"/>
  <c r="I125" i="26"/>
  <c r="M125" i="26"/>
  <c r="R125" i="26"/>
  <c r="K125" i="26"/>
  <c r="Q125" i="26"/>
  <c r="M147" i="26"/>
  <c r="I147" i="26"/>
  <c r="R147" i="26"/>
  <c r="S147" i="26"/>
  <c r="P147" i="26" s="1"/>
  <c r="Q147" i="26"/>
  <c r="K147" i="26"/>
  <c r="M163" i="26"/>
  <c r="S163" i="26"/>
  <c r="P163" i="26" s="1"/>
  <c r="J163" i="26"/>
  <c r="R163" i="26"/>
  <c r="I163" i="26"/>
  <c r="Q163" i="26"/>
  <c r="J185" i="26"/>
  <c r="S185" i="26"/>
  <c r="P185" i="26" s="1"/>
  <c r="I185" i="26"/>
  <c r="Q185" i="26"/>
  <c r="R185" i="26"/>
  <c r="U194" i="26"/>
  <c r="T194" i="26"/>
  <c r="J201" i="26"/>
  <c r="S201" i="26"/>
  <c r="P201" i="26" s="1"/>
  <c r="I201" i="26"/>
  <c r="Q201" i="26"/>
  <c r="R201" i="26"/>
  <c r="M201" i="26"/>
  <c r="K201" i="26"/>
  <c r="K206" i="26"/>
  <c r="R206" i="26"/>
  <c r="Q206" i="26"/>
  <c r="S206" i="26"/>
  <c r="P206" i="26" s="1"/>
  <c r="M206" i="26"/>
  <c r="J206" i="26"/>
  <c r="I206" i="26"/>
  <c r="M211" i="26"/>
  <c r="R211" i="26"/>
  <c r="Q211" i="26"/>
  <c r="I211" i="26"/>
  <c r="S211" i="26"/>
  <c r="P211" i="26" s="1"/>
  <c r="J211" i="26"/>
  <c r="J213" i="26"/>
  <c r="S213" i="26"/>
  <c r="P213" i="26" s="1"/>
  <c r="I213" i="26"/>
  <c r="R213" i="26"/>
  <c r="Q213" i="26"/>
  <c r="M213" i="26"/>
  <c r="U348" i="26"/>
  <c r="T348" i="26"/>
  <c r="M9" i="26"/>
  <c r="K9" i="26"/>
  <c r="I9" i="26"/>
  <c r="S41" i="26"/>
  <c r="P41" i="26" s="1"/>
  <c r="I41" i="26"/>
  <c r="R41" i="26"/>
  <c r="M41" i="26"/>
  <c r="K41" i="26"/>
  <c r="J41" i="26"/>
  <c r="Q41" i="26"/>
  <c r="K50" i="26"/>
  <c r="J50" i="26"/>
  <c r="I50" i="26"/>
  <c r="S50" i="26"/>
  <c r="P50" i="26" s="1"/>
  <c r="R50" i="26"/>
  <c r="M50" i="26"/>
  <c r="R79" i="26"/>
  <c r="R87" i="26"/>
  <c r="K114" i="26"/>
  <c r="M114" i="26"/>
  <c r="J169" i="26"/>
  <c r="S169" i="26"/>
  <c r="P169" i="26" s="1"/>
  <c r="I169" i="26"/>
  <c r="Q169" i="26"/>
  <c r="R169" i="26"/>
  <c r="K169" i="26"/>
  <c r="M169" i="26"/>
  <c r="J173" i="26"/>
  <c r="S173" i="26"/>
  <c r="P173" i="26" s="1"/>
  <c r="I173" i="26"/>
  <c r="K173" i="26"/>
  <c r="M173" i="26"/>
  <c r="Q173" i="26"/>
  <c r="M185" i="26"/>
  <c r="J189" i="26"/>
  <c r="S189" i="26"/>
  <c r="P189" i="26" s="1"/>
  <c r="I189" i="26"/>
  <c r="K189" i="26"/>
  <c r="Q189" i="26"/>
  <c r="R189" i="26"/>
  <c r="M189" i="26"/>
  <c r="K213" i="26"/>
  <c r="K251" i="26"/>
  <c r="M251" i="26"/>
  <c r="J251" i="26"/>
  <c r="S251" i="26"/>
  <c r="P251" i="26" s="1"/>
  <c r="Q251" i="26"/>
  <c r="R251" i="26"/>
  <c r="I251" i="26"/>
  <c r="U385" i="26"/>
  <c r="T385" i="26"/>
  <c r="S53" i="26"/>
  <c r="P53" i="26" s="1"/>
  <c r="I53" i="26"/>
  <c r="R53" i="26"/>
  <c r="Q53" i="26"/>
  <c r="M53" i="26"/>
  <c r="K53" i="26"/>
  <c r="M63" i="26"/>
  <c r="K63" i="26"/>
  <c r="J63" i="26"/>
  <c r="I63" i="26"/>
  <c r="S63" i="26"/>
  <c r="P63" i="26" s="1"/>
  <c r="R63" i="26"/>
  <c r="I114" i="26"/>
  <c r="M119" i="26"/>
  <c r="S119" i="26" s="1"/>
  <c r="J119" i="26"/>
  <c r="I119" i="26"/>
  <c r="K119" i="26"/>
  <c r="R128" i="26"/>
  <c r="Q128" i="26"/>
  <c r="K128" i="26"/>
  <c r="J128" i="26"/>
  <c r="M128" i="26"/>
  <c r="I128" i="26"/>
  <c r="S128" i="26"/>
  <c r="P128" i="26" s="1"/>
  <c r="K158" i="26"/>
  <c r="S158" i="26"/>
  <c r="P158" i="26" s="1"/>
  <c r="R158" i="26"/>
  <c r="Q158" i="26"/>
  <c r="M158" i="26"/>
  <c r="I158" i="26"/>
  <c r="J158" i="26"/>
  <c r="J177" i="26"/>
  <c r="S177" i="26"/>
  <c r="P177" i="26" s="1"/>
  <c r="I177" i="26"/>
  <c r="Q177" i="26"/>
  <c r="R177" i="26"/>
  <c r="M177" i="26"/>
  <c r="K177" i="26"/>
  <c r="K198" i="26"/>
  <c r="S198" i="26"/>
  <c r="P198" i="26" s="1"/>
  <c r="R198" i="26"/>
  <c r="Q198" i="26"/>
  <c r="M198" i="26"/>
  <c r="I198" i="26"/>
  <c r="K239" i="26"/>
  <c r="S239" i="26"/>
  <c r="P239" i="26" s="1"/>
  <c r="R239" i="26"/>
  <c r="J239" i="26"/>
  <c r="Q239" i="26"/>
  <c r="M239" i="26"/>
  <c r="K259" i="26"/>
  <c r="M259" i="26"/>
  <c r="J259" i="26"/>
  <c r="R259" i="26"/>
  <c r="Q259" i="26"/>
  <c r="S259" i="26"/>
  <c r="P259" i="26" s="1"/>
  <c r="I259" i="26"/>
  <c r="K280" i="26"/>
  <c r="J280" i="26"/>
  <c r="M280" i="26"/>
  <c r="S280" i="26"/>
  <c r="P280" i="26" s="1"/>
  <c r="R280" i="26"/>
  <c r="Q280" i="26"/>
  <c r="I280" i="26"/>
  <c r="S355" i="26"/>
  <c r="P355" i="26" s="1"/>
  <c r="I355" i="26"/>
  <c r="R355" i="26"/>
  <c r="M355" i="26"/>
  <c r="K355" i="26"/>
  <c r="Q355" i="26"/>
  <c r="J355" i="26"/>
  <c r="S61" i="26"/>
  <c r="P61" i="26" s="1"/>
  <c r="I61" i="26"/>
  <c r="R61" i="26"/>
  <c r="Q61" i="26"/>
  <c r="K90" i="26"/>
  <c r="J90" i="26"/>
  <c r="I90" i="26"/>
  <c r="S90" i="26"/>
  <c r="P90" i="26" s="1"/>
  <c r="R90" i="26"/>
  <c r="Q90" i="26"/>
  <c r="S104" i="26"/>
  <c r="P104" i="26" s="1"/>
  <c r="Q104" i="26"/>
  <c r="M104" i="26"/>
  <c r="K104" i="26"/>
  <c r="R104" i="26"/>
  <c r="J104" i="26"/>
  <c r="I104" i="26"/>
  <c r="K126" i="26"/>
  <c r="I126" i="26"/>
  <c r="R126" i="26"/>
  <c r="J126" i="26"/>
  <c r="Q126" i="26"/>
  <c r="M126" i="26"/>
  <c r="S126" i="26"/>
  <c r="P126" i="26" s="1"/>
  <c r="R180" i="26"/>
  <c r="Q180" i="26"/>
  <c r="M180" i="26"/>
  <c r="S180" i="26"/>
  <c r="P180" i="26" s="1"/>
  <c r="J180" i="26"/>
  <c r="I180" i="26"/>
  <c r="K180" i="26"/>
  <c r="J198" i="26"/>
  <c r="J234" i="26"/>
  <c r="S234" i="26"/>
  <c r="P234" i="26" s="1"/>
  <c r="I234" i="26"/>
  <c r="Q234" i="26"/>
  <c r="K234" i="26"/>
  <c r="M234" i="26"/>
  <c r="I239" i="26"/>
  <c r="J254" i="26"/>
  <c r="S254" i="26"/>
  <c r="P254" i="26" s="1"/>
  <c r="I254" i="26"/>
  <c r="K254" i="26"/>
  <c r="M254" i="26"/>
  <c r="R254" i="26"/>
  <c r="R261" i="26"/>
  <c r="Q261" i="26"/>
  <c r="M261" i="26"/>
  <c r="S261" i="26"/>
  <c r="P261" i="26" s="1"/>
  <c r="K261" i="26"/>
  <c r="J261" i="26"/>
  <c r="I261" i="26"/>
  <c r="K284" i="26"/>
  <c r="J284" i="26"/>
  <c r="S284" i="26"/>
  <c r="P284" i="26" s="1"/>
  <c r="R284" i="26"/>
  <c r="M284" i="26"/>
  <c r="Q284" i="26"/>
  <c r="I284" i="26"/>
  <c r="T304" i="26"/>
  <c r="K324" i="26"/>
  <c r="J324" i="26"/>
  <c r="M330" i="26"/>
  <c r="M324" i="26"/>
  <c r="S324" i="26" s="1"/>
  <c r="I324" i="26"/>
  <c r="Q324" i="26"/>
  <c r="R324" i="26" s="1"/>
  <c r="S386" i="26"/>
  <c r="P386" i="26" s="1"/>
  <c r="I386" i="26"/>
  <c r="R386" i="26"/>
  <c r="Q386" i="26"/>
  <c r="M386" i="26"/>
  <c r="K386" i="26"/>
  <c r="J386" i="26"/>
  <c r="I21" i="26"/>
  <c r="R38" i="26"/>
  <c r="M38" i="26"/>
  <c r="Q38" i="26"/>
  <c r="K38" i="26"/>
  <c r="J38" i="26"/>
  <c r="M44" i="26"/>
  <c r="U55" i="26"/>
  <c r="T55" i="26"/>
  <c r="M61" i="26"/>
  <c r="Q88" i="26"/>
  <c r="S88" i="26"/>
  <c r="P88" i="26" s="1"/>
  <c r="K88" i="26"/>
  <c r="R88" i="26"/>
  <c r="M88" i="26"/>
  <c r="I88" i="26"/>
  <c r="S93" i="26"/>
  <c r="P93" i="26" s="1"/>
  <c r="I93" i="26"/>
  <c r="R93" i="26"/>
  <c r="M93" i="26"/>
  <c r="Q93" i="26"/>
  <c r="J149" i="26"/>
  <c r="S149" i="26"/>
  <c r="P149" i="26" s="1"/>
  <c r="I149" i="26"/>
  <c r="K149" i="26"/>
  <c r="Q149" i="26"/>
  <c r="M149" i="26"/>
  <c r="K166" i="26"/>
  <c r="S166" i="26"/>
  <c r="P166" i="26" s="1"/>
  <c r="R166" i="26"/>
  <c r="Q166" i="26"/>
  <c r="M166" i="26"/>
  <c r="J166" i="26"/>
  <c r="K190" i="26"/>
  <c r="S190" i="26"/>
  <c r="P190" i="26" s="1"/>
  <c r="R190" i="26"/>
  <c r="Q190" i="26"/>
  <c r="I190" i="26"/>
  <c r="M190" i="26"/>
  <c r="J190" i="26"/>
  <c r="J230" i="26"/>
  <c r="S230" i="26"/>
  <c r="P230" i="26" s="1"/>
  <c r="I230" i="26"/>
  <c r="K230" i="26"/>
  <c r="R230" i="26"/>
  <c r="M230" i="26"/>
  <c r="Q230" i="26"/>
  <c r="R234" i="26"/>
  <c r="U241" i="26"/>
  <c r="T241" i="26"/>
  <c r="U245" i="26"/>
  <c r="T245" i="26"/>
  <c r="S295" i="26"/>
  <c r="P295" i="26" s="1"/>
  <c r="I295" i="26"/>
  <c r="R295" i="26"/>
  <c r="Q295" i="26"/>
  <c r="M295" i="26"/>
  <c r="K295" i="26"/>
  <c r="J295" i="26"/>
  <c r="M17" i="26"/>
  <c r="K17" i="26"/>
  <c r="J21" i="26"/>
  <c r="Q40" i="26"/>
  <c r="S40" i="26"/>
  <c r="P40" i="26" s="1"/>
  <c r="M40" i="26"/>
  <c r="R40" i="26"/>
  <c r="K40" i="26"/>
  <c r="I40" i="26"/>
  <c r="Q48" i="26"/>
  <c r="S48" i="26"/>
  <c r="P48" i="26" s="1"/>
  <c r="M48" i="26"/>
  <c r="R48" i="26"/>
  <c r="Q52" i="26"/>
  <c r="K52" i="26"/>
  <c r="I52" i="26"/>
  <c r="J52" i="26"/>
  <c r="R52" i="26"/>
  <c r="M52" i="26"/>
  <c r="M71" i="26"/>
  <c r="K71" i="26"/>
  <c r="J71" i="26"/>
  <c r="I71" i="26"/>
  <c r="S71" i="26"/>
  <c r="P71" i="26" s="1"/>
  <c r="R78" i="26"/>
  <c r="J88" i="26"/>
  <c r="M115" i="26"/>
  <c r="K115" i="26"/>
  <c r="J115" i="26"/>
  <c r="I115" i="26"/>
  <c r="M118" i="26"/>
  <c r="R149" i="26"/>
  <c r="M159" i="26"/>
  <c r="K159" i="26"/>
  <c r="R159" i="26"/>
  <c r="J159" i="26"/>
  <c r="I159" i="26"/>
  <c r="Q159" i="26"/>
  <c r="S159" i="26"/>
  <c r="P159" i="26" s="1"/>
  <c r="U164" i="26"/>
  <c r="T164" i="26"/>
  <c r="I166" i="26"/>
  <c r="I188" i="26"/>
  <c r="M203" i="26"/>
  <c r="S203" i="26"/>
  <c r="P203" i="26" s="1"/>
  <c r="J203" i="26"/>
  <c r="K203" i="26"/>
  <c r="I203" i="26"/>
  <c r="M228" i="26"/>
  <c r="S228" i="26"/>
  <c r="P228" i="26" s="1"/>
  <c r="Q228" i="26"/>
  <c r="R228" i="26"/>
  <c r="K228" i="26"/>
  <c r="I228" i="26"/>
  <c r="M240" i="26"/>
  <c r="K240" i="26"/>
  <c r="S240" i="26"/>
  <c r="P240" i="26" s="1"/>
  <c r="Q240" i="26"/>
  <c r="J240" i="26"/>
  <c r="R240" i="26"/>
  <c r="I240" i="26"/>
  <c r="U289" i="26"/>
  <c r="T289" i="26"/>
  <c r="K292" i="26"/>
  <c r="J292" i="26"/>
  <c r="S292" i="26"/>
  <c r="P292" i="26" s="1"/>
  <c r="R292" i="26"/>
  <c r="I292" i="26"/>
  <c r="K352" i="26"/>
  <c r="J352" i="26"/>
  <c r="R352" i="26"/>
  <c r="Q352" i="26"/>
  <c r="I352" i="26"/>
  <c r="S352" i="26"/>
  <c r="P352" i="26" s="1"/>
  <c r="I17" i="26"/>
  <c r="J26" i="26"/>
  <c r="J40" i="26"/>
  <c r="I48" i="26"/>
  <c r="S52" i="26"/>
  <c r="P52" i="26" s="1"/>
  <c r="K62" i="26"/>
  <c r="J62" i="26"/>
  <c r="Q62" i="26"/>
  <c r="M62" i="26"/>
  <c r="I62" i="26"/>
  <c r="Q64" i="26"/>
  <c r="S64" i="26"/>
  <c r="P64" i="26" s="1"/>
  <c r="R64" i="26"/>
  <c r="M64" i="26"/>
  <c r="J64" i="26"/>
  <c r="K94" i="26"/>
  <c r="J94" i="26"/>
  <c r="Q94" i="26"/>
  <c r="M94" i="26"/>
  <c r="I94" i="26"/>
  <c r="R94" i="26"/>
  <c r="Q96" i="26"/>
  <c r="S96" i="26"/>
  <c r="P96" i="26" s="1"/>
  <c r="R96" i="26"/>
  <c r="M96" i="26"/>
  <c r="K96" i="26"/>
  <c r="J108" i="26"/>
  <c r="S108" i="26"/>
  <c r="P108" i="26" s="1"/>
  <c r="I108" i="26"/>
  <c r="R108" i="26"/>
  <c r="Q108" i="26"/>
  <c r="M108" i="26"/>
  <c r="K108" i="26"/>
  <c r="M116" i="26"/>
  <c r="S116" i="26" s="1"/>
  <c r="M139" i="26"/>
  <c r="I139" i="26"/>
  <c r="K139" i="26"/>
  <c r="J139" i="26"/>
  <c r="S139" i="26"/>
  <c r="P139" i="26" s="1"/>
  <c r="M199" i="26"/>
  <c r="K199" i="26"/>
  <c r="R199" i="26"/>
  <c r="Q199" i="26"/>
  <c r="J199" i="26"/>
  <c r="S199" i="26"/>
  <c r="P199" i="26" s="1"/>
  <c r="Q203" i="26"/>
  <c r="J228" i="26"/>
  <c r="K235" i="26"/>
  <c r="M235" i="26"/>
  <c r="J235" i="26"/>
  <c r="I235" i="26"/>
  <c r="S235" i="26"/>
  <c r="P235" i="26" s="1"/>
  <c r="Q235" i="26"/>
  <c r="J238" i="26"/>
  <c r="S238" i="26"/>
  <c r="P238" i="26" s="1"/>
  <c r="I238" i="26"/>
  <c r="K238" i="26"/>
  <c r="Q238" i="26"/>
  <c r="R238" i="26"/>
  <c r="M244" i="26"/>
  <c r="S244" i="26"/>
  <c r="P244" i="26" s="1"/>
  <c r="K244" i="26"/>
  <c r="J244" i="26"/>
  <c r="I244" i="26"/>
  <c r="S267" i="26"/>
  <c r="P267" i="26" s="1"/>
  <c r="I267" i="26"/>
  <c r="R267" i="26"/>
  <c r="K267" i="26"/>
  <c r="J267" i="26"/>
  <c r="Q267" i="26"/>
  <c r="M267" i="26"/>
  <c r="M285" i="26"/>
  <c r="Q285" i="26"/>
  <c r="R285" i="26"/>
  <c r="K285" i="26"/>
  <c r="J285" i="26"/>
  <c r="I285" i="26"/>
  <c r="S285" i="26"/>
  <c r="P285" i="26" s="1"/>
  <c r="M292" i="26"/>
  <c r="M325" i="26"/>
  <c r="S325" i="26" s="1"/>
  <c r="Q325" i="26"/>
  <c r="R325" i="26" s="1"/>
  <c r="K325" i="26"/>
  <c r="I325" i="26"/>
  <c r="J325" i="26"/>
  <c r="I331" i="26"/>
  <c r="M331" i="26"/>
  <c r="K331" i="26"/>
  <c r="J331" i="26"/>
  <c r="M352" i="26"/>
  <c r="K383" i="26"/>
  <c r="J383" i="26"/>
  <c r="S383" i="26"/>
  <c r="P383" i="26" s="1"/>
  <c r="R383" i="26"/>
  <c r="Q383" i="26"/>
  <c r="M383" i="26"/>
  <c r="I383" i="26"/>
  <c r="K395" i="26"/>
  <c r="J395" i="26"/>
  <c r="M395" i="26"/>
  <c r="S395" i="26"/>
  <c r="P395" i="26" s="1"/>
  <c r="Q395" i="26"/>
  <c r="R395" i="26"/>
  <c r="M408" i="26"/>
  <c r="Q408" i="26"/>
  <c r="S408" i="26"/>
  <c r="P408" i="26" s="1"/>
  <c r="K408" i="26"/>
  <c r="R408" i="26"/>
  <c r="I408" i="26"/>
  <c r="M416" i="26"/>
  <c r="Q416" i="26"/>
  <c r="J416" i="26"/>
  <c r="I416" i="26"/>
  <c r="R416" i="26"/>
  <c r="K416" i="26"/>
  <c r="S416" i="26"/>
  <c r="P416" i="26" s="1"/>
  <c r="J31" i="26"/>
  <c r="R31" i="26"/>
  <c r="Q31" i="26"/>
  <c r="S31" i="26"/>
  <c r="P31" i="26" s="1"/>
  <c r="I31" i="26"/>
  <c r="M31" i="26"/>
  <c r="K66" i="26"/>
  <c r="J66" i="26"/>
  <c r="I66" i="26"/>
  <c r="R66" i="26"/>
  <c r="S66" i="26"/>
  <c r="P66" i="26" s="1"/>
  <c r="M79" i="26"/>
  <c r="K79" i="26"/>
  <c r="J79" i="26"/>
  <c r="I79" i="26"/>
  <c r="Q79" i="26"/>
  <c r="M135" i="26"/>
  <c r="Q135" i="26"/>
  <c r="S135" i="26"/>
  <c r="P135" i="26" s="1"/>
  <c r="K135" i="26"/>
  <c r="J135" i="26"/>
  <c r="I135" i="26"/>
  <c r="R135" i="26"/>
  <c r="S283" i="26"/>
  <c r="P283" i="26" s="1"/>
  <c r="I283" i="26"/>
  <c r="R283" i="26"/>
  <c r="K283" i="26"/>
  <c r="J283" i="26"/>
  <c r="Q283" i="26"/>
  <c r="M283" i="26"/>
  <c r="K311" i="26"/>
  <c r="R311" i="26"/>
  <c r="Q311" i="26"/>
  <c r="S311" i="26"/>
  <c r="P311" i="26" s="1"/>
  <c r="I311" i="26"/>
  <c r="J311" i="26"/>
  <c r="M361" i="26"/>
  <c r="K361" i="26"/>
  <c r="J361" i="26"/>
  <c r="I361" i="26"/>
  <c r="S361" i="26"/>
  <c r="P361" i="26" s="1"/>
  <c r="R361" i="26"/>
  <c r="Q361" i="26"/>
  <c r="S402" i="26"/>
  <c r="P402" i="26" s="1"/>
  <c r="I402" i="26"/>
  <c r="R402" i="26"/>
  <c r="Q402" i="26"/>
  <c r="K402" i="26"/>
  <c r="J402" i="26"/>
  <c r="M402" i="26"/>
  <c r="J12" i="26"/>
  <c r="I12" i="26"/>
  <c r="K12" i="26"/>
  <c r="J15" i="26"/>
  <c r="I15" i="26"/>
  <c r="M24" i="26"/>
  <c r="J35" i="26"/>
  <c r="R35" i="26"/>
  <c r="Q35" i="26"/>
  <c r="S35" i="26"/>
  <c r="P35" i="26" s="1"/>
  <c r="I35" i="26"/>
  <c r="M35" i="26"/>
  <c r="U39" i="26"/>
  <c r="T39" i="26"/>
  <c r="S45" i="26"/>
  <c r="P45" i="26" s="1"/>
  <c r="I45" i="26"/>
  <c r="R45" i="26"/>
  <c r="Q45" i="26"/>
  <c r="K45" i="26"/>
  <c r="J45" i="26"/>
  <c r="M95" i="26"/>
  <c r="K95" i="26"/>
  <c r="I95" i="26"/>
  <c r="J95" i="26"/>
  <c r="S95" i="26"/>
  <c r="P95" i="26" s="1"/>
  <c r="Q95" i="26"/>
  <c r="M106" i="26"/>
  <c r="S106" i="26"/>
  <c r="P106" i="26" s="1"/>
  <c r="Q106" i="26"/>
  <c r="K106" i="26"/>
  <c r="J106" i="26"/>
  <c r="I106" i="26"/>
  <c r="R106" i="26"/>
  <c r="J147" i="26"/>
  <c r="J165" i="26"/>
  <c r="S165" i="26"/>
  <c r="P165" i="26" s="1"/>
  <c r="I165" i="26"/>
  <c r="K165" i="26"/>
  <c r="R165" i="26"/>
  <c r="Q165" i="26"/>
  <c r="M165" i="26"/>
  <c r="U210" i="26"/>
  <c r="T210" i="26"/>
  <c r="K268" i="26"/>
  <c r="J268" i="26"/>
  <c r="S268" i="26"/>
  <c r="P268" i="26" s="1"/>
  <c r="R268" i="26"/>
  <c r="Q268" i="26"/>
  <c r="I268" i="26"/>
  <c r="M268" i="26"/>
  <c r="S298" i="26"/>
  <c r="P298" i="26" s="1"/>
  <c r="I298" i="26"/>
  <c r="J298" i="26"/>
  <c r="R298" i="26"/>
  <c r="M298" i="26"/>
  <c r="Q298" i="26"/>
  <c r="K298" i="26"/>
  <c r="K340" i="26"/>
  <c r="J340" i="26"/>
  <c r="I340" i="26"/>
  <c r="Q340" i="26"/>
  <c r="M340" i="26"/>
  <c r="S340" i="26"/>
  <c r="P340" i="26" s="1"/>
  <c r="S382" i="26"/>
  <c r="P382" i="26" s="1"/>
  <c r="I382" i="26"/>
  <c r="R382" i="26"/>
  <c r="K382" i="26"/>
  <c r="J382" i="26"/>
  <c r="Q382" i="26"/>
  <c r="M388" i="26"/>
  <c r="I388" i="26"/>
  <c r="Q388" i="26"/>
  <c r="S388" i="26"/>
  <c r="P388" i="26" s="1"/>
  <c r="R388" i="26"/>
  <c r="J388" i="26"/>
  <c r="K388" i="26"/>
  <c r="J9" i="26"/>
  <c r="M15" i="26"/>
  <c r="S15" i="26" s="1"/>
  <c r="R18" i="26"/>
  <c r="M18" i="26"/>
  <c r="Q18" i="26"/>
  <c r="K35" i="26"/>
  <c r="M45" i="26"/>
  <c r="S65" i="26"/>
  <c r="P65" i="26" s="1"/>
  <c r="I65" i="26"/>
  <c r="R65" i="26"/>
  <c r="M65" i="26"/>
  <c r="J65" i="26"/>
  <c r="K65" i="26"/>
  <c r="S81" i="26"/>
  <c r="P81" i="26" s="1"/>
  <c r="I81" i="26"/>
  <c r="R81" i="26"/>
  <c r="M81" i="26"/>
  <c r="K81" i="26"/>
  <c r="J81" i="26"/>
  <c r="Q100" i="26"/>
  <c r="K100" i="26"/>
  <c r="J100" i="26"/>
  <c r="I100" i="26"/>
  <c r="S100" i="26"/>
  <c r="P100" i="26" s="1"/>
  <c r="K130" i="26"/>
  <c r="Q130" i="26"/>
  <c r="I130" i="26"/>
  <c r="S130" i="26"/>
  <c r="P130" i="26" s="1"/>
  <c r="R156" i="26"/>
  <c r="Q156" i="26"/>
  <c r="M156" i="26"/>
  <c r="S156" i="26"/>
  <c r="P156" i="26" s="1"/>
  <c r="K156" i="26"/>
  <c r="J193" i="26"/>
  <c r="S193" i="26"/>
  <c r="P193" i="26" s="1"/>
  <c r="I193" i="26"/>
  <c r="Q193" i="26"/>
  <c r="K193" i="26"/>
  <c r="K243" i="26"/>
  <c r="M243" i="26"/>
  <c r="J243" i="26"/>
  <c r="Q243" i="26"/>
  <c r="I243" i="26"/>
  <c r="R243" i="26"/>
  <c r="R257" i="26"/>
  <c r="Q257" i="26"/>
  <c r="I257" i="26"/>
  <c r="S257" i="26"/>
  <c r="P257" i="26" s="1"/>
  <c r="M257" i="26"/>
  <c r="K257" i="26"/>
  <c r="Q294" i="26"/>
  <c r="I294" i="26"/>
  <c r="R294" i="26"/>
  <c r="M294" i="26"/>
  <c r="K294" i="26"/>
  <c r="J294" i="26"/>
  <c r="S294" i="26"/>
  <c r="P294" i="26" s="1"/>
  <c r="Q301" i="26"/>
  <c r="K301" i="26"/>
  <c r="M301" i="26"/>
  <c r="J301" i="26"/>
  <c r="S301" i="26"/>
  <c r="P301" i="26" s="1"/>
  <c r="R301" i="26"/>
  <c r="R340" i="26"/>
  <c r="Q417" i="26"/>
  <c r="I417" i="26"/>
  <c r="K417" i="26"/>
  <c r="J417" i="26"/>
  <c r="R417" i="26"/>
  <c r="M417" i="26"/>
  <c r="S417" i="26"/>
  <c r="P417" i="26" s="1"/>
  <c r="M14" i="26"/>
  <c r="M21" i="26"/>
  <c r="K21" i="26"/>
  <c r="Q24" i="26"/>
  <c r="Q44" i="26"/>
  <c r="K44" i="26"/>
  <c r="J44" i="26"/>
  <c r="I44" i="26"/>
  <c r="Q50" i="26"/>
  <c r="Q63" i="26"/>
  <c r="Q66" i="26"/>
  <c r="M75" i="26"/>
  <c r="S75" i="26"/>
  <c r="P75" i="26" s="1"/>
  <c r="Q75" i="26"/>
  <c r="R75" i="26"/>
  <c r="K75" i="26"/>
  <c r="I75" i="26"/>
  <c r="K78" i="26"/>
  <c r="J78" i="26"/>
  <c r="Q78" i="26"/>
  <c r="M78" i="26"/>
  <c r="Q81" i="26"/>
  <c r="M99" i="26"/>
  <c r="S99" i="26"/>
  <c r="P99" i="26" s="1"/>
  <c r="Q99" i="26"/>
  <c r="K99" i="26"/>
  <c r="R99" i="26"/>
  <c r="M100" i="26"/>
  <c r="J114" i="26"/>
  <c r="J130" i="26"/>
  <c r="R152" i="26"/>
  <c r="Q152" i="26"/>
  <c r="I152" i="26"/>
  <c r="J152" i="26"/>
  <c r="S152" i="26"/>
  <c r="P152" i="26" s="1"/>
  <c r="R173" i="26"/>
  <c r="K186" i="26"/>
  <c r="M186" i="26"/>
  <c r="J186" i="26"/>
  <c r="S186" i="26"/>
  <c r="P186" i="26" s="1"/>
  <c r="R186" i="26"/>
  <c r="I186" i="26"/>
  <c r="M193" i="26"/>
  <c r="K202" i="26"/>
  <c r="M202" i="26"/>
  <c r="J202" i="26"/>
  <c r="R202" i="26"/>
  <c r="Q202" i="26"/>
  <c r="I202" i="26"/>
  <c r="S202" i="26"/>
  <c r="P202" i="26" s="1"/>
  <c r="M232" i="26"/>
  <c r="K232" i="26"/>
  <c r="Q232" i="26"/>
  <c r="I232" i="26"/>
  <c r="J232" i="26"/>
  <c r="R232" i="26"/>
  <c r="M252" i="26"/>
  <c r="S252" i="26"/>
  <c r="P252" i="26" s="1"/>
  <c r="Q252" i="26"/>
  <c r="K252" i="26"/>
  <c r="J252" i="26"/>
  <c r="I252" i="26"/>
  <c r="K272" i="26"/>
  <c r="J272" i="26"/>
  <c r="M272" i="26"/>
  <c r="Q272" i="26"/>
  <c r="S272" i="26"/>
  <c r="P272" i="26" s="1"/>
  <c r="I272" i="26"/>
  <c r="K299" i="26"/>
  <c r="M299" i="26"/>
  <c r="S299" i="26"/>
  <c r="P299" i="26" s="1"/>
  <c r="R299" i="26"/>
  <c r="Q299" i="26"/>
  <c r="I299" i="26"/>
  <c r="I301" i="26"/>
  <c r="S343" i="26"/>
  <c r="P343" i="26" s="1"/>
  <c r="I343" i="26"/>
  <c r="R343" i="26"/>
  <c r="J343" i="26"/>
  <c r="K343" i="26"/>
  <c r="Q343" i="26"/>
  <c r="M343" i="26"/>
  <c r="K364" i="26"/>
  <c r="J364" i="26"/>
  <c r="I364" i="26"/>
  <c r="S364" i="26"/>
  <c r="P364" i="26" s="1"/>
  <c r="R364" i="26"/>
  <c r="Q364" i="26"/>
  <c r="U420" i="26"/>
  <c r="T420" i="26"/>
  <c r="K46" i="26"/>
  <c r="J46" i="26"/>
  <c r="Q46" i="26"/>
  <c r="M46" i="26"/>
  <c r="S46" i="26"/>
  <c r="P46" i="26" s="1"/>
  <c r="R46" i="26"/>
  <c r="Q60" i="26"/>
  <c r="K60" i="26"/>
  <c r="I60" i="26"/>
  <c r="J60" i="26"/>
  <c r="R60" i="26"/>
  <c r="Q65" i="26"/>
  <c r="J75" i="26"/>
  <c r="I78" i="26"/>
  <c r="M90" i="26"/>
  <c r="M130" i="26"/>
  <c r="M152" i="26"/>
  <c r="J156" i="26"/>
  <c r="R184" i="26"/>
  <c r="Q184" i="26"/>
  <c r="I184" i="26"/>
  <c r="J184" i="26"/>
  <c r="S184" i="26"/>
  <c r="P184" i="26" s="1"/>
  <c r="M184" i="26"/>
  <c r="K184" i="26"/>
  <c r="R188" i="26"/>
  <c r="Q188" i="26"/>
  <c r="M188" i="26"/>
  <c r="K188" i="26"/>
  <c r="S188" i="26"/>
  <c r="P188" i="26" s="1"/>
  <c r="R193" i="26"/>
  <c r="K219" i="26"/>
  <c r="M219" i="26"/>
  <c r="S219" i="26"/>
  <c r="J219" i="26"/>
  <c r="I219" i="26"/>
  <c r="Q227" i="26" s="1"/>
  <c r="R227" i="26" s="1"/>
  <c r="Q254" i="26"/>
  <c r="S287" i="26"/>
  <c r="P287" i="26" s="1"/>
  <c r="I287" i="26"/>
  <c r="R287" i="26"/>
  <c r="Q287" i="26"/>
  <c r="K287" i="26"/>
  <c r="J287" i="26"/>
  <c r="J299" i="26"/>
  <c r="M329" i="26"/>
  <c r="S329" i="26"/>
  <c r="Q329" i="26"/>
  <c r="R329" i="26" s="1"/>
  <c r="J329" i="26"/>
  <c r="K329" i="26"/>
  <c r="K360" i="26"/>
  <c r="J360" i="26"/>
  <c r="R360" i="26"/>
  <c r="Q360" i="26"/>
  <c r="I360" i="26"/>
  <c r="S360" i="26"/>
  <c r="P360" i="26" s="1"/>
  <c r="K411" i="26"/>
  <c r="J411" i="26"/>
  <c r="M411" i="26"/>
  <c r="R411" i="26"/>
  <c r="Q411" i="26"/>
  <c r="I411" i="26"/>
  <c r="S411" i="26"/>
  <c r="P411" i="26" s="1"/>
  <c r="M10" i="26"/>
  <c r="I26" i="26"/>
  <c r="S38" i="26"/>
  <c r="P38" i="26" s="1"/>
  <c r="R44" i="26"/>
  <c r="I46" i="26"/>
  <c r="M59" i="26"/>
  <c r="S59" i="26"/>
  <c r="P59" i="26" s="1"/>
  <c r="R59" i="26"/>
  <c r="Q59" i="26"/>
  <c r="K59" i="26"/>
  <c r="M60" i="26"/>
  <c r="J99" i="26"/>
  <c r="M127" i="26"/>
  <c r="R127" i="26"/>
  <c r="Q127" i="26"/>
  <c r="J127" i="26"/>
  <c r="K127" i="26"/>
  <c r="I127" i="26"/>
  <c r="R130" i="26"/>
  <c r="U136" i="26"/>
  <c r="T136" i="26"/>
  <c r="T140" i="26"/>
  <c r="R144" i="26"/>
  <c r="Q144" i="26"/>
  <c r="J144" i="26"/>
  <c r="I144" i="26"/>
  <c r="S144" i="26"/>
  <c r="P144" i="26" s="1"/>
  <c r="M144" i="26"/>
  <c r="K144" i="26"/>
  <c r="M151" i="26"/>
  <c r="K151" i="26"/>
  <c r="J151" i="26"/>
  <c r="I151" i="26"/>
  <c r="R151" i="26"/>
  <c r="U170" i="26"/>
  <c r="T170" i="26"/>
  <c r="J209" i="26"/>
  <c r="S209" i="26"/>
  <c r="P209" i="26" s="1"/>
  <c r="I209" i="26"/>
  <c r="M209" i="26"/>
  <c r="K209" i="26"/>
  <c r="R209" i="26"/>
  <c r="J226" i="26"/>
  <c r="S226" i="26"/>
  <c r="I226" i="26"/>
  <c r="Q226" i="26"/>
  <c r="R226" i="26" s="1"/>
  <c r="M226" i="26"/>
  <c r="M236" i="26"/>
  <c r="S236" i="26"/>
  <c r="P236" i="26" s="1"/>
  <c r="I236" i="26"/>
  <c r="R236" i="26"/>
  <c r="Q236" i="26"/>
  <c r="M248" i="26"/>
  <c r="K248" i="26"/>
  <c r="R248" i="26"/>
  <c r="Q248" i="26"/>
  <c r="S248" i="26"/>
  <c r="P248" i="26" s="1"/>
  <c r="M256" i="26"/>
  <c r="K256" i="26"/>
  <c r="I256" i="26"/>
  <c r="S256" i="26"/>
  <c r="P256" i="26" s="1"/>
  <c r="Q256" i="26"/>
  <c r="J256" i="26"/>
  <c r="S279" i="26"/>
  <c r="P279" i="26" s="1"/>
  <c r="I279" i="26"/>
  <c r="R279" i="26"/>
  <c r="Q279" i="26"/>
  <c r="M279" i="26"/>
  <c r="I327" i="26"/>
  <c r="M327" i="26"/>
  <c r="S327" i="26" s="1"/>
  <c r="J327" i="26"/>
  <c r="M360" i="26"/>
  <c r="M376" i="26"/>
  <c r="Q376" i="26"/>
  <c r="K376" i="26"/>
  <c r="J376" i="26"/>
  <c r="R376" i="26"/>
  <c r="S376" i="26"/>
  <c r="P376" i="26" s="1"/>
  <c r="I376" i="26"/>
  <c r="Q409" i="26"/>
  <c r="I409" i="26"/>
  <c r="R409" i="26"/>
  <c r="M409" i="26"/>
  <c r="S409" i="26"/>
  <c r="P409" i="26" s="1"/>
  <c r="M220" i="26"/>
  <c r="Q220" i="26" s="1"/>
  <c r="R220" i="26" s="1"/>
  <c r="I220" i="26"/>
  <c r="S220" i="26"/>
  <c r="K220" i="26"/>
  <c r="K13" i="26"/>
  <c r="M13" i="26"/>
  <c r="K16" i="26"/>
  <c r="J16" i="26"/>
  <c r="I16" i="26"/>
  <c r="J17" i="26"/>
  <c r="I18" i="26"/>
  <c r="R21" i="26"/>
  <c r="R22" i="26"/>
  <c r="M22" i="26"/>
  <c r="Q22" i="26"/>
  <c r="S22" i="26"/>
  <c r="P22" i="26" s="1"/>
  <c r="K26" i="26"/>
  <c r="K31" i="26"/>
  <c r="M47" i="26"/>
  <c r="K47" i="26"/>
  <c r="J47" i="26"/>
  <c r="I47" i="26"/>
  <c r="R47" i="26"/>
  <c r="J48" i="26"/>
  <c r="Q56" i="26"/>
  <c r="S56" i="26"/>
  <c r="P56" i="26" s="1"/>
  <c r="R56" i="26"/>
  <c r="M56" i="26"/>
  <c r="J56" i="26"/>
  <c r="I56" i="26"/>
  <c r="J59" i="26"/>
  <c r="R62" i="26"/>
  <c r="I64" i="26"/>
  <c r="Q71" i="26"/>
  <c r="K74" i="26"/>
  <c r="J74" i="26"/>
  <c r="I74" i="26"/>
  <c r="S74" i="26"/>
  <c r="P74" i="26" s="1"/>
  <c r="R74" i="26"/>
  <c r="M74" i="26"/>
  <c r="S89" i="26"/>
  <c r="P89" i="26" s="1"/>
  <c r="I89" i="26"/>
  <c r="R89" i="26"/>
  <c r="M89" i="26"/>
  <c r="J89" i="26"/>
  <c r="K89" i="26"/>
  <c r="S94" i="26"/>
  <c r="P94" i="26" s="1"/>
  <c r="I96" i="26"/>
  <c r="K98" i="26"/>
  <c r="J98" i="26"/>
  <c r="I98" i="26"/>
  <c r="R98" i="26"/>
  <c r="S98" i="26"/>
  <c r="P98" i="26" s="1"/>
  <c r="Q98" i="26"/>
  <c r="S101" i="26"/>
  <c r="P101" i="26" s="1"/>
  <c r="I101" i="26"/>
  <c r="R101" i="26"/>
  <c r="Q101" i="26"/>
  <c r="M101" i="26"/>
  <c r="K101" i="26"/>
  <c r="J101" i="26"/>
  <c r="M120" i="26"/>
  <c r="M131" i="26"/>
  <c r="J131" i="26"/>
  <c r="I131" i="26"/>
  <c r="R131" i="26"/>
  <c r="S131" i="26"/>
  <c r="P131" i="26" s="1"/>
  <c r="K131" i="26"/>
  <c r="J137" i="26"/>
  <c r="S137" i="26"/>
  <c r="P137" i="26" s="1"/>
  <c r="I137" i="26"/>
  <c r="R137" i="26"/>
  <c r="Q137" i="26"/>
  <c r="M137" i="26"/>
  <c r="K137" i="26"/>
  <c r="Q139" i="26"/>
  <c r="J141" i="26"/>
  <c r="S141" i="26"/>
  <c r="P141" i="26" s="1"/>
  <c r="I141" i="26"/>
  <c r="K141" i="26"/>
  <c r="M141" i="26"/>
  <c r="R141" i="26"/>
  <c r="S151" i="26"/>
  <c r="P151" i="26" s="1"/>
  <c r="J157" i="26"/>
  <c r="S157" i="26"/>
  <c r="P157" i="26" s="1"/>
  <c r="I157" i="26"/>
  <c r="K157" i="26"/>
  <c r="M157" i="26"/>
  <c r="R157" i="26"/>
  <c r="Q157" i="26"/>
  <c r="K163" i="26"/>
  <c r="M167" i="26"/>
  <c r="K167" i="26"/>
  <c r="Q167" i="26"/>
  <c r="J167" i="26"/>
  <c r="S167" i="26"/>
  <c r="P167" i="26" s="1"/>
  <c r="R167" i="26"/>
  <c r="M171" i="26"/>
  <c r="S171" i="26"/>
  <c r="P171" i="26" s="1"/>
  <c r="J171" i="26"/>
  <c r="I171" i="26"/>
  <c r="K171" i="26"/>
  <c r="K185" i="26"/>
  <c r="M191" i="26"/>
  <c r="K191" i="26"/>
  <c r="R191" i="26"/>
  <c r="I191" i="26"/>
  <c r="Q191" i="26"/>
  <c r="J191" i="26"/>
  <c r="S191" i="26"/>
  <c r="P191" i="26" s="1"/>
  <c r="K194" i="26"/>
  <c r="M194" i="26"/>
  <c r="J194" i="26"/>
  <c r="I194" i="26"/>
  <c r="R194" i="26"/>
  <c r="Q194" i="26"/>
  <c r="I199" i="26"/>
  <c r="R203" i="26"/>
  <c r="K211" i="26"/>
  <c r="J220" i="26"/>
  <c r="M223" i="26"/>
  <c r="R233" i="26"/>
  <c r="Q233" i="26"/>
  <c r="I233" i="26"/>
  <c r="K233" i="26"/>
  <c r="S233" i="26"/>
  <c r="P233" i="26" s="1"/>
  <c r="J233" i="26"/>
  <c r="M238" i="26"/>
  <c r="Q244" i="26"/>
  <c r="J248" i="26"/>
  <c r="Q262" i="26"/>
  <c r="J262" i="26"/>
  <c r="I262" i="26"/>
  <c r="K262" i="26"/>
  <c r="R262" i="26"/>
  <c r="M262" i="26"/>
  <c r="S262" i="26"/>
  <c r="P262" i="26" s="1"/>
  <c r="K279" i="26"/>
  <c r="M300" i="26"/>
  <c r="I300" i="26"/>
  <c r="S300" i="26"/>
  <c r="P300" i="26" s="1"/>
  <c r="Q300" i="26"/>
  <c r="R300" i="26"/>
  <c r="K300" i="26"/>
  <c r="J300" i="26"/>
  <c r="T313" i="26"/>
  <c r="U313" i="26"/>
  <c r="I395" i="26"/>
  <c r="M400" i="26"/>
  <c r="Q400" i="26"/>
  <c r="R400" i="26"/>
  <c r="K400" i="26"/>
  <c r="I400" i="26"/>
  <c r="S400" i="26"/>
  <c r="P400" i="26" s="1"/>
  <c r="J400" i="26"/>
  <c r="J408" i="26"/>
  <c r="S414" i="26"/>
  <c r="P414" i="26" s="1"/>
  <c r="I414" i="26"/>
  <c r="R414" i="26"/>
  <c r="K414" i="26"/>
  <c r="J414" i="26"/>
  <c r="M414" i="26"/>
  <c r="Q414" i="26"/>
  <c r="M39" i="26"/>
  <c r="K39" i="26"/>
  <c r="I39" i="26"/>
  <c r="J39" i="26"/>
  <c r="M51" i="26"/>
  <c r="S51" i="26"/>
  <c r="P51" i="26" s="1"/>
  <c r="R51" i="26"/>
  <c r="Q51" i="26"/>
  <c r="S57" i="26"/>
  <c r="P57" i="26" s="1"/>
  <c r="I57" i="26"/>
  <c r="R57" i="26"/>
  <c r="M57" i="26"/>
  <c r="K57" i="26"/>
  <c r="J57" i="26"/>
  <c r="Q76" i="26"/>
  <c r="K76" i="26"/>
  <c r="J76" i="26"/>
  <c r="I76" i="26"/>
  <c r="S77" i="26"/>
  <c r="P77" i="26" s="1"/>
  <c r="I77" i="26"/>
  <c r="R77" i="26"/>
  <c r="Q77" i="26"/>
  <c r="Q80" i="26"/>
  <c r="S80" i="26"/>
  <c r="P80" i="26" s="1"/>
  <c r="M80" i="26"/>
  <c r="R80" i="26"/>
  <c r="M91" i="26"/>
  <c r="S91" i="26"/>
  <c r="P91" i="26" s="1"/>
  <c r="Q91" i="26"/>
  <c r="K91" i="26"/>
  <c r="R91" i="26"/>
  <c r="Q92" i="26"/>
  <c r="K92" i="26"/>
  <c r="J92" i="26"/>
  <c r="I92" i="26"/>
  <c r="S92" i="26"/>
  <c r="P92" i="26" s="1"/>
  <c r="J117" i="26"/>
  <c r="I117" i="26"/>
  <c r="M117" i="26"/>
  <c r="K117" i="26"/>
  <c r="K120" i="26"/>
  <c r="J120" i="26"/>
  <c r="I120" i="26"/>
  <c r="J129" i="26"/>
  <c r="S129" i="26"/>
  <c r="P129" i="26" s="1"/>
  <c r="I129" i="26"/>
  <c r="R129" i="26"/>
  <c r="K129" i="26"/>
  <c r="Q129" i="26"/>
  <c r="K134" i="26"/>
  <c r="S134" i="26"/>
  <c r="P134" i="26" s="1"/>
  <c r="R134" i="26"/>
  <c r="M134" i="26"/>
  <c r="Q134" i="26"/>
  <c r="J134" i="26"/>
  <c r="R136" i="26"/>
  <c r="Q136" i="26"/>
  <c r="J136" i="26"/>
  <c r="I136" i="26"/>
  <c r="K136" i="26"/>
  <c r="M136" i="26"/>
  <c r="K138" i="26"/>
  <c r="M138" i="26"/>
  <c r="Q138" i="26"/>
  <c r="I138" i="26"/>
  <c r="J138" i="26"/>
  <c r="K162" i="26"/>
  <c r="M162" i="26"/>
  <c r="J162" i="26"/>
  <c r="I162" i="26"/>
  <c r="K170" i="26"/>
  <c r="M170" i="26"/>
  <c r="J170" i="26"/>
  <c r="R170" i="26"/>
  <c r="I170" i="26"/>
  <c r="Q170" i="26"/>
  <c r="M179" i="26"/>
  <c r="S179" i="26"/>
  <c r="P179" i="26" s="1"/>
  <c r="R179" i="26"/>
  <c r="K179" i="26"/>
  <c r="J179" i="26"/>
  <c r="Q179" i="26"/>
  <c r="J181" i="26"/>
  <c r="S181" i="26"/>
  <c r="P181" i="26" s="1"/>
  <c r="I181" i="26"/>
  <c r="K181" i="26"/>
  <c r="Q181" i="26"/>
  <c r="M181" i="26"/>
  <c r="M195" i="26"/>
  <c r="S195" i="26"/>
  <c r="P195" i="26" s="1"/>
  <c r="J195" i="26"/>
  <c r="R195" i="26"/>
  <c r="I195" i="26"/>
  <c r="J222" i="26"/>
  <c r="S222" i="26"/>
  <c r="I222" i="26"/>
  <c r="K222" i="26"/>
  <c r="M222" i="26"/>
  <c r="Q222" i="26" s="1"/>
  <c r="S347" i="26"/>
  <c r="P347" i="26" s="1"/>
  <c r="I347" i="26"/>
  <c r="R347" i="26"/>
  <c r="M347" i="26"/>
  <c r="Q347" i="26"/>
  <c r="K347" i="26"/>
  <c r="S406" i="26"/>
  <c r="P406" i="26" s="1"/>
  <c r="I406" i="26"/>
  <c r="R406" i="26"/>
  <c r="K406" i="26"/>
  <c r="J406" i="26"/>
  <c r="M406" i="26"/>
  <c r="Q406" i="26"/>
  <c r="S422" i="26"/>
  <c r="P422" i="26" s="1"/>
  <c r="I422" i="26"/>
  <c r="R422" i="26"/>
  <c r="K422" i="26"/>
  <c r="J422" i="26"/>
  <c r="M422" i="26"/>
  <c r="Q422" i="26"/>
  <c r="R30" i="26"/>
  <c r="M30" i="26"/>
  <c r="Q30" i="26"/>
  <c r="Q39" i="26"/>
  <c r="J51" i="26"/>
  <c r="M55" i="26"/>
  <c r="K55" i="26"/>
  <c r="J55" i="26"/>
  <c r="I55" i="26"/>
  <c r="Q57" i="26"/>
  <c r="M67" i="26"/>
  <c r="S67" i="26"/>
  <c r="P67" i="26" s="1"/>
  <c r="R67" i="26"/>
  <c r="Q67" i="26"/>
  <c r="S73" i="26"/>
  <c r="P73" i="26" s="1"/>
  <c r="I73" i="26"/>
  <c r="R73" i="26"/>
  <c r="M73" i="26"/>
  <c r="J73" i="26"/>
  <c r="K73" i="26"/>
  <c r="R76" i="26"/>
  <c r="J80" i="26"/>
  <c r="M83" i="26"/>
  <c r="S83" i="26"/>
  <c r="P83" i="26" s="1"/>
  <c r="R83" i="26"/>
  <c r="Q83" i="26"/>
  <c r="K83" i="26"/>
  <c r="Q84" i="26"/>
  <c r="K84" i="26"/>
  <c r="I84" i="26"/>
  <c r="J84" i="26"/>
  <c r="S85" i="26"/>
  <c r="P85" i="26" s="1"/>
  <c r="I85" i="26"/>
  <c r="R85" i="26"/>
  <c r="Q85" i="26"/>
  <c r="M85" i="26"/>
  <c r="J91" i="26"/>
  <c r="R92" i="26"/>
  <c r="S97" i="26"/>
  <c r="P97" i="26" s="1"/>
  <c r="I97" i="26"/>
  <c r="R97" i="26"/>
  <c r="M97" i="26"/>
  <c r="J97" i="26"/>
  <c r="K97" i="26"/>
  <c r="K122" i="26"/>
  <c r="M122" i="26"/>
  <c r="Q122" i="26" s="1"/>
  <c r="R122" i="26" s="1"/>
  <c r="R124" i="26"/>
  <c r="Q124" i="26"/>
  <c r="S124" i="26"/>
  <c r="P124" i="26" s="1"/>
  <c r="M124" i="26"/>
  <c r="K124" i="26"/>
  <c r="J124" i="26"/>
  <c r="S138" i="26"/>
  <c r="P138" i="26" s="1"/>
  <c r="M143" i="26"/>
  <c r="Q143" i="26"/>
  <c r="I143" i="26"/>
  <c r="S143" i="26"/>
  <c r="P143" i="26" s="1"/>
  <c r="K146" i="26"/>
  <c r="M146" i="26"/>
  <c r="S146" i="26"/>
  <c r="P146" i="26" s="1"/>
  <c r="R146" i="26"/>
  <c r="Q146" i="26"/>
  <c r="R162" i="26"/>
  <c r="M183" i="26"/>
  <c r="K183" i="26"/>
  <c r="J183" i="26"/>
  <c r="I183" i="26"/>
  <c r="J197" i="26"/>
  <c r="S197" i="26"/>
  <c r="P197" i="26" s="1"/>
  <c r="I197" i="26"/>
  <c r="K197" i="26"/>
  <c r="R197" i="26"/>
  <c r="Q197" i="26"/>
  <c r="R212" i="26"/>
  <c r="Q212" i="26"/>
  <c r="J212" i="26"/>
  <c r="I212" i="26"/>
  <c r="S212" i="26"/>
  <c r="P212" i="26" s="1"/>
  <c r="M212" i="26"/>
  <c r="R222" i="26"/>
  <c r="M277" i="26"/>
  <c r="Q277" i="26"/>
  <c r="I277" i="26"/>
  <c r="R277" i="26"/>
  <c r="S277" i="26"/>
  <c r="P277" i="26" s="1"/>
  <c r="M312" i="26"/>
  <c r="K312" i="26"/>
  <c r="J312" i="26"/>
  <c r="Q312" i="26"/>
  <c r="I312" i="26"/>
  <c r="S312" i="26"/>
  <c r="P312" i="26" s="1"/>
  <c r="R312" i="26"/>
  <c r="J326" i="26"/>
  <c r="I326" i="26"/>
  <c r="Q327" i="26" s="1"/>
  <c r="R327" i="26" s="1"/>
  <c r="K326" i="26"/>
  <c r="M326" i="26"/>
  <c r="S326" i="26" s="1"/>
  <c r="K328" i="26"/>
  <c r="I328" i="26"/>
  <c r="Q326" i="26" s="1"/>
  <c r="R326" i="26" s="1"/>
  <c r="M328" i="26"/>
  <c r="S328" i="26" s="1"/>
  <c r="K344" i="26"/>
  <c r="J344" i="26"/>
  <c r="R344" i="26"/>
  <c r="Q344" i="26"/>
  <c r="S344" i="26"/>
  <c r="P344" i="26" s="1"/>
  <c r="I344" i="26"/>
  <c r="S363" i="26"/>
  <c r="P363" i="26" s="1"/>
  <c r="I363" i="26"/>
  <c r="R363" i="26"/>
  <c r="M363" i="26"/>
  <c r="K363" i="26"/>
  <c r="Q363" i="26"/>
  <c r="T392" i="26"/>
  <c r="U392" i="26"/>
  <c r="Q397" i="26"/>
  <c r="M397" i="26"/>
  <c r="S397" i="26"/>
  <c r="P397" i="26" s="1"/>
  <c r="R397" i="26"/>
  <c r="K397" i="26"/>
  <c r="J397" i="26"/>
  <c r="S30" i="26"/>
  <c r="P30" i="26" s="1"/>
  <c r="R34" i="26"/>
  <c r="M34" i="26"/>
  <c r="Q34" i="26"/>
  <c r="R39" i="26"/>
  <c r="M43" i="26"/>
  <c r="S43" i="26"/>
  <c r="P43" i="26" s="1"/>
  <c r="Q43" i="26"/>
  <c r="R43" i="26"/>
  <c r="S49" i="26"/>
  <c r="P49" i="26" s="1"/>
  <c r="I49" i="26"/>
  <c r="R49" i="26"/>
  <c r="M49" i="26"/>
  <c r="K49" i="26"/>
  <c r="J49" i="26"/>
  <c r="K51" i="26"/>
  <c r="I67" i="26"/>
  <c r="Q68" i="26"/>
  <c r="K68" i="26"/>
  <c r="J68" i="26"/>
  <c r="I68" i="26"/>
  <c r="S69" i="26"/>
  <c r="P69" i="26" s="1"/>
  <c r="I69" i="26"/>
  <c r="R69" i="26"/>
  <c r="Q69" i="26"/>
  <c r="Q72" i="26"/>
  <c r="S72" i="26"/>
  <c r="P72" i="26" s="1"/>
  <c r="R72" i="26"/>
  <c r="M72" i="26"/>
  <c r="S76" i="26"/>
  <c r="P76" i="26" s="1"/>
  <c r="K80" i="26"/>
  <c r="I83" i="26"/>
  <c r="M84" i="26"/>
  <c r="M103" i="26"/>
  <c r="K103" i="26"/>
  <c r="I103" i="26"/>
  <c r="J103" i="26"/>
  <c r="S103" i="26"/>
  <c r="P103" i="26" s="1"/>
  <c r="I122" i="26"/>
  <c r="I124" i="26"/>
  <c r="R140" i="26"/>
  <c r="Q140" i="26"/>
  <c r="M140" i="26"/>
  <c r="K140" i="26"/>
  <c r="I140" i="26"/>
  <c r="J140" i="26"/>
  <c r="J143" i="26"/>
  <c r="I146" i="26"/>
  <c r="J153" i="26"/>
  <c r="S153" i="26"/>
  <c r="P153" i="26" s="1"/>
  <c r="I153" i="26"/>
  <c r="Q153" i="26"/>
  <c r="R153" i="26"/>
  <c r="J161" i="26"/>
  <c r="S161" i="26"/>
  <c r="P161" i="26" s="1"/>
  <c r="I161" i="26"/>
  <c r="Q161" i="26"/>
  <c r="K161" i="26"/>
  <c r="S162" i="26"/>
  <c r="P162" i="26" s="1"/>
  <c r="Q183" i="26"/>
  <c r="M197" i="26"/>
  <c r="R208" i="26"/>
  <c r="Q208" i="26"/>
  <c r="S208" i="26"/>
  <c r="P208" i="26" s="1"/>
  <c r="K208" i="26"/>
  <c r="I208" i="26"/>
  <c r="J208" i="26"/>
  <c r="M224" i="26"/>
  <c r="K224" i="26"/>
  <c r="I224" i="26"/>
  <c r="S224" i="26"/>
  <c r="I225" i="26"/>
  <c r="M225" i="26"/>
  <c r="Q225" i="26" s="1"/>
  <c r="R225" i="26" s="1"/>
  <c r="S225" i="26"/>
  <c r="K227" i="26"/>
  <c r="M227" i="26"/>
  <c r="S227" i="26" s="1"/>
  <c r="J227" i="26"/>
  <c r="R229" i="26"/>
  <c r="Q229" i="26"/>
  <c r="M229" i="26"/>
  <c r="J229" i="26"/>
  <c r="S229" i="26"/>
  <c r="P229" i="26" s="1"/>
  <c r="K229" i="26"/>
  <c r="J242" i="26"/>
  <c r="S242" i="26"/>
  <c r="P242" i="26" s="1"/>
  <c r="I242" i="26"/>
  <c r="Q242" i="26"/>
  <c r="M242" i="26"/>
  <c r="K242" i="26"/>
  <c r="S271" i="26"/>
  <c r="P271" i="26" s="1"/>
  <c r="I271" i="26"/>
  <c r="R271" i="26"/>
  <c r="Q271" i="26"/>
  <c r="M271" i="26"/>
  <c r="K271" i="26"/>
  <c r="J277" i="26"/>
  <c r="K332" i="26"/>
  <c r="S330" i="26" s="1"/>
  <c r="J332" i="26"/>
  <c r="I332" i="26"/>
  <c r="Q330" i="26" s="1"/>
  <c r="R330" i="26" s="1"/>
  <c r="M332" i="26"/>
  <c r="Q332" i="26" s="1"/>
  <c r="R332" i="26" s="1"/>
  <c r="M344" i="26"/>
  <c r="J363" i="26"/>
  <c r="M368" i="26"/>
  <c r="Q368" i="26"/>
  <c r="S368" i="26"/>
  <c r="P368" i="26" s="1"/>
  <c r="R368" i="26"/>
  <c r="K368" i="26"/>
  <c r="J368" i="26"/>
  <c r="S374" i="26"/>
  <c r="P374" i="26" s="1"/>
  <c r="I374" i="26"/>
  <c r="R374" i="26"/>
  <c r="K374" i="26"/>
  <c r="J374" i="26"/>
  <c r="Q374" i="26"/>
  <c r="M374" i="26"/>
  <c r="S378" i="26"/>
  <c r="P378" i="26" s="1"/>
  <c r="I378" i="26"/>
  <c r="R378" i="26"/>
  <c r="Q378" i="26"/>
  <c r="J378" i="26"/>
  <c r="M378" i="26"/>
  <c r="I397" i="26"/>
  <c r="K403" i="26"/>
  <c r="J403" i="26"/>
  <c r="M403" i="26"/>
  <c r="I403" i="26"/>
  <c r="S403" i="26"/>
  <c r="P403" i="26" s="1"/>
  <c r="R403" i="26"/>
  <c r="Q403" i="26"/>
  <c r="K407" i="26"/>
  <c r="J407" i="26"/>
  <c r="S407" i="26"/>
  <c r="P407" i="26" s="1"/>
  <c r="R407" i="26"/>
  <c r="Q407" i="26"/>
  <c r="M407" i="26"/>
  <c r="K231" i="26"/>
  <c r="S231" i="26"/>
  <c r="P231" i="26" s="1"/>
  <c r="R231" i="26"/>
  <c r="S275" i="26"/>
  <c r="P275" i="26" s="1"/>
  <c r="I275" i="26"/>
  <c r="R275" i="26"/>
  <c r="K275" i="26"/>
  <c r="J275" i="26"/>
  <c r="M275" i="26"/>
  <c r="Q286" i="26"/>
  <c r="I286" i="26"/>
  <c r="K286" i="26"/>
  <c r="J286" i="26"/>
  <c r="K307" i="26"/>
  <c r="I307" i="26"/>
  <c r="S307" i="26"/>
  <c r="P307" i="26" s="1"/>
  <c r="R307" i="26"/>
  <c r="M307" i="26"/>
  <c r="S314" i="26"/>
  <c r="P314" i="26" s="1"/>
  <c r="I314" i="26"/>
  <c r="J314" i="26"/>
  <c r="K314" i="26"/>
  <c r="M316" i="26"/>
  <c r="I316" i="26"/>
  <c r="S316" i="26"/>
  <c r="P316" i="26" s="1"/>
  <c r="R316" i="26"/>
  <c r="Q316" i="26"/>
  <c r="J316" i="26"/>
  <c r="Q342" i="26"/>
  <c r="K342" i="26"/>
  <c r="J342" i="26"/>
  <c r="I342" i="26"/>
  <c r="S342" i="26"/>
  <c r="P342" i="26" s="1"/>
  <c r="M353" i="26"/>
  <c r="K353" i="26"/>
  <c r="I353" i="26"/>
  <c r="Q358" i="26"/>
  <c r="K358" i="26"/>
  <c r="R358" i="26"/>
  <c r="M358" i="26"/>
  <c r="S358" i="26"/>
  <c r="P358" i="26" s="1"/>
  <c r="J358" i="26"/>
  <c r="Q373" i="26"/>
  <c r="M373" i="26"/>
  <c r="S373" i="26"/>
  <c r="P373" i="26" s="1"/>
  <c r="R373" i="26"/>
  <c r="K373" i="26"/>
  <c r="J373" i="26"/>
  <c r="Q377" i="26"/>
  <c r="I377" i="26"/>
  <c r="J377" i="26"/>
  <c r="S394" i="26"/>
  <c r="P394" i="26" s="1"/>
  <c r="I394" i="26"/>
  <c r="R394" i="26"/>
  <c r="Q394" i="26"/>
  <c r="K394" i="26"/>
  <c r="K150" i="26"/>
  <c r="S150" i="26"/>
  <c r="P150" i="26" s="1"/>
  <c r="R150" i="26"/>
  <c r="R172" i="26"/>
  <c r="Q172" i="26"/>
  <c r="M172" i="26"/>
  <c r="M176" i="26"/>
  <c r="K182" i="26"/>
  <c r="S182" i="26"/>
  <c r="P182" i="26" s="1"/>
  <c r="R182" i="26"/>
  <c r="I231" i="26"/>
  <c r="R249" i="26"/>
  <c r="Q249" i="26"/>
  <c r="I249" i="26"/>
  <c r="I253" i="26"/>
  <c r="S263" i="26"/>
  <c r="P263" i="26" s="1"/>
  <c r="I263" i="26"/>
  <c r="R263" i="26"/>
  <c r="Q263" i="26"/>
  <c r="J263" i="26"/>
  <c r="Q274" i="26"/>
  <c r="M274" i="26"/>
  <c r="K274" i="26"/>
  <c r="J274" i="26"/>
  <c r="M276" i="26"/>
  <c r="M289" i="26"/>
  <c r="I289" i="26"/>
  <c r="K289" i="26"/>
  <c r="J289" i="26"/>
  <c r="J307" i="26"/>
  <c r="I358" i="26"/>
  <c r="I373" i="26"/>
  <c r="I375" i="26"/>
  <c r="M377" i="26"/>
  <c r="J394" i="26"/>
  <c r="I182" i="26"/>
  <c r="R200" i="26"/>
  <c r="Q200" i="26"/>
  <c r="I200" i="26"/>
  <c r="K210" i="26"/>
  <c r="I210" i="26"/>
  <c r="J231" i="26"/>
  <c r="K255" i="26"/>
  <c r="S255" i="26"/>
  <c r="P255" i="26" s="1"/>
  <c r="R255" i="26"/>
  <c r="M263" i="26"/>
  <c r="I274" i="26"/>
  <c r="R286" i="26"/>
  <c r="K315" i="26"/>
  <c r="M315" i="26"/>
  <c r="S315" i="26"/>
  <c r="P315" i="26" s="1"/>
  <c r="K336" i="26"/>
  <c r="J336" i="26"/>
  <c r="R336" i="26"/>
  <c r="Q336" i="26"/>
  <c r="M349" i="26"/>
  <c r="S349" i="26"/>
  <c r="P349" i="26" s="1"/>
  <c r="Q349" i="26"/>
  <c r="K349" i="26"/>
  <c r="J349" i="26"/>
  <c r="Q353" i="26"/>
  <c r="R377" i="26"/>
  <c r="M394" i="26"/>
  <c r="J150" i="26"/>
  <c r="R164" i="26"/>
  <c r="Q164" i="26"/>
  <c r="M164" i="26"/>
  <c r="J172" i="26"/>
  <c r="K174" i="26"/>
  <c r="S174" i="26"/>
  <c r="P174" i="26" s="1"/>
  <c r="R174" i="26"/>
  <c r="J182" i="26"/>
  <c r="R196" i="26"/>
  <c r="Q196" i="26"/>
  <c r="M196" i="26"/>
  <c r="M200" i="26"/>
  <c r="J210" i="26"/>
  <c r="M231" i="26"/>
  <c r="R241" i="26"/>
  <c r="Q241" i="26"/>
  <c r="I241" i="26"/>
  <c r="I255" i="26"/>
  <c r="R274" i="26"/>
  <c r="M281" i="26"/>
  <c r="I281" i="26"/>
  <c r="S281" i="26"/>
  <c r="P281" i="26" s="1"/>
  <c r="Q282" i="26"/>
  <c r="M282" i="26"/>
  <c r="S282" i="26"/>
  <c r="P282" i="26" s="1"/>
  <c r="S286" i="26"/>
  <c r="P286" i="26" s="1"/>
  <c r="K288" i="26"/>
  <c r="J288" i="26"/>
  <c r="M288" i="26"/>
  <c r="I288" i="26"/>
  <c r="Q289" i="26"/>
  <c r="Q307" i="26"/>
  <c r="Q314" i="26"/>
  <c r="Q315" i="26"/>
  <c r="M336" i="26"/>
  <c r="I349" i="26"/>
  <c r="R353" i="26"/>
  <c r="S367" i="26"/>
  <c r="P367" i="26" s="1"/>
  <c r="I367" i="26"/>
  <c r="R367" i="26"/>
  <c r="J367" i="26"/>
  <c r="M367" i="26"/>
  <c r="K367" i="26"/>
  <c r="S370" i="26"/>
  <c r="P370" i="26" s="1"/>
  <c r="I370" i="26"/>
  <c r="R370" i="26"/>
  <c r="Q370" i="26"/>
  <c r="M372" i="26"/>
  <c r="I372" i="26"/>
  <c r="S372" i="26"/>
  <c r="P372" i="26" s="1"/>
  <c r="R372" i="26"/>
  <c r="K372" i="26"/>
  <c r="J372" i="26"/>
  <c r="S377" i="26"/>
  <c r="P377" i="26" s="1"/>
  <c r="M384" i="26"/>
  <c r="Q384" i="26"/>
  <c r="S384" i="26"/>
  <c r="P384" i="26" s="1"/>
  <c r="I384" i="26"/>
  <c r="K384" i="26"/>
  <c r="J384" i="26"/>
  <c r="K399" i="26"/>
  <c r="J399" i="26"/>
  <c r="S399" i="26"/>
  <c r="P399" i="26" s="1"/>
  <c r="R399" i="26"/>
  <c r="M399" i="26"/>
  <c r="I399" i="26"/>
  <c r="M155" i="26"/>
  <c r="S155" i="26"/>
  <c r="P155" i="26" s="1"/>
  <c r="R176" i="26"/>
  <c r="Q176" i="26"/>
  <c r="I176" i="26"/>
  <c r="M187" i="26"/>
  <c r="S187" i="26"/>
  <c r="P187" i="26" s="1"/>
  <c r="R253" i="26"/>
  <c r="Q253" i="26"/>
  <c r="M253" i="26"/>
  <c r="K276" i="26"/>
  <c r="J276" i="26"/>
  <c r="S276" i="26"/>
  <c r="P276" i="26" s="1"/>
  <c r="R276" i="26"/>
  <c r="I276" i="26"/>
  <c r="S318" i="26"/>
  <c r="P318" i="26" s="1"/>
  <c r="I318" i="26"/>
  <c r="R318" i="26"/>
  <c r="Q318" i="26"/>
  <c r="J318" i="26"/>
  <c r="M345" i="26"/>
  <c r="K345" i="26"/>
  <c r="Q350" i="26"/>
  <c r="K350" i="26"/>
  <c r="M350" i="26"/>
  <c r="J350" i="26"/>
  <c r="S350" i="26"/>
  <c r="P350" i="26" s="1"/>
  <c r="R350" i="26"/>
  <c r="K375" i="26"/>
  <c r="J375" i="26"/>
  <c r="S375" i="26"/>
  <c r="P375" i="26" s="1"/>
  <c r="R375" i="26"/>
  <c r="M375" i="26"/>
  <c r="M404" i="26"/>
  <c r="I404" i="26"/>
  <c r="K404" i="26"/>
  <c r="J404" i="26"/>
  <c r="K118" i="26"/>
  <c r="I118" i="26"/>
  <c r="R132" i="26"/>
  <c r="Q132" i="26"/>
  <c r="M132" i="26"/>
  <c r="Q155" i="26"/>
  <c r="Q278" i="26"/>
  <c r="I278" i="26"/>
  <c r="S278" i="26"/>
  <c r="P278" i="26" s="1"/>
  <c r="M286" i="26"/>
  <c r="Q313" i="26"/>
  <c r="M313" i="26"/>
  <c r="J313" i="26"/>
  <c r="I313" i="26"/>
  <c r="K313" i="26"/>
  <c r="M314" i="26"/>
  <c r="S335" i="26"/>
  <c r="P335" i="26" s="1"/>
  <c r="I335" i="26"/>
  <c r="R335" i="26"/>
  <c r="J335" i="26"/>
  <c r="K335" i="26"/>
  <c r="M342" i="26"/>
  <c r="I345" i="26"/>
  <c r="J353" i="26"/>
  <c r="J118" i="26"/>
  <c r="K142" i="26"/>
  <c r="S142" i="26"/>
  <c r="P142" i="26" s="1"/>
  <c r="I150" i="26"/>
  <c r="R168" i="26"/>
  <c r="Q168" i="26"/>
  <c r="I168" i="26"/>
  <c r="I172" i="26"/>
  <c r="R187" i="26"/>
  <c r="K223" i="26"/>
  <c r="R245" i="26"/>
  <c r="Q245" i="26"/>
  <c r="M245" i="26"/>
  <c r="M249" i="26"/>
  <c r="J253" i="26"/>
  <c r="M260" i="26"/>
  <c r="S260" i="26"/>
  <c r="P260" i="26" s="1"/>
  <c r="M273" i="26"/>
  <c r="I273" i="26"/>
  <c r="Q273" i="26"/>
  <c r="Q275" i="26"/>
  <c r="M278" i="26"/>
  <c r="S291" i="26"/>
  <c r="P291" i="26" s="1"/>
  <c r="I291" i="26"/>
  <c r="R291" i="26"/>
  <c r="K291" i="26"/>
  <c r="J291" i="26"/>
  <c r="M293" i="26"/>
  <c r="Q293" i="26"/>
  <c r="S306" i="26"/>
  <c r="P306" i="26" s="1"/>
  <c r="I306" i="26"/>
  <c r="M306" i="26"/>
  <c r="K306" i="26"/>
  <c r="R313" i="26"/>
  <c r="M335" i="26"/>
  <c r="M341" i="26"/>
  <c r="S341" i="26"/>
  <c r="P341" i="26" s="1"/>
  <c r="K341" i="26"/>
  <c r="R341" i="26"/>
  <c r="Q341" i="26"/>
  <c r="R342" i="26"/>
  <c r="J345" i="26"/>
  <c r="M357" i="26"/>
  <c r="S357" i="26"/>
  <c r="P357" i="26" s="1"/>
  <c r="R357" i="26"/>
  <c r="Q357" i="26"/>
  <c r="K357" i="26"/>
  <c r="J357" i="26"/>
  <c r="M396" i="26"/>
  <c r="I396" i="26"/>
  <c r="S396" i="26"/>
  <c r="P396" i="26" s="1"/>
  <c r="R396" i="26"/>
  <c r="Q396" i="26"/>
  <c r="K396" i="26"/>
  <c r="Q404" i="26"/>
  <c r="M412" i="26"/>
  <c r="I412" i="26"/>
  <c r="R412" i="26"/>
  <c r="Q412" i="26"/>
  <c r="S412" i="26"/>
  <c r="P412" i="26" s="1"/>
  <c r="J142" i="26"/>
  <c r="M150" i="26"/>
  <c r="K154" i="26"/>
  <c r="M154" i="26"/>
  <c r="J154" i="26"/>
  <c r="R160" i="26"/>
  <c r="Q160" i="26"/>
  <c r="I160" i="26"/>
  <c r="I164" i="26"/>
  <c r="K172" i="26"/>
  <c r="M175" i="26"/>
  <c r="K175" i="26"/>
  <c r="M182" i="26"/>
  <c r="R192" i="26"/>
  <c r="Q192" i="26"/>
  <c r="I192" i="26"/>
  <c r="I196" i="26"/>
  <c r="M210" i="26"/>
  <c r="J223" i="26"/>
  <c r="R237" i="26"/>
  <c r="Q237" i="26"/>
  <c r="M237" i="26"/>
  <c r="M241" i="26"/>
  <c r="J245" i="26"/>
  <c r="J246" i="26"/>
  <c r="S246" i="26"/>
  <c r="P246" i="26" s="1"/>
  <c r="I246" i="26"/>
  <c r="K246" i="26"/>
  <c r="K247" i="26"/>
  <c r="S247" i="26"/>
  <c r="P247" i="26" s="1"/>
  <c r="R247" i="26"/>
  <c r="S249" i="26"/>
  <c r="P249" i="26" s="1"/>
  <c r="J255" i="26"/>
  <c r="R260" i="26"/>
  <c r="K273" i="26"/>
  <c r="S274" i="26"/>
  <c r="P274" i="26" s="1"/>
  <c r="J281" i="26"/>
  <c r="I282" i="26"/>
  <c r="R289" i="26"/>
  <c r="J293" i="26"/>
  <c r="M304" i="26"/>
  <c r="R304" i="26"/>
  <c r="Q304" i="26"/>
  <c r="K304" i="26"/>
  <c r="J304" i="26"/>
  <c r="Q306" i="26"/>
  <c r="S310" i="26"/>
  <c r="P310" i="26" s="1"/>
  <c r="I310" i="26"/>
  <c r="K310" i="26"/>
  <c r="M310" i="26"/>
  <c r="J310" i="26"/>
  <c r="R314" i="26"/>
  <c r="R315" i="26"/>
  <c r="Q335" i="26"/>
  <c r="J341" i="26"/>
  <c r="R345" i="26"/>
  <c r="Q346" i="26"/>
  <c r="S346" i="26"/>
  <c r="P346" i="26" s="1"/>
  <c r="R346" i="26"/>
  <c r="M346" i="26"/>
  <c r="R349" i="26"/>
  <c r="S353" i="26"/>
  <c r="P353" i="26" s="1"/>
  <c r="Q354" i="26"/>
  <c r="S354" i="26"/>
  <c r="P354" i="26" s="1"/>
  <c r="R354" i="26"/>
  <c r="M354" i="26"/>
  <c r="Q362" i="26"/>
  <c r="S362" i="26"/>
  <c r="P362" i="26" s="1"/>
  <c r="R362" i="26"/>
  <c r="M362" i="26"/>
  <c r="Q367" i="26"/>
  <c r="M370" i="26"/>
  <c r="R384" i="26"/>
  <c r="K387" i="26"/>
  <c r="J387" i="26"/>
  <c r="M387" i="26"/>
  <c r="Q387" i="26"/>
  <c r="S387" i="26"/>
  <c r="P387" i="26" s="1"/>
  <c r="R387" i="26"/>
  <c r="Q389" i="26"/>
  <c r="M389" i="26"/>
  <c r="K389" i="26"/>
  <c r="J389" i="26"/>
  <c r="S398" i="26"/>
  <c r="P398" i="26" s="1"/>
  <c r="I398" i="26"/>
  <c r="R398" i="26"/>
  <c r="K398" i="26"/>
  <c r="J398" i="26"/>
  <c r="Q398" i="26"/>
  <c r="Q399" i="26"/>
  <c r="S404" i="26"/>
  <c r="P404" i="26" s="1"/>
  <c r="S410" i="26"/>
  <c r="P410" i="26" s="1"/>
  <c r="I410" i="26"/>
  <c r="R410" i="26"/>
  <c r="Q410" i="26"/>
  <c r="M410" i="26"/>
  <c r="J410" i="26"/>
  <c r="K412" i="26"/>
  <c r="R148" i="26"/>
  <c r="Q148" i="26"/>
  <c r="M265" i="26"/>
  <c r="I265" i="26"/>
  <c r="Q270" i="26"/>
  <c r="I270" i="26"/>
  <c r="Q290" i="26"/>
  <c r="M290" i="26"/>
  <c r="Q297" i="26"/>
  <c r="M297" i="26"/>
  <c r="I297" i="26"/>
  <c r="S302" i="26"/>
  <c r="P302" i="26" s="1"/>
  <c r="I302" i="26"/>
  <c r="R302" i="26"/>
  <c r="Q302" i="26"/>
  <c r="Q305" i="26"/>
  <c r="J305" i="26"/>
  <c r="I305" i="26"/>
  <c r="K305" i="26"/>
  <c r="Q317" i="26"/>
  <c r="K317" i="26"/>
  <c r="M317" i="26"/>
  <c r="M333" i="26"/>
  <c r="S333" i="26"/>
  <c r="P333" i="26" s="1"/>
  <c r="K333" i="26"/>
  <c r="J333" i="26"/>
  <c r="K371" i="26"/>
  <c r="J371" i="26"/>
  <c r="M371" i="26"/>
  <c r="S371" i="26"/>
  <c r="P371" i="26" s="1"/>
  <c r="R371" i="26"/>
  <c r="M392" i="26"/>
  <c r="Q392" i="26"/>
  <c r="I392" i="26"/>
  <c r="R392" i="26"/>
  <c r="K392" i="26"/>
  <c r="Q393" i="26"/>
  <c r="I393" i="26"/>
  <c r="S393" i="26"/>
  <c r="P393" i="26" s="1"/>
  <c r="K393" i="26"/>
  <c r="J393" i="26"/>
  <c r="Q413" i="26"/>
  <c r="M413" i="26"/>
  <c r="R413" i="26"/>
  <c r="K413" i="26"/>
  <c r="S418" i="26"/>
  <c r="P418" i="26" s="1"/>
  <c r="I418" i="26"/>
  <c r="R418" i="26"/>
  <c r="Q418" i="26"/>
  <c r="K418" i="26"/>
  <c r="J418" i="26"/>
  <c r="K423" i="26"/>
  <c r="J423" i="26"/>
  <c r="S423" i="26"/>
  <c r="P423" i="26" s="1"/>
  <c r="R423" i="26"/>
  <c r="Q423" i="26"/>
  <c r="M423" i="26"/>
  <c r="R107" i="26"/>
  <c r="Q107" i="26"/>
  <c r="M148" i="26"/>
  <c r="R204" i="26"/>
  <c r="Q204" i="26"/>
  <c r="M221" i="26"/>
  <c r="S221" i="26" s="1"/>
  <c r="K264" i="26"/>
  <c r="J264" i="26"/>
  <c r="M264" i="26"/>
  <c r="Q266" i="26"/>
  <c r="M266" i="26"/>
  <c r="Q309" i="26"/>
  <c r="S309" i="26"/>
  <c r="P309" i="26" s="1"/>
  <c r="R309" i="26"/>
  <c r="K309" i="26"/>
  <c r="J309" i="26"/>
  <c r="M337" i="26"/>
  <c r="K337" i="26"/>
  <c r="S339" i="26"/>
  <c r="P339" i="26" s="1"/>
  <c r="I339" i="26"/>
  <c r="R339" i="26"/>
  <c r="M339" i="26"/>
  <c r="Q339" i="26"/>
  <c r="K348" i="26"/>
  <c r="J348" i="26"/>
  <c r="I348" i="26"/>
  <c r="R348" i="26"/>
  <c r="Q348" i="26"/>
  <c r="K356" i="26"/>
  <c r="J356" i="26"/>
  <c r="I356" i="26"/>
  <c r="S356" i="26"/>
  <c r="P356" i="26" s="1"/>
  <c r="R356" i="26"/>
  <c r="M365" i="26"/>
  <c r="S365" i="26"/>
  <c r="P365" i="26" s="1"/>
  <c r="R365" i="26"/>
  <c r="Q366" i="26"/>
  <c r="K366" i="26"/>
  <c r="S366" i="26"/>
  <c r="P366" i="26" s="1"/>
  <c r="R366" i="26"/>
  <c r="I371" i="26"/>
  <c r="J392" i="26"/>
  <c r="M393" i="26"/>
  <c r="I413" i="26"/>
  <c r="M418" i="26"/>
  <c r="I423" i="26"/>
  <c r="Q334" i="26"/>
  <c r="K334" i="26"/>
  <c r="Q338" i="26"/>
  <c r="S338" i="26"/>
  <c r="P338" i="26" s="1"/>
  <c r="S359" i="26"/>
  <c r="P359" i="26" s="1"/>
  <c r="I359" i="26"/>
  <c r="R359" i="26"/>
  <c r="J359" i="26"/>
  <c r="Q369" i="26"/>
  <c r="I369" i="26"/>
  <c r="S369" i="26"/>
  <c r="P369" i="26" s="1"/>
  <c r="R369" i="26"/>
  <c r="K419" i="26"/>
  <c r="J419" i="26"/>
  <c r="M419" i="26"/>
  <c r="Q421" i="26"/>
  <c r="M421" i="26"/>
  <c r="I334" i="26"/>
  <c r="M338" i="26"/>
  <c r="S351" i="26"/>
  <c r="P351" i="26" s="1"/>
  <c r="I351" i="26"/>
  <c r="R351" i="26"/>
  <c r="J351" i="26"/>
  <c r="M359" i="26"/>
  <c r="M369" i="26"/>
  <c r="S390" i="26"/>
  <c r="P390" i="26" s="1"/>
  <c r="I390" i="26"/>
  <c r="R390" i="26"/>
  <c r="K390" i="26"/>
  <c r="J390" i="26"/>
  <c r="M390" i="26"/>
  <c r="K391" i="26"/>
  <c r="J391" i="26"/>
  <c r="S391" i="26"/>
  <c r="P391" i="26" s="1"/>
  <c r="R391" i="26"/>
  <c r="I391" i="26"/>
  <c r="Q401" i="26"/>
  <c r="I401" i="26"/>
  <c r="K401" i="26"/>
  <c r="J401" i="26"/>
  <c r="K415" i="26"/>
  <c r="J415" i="26"/>
  <c r="S415" i="26"/>
  <c r="P415" i="26" s="1"/>
  <c r="R415" i="26"/>
  <c r="I415" i="26"/>
  <c r="I419" i="26"/>
  <c r="I421" i="26"/>
  <c r="M380" i="26"/>
  <c r="I380" i="26"/>
  <c r="Q385" i="26"/>
  <c r="I385" i="26"/>
  <c r="Q405" i="26"/>
  <c r="M405" i="26"/>
  <c r="K379" i="26"/>
  <c r="J379" i="26"/>
  <c r="M379" i="26"/>
  <c r="Q381" i="26"/>
  <c r="M381" i="26"/>
  <c r="M385" i="26"/>
  <c r="I405" i="26"/>
  <c r="M420" i="26"/>
  <c r="I420" i="26"/>
  <c r="M62" i="19"/>
  <c r="Q62" i="19" s="1"/>
  <c r="R62" i="19" s="1"/>
  <c r="J62" i="19"/>
  <c r="K62" i="19"/>
  <c r="I62" i="19"/>
  <c r="I36" i="19"/>
  <c r="M157" i="19"/>
  <c r="Q157" i="19" s="1"/>
  <c r="R157" i="19" s="1"/>
  <c r="K157" i="19"/>
  <c r="J157" i="19"/>
  <c r="I157" i="19"/>
  <c r="J21" i="19"/>
  <c r="K53" i="19"/>
  <c r="J53" i="19"/>
  <c r="I53" i="19"/>
  <c r="S71" i="19"/>
  <c r="P71" i="19" s="1"/>
  <c r="I71" i="19"/>
  <c r="R71" i="19"/>
  <c r="Q71" i="19"/>
  <c r="M71" i="19"/>
  <c r="K71" i="19"/>
  <c r="J71" i="19"/>
  <c r="K76" i="19"/>
  <c r="J76" i="19"/>
  <c r="S76" i="19"/>
  <c r="P76" i="19" s="1"/>
  <c r="I76" i="19"/>
  <c r="R76" i="19"/>
  <c r="Q76" i="19"/>
  <c r="M76" i="19"/>
  <c r="Q82" i="19"/>
  <c r="M82" i="19"/>
  <c r="S82" i="19"/>
  <c r="P82" i="19" s="1"/>
  <c r="J82" i="19"/>
  <c r="R82" i="19"/>
  <c r="K82" i="19"/>
  <c r="I82" i="19"/>
  <c r="K94" i="19"/>
  <c r="J94" i="19"/>
  <c r="S94" i="19"/>
  <c r="P94" i="19" s="1"/>
  <c r="I94" i="19"/>
  <c r="Q94" i="19"/>
  <c r="M94" i="19"/>
  <c r="R94" i="19"/>
  <c r="K123" i="19"/>
  <c r="J123" i="19"/>
  <c r="I123" i="19"/>
  <c r="K139" i="19"/>
  <c r="J139" i="19"/>
  <c r="I139" i="19"/>
  <c r="M168" i="19"/>
  <c r="K168" i="19"/>
  <c r="J168" i="19"/>
  <c r="I168" i="19"/>
  <c r="S168" i="19"/>
  <c r="P168" i="19" s="1"/>
  <c r="Q168" i="19"/>
  <c r="R168" i="19"/>
  <c r="K191" i="19"/>
  <c r="J191" i="19"/>
  <c r="S191" i="19"/>
  <c r="P191" i="19" s="1"/>
  <c r="I191" i="19"/>
  <c r="R191" i="19"/>
  <c r="Q191" i="19"/>
  <c r="M191" i="19"/>
  <c r="U196" i="19"/>
  <c r="T196" i="19"/>
  <c r="K199" i="19"/>
  <c r="J199" i="19"/>
  <c r="S199" i="19"/>
  <c r="P199" i="19" s="1"/>
  <c r="I199" i="19"/>
  <c r="M199" i="19"/>
  <c r="R199" i="19"/>
  <c r="Q199" i="19"/>
  <c r="I224" i="19"/>
  <c r="U353" i="19"/>
  <c r="T353" i="19"/>
  <c r="K45" i="19"/>
  <c r="I45" i="19"/>
  <c r="J45" i="19"/>
  <c r="I122" i="19"/>
  <c r="J122" i="19"/>
  <c r="K122" i="19"/>
  <c r="K20" i="19"/>
  <c r="J20" i="19"/>
  <c r="K136" i="19"/>
  <c r="J136" i="19"/>
  <c r="I136" i="19"/>
  <c r="U164" i="19"/>
  <c r="T164" i="19"/>
  <c r="U377" i="19"/>
  <c r="T377" i="19"/>
  <c r="K438" i="19"/>
  <c r="M149" i="19"/>
  <c r="J149" i="19"/>
  <c r="K149" i="19"/>
  <c r="I149" i="19"/>
  <c r="K12" i="19"/>
  <c r="J12" i="19"/>
  <c r="I12" i="19"/>
  <c r="I26" i="19"/>
  <c r="K28" i="19"/>
  <c r="I28" i="19"/>
  <c r="K37" i="19"/>
  <c r="J37" i="19"/>
  <c r="I37" i="19"/>
  <c r="K60" i="19"/>
  <c r="J60" i="19"/>
  <c r="I60" i="19"/>
  <c r="M60" i="19"/>
  <c r="S60" i="19" s="1"/>
  <c r="P60" i="19" s="1"/>
  <c r="Q66" i="19"/>
  <c r="M66" i="19"/>
  <c r="S66" i="19"/>
  <c r="P66" i="19" s="1"/>
  <c r="J66" i="19"/>
  <c r="R66" i="19"/>
  <c r="K66" i="19"/>
  <c r="I66" i="19"/>
  <c r="K88" i="19"/>
  <c r="J88" i="19"/>
  <c r="S88" i="19"/>
  <c r="P88" i="19" s="1"/>
  <c r="I88" i="19"/>
  <c r="Q88" i="19"/>
  <c r="M88" i="19"/>
  <c r="R88" i="19"/>
  <c r="M99" i="19"/>
  <c r="K99" i="19"/>
  <c r="S99" i="19"/>
  <c r="P99" i="19" s="1"/>
  <c r="R99" i="19"/>
  <c r="Q99" i="19"/>
  <c r="I99" i="19"/>
  <c r="J99" i="19"/>
  <c r="Q181" i="19"/>
  <c r="M181" i="19"/>
  <c r="S181" i="19"/>
  <c r="P181" i="19" s="1"/>
  <c r="R181" i="19"/>
  <c r="J181" i="19"/>
  <c r="I181" i="19"/>
  <c r="K181" i="19"/>
  <c r="M184" i="19"/>
  <c r="K184" i="19"/>
  <c r="J184" i="19"/>
  <c r="I184" i="19"/>
  <c r="S184" i="19"/>
  <c r="P184" i="19" s="1"/>
  <c r="R184" i="19"/>
  <c r="Q184" i="19"/>
  <c r="S186" i="19"/>
  <c r="P186" i="19" s="1"/>
  <c r="I186" i="19"/>
  <c r="R186" i="19"/>
  <c r="Q186" i="19"/>
  <c r="M186" i="19"/>
  <c r="K186" i="19"/>
  <c r="J186" i="19"/>
  <c r="Q189" i="19"/>
  <c r="M189" i="19"/>
  <c r="K189" i="19"/>
  <c r="J189" i="19"/>
  <c r="I189" i="19"/>
  <c r="S189" i="19"/>
  <c r="P189" i="19" s="1"/>
  <c r="R189" i="19"/>
  <c r="Q205" i="19"/>
  <c r="M205" i="19"/>
  <c r="K205" i="19"/>
  <c r="J205" i="19"/>
  <c r="I205" i="19"/>
  <c r="S205" i="19"/>
  <c r="P205" i="19" s="1"/>
  <c r="R205" i="19"/>
  <c r="K247" i="19"/>
  <c r="J247" i="19"/>
  <c r="M247" i="19"/>
  <c r="S247" i="19"/>
  <c r="P247" i="19" s="1"/>
  <c r="R247" i="19"/>
  <c r="Q247" i="19"/>
  <c r="I247" i="19"/>
  <c r="K299" i="19"/>
  <c r="J299" i="19"/>
  <c r="M299" i="19"/>
  <c r="I299" i="19"/>
  <c r="S299" i="19"/>
  <c r="P299" i="19" s="1"/>
  <c r="R299" i="19"/>
  <c r="Q299" i="19"/>
  <c r="U309" i="19"/>
  <c r="T309" i="19"/>
  <c r="J10" i="19"/>
  <c r="I10" i="19"/>
  <c r="K10" i="19"/>
  <c r="K13" i="19"/>
  <c r="M61" i="19"/>
  <c r="K61" i="19"/>
  <c r="S61" i="19"/>
  <c r="P61" i="19" s="1"/>
  <c r="J61" i="19"/>
  <c r="Q61" i="19"/>
  <c r="R61" i="19" s="1"/>
  <c r="I61" i="19"/>
  <c r="S67" i="19"/>
  <c r="P67" i="19" s="1"/>
  <c r="I67" i="19"/>
  <c r="R67" i="19"/>
  <c r="Q67" i="19"/>
  <c r="M67" i="19"/>
  <c r="K67" i="19"/>
  <c r="J67" i="19"/>
  <c r="K119" i="19"/>
  <c r="J119" i="19"/>
  <c r="I119" i="19"/>
  <c r="Q213" i="19"/>
  <c r="M213" i="19"/>
  <c r="S213" i="19"/>
  <c r="P213" i="19" s="1"/>
  <c r="R213" i="19"/>
  <c r="K213" i="19"/>
  <c r="J213" i="19"/>
  <c r="I213" i="19"/>
  <c r="K231" i="19"/>
  <c r="T317" i="19"/>
  <c r="U317" i="19"/>
  <c r="K17" i="19"/>
  <c r="K40" i="19"/>
  <c r="I40" i="19"/>
  <c r="I51" i="19"/>
  <c r="K51" i="19"/>
  <c r="J51" i="19"/>
  <c r="M73" i="19"/>
  <c r="K73" i="19"/>
  <c r="Q73" i="19"/>
  <c r="J73" i="19"/>
  <c r="I73" i="19"/>
  <c r="R73" i="19"/>
  <c r="S73" i="19"/>
  <c r="P73" i="19" s="1"/>
  <c r="K84" i="19"/>
  <c r="J84" i="19"/>
  <c r="S84" i="19"/>
  <c r="P84" i="19" s="1"/>
  <c r="I84" i="19"/>
  <c r="M84" i="19"/>
  <c r="R84" i="19"/>
  <c r="Q84" i="19"/>
  <c r="Q108" i="19"/>
  <c r="M108" i="19"/>
  <c r="S108" i="19"/>
  <c r="P108" i="19" s="1"/>
  <c r="R108" i="19"/>
  <c r="K108" i="19"/>
  <c r="J108" i="19"/>
  <c r="I108" i="19"/>
  <c r="K127" i="19"/>
  <c r="J127" i="19"/>
  <c r="I127" i="19"/>
  <c r="K135" i="19"/>
  <c r="J135" i="19"/>
  <c r="I135" i="19"/>
  <c r="K156" i="19"/>
  <c r="M172" i="19"/>
  <c r="K172" i="19"/>
  <c r="R172" i="19"/>
  <c r="Q172" i="19"/>
  <c r="S172" i="19"/>
  <c r="P172" i="19" s="1"/>
  <c r="J172" i="19"/>
  <c r="I172" i="19"/>
  <c r="K187" i="19"/>
  <c r="J187" i="19"/>
  <c r="S187" i="19"/>
  <c r="P187" i="19" s="1"/>
  <c r="I187" i="19"/>
  <c r="R187" i="19"/>
  <c r="Q187" i="19"/>
  <c r="M187" i="19"/>
  <c r="K203" i="19"/>
  <c r="J203" i="19"/>
  <c r="S203" i="19"/>
  <c r="P203" i="19" s="1"/>
  <c r="I203" i="19"/>
  <c r="R203" i="19"/>
  <c r="Q203" i="19"/>
  <c r="M203" i="19"/>
  <c r="K271" i="19"/>
  <c r="J271" i="19"/>
  <c r="Q271" i="19"/>
  <c r="M271" i="19"/>
  <c r="S271" i="19"/>
  <c r="P271" i="19" s="1"/>
  <c r="I271" i="19"/>
  <c r="R271" i="19"/>
  <c r="J35" i="19"/>
  <c r="M57" i="19"/>
  <c r="S57" i="19" s="1"/>
  <c r="P57" i="19" s="1"/>
  <c r="K57" i="19"/>
  <c r="J57" i="19"/>
  <c r="I57" i="19"/>
  <c r="K68" i="19"/>
  <c r="J68" i="19"/>
  <c r="S68" i="19"/>
  <c r="P68" i="19" s="1"/>
  <c r="I68" i="19"/>
  <c r="M68" i="19"/>
  <c r="R68" i="19"/>
  <c r="Q68" i="19"/>
  <c r="Q78" i="19"/>
  <c r="M78" i="19"/>
  <c r="K78" i="19"/>
  <c r="J78" i="19"/>
  <c r="I78" i="19"/>
  <c r="S78" i="19"/>
  <c r="P78" i="19" s="1"/>
  <c r="R78" i="19"/>
  <c r="K120" i="19"/>
  <c r="J120" i="19"/>
  <c r="I120" i="19"/>
  <c r="K125" i="19"/>
  <c r="J125" i="19"/>
  <c r="I125" i="19"/>
  <c r="K141" i="19"/>
  <c r="J141" i="19"/>
  <c r="I141" i="19"/>
  <c r="K151" i="19"/>
  <c r="J151" i="19"/>
  <c r="I151" i="19"/>
  <c r="M244" i="19"/>
  <c r="R244" i="19"/>
  <c r="Q244" i="19"/>
  <c r="S244" i="19"/>
  <c r="P244" i="19" s="1"/>
  <c r="I244" i="19"/>
  <c r="K244" i="19"/>
  <c r="J244" i="19"/>
  <c r="M304" i="19"/>
  <c r="K304" i="19"/>
  <c r="J304" i="19"/>
  <c r="I304" i="19"/>
  <c r="S304" i="19"/>
  <c r="P304" i="19" s="1"/>
  <c r="Q304" i="19"/>
  <c r="R304" i="19"/>
  <c r="J25" i="19"/>
  <c r="I41" i="19"/>
  <c r="J41" i="19"/>
  <c r="K52" i="19"/>
  <c r="J52" i="19"/>
  <c r="I52" i="19"/>
  <c r="M52" i="19"/>
  <c r="S52" i="19" s="1"/>
  <c r="M85" i="19"/>
  <c r="K85" i="19"/>
  <c r="J85" i="19"/>
  <c r="Q85" i="19"/>
  <c r="I85" i="19"/>
  <c r="S85" i="19"/>
  <c r="P85" i="19" s="1"/>
  <c r="R85" i="19"/>
  <c r="K159" i="19"/>
  <c r="J159" i="19"/>
  <c r="S159" i="19"/>
  <c r="P159" i="19" s="1"/>
  <c r="I159" i="19"/>
  <c r="R159" i="19"/>
  <c r="Q159" i="19"/>
  <c r="M159" i="19"/>
  <c r="K167" i="19"/>
  <c r="J167" i="19"/>
  <c r="S167" i="19"/>
  <c r="P167" i="19" s="1"/>
  <c r="I167" i="19"/>
  <c r="M167" i="19"/>
  <c r="R167" i="19"/>
  <c r="Q167" i="19"/>
  <c r="M188" i="19"/>
  <c r="K188" i="19"/>
  <c r="R188" i="19"/>
  <c r="Q188" i="19"/>
  <c r="J188" i="19"/>
  <c r="I188" i="19"/>
  <c r="S188" i="19"/>
  <c r="P188" i="19" s="1"/>
  <c r="M204" i="19"/>
  <c r="K204" i="19"/>
  <c r="R204" i="19"/>
  <c r="Q204" i="19"/>
  <c r="S204" i="19"/>
  <c r="P204" i="19" s="1"/>
  <c r="J204" i="19"/>
  <c r="I204" i="19"/>
  <c r="M69" i="19"/>
  <c r="K69" i="19"/>
  <c r="J69" i="19"/>
  <c r="R69" i="19"/>
  <c r="I69" i="19"/>
  <c r="S69" i="19"/>
  <c r="P69" i="19" s="1"/>
  <c r="Q69" i="19"/>
  <c r="S87" i="19"/>
  <c r="P87" i="19" s="1"/>
  <c r="I87" i="19"/>
  <c r="R87" i="19"/>
  <c r="Q87" i="19"/>
  <c r="M87" i="19"/>
  <c r="K87" i="19"/>
  <c r="J87" i="19"/>
  <c r="K98" i="19"/>
  <c r="J98" i="19"/>
  <c r="S98" i="19"/>
  <c r="P98" i="19" s="1"/>
  <c r="I98" i="19"/>
  <c r="R98" i="19"/>
  <c r="Q98" i="19"/>
  <c r="M98" i="19"/>
  <c r="K152" i="19"/>
  <c r="J152" i="19"/>
  <c r="I152" i="19"/>
  <c r="M154" i="19"/>
  <c r="S154" i="19" s="1"/>
  <c r="Q173" i="19"/>
  <c r="M173" i="19"/>
  <c r="K173" i="19"/>
  <c r="J173" i="19"/>
  <c r="I173" i="19"/>
  <c r="S173" i="19"/>
  <c r="P173" i="19" s="1"/>
  <c r="R173" i="19"/>
  <c r="K183" i="19"/>
  <c r="J183" i="19"/>
  <c r="S183" i="19"/>
  <c r="P183" i="19" s="1"/>
  <c r="I183" i="19"/>
  <c r="M183" i="19"/>
  <c r="Q183" i="19"/>
  <c r="R183" i="19"/>
  <c r="K227" i="19"/>
  <c r="J227" i="19"/>
  <c r="I227" i="19"/>
  <c r="M276" i="19"/>
  <c r="Q276" i="19"/>
  <c r="K276" i="19"/>
  <c r="J276" i="19"/>
  <c r="R276" i="19"/>
  <c r="S276" i="19"/>
  <c r="P276" i="19" s="1"/>
  <c r="I276" i="19"/>
  <c r="J278" i="19"/>
  <c r="S278" i="19"/>
  <c r="P278" i="19" s="1"/>
  <c r="I278" i="19"/>
  <c r="R278" i="19"/>
  <c r="Q278" i="19"/>
  <c r="M278" i="19"/>
  <c r="K278" i="19"/>
  <c r="M312" i="19"/>
  <c r="R312" i="19"/>
  <c r="Q312" i="19"/>
  <c r="K312" i="19"/>
  <c r="J312" i="19"/>
  <c r="S312" i="19"/>
  <c r="P312" i="19" s="1"/>
  <c r="I312" i="19"/>
  <c r="K16" i="19"/>
  <c r="I50" i="19"/>
  <c r="K50" i="19"/>
  <c r="J50" i="19"/>
  <c r="K72" i="19"/>
  <c r="J72" i="19"/>
  <c r="S72" i="19"/>
  <c r="P72" i="19" s="1"/>
  <c r="I72" i="19"/>
  <c r="Q72" i="19"/>
  <c r="M72" i="19"/>
  <c r="R72" i="19"/>
  <c r="M77" i="19"/>
  <c r="K77" i="19"/>
  <c r="S77" i="19"/>
  <c r="P77" i="19" s="1"/>
  <c r="Q77" i="19"/>
  <c r="J77" i="19"/>
  <c r="I77" i="19"/>
  <c r="R77" i="19"/>
  <c r="S83" i="19"/>
  <c r="P83" i="19" s="1"/>
  <c r="I83" i="19"/>
  <c r="R83" i="19"/>
  <c r="Q83" i="19"/>
  <c r="M83" i="19"/>
  <c r="K83" i="19"/>
  <c r="J83" i="19"/>
  <c r="M95" i="19"/>
  <c r="K95" i="19"/>
  <c r="Q95" i="19"/>
  <c r="J95" i="19"/>
  <c r="S95" i="19"/>
  <c r="P95" i="19" s="1"/>
  <c r="R95" i="19"/>
  <c r="I95" i="19"/>
  <c r="K124" i="19"/>
  <c r="J124" i="19"/>
  <c r="I124" i="19"/>
  <c r="K140" i="19"/>
  <c r="J140" i="19"/>
  <c r="I140" i="19"/>
  <c r="K171" i="19"/>
  <c r="J171" i="19"/>
  <c r="S171" i="19"/>
  <c r="P171" i="19" s="1"/>
  <c r="I171" i="19"/>
  <c r="R171" i="19"/>
  <c r="Q171" i="19"/>
  <c r="M171" i="19"/>
  <c r="M200" i="19"/>
  <c r="K200" i="19"/>
  <c r="J200" i="19"/>
  <c r="I200" i="19"/>
  <c r="S200" i="19"/>
  <c r="P200" i="19" s="1"/>
  <c r="R200" i="19"/>
  <c r="Q200" i="19"/>
  <c r="U236" i="19"/>
  <c r="T236" i="19"/>
  <c r="K251" i="19"/>
  <c r="J251" i="19"/>
  <c r="S251" i="19"/>
  <c r="P251" i="19" s="1"/>
  <c r="R251" i="19"/>
  <c r="Q251" i="19"/>
  <c r="I251" i="19"/>
  <c r="M251" i="19"/>
  <c r="K340" i="19"/>
  <c r="J340" i="19"/>
  <c r="S340" i="19"/>
  <c r="P340" i="19" s="1"/>
  <c r="I340" i="19"/>
  <c r="R340" i="19"/>
  <c r="Q340" i="19"/>
  <c r="M340" i="19"/>
  <c r="M324" i="19"/>
  <c r="K356" i="19"/>
  <c r="J356" i="19"/>
  <c r="S356" i="19"/>
  <c r="P356" i="19" s="1"/>
  <c r="I356" i="19"/>
  <c r="R356" i="19"/>
  <c r="Q356" i="19"/>
  <c r="M356" i="19"/>
  <c r="K80" i="19"/>
  <c r="J80" i="19"/>
  <c r="S80" i="19"/>
  <c r="P80" i="19" s="1"/>
  <c r="I80" i="19"/>
  <c r="I138" i="19"/>
  <c r="S162" i="19"/>
  <c r="P162" i="19" s="1"/>
  <c r="I162" i="19"/>
  <c r="R162" i="19"/>
  <c r="Q162" i="19"/>
  <c r="K162" i="19"/>
  <c r="J162" i="19"/>
  <c r="K175" i="19"/>
  <c r="J175" i="19"/>
  <c r="S175" i="19"/>
  <c r="P175" i="19" s="1"/>
  <c r="I175" i="19"/>
  <c r="R175" i="19"/>
  <c r="S194" i="19"/>
  <c r="P194" i="19" s="1"/>
  <c r="I194" i="19"/>
  <c r="R194" i="19"/>
  <c r="Q194" i="19"/>
  <c r="K194" i="19"/>
  <c r="J194" i="19"/>
  <c r="Q197" i="19"/>
  <c r="M197" i="19"/>
  <c r="S197" i="19"/>
  <c r="P197" i="19" s="1"/>
  <c r="R197" i="19"/>
  <c r="S202" i="19"/>
  <c r="P202" i="19" s="1"/>
  <c r="I202" i="19"/>
  <c r="R202" i="19"/>
  <c r="Q202" i="19"/>
  <c r="M212" i="19"/>
  <c r="K212" i="19"/>
  <c r="I212" i="19"/>
  <c r="M252" i="19"/>
  <c r="S252" i="19"/>
  <c r="P252" i="19" s="1"/>
  <c r="R252" i="19"/>
  <c r="Q252" i="19"/>
  <c r="U259" i="19"/>
  <c r="T259" i="19"/>
  <c r="M288" i="19"/>
  <c r="S288" i="19"/>
  <c r="P288" i="19" s="1"/>
  <c r="R288" i="19"/>
  <c r="J288" i="19"/>
  <c r="Q288" i="19"/>
  <c r="K288" i="19"/>
  <c r="K303" i="19"/>
  <c r="J303" i="19"/>
  <c r="Q303" i="19"/>
  <c r="M303" i="19"/>
  <c r="R303" i="19"/>
  <c r="I303" i="19"/>
  <c r="K311" i="19"/>
  <c r="J311" i="19"/>
  <c r="S311" i="19"/>
  <c r="P311" i="19" s="1"/>
  <c r="R311" i="19"/>
  <c r="Q311" i="19"/>
  <c r="M311" i="19"/>
  <c r="I311" i="19"/>
  <c r="K315" i="19"/>
  <c r="J315" i="19"/>
  <c r="S315" i="19"/>
  <c r="P315" i="19" s="1"/>
  <c r="R315" i="19"/>
  <c r="Q315" i="19"/>
  <c r="K329" i="19"/>
  <c r="J329" i="19"/>
  <c r="I329" i="19"/>
  <c r="M331" i="19"/>
  <c r="Q331" i="19" s="1"/>
  <c r="R331" i="19" s="1"/>
  <c r="M328" i="19"/>
  <c r="Q328" i="19" s="1"/>
  <c r="R328" i="19" s="1"/>
  <c r="M329" i="19"/>
  <c r="K348" i="19"/>
  <c r="J348" i="19"/>
  <c r="S348" i="19"/>
  <c r="P348" i="19" s="1"/>
  <c r="I348" i="19"/>
  <c r="M348" i="19"/>
  <c r="Q348" i="19"/>
  <c r="M365" i="19"/>
  <c r="K365" i="19"/>
  <c r="J365" i="19"/>
  <c r="I365" i="19"/>
  <c r="S365" i="19"/>
  <c r="P365" i="19" s="1"/>
  <c r="R365" i="19"/>
  <c r="Q365" i="19"/>
  <c r="M378" i="19"/>
  <c r="R378" i="19"/>
  <c r="Q378" i="19"/>
  <c r="I378" i="19"/>
  <c r="S380" i="19"/>
  <c r="P380" i="19" s="1"/>
  <c r="I380" i="19"/>
  <c r="M380" i="19"/>
  <c r="R380" i="19"/>
  <c r="K380" i="19"/>
  <c r="J380" i="19"/>
  <c r="Q380" i="19"/>
  <c r="K409" i="19"/>
  <c r="J409" i="19"/>
  <c r="S409" i="19"/>
  <c r="P409" i="19" s="1"/>
  <c r="R409" i="19"/>
  <c r="Q409" i="19"/>
  <c r="M409" i="19"/>
  <c r="I409" i="19"/>
  <c r="I479" i="19"/>
  <c r="M479" i="19"/>
  <c r="S479" i="19" s="1"/>
  <c r="K479" i="19"/>
  <c r="J479" i="19"/>
  <c r="Q58" i="19"/>
  <c r="M58" i="19"/>
  <c r="M63" i="19"/>
  <c r="Q63" i="19" s="1"/>
  <c r="R63" i="19" s="1"/>
  <c r="M79" i="19"/>
  <c r="M80" i="19"/>
  <c r="T100" i="19"/>
  <c r="M107" i="19"/>
  <c r="K107" i="19"/>
  <c r="I107" i="19"/>
  <c r="I137" i="19"/>
  <c r="I142" i="19"/>
  <c r="J142" i="19"/>
  <c r="M143" i="19"/>
  <c r="Q161" i="19"/>
  <c r="M161" i="19"/>
  <c r="R161" i="19"/>
  <c r="K161" i="19"/>
  <c r="M162" i="19"/>
  <c r="Q169" i="19"/>
  <c r="M169" i="19"/>
  <c r="I169" i="19"/>
  <c r="M170" i="19"/>
  <c r="S174" i="19"/>
  <c r="P174" i="19" s="1"/>
  <c r="I174" i="19"/>
  <c r="R174" i="19"/>
  <c r="Q174" i="19"/>
  <c r="J174" i="19"/>
  <c r="M175" i="19"/>
  <c r="T177" i="19"/>
  <c r="Q193" i="19"/>
  <c r="M193" i="19"/>
  <c r="R193" i="19"/>
  <c r="K193" i="19"/>
  <c r="M194" i="19"/>
  <c r="Q201" i="19"/>
  <c r="M201" i="19"/>
  <c r="I201" i="19"/>
  <c r="M202" i="19"/>
  <c r="S206" i="19"/>
  <c r="P206" i="19" s="1"/>
  <c r="I206" i="19"/>
  <c r="R206" i="19"/>
  <c r="Q206" i="19"/>
  <c r="J206" i="19"/>
  <c r="M207" i="19"/>
  <c r="T209" i="19"/>
  <c r="J212" i="19"/>
  <c r="I252" i="19"/>
  <c r="J258" i="19"/>
  <c r="S258" i="19"/>
  <c r="P258" i="19" s="1"/>
  <c r="I258" i="19"/>
  <c r="R258" i="19"/>
  <c r="K258" i="19"/>
  <c r="M264" i="19"/>
  <c r="I264" i="19"/>
  <c r="S264" i="19"/>
  <c r="P264" i="19" s="1"/>
  <c r="R264" i="19"/>
  <c r="Q264" i="19"/>
  <c r="K279" i="19"/>
  <c r="J279" i="19"/>
  <c r="S279" i="19"/>
  <c r="P279" i="19" s="1"/>
  <c r="R279" i="19"/>
  <c r="Q279" i="19"/>
  <c r="T281" i="19"/>
  <c r="I288" i="19"/>
  <c r="K291" i="19"/>
  <c r="J291" i="19"/>
  <c r="I291" i="19"/>
  <c r="S291" i="19"/>
  <c r="P291" i="19" s="1"/>
  <c r="R291" i="19"/>
  <c r="Q291" i="19"/>
  <c r="S303" i="19"/>
  <c r="P303" i="19" s="1"/>
  <c r="M309" i="19"/>
  <c r="I315" i="19"/>
  <c r="S335" i="19"/>
  <c r="P335" i="19" s="1"/>
  <c r="I335" i="19"/>
  <c r="R335" i="19"/>
  <c r="Q335" i="19"/>
  <c r="M335" i="19"/>
  <c r="Q346" i="19"/>
  <c r="M346" i="19"/>
  <c r="S346" i="19"/>
  <c r="P346" i="19" s="1"/>
  <c r="R346" i="19"/>
  <c r="I346" i="19"/>
  <c r="K352" i="19"/>
  <c r="J352" i="19"/>
  <c r="S352" i="19"/>
  <c r="P352" i="19" s="1"/>
  <c r="I352" i="19"/>
  <c r="R352" i="19"/>
  <c r="Q352" i="19"/>
  <c r="M352" i="19"/>
  <c r="U421" i="19"/>
  <c r="T421" i="19"/>
  <c r="K472" i="19"/>
  <c r="J472" i="19"/>
  <c r="I472" i="19"/>
  <c r="K492" i="19"/>
  <c r="J492" i="19"/>
  <c r="S492" i="19"/>
  <c r="P492" i="19" s="1"/>
  <c r="I492" i="19"/>
  <c r="M492" i="19"/>
  <c r="R492" i="19"/>
  <c r="K504" i="19"/>
  <c r="J504" i="19"/>
  <c r="S504" i="19"/>
  <c r="P504" i="19" s="1"/>
  <c r="I504" i="19"/>
  <c r="R504" i="19"/>
  <c r="Q504" i="19"/>
  <c r="M504" i="19"/>
  <c r="I43" i="19"/>
  <c r="I59" i="19"/>
  <c r="S75" i="19"/>
  <c r="P75" i="19" s="1"/>
  <c r="I75" i="19"/>
  <c r="R75" i="19"/>
  <c r="Q75" i="19"/>
  <c r="R89" i="19"/>
  <c r="Q89" i="19"/>
  <c r="M89" i="19"/>
  <c r="R169" i="19"/>
  <c r="M174" i="19"/>
  <c r="K179" i="19"/>
  <c r="J179" i="19"/>
  <c r="S179" i="19"/>
  <c r="P179" i="19" s="1"/>
  <c r="I179" i="19"/>
  <c r="I193" i="19"/>
  <c r="M206" i="19"/>
  <c r="Q237" i="19"/>
  <c r="J237" i="19"/>
  <c r="I237" i="19"/>
  <c r="S237" i="19"/>
  <c r="P237" i="19" s="1"/>
  <c r="Q249" i="19"/>
  <c r="R249" i="19"/>
  <c r="M249" i="19"/>
  <c r="K249" i="19"/>
  <c r="S249" i="19"/>
  <c r="P249" i="19" s="1"/>
  <c r="J294" i="19"/>
  <c r="S294" i="19"/>
  <c r="P294" i="19" s="1"/>
  <c r="I294" i="19"/>
  <c r="R294" i="19"/>
  <c r="M294" i="19"/>
  <c r="K294" i="19"/>
  <c r="Q294" i="19"/>
  <c r="K452" i="19"/>
  <c r="Q492" i="19"/>
  <c r="Q498" i="19"/>
  <c r="M498" i="19"/>
  <c r="K498" i="19"/>
  <c r="J498" i="19"/>
  <c r="I498" i="19"/>
  <c r="S498" i="19"/>
  <c r="P498" i="19" s="1"/>
  <c r="R498" i="19"/>
  <c r="M59" i="19"/>
  <c r="S59" i="19" s="1"/>
  <c r="P59" i="19" s="1"/>
  <c r="S74" i="19"/>
  <c r="P74" i="19" s="1"/>
  <c r="K106" i="19"/>
  <c r="J106" i="19"/>
  <c r="S106" i="19"/>
  <c r="P106" i="19" s="1"/>
  <c r="I106" i="19"/>
  <c r="K48" i="19"/>
  <c r="K64" i="19"/>
  <c r="J64" i="19"/>
  <c r="S64" i="19"/>
  <c r="P64" i="19" s="1"/>
  <c r="I64" i="19"/>
  <c r="M180" i="19"/>
  <c r="K180" i="19"/>
  <c r="I180" i="19"/>
  <c r="R348" i="19"/>
  <c r="S378" i="19"/>
  <c r="P378" i="19" s="1"/>
  <c r="M525" i="19"/>
  <c r="K525" i="19"/>
  <c r="J525" i="19"/>
  <c r="I525" i="19"/>
  <c r="S525" i="19"/>
  <c r="P525" i="19" s="1"/>
  <c r="R525" i="19"/>
  <c r="Q525" i="19"/>
  <c r="R58" i="19"/>
  <c r="R74" i="19"/>
  <c r="J107" i="19"/>
  <c r="K128" i="19"/>
  <c r="R201" i="19"/>
  <c r="J236" i="19"/>
  <c r="I279" i="19"/>
  <c r="M291" i="19"/>
  <c r="K307" i="19"/>
  <c r="J307" i="19"/>
  <c r="R307" i="19"/>
  <c r="Q307" i="19"/>
  <c r="T308" i="19"/>
  <c r="M315" i="19"/>
  <c r="M330" i="19"/>
  <c r="K330" i="19"/>
  <c r="J330" i="19"/>
  <c r="I330" i="19"/>
  <c r="Q330" i="19"/>
  <c r="R330" i="19" s="1"/>
  <c r="Q342" i="19"/>
  <c r="M342" i="19"/>
  <c r="R342" i="19"/>
  <c r="K342" i="19"/>
  <c r="S342" i="19"/>
  <c r="P342" i="19" s="1"/>
  <c r="S58" i="19"/>
  <c r="P58" i="19" s="1"/>
  <c r="Q64" i="19"/>
  <c r="Q70" i="19"/>
  <c r="M70" i="19"/>
  <c r="S97" i="19"/>
  <c r="P97" i="19" s="1"/>
  <c r="I97" i="19"/>
  <c r="R97" i="19"/>
  <c r="Q97" i="19"/>
  <c r="I128" i="19"/>
  <c r="J161" i="19"/>
  <c r="Q175" i="19"/>
  <c r="M179" i="19"/>
  <c r="J193" i="19"/>
  <c r="S198" i="19"/>
  <c r="P198" i="19" s="1"/>
  <c r="I198" i="19"/>
  <c r="R198" i="19"/>
  <c r="Q198" i="19"/>
  <c r="M198" i="19"/>
  <c r="S201" i="19"/>
  <c r="P201" i="19" s="1"/>
  <c r="M211" i="19"/>
  <c r="Q212" i="19"/>
  <c r="I249" i="19"/>
  <c r="K252" i="19"/>
  <c r="T272" i="19"/>
  <c r="I307" i="19"/>
  <c r="R64" i="19"/>
  <c r="R86" i="19"/>
  <c r="R96" i="19"/>
  <c r="Q104" i="19"/>
  <c r="M104" i="19"/>
  <c r="S104" i="19"/>
  <c r="P104" i="19" s="1"/>
  <c r="R104" i="19"/>
  <c r="M106" i="19"/>
  <c r="Q107" i="19"/>
  <c r="J128" i="19"/>
  <c r="M164" i="19"/>
  <c r="K164" i="19"/>
  <c r="I164" i="19"/>
  <c r="S178" i="19"/>
  <c r="P178" i="19" s="1"/>
  <c r="I178" i="19"/>
  <c r="R178" i="19"/>
  <c r="Q178" i="19"/>
  <c r="K178" i="19"/>
  <c r="J178" i="19"/>
  <c r="R180" i="19"/>
  <c r="S193" i="19"/>
  <c r="P193" i="19" s="1"/>
  <c r="M196" i="19"/>
  <c r="K196" i="19"/>
  <c r="I196" i="19"/>
  <c r="J198" i="19"/>
  <c r="S210" i="19"/>
  <c r="P210" i="19" s="1"/>
  <c r="I210" i="19"/>
  <c r="R210" i="19"/>
  <c r="Q210" i="19"/>
  <c r="K210" i="19"/>
  <c r="J210" i="19"/>
  <c r="R212" i="19"/>
  <c r="K235" i="19"/>
  <c r="J235" i="19"/>
  <c r="S235" i="19"/>
  <c r="P235" i="19" s="1"/>
  <c r="R235" i="19"/>
  <c r="I235" i="19"/>
  <c r="R237" i="19"/>
  <c r="J254" i="19"/>
  <c r="S254" i="19"/>
  <c r="P254" i="19" s="1"/>
  <c r="I254" i="19"/>
  <c r="R254" i="19"/>
  <c r="K254" i="19"/>
  <c r="Q258" i="19"/>
  <c r="R269" i="19"/>
  <c r="Q269" i="19"/>
  <c r="S269" i="19"/>
  <c r="P269" i="19" s="1"/>
  <c r="M269" i="19"/>
  <c r="K269" i="19"/>
  <c r="J269" i="19"/>
  <c r="I269" i="19"/>
  <c r="K287" i="19"/>
  <c r="J287" i="19"/>
  <c r="S287" i="19"/>
  <c r="P287" i="19" s="1"/>
  <c r="R287" i="19"/>
  <c r="Q287" i="19"/>
  <c r="M287" i="19"/>
  <c r="U289" i="19"/>
  <c r="J310" i="19"/>
  <c r="S310" i="19"/>
  <c r="P310" i="19" s="1"/>
  <c r="I310" i="19"/>
  <c r="R310" i="19"/>
  <c r="Q310" i="19"/>
  <c r="K310" i="19"/>
  <c r="S330" i="19"/>
  <c r="J342" i="19"/>
  <c r="M370" i="19"/>
  <c r="K370" i="19"/>
  <c r="J370" i="19"/>
  <c r="I370" i="19"/>
  <c r="R370" i="19"/>
  <c r="Q370" i="19"/>
  <c r="S370" i="19"/>
  <c r="P370" i="19" s="1"/>
  <c r="M398" i="19"/>
  <c r="K398" i="19"/>
  <c r="Q398" i="19"/>
  <c r="J398" i="19"/>
  <c r="I398" i="19"/>
  <c r="S398" i="19"/>
  <c r="P398" i="19" s="1"/>
  <c r="R398" i="19"/>
  <c r="K405" i="19"/>
  <c r="J405" i="19"/>
  <c r="R405" i="19"/>
  <c r="Q405" i="19"/>
  <c r="I405" i="19"/>
  <c r="S405" i="19"/>
  <c r="P405" i="19" s="1"/>
  <c r="I450" i="19"/>
  <c r="K89" i="19"/>
  <c r="Q100" i="19"/>
  <c r="M100" i="19"/>
  <c r="K100" i="19"/>
  <c r="J100" i="19"/>
  <c r="K102" i="19"/>
  <c r="J102" i="19"/>
  <c r="S102" i="19"/>
  <c r="P102" i="19" s="1"/>
  <c r="I102" i="19"/>
  <c r="I104" i="19"/>
  <c r="J164" i="19"/>
  <c r="Q177" i="19"/>
  <c r="M177" i="19"/>
  <c r="R177" i="19"/>
  <c r="K177" i="19"/>
  <c r="Q179" i="19"/>
  <c r="J196" i="19"/>
  <c r="K198" i="19"/>
  <c r="Q209" i="19"/>
  <c r="M209" i="19"/>
  <c r="R209" i="19"/>
  <c r="K209" i="19"/>
  <c r="M210" i="19"/>
  <c r="Q211" i="19"/>
  <c r="S212" i="19"/>
  <c r="P212" i="19" s="1"/>
  <c r="I226" i="19"/>
  <c r="M235" i="19"/>
  <c r="M248" i="19"/>
  <c r="J248" i="19"/>
  <c r="I248" i="19"/>
  <c r="Q248" i="19"/>
  <c r="S248" i="19"/>
  <c r="P248" i="19" s="1"/>
  <c r="R248" i="19"/>
  <c r="M254" i="19"/>
  <c r="J274" i="19"/>
  <c r="S274" i="19"/>
  <c r="P274" i="19" s="1"/>
  <c r="I274" i="19"/>
  <c r="R274" i="19"/>
  <c r="Q274" i="19"/>
  <c r="K274" i="19"/>
  <c r="I287" i="19"/>
  <c r="J302" i="19"/>
  <c r="S302" i="19"/>
  <c r="P302" i="19" s="1"/>
  <c r="I302" i="19"/>
  <c r="R302" i="19"/>
  <c r="Q302" i="19"/>
  <c r="M302" i="19"/>
  <c r="S307" i="19"/>
  <c r="P307" i="19" s="1"/>
  <c r="M310" i="19"/>
  <c r="J314" i="19"/>
  <c r="S314" i="19"/>
  <c r="P314" i="19" s="1"/>
  <c r="I314" i="19"/>
  <c r="R314" i="19"/>
  <c r="M314" i="19"/>
  <c r="Q314" i="19"/>
  <c r="M317" i="19"/>
  <c r="K373" i="19"/>
  <c r="M373" i="19"/>
  <c r="Q373" i="19"/>
  <c r="J373" i="19"/>
  <c r="I373" i="19"/>
  <c r="S373" i="19"/>
  <c r="P373" i="19" s="1"/>
  <c r="R373" i="19"/>
  <c r="S392" i="19"/>
  <c r="P392" i="19" s="1"/>
  <c r="I392" i="19"/>
  <c r="R392" i="19"/>
  <c r="Q392" i="19"/>
  <c r="M392" i="19"/>
  <c r="K392" i="19"/>
  <c r="M405" i="19"/>
  <c r="M443" i="19"/>
  <c r="S443" i="19" s="1"/>
  <c r="K443" i="19"/>
  <c r="J443" i="19"/>
  <c r="I443" i="19"/>
  <c r="K476" i="19"/>
  <c r="J476" i="19"/>
  <c r="I476" i="19"/>
  <c r="I58" i="19"/>
  <c r="T65" i="19"/>
  <c r="S89" i="19"/>
  <c r="P89" i="19" s="1"/>
  <c r="I100" i="19"/>
  <c r="M102" i="19"/>
  <c r="J104" i="19"/>
  <c r="Q106" i="19"/>
  <c r="S107" i="19"/>
  <c r="P107" i="19" s="1"/>
  <c r="K116" i="19"/>
  <c r="J116" i="19"/>
  <c r="I116" i="19"/>
  <c r="I131" i="19"/>
  <c r="J133" i="19"/>
  <c r="J138" i="19"/>
  <c r="K144" i="19"/>
  <c r="K163" i="19"/>
  <c r="J163" i="19"/>
  <c r="S163" i="19"/>
  <c r="P163" i="19" s="1"/>
  <c r="I163" i="19"/>
  <c r="M176" i="19"/>
  <c r="K176" i="19"/>
  <c r="S176" i="19"/>
  <c r="P176" i="19" s="1"/>
  <c r="R176" i="19"/>
  <c r="I177" i="19"/>
  <c r="R179" i="19"/>
  <c r="K195" i="19"/>
  <c r="J195" i="19"/>
  <c r="S195" i="19"/>
  <c r="P195" i="19" s="1"/>
  <c r="I195" i="19"/>
  <c r="J197" i="19"/>
  <c r="J202" i="19"/>
  <c r="M208" i="19"/>
  <c r="K208" i="19"/>
  <c r="S208" i="19"/>
  <c r="P208" i="19" s="1"/>
  <c r="R208" i="19"/>
  <c r="I209" i="19"/>
  <c r="K248" i="19"/>
  <c r="S250" i="19"/>
  <c r="P250" i="19" s="1"/>
  <c r="I250" i="19"/>
  <c r="R250" i="19"/>
  <c r="K250" i="19"/>
  <c r="J250" i="19"/>
  <c r="Q250" i="19"/>
  <c r="M274" i="19"/>
  <c r="M280" i="19"/>
  <c r="R280" i="19"/>
  <c r="Q280" i="19"/>
  <c r="K280" i="19"/>
  <c r="I280" i="19"/>
  <c r="R281" i="19"/>
  <c r="Q281" i="19"/>
  <c r="J281" i="19"/>
  <c r="I281" i="19"/>
  <c r="K281" i="19"/>
  <c r="M284" i="19"/>
  <c r="S284" i="19"/>
  <c r="P284" i="19" s="1"/>
  <c r="R284" i="19"/>
  <c r="Q284" i="19"/>
  <c r="K284" i="19"/>
  <c r="J284" i="19"/>
  <c r="I284" i="19"/>
  <c r="U296" i="19"/>
  <c r="T296" i="19"/>
  <c r="J306" i="19"/>
  <c r="S306" i="19"/>
  <c r="P306" i="19" s="1"/>
  <c r="I306" i="19"/>
  <c r="R306" i="19"/>
  <c r="Q306" i="19"/>
  <c r="M306" i="19"/>
  <c r="M333" i="19"/>
  <c r="K333" i="19"/>
  <c r="J333" i="19"/>
  <c r="I333" i="19"/>
  <c r="S333" i="19"/>
  <c r="P333" i="19" s="1"/>
  <c r="R333" i="19"/>
  <c r="Q333" i="19"/>
  <c r="M337" i="19"/>
  <c r="K337" i="19"/>
  <c r="R337" i="19"/>
  <c r="Q337" i="19"/>
  <c r="J337" i="19"/>
  <c r="I337" i="19"/>
  <c r="S351" i="19"/>
  <c r="P351" i="19" s="1"/>
  <c r="I351" i="19"/>
  <c r="R351" i="19"/>
  <c r="Q351" i="19"/>
  <c r="M351" i="19"/>
  <c r="Q362" i="19"/>
  <c r="M362" i="19"/>
  <c r="S362" i="19"/>
  <c r="P362" i="19" s="1"/>
  <c r="R362" i="19"/>
  <c r="I362" i="19"/>
  <c r="J378" i="19"/>
  <c r="M382" i="19"/>
  <c r="K382" i="19"/>
  <c r="S382" i="19"/>
  <c r="P382" i="19" s="1"/>
  <c r="R382" i="19"/>
  <c r="Q382" i="19"/>
  <c r="I382" i="19"/>
  <c r="J382" i="19"/>
  <c r="J392" i="19"/>
  <c r="K413" i="19"/>
  <c r="J413" i="19"/>
  <c r="S413" i="19"/>
  <c r="P413" i="19" s="1"/>
  <c r="R413" i="19"/>
  <c r="Q413" i="19"/>
  <c r="M413" i="19"/>
  <c r="I413" i="19"/>
  <c r="I430" i="19"/>
  <c r="I63" i="19"/>
  <c r="S79" i="19"/>
  <c r="P79" i="19" s="1"/>
  <c r="I79" i="19"/>
  <c r="R79" i="19"/>
  <c r="Q79" i="19"/>
  <c r="I130" i="19"/>
  <c r="K130" i="19"/>
  <c r="J130" i="19"/>
  <c r="Q165" i="19"/>
  <c r="M165" i="19"/>
  <c r="S165" i="19"/>
  <c r="P165" i="19" s="1"/>
  <c r="R165" i="19"/>
  <c r="S170" i="19"/>
  <c r="P170" i="19" s="1"/>
  <c r="I170" i="19"/>
  <c r="R170" i="19"/>
  <c r="Q170" i="19"/>
  <c r="K207" i="19"/>
  <c r="J207" i="19"/>
  <c r="S207" i="19"/>
  <c r="P207" i="19" s="1"/>
  <c r="I207" i="19"/>
  <c r="R207" i="19"/>
  <c r="S238" i="19"/>
  <c r="P238" i="19" s="1"/>
  <c r="I238" i="19"/>
  <c r="R238" i="19"/>
  <c r="Q238" i="19"/>
  <c r="J238" i="19"/>
  <c r="K275" i="19"/>
  <c r="J275" i="19"/>
  <c r="R275" i="19"/>
  <c r="Q275" i="19"/>
  <c r="S275" i="19"/>
  <c r="P275" i="19" s="1"/>
  <c r="M275" i="19"/>
  <c r="I275" i="19"/>
  <c r="R309" i="19"/>
  <c r="Q309" i="19"/>
  <c r="I309" i="19"/>
  <c r="J309" i="19"/>
  <c r="Q74" i="19"/>
  <c r="M74" i="19"/>
  <c r="S93" i="19"/>
  <c r="P93" i="19" s="1"/>
  <c r="I93" i="19"/>
  <c r="R93" i="19"/>
  <c r="Q93" i="19"/>
  <c r="M93" i="19"/>
  <c r="K115" i="19"/>
  <c r="J115" i="19"/>
  <c r="I115" i="19"/>
  <c r="K221" i="19"/>
  <c r="J221" i="19"/>
  <c r="I221" i="19"/>
  <c r="J225" i="19"/>
  <c r="K225" i="19"/>
  <c r="M236" i="19"/>
  <c r="R236" i="19"/>
  <c r="Q236" i="19"/>
  <c r="I236" i="19"/>
  <c r="T280" i="19"/>
  <c r="J318" i="19"/>
  <c r="S318" i="19"/>
  <c r="P318" i="19" s="1"/>
  <c r="I318" i="19"/>
  <c r="R318" i="19"/>
  <c r="K318" i="19"/>
  <c r="K90" i="19"/>
  <c r="J90" i="19"/>
  <c r="S90" i="19"/>
  <c r="P90" i="19" s="1"/>
  <c r="I90" i="19"/>
  <c r="M90" i="19"/>
  <c r="M160" i="19"/>
  <c r="K160" i="19"/>
  <c r="S160" i="19"/>
  <c r="P160" i="19" s="1"/>
  <c r="R160" i="19"/>
  <c r="I161" i="19"/>
  <c r="M192" i="19"/>
  <c r="K192" i="19"/>
  <c r="S192" i="19"/>
  <c r="P192" i="19" s="1"/>
  <c r="R192" i="19"/>
  <c r="K211" i="19"/>
  <c r="J211" i="19"/>
  <c r="S211" i="19"/>
  <c r="P211" i="19" s="1"/>
  <c r="I211" i="19"/>
  <c r="I223" i="19"/>
  <c r="J252" i="19"/>
  <c r="M258" i="19"/>
  <c r="J264" i="19"/>
  <c r="R273" i="19"/>
  <c r="Q273" i="19"/>
  <c r="S273" i="19"/>
  <c r="P273" i="19" s="1"/>
  <c r="M273" i="19"/>
  <c r="M318" i="19"/>
  <c r="M75" i="19"/>
  <c r="Q80" i="19"/>
  <c r="Q86" i="19"/>
  <c r="M86" i="19"/>
  <c r="I89" i="19"/>
  <c r="Q92" i="19"/>
  <c r="M92" i="19"/>
  <c r="S92" i="19"/>
  <c r="P92" i="19" s="1"/>
  <c r="Q96" i="19"/>
  <c r="M96" i="19"/>
  <c r="J96" i="19"/>
  <c r="I96" i="19"/>
  <c r="I160" i="19"/>
  <c r="S166" i="19"/>
  <c r="P166" i="19" s="1"/>
  <c r="I166" i="19"/>
  <c r="R166" i="19"/>
  <c r="Q166" i="19"/>
  <c r="M166" i="19"/>
  <c r="S169" i="19"/>
  <c r="P169" i="19" s="1"/>
  <c r="Q180" i="19"/>
  <c r="I192" i="19"/>
  <c r="K236" i="19"/>
  <c r="M237" i="19"/>
  <c r="K264" i="19"/>
  <c r="M279" i="19"/>
  <c r="J332" i="19"/>
  <c r="I332" i="19"/>
  <c r="M332" i="19"/>
  <c r="S332" i="19" s="1"/>
  <c r="Q332" i="19"/>
  <c r="R332" i="19" s="1"/>
  <c r="K332" i="19"/>
  <c r="I342" i="19"/>
  <c r="M349" i="19"/>
  <c r="K349" i="19"/>
  <c r="J349" i="19"/>
  <c r="I349" i="19"/>
  <c r="S349" i="19"/>
  <c r="P349" i="19" s="1"/>
  <c r="R349" i="19"/>
  <c r="Q349" i="19"/>
  <c r="M353" i="19"/>
  <c r="K353" i="19"/>
  <c r="R353" i="19"/>
  <c r="Q353" i="19"/>
  <c r="J353" i="19"/>
  <c r="I353" i="19"/>
  <c r="S367" i="19"/>
  <c r="P367" i="19" s="1"/>
  <c r="I367" i="19"/>
  <c r="R367" i="19"/>
  <c r="Q367" i="19"/>
  <c r="M367" i="19"/>
  <c r="K381" i="19"/>
  <c r="I381" i="19"/>
  <c r="S381" i="19"/>
  <c r="P381" i="19" s="1"/>
  <c r="R381" i="19"/>
  <c r="Q381" i="19"/>
  <c r="M381" i="19"/>
  <c r="J381" i="19"/>
  <c r="R407" i="19"/>
  <c r="Q407" i="19"/>
  <c r="I407" i="19"/>
  <c r="K407" i="19"/>
  <c r="J407" i="19"/>
  <c r="S407" i="19"/>
  <c r="P407" i="19" s="1"/>
  <c r="M407" i="19"/>
  <c r="S507" i="19"/>
  <c r="P507" i="19" s="1"/>
  <c r="I507" i="19"/>
  <c r="R507" i="19"/>
  <c r="Q507" i="19"/>
  <c r="M507" i="19"/>
  <c r="K507" i="19"/>
  <c r="J507" i="19"/>
  <c r="U521" i="19"/>
  <c r="T521" i="19"/>
  <c r="S523" i="19"/>
  <c r="P523" i="19" s="1"/>
  <c r="I523" i="19"/>
  <c r="R523" i="19"/>
  <c r="Q523" i="19"/>
  <c r="M523" i="19"/>
  <c r="K523" i="19"/>
  <c r="J523" i="19"/>
  <c r="R70" i="19"/>
  <c r="R80" i="19"/>
  <c r="J89" i="19"/>
  <c r="Q90" i="19"/>
  <c r="R92" i="19"/>
  <c r="M97" i="19"/>
  <c r="K132" i="19"/>
  <c r="I132" i="19"/>
  <c r="I146" i="19"/>
  <c r="K146" i="19"/>
  <c r="J146" i="19"/>
  <c r="J160" i="19"/>
  <c r="S161" i="19"/>
  <c r="P161" i="19" s="1"/>
  <c r="J166" i="19"/>
  <c r="J192" i="19"/>
  <c r="K239" i="19"/>
  <c r="J239" i="19"/>
  <c r="M239" i="19"/>
  <c r="I239" i="19"/>
  <c r="J249" i="19"/>
  <c r="J266" i="19"/>
  <c r="S266" i="19"/>
  <c r="P266" i="19" s="1"/>
  <c r="I266" i="19"/>
  <c r="R266" i="19"/>
  <c r="M266" i="19"/>
  <c r="M292" i="19"/>
  <c r="S292" i="19"/>
  <c r="P292" i="19" s="1"/>
  <c r="R292" i="19"/>
  <c r="Q292" i="19"/>
  <c r="K292" i="19"/>
  <c r="M307" i="19"/>
  <c r="R317" i="19"/>
  <c r="Q317" i="19"/>
  <c r="K317" i="19"/>
  <c r="J317" i="19"/>
  <c r="I317" i="19"/>
  <c r="K336" i="19"/>
  <c r="J336" i="19"/>
  <c r="S336" i="19"/>
  <c r="P336" i="19" s="1"/>
  <c r="I336" i="19"/>
  <c r="R336" i="19"/>
  <c r="Q336" i="19"/>
  <c r="M336" i="19"/>
  <c r="S70" i="19"/>
  <c r="P70" i="19" s="1"/>
  <c r="S101" i="19"/>
  <c r="P101" i="19" s="1"/>
  <c r="I101" i="19"/>
  <c r="R101" i="19"/>
  <c r="Q101" i="19"/>
  <c r="K101" i="19"/>
  <c r="J101" i="19"/>
  <c r="R107" i="19"/>
  <c r="I121" i="19"/>
  <c r="I126" i="19"/>
  <c r="J126" i="19"/>
  <c r="I133" i="19"/>
  <c r="I158" i="19"/>
  <c r="I165" i="19"/>
  <c r="M178" i="19"/>
  <c r="S180" i="19"/>
  <c r="P180" i="19" s="1"/>
  <c r="Q185" i="19"/>
  <c r="M185" i="19"/>
  <c r="I185" i="19"/>
  <c r="S190" i="19"/>
  <c r="P190" i="19" s="1"/>
  <c r="I190" i="19"/>
  <c r="R190" i="19"/>
  <c r="Q190" i="19"/>
  <c r="J190" i="19"/>
  <c r="I197" i="19"/>
  <c r="K220" i="19"/>
  <c r="J220" i="19"/>
  <c r="I220" i="19"/>
  <c r="Q239" i="19"/>
  <c r="K266" i="19"/>
  <c r="I292" i="19"/>
  <c r="M316" i="19"/>
  <c r="S316" i="19"/>
  <c r="P316" i="19" s="1"/>
  <c r="R316" i="19"/>
  <c r="Q316" i="19"/>
  <c r="K364" i="19"/>
  <c r="J364" i="19"/>
  <c r="S364" i="19"/>
  <c r="P364" i="19" s="1"/>
  <c r="I364" i="19"/>
  <c r="M364" i="19"/>
  <c r="Q364" i="19"/>
  <c r="Q379" i="19"/>
  <c r="J379" i="19"/>
  <c r="I379" i="19"/>
  <c r="S379" i="19"/>
  <c r="P379" i="19" s="1"/>
  <c r="R379" i="19"/>
  <c r="K379" i="19"/>
  <c r="S396" i="19"/>
  <c r="P396" i="19" s="1"/>
  <c r="I396" i="19"/>
  <c r="M396" i="19"/>
  <c r="Q396" i="19"/>
  <c r="K396" i="19"/>
  <c r="J396" i="19"/>
  <c r="R396" i="19"/>
  <c r="M436" i="19"/>
  <c r="I11" i="19"/>
  <c r="M49" i="19"/>
  <c r="Q49" i="19" s="1"/>
  <c r="R49" i="19" s="1"/>
  <c r="J58" i="19"/>
  <c r="K63" i="19"/>
  <c r="M65" i="19"/>
  <c r="K65" i="19"/>
  <c r="J74" i="19"/>
  <c r="K79" i="19"/>
  <c r="M81" i="19"/>
  <c r="K81" i="19"/>
  <c r="M91" i="19"/>
  <c r="K91" i="19"/>
  <c r="J91" i="19"/>
  <c r="I91" i="19"/>
  <c r="J93" i="19"/>
  <c r="R100" i="19"/>
  <c r="K104" i="19"/>
  <c r="R106" i="19"/>
  <c r="I117" i="19"/>
  <c r="K133" i="19"/>
  <c r="J137" i="19"/>
  <c r="K138" i="19"/>
  <c r="I144" i="19"/>
  <c r="I150" i="19"/>
  <c r="M163" i="19"/>
  <c r="Q164" i="19"/>
  <c r="K165" i="19"/>
  <c r="J169" i="19"/>
  <c r="K170" i="19"/>
  <c r="I176" i="19"/>
  <c r="J177" i="19"/>
  <c r="S182" i="19"/>
  <c r="P182" i="19" s="1"/>
  <c r="I182" i="19"/>
  <c r="R182" i="19"/>
  <c r="Q182" i="19"/>
  <c r="M182" i="19"/>
  <c r="S185" i="19"/>
  <c r="P185" i="19" s="1"/>
  <c r="M195" i="19"/>
  <c r="Q196" i="19"/>
  <c r="K197" i="19"/>
  <c r="J201" i="19"/>
  <c r="K202" i="19"/>
  <c r="I208" i="19"/>
  <c r="J209" i="19"/>
  <c r="I219" i="19"/>
  <c r="J230" i="19"/>
  <c r="Q235" i="19"/>
  <c r="K238" i="19"/>
  <c r="S239" i="19"/>
  <c r="P239" i="19" s="1"/>
  <c r="K243" i="19"/>
  <c r="J243" i="19"/>
  <c r="S243" i="19"/>
  <c r="P243" i="19" s="1"/>
  <c r="R243" i="19"/>
  <c r="M243" i="19"/>
  <c r="I243" i="19"/>
  <c r="S246" i="19"/>
  <c r="P246" i="19" s="1"/>
  <c r="I246" i="19"/>
  <c r="R246" i="19"/>
  <c r="Q246" i="19"/>
  <c r="M246" i="19"/>
  <c r="J246" i="19"/>
  <c r="K246" i="19"/>
  <c r="M250" i="19"/>
  <c r="R253" i="19"/>
  <c r="Q253" i="19"/>
  <c r="K253" i="19"/>
  <c r="J253" i="19"/>
  <c r="I253" i="19"/>
  <c r="Q254" i="19"/>
  <c r="K263" i="19"/>
  <c r="J263" i="19"/>
  <c r="M263" i="19"/>
  <c r="I263" i="19"/>
  <c r="S263" i="19"/>
  <c r="P263" i="19" s="1"/>
  <c r="R263" i="19"/>
  <c r="Q263" i="19"/>
  <c r="J270" i="19"/>
  <c r="S270" i="19"/>
  <c r="P270" i="19" s="1"/>
  <c r="I270" i="19"/>
  <c r="R270" i="19"/>
  <c r="Q270" i="19"/>
  <c r="M270" i="19"/>
  <c r="K270" i="19"/>
  <c r="I273" i="19"/>
  <c r="J280" i="19"/>
  <c r="M281" i="19"/>
  <c r="M300" i="19"/>
  <c r="J300" i="19"/>
  <c r="I300" i="19"/>
  <c r="S300" i="19"/>
  <c r="P300" i="19" s="1"/>
  <c r="K306" i="19"/>
  <c r="M308" i="19"/>
  <c r="Q308" i="19"/>
  <c r="K308" i="19"/>
  <c r="J308" i="19"/>
  <c r="I308" i="19"/>
  <c r="K309" i="19"/>
  <c r="J316" i="19"/>
  <c r="J335" i="19"/>
  <c r="S337" i="19"/>
  <c r="P337" i="19" s="1"/>
  <c r="J346" i="19"/>
  <c r="Q358" i="19"/>
  <c r="M358" i="19"/>
  <c r="R358" i="19"/>
  <c r="K358" i="19"/>
  <c r="S358" i="19"/>
  <c r="P358" i="19" s="1"/>
  <c r="Q371" i="19"/>
  <c r="M371" i="19"/>
  <c r="R371" i="19"/>
  <c r="K371" i="19"/>
  <c r="J371" i="19"/>
  <c r="S371" i="19"/>
  <c r="P371" i="19" s="1"/>
  <c r="S376" i="19"/>
  <c r="P376" i="19" s="1"/>
  <c r="I376" i="19"/>
  <c r="R376" i="19"/>
  <c r="Q376" i="19"/>
  <c r="J376" i="19"/>
  <c r="K376" i="19"/>
  <c r="K378" i="19"/>
  <c r="R411" i="19"/>
  <c r="Q411" i="19"/>
  <c r="J411" i="19"/>
  <c r="I411" i="19"/>
  <c r="S411" i="19"/>
  <c r="P411" i="19" s="1"/>
  <c r="K411" i="19"/>
  <c r="M411" i="19"/>
  <c r="K434" i="19"/>
  <c r="K464" i="19"/>
  <c r="J464" i="19"/>
  <c r="I464" i="19"/>
  <c r="Q241" i="19"/>
  <c r="R241" i="19"/>
  <c r="M241" i="19"/>
  <c r="J286" i="19"/>
  <c r="S286" i="19"/>
  <c r="P286" i="19" s="1"/>
  <c r="I286" i="19"/>
  <c r="R286" i="19"/>
  <c r="K286" i="19"/>
  <c r="M341" i="19"/>
  <c r="K341" i="19"/>
  <c r="S341" i="19"/>
  <c r="P341" i="19" s="1"/>
  <c r="R341" i="19"/>
  <c r="Q341" i="19"/>
  <c r="M357" i="19"/>
  <c r="K357" i="19"/>
  <c r="S357" i="19"/>
  <c r="P357" i="19" s="1"/>
  <c r="R357" i="19"/>
  <c r="Q357" i="19"/>
  <c r="M410" i="19"/>
  <c r="R410" i="19"/>
  <c r="Q410" i="19"/>
  <c r="K410" i="19"/>
  <c r="J105" i="19"/>
  <c r="I118" i="19"/>
  <c r="I241" i="19"/>
  <c r="M260" i="19"/>
  <c r="S260" i="19"/>
  <c r="P260" i="19" s="1"/>
  <c r="K268" i="19"/>
  <c r="R277" i="19"/>
  <c r="Q277" i="19"/>
  <c r="I277" i="19"/>
  <c r="K283" i="19"/>
  <c r="J283" i="19"/>
  <c r="S283" i="19"/>
  <c r="P283" i="19" s="1"/>
  <c r="R283" i="19"/>
  <c r="R285" i="19"/>
  <c r="Q285" i="19"/>
  <c r="K285" i="19"/>
  <c r="J285" i="19"/>
  <c r="I285" i="19"/>
  <c r="M286" i="19"/>
  <c r="M296" i="19"/>
  <c r="I296" i="19"/>
  <c r="J298" i="19"/>
  <c r="S298" i="19"/>
  <c r="P298" i="19" s="1"/>
  <c r="I298" i="19"/>
  <c r="R298" i="19"/>
  <c r="M298" i="19"/>
  <c r="I341" i="19"/>
  <c r="I357" i="19"/>
  <c r="S368" i="19"/>
  <c r="P368" i="19" s="1"/>
  <c r="I368" i="19"/>
  <c r="K368" i="19"/>
  <c r="J368" i="19"/>
  <c r="R368" i="19"/>
  <c r="Q368" i="19"/>
  <c r="Q391" i="19"/>
  <c r="K391" i="19"/>
  <c r="J391" i="19"/>
  <c r="S391" i="19"/>
  <c r="P391" i="19" s="1"/>
  <c r="R391" i="19"/>
  <c r="J408" i="19"/>
  <c r="S408" i="19"/>
  <c r="P408" i="19" s="1"/>
  <c r="I408" i="19"/>
  <c r="R408" i="19"/>
  <c r="Q408" i="19"/>
  <c r="M408" i="19"/>
  <c r="K408" i="19"/>
  <c r="I410" i="19"/>
  <c r="J454" i="19"/>
  <c r="I454" i="19"/>
  <c r="I475" i="19"/>
  <c r="K475" i="19"/>
  <c r="Q490" i="19"/>
  <c r="M490" i="19"/>
  <c r="S490" i="19"/>
  <c r="P490" i="19" s="1"/>
  <c r="R490" i="19"/>
  <c r="J490" i="19"/>
  <c r="I490" i="19"/>
  <c r="S242" i="19"/>
  <c r="P242" i="19" s="1"/>
  <c r="I242" i="19"/>
  <c r="R242" i="19"/>
  <c r="K242" i="19"/>
  <c r="J242" i="19"/>
  <c r="J290" i="19"/>
  <c r="S290" i="19"/>
  <c r="P290" i="19" s="1"/>
  <c r="I290" i="19"/>
  <c r="R290" i="19"/>
  <c r="K290" i="19"/>
  <c r="R301" i="19"/>
  <c r="Q301" i="19"/>
  <c r="S301" i="19"/>
  <c r="P301" i="19" s="1"/>
  <c r="M301" i="19"/>
  <c r="R313" i="19"/>
  <c r="Q313" i="19"/>
  <c r="J313" i="19"/>
  <c r="I313" i="19"/>
  <c r="M394" i="19"/>
  <c r="R394" i="19"/>
  <c r="Q394" i="19"/>
  <c r="S394" i="19"/>
  <c r="P394" i="19" s="1"/>
  <c r="K394" i="19"/>
  <c r="J394" i="19"/>
  <c r="I394" i="19"/>
  <c r="S404" i="19"/>
  <c r="P404" i="19" s="1"/>
  <c r="I404" i="19"/>
  <c r="R404" i="19"/>
  <c r="J404" i="19"/>
  <c r="K404" i="19"/>
  <c r="Q404" i="19"/>
  <c r="J456" i="19"/>
  <c r="I456" i="19"/>
  <c r="K456" i="19"/>
  <c r="I465" i="19"/>
  <c r="J465" i="19"/>
  <c r="M473" i="19"/>
  <c r="K473" i="19"/>
  <c r="J473" i="19"/>
  <c r="I473" i="19"/>
  <c r="K512" i="19"/>
  <c r="J512" i="19"/>
  <c r="S512" i="19"/>
  <c r="P512" i="19" s="1"/>
  <c r="I512" i="19"/>
  <c r="R512" i="19"/>
  <c r="Q512" i="19"/>
  <c r="M512" i="19"/>
  <c r="I114" i="19"/>
  <c r="J241" i="19"/>
  <c r="Q245" i="19"/>
  <c r="J245" i="19"/>
  <c r="I245" i="19"/>
  <c r="K255" i="19"/>
  <c r="J255" i="19"/>
  <c r="S255" i="19"/>
  <c r="P255" i="19" s="1"/>
  <c r="M256" i="19"/>
  <c r="S256" i="19"/>
  <c r="P256" i="19" s="1"/>
  <c r="R256" i="19"/>
  <c r="K259" i="19"/>
  <c r="J259" i="19"/>
  <c r="I259" i="19"/>
  <c r="I260" i="19"/>
  <c r="J262" i="19"/>
  <c r="S262" i="19"/>
  <c r="P262" i="19" s="1"/>
  <c r="I262" i="19"/>
  <c r="R262" i="19"/>
  <c r="M262" i="19"/>
  <c r="K262" i="19"/>
  <c r="M277" i="19"/>
  <c r="I283" i="19"/>
  <c r="M285" i="19"/>
  <c r="J296" i="19"/>
  <c r="K298" i="19"/>
  <c r="S313" i="19"/>
  <c r="P313" i="19" s="1"/>
  <c r="K324" i="19"/>
  <c r="J324" i="19"/>
  <c r="M327" i="19"/>
  <c r="S327" i="19" s="1"/>
  <c r="M325" i="19"/>
  <c r="Q325" i="19" s="1"/>
  <c r="R325" i="19" s="1"/>
  <c r="S325" i="19"/>
  <c r="K331" i="19"/>
  <c r="J331" i="19"/>
  <c r="I331" i="19"/>
  <c r="Q338" i="19"/>
  <c r="M338" i="19"/>
  <c r="K338" i="19"/>
  <c r="J338" i="19"/>
  <c r="I338" i="19"/>
  <c r="S338" i="19"/>
  <c r="P338" i="19" s="1"/>
  <c r="R338" i="19"/>
  <c r="J341" i="19"/>
  <c r="S343" i="19"/>
  <c r="P343" i="19" s="1"/>
  <c r="I343" i="19"/>
  <c r="R343" i="19"/>
  <c r="Q343" i="19"/>
  <c r="K343" i="19"/>
  <c r="J343" i="19"/>
  <c r="Q354" i="19"/>
  <c r="M354" i="19"/>
  <c r="K354" i="19"/>
  <c r="J354" i="19"/>
  <c r="I354" i="19"/>
  <c r="S354" i="19"/>
  <c r="P354" i="19" s="1"/>
  <c r="R354" i="19"/>
  <c r="J357" i="19"/>
  <c r="S359" i="19"/>
  <c r="P359" i="19" s="1"/>
  <c r="I359" i="19"/>
  <c r="R359" i="19"/>
  <c r="Q359" i="19"/>
  <c r="K359" i="19"/>
  <c r="J359" i="19"/>
  <c r="M368" i="19"/>
  <c r="I391" i="19"/>
  <c r="J410" i="19"/>
  <c r="J440" i="19"/>
  <c r="I440" i="19"/>
  <c r="K440" i="19"/>
  <c r="K454" i="19"/>
  <c r="K462" i="19"/>
  <c r="J475" i="19"/>
  <c r="M513" i="19"/>
  <c r="K513" i="19"/>
  <c r="R513" i="19"/>
  <c r="Q513" i="19"/>
  <c r="I513" i="19"/>
  <c r="S513" i="19"/>
  <c r="P513" i="19" s="1"/>
  <c r="J513" i="19"/>
  <c r="Q518" i="19"/>
  <c r="M518" i="19"/>
  <c r="R518" i="19"/>
  <c r="K518" i="19"/>
  <c r="S518" i="19"/>
  <c r="P518" i="19" s="1"/>
  <c r="J518" i="19"/>
  <c r="I518" i="19"/>
  <c r="M240" i="19"/>
  <c r="J240" i="19"/>
  <c r="I240" i="19"/>
  <c r="M268" i="19"/>
  <c r="J268" i="19"/>
  <c r="I268" i="19"/>
  <c r="K436" i="19"/>
  <c r="J436" i="19"/>
  <c r="I436" i="19"/>
  <c r="M103" i="19"/>
  <c r="K103" i="19"/>
  <c r="S105" i="19"/>
  <c r="P105" i="19" s="1"/>
  <c r="I105" i="19"/>
  <c r="R105" i="19"/>
  <c r="Q105" i="19"/>
  <c r="M233" i="19"/>
  <c r="S233" i="19" s="1"/>
  <c r="S234" i="19"/>
  <c r="P234" i="19" s="1"/>
  <c r="I234" i="19"/>
  <c r="R234" i="19"/>
  <c r="K234" i="19"/>
  <c r="J234" i="19"/>
  <c r="Q240" i="19"/>
  <c r="K241" i="19"/>
  <c r="Q242" i="19"/>
  <c r="J260" i="19"/>
  <c r="K267" i="19"/>
  <c r="J267" i="19"/>
  <c r="M267" i="19"/>
  <c r="I267" i="19"/>
  <c r="R268" i="19"/>
  <c r="M272" i="19"/>
  <c r="K272" i="19"/>
  <c r="J272" i="19"/>
  <c r="I272" i="19"/>
  <c r="S277" i="19"/>
  <c r="P277" i="19" s="1"/>
  <c r="J282" i="19"/>
  <c r="S282" i="19"/>
  <c r="P282" i="19" s="1"/>
  <c r="I282" i="19"/>
  <c r="R282" i="19"/>
  <c r="M283" i="19"/>
  <c r="S285" i="19"/>
  <c r="P285" i="19" s="1"/>
  <c r="Q286" i="19"/>
  <c r="Q290" i="19"/>
  <c r="K295" i="19"/>
  <c r="J295" i="19"/>
  <c r="M295" i="19"/>
  <c r="I295" i="19"/>
  <c r="K296" i="19"/>
  <c r="Q298" i="19"/>
  <c r="R305" i="19"/>
  <c r="Q305" i="19"/>
  <c r="S305" i="19"/>
  <c r="P305" i="19" s="1"/>
  <c r="M374" i="19"/>
  <c r="I374" i="19"/>
  <c r="S374" i="19"/>
  <c r="P374" i="19" s="1"/>
  <c r="R374" i="19"/>
  <c r="K374" i="19"/>
  <c r="J374" i="19"/>
  <c r="M391" i="19"/>
  <c r="K393" i="19"/>
  <c r="J393" i="19"/>
  <c r="I393" i="19"/>
  <c r="S393" i="19"/>
  <c r="P393" i="19" s="1"/>
  <c r="R393" i="19"/>
  <c r="Q393" i="19"/>
  <c r="S410" i="19"/>
  <c r="P410" i="19" s="1"/>
  <c r="R415" i="19"/>
  <c r="Q415" i="19"/>
  <c r="K415" i="19"/>
  <c r="J415" i="19"/>
  <c r="I415" i="19"/>
  <c r="J433" i="19"/>
  <c r="I433" i="19"/>
  <c r="J445" i="19"/>
  <c r="I445" i="19"/>
  <c r="K445" i="19"/>
  <c r="K459" i="19"/>
  <c r="J459" i="19"/>
  <c r="M459" i="19"/>
  <c r="J466" i="19"/>
  <c r="I466" i="19"/>
  <c r="K466" i="19"/>
  <c r="K480" i="19"/>
  <c r="J480" i="19"/>
  <c r="I480" i="19"/>
  <c r="M480" i="19"/>
  <c r="S480" i="19" s="1"/>
  <c r="P480" i="19" s="1"/>
  <c r="M509" i="19"/>
  <c r="K509" i="19"/>
  <c r="J509" i="19"/>
  <c r="I509" i="19"/>
  <c r="S509" i="19"/>
  <c r="P509" i="19" s="1"/>
  <c r="R509" i="19"/>
  <c r="Q509" i="19"/>
  <c r="R265" i="19"/>
  <c r="Q265" i="19"/>
  <c r="R297" i="19"/>
  <c r="Q297" i="19"/>
  <c r="M326" i="19"/>
  <c r="I326" i="19"/>
  <c r="S326" i="19"/>
  <c r="Q334" i="19"/>
  <c r="M334" i="19"/>
  <c r="I334" i="19"/>
  <c r="S339" i="19"/>
  <c r="P339" i="19" s="1"/>
  <c r="I339" i="19"/>
  <c r="R339" i="19"/>
  <c r="Q339" i="19"/>
  <c r="J339" i="19"/>
  <c r="Q350" i="19"/>
  <c r="M350" i="19"/>
  <c r="I350" i="19"/>
  <c r="S355" i="19"/>
  <c r="P355" i="19" s="1"/>
  <c r="I355" i="19"/>
  <c r="R355" i="19"/>
  <c r="Q355" i="19"/>
  <c r="J355" i="19"/>
  <c r="Q366" i="19"/>
  <c r="M366" i="19"/>
  <c r="I366" i="19"/>
  <c r="K369" i="19"/>
  <c r="R369" i="19"/>
  <c r="Q369" i="19"/>
  <c r="S369" i="19"/>
  <c r="P369" i="19" s="1"/>
  <c r="M369" i="19"/>
  <c r="K385" i="19"/>
  <c r="R385" i="19"/>
  <c r="Q385" i="19"/>
  <c r="J385" i="19"/>
  <c r="I385" i="19"/>
  <c r="S388" i="19"/>
  <c r="P388" i="19" s="1"/>
  <c r="I388" i="19"/>
  <c r="J388" i="19"/>
  <c r="R388" i="19"/>
  <c r="M390" i="19"/>
  <c r="I390" i="19"/>
  <c r="S390" i="19"/>
  <c r="P390" i="19" s="1"/>
  <c r="R390" i="19"/>
  <c r="M406" i="19"/>
  <c r="Q406" i="19"/>
  <c r="K406" i="19"/>
  <c r="J406" i="19"/>
  <c r="R406" i="19"/>
  <c r="I406" i="19"/>
  <c r="J412" i="19"/>
  <c r="S412" i="19"/>
  <c r="P412" i="19" s="1"/>
  <c r="I412" i="19"/>
  <c r="R412" i="19"/>
  <c r="Q412" i="19"/>
  <c r="M497" i="19"/>
  <c r="K497" i="19"/>
  <c r="R497" i="19"/>
  <c r="Q497" i="19"/>
  <c r="S497" i="19"/>
  <c r="P497" i="19" s="1"/>
  <c r="J497" i="19"/>
  <c r="U502" i="19"/>
  <c r="T502" i="19"/>
  <c r="K508" i="19"/>
  <c r="J508" i="19"/>
  <c r="S508" i="19"/>
  <c r="P508" i="19" s="1"/>
  <c r="I508" i="19"/>
  <c r="M508" i="19"/>
  <c r="K516" i="19"/>
  <c r="J516" i="19"/>
  <c r="S516" i="19"/>
  <c r="P516" i="19" s="1"/>
  <c r="I516" i="19"/>
  <c r="R516" i="19"/>
  <c r="M516" i="19"/>
  <c r="R261" i="19"/>
  <c r="Q261" i="19"/>
  <c r="M265" i="19"/>
  <c r="R293" i="19"/>
  <c r="Q293" i="19"/>
  <c r="M297" i="19"/>
  <c r="R334" i="19"/>
  <c r="M339" i="19"/>
  <c r="R350" i="19"/>
  <c r="M355" i="19"/>
  <c r="R366" i="19"/>
  <c r="I369" i="19"/>
  <c r="S372" i="19"/>
  <c r="P372" i="19" s="1"/>
  <c r="I372" i="19"/>
  <c r="J372" i="19"/>
  <c r="R372" i="19"/>
  <c r="M372" i="19"/>
  <c r="K372" i="19"/>
  <c r="S384" i="19"/>
  <c r="P384" i="19" s="1"/>
  <c r="I384" i="19"/>
  <c r="K384" i="19"/>
  <c r="J384" i="19"/>
  <c r="M384" i="19"/>
  <c r="M385" i="19"/>
  <c r="M388" i="19"/>
  <c r="Q399" i="19"/>
  <c r="S399" i="19"/>
  <c r="P399" i="19" s="1"/>
  <c r="R399" i="19"/>
  <c r="I399" i="19"/>
  <c r="S406" i="19"/>
  <c r="P406" i="19" s="1"/>
  <c r="M412" i="19"/>
  <c r="J437" i="19"/>
  <c r="I437" i="19"/>
  <c r="M437" i="19"/>
  <c r="I468" i="19"/>
  <c r="I497" i="19"/>
  <c r="Q508" i="19"/>
  <c r="Q516" i="19"/>
  <c r="R257" i="19"/>
  <c r="Q257" i="19"/>
  <c r="M261" i="19"/>
  <c r="S265" i="19"/>
  <c r="P265" i="19" s="1"/>
  <c r="R289" i="19"/>
  <c r="Q289" i="19"/>
  <c r="M293" i="19"/>
  <c r="S297" i="19"/>
  <c r="P297" i="19" s="1"/>
  <c r="J328" i="19"/>
  <c r="I328" i="19"/>
  <c r="Q326" i="19" s="1"/>
  <c r="R326" i="19" s="1"/>
  <c r="S334" i="19"/>
  <c r="P334" i="19" s="1"/>
  <c r="S347" i="19"/>
  <c r="P347" i="19" s="1"/>
  <c r="I347" i="19"/>
  <c r="R347" i="19"/>
  <c r="Q347" i="19"/>
  <c r="M347" i="19"/>
  <c r="S350" i="19"/>
  <c r="P350" i="19" s="1"/>
  <c r="S363" i="19"/>
  <c r="P363" i="19" s="1"/>
  <c r="I363" i="19"/>
  <c r="R363" i="19"/>
  <c r="Q363" i="19"/>
  <c r="M363" i="19"/>
  <c r="S366" i="19"/>
  <c r="P366" i="19" s="1"/>
  <c r="J369" i="19"/>
  <c r="Q384" i="19"/>
  <c r="S385" i="19"/>
  <c r="P385" i="19" s="1"/>
  <c r="Q390" i="19"/>
  <c r="K397" i="19"/>
  <c r="I397" i="19"/>
  <c r="S397" i="19"/>
  <c r="P397" i="19" s="1"/>
  <c r="R397" i="19"/>
  <c r="M397" i="19"/>
  <c r="J397" i="19"/>
  <c r="M399" i="19"/>
  <c r="I431" i="19"/>
  <c r="K437" i="19"/>
  <c r="K446" i="19"/>
  <c r="J446" i="19"/>
  <c r="I446" i="19"/>
  <c r="J458" i="19"/>
  <c r="I458" i="19"/>
  <c r="K458" i="19"/>
  <c r="I461" i="19"/>
  <c r="K461" i="19"/>
  <c r="J461" i="19"/>
  <c r="R508" i="19"/>
  <c r="J327" i="19"/>
  <c r="Q375" i="19"/>
  <c r="K375" i="19"/>
  <c r="J375" i="19"/>
  <c r="J383" i="19"/>
  <c r="K401" i="19"/>
  <c r="J401" i="19"/>
  <c r="I401" i="19"/>
  <c r="K421" i="19"/>
  <c r="J421" i="19"/>
  <c r="I421" i="19"/>
  <c r="J435" i="19"/>
  <c r="K442" i="19"/>
  <c r="J442" i="19"/>
  <c r="K455" i="19"/>
  <c r="J455" i="19"/>
  <c r="I455" i="19"/>
  <c r="K496" i="19"/>
  <c r="J496" i="19"/>
  <c r="S496" i="19"/>
  <c r="P496" i="19" s="1"/>
  <c r="I496" i="19"/>
  <c r="R496" i="19"/>
  <c r="Q496" i="19"/>
  <c r="M496" i="19"/>
  <c r="K524" i="19"/>
  <c r="J524" i="19"/>
  <c r="S524" i="19"/>
  <c r="P524" i="19" s="1"/>
  <c r="I524" i="19"/>
  <c r="M524" i="19"/>
  <c r="R524" i="19"/>
  <c r="S527" i="19"/>
  <c r="P527" i="19" s="1"/>
  <c r="I527" i="19"/>
  <c r="R527" i="19"/>
  <c r="Q527" i="19"/>
  <c r="J527" i="19"/>
  <c r="M527" i="19"/>
  <c r="M345" i="19"/>
  <c r="K345" i="19"/>
  <c r="M361" i="19"/>
  <c r="K361" i="19"/>
  <c r="Q387" i="19"/>
  <c r="M387" i="19"/>
  <c r="Q395" i="19"/>
  <c r="J395" i="19"/>
  <c r="I395" i="19"/>
  <c r="S395" i="19"/>
  <c r="P395" i="19" s="1"/>
  <c r="S400" i="19"/>
  <c r="P400" i="19" s="1"/>
  <c r="I400" i="19"/>
  <c r="R400" i="19"/>
  <c r="M400" i="19"/>
  <c r="Q403" i="19"/>
  <c r="K403" i="19"/>
  <c r="J403" i="19"/>
  <c r="M418" i="19"/>
  <c r="S418" i="19"/>
  <c r="P418" i="19" s="1"/>
  <c r="R418" i="19"/>
  <c r="J449" i="19"/>
  <c r="I449" i="19"/>
  <c r="J460" i="19"/>
  <c r="M471" i="19"/>
  <c r="M481" i="19"/>
  <c r="S481" i="19" s="1"/>
  <c r="P481" i="19" s="1"/>
  <c r="K481" i="19"/>
  <c r="I481" i="19"/>
  <c r="Q524" i="19"/>
  <c r="K344" i="19"/>
  <c r="J344" i="19"/>
  <c r="S344" i="19"/>
  <c r="P344" i="19" s="1"/>
  <c r="I344" i="19"/>
  <c r="K360" i="19"/>
  <c r="J360" i="19"/>
  <c r="S360" i="19"/>
  <c r="P360" i="19" s="1"/>
  <c r="I360" i="19"/>
  <c r="K377" i="19"/>
  <c r="J377" i="19"/>
  <c r="I377" i="19"/>
  <c r="Q383" i="19"/>
  <c r="S383" i="19"/>
  <c r="P383" i="19" s="1"/>
  <c r="R383" i="19"/>
  <c r="M386" i="19"/>
  <c r="K386" i="19"/>
  <c r="J386" i="19"/>
  <c r="I386" i="19"/>
  <c r="K389" i="19"/>
  <c r="M389" i="19"/>
  <c r="M414" i="19"/>
  <c r="S414" i="19"/>
  <c r="P414" i="19" s="1"/>
  <c r="R414" i="19"/>
  <c r="Q414" i="19"/>
  <c r="J416" i="19"/>
  <c r="S416" i="19"/>
  <c r="P416" i="19" s="1"/>
  <c r="I416" i="19"/>
  <c r="R416" i="19"/>
  <c r="K416" i="19"/>
  <c r="J429" i="19"/>
  <c r="I429" i="19"/>
  <c r="K429" i="19"/>
  <c r="K439" i="19"/>
  <c r="J439" i="19"/>
  <c r="J441" i="19"/>
  <c r="M448" i="19"/>
  <c r="K451" i="19"/>
  <c r="J451" i="19"/>
  <c r="I451" i="19"/>
  <c r="K463" i="19"/>
  <c r="J463" i="19"/>
  <c r="M477" i="19"/>
  <c r="Q477" i="19" s="1"/>
  <c r="R477" i="19" s="1"/>
  <c r="K477" i="19"/>
  <c r="J477" i="19"/>
  <c r="I477" i="19"/>
  <c r="K484" i="19"/>
  <c r="Q486" i="19"/>
  <c r="M486" i="19"/>
  <c r="R486" i="19"/>
  <c r="K486" i="19"/>
  <c r="S486" i="19"/>
  <c r="P486" i="19" s="1"/>
  <c r="J486" i="19"/>
  <c r="K500" i="19"/>
  <c r="J500" i="19"/>
  <c r="S500" i="19"/>
  <c r="P500" i="19" s="1"/>
  <c r="I500" i="19"/>
  <c r="R500" i="19"/>
  <c r="M500" i="19"/>
  <c r="Q522" i="19"/>
  <c r="M522" i="19"/>
  <c r="S522" i="19"/>
  <c r="P522" i="19" s="1"/>
  <c r="R522" i="19"/>
  <c r="J522" i="19"/>
  <c r="I522" i="19"/>
  <c r="R402" i="19"/>
  <c r="J419" i="19"/>
  <c r="S422" i="19"/>
  <c r="P422" i="19" s="1"/>
  <c r="S491" i="19"/>
  <c r="P491" i="19" s="1"/>
  <c r="I491" i="19"/>
  <c r="R491" i="19"/>
  <c r="Q491" i="19"/>
  <c r="M491" i="19"/>
  <c r="K491" i="19"/>
  <c r="J491" i="19"/>
  <c r="M493" i="19"/>
  <c r="K493" i="19"/>
  <c r="J493" i="19"/>
  <c r="I493" i="19"/>
  <c r="S495" i="19"/>
  <c r="P495" i="19" s="1"/>
  <c r="I495" i="19"/>
  <c r="R495" i="19"/>
  <c r="Q495" i="19"/>
  <c r="J495" i="19"/>
  <c r="Q506" i="19"/>
  <c r="M506" i="19"/>
  <c r="S506" i="19"/>
  <c r="P506" i="19" s="1"/>
  <c r="R506" i="19"/>
  <c r="S402" i="19"/>
  <c r="P402" i="19" s="1"/>
  <c r="R423" i="19"/>
  <c r="Q423" i="19"/>
  <c r="J470" i="19"/>
  <c r="Q493" i="19"/>
  <c r="M495" i="19"/>
  <c r="I506" i="19"/>
  <c r="Q514" i="19"/>
  <c r="M514" i="19"/>
  <c r="K514" i="19"/>
  <c r="J514" i="19"/>
  <c r="I514" i="19"/>
  <c r="R514" i="19"/>
  <c r="M517" i="19"/>
  <c r="K517" i="19"/>
  <c r="S517" i="19"/>
  <c r="P517" i="19" s="1"/>
  <c r="R517" i="19"/>
  <c r="Q517" i="19"/>
  <c r="J517" i="19"/>
  <c r="S519" i="19"/>
  <c r="P519" i="19" s="1"/>
  <c r="I519" i="19"/>
  <c r="R519" i="19"/>
  <c r="Q519" i="19"/>
  <c r="K519" i="19"/>
  <c r="J519" i="19"/>
  <c r="Q526" i="19"/>
  <c r="M526" i="19"/>
  <c r="I526" i="19"/>
  <c r="K417" i="19"/>
  <c r="J417" i="19"/>
  <c r="R419" i="19"/>
  <c r="Q419" i="19"/>
  <c r="J420" i="19"/>
  <c r="S420" i="19"/>
  <c r="P420" i="19" s="1"/>
  <c r="I420" i="19"/>
  <c r="R420" i="19"/>
  <c r="J467" i="19"/>
  <c r="J469" i="19"/>
  <c r="I469" i="19"/>
  <c r="I482" i="19"/>
  <c r="S487" i="19"/>
  <c r="P487" i="19" s="1"/>
  <c r="I487" i="19"/>
  <c r="R487" i="19"/>
  <c r="Q487" i="19"/>
  <c r="K487" i="19"/>
  <c r="J487" i="19"/>
  <c r="R493" i="19"/>
  <c r="Q494" i="19"/>
  <c r="M494" i="19"/>
  <c r="I494" i="19"/>
  <c r="S499" i="19"/>
  <c r="P499" i="19" s="1"/>
  <c r="I499" i="19"/>
  <c r="R499" i="19"/>
  <c r="Q499" i="19"/>
  <c r="J499" i="19"/>
  <c r="M505" i="19"/>
  <c r="K505" i="19"/>
  <c r="I505" i="19"/>
  <c r="S505" i="19"/>
  <c r="P505" i="19" s="1"/>
  <c r="R505" i="19"/>
  <c r="J506" i="19"/>
  <c r="S511" i="19"/>
  <c r="P511" i="19" s="1"/>
  <c r="I511" i="19"/>
  <c r="R511" i="19"/>
  <c r="Q511" i="19"/>
  <c r="M511" i="19"/>
  <c r="S514" i="19"/>
  <c r="P514" i="19" s="1"/>
  <c r="I517" i="19"/>
  <c r="M519" i="19"/>
  <c r="R526" i="19"/>
  <c r="K528" i="19"/>
  <c r="J528" i="19"/>
  <c r="S528" i="19"/>
  <c r="P528" i="19" s="1"/>
  <c r="I528" i="19"/>
  <c r="R528" i="19"/>
  <c r="Q528" i="19"/>
  <c r="M528" i="19"/>
  <c r="M489" i="19"/>
  <c r="K489" i="19"/>
  <c r="I489" i="19"/>
  <c r="S503" i="19"/>
  <c r="P503" i="19" s="1"/>
  <c r="I503" i="19"/>
  <c r="R503" i="19"/>
  <c r="Q503" i="19"/>
  <c r="K503" i="19"/>
  <c r="J503" i="19"/>
  <c r="M521" i="19"/>
  <c r="K521" i="19"/>
  <c r="I521" i="19"/>
  <c r="M478" i="19"/>
  <c r="I478" i="19"/>
  <c r="J489" i="19"/>
  <c r="Q502" i="19"/>
  <c r="M502" i="19"/>
  <c r="R502" i="19"/>
  <c r="K502" i="19"/>
  <c r="M503" i="19"/>
  <c r="Q510" i="19"/>
  <c r="M510" i="19"/>
  <c r="I510" i="19"/>
  <c r="S515" i="19"/>
  <c r="P515" i="19" s="1"/>
  <c r="I515" i="19"/>
  <c r="R515" i="19"/>
  <c r="Q515" i="19"/>
  <c r="J515" i="19"/>
  <c r="J521" i="19"/>
  <c r="K488" i="19"/>
  <c r="J488" i="19"/>
  <c r="S488" i="19"/>
  <c r="P488" i="19" s="1"/>
  <c r="I488" i="19"/>
  <c r="M501" i="19"/>
  <c r="K501" i="19"/>
  <c r="S501" i="19"/>
  <c r="P501" i="19" s="1"/>
  <c r="R501" i="19"/>
  <c r="I502" i="19"/>
  <c r="R510" i="19"/>
  <c r="M515" i="19"/>
  <c r="K520" i="19"/>
  <c r="J520" i="19"/>
  <c r="S520" i="19"/>
  <c r="P520" i="19" s="1"/>
  <c r="I520" i="19"/>
  <c r="M415" i="25"/>
  <c r="Q415" i="25"/>
  <c r="M338" i="25"/>
  <c r="Q338" i="25"/>
  <c r="K338" i="25"/>
  <c r="J338" i="25"/>
  <c r="I338" i="25"/>
  <c r="R338" i="25"/>
  <c r="K327" i="25"/>
  <c r="I327" i="25"/>
  <c r="J327" i="25"/>
  <c r="I335" i="25"/>
  <c r="J335" i="25"/>
  <c r="K335" i="25"/>
  <c r="R335" i="25"/>
  <c r="M377" i="25"/>
  <c r="K377" i="25"/>
  <c r="S381" i="25"/>
  <c r="P381" i="25" s="1"/>
  <c r="U381" i="25" s="1"/>
  <c r="K381" i="25"/>
  <c r="R381" i="25"/>
  <c r="J381" i="25"/>
  <c r="I381" i="25"/>
  <c r="R350" i="25"/>
  <c r="Q350" i="25"/>
  <c r="S350" i="25"/>
  <c r="P350" i="25" s="1"/>
  <c r="T350" i="25" s="1"/>
  <c r="J350" i="25"/>
  <c r="S419" i="25"/>
  <c r="P419" i="25" s="1"/>
  <c r="U419" i="25" s="1"/>
  <c r="R419" i="25"/>
  <c r="Q419" i="25"/>
  <c r="Q340" i="25"/>
  <c r="M340" i="25"/>
  <c r="K340" i="25"/>
  <c r="S401" i="25"/>
  <c r="P401" i="25" s="1"/>
  <c r="U401" i="25" s="1"/>
  <c r="M401" i="25"/>
  <c r="R401" i="25"/>
  <c r="K409" i="25"/>
  <c r="J409" i="25"/>
  <c r="Q334" i="25"/>
  <c r="J343" i="25"/>
  <c r="I343" i="25"/>
  <c r="K343" i="25"/>
  <c r="M346" i="25"/>
  <c r="R346" i="25"/>
  <c r="Q346" i="25"/>
  <c r="K346" i="25"/>
  <c r="Q354" i="25"/>
  <c r="I362" i="25"/>
  <c r="U364" i="25"/>
  <c r="T364" i="25"/>
  <c r="S339" i="25"/>
  <c r="P339" i="25" s="1"/>
  <c r="U339" i="25" s="1"/>
  <c r="M339" i="25"/>
  <c r="J339" i="25"/>
  <c r="R339" i="25"/>
  <c r="M355" i="25"/>
  <c r="J355" i="25"/>
  <c r="R355" i="25"/>
  <c r="R342" i="25"/>
  <c r="J342" i="25"/>
  <c r="Q342" i="25"/>
  <c r="R351" i="25"/>
  <c r="K351" i="25"/>
  <c r="R358" i="25"/>
  <c r="S389" i="25"/>
  <c r="P389" i="25" s="1"/>
  <c r="U389" i="25" s="1"/>
  <c r="R389" i="25"/>
  <c r="I389" i="25"/>
  <c r="R421" i="25"/>
  <c r="I351" i="25"/>
  <c r="S358" i="25"/>
  <c r="P358" i="25" s="1"/>
  <c r="U358" i="25" s="1"/>
  <c r="S421" i="25"/>
  <c r="P421" i="25" s="1"/>
  <c r="T421" i="25" s="1"/>
  <c r="J334" i="25"/>
  <c r="J351" i="25"/>
  <c r="Q356" i="25"/>
  <c r="M356" i="25"/>
  <c r="K356" i="25"/>
  <c r="R334" i="25"/>
  <c r="R343" i="25"/>
  <c r="I346" i="25"/>
  <c r="J362" i="25"/>
  <c r="K385" i="25"/>
  <c r="J385" i="25"/>
  <c r="R385" i="25"/>
  <c r="K421" i="25"/>
  <c r="S347" i="25"/>
  <c r="P347" i="25" s="1"/>
  <c r="U347" i="25" s="1"/>
  <c r="R347" i="25"/>
  <c r="S355" i="25"/>
  <c r="P355" i="25" s="1"/>
  <c r="U355" i="25" s="1"/>
  <c r="Q361" i="25"/>
  <c r="K361" i="25"/>
  <c r="S342" i="25"/>
  <c r="P342" i="25" s="1"/>
  <c r="T342" i="25" s="1"/>
  <c r="J347" i="25"/>
  <c r="M354" i="25"/>
  <c r="J354" i="25"/>
  <c r="I354" i="25"/>
  <c r="S380" i="25"/>
  <c r="P380" i="25" s="1"/>
  <c r="T380" i="25" s="1"/>
  <c r="K380" i="25"/>
  <c r="R380" i="25"/>
  <c r="Q380" i="25"/>
  <c r="R405" i="25"/>
  <c r="K405" i="25"/>
  <c r="J405" i="25"/>
  <c r="M347" i="25"/>
  <c r="K354" i="25"/>
  <c r="S405" i="25"/>
  <c r="P405" i="25" s="1"/>
  <c r="U405" i="25" s="1"/>
  <c r="J346" i="25"/>
  <c r="J413" i="25"/>
  <c r="S413" i="25"/>
  <c r="P413" i="25" s="1"/>
  <c r="U413" i="25" s="1"/>
  <c r="Q359" i="25"/>
  <c r="R359" i="25"/>
  <c r="M237" i="25"/>
  <c r="K237" i="25"/>
  <c r="M222" i="25"/>
  <c r="S222" i="25" s="1"/>
  <c r="J219" i="25"/>
  <c r="S234" i="25"/>
  <c r="P234" i="25" s="1"/>
  <c r="U234" i="25" s="1"/>
  <c r="M275" i="25"/>
  <c r="J275" i="25"/>
  <c r="M282" i="25"/>
  <c r="K282" i="25"/>
  <c r="M318" i="25"/>
  <c r="J318" i="25"/>
  <c r="K318" i="25"/>
  <c r="K257" i="25"/>
  <c r="J257" i="25"/>
  <c r="R257" i="25"/>
  <c r="M257" i="25"/>
  <c r="K297" i="25"/>
  <c r="J297" i="25"/>
  <c r="I297" i="25"/>
  <c r="K273" i="25"/>
  <c r="J273" i="25"/>
  <c r="R273" i="25"/>
  <c r="K290" i="25"/>
  <c r="J290" i="25"/>
  <c r="M294" i="25"/>
  <c r="R294" i="25"/>
  <c r="J294" i="25"/>
  <c r="I294" i="25"/>
  <c r="K313" i="25"/>
  <c r="J313" i="25"/>
  <c r="Q229" i="25"/>
  <c r="K229" i="25"/>
  <c r="K277" i="25"/>
  <c r="J277" i="25"/>
  <c r="S289" i="25"/>
  <c r="P289" i="25" s="1"/>
  <c r="U289" i="25" s="1"/>
  <c r="R289" i="25"/>
  <c r="Q289" i="25"/>
  <c r="J240" i="25"/>
  <c r="I240" i="25"/>
  <c r="M240" i="25"/>
  <c r="K240" i="25"/>
  <c r="I248" i="25"/>
  <c r="K248" i="25"/>
  <c r="J248" i="25"/>
  <c r="M259" i="25"/>
  <c r="J259" i="25"/>
  <c r="I259" i="25"/>
  <c r="J310" i="25"/>
  <c r="I310" i="25"/>
  <c r="R310" i="25"/>
  <c r="S310" i="25"/>
  <c r="P310" i="25" s="1"/>
  <c r="U310" i="25" s="1"/>
  <c r="M310" i="25"/>
  <c r="J267" i="25"/>
  <c r="R281" i="25"/>
  <c r="J300" i="25"/>
  <c r="R253" i="25"/>
  <c r="Q267" i="25"/>
  <c r="I252" i="25"/>
  <c r="K283" i="25"/>
  <c r="J288" i="25"/>
  <c r="R300" i="25"/>
  <c r="J252" i="25"/>
  <c r="Q283" i="25"/>
  <c r="I308" i="25"/>
  <c r="Q258" i="25"/>
  <c r="R288" i="25"/>
  <c r="Q308" i="25"/>
  <c r="Q237" i="25"/>
  <c r="Q291" i="25"/>
  <c r="S301" i="25"/>
  <c r="P301" i="25" s="1"/>
  <c r="U301" i="25" s="1"/>
  <c r="R308" i="25"/>
  <c r="S143" i="25"/>
  <c r="P143" i="25" s="1"/>
  <c r="T143" i="25" s="1"/>
  <c r="R143" i="25"/>
  <c r="M143" i="25"/>
  <c r="Q192" i="25"/>
  <c r="K192" i="25"/>
  <c r="S207" i="25"/>
  <c r="P207" i="25" s="1"/>
  <c r="U207" i="25" s="1"/>
  <c r="M207" i="25"/>
  <c r="R207" i="25"/>
  <c r="J211" i="25"/>
  <c r="K211" i="25"/>
  <c r="J147" i="25"/>
  <c r="K147" i="25"/>
  <c r="J171" i="25"/>
  <c r="I171" i="25"/>
  <c r="M171" i="25"/>
  <c r="K171" i="25"/>
  <c r="K179" i="25"/>
  <c r="J179" i="25"/>
  <c r="I179" i="25"/>
  <c r="J187" i="25"/>
  <c r="K187" i="25"/>
  <c r="I187" i="25"/>
  <c r="K195" i="25"/>
  <c r="J195" i="25"/>
  <c r="I195" i="25"/>
  <c r="R199" i="25"/>
  <c r="M199" i="25"/>
  <c r="S199" i="25"/>
  <c r="P199" i="25" s="1"/>
  <c r="U199" i="25" s="1"/>
  <c r="I199" i="25"/>
  <c r="M203" i="25"/>
  <c r="I203" i="25"/>
  <c r="K203" i="25"/>
  <c r="J203" i="25"/>
  <c r="M131" i="25"/>
  <c r="J131" i="25"/>
  <c r="I131" i="25"/>
  <c r="K131" i="25"/>
  <c r="J115" i="25"/>
  <c r="K115" i="25"/>
  <c r="I115" i="25"/>
  <c r="Q128" i="25"/>
  <c r="K128" i="25"/>
  <c r="R135" i="25"/>
  <c r="S135" i="25"/>
  <c r="P135" i="25" s="1"/>
  <c r="U135" i="25" s="1"/>
  <c r="M135" i="25"/>
  <c r="I135" i="25"/>
  <c r="Q160" i="25"/>
  <c r="K160" i="25"/>
  <c r="Q168" i="25"/>
  <c r="K168" i="25"/>
  <c r="Q184" i="25"/>
  <c r="K184" i="25"/>
  <c r="M139" i="25"/>
  <c r="I139" i="25"/>
  <c r="K139" i="25"/>
  <c r="J139" i="25"/>
  <c r="M152" i="25"/>
  <c r="K152" i="25"/>
  <c r="Q152" i="25"/>
  <c r="I126" i="25"/>
  <c r="S151" i="25"/>
  <c r="P151" i="25" s="1"/>
  <c r="U151" i="25" s="1"/>
  <c r="J126" i="25"/>
  <c r="K140" i="25"/>
  <c r="M197" i="25"/>
  <c r="K198" i="25"/>
  <c r="Q205" i="25"/>
  <c r="Q213" i="25"/>
  <c r="K148" i="25"/>
  <c r="Q158" i="25"/>
  <c r="R213" i="25"/>
  <c r="Q197" i="25"/>
  <c r="K134" i="25"/>
  <c r="Q142" i="25"/>
  <c r="R197" i="25"/>
  <c r="K204" i="25"/>
  <c r="R151" i="25"/>
  <c r="J140" i="25"/>
  <c r="J198" i="25"/>
  <c r="K126" i="25"/>
  <c r="R205" i="25"/>
  <c r="J134" i="25"/>
  <c r="K142" i="25"/>
  <c r="J204" i="25"/>
  <c r="S213" i="25"/>
  <c r="P213" i="25" s="1"/>
  <c r="U213" i="25" s="1"/>
  <c r="K83" i="25"/>
  <c r="J83" i="25"/>
  <c r="K63" i="25"/>
  <c r="J63" i="25"/>
  <c r="K121" i="25"/>
  <c r="J121" i="25"/>
  <c r="I121" i="25"/>
  <c r="M121" i="25"/>
  <c r="S121" i="25" s="1"/>
  <c r="K145" i="25"/>
  <c r="J145" i="25"/>
  <c r="R145" i="25"/>
  <c r="Q145" i="25"/>
  <c r="I145" i="25"/>
  <c r="S145" i="25"/>
  <c r="P145" i="25" s="1"/>
  <c r="M145" i="25"/>
  <c r="M114" i="25"/>
  <c r="K114" i="25"/>
  <c r="J114" i="25"/>
  <c r="I114" i="25"/>
  <c r="Q122" i="25" s="1"/>
  <c r="R122" i="25" s="1"/>
  <c r="U153" i="25"/>
  <c r="T153" i="25"/>
  <c r="K137" i="25"/>
  <c r="J137" i="25"/>
  <c r="R137" i="25"/>
  <c r="Q137" i="25"/>
  <c r="M137" i="25"/>
  <c r="S137" i="25"/>
  <c r="P137" i="25" s="1"/>
  <c r="I137" i="25"/>
  <c r="K209" i="25"/>
  <c r="J209" i="25"/>
  <c r="R209" i="25"/>
  <c r="Q209" i="25"/>
  <c r="I209" i="25"/>
  <c r="M209" i="25"/>
  <c r="S209" i="25"/>
  <c r="P209" i="25" s="1"/>
  <c r="K55" i="25"/>
  <c r="I55" i="25"/>
  <c r="J55" i="25"/>
  <c r="K59" i="25"/>
  <c r="J59" i="25"/>
  <c r="M146" i="25"/>
  <c r="K146" i="25"/>
  <c r="J146" i="25"/>
  <c r="Q146" i="25"/>
  <c r="I146" i="25"/>
  <c r="S132" i="25"/>
  <c r="P132" i="25" s="1"/>
  <c r="I132" i="25"/>
  <c r="R132" i="25"/>
  <c r="M132" i="25"/>
  <c r="K132" i="25"/>
  <c r="Q132" i="25"/>
  <c r="M186" i="25"/>
  <c r="K186" i="25"/>
  <c r="J186" i="25"/>
  <c r="Q186" i="25"/>
  <c r="S186" i="25"/>
  <c r="P186" i="25" s="1"/>
  <c r="R186" i="25"/>
  <c r="I186" i="25"/>
  <c r="M210" i="25"/>
  <c r="J210" i="25"/>
  <c r="K210" i="25"/>
  <c r="Q210" i="25"/>
  <c r="S210" i="25"/>
  <c r="P210" i="25" s="1"/>
  <c r="I210" i="25"/>
  <c r="S196" i="25"/>
  <c r="P196" i="25" s="1"/>
  <c r="I196" i="25"/>
  <c r="R196" i="25"/>
  <c r="M196" i="25"/>
  <c r="K196" i="25"/>
  <c r="Q196" i="25"/>
  <c r="J196" i="25"/>
  <c r="M231" i="25"/>
  <c r="K231" i="25"/>
  <c r="J231" i="25"/>
  <c r="S231" i="25"/>
  <c r="P231" i="25" s="1"/>
  <c r="R231" i="25"/>
  <c r="Q231" i="25"/>
  <c r="I231" i="25"/>
  <c r="S270" i="25"/>
  <c r="P270" i="25" s="1"/>
  <c r="I270" i="25"/>
  <c r="Q270" i="25"/>
  <c r="K270" i="25"/>
  <c r="J270" i="25"/>
  <c r="M270" i="25"/>
  <c r="R270" i="25"/>
  <c r="U281" i="25"/>
  <c r="T281" i="25"/>
  <c r="K292" i="25"/>
  <c r="M292" i="25"/>
  <c r="J292" i="25"/>
  <c r="I292" i="25"/>
  <c r="S292" i="25"/>
  <c r="P292" i="25" s="1"/>
  <c r="R292" i="25"/>
  <c r="Q292" i="25"/>
  <c r="K304" i="25"/>
  <c r="R304" i="25"/>
  <c r="Q304" i="25"/>
  <c r="J304" i="25"/>
  <c r="I304" i="25"/>
  <c r="S304" i="25"/>
  <c r="P304" i="25" s="1"/>
  <c r="M304" i="25"/>
  <c r="K125" i="25"/>
  <c r="J125" i="25"/>
  <c r="I125" i="25"/>
  <c r="R125" i="25"/>
  <c r="S125" i="25"/>
  <c r="P125" i="25" s="1"/>
  <c r="Q125" i="25"/>
  <c r="S144" i="25"/>
  <c r="P144" i="25" s="1"/>
  <c r="I144" i="25"/>
  <c r="R144" i="25"/>
  <c r="J144" i="25"/>
  <c r="K144" i="25"/>
  <c r="Q144" i="25"/>
  <c r="R146" i="25"/>
  <c r="T154" i="25"/>
  <c r="K201" i="25"/>
  <c r="J201" i="25"/>
  <c r="R201" i="25"/>
  <c r="Q201" i="25"/>
  <c r="M201" i="25"/>
  <c r="S201" i="25"/>
  <c r="P201" i="25" s="1"/>
  <c r="K238" i="25"/>
  <c r="J238" i="25"/>
  <c r="R238" i="25"/>
  <c r="Q238" i="25"/>
  <c r="S238" i="25"/>
  <c r="P238" i="25" s="1"/>
  <c r="M238" i="25"/>
  <c r="I238" i="25"/>
  <c r="M256" i="25"/>
  <c r="Q256" i="25"/>
  <c r="S256" i="25"/>
  <c r="P256" i="25" s="1"/>
  <c r="R256" i="25"/>
  <c r="K256" i="25"/>
  <c r="J256" i="25"/>
  <c r="I256" i="25"/>
  <c r="K263" i="25"/>
  <c r="Q263" i="25"/>
  <c r="S263" i="25"/>
  <c r="P263" i="25" s="1"/>
  <c r="R263" i="25"/>
  <c r="M263" i="25"/>
  <c r="I263" i="25"/>
  <c r="J263" i="25"/>
  <c r="S266" i="25"/>
  <c r="P266" i="25" s="1"/>
  <c r="I266" i="25"/>
  <c r="R266" i="25"/>
  <c r="K266" i="25"/>
  <c r="J266" i="25"/>
  <c r="Q266" i="25"/>
  <c r="M266" i="25"/>
  <c r="K296" i="25"/>
  <c r="J296" i="25"/>
  <c r="M296" i="25"/>
  <c r="I296" i="25"/>
  <c r="S296" i="25"/>
  <c r="P296" i="25" s="1"/>
  <c r="R296" i="25"/>
  <c r="Q296" i="25"/>
  <c r="S307" i="25"/>
  <c r="P307" i="25" s="1"/>
  <c r="I307" i="25"/>
  <c r="J307" i="25"/>
  <c r="M307" i="25"/>
  <c r="R307" i="25"/>
  <c r="Q307" i="25"/>
  <c r="K307" i="25"/>
  <c r="M376" i="25"/>
  <c r="Q376" i="25"/>
  <c r="K376" i="25"/>
  <c r="I376" i="25"/>
  <c r="S376" i="25"/>
  <c r="P376" i="25" s="1"/>
  <c r="R376" i="25"/>
  <c r="J376" i="25"/>
  <c r="J37" i="25"/>
  <c r="I37" i="25"/>
  <c r="M125" i="25"/>
  <c r="J132" i="25"/>
  <c r="M144" i="25"/>
  <c r="S146" i="25"/>
  <c r="P146" i="25" s="1"/>
  <c r="I201" i="25"/>
  <c r="R210" i="25"/>
  <c r="S254" i="25"/>
  <c r="P254" i="25" s="1"/>
  <c r="I254" i="25"/>
  <c r="Q254" i="25"/>
  <c r="J254" i="25"/>
  <c r="R254" i="25"/>
  <c r="K254" i="25"/>
  <c r="Q261" i="25"/>
  <c r="R261" i="25"/>
  <c r="K261" i="25"/>
  <c r="J261" i="25"/>
  <c r="I261" i="25"/>
  <c r="S261" i="25"/>
  <c r="P261" i="25" s="1"/>
  <c r="M261" i="25"/>
  <c r="Q302" i="25"/>
  <c r="S302" i="25"/>
  <c r="P302" i="25" s="1"/>
  <c r="R302" i="25"/>
  <c r="M302" i="25"/>
  <c r="K302" i="25"/>
  <c r="J302" i="25"/>
  <c r="I302" i="25"/>
  <c r="Q314" i="25"/>
  <c r="J314" i="25"/>
  <c r="I314" i="25"/>
  <c r="S314" i="25"/>
  <c r="P314" i="25" s="1"/>
  <c r="R314" i="25"/>
  <c r="K314" i="25"/>
  <c r="M314" i="25"/>
  <c r="R104" i="25"/>
  <c r="Q104" i="25"/>
  <c r="J119" i="25"/>
  <c r="K119" i="25"/>
  <c r="I119" i="25"/>
  <c r="M119" i="25"/>
  <c r="Q119" i="25" s="1"/>
  <c r="R119" i="25" s="1"/>
  <c r="S119" i="25"/>
  <c r="K129" i="25"/>
  <c r="J129" i="25"/>
  <c r="R129" i="25"/>
  <c r="Q129" i="25"/>
  <c r="S129" i="25"/>
  <c r="P129" i="25" s="1"/>
  <c r="M129" i="25"/>
  <c r="U165" i="25"/>
  <c r="T165" i="25"/>
  <c r="M170" i="25"/>
  <c r="K170" i="25"/>
  <c r="J170" i="25"/>
  <c r="S170" i="25"/>
  <c r="P170" i="25" s="1"/>
  <c r="R170" i="25"/>
  <c r="Q170" i="25"/>
  <c r="I170" i="25"/>
  <c r="K271" i="25"/>
  <c r="J271" i="25"/>
  <c r="I271" i="25"/>
  <c r="S271" i="25"/>
  <c r="P271" i="25" s="1"/>
  <c r="R271" i="25"/>
  <c r="M271" i="25"/>
  <c r="Q271" i="25"/>
  <c r="Q298" i="25"/>
  <c r="J298" i="25"/>
  <c r="I298" i="25"/>
  <c r="R298" i="25"/>
  <c r="S298" i="25"/>
  <c r="P298" i="25" s="1"/>
  <c r="M298" i="25"/>
  <c r="K298" i="25"/>
  <c r="M305" i="25"/>
  <c r="K305" i="25"/>
  <c r="J305" i="25"/>
  <c r="S305" i="25"/>
  <c r="P305" i="25" s="1"/>
  <c r="R305" i="25"/>
  <c r="I305" i="25"/>
  <c r="Q305" i="25"/>
  <c r="I129" i="25"/>
  <c r="K193" i="25"/>
  <c r="J193" i="25"/>
  <c r="R193" i="25"/>
  <c r="Q193" i="25"/>
  <c r="S193" i="25"/>
  <c r="P193" i="25" s="1"/>
  <c r="M193" i="25"/>
  <c r="I193" i="25"/>
  <c r="K280" i="25"/>
  <c r="J280" i="25"/>
  <c r="R280" i="25"/>
  <c r="Q280" i="25"/>
  <c r="M280" i="25"/>
  <c r="I280" i="25"/>
  <c r="S280" i="25"/>
  <c r="P280" i="25" s="1"/>
  <c r="K90" i="25"/>
  <c r="J90" i="25"/>
  <c r="M122" i="25"/>
  <c r="K122" i="25"/>
  <c r="J122" i="25"/>
  <c r="T159" i="25"/>
  <c r="U159" i="25"/>
  <c r="Q163" i="25"/>
  <c r="S163" i="25"/>
  <c r="P163" i="25" s="1"/>
  <c r="R163" i="25"/>
  <c r="K163" i="25"/>
  <c r="I163" i="25"/>
  <c r="J163" i="25"/>
  <c r="M163" i="25"/>
  <c r="K177" i="25"/>
  <c r="J177" i="25"/>
  <c r="R177" i="25"/>
  <c r="Q177" i="25"/>
  <c r="S177" i="25"/>
  <c r="P177" i="25" s="1"/>
  <c r="M177" i="25"/>
  <c r="I177" i="25"/>
  <c r="M182" i="25"/>
  <c r="S182" i="25"/>
  <c r="P182" i="25" s="1"/>
  <c r="R182" i="25"/>
  <c r="Q182" i="25"/>
  <c r="J182" i="25"/>
  <c r="K182" i="25"/>
  <c r="I182" i="25"/>
  <c r="Q191" i="25"/>
  <c r="K191" i="25"/>
  <c r="J191" i="25"/>
  <c r="S191" i="25"/>
  <c r="P191" i="25" s="1"/>
  <c r="I191" i="25"/>
  <c r="R191" i="25"/>
  <c r="M191" i="25"/>
  <c r="K230" i="25"/>
  <c r="J230" i="25"/>
  <c r="R230" i="25"/>
  <c r="Q230" i="25"/>
  <c r="M230" i="25"/>
  <c r="I230" i="25"/>
  <c r="M251" i="25"/>
  <c r="S251" i="25"/>
  <c r="P251" i="25" s="1"/>
  <c r="R251" i="25"/>
  <c r="Q251" i="25"/>
  <c r="K251" i="25"/>
  <c r="I251" i="25"/>
  <c r="J251" i="25"/>
  <c r="R81" i="25"/>
  <c r="Q81" i="25"/>
  <c r="S81" i="25"/>
  <c r="P81" i="25" s="1"/>
  <c r="T81" i="25" s="1"/>
  <c r="S49" i="25"/>
  <c r="P49" i="25" s="1"/>
  <c r="U49" i="25" s="1"/>
  <c r="J49" i="25"/>
  <c r="I49" i="25"/>
  <c r="U141" i="25"/>
  <c r="T141" i="25"/>
  <c r="M162" i="25"/>
  <c r="J162" i="25"/>
  <c r="K162" i="25"/>
  <c r="S162" i="25"/>
  <c r="P162" i="25" s="1"/>
  <c r="I162" i="25"/>
  <c r="R162" i="25"/>
  <c r="Q162" i="25"/>
  <c r="S136" i="25"/>
  <c r="P136" i="25" s="1"/>
  <c r="I136" i="25"/>
  <c r="R136" i="25"/>
  <c r="J136" i="25"/>
  <c r="M136" i="25"/>
  <c r="Q136" i="25"/>
  <c r="U149" i="25"/>
  <c r="T149" i="25"/>
  <c r="K169" i="25"/>
  <c r="J169" i="25"/>
  <c r="R169" i="25"/>
  <c r="Q169" i="25"/>
  <c r="S169" i="25"/>
  <c r="P169" i="25" s="1"/>
  <c r="I169" i="25"/>
  <c r="M169" i="25"/>
  <c r="J79" i="25"/>
  <c r="M79" i="25"/>
  <c r="M223" i="25"/>
  <c r="K223" i="25"/>
  <c r="J223" i="25"/>
  <c r="I223" i="25"/>
  <c r="J116" i="25"/>
  <c r="Q127" i="25"/>
  <c r="J127" i="25"/>
  <c r="K127" i="25"/>
  <c r="R127" i="25"/>
  <c r="M127" i="25"/>
  <c r="S127" i="25"/>
  <c r="P127" i="25" s="1"/>
  <c r="K153" i="25"/>
  <c r="J153" i="25"/>
  <c r="R153" i="25"/>
  <c r="Q153" i="25"/>
  <c r="I153" i="25"/>
  <c r="K181" i="25"/>
  <c r="J181" i="25"/>
  <c r="I181" i="25"/>
  <c r="Q181" i="25"/>
  <c r="M181" i="25"/>
  <c r="S181" i="25"/>
  <c r="P181" i="25" s="1"/>
  <c r="R181" i="25"/>
  <c r="M239" i="25"/>
  <c r="K239" i="25"/>
  <c r="J239" i="25"/>
  <c r="R239" i="25"/>
  <c r="S239" i="25"/>
  <c r="P239" i="25" s="1"/>
  <c r="I239" i="25"/>
  <c r="Q239" i="25"/>
  <c r="M254" i="25"/>
  <c r="M264" i="25"/>
  <c r="J264" i="25"/>
  <c r="I264" i="25"/>
  <c r="R264" i="25"/>
  <c r="Q264" i="25"/>
  <c r="K264" i="25"/>
  <c r="S264" i="25"/>
  <c r="P264" i="25" s="1"/>
  <c r="M71" i="25"/>
  <c r="K71" i="25"/>
  <c r="Q101" i="25"/>
  <c r="S101" i="25"/>
  <c r="P101" i="25" s="1"/>
  <c r="T101" i="25" s="1"/>
  <c r="R101" i="25"/>
  <c r="I127" i="25"/>
  <c r="M153" i="25"/>
  <c r="K189" i="25"/>
  <c r="J189" i="25"/>
  <c r="I189" i="25"/>
  <c r="S189" i="25"/>
  <c r="P189" i="25" s="1"/>
  <c r="M189" i="25"/>
  <c r="R189" i="25"/>
  <c r="Q189" i="25"/>
  <c r="M202" i="25"/>
  <c r="J202" i="25"/>
  <c r="K202" i="25"/>
  <c r="I202" i="25"/>
  <c r="S202" i="25"/>
  <c r="P202" i="25" s="1"/>
  <c r="R202" i="25"/>
  <c r="U205" i="25"/>
  <c r="T205" i="25"/>
  <c r="S208" i="25"/>
  <c r="P208" i="25" s="1"/>
  <c r="I208" i="25"/>
  <c r="R208" i="25"/>
  <c r="J208" i="25"/>
  <c r="K208" i="25"/>
  <c r="Q208" i="25"/>
  <c r="M208" i="25"/>
  <c r="U286" i="25"/>
  <c r="T286" i="25"/>
  <c r="M324" i="25"/>
  <c r="U341" i="25"/>
  <c r="T341" i="25"/>
  <c r="S45" i="25"/>
  <c r="P45" i="25" s="1"/>
  <c r="U45" i="25" s="1"/>
  <c r="K45" i="25"/>
  <c r="I45" i="25"/>
  <c r="J45" i="25"/>
  <c r="K117" i="25"/>
  <c r="J117" i="25"/>
  <c r="I117" i="25"/>
  <c r="Q118" i="25" s="1"/>
  <c r="R118" i="25" s="1"/>
  <c r="M117" i="25"/>
  <c r="S117" i="25" s="1"/>
  <c r="K161" i="25"/>
  <c r="J161" i="25"/>
  <c r="R161" i="25"/>
  <c r="Q161" i="25"/>
  <c r="M161" i="25"/>
  <c r="I161" i="25"/>
  <c r="M221" i="25"/>
  <c r="U228" i="25"/>
  <c r="T228" i="25"/>
  <c r="Q232" i="25"/>
  <c r="S232" i="25"/>
  <c r="P232" i="25" s="1"/>
  <c r="R232" i="25"/>
  <c r="K232" i="25"/>
  <c r="J232" i="25"/>
  <c r="M232" i="25"/>
  <c r="I232" i="25"/>
  <c r="K246" i="25"/>
  <c r="J246" i="25"/>
  <c r="R246" i="25"/>
  <c r="Q246" i="25"/>
  <c r="M246" i="25"/>
  <c r="I246" i="25"/>
  <c r="S246" i="25"/>
  <c r="P246" i="25" s="1"/>
  <c r="S262" i="25"/>
  <c r="P262" i="25" s="1"/>
  <c r="I262" i="25"/>
  <c r="K262" i="25"/>
  <c r="J262" i="25"/>
  <c r="Q262" i="25"/>
  <c r="M262" i="25"/>
  <c r="K284" i="25"/>
  <c r="S284" i="25"/>
  <c r="P284" i="25" s="1"/>
  <c r="J284" i="25"/>
  <c r="I284" i="25"/>
  <c r="R284" i="25"/>
  <c r="M284" i="25"/>
  <c r="U353" i="25"/>
  <c r="T353" i="25"/>
  <c r="J371" i="25"/>
  <c r="Q371" i="25"/>
  <c r="S371" i="25"/>
  <c r="P371" i="25" s="1"/>
  <c r="R371" i="25"/>
  <c r="K371" i="25"/>
  <c r="I371" i="25"/>
  <c r="M371" i="25"/>
  <c r="M87" i="25"/>
  <c r="K87" i="25"/>
  <c r="J87" i="25"/>
  <c r="I122" i="25"/>
  <c r="M130" i="25"/>
  <c r="K130" i="25"/>
  <c r="J130" i="25"/>
  <c r="S130" i="25"/>
  <c r="P130" i="25" s="1"/>
  <c r="R130" i="25"/>
  <c r="U133" i="25"/>
  <c r="T133" i="25"/>
  <c r="S161" i="25"/>
  <c r="P161" i="25" s="1"/>
  <c r="K185" i="25"/>
  <c r="J185" i="25"/>
  <c r="R185" i="25"/>
  <c r="Q185" i="25"/>
  <c r="I185" i="25"/>
  <c r="S185" i="25"/>
  <c r="P185" i="25" s="1"/>
  <c r="M185" i="25"/>
  <c r="M194" i="25"/>
  <c r="J194" i="25"/>
  <c r="K194" i="25"/>
  <c r="R194" i="25"/>
  <c r="Q194" i="25"/>
  <c r="S194" i="25"/>
  <c r="P194" i="25" s="1"/>
  <c r="S230" i="25"/>
  <c r="P230" i="25" s="1"/>
  <c r="U253" i="25"/>
  <c r="T253" i="25"/>
  <c r="K255" i="25"/>
  <c r="J255" i="25"/>
  <c r="I255" i="25"/>
  <c r="S255" i="25"/>
  <c r="P255" i="25" s="1"/>
  <c r="R255" i="25"/>
  <c r="M255" i="25"/>
  <c r="Q255" i="25"/>
  <c r="M260" i="25"/>
  <c r="K260" i="25"/>
  <c r="S260" i="25"/>
  <c r="P260" i="25" s="1"/>
  <c r="R260" i="25"/>
  <c r="Q260" i="25"/>
  <c r="J260" i="25"/>
  <c r="I260" i="25"/>
  <c r="R262" i="25"/>
  <c r="Q265" i="25"/>
  <c r="M265" i="25"/>
  <c r="K265" i="25"/>
  <c r="J265" i="25"/>
  <c r="R265" i="25"/>
  <c r="S265" i="25"/>
  <c r="P265" i="25" s="1"/>
  <c r="I265" i="25"/>
  <c r="U269" i="25"/>
  <c r="T269" i="25"/>
  <c r="M272" i="25"/>
  <c r="Q272" i="25"/>
  <c r="R272" i="25"/>
  <c r="S272" i="25"/>
  <c r="P272" i="25" s="1"/>
  <c r="K272" i="25"/>
  <c r="I272" i="25"/>
  <c r="J272" i="25"/>
  <c r="Q284" i="25"/>
  <c r="K407" i="25"/>
  <c r="J407" i="25"/>
  <c r="S407" i="25"/>
  <c r="P407" i="25" s="1"/>
  <c r="R407" i="25"/>
  <c r="Q407" i="25"/>
  <c r="M407" i="25"/>
  <c r="I407" i="25"/>
  <c r="K411" i="25"/>
  <c r="J411" i="25"/>
  <c r="M411" i="25"/>
  <c r="R411" i="25"/>
  <c r="Q411" i="25"/>
  <c r="I411" i="25"/>
  <c r="S411" i="25"/>
  <c r="P411" i="25" s="1"/>
  <c r="M416" i="25"/>
  <c r="Q416" i="25"/>
  <c r="J416" i="25"/>
  <c r="I416" i="25"/>
  <c r="R416" i="25"/>
  <c r="K416" i="25"/>
  <c r="S416" i="25"/>
  <c r="P416" i="25" s="1"/>
  <c r="K49" i="25"/>
  <c r="J81" i="25"/>
  <c r="M118" i="25"/>
  <c r="J118" i="25"/>
  <c r="K118" i="25"/>
  <c r="S124" i="25"/>
  <c r="P124" i="25" s="1"/>
  <c r="I124" i="25"/>
  <c r="R124" i="25"/>
  <c r="M124" i="25"/>
  <c r="K124" i="25"/>
  <c r="J124" i="25"/>
  <c r="Q124" i="25"/>
  <c r="I130" i="25"/>
  <c r="M138" i="25"/>
  <c r="J138" i="25"/>
  <c r="K138" i="25"/>
  <c r="I138" i="25"/>
  <c r="S138" i="25"/>
  <c r="P138" i="25" s="1"/>
  <c r="M154" i="25"/>
  <c r="J154" i="25"/>
  <c r="K154" i="25"/>
  <c r="R154" i="25"/>
  <c r="I154" i="25"/>
  <c r="Q154" i="25"/>
  <c r="U175" i="25"/>
  <c r="M178" i="25"/>
  <c r="J178" i="25"/>
  <c r="K178" i="25"/>
  <c r="S178" i="25"/>
  <c r="P178" i="25" s="1"/>
  <c r="R178" i="25"/>
  <c r="Q178" i="25"/>
  <c r="I178" i="25"/>
  <c r="I194" i="25"/>
  <c r="K222" i="25"/>
  <c r="J222" i="25"/>
  <c r="I222" i="25"/>
  <c r="M247" i="25"/>
  <c r="J247" i="25"/>
  <c r="K247" i="25"/>
  <c r="S247" i="25"/>
  <c r="P247" i="25" s="1"/>
  <c r="R247" i="25"/>
  <c r="Q247" i="25"/>
  <c r="I247" i="25"/>
  <c r="S311" i="25"/>
  <c r="P311" i="25" s="1"/>
  <c r="I311" i="25"/>
  <c r="R311" i="25"/>
  <c r="Q311" i="25"/>
  <c r="M311" i="25"/>
  <c r="K311" i="25"/>
  <c r="J311" i="25"/>
  <c r="U370" i="25"/>
  <c r="T370" i="25"/>
  <c r="S414" i="25"/>
  <c r="P414" i="25" s="1"/>
  <c r="I414" i="25"/>
  <c r="R414" i="25"/>
  <c r="K414" i="25"/>
  <c r="J414" i="25"/>
  <c r="M414" i="25"/>
  <c r="Q414" i="25"/>
  <c r="Q155" i="25"/>
  <c r="S155" i="25"/>
  <c r="P155" i="25" s="1"/>
  <c r="R155" i="25"/>
  <c r="M174" i="25"/>
  <c r="S174" i="25"/>
  <c r="P174" i="25" s="1"/>
  <c r="R174" i="25"/>
  <c r="Q183" i="25"/>
  <c r="J183" i="25"/>
  <c r="K183" i="25"/>
  <c r="S200" i="25"/>
  <c r="P200" i="25" s="1"/>
  <c r="I200" i="25"/>
  <c r="R200" i="25"/>
  <c r="J200" i="25"/>
  <c r="S287" i="25"/>
  <c r="P287" i="25" s="1"/>
  <c r="I287" i="25"/>
  <c r="K287" i="25"/>
  <c r="R287" i="25"/>
  <c r="J287" i="25"/>
  <c r="S315" i="25"/>
  <c r="P315" i="25" s="1"/>
  <c r="I315" i="25"/>
  <c r="M315" i="25"/>
  <c r="R315" i="25"/>
  <c r="Q315" i="25"/>
  <c r="R369" i="25"/>
  <c r="Q369" i="25"/>
  <c r="M369" i="25"/>
  <c r="I369" i="25"/>
  <c r="J369" i="25"/>
  <c r="Q147" i="25"/>
  <c r="R147" i="25"/>
  <c r="S147" i="25"/>
  <c r="P147" i="25" s="1"/>
  <c r="K173" i="25"/>
  <c r="J173" i="25"/>
  <c r="I173" i="25"/>
  <c r="I174" i="25"/>
  <c r="M200" i="25"/>
  <c r="Q211" i="25"/>
  <c r="R211" i="25"/>
  <c r="S211" i="25"/>
  <c r="P211" i="25" s="1"/>
  <c r="Q244" i="25"/>
  <c r="K244" i="25"/>
  <c r="J244" i="25"/>
  <c r="S274" i="25"/>
  <c r="P274" i="25" s="1"/>
  <c r="I274" i="25"/>
  <c r="M274" i="25"/>
  <c r="K274" i="25"/>
  <c r="J274" i="25"/>
  <c r="M277" i="25"/>
  <c r="S277" i="25"/>
  <c r="P277" i="25" s="1"/>
  <c r="I277" i="25"/>
  <c r="R277" i="25"/>
  <c r="Q277" i="25"/>
  <c r="S299" i="25"/>
  <c r="P299" i="25" s="1"/>
  <c r="I299" i="25"/>
  <c r="M299" i="25"/>
  <c r="Q299" i="25"/>
  <c r="M128" i="25"/>
  <c r="M147" i="25"/>
  <c r="K165" i="25"/>
  <c r="J165" i="25"/>
  <c r="I165" i="25"/>
  <c r="I166" i="25"/>
  <c r="M173" i="25"/>
  <c r="M38" i="25"/>
  <c r="K38" i="25"/>
  <c r="M150" i="25"/>
  <c r="S150" i="25"/>
  <c r="P150" i="25" s="1"/>
  <c r="R150" i="25"/>
  <c r="S164" i="25"/>
  <c r="P164" i="25" s="1"/>
  <c r="I164" i="25"/>
  <c r="R164" i="25"/>
  <c r="M164" i="25"/>
  <c r="Q195" i="25"/>
  <c r="R195" i="25"/>
  <c r="S195" i="25"/>
  <c r="P195" i="25" s="1"/>
  <c r="K226" i="25"/>
  <c r="J226" i="25"/>
  <c r="I226" i="25"/>
  <c r="I227" i="25"/>
  <c r="Q274" i="25"/>
  <c r="T288" i="25"/>
  <c r="K295" i="25"/>
  <c r="K299" i="25"/>
  <c r="M341" i="25"/>
  <c r="K149" i="25"/>
  <c r="J149" i="25"/>
  <c r="I149" i="25"/>
  <c r="I150" i="25"/>
  <c r="J158" i="25"/>
  <c r="S168" i="25"/>
  <c r="P168" i="25" s="1"/>
  <c r="I168" i="25"/>
  <c r="R168" i="25"/>
  <c r="J168" i="25"/>
  <c r="K172" i="25"/>
  <c r="Q187" i="25"/>
  <c r="S187" i="25"/>
  <c r="P187" i="25" s="1"/>
  <c r="R187" i="25"/>
  <c r="M195" i="25"/>
  <c r="J220" i="25"/>
  <c r="K220" i="25"/>
  <c r="J227" i="25"/>
  <c r="K235" i="25"/>
  <c r="R244" i="25"/>
  <c r="S258" i="25"/>
  <c r="P258" i="25" s="1"/>
  <c r="I258" i="25"/>
  <c r="M258" i="25"/>
  <c r="J258" i="25"/>
  <c r="Q278" i="25"/>
  <c r="K278" i="25"/>
  <c r="M278" i="25"/>
  <c r="S278" i="25"/>
  <c r="P278" i="25" s="1"/>
  <c r="R278" i="25"/>
  <c r="Q293" i="25"/>
  <c r="Q306" i="25"/>
  <c r="M306" i="25"/>
  <c r="S306" i="25"/>
  <c r="P306" i="25" s="1"/>
  <c r="R306" i="25"/>
  <c r="Q312" i="25"/>
  <c r="U385" i="25"/>
  <c r="T385" i="25"/>
  <c r="K395" i="25"/>
  <c r="J395" i="25"/>
  <c r="M395" i="25"/>
  <c r="S395" i="25"/>
  <c r="P395" i="25" s="1"/>
  <c r="Q395" i="25"/>
  <c r="I397" i="25"/>
  <c r="S402" i="25"/>
  <c r="P402" i="25" s="1"/>
  <c r="I402" i="25"/>
  <c r="R402" i="25"/>
  <c r="Q402" i="25"/>
  <c r="K402" i="25"/>
  <c r="J402" i="25"/>
  <c r="M402" i="25"/>
  <c r="M408" i="25"/>
  <c r="Q408" i="25"/>
  <c r="S408" i="25"/>
  <c r="P408" i="25" s="1"/>
  <c r="R408" i="25"/>
  <c r="M243" i="25"/>
  <c r="S243" i="25"/>
  <c r="P243" i="25" s="1"/>
  <c r="R243" i="25"/>
  <c r="K250" i="25"/>
  <c r="J250" i="25"/>
  <c r="I250" i="25"/>
  <c r="M268" i="25"/>
  <c r="S268" i="25"/>
  <c r="P268" i="25" s="1"/>
  <c r="R268" i="25"/>
  <c r="Q268" i="25"/>
  <c r="M276" i="25"/>
  <c r="K276" i="25"/>
  <c r="R276" i="25"/>
  <c r="S276" i="25"/>
  <c r="P276" i="25" s="1"/>
  <c r="Q282" i="25"/>
  <c r="I282" i="25"/>
  <c r="S282" i="25"/>
  <c r="P282" i="25" s="1"/>
  <c r="R282" i="25"/>
  <c r="M317" i="25"/>
  <c r="K317" i="25"/>
  <c r="J317" i="25"/>
  <c r="Q317" i="25"/>
  <c r="I317" i="25"/>
  <c r="M368" i="25"/>
  <c r="J368" i="25"/>
  <c r="I368" i="25"/>
  <c r="K368" i="25"/>
  <c r="K383" i="25"/>
  <c r="J383" i="25"/>
  <c r="S383" i="25"/>
  <c r="P383" i="25" s="1"/>
  <c r="R383" i="25"/>
  <c r="Q383" i="25"/>
  <c r="S40" i="25"/>
  <c r="P40" i="25" s="1"/>
  <c r="U40" i="25" s="1"/>
  <c r="Q40" i="25"/>
  <c r="J40" i="25"/>
  <c r="R317" i="25"/>
  <c r="I328" i="25"/>
  <c r="J328" i="25"/>
  <c r="J67" i="25"/>
  <c r="Q167" i="25"/>
  <c r="J167" i="25"/>
  <c r="K167" i="25"/>
  <c r="J180" i="25"/>
  <c r="M183" i="25"/>
  <c r="Q236" i="25"/>
  <c r="K236" i="25"/>
  <c r="J236" i="25"/>
  <c r="M242" i="25"/>
  <c r="J243" i="25"/>
  <c r="I244" i="25"/>
  <c r="K275" i="25"/>
  <c r="S275" i="25"/>
  <c r="P275" i="25" s="1"/>
  <c r="R275" i="25"/>
  <c r="I275" i="25"/>
  <c r="J276" i="25"/>
  <c r="M285" i="25"/>
  <c r="S285" i="25"/>
  <c r="P285" i="25" s="1"/>
  <c r="R285" i="25"/>
  <c r="Q285" i="25"/>
  <c r="U308" i="25"/>
  <c r="T308" i="25"/>
  <c r="S317" i="25"/>
  <c r="P317" i="25" s="1"/>
  <c r="Q318" i="25"/>
  <c r="S318" i="25"/>
  <c r="P318" i="25" s="1"/>
  <c r="R318" i="25"/>
  <c r="I318" i="25"/>
  <c r="M326" i="25"/>
  <c r="K326" i="25"/>
  <c r="J326" i="25"/>
  <c r="I326" i="25"/>
  <c r="M328" i="25"/>
  <c r="Q328" i="25" s="1"/>
  <c r="R328" i="25" s="1"/>
  <c r="K333" i="25"/>
  <c r="J333" i="25"/>
  <c r="R333" i="25"/>
  <c r="Q333" i="25"/>
  <c r="I333" i="25"/>
  <c r="K349" i="25"/>
  <c r="J349" i="25"/>
  <c r="R349" i="25"/>
  <c r="Q349" i="25"/>
  <c r="I349" i="25"/>
  <c r="M357" i="25"/>
  <c r="K357" i="25"/>
  <c r="J357" i="25"/>
  <c r="S357" i="25"/>
  <c r="P357" i="25" s="1"/>
  <c r="R357" i="25"/>
  <c r="I357" i="25"/>
  <c r="S363" i="25"/>
  <c r="P363" i="25" s="1"/>
  <c r="I363" i="25"/>
  <c r="R363" i="25"/>
  <c r="Q363" i="25"/>
  <c r="K363" i="25"/>
  <c r="J363" i="25"/>
  <c r="M363" i="25"/>
  <c r="R368" i="25"/>
  <c r="S422" i="25"/>
  <c r="P422" i="25" s="1"/>
  <c r="I422" i="25"/>
  <c r="R422" i="25"/>
  <c r="K422" i="25"/>
  <c r="J422" i="25"/>
  <c r="M422" i="25"/>
  <c r="Q422" i="25"/>
  <c r="M120" i="25"/>
  <c r="Q131" i="25"/>
  <c r="R131" i="25"/>
  <c r="S131" i="25"/>
  <c r="P131" i="25" s="1"/>
  <c r="Q159" i="25"/>
  <c r="K159" i="25"/>
  <c r="J159" i="25"/>
  <c r="M165" i="25"/>
  <c r="I167" i="25"/>
  <c r="S176" i="25"/>
  <c r="P176" i="25" s="1"/>
  <c r="I176" i="25"/>
  <c r="R176" i="25"/>
  <c r="J176" i="25"/>
  <c r="K180" i="25"/>
  <c r="M184" i="25"/>
  <c r="Q200" i="25"/>
  <c r="Q228" i="25"/>
  <c r="K228" i="25"/>
  <c r="J228" i="25"/>
  <c r="M234" i="25"/>
  <c r="I236" i="25"/>
  <c r="J241" i="25"/>
  <c r="M244" i="25"/>
  <c r="I82" i="25"/>
  <c r="S156" i="25"/>
  <c r="P156" i="25" s="1"/>
  <c r="I156" i="25"/>
  <c r="R156" i="25"/>
  <c r="M156" i="25"/>
  <c r="J164" i="25"/>
  <c r="M167" i="25"/>
  <c r="Q173" i="25"/>
  <c r="R175" i="25"/>
  <c r="S183" i="25"/>
  <c r="P183" i="25" s="1"/>
  <c r="M206" i="25"/>
  <c r="R206" i="25"/>
  <c r="S206" i="25"/>
  <c r="P206" i="25" s="1"/>
  <c r="I225" i="25"/>
  <c r="M225" i="25"/>
  <c r="Q225" i="25" s="1"/>
  <c r="R225" i="25" s="1"/>
  <c r="M226" i="25"/>
  <c r="I228" i="25"/>
  <c r="M236" i="25"/>
  <c r="R250" i="25"/>
  <c r="Q269" i="25"/>
  <c r="K269" i="25"/>
  <c r="J269" i="25"/>
  <c r="M269" i="25"/>
  <c r="S291" i="25"/>
  <c r="P291" i="25" s="1"/>
  <c r="I291" i="25"/>
  <c r="J291" i="25"/>
  <c r="M291" i="25"/>
  <c r="R299" i="25"/>
  <c r="M309" i="25"/>
  <c r="I309" i="25"/>
  <c r="S309" i="25"/>
  <c r="P309" i="25" s="1"/>
  <c r="K309" i="25"/>
  <c r="J309" i="25"/>
  <c r="M313" i="25"/>
  <c r="R313" i="25"/>
  <c r="Q313" i="25"/>
  <c r="I313" i="25"/>
  <c r="S313" i="25"/>
  <c r="P313" i="25" s="1"/>
  <c r="U334" i="25"/>
  <c r="T334" i="25"/>
  <c r="S62" i="25"/>
  <c r="P62" i="25" s="1"/>
  <c r="U62" i="25" s="1"/>
  <c r="M134" i="25"/>
  <c r="R134" i="25"/>
  <c r="S134" i="25"/>
  <c r="P134" i="25" s="1"/>
  <c r="K141" i="25"/>
  <c r="J141" i="25"/>
  <c r="I141" i="25"/>
  <c r="Q143" i="25"/>
  <c r="J143" i="25"/>
  <c r="K143" i="25"/>
  <c r="S148" i="25"/>
  <c r="P148" i="25" s="1"/>
  <c r="I148" i="25"/>
  <c r="R148" i="25"/>
  <c r="M148" i="25"/>
  <c r="M149" i="25"/>
  <c r="J150" i="25"/>
  <c r="I155" i="25"/>
  <c r="J156" i="25"/>
  <c r="M159" i="25"/>
  <c r="K164" i="25"/>
  <c r="Q165" i="25"/>
  <c r="R167" i="25"/>
  <c r="M168" i="25"/>
  <c r="R173" i="25"/>
  <c r="Q174" i="25"/>
  <c r="Q179" i="25"/>
  <c r="S179" i="25"/>
  <c r="P179" i="25" s="1"/>
  <c r="R179" i="25"/>
  <c r="M187" i="25"/>
  <c r="M198" i="25"/>
  <c r="S198" i="25"/>
  <c r="P198" i="25" s="1"/>
  <c r="R198" i="25"/>
  <c r="K205" i="25"/>
  <c r="J205" i="25"/>
  <c r="I205" i="25"/>
  <c r="I206" i="25"/>
  <c r="Q207" i="25"/>
  <c r="K207" i="25"/>
  <c r="J207" i="25"/>
  <c r="S212" i="25"/>
  <c r="P212" i="25" s="1"/>
  <c r="I212" i="25"/>
  <c r="R212" i="25"/>
  <c r="M212" i="25"/>
  <c r="I220" i="25"/>
  <c r="I224" i="25"/>
  <c r="J225" i="25"/>
  <c r="M228" i="25"/>
  <c r="S229" i="25"/>
  <c r="P229" i="25" s="1"/>
  <c r="I229" i="25"/>
  <c r="R229" i="25"/>
  <c r="J229" i="25"/>
  <c r="R236" i="25"/>
  <c r="Q243" i="25"/>
  <c r="S244" i="25"/>
  <c r="P244" i="25" s="1"/>
  <c r="Q248" i="25"/>
  <c r="R248" i="25"/>
  <c r="S248" i="25"/>
  <c r="P248" i="25" s="1"/>
  <c r="S250" i="25"/>
  <c r="P250" i="25" s="1"/>
  <c r="K258" i="25"/>
  <c r="K267" i="25"/>
  <c r="M267" i="25"/>
  <c r="S267" i="25"/>
  <c r="P267" i="25" s="1"/>
  <c r="I268" i="25"/>
  <c r="I269" i="25"/>
  <c r="Q275" i="25"/>
  <c r="I278" i="25"/>
  <c r="M281" i="25"/>
  <c r="Q281" i="25"/>
  <c r="K281" i="25"/>
  <c r="J281" i="25"/>
  <c r="I281" i="25"/>
  <c r="S283" i="25"/>
  <c r="P283" i="25" s="1"/>
  <c r="I283" i="25"/>
  <c r="M283" i="25"/>
  <c r="K285" i="25"/>
  <c r="K291" i="25"/>
  <c r="I306" i="25"/>
  <c r="I324" i="25"/>
  <c r="K324" i="25"/>
  <c r="M331" i="25"/>
  <c r="M327" i="25"/>
  <c r="S327" i="25" s="1"/>
  <c r="K329" i="25"/>
  <c r="M329" i="25"/>
  <c r="S329" i="25" s="1"/>
  <c r="I329" i="25"/>
  <c r="S333" i="25"/>
  <c r="P333" i="25" s="1"/>
  <c r="S349" i="25"/>
  <c r="P349" i="25" s="1"/>
  <c r="S367" i="25"/>
  <c r="P367" i="25" s="1"/>
  <c r="I367" i="25"/>
  <c r="M367" i="25"/>
  <c r="K367" i="25"/>
  <c r="R367" i="25"/>
  <c r="Q367" i="25"/>
  <c r="Q373" i="25"/>
  <c r="M373" i="25"/>
  <c r="I373" i="25"/>
  <c r="S373" i="25"/>
  <c r="P373" i="25" s="1"/>
  <c r="R373" i="25"/>
  <c r="K373" i="25"/>
  <c r="K375" i="25"/>
  <c r="J375" i="25"/>
  <c r="S375" i="25"/>
  <c r="P375" i="25" s="1"/>
  <c r="Q375" i="25"/>
  <c r="R375" i="25"/>
  <c r="M375" i="25"/>
  <c r="I375" i="25"/>
  <c r="K379" i="25"/>
  <c r="J379" i="25"/>
  <c r="M379" i="25"/>
  <c r="Q379" i="25"/>
  <c r="S379" i="25"/>
  <c r="P379" i="25" s="1"/>
  <c r="R379" i="25"/>
  <c r="M388" i="25"/>
  <c r="I388" i="25"/>
  <c r="Q388" i="25"/>
  <c r="S388" i="25"/>
  <c r="P388" i="25" s="1"/>
  <c r="R388" i="25"/>
  <c r="K388" i="25"/>
  <c r="I395" i="25"/>
  <c r="I408" i="25"/>
  <c r="Q409" i="25"/>
  <c r="I409" i="25"/>
  <c r="R409" i="25"/>
  <c r="M409" i="25"/>
  <c r="S188" i="25"/>
  <c r="P188" i="25" s="1"/>
  <c r="I188" i="25"/>
  <c r="R188" i="25"/>
  <c r="M188" i="25"/>
  <c r="U197" i="25"/>
  <c r="T197" i="25"/>
  <c r="I116" i="25"/>
  <c r="M116" i="25"/>
  <c r="Q116" i="25" s="1"/>
  <c r="R116" i="25" s="1"/>
  <c r="S128" i="25"/>
  <c r="P128" i="25" s="1"/>
  <c r="I128" i="25"/>
  <c r="R128" i="25"/>
  <c r="J128" i="25"/>
  <c r="M155" i="25"/>
  <c r="M166" i="25"/>
  <c r="S166" i="25"/>
  <c r="P166" i="25" s="1"/>
  <c r="R166" i="25"/>
  <c r="Q175" i="25"/>
  <c r="K175" i="25"/>
  <c r="J175" i="25"/>
  <c r="S180" i="25"/>
  <c r="P180" i="25" s="1"/>
  <c r="I180" i="25"/>
  <c r="R180" i="25"/>
  <c r="M180" i="25"/>
  <c r="I183" i="25"/>
  <c r="J188" i="25"/>
  <c r="S192" i="25"/>
  <c r="P192" i="25" s="1"/>
  <c r="I192" i="25"/>
  <c r="R192" i="25"/>
  <c r="J192" i="25"/>
  <c r="M224" i="25"/>
  <c r="Q224" i="25" s="1"/>
  <c r="R224" i="25" s="1"/>
  <c r="M235" i="25"/>
  <c r="S235" i="25"/>
  <c r="P235" i="25" s="1"/>
  <c r="R235" i="25"/>
  <c r="K242" i="25"/>
  <c r="J242" i="25"/>
  <c r="I242" i="25"/>
  <c r="I243" i="25"/>
  <c r="S249" i="25"/>
  <c r="P249" i="25" s="1"/>
  <c r="I249" i="25"/>
  <c r="R249" i="25"/>
  <c r="M249" i="25"/>
  <c r="M250" i="25"/>
  <c r="I276" i="25"/>
  <c r="Q286" i="25"/>
  <c r="R286" i="25"/>
  <c r="K286" i="25"/>
  <c r="J286" i="25"/>
  <c r="M286" i="25"/>
  <c r="M287" i="25"/>
  <c r="Q290" i="25"/>
  <c r="M290" i="25"/>
  <c r="R290" i="25"/>
  <c r="S295" i="25"/>
  <c r="P295" i="25" s="1"/>
  <c r="I295" i="25"/>
  <c r="R295" i="25"/>
  <c r="Q295" i="25"/>
  <c r="M295" i="25"/>
  <c r="Q368" i="25"/>
  <c r="S369" i="25"/>
  <c r="P369" i="25" s="1"/>
  <c r="S374" i="25"/>
  <c r="P374" i="25" s="1"/>
  <c r="I374" i="25"/>
  <c r="R374" i="25"/>
  <c r="K374" i="25"/>
  <c r="Q374" i="25"/>
  <c r="J374" i="25"/>
  <c r="S382" i="25"/>
  <c r="P382" i="25" s="1"/>
  <c r="I382" i="25"/>
  <c r="R382" i="25"/>
  <c r="K382" i="25"/>
  <c r="J382" i="25"/>
  <c r="Q382" i="25"/>
  <c r="M383" i="25"/>
  <c r="S394" i="25"/>
  <c r="P394" i="25" s="1"/>
  <c r="I394" i="25"/>
  <c r="R394" i="25"/>
  <c r="Q394" i="25"/>
  <c r="K394" i="25"/>
  <c r="M394" i="25"/>
  <c r="J394" i="25"/>
  <c r="M400" i="25"/>
  <c r="Q400" i="25"/>
  <c r="R400" i="25"/>
  <c r="K400" i="25"/>
  <c r="I400" i="25"/>
  <c r="M404" i="25"/>
  <c r="I404" i="25"/>
  <c r="K404" i="25"/>
  <c r="J404" i="25"/>
  <c r="S404" i="25"/>
  <c r="P404" i="25" s="1"/>
  <c r="Q404" i="25"/>
  <c r="R404" i="25"/>
  <c r="Q48" i="25"/>
  <c r="I48" i="25"/>
  <c r="R56" i="25"/>
  <c r="Q56" i="25"/>
  <c r="I120" i="25"/>
  <c r="J120" i="25"/>
  <c r="Q139" i="25"/>
  <c r="S139" i="25"/>
  <c r="P139" i="25" s="1"/>
  <c r="R139" i="25"/>
  <c r="M158" i="25"/>
  <c r="S158" i="25"/>
  <c r="P158" i="25" s="1"/>
  <c r="R158" i="25"/>
  <c r="S172" i="25"/>
  <c r="P172" i="25" s="1"/>
  <c r="I172" i="25"/>
  <c r="R172" i="25"/>
  <c r="M172" i="25"/>
  <c r="J174" i="25"/>
  <c r="I175" i="25"/>
  <c r="S184" i="25"/>
  <c r="P184" i="25" s="1"/>
  <c r="I184" i="25"/>
  <c r="R184" i="25"/>
  <c r="J184" i="25"/>
  <c r="K188" i="25"/>
  <c r="M192" i="25"/>
  <c r="Q203" i="25"/>
  <c r="R203" i="25"/>
  <c r="S203" i="25"/>
  <c r="P203" i="25" s="1"/>
  <c r="M211" i="25"/>
  <c r="M227" i="25"/>
  <c r="K234" i="25"/>
  <c r="J234" i="25"/>
  <c r="I234" i="25"/>
  <c r="S241" i="25"/>
  <c r="P241" i="25" s="1"/>
  <c r="I241" i="25"/>
  <c r="R241" i="25"/>
  <c r="M241" i="25"/>
  <c r="J249" i="25"/>
  <c r="S279" i="25"/>
  <c r="P279" i="25" s="1"/>
  <c r="I279" i="25"/>
  <c r="Q279" i="25"/>
  <c r="J279" i="25"/>
  <c r="M279" i="25"/>
  <c r="I286" i="25"/>
  <c r="S290" i="25"/>
  <c r="P290" i="25" s="1"/>
  <c r="M293" i="25"/>
  <c r="I293" i="25"/>
  <c r="S293" i="25"/>
  <c r="P293" i="25" s="1"/>
  <c r="J293" i="25"/>
  <c r="K293" i="25"/>
  <c r="J299" i="25"/>
  <c r="S303" i="25"/>
  <c r="P303" i="25" s="1"/>
  <c r="I303" i="25"/>
  <c r="K303" i="25"/>
  <c r="Q303" i="25"/>
  <c r="K312" i="25"/>
  <c r="J312" i="25"/>
  <c r="M312" i="25"/>
  <c r="K341" i="25"/>
  <c r="J341" i="25"/>
  <c r="R341" i="25"/>
  <c r="Q341" i="25"/>
  <c r="I341" i="25"/>
  <c r="Q366" i="25"/>
  <c r="J366" i="25"/>
  <c r="I366" i="25"/>
  <c r="M366" i="25"/>
  <c r="S366" i="25"/>
  <c r="P366" i="25" s="1"/>
  <c r="R366" i="25"/>
  <c r="K366" i="25"/>
  <c r="M374" i="25"/>
  <c r="M382" i="25"/>
  <c r="T392" i="25"/>
  <c r="J400" i="25"/>
  <c r="K36" i="25"/>
  <c r="I36" i="25"/>
  <c r="Q36" i="25"/>
  <c r="M36" i="25"/>
  <c r="J36" i="25"/>
  <c r="R40" i="25"/>
  <c r="K67" i="25"/>
  <c r="K116" i="25"/>
  <c r="K157" i="25"/>
  <c r="J157" i="25"/>
  <c r="I157" i="25"/>
  <c r="I158" i="25"/>
  <c r="J172" i="25"/>
  <c r="K174" i="25"/>
  <c r="M175" i="25"/>
  <c r="R183" i="25"/>
  <c r="M219" i="25"/>
  <c r="Q219" i="25" s="1"/>
  <c r="R219" i="25" s="1"/>
  <c r="S233" i="25"/>
  <c r="P233" i="25" s="1"/>
  <c r="I233" i="25"/>
  <c r="R233" i="25"/>
  <c r="M233" i="25"/>
  <c r="J235" i="25"/>
  <c r="K243" i="25"/>
  <c r="S245" i="25"/>
  <c r="P245" i="25" s="1"/>
  <c r="I245" i="25"/>
  <c r="R245" i="25"/>
  <c r="J245" i="25"/>
  <c r="K249" i="25"/>
  <c r="I285" i="25"/>
  <c r="Q287" i="25"/>
  <c r="J303" i="25"/>
  <c r="I312" i="25"/>
  <c r="M332" i="25"/>
  <c r="Q332" i="25" s="1"/>
  <c r="R332" i="25" s="1"/>
  <c r="K337" i="25"/>
  <c r="J337" i="25"/>
  <c r="I337" i="25"/>
  <c r="Q337" i="25"/>
  <c r="R337" i="25"/>
  <c r="M337" i="25"/>
  <c r="K345" i="25"/>
  <c r="J345" i="25"/>
  <c r="I345" i="25"/>
  <c r="Q345" i="25"/>
  <c r="R345" i="25"/>
  <c r="M345" i="25"/>
  <c r="M349" i="25"/>
  <c r="K353" i="25"/>
  <c r="J353" i="25"/>
  <c r="I353" i="25"/>
  <c r="Q353" i="25"/>
  <c r="R353" i="25"/>
  <c r="M353" i="25"/>
  <c r="S368" i="25"/>
  <c r="P368" i="25" s="1"/>
  <c r="Q397" i="25"/>
  <c r="M397" i="25"/>
  <c r="S397" i="25"/>
  <c r="P397" i="25" s="1"/>
  <c r="R397" i="25"/>
  <c r="K397" i="25"/>
  <c r="S400" i="25"/>
  <c r="P400" i="25" s="1"/>
  <c r="S406" i="25"/>
  <c r="P406" i="25" s="1"/>
  <c r="I406" i="25"/>
  <c r="R406" i="25"/>
  <c r="K406" i="25"/>
  <c r="J406" i="25"/>
  <c r="Q406" i="25"/>
  <c r="Q100" i="25"/>
  <c r="Q123" i="25"/>
  <c r="S123" i="25"/>
  <c r="P123" i="25" s="1"/>
  <c r="R123" i="25"/>
  <c r="M142" i="25"/>
  <c r="S142" i="25"/>
  <c r="P142" i="25" s="1"/>
  <c r="R142" i="25"/>
  <c r="Q151" i="25"/>
  <c r="K151" i="25"/>
  <c r="J151" i="25"/>
  <c r="M157" i="25"/>
  <c r="I159" i="25"/>
  <c r="K166" i="25"/>
  <c r="M176" i="25"/>
  <c r="K213" i="25"/>
  <c r="J213" i="25"/>
  <c r="I213" i="25"/>
  <c r="I219" i="25"/>
  <c r="J233" i="25"/>
  <c r="S237" i="25"/>
  <c r="P237" i="25" s="1"/>
  <c r="I237" i="25"/>
  <c r="R237" i="25"/>
  <c r="J237" i="25"/>
  <c r="K241" i="25"/>
  <c r="Q242" i="25"/>
  <c r="M245" i="25"/>
  <c r="Q249" i="25"/>
  <c r="R274" i="25"/>
  <c r="Q276" i="25"/>
  <c r="R279" i="25"/>
  <c r="J285" i="25"/>
  <c r="M301" i="25"/>
  <c r="J301" i="25"/>
  <c r="I301" i="25"/>
  <c r="K301" i="25"/>
  <c r="M303" i="25"/>
  <c r="K316" i="25"/>
  <c r="I316" i="25"/>
  <c r="S316" i="25"/>
  <c r="P316" i="25" s="1"/>
  <c r="M316" i="25"/>
  <c r="J316" i="25"/>
  <c r="S337" i="25"/>
  <c r="P337" i="25" s="1"/>
  <c r="S345" i="25"/>
  <c r="P345" i="25" s="1"/>
  <c r="J41" i="25"/>
  <c r="K41" i="25"/>
  <c r="J82" i="25"/>
  <c r="S160" i="25"/>
  <c r="P160" i="25" s="1"/>
  <c r="I160" i="25"/>
  <c r="R160" i="25"/>
  <c r="J160" i="25"/>
  <c r="I41" i="25"/>
  <c r="J86" i="25"/>
  <c r="I86" i="25"/>
  <c r="M115" i="25"/>
  <c r="M126" i="25"/>
  <c r="S126" i="25"/>
  <c r="P126" i="25" s="1"/>
  <c r="R126" i="25"/>
  <c r="K133" i="25"/>
  <c r="J133" i="25"/>
  <c r="I133" i="25"/>
  <c r="I134" i="25"/>
  <c r="Q135" i="25"/>
  <c r="K135" i="25"/>
  <c r="J135" i="25"/>
  <c r="S140" i="25"/>
  <c r="P140" i="25" s="1"/>
  <c r="I140" i="25"/>
  <c r="R140" i="25"/>
  <c r="M140" i="25"/>
  <c r="M141" i="25"/>
  <c r="J142" i="25"/>
  <c r="I143" i="25"/>
  <c r="I147" i="25"/>
  <c r="J148" i="25"/>
  <c r="K150" i="25"/>
  <c r="M151" i="25"/>
  <c r="S152" i="25"/>
  <c r="P152" i="25" s="1"/>
  <c r="I152" i="25"/>
  <c r="R152" i="25"/>
  <c r="J152" i="25"/>
  <c r="J155" i="25"/>
  <c r="K156" i="25"/>
  <c r="Q157" i="25"/>
  <c r="R159" i="25"/>
  <c r="M160" i="25"/>
  <c r="Q164" i="25"/>
  <c r="R165" i="25"/>
  <c r="Q166" i="25"/>
  <c r="S167" i="25"/>
  <c r="P167" i="25" s="1"/>
  <c r="Q171" i="25"/>
  <c r="R171" i="25"/>
  <c r="S171" i="25"/>
  <c r="P171" i="25" s="1"/>
  <c r="S173" i="25"/>
  <c r="P173" i="25" s="1"/>
  <c r="Q176" i="25"/>
  <c r="M179" i="25"/>
  <c r="M190" i="25"/>
  <c r="R190" i="25"/>
  <c r="S190" i="25"/>
  <c r="P190" i="25" s="1"/>
  <c r="K197" i="25"/>
  <c r="J197" i="25"/>
  <c r="I197" i="25"/>
  <c r="I198" i="25"/>
  <c r="Q199" i="25"/>
  <c r="K199" i="25"/>
  <c r="J199" i="25"/>
  <c r="S204" i="25"/>
  <c r="P204" i="25" s="1"/>
  <c r="I204" i="25"/>
  <c r="R204" i="25"/>
  <c r="M204" i="25"/>
  <c r="M205" i="25"/>
  <c r="J206" i="25"/>
  <c r="I207" i="25"/>
  <c r="I211" i="25"/>
  <c r="J212" i="25"/>
  <c r="K219" i="25"/>
  <c r="M220" i="25"/>
  <c r="S220" i="25" s="1"/>
  <c r="I221" i="25"/>
  <c r="Q222" i="25" s="1"/>
  <c r="R222" i="25" s="1"/>
  <c r="J221" i="25"/>
  <c r="J224" i="25"/>
  <c r="K225" i="25"/>
  <c r="R228" i="25"/>
  <c r="M229" i="25"/>
  <c r="Q233" i="25"/>
  <c r="R234" i="25"/>
  <c r="Q235" i="25"/>
  <c r="S236" i="25"/>
  <c r="P236" i="25" s="1"/>
  <c r="Q240" i="25"/>
  <c r="S240" i="25"/>
  <c r="P240" i="25" s="1"/>
  <c r="R240" i="25"/>
  <c r="S242" i="25"/>
  <c r="P242" i="25" s="1"/>
  <c r="Q245" i="25"/>
  <c r="M248" i="25"/>
  <c r="M252" i="25"/>
  <c r="S252" i="25"/>
  <c r="P252" i="25" s="1"/>
  <c r="R252" i="25"/>
  <c r="Q252" i="25"/>
  <c r="Q253" i="25"/>
  <c r="K253" i="25"/>
  <c r="J253" i="25"/>
  <c r="M253" i="25"/>
  <c r="I253" i="25"/>
  <c r="K259" i="25"/>
  <c r="S259" i="25"/>
  <c r="P259" i="25" s="1"/>
  <c r="R259" i="25"/>
  <c r="Q259" i="25"/>
  <c r="I267" i="25"/>
  <c r="J268" i="25"/>
  <c r="R269" i="25"/>
  <c r="J278" i="25"/>
  <c r="J282" i="25"/>
  <c r="J283" i="25"/>
  <c r="K288" i="25"/>
  <c r="Q288" i="25"/>
  <c r="M288" i="25"/>
  <c r="I288" i="25"/>
  <c r="M289" i="25"/>
  <c r="J289" i="25"/>
  <c r="I289" i="25"/>
  <c r="K289" i="25"/>
  <c r="I290" i="25"/>
  <c r="R301" i="25"/>
  <c r="J306" i="25"/>
  <c r="K308" i="25"/>
  <c r="M308" i="25"/>
  <c r="J308" i="25"/>
  <c r="Q309" i="25"/>
  <c r="S312" i="25"/>
  <c r="P312" i="25" s="1"/>
  <c r="J315" i="25"/>
  <c r="R316" i="25"/>
  <c r="J324" i="25"/>
  <c r="M325" i="25"/>
  <c r="S326" i="25"/>
  <c r="J329" i="25"/>
  <c r="M365" i="25"/>
  <c r="R365" i="25"/>
  <c r="Q365" i="25"/>
  <c r="S365" i="25"/>
  <c r="P365" i="25" s="1"/>
  <c r="J365" i="25"/>
  <c r="I365" i="25"/>
  <c r="K365" i="25"/>
  <c r="J367" i="25"/>
  <c r="J373" i="25"/>
  <c r="I379" i="25"/>
  <c r="S386" i="25"/>
  <c r="P386" i="25" s="1"/>
  <c r="I386" i="25"/>
  <c r="R386" i="25"/>
  <c r="Q386" i="25"/>
  <c r="M386" i="25"/>
  <c r="K386" i="25"/>
  <c r="J386" i="25"/>
  <c r="J388" i="25"/>
  <c r="R395" i="25"/>
  <c r="K403" i="25"/>
  <c r="J403" i="25"/>
  <c r="M403" i="25"/>
  <c r="I403" i="25"/>
  <c r="S403" i="25"/>
  <c r="P403" i="25" s="1"/>
  <c r="R403" i="25"/>
  <c r="Q403" i="25"/>
  <c r="J408" i="25"/>
  <c r="S409" i="25"/>
  <c r="P409" i="25" s="1"/>
  <c r="Q417" i="25"/>
  <c r="I417" i="25"/>
  <c r="K417" i="25"/>
  <c r="J417" i="25"/>
  <c r="R417" i="25"/>
  <c r="S417" i="25"/>
  <c r="P417" i="25" s="1"/>
  <c r="K360" i="25"/>
  <c r="M360" i="25"/>
  <c r="I360" i="25"/>
  <c r="J360" i="25"/>
  <c r="M330" i="25"/>
  <c r="I330" i="25"/>
  <c r="S330" i="25"/>
  <c r="K330" i="25"/>
  <c r="M297" i="25"/>
  <c r="R297" i="25"/>
  <c r="Q297" i="25"/>
  <c r="J372" i="25"/>
  <c r="M372" i="25"/>
  <c r="S372" i="25"/>
  <c r="P372" i="25" s="1"/>
  <c r="R372" i="25"/>
  <c r="I372" i="25"/>
  <c r="M396" i="25"/>
  <c r="I396" i="25"/>
  <c r="S396" i="25"/>
  <c r="P396" i="25" s="1"/>
  <c r="R396" i="25"/>
  <c r="Q396" i="25"/>
  <c r="K396" i="25"/>
  <c r="R80" i="25"/>
  <c r="M95" i="25"/>
  <c r="Q273" i="25"/>
  <c r="I273" i="25"/>
  <c r="S273" i="25"/>
  <c r="P273" i="25" s="1"/>
  <c r="S297" i="25"/>
  <c r="P297" i="25" s="1"/>
  <c r="J330" i="25"/>
  <c r="M334" i="25"/>
  <c r="K334" i="25"/>
  <c r="S336" i="25"/>
  <c r="P336" i="25" s="1"/>
  <c r="I336" i="25"/>
  <c r="R336" i="25"/>
  <c r="M336" i="25"/>
  <c r="Q336" i="25"/>
  <c r="M342" i="25"/>
  <c r="K342" i="25"/>
  <c r="S344" i="25"/>
  <c r="P344" i="25" s="1"/>
  <c r="I344" i="25"/>
  <c r="R344" i="25"/>
  <c r="M344" i="25"/>
  <c r="Q344" i="25"/>
  <c r="M350" i="25"/>
  <c r="K350" i="25"/>
  <c r="S352" i="25"/>
  <c r="P352" i="25" s="1"/>
  <c r="I352" i="25"/>
  <c r="R352" i="25"/>
  <c r="M352" i="25"/>
  <c r="Q352" i="25"/>
  <c r="Q358" i="25"/>
  <c r="M358" i="25"/>
  <c r="K358" i="25"/>
  <c r="R360" i="25"/>
  <c r="K372" i="25"/>
  <c r="S378" i="25"/>
  <c r="P378" i="25" s="1"/>
  <c r="I378" i="25"/>
  <c r="R378" i="25"/>
  <c r="Q378" i="25"/>
  <c r="J378" i="25"/>
  <c r="M384" i="25"/>
  <c r="Q384" i="25"/>
  <c r="S384" i="25"/>
  <c r="P384" i="25" s="1"/>
  <c r="I384" i="25"/>
  <c r="K384" i="25"/>
  <c r="J384" i="25"/>
  <c r="J396" i="25"/>
  <c r="K399" i="25"/>
  <c r="J399" i="25"/>
  <c r="S399" i="25"/>
  <c r="P399" i="25" s="1"/>
  <c r="R399" i="25"/>
  <c r="M399" i="25"/>
  <c r="I399" i="25"/>
  <c r="M361" i="25"/>
  <c r="I361" i="25"/>
  <c r="S361" i="25"/>
  <c r="P361" i="25" s="1"/>
  <c r="J361" i="25"/>
  <c r="S359" i="25"/>
  <c r="P359" i="25" s="1"/>
  <c r="I359" i="25"/>
  <c r="J359" i="25"/>
  <c r="K359" i="25"/>
  <c r="Q360" i="25"/>
  <c r="M412" i="25"/>
  <c r="I412" i="25"/>
  <c r="R412" i="25"/>
  <c r="Q412" i="25"/>
  <c r="S412" i="25"/>
  <c r="P412" i="25" s="1"/>
  <c r="I32" i="25"/>
  <c r="Q257" i="25"/>
  <c r="I257" i="25"/>
  <c r="S257" i="25"/>
  <c r="P257" i="25" s="1"/>
  <c r="M273" i="25"/>
  <c r="Q294" i="25"/>
  <c r="K294" i="25"/>
  <c r="S294" i="25"/>
  <c r="P294" i="25" s="1"/>
  <c r="K300" i="25"/>
  <c r="I300" i="25"/>
  <c r="S300" i="25"/>
  <c r="P300" i="25" s="1"/>
  <c r="M300" i="25"/>
  <c r="K325" i="25"/>
  <c r="Q325" i="25"/>
  <c r="R325" i="25" s="1"/>
  <c r="J325" i="25"/>
  <c r="S332" i="25"/>
  <c r="I332" i="25"/>
  <c r="J332" i="25"/>
  <c r="I334" i="25"/>
  <c r="J336" i="25"/>
  <c r="S340" i="25"/>
  <c r="P340" i="25" s="1"/>
  <c r="I340" i="25"/>
  <c r="R340" i="25"/>
  <c r="J340" i="25"/>
  <c r="I342" i="25"/>
  <c r="J344" i="25"/>
  <c r="S348" i="25"/>
  <c r="P348" i="25" s="1"/>
  <c r="I348" i="25"/>
  <c r="R348" i="25"/>
  <c r="J348" i="25"/>
  <c r="I350" i="25"/>
  <c r="J352" i="25"/>
  <c r="S356" i="25"/>
  <c r="P356" i="25" s="1"/>
  <c r="I356" i="25"/>
  <c r="R356" i="25"/>
  <c r="J356" i="25"/>
  <c r="I358" i="25"/>
  <c r="S360" i="25"/>
  <c r="P360" i="25" s="1"/>
  <c r="R361" i="25"/>
  <c r="Q372" i="25"/>
  <c r="M378" i="25"/>
  <c r="R384" i="25"/>
  <c r="K387" i="25"/>
  <c r="J387" i="25"/>
  <c r="M387" i="25"/>
  <c r="Q387" i="25"/>
  <c r="S387" i="25"/>
  <c r="P387" i="25" s="1"/>
  <c r="R387" i="25"/>
  <c r="Q389" i="25"/>
  <c r="M389" i="25"/>
  <c r="K389" i="25"/>
  <c r="J389" i="25"/>
  <c r="S398" i="25"/>
  <c r="P398" i="25" s="1"/>
  <c r="I398" i="25"/>
  <c r="R398" i="25"/>
  <c r="K398" i="25"/>
  <c r="J398" i="25"/>
  <c r="Q398" i="25"/>
  <c r="Q399" i="25"/>
  <c r="S410" i="25"/>
  <c r="P410" i="25" s="1"/>
  <c r="I410" i="25"/>
  <c r="R410" i="25"/>
  <c r="Q410" i="25"/>
  <c r="M410" i="25"/>
  <c r="J410" i="25"/>
  <c r="K412" i="25"/>
  <c r="K331" i="25"/>
  <c r="Q335" i="25"/>
  <c r="S335" i="25"/>
  <c r="P335" i="25" s="1"/>
  <c r="Q339" i="25"/>
  <c r="K339" i="25"/>
  <c r="Q343" i="25"/>
  <c r="S343" i="25"/>
  <c r="P343" i="25" s="1"/>
  <c r="Q347" i="25"/>
  <c r="K347" i="25"/>
  <c r="Q351" i="25"/>
  <c r="S351" i="25"/>
  <c r="P351" i="25" s="1"/>
  <c r="Q355" i="25"/>
  <c r="K355" i="25"/>
  <c r="M392" i="25"/>
  <c r="Q392" i="25"/>
  <c r="I392" i="25"/>
  <c r="R392" i="25"/>
  <c r="K392" i="25"/>
  <c r="Q393" i="25"/>
  <c r="I393" i="25"/>
  <c r="S393" i="25"/>
  <c r="P393" i="25" s="1"/>
  <c r="K393" i="25"/>
  <c r="J393" i="25"/>
  <c r="Q413" i="25"/>
  <c r="M413" i="25"/>
  <c r="R413" i="25"/>
  <c r="K413" i="25"/>
  <c r="S418" i="25"/>
  <c r="P418" i="25" s="1"/>
  <c r="I418" i="25"/>
  <c r="R418" i="25"/>
  <c r="Q418" i="25"/>
  <c r="K418" i="25"/>
  <c r="J418" i="25"/>
  <c r="K423" i="25"/>
  <c r="J423" i="25"/>
  <c r="S423" i="25"/>
  <c r="P423" i="25" s="1"/>
  <c r="R423" i="25"/>
  <c r="Q423" i="25"/>
  <c r="M423" i="25"/>
  <c r="Q310" i="25"/>
  <c r="K310" i="25"/>
  <c r="I331" i="25"/>
  <c r="M335" i="25"/>
  <c r="I339" i="25"/>
  <c r="M343" i="25"/>
  <c r="I347" i="25"/>
  <c r="M351" i="25"/>
  <c r="I355" i="25"/>
  <c r="Q362" i="25"/>
  <c r="K362" i="25"/>
  <c r="S362" i="25"/>
  <c r="P362" i="25" s="1"/>
  <c r="R362" i="25"/>
  <c r="K364" i="25"/>
  <c r="J364" i="25"/>
  <c r="I364" i="25"/>
  <c r="Q377" i="25"/>
  <c r="I377" i="25"/>
  <c r="J377" i="25"/>
  <c r="S377" i="25"/>
  <c r="P377" i="25" s="1"/>
  <c r="R377" i="25"/>
  <c r="J392" i="25"/>
  <c r="M393" i="25"/>
  <c r="I413" i="25"/>
  <c r="M418" i="25"/>
  <c r="I423" i="25"/>
  <c r="S338" i="25"/>
  <c r="P338" i="25" s="1"/>
  <c r="S346" i="25"/>
  <c r="P346" i="25" s="1"/>
  <c r="S354" i="25"/>
  <c r="P354" i="25" s="1"/>
  <c r="K419" i="25"/>
  <c r="J419" i="25"/>
  <c r="M419" i="25"/>
  <c r="Q421" i="25"/>
  <c r="M421" i="25"/>
  <c r="R370" i="25"/>
  <c r="K370" i="25"/>
  <c r="J370" i="25"/>
  <c r="S390" i="25"/>
  <c r="P390" i="25" s="1"/>
  <c r="I390" i="25"/>
  <c r="R390" i="25"/>
  <c r="K390" i="25"/>
  <c r="J390" i="25"/>
  <c r="M390" i="25"/>
  <c r="K391" i="25"/>
  <c r="J391" i="25"/>
  <c r="S391" i="25"/>
  <c r="P391" i="25" s="1"/>
  <c r="R391" i="25"/>
  <c r="I391" i="25"/>
  <c r="Q401" i="25"/>
  <c r="I401" i="25"/>
  <c r="K401" i="25"/>
  <c r="J401" i="25"/>
  <c r="K415" i="25"/>
  <c r="J415" i="25"/>
  <c r="S415" i="25"/>
  <c r="P415" i="25" s="1"/>
  <c r="R415" i="25"/>
  <c r="I415" i="25"/>
  <c r="I419" i="25"/>
  <c r="I421" i="25"/>
  <c r="M380" i="25"/>
  <c r="I380" i="25"/>
  <c r="Q385" i="25"/>
  <c r="I385" i="25"/>
  <c r="Q405" i="25"/>
  <c r="M405" i="25"/>
  <c r="J380" i="25"/>
  <c r="Q381" i="25"/>
  <c r="M381" i="25"/>
  <c r="M385" i="25"/>
  <c r="I405" i="25"/>
  <c r="M420" i="25"/>
  <c r="I420" i="25"/>
  <c r="I21" i="25"/>
  <c r="I12" i="25"/>
  <c r="J17" i="25"/>
  <c r="K28" i="25"/>
  <c r="J28" i="25"/>
  <c r="S28" i="25"/>
  <c r="P28" i="25" s="1"/>
  <c r="I28" i="25"/>
  <c r="R28" i="25"/>
  <c r="Q28" i="25"/>
  <c r="M28" i="25"/>
  <c r="T34" i="25"/>
  <c r="U34" i="25"/>
  <c r="K64" i="25"/>
  <c r="J64" i="25"/>
  <c r="S64" i="25"/>
  <c r="P64" i="25" s="1"/>
  <c r="I64" i="25"/>
  <c r="R64" i="25"/>
  <c r="Q64" i="25"/>
  <c r="M64" i="25"/>
  <c r="K9" i="25"/>
  <c r="I16" i="25"/>
  <c r="M16" i="25"/>
  <c r="M29" i="25"/>
  <c r="K29" i="25"/>
  <c r="Q29" i="25"/>
  <c r="S29" i="25"/>
  <c r="P29" i="25" s="1"/>
  <c r="R29" i="25"/>
  <c r="J29" i="25"/>
  <c r="I29" i="25"/>
  <c r="J31" i="25"/>
  <c r="M31" i="25"/>
  <c r="K31" i="25"/>
  <c r="I31" i="25"/>
  <c r="R31" i="25"/>
  <c r="S31" i="25"/>
  <c r="P31" i="25" s="1"/>
  <c r="Q31" i="25"/>
  <c r="J50" i="25"/>
  <c r="S50" i="25"/>
  <c r="P50" i="25" s="1"/>
  <c r="I50" i="25"/>
  <c r="R50" i="25"/>
  <c r="Q50" i="25"/>
  <c r="M50" i="25"/>
  <c r="K50" i="25"/>
  <c r="K72" i="25"/>
  <c r="J72" i="25"/>
  <c r="S72" i="25"/>
  <c r="P72" i="25" s="1"/>
  <c r="I72" i="25"/>
  <c r="R72" i="25"/>
  <c r="Q72" i="25"/>
  <c r="M72" i="25"/>
  <c r="J27" i="25"/>
  <c r="I27" i="25"/>
  <c r="M27" i="25"/>
  <c r="S27" i="25" s="1"/>
  <c r="P27" i="25" s="1"/>
  <c r="K27" i="25"/>
  <c r="J46" i="25"/>
  <c r="S46" i="25"/>
  <c r="P46" i="25" s="1"/>
  <c r="I46" i="25"/>
  <c r="R46" i="25"/>
  <c r="Q46" i="25"/>
  <c r="M46" i="25"/>
  <c r="K46" i="25"/>
  <c r="M93" i="25"/>
  <c r="K93" i="25"/>
  <c r="R93" i="25"/>
  <c r="Q93" i="25"/>
  <c r="J93" i="25"/>
  <c r="S93" i="25"/>
  <c r="P93" i="25" s="1"/>
  <c r="I93" i="25"/>
  <c r="I20" i="25"/>
  <c r="I33" i="25"/>
  <c r="S52" i="25"/>
  <c r="P52" i="25" s="1"/>
  <c r="M52" i="25"/>
  <c r="K52" i="25"/>
  <c r="R52" i="25"/>
  <c r="I44" i="25"/>
  <c r="I52" i="25"/>
  <c r="Q70" i="25"/>
  <c r="M70" i="25"/>
  <c r="K70" i="25"/>
  <c r="J70" i="25"/>
  <c r="I70" i="25"/>
  <c r="R70" i="25"/>
  <c r="S70" i="25"/>
  <c r="P70" i="25" s="1"/>
  <c r="K92" i="25"/>
  <c r="J92" i="25"/>
  <c r="S92" i="25"/>
  <c r="P92" i="25" s="1"/>
  <c r="I92" i="25"/>
  <c r="R92" i="25"/>
  <c r="Q92" i="25"/>
  <c r="M92" i="25"/>
  <c r="Q94" i="25"/>
  <c r="M94" i="25"/>
  <c r="K94" i="25"/>
  <c r="J94" i="25"/>
  <c r="I94" i="25"/>
  <c r="J35" i="25"/>
  <c r="S35" i="25"/>
  <c r="P35" i="25" s="1"/>
  <c r="I35" i="25"/>
  <c r="M35" i="25"/>
  <c r="K35" i="25"/>
  <c r="J52" i="25"/>
  <c r="M54" i="25"/>
  <c r="K54" i="25"/>
  <c r="J54" i="25"/>
  <c r="S54" i="25"/>
  <c r="P54" i="25" s="1"/>
  <c r="K60" i="25"/>
  <c r="J60" i="25"/>
  <c r="S60" i="25"/>
  <c r="P60" i="25" s="1"/>
  <c r="I60" i="25"/>
  <c r="Q60" i="25"/>
  <c r="M60" i="25"/>
  <c r="Q66" i="25"/>
  <c r="M66" i="25"/>
  <c r="K66" i="25"/>
  <c r="J66" i="25"/>
  <c r="I66" i="25"/>
  <c r="S66" i="25"/>
  <c r="P66" i="25" s="1"/>
  <c r="R66" i="25"/>
  <c r="R94" i="25"/>
  <c r="Q98" i="25"/>
  <c r="M98" i="25"/>
  <c r="R98" i="25"/>
  <c r="K98" i="25"/>
  <c r="J98" i="25"/>
  <c r="U105" i="25"/>
  <c r="T105" i="25"/>
  <c r="S107" i="25"/>
  <c r="P107" i="25" s="1"/>
  <c r="I107" i="25"/>
  <c r="R107" i="25"/>
  <c r="Q107" i="25"/>
  <c r="M107" i="25"/>
  <c r="I10" i="25"/>
  <c r="Q35" i="25"/>
  <c r="R37" i="25"/>
  <c r="Q37" i="25"/>
  <c r="M37" i="25"/>
  <c r="S37" i="25"/>
  <c r="P37" i="25" s="1"/>
  <c r="K39" i="25"/>
  <c r="J39" i="25"/>
  <c r="S39" i="25"/>
  <c r="P39" i="25" s="1"/>
  <c r="I39" i="25"/>
  <c r="R39" i="25"/>
  <c r="R41" i="25"/>
  <c r="Q41" i="25"/>
  <c r="M41" i="25"/>
  <c r="S41" i="25"/>
  <c r="P41" i="25" s="1"/>
  <c r="M48" i="25"/>
  <c r="K48" i="25"/>
  <c r="R48" i="25"/>
  <c r="S48" i="25"/>
  <c r="P48" i="25" s="1"/>
  <c r="K51" i="25"/>
  <c r="J51" i="25"/>
  <c r="S51" i="25"/>
  <c r="P51" i="25" s="1"/>
  <c r="I51" i="25"/>
  <c r="Q51" i="25"/>
  <c r="R51" i="25"/>
  <c r="Q54" i="25"/>
  <c r="M89" i="25"/>
  <c r="K89" i="25"/>
  <c r="J89" i="25"/>
  <c r="I89" i="25"/>
  <c r="Q89" i="25"/>
  <c r="S89" i="25"/>
  <c r="P89" i="25" s="1"/>
  <c r="R89" i="25"/>
  <c r="K96" i="25"/>
  <c r="J96" i="25"/>
  <c r="S96" i="25"/>
  <c r="P96" i="25" s="1"/>
  <c r="I96" i="25"/>
  <c r="R96" i="25"/>
  <c r="Q96" i="25"/>
  <c r="M96" i="25"/>
  <c r="S98" i="25"/>
  <c r="P98" i="25" s="1"/>
  <c r="S103" i="25"/>
  <c r="P103" i="25" s="1"/>
  <c r="I103" i="25"/>
  <c r="R103" i="25"/>
  <c r="Q103" i="25"/>
  <c r="M103" i="25"/>
  <c r="K103" i="25"/>
  <c r="J103" i="25"/>
  <c r="K107" i="25"/>
  <c r="R33" i="25"/>
  <c r="M33" i="25"/>
  <c r="S33" i="25"/>
  <c r="P33" i="25" s="1"/>
  <c r="Q33" i="25"/>
  <c r="K33" i="25"/>
  <c r="S91" i="25"/>
  <c r="P91" i="25" s="1"/>
  <c r="I91" i="25"/>
  <c r="R91" i="25"/>
  <c r="Q91" i="25"/>
  <c r="M91" i="25"/>
  <c r="U32" i="25"/>
  <c r="T32" i="25"/>
  <c r="J38" i="25"/>
  <c r="S38" i="25"/>
  <c r="P38" i="25" s="1"/>
  <c r="I38" i="25"/>
  <c r="R38" i="25"/>
  <c r="Q38" i="25"/>
  <c r="J42" i="25"/>
  <c r="S42" i="25"/>
  <c r="P42" i="25" s="1"/>
  <c r="I42" i="25"/>
  <c r="R42" i="25"/>
  <c r="Q42" i="25"/>
  <c r="M42" i="25"/>
  <c r="K47" i="25"/>
  <c r="J47" i="25"/>
  <c r="S47" i="25"/>
  <c r="P47" i="25" s="1"/>
  <c r="I47" i="25"/>
  <c r="R47" i="25"/>
  <c r="Q47" i="25"/>
  <c r="K68" i="25"/>
  <c r="J68" i="25"/>
  <c r="S68" i="25"/>
  <c r="P68" i="25" s="1"/>
  <c r="I68" i="25"/>
  <c r="R68" i="25"/>
  <c r="Q68" i="25"/>
  <c r="J10" i="25"/>
  <c r="R30" i="25"/>
  <c r="S30" i="25"/>
  <c r="P30" i="25" s="1"/>
  <c r="Q30" i="25"/>
  <c r="M30" i="25"/>
  <c r="J34" i="25"/>
  <c r="R34" i="25"/>
  <c r="Q34" i="25"/>
  <c r="M34" i="25"/>
  <c r="K34" i="25"/>
  <c r="I34" i="25"/>
  <c r="R35" i="25"/>
  <c r="M39" i="25"/>
  <c r="R54" i="25"/>
  <c r="M61" i="25"/>
  <c r="K61" i="25"/>
  <c r="Q61" i="25"/>
  <c r="J61" i="25"/>
  <c r="I61" i="25"/>
  <c r="S61" i="25"/>
  <c r="P61" i="25" s="1"/>
  <c r="R61" i="25"/>
  <c r="J91" i="25"/>
  <c r="I11" i="25"/>
  <c r="M85" i="25"/>
  <c r="K85" i="25"/>
  <c r="J85" i="25"/>
  <c r="I85" i="25"/>
  <c r="R85" i="25"/>
  <c r="S85" i="25"/>
  <c r="P85" i="25" s="1"/>
  <c r="M97" i="25"/>
  <c r="K97" i="25"/>
  <c r="S97" i="25"/>
  <c r="P97" i="25" s="1"/>
  <c r="R97" i="25"/>
  <c r="Q97" i="25"/>
  <c r="J97" i="25"/>
  <c r="I97" i="25"/>
  <c r="M44" i="25"/>
  <c r="K44" i="25"/>
  <c r="R44" i="25"/>
  <c r="S44" i="25"/>
  <c r="P44" i="25" s="1"/>
  <c r="K53" i="25"/>
  <c r="I53" i="25"/>
  <c r="S53" i="25"/>
  <c r="P53" i="25" s="1"/>
  <c r="R53" i="25"/>
  <c r="Q53" i="25"/>
  <c r="M53" i="25"/>
  <c r="K43" i="25"/>
  <c r="J43" i="25"/>
  <c r="S43" i="25"/>
  <c r="P43" i="25" s="1"/>
  <c r="I43" i="25"/>
  <c r="R43" i="25"/>
  <c r="Q44" i="25"/>
  <c r="Q52" i="25"/>
  <c r="K76" i="25"/>
  <c r="J76" i="25"/>
  <c r="S76" i="25"/>
  <c r="P76" i="25" s="1"/>
  <c r="I76" i="25"/>
  <c r="R76" i="25"/>
  <c r="M76" i="25"/>
  <c r="Q76" i="25"/>
  <c r="S94" i="25"/>
  <c r="P94" i="25" s="1"/>
  <c r="K11" i="25"/>
  <c r="Q43" i="25"/>
  <c r="J48" i="25"/>
  <c r="M65" i="25"/>
  <c r="K65" i="25"/>
  <c r="R65" i="25"/>
  <c r="Q65" i="25"/>
  <c r="J65" i="25"/>
  <c r="S65" i="25"/>
  <c r="P65" i="25" s="1"/>
  <c r="I65" i="25"/>
  <c r="M69" i="25"/>
  <c r="K69" i="25"/>
  <c r="S69" i="25"/>
  <c r="P69" i="25" s="1"/>
  <c r="R69" i="25"/>
  <c r="Q69" i="25"/>
  <c r="J69" i="25"/>
  <c r="I69" i="25"/>
  <c r="K91" i="25"/>
  <c r="K108" i="25"/>
  <c r="J108" i="25"/>
  <c r="S108" i="25"/>
  <c r="P108" i="25" s="1"/>
  <c r="I108" i="25"/>
  <c r="R108" i="25"/>
  <c r="Q108" i="25"/>
  <c r="M108" i="25"/>
  <c r="R32" i="25"/>
  <c r="S36" i="25"/>
  <c r="P36" i="25" s="1"/>
  <c r="Q57" i="25"/>
  <c r="Q62" i="25"/>
  <c r="M62" i="25"/>
  <c r="J62" i="25"/>
  <c r="I62" i="25"/>
  <c r="S63" i="25"/>
  <c r="P63" i="25" s="1"/>
  <c r="I63" i="25"/>
  <c r="R63" i="25"/>
  <c r="Q63" i="25"/>
  <c r="M63" i="25"/>
  <c r="Q74" i="25"/>
  <c r="M74" i="25"/>
  <c r="R74" i="25"/>
  <c r="K74" i="25"/>
  <c r="J74" i="25"/>
  <c r="S75" i="25"/>
  <c r="P75" i="25" s="1"/>
  <c r="I75" i="25"/>
  <c r="R75" i="25"/>
  <c r="Q75" i="25"/>
  <c r="K75" i="25"/>
  <c r="J75" i="25"/>
  <c r="Q90" i="25"/>
  <c r="M90" i="25"/>
  <c r="I90" i="25"/>
  <c r="S90" i="25"/>
  <c r="P90" i="25" s="1"/>
  <c r="Q102" i="25"/>
  <c r="M102" i="25"/>
  <c r="S102" i="25"/>
  <c r="P102" i="25" s="1"/>
  <c r="R102" i="25"/>
  <c r="Q105" i="25"/>
  <c r="R49" i="25"/>
  <c r="Q49" i="25"/>
  <c r="M49" i="25"/>
  <c r="Q55" i="25"/>
  <c r="S55" i="25"/>
  <c r="P55" i="25" s="1"/>
  <c r="R55" i="25"/>
  <c r="M55" i="25"/>
  <c r="S67" i="25"/>
  <c r="P67" i="25" s="1"/>
  <c r="I67" i="25"/>
  <c r="R67" i="25"/>
  <c r="Q67" i="25"/>
  <c r="Q58" i="25"/>
  <c r="M58" i="25"/>
  <c r="I58" i="25"/>
  <c r="S58" i="25"/>
  <c r="P58" i="25" s="1"/>
  <c r="R62" i="25"/>
  <c r="I74" i="25"/>
  <c r="M75" i="25"/>
  <c r="Q82" i="25"/>
  <c r="M82" i="25"/>
  <c r="S82" i="25"/>
  <c r="P82" i="25" s="1"/>
  <c r="R82" i="25"/>
  <c r="R90" i="25"/>
  <c r="K100" i="25"/>
  <c r="J100" i="25"/>
  <c r="S100" i="25"/>
  <c r="P100" i="25" s="1"/>
  <c r="I100" i="25"/>
  <c r="I102" i="25"/>
  <c r="R105" i="25"/>
  <c r="Q106" i="25"/>
  <c r="M106" i="25"/>
  <c r="I106" i="25"/>
  <c r="S106" i="25"/>
  <c r="P106" i="25" s="1"/>
  <c r="R45" i="25"/>
  <c r="Q45" i="25"/>
  <c r="M45" i="25"/>
  <c r="M57" i="25"/>
  <c r="K57" i="25"/>
  <c r="J57" i="25"/>
  <c r="I57" i="25"/>
  <c r="S71" i="25"/>
  <c r="P71" i="25" s="1"/>
  <c r="I71" i="25"/>
  <c r="R71" i="25"/>
  <c r="Q71" i="25"/>
  <c r="J71" i="25"/>
  <c r="K84" i="25"/>
  <c r="J84" i="25"/>
  <c r="S84" i="25"/>
  <c r="P84" i="25" s="1"/>
  <c r="I84" i="25"/>
  <c r="M84" i="25"/>
  <c r="Q86" i="25"/>
  <c r="M86" i="25"/>
  <c r="S86" i="25"/>
  <c r="P86" i="25" s="1"/>
  <c r="R86" i="25"/>
  <c r="S57" i="25"/>
  <c r="P57" i="25" s="1"/>
  <c r="M73" i="25"/>
  <c r="K73" i="25"/>
  <c r="S73" i="25"/>
  <c r="P73" i="25" s="1"/>
  <c r="R73" i="25"/>
  <c r="Q73" i="25"/>
  <c r="S74" i="25"/>
  <c r="P74" i="25" s="1"/>
  <c r="Q78" i="25"/>
  <c r="M78" i="25"/>
  <c r="S78" i="25"/>
  <c r="P78" i="25" s="1"/>
  <c r="R78" i="25"/>
  <c r="K78" i="25"/>
  <c r="K80" i="25"/>
  <c r="J80" i="25"/>
  <c r="S80" i="25"/>
  <c r="P80" i="25" s="1"/>
  <c r="I80" i="25"/>
  <c r="R84" i="25"/>
  <c r="K88" i="25"/>
  <c r="J88" i="25"/>
  <c r="S88" i="25"/>
  <c r="P88" i="25" s="1"/>
  <c r="I88" i="25"/>
  <c r="M88" i="25"/>
  <c r="S99" i="25"/>
  <c r="P99" i="25" s="1"/>
  <c r="I99" i="25"/>
  <c r="R99" i="25"/>
  <c r="Q99" i="25"/>
  <c r="K99" i="25"/>
  <c r="J99" i="25"/>
  <c r="M100" i="25"/>
  <c r="J102" i="25"/>
  <c r="R106" i="25"/>
  <c r="M105" i="25"/>
  <c r="K105" i="25"/>
  <c r="J105" i="25"/>
  <c r="I105" i="25"/>
  <c r="M40" i="25"/>
  <c r="K40" i="25"/>
  <c r="K56" i="25"/>
  <c r="J56" i="25"/>
  <c r="S56" i="25"/>
  <c r="P56" i="25" s="1"/>
  <c r="I56" i="25"/>
  <c r="M56" i="25"/>
  <c r="I73" i="25"/>
  <c r="M77" i="25"/>
  <c r="K77" i="25"/>
  <c r="S77" i="25"/>
  <c r="P77" i="25" s="1"/>
  <c r="R77" i="25"/>
  <c r="I78" i="25"/>
  <c r="M80" i="25"/>
  <c r="Q88" i="25"/>
  <c r="S95" i="25"/>
  <c r="P95" i="25" s="1"/>
  <c r="I95" i="25"/>
  <c r="R95" i="25"/>
  <c r="Q95" i="25"/>
  <c r="J95" i="25"/>
  <c r="M99" i="25"/>
  <c r="K102" i="25"/>
  <c r="K104" i="25"/>
  <c r="J104" i="25"/>
  <c r="S104" i="25"/>
  <c r="P104" i="25" s="1"/>
  <c r="I104" i="25"/>
  <c r="M104" i="25"/>
  <c r="S59" i="25"/>
  <c r="P59" i="25" s="1"/>
  <c r="I59" i="25"/>
  <c r="R59" i="25"/>
  <c r="Q59" i="25"/>
  <c r="M59" i="25"/>
  <c r="S87" i="25"/>
  <c r="P87" i="25" s="1"/>
  <c r="I87" i="25"/>
  <c r="R87" i="25"/>
  <c r="Q87" i="25"/>
  <c r="M81" i="25"/>
  <c r="K81" i="25"/>
  <c r="S83" i="25"/>
  <c r="P83" i="25" s="1"/>
  <c r="I83" i="25"/>
  <c r="R83" i="25"/>
  <c r="Q83" i="25"/>
  <c r="M101" i="25"/>
  <c r="K101" i="25"/>
  <c r="S79" i="25"/>
  <c r="P79" i="25" s="1"/>
  <c r="I79" i="25"/>
  <c r="R79" i="25"/>
  <c r="Q79" i="25"/>
  <c r="I81" i="25"/>
  <c r="M83" i="25"/>
  <c r="I101" i="25"/>
  <c r="J412" i="16"/>
  <c r="M412" i="16"/>
  <c r="S412" i="16"/>
  <c r="P412" i="16" s="1"/>
  <c r="Q412" i="16"/>
  <c r="Q356" i="16"/>
  <c r="S356" i="16"/>
  <c r="P356" i="16" s="1"/>
  <c r="K356" i="16"/>
  <c r="M356" i="16"/>
  <c r="Q369" i="16"/>
  <c r="M369" i="16"/>
  <c r="S369" i="16"/>
  <c r="P369" i="16" s="1"/>
  <c r="Q385" i="16"/>
  <c r="M385" i="16"/>
  <c r="S385" i="16"/>
  <c r="P385" i="16" s="1"/>
  <c r="Q388" i="16"/>
  <c r="S388" i="16"/>
  <c r="P388" i="16" s="1"/>
  <c r="M388" i="16"/>
  <c r="Q353" i="16"/>
  <c r="J353" i="16"/>
  <c r="M353" i="16"/>
  <c r="S353" i="16"/>
  <c r="P353" i="16" s="1"/>
  <c r="K353" i="16"/>
  <c r="M360" i="16"/>
  <c r="S360" i="16"/>
  <c r="P360" i="16" s="1"/>
  <c r="U360" i="16" s="1"/>
  <c r="Q360" i="16"/>
  <c r="Q393" i="16"/>
  <c r="M393" i="16"/>
  <c r="S393" i="16"/>
  <c r="P393" i="16" s="1"/>
  <c r="Q347" i="16"/>
  <c r="M347" i="16"/>
  <c r="R347" i="16"/>
  <c r="S347" i="16"/>
  <c r="P347" i="16" s="1"/>
  <c r="U347" i="16" s="1"/>
  <c r="J347" i="16"/>
  <c r="S357" i="16"/>
  <c r="P357" i="16" s="1"/>
  <c r="K357" i="16"/>
  <c r="J357" i="16"/>
  <c r="Q357" i="16"/>
  <c r="M357" i="16"/>
  <c r="M329" i="16"/>
  <c r="S329" i="16" s="1"/>
  <c r="J329" i="16"/>
  <c r="K329" i="16"/>
  <c r="I329" i="16"/>
  <c r="S390" i="16"/>
  <c r="P390" i="16" s="1"/>
  <c r="Q390" i="16"/>
  <c r="K390" i="16"/>
  <c r="M390" i="16"/>
  <c r="M325" i="16"/>
  <c r="K326" i="16"/>
  <c r="M326" i="16"/>
  <c r="S326" i="16" s="1"/>
  <c r="S365" i="16"/>
  <c r="P365" i="16" s="1"/>
  <c r="Q365" i="16"/>
  <c r="K365" i="16"/>
  <c r="M365" i="16"/>
  <c r="S349" i="16"/>
  <c r="P349" i="16" s="1"/>
  <c r="Q349" i="16"/>
  <c r="Q377" i="16"/>
  <c r="M377" i="16"/>
  <c r="S377" i="16"/>
  <c r="P377" i="16" s="1"/>
  <c r="T377" i="16" s="1"/>
  <c r="M415" i="16"/>
  <c r="S415" i="16"/>
  <c r="P415" i="16" s="1"/>
  <c r="S236" i="16"/>
  <c r="P236" i="16" s="1"/>
  <c r="Q252" i="16"/>
  <c r="S252" i="16"/>
  <c r="P252" i="16" s="1"/>
  <c r="M264" i="16"/>
  <c r="S264" i="16"/>
  <c r="P264" i="16" s="1"/>
  <c r="Q300" i="16"/>
  <c r="S300" i="16"/>
  <c r="P300" i="16" s="1"/>
  <c r="M375" i="16"/>
  <c r="S375" i="16"/>
  <c r="P375" i="16" s="1"/>
  <c r="S405" i="16"/>
  <c r="P405" i="16" s="1"/>
  <c r="U405" i="16" s="1"/>
  <c r="K405" i="16"/>
  <c r="J405" i="16"/>
  <c r="Q405" i="16"/>
  <c r="R415" i="16"/>
  <c r="M324" i="16"/>
  <c r="Q339" i="16"/>
  <c r="M339" i="16"/>
  <c r="M343" i="16"/>
  <c r="S343" i="16"/>
  <c r="P343" i="16" s="1"/>
  <c r="R350" i="16"/>
  <c r="S350" i="16"/>
  <c r="P350" i="16" s="1"/>
  <c r="S381" i="16"/>
  <c r="P381" i="16" s="1"/>
  <c r="Q381" i="16"/>
  <c r="Q409" i="16"/>
  <c r="M409" i="16"/>
  <c r="S409" i="16"/>
  <c r="P409" i="16" s="1"/>
  <c r="J418" i="16"/>
  <c r="Q418" i="16"/>
  <c r="S421" i="16"/>
  <c r="P421" i="16" s="1"/>
  <c r="K421" i="16"/>
  <c r="J421" i="16"/>
  <c r="Q421" i="16"/>
  <c r="M372" i="16"/>
  <c r="Q350" i="16"/>
  <c r="S418" i="16"/>
  <c r="P418" i="16" s="1"/>
  <c r="S402" i="16"/>
  <c r="P402" i="16" s="1"/>
  <c r="K378" i="16"/>
  <c r="Q378" i="16"/>
  <c r="I396" i="16"/>
  <c r="M416" i="16"/>
  <c r="R416" i="16"/>
  <c r="M418" i="16"/>
  <c r="M402" i="16"/>
  <c r="Q396" i="16"/>
  <c r="Q380" i="16"/>
  <c r="S416" i="16"/>
  <c r="P416" i="16" s="1"/>
  <c r="T416" i="16" s="1"/>
  <c r="M327" i="16"/>
  <c r="S327" i="16"/>
  <c r="M344" i="16"/>
  <c r="S344" i="16"/>
  <c r="P344" i="16" s="1"/>
  <c r="M351" i="16"/>
  <c r="S351" i="16"/>
  <c r="P351" i="16" s="1"/>
  <c r="U351" i="16" s="1"/>
  <c r="R351" i="16"/>
  <c r="Q361" i="16"/>
  <c r="K361" i="16"/>
  <c r="M361" i="16"/>
  <c r="J361" i="16"/>
  <c r="S361" i="16"/>
  <c r="P361" i="16" s="1"/>
  <c r="K373" i="16"/>
  <c r="S373" i="16"/>
  <c r="P373" i="16" s="1"/>
  <c r="U373" i="16" s="1"/>
  <c r="Q373" i="16"/>
  <c r="M376" i="16"/>
  <c r="J376" i="16"/>
  <c r="S413" i="16"/>
  <c r="P413" i="16" s="1"/>
  <c r="T413" i="16" s="1"/>
  <c r="Q413" i="16"/>
  <c r="M350" i="16"/>
  <c r="M334" i="16"/>
  <c r="Q376" i="16"/>
  <c r="Q344" i="16"/>
  <c r="S396" i="16"/>
  <c r="P396" i="16" s="1"/>
  <c r="S380" i="16"/>
  <c r="P380" i="16" s="1"/>
  <c r="S339" i="16"/>
  <c r="P339" i="16" s="1"/>
  <c r="Q240" i="16"/>
  <c r="S240" i="16"/>
  <c r="P240" i="16" s="1"/>
  <c r="Q284" i="16"/>
  <c r="S284" i="16"/>
  <c r="P284" i="16" s="1"/>
  <c r="R296" i="16"/>
  <c r="S296" i="16"/>
  <c r="P296" i="16" s="1"/>
  <c r="M384" i="16"/>
  <c r="R384" i="16"/>
  <c r="J384" i="16"/>
  <c r="M405" i="16"/>
  <c r="Q415" i="16"/>
  <c r="M230" i="16"/>
  <c r="Q238" i="16"/>
  <c r="S238" i="16"/>
  <c r="P238" i="16" s="1"/>
  <c r="Q246" i="16"/>
  <c r="S246" i="16"/>
  <c r="P246" i="16" s="1"/>
  <c r="U246" i="16" s="1"/>
  <c r="S254" i="16"/>
  <c r="P254" i="16" s="1"/>
  <c r="M262" i="16"/>
  <c r="S262" i="16"/>
  <c r="P262" i="16" s="1"/>
  <c r="Q270" i="16"/>
  <c r="S270" i="16"/>
  <c r="P270" i="16" s="1"/>
  <c r="Q302" i="16"/>
  <c r="S302" i="16"/>
  <c r="P302" i="16" s="1"/>
  <c r="S310" i="16"/>
  <c r="P310" i="16" s="1"/>
  <c r="S318" i="16"/>
  <c r="P318" i="16" s="1"/>
  <c r="S325" i="16"/>
  <c r="K325" i="16"/>
  <c r="I325" i="16"/>
  <c r="Q325" i="16" s="1"/>
  <c r="Q330" i="16"/>
  <c r="R330" i="16" s="1"/>
  <c r="M359" i="16"/>
  <c r="S359" i="16"/>
  <c r="P359" i="16" s="1"/>
  <c r="J367" i="16"/>
  <c r="M367" i="16"/>
  <c r="S367" i="16"/>
  <c r="P367" i="16" s="1"/>
  <c r="Q379" i="16"/>
  <c r="M379" i="16"/>
  <c r="M391" i="16"/>
  <c r="S391" i="16"/>
  <c r="P391" i="16" s="1"/>
  <c r="Q410" i="16"/>
  <c r="K410" i="16"/>
  <c r="M381" i="16"/>
  <c r="M349" i="16"/>
  <c r="Q391" i="16"/>
  <c r="Q375" i="16"/>
  <c r="Q359" i="16"/>
  <c r="Q343" i="16"/>
  <c r="S379" i="16"/>
  <c r="P379" i="16" s="1"/>
  <c r="S244" i="16"/>
  <c r="P244" i="16" s="1"/>
  <c r="M292" i="16"/>
  <c r="S292" i="16"/>
  <c r="P292" i="16" s="1"/>
  <c r="J325" i="16"/>
  <c r="M328" i="16"/>
  <c r="S341" i="16"/>
  <c r="P341" i="16" s="1"/>
  <c r="T341" i="16" s="1"/>
  <c r="Q341" i="16"/>
  <c r="K345" i="16"/>
  <c r="Q345" i="16"/>
  <c r="M345" i="16"/>
  <c r="S345" i="16"/>
  <c r="P345" i="16" s="1"/>
  <c r="Q362" i="16"/>
  <c r="S362" i="16"/>
  <c r="P362" i="16" s="1"/>
  <c r="M383" i="16"/>
  <c r="S383" i="16"/>
  <c r="P383" i="16" s="1"/>
  <c r="S397" i="16"/>
  <c r="P397" i="16" s="1"/>
  <c r="U397" i="16" s="1"/>
  <c r="Q397" i="16"/>
  <c r="M396" i="16"/>
  <c r="M332" i="16"/>
  <c r="Q422" i="16"/>
  <c r="Q406" i="16"/>
  <c r="Q358" i="16"/>
  <c r="S410" i="16"/>
  <c r="P410" i="16" s="1"/>
  <c r="S394" i="16"/>
  <c r="P394" i="16" s="1"/>
  <c r="S378" i="16"/>
  <c r="P378" i="16" s="1"/>
  <c r="Q338" i="16"/>
  <c r="K338" i="16"/>
  <c r="S338" i="16"/>
  <c r="P338" i="16" s="1"/>
  <c r="M368" i="16"/>
  <c r="R368" i="16"/>
  <c r="J368" i="16"/>
  <c r="S368" i="16"/>
  <c r="P368" i="16" s="1"/>
  <c r="T368" i="16" s="1"/>
  <c r="Q395" i="16"/>
  <c r="M395" i="16"/>
  <c r="Q401" i="16"/>
  <c r="M401" i="16"/>
  <c r="S401" i="16"/>
  <c r="P401" i="16" s="1"/>
  <c r="Q417" i="16"/>
  <c r="M417" i="16"/>
  <c r="S417" i="16"/>
  <c r="P417" i="16" s="1"/>
  <c r="Q368" i="16"/>
  <c r="M232" i="16"/>
  <c r="S232" i="16"/>
  <c r="Q248" i="16"/>
  <c r="S248" i="16"/>
  <c r="P248" i="16" s="1"/>
  <c r="M260" i="16"/>
  <c r="S260" i="16"/>
  <c r="P260" i="16" s="1"/>
  <c r="Q288" i="16"/>
  <c r="S288" i="16"/>
  <c r="P288" i="16" s="1"/>
  <c r="M312" i="16"/>
  <c r="S312" i="16"/>
  <c r="P312" i="16" s="1"/>
  <c r="S251" i="16"/>
  <c r="P251" i="16" s="1"/>
  <c r="S267" i="16"/>
  <c r="P267" i="16" s="1"/>
  <c r="S299" i="16"/>
  <c r="P299" i="16" s="1"/>
  <c r="M331" i="16"/>
  <c r="S331" i="16" s="1"/>
  <c r="M352" i="16"/>
  <c r="S352" i="16"/>
  <c r="P352" i="16" s="1"/>
  <c r="J386" i="16"/>
  <c r="Q386" i="16"/>
  <c r="S389" i="16"/>
  <c r="P389" i="16" s="1"/>
  <c r="K389" i="16"/>
  <c r="Q389" i="16"/>
  <c r="Q411" i="16"/>
  <c r="M411" i="16"/>
  <c r="K417" i="16"/>
  <c r="M378" i="16"/>
  <c r="M330" i="16"/>
  <c r="S376" i="16"/>
  <c r="P376" i="16" s="1"/>
  <c r="U376" i="16" s="1"/>
  <c r="M419" i="16"/>
  <c r="M403" i="16"/>
  <c r="M387" i="16"/>
  <c r="M371" i="16"/>
  <c r="M363" i="16"/>
  <c r="M355" i="16"/>
  <c r="Q333" i="16"/>
  <c r="S337" i="16"/>
  <c r="P337" i="16" s="1"/>
  <c r="T337" i="16" s="1"/>
  <c r="M337" i="16"/>
  <c r="Q403" i="16"/>
  <c r="S423" i="16"/>
  <c r="P423" i="16" s="1"/>
  <c r="S407" i="16"/>
  <c r="P407" i="16" s="1"/>
  <c r="S399" i="16"/>
  <c r="P399" i="16" s="1"/>
  <c r="S335" i="16"/>
  <c r="P335" i="16" s="1"/>
  <c r="P237" i="16"/>
  <c r="P241" i="16"/>
  <c r="P245" i="16"/>
  <c r="P253" i="16"/>
  <c r="P261" i="16"/>
  <c r="P269" i="16"/>
  <c r="P317" i="16"/>
  <c r="K333" i="16"/>
  <c r="K358" i="16"/>
  <c r="J358" i="16"/>
  <c r="I358" i="16"/>
  <c r="R358" i="16"/>
  <c r="K407" i="16"/>
  <c r="J407" i="16"/>
  <c r="I407" i="16"/>
  <c r="R407" i="16"/>
  <c r="K340" i="16"/>
  <c r="J340" i="16"/>
  <c r="R340" i="16"/>
  <c r="I340" i="16"/>
  <c r="K336" i="16"/>
  <c r="J336" i="16"/>
  <c r="I336" i="16"/>
  <c r="R336" i="16"/>
  <c r="K328" i="16"/>
  <c r="J328" i="16"/>
  <c r="I328" i="16"/>
  <c r="Q326" i="16" s="1"/>
  <c r="R326" i="16" s="1"/>
  <c r="K344" i="16"/>
  <c r="J344" i="16"/>
  <c r="R344" i="16"/>
  <c r="I344" i="16"/>
  <c r="J334" i="16"/>
  <c r="I334" i="16"/>
  <c r="R334" i="16"/>
  <c r="K334" i="16"/>
  <c r="K362" i="16"/>
  <c r="J362" i="16"/>
  <c r="I362" i="16"/>
  <c r="R362" i="16"/>
  <c r="K392" i="16"/>
  <c r="R392" i="16"/>
  <c r="J392" i="16"/>
  <c r="I392" i="16"/>
  <c r="J332" i="16"/>
  <c r="K332" i="16"/>
  <c r="I332" i="16"/>
  <c r="K363" i="16"/>
  <c r="R363" i="16"/>
  <c r="J363" i="16"/>
  <c r="I363" i="16"/>
  <c r="K395" i="16"/>
  <c r="J395" i="16"/>
  <c r="I395" i="16"/>
  <c r="R395" i="16"/>
  <c r="K393" i="16"/>
  <c r="J393" i="16"/>
  <c r="I393" i="16"/>
  <c r="R393" i="16"/>
  <c r="J324" i="16"/>
  <c r="K324" i="16"/>
  <c r="I324" i="16"/>
  <c r="J330" i="16"/>
  <c r="I330" i="16"/>
  <c r="K330" i="16"/>
  <c r="K366" i="16"/>
  <c r="J366" i="16"/>
  <c r="I366" i="16"/>
  <c r="R366" i="16"/>
  <c r="K375" i="16"/>
  <c r="J375" i="16"/>
  <c r="I375" i="16"/>
  <c r="R375" i="16"/>
  <c r="J342" i="16"/>
  <c r="I342" i="16"/>
  <c r="R342" i="16"/>
  <c r="K342" i="16"/>
  <c r="K359" i="16"/>
  <c r="R359" i="16"/>
  <c r="J359" i="16"/>
  <c r="I359" i="16"/>
  <c r="R369" i="16"/>
  <c r="K369" i="16"/>
  <c r="J369" i="16"/>
  <c r="R385" i="16"/>
  <c r="J385" i="16"/>
  <c r="I385" i="16"/>
  <c r="K331" i="16"/>
  <c r="J331" i="16"/>
  <c r="I331" i="16"/>
  <c r="J338" i="16"/>
  <c r="I338" i="16"/>
  <c r="R338" i="16"/>
  <c r="R348" i="16"/>
  <c r="K348" i="16"/>
  <c r="I389" i="16"/>
  <c r="R389" i="16"/>
  <c r="K408" i="16"/>
  <c r="R408" i="16"/>
  <c r="I408" i="16"/>
  <c r="I348" i="16"/>
  <c r="K364" i="16"/>
  <c r="J364" i="16"/>
  <c r="I364" i="16"/>
  <c r="K404" i="16"/>
  <c r="J404" i="16"/>
  <c r="I404" i="16"/>
  <c r="R404" i="16"/>
  <c r="J408" i="16"/>
  <c r="I414" i="16"/>
  <c r="R414" i="16"/>
  <c r="K414" i="16"/>
  <c r="J414" i="16"/>
  <c r="K335" i="16"/>
  <c r="I335" i="16"/>
  <c r="R335" i="16"/>
  <c r="J335" i="16"/>
  <c r="J341" i="16"/>
  <c r="J348" i="16"/>
  <c r="J356" i="16"/>
  <c r="I356" i="16"/>
  <c r="R364" i="16"/>
  <c r="I370" i="16"/>
  <c r="R370" i="16"/>
  <c r="I394" i="16"/>
  <c r="R394" i="16"/>
  <c r="J394" i="16"/>
  <c r="I402" i="16"/>
  <c r="R402" i="16"/>
  <c r="K402" i="16"/>
  <c r="J370" i="16"/>
  <c r="J402" i="16"/>
  <c r="K327" i="16"/>
  <c r="I327" i="16"/>
  <c r="J327" i="16"/>
  <c r="R333" i="16"/>
  <c r="I339" i="16"/>
  <c r="K339" i="16"/>
  <c r="R339" i="16"/>
  <c r="J339" i="16"/>
  <c r="J345" i="16"/>
  <c r="K370" i="16"/>
  <c r="K379" i="16"/>
  <c r="J379" i="16"/>
  <c r="I379" i="16"/>
  <c r="R379" i="16"/>
  <c r="I390" i="16"/>
  <c r="R390" i="16"/>
  <c r="J390" i="16"/>
  <c r="K400" i="16"/>
  <c r="I400" i="16"/>
  <c r="R400" i="16"/>
  <c r="I422" i="16"/>
  <c r="R422" i="16"/>
  <c r="J422" i="16"/>
  <c r="K354" i="16"/>
  <c r="J354" i="16"/>
  <c r="I354" i="16"/>
  <c r="K391" i="16"/>
  <c r="J391" i="16"/>
  <c r="I391" i="16"/>
  <c r="R391" i="16"/>
  <c r="R341" i="16"/>
  <c r="R354" i="16"/>
  <c r="I369" i="16"/>
  <c r="K388" i="16"/>
  <c r="J388" i="16"/>
  <c r="I388" i="16"/>
  <c r="R401" i="16"/>
  <c r="J401" i="16"/>
  <c r="K401" i="16"/>
  <c r="I401" i="16"/>
  <c r="K411" i="16"/>
  <c r="J411" i="16"/>
  <c r="I411" i="16"/>
  <c r="R411" i="16"/>
  <c r="I341" i="16"/>
  <c r="K350" i="16"/>
  <c r="J350" i="16"/>
  <c r="I350" i="16"/>
  <c r="K420" i="16"/>
  <c r="J420" i="16"/>
  <c r="I420" i="16"/>
  <c r="R420" i="16"/>
  <c r="J346" i="16"/>
  <c r="I346" i="16"/>
  <c r="K346" i="16"/>
  <c r="R346" i="16"/>
  <c r="K355" i="16"/>
  <c r="J355" i="16"/>
  <c r="I355" i="16"/>
  <c r="K367" i="16"/>
  <c r="R367" i="16"/>
  <c r="K372" i="16"/>
  <c r="J372" i="16"/>
  <c r="I372" i="16"/>
  <c r="R372" i="16"/>
  <c r="U384" i="16"/>
  <c r="T384" i="16"/>
  <c r="R388" i="16"/>
  <c r="K341" i="16"/>
  <c r="I345" i="16"/>
  <c r="R355" i="16"/>
  <c r="R356" i="16"/>
  <c r="I367" i="16"/>
  <c r="I374" i="16"/>
  <c r="R374" i="16"/>
  <c r="K374" i="16"/>
  <c r="J374" i="16"/>
  <c r="R381" i="16"/>
  <c r="K381" i="16"/>
  <c r="J381" i="16"/>
  <c r="I381" i="16"/>
  <c r="I406" i="16"/>
  <c r="R406" i="16"/>
  <c r="K406" i="16"/>
  <c r="J406" i="16"/>
  <c r="I333" i="16"/>
  <c r="I349" i="16"/>
  <c r="R349" i="16"/>
  <c r="K349" i="16"/>
  <c r="J349" i="16"/>
  <c r="K351" i="16"/>
  <c r="J351" i="16"/>
  <c r="I351" i="16"/>
  <c r="K360" i="16"/>
  <c r="J360" i="16"/>
  <c r="I360" i="16"/>
  <c r="I361" i="16"/>
  <c r="R361" i="16"/>
  <c r="I382" i="16"/>
  <c r="R382" i="16"/>
  <c r="K382" i="16"/>
  <c r="J382" i="16"/>
  <c r="K387" i="16"/>
  <c r="J387" i="16"/>
  <c r="I387" i="16"/>
  <c r="R387" i="16"/>
  <c r="J400" i="16"/>
  <c r="K403" i="16"/>
  <c r="J403" i="16"/>
  <c r="I403" i="16"/>
  <c r="K409" i="16"/>
  <c r="J409" i="16"/>
  <c r="I409" i="16"/>
  <c r="R409" i="16"/>
  <c r="J326" i="16"/>
  <c r="I326" i="16"/>
  <c r="Q327" i="16" s="1"/>
  <c r="R327" i="16" s="1"/>
  <c r="I365" i="16"/>
  <c r="R365" i="16"/>
  <c r="J365" i="16"/>
  <c r="R417" i="16"/>
  <c r="J417" i="16"/>
  <c r="I417" i="16"/>
  <c r="R345" i="16"/>
  <c r="J333" i="16"/>
  <c r="R337" i="16"/>
  <c r="K343" i="16"/>
  <c r="I343" i="16"/>
  <c r="J343" i="16"/>
  <c r="R343" i="16"/>
  <c r="I352" i="16"/>
  <c r="R352" i="16"/>
  <c r="R360" i="16"/>
  <c r="K371" i="16"/>
  <c r="J371" i="16"/>
  <c r="I371" i="16"/>
  <c r="K385" i="16"/>
  <c r="J389" i="16"/>
  <c r="K419" i="16"/>
  <c r="J419" i="16"/>
  <c r="I419" i="16"/>
  <c r="R419" i="16"/>
  <c r="K423" i="16"/>
  <c r="J423" i="16"/>
  <c r="I423" i="16"/>
  <c r="R423" i="16"/>
  <c r="I357" i="16"/>
  <c r="R357" i="16"/>
  <c r="K380" i="16"/>
  <c r="R380" i="16"/>
  <c r="I413" i="16"/>
  <c r="I353" i="16"/>
  <c r="R353" i="16"/>
  <c r="J413" i="16"/>
  <c r="J380" i="16"/>
  <c r="K384" i="16"/>
  <c r="I384" i="16"/>
  <c r="I398" i="16"/>
  <c r="R398" i="16"/>
  <c r="K398" i="16"/>
  <c r="J398" i="16"/>
  <c r="K416" i="16"/>
  <c r="I416" i="16"/>
  <c r="R413" i="16"/>
  <c r="K413" i="16"/>
  <c r="I421" i="16"/>
  <c r="K399" i="16"/>
  <c r="J399" i="16"/>
  <c r="I399" i="16"/>
  <c r="K412" i="16"/>
  <c r="R412" i="16"/>
  <c r="R421" i="16"/>
  <c r="I380" i="16"/>
  <c r="I386" i="16"/>
  <c r="R386" i="16"/>
  <c r="I412" i="16"/>
  <c r="I418" i="16"/>
  <c r="R418" i="16"/>
  <c r="K347" i="16"/>
  <c r="I373" i="16"/>
  <c r="K376" i="16"/>
  <c r="R376" i="16"/>
  <c r="K377" i="16"/>
  <c r="J377" i="16"/>
  <c r="I377" i="16"/>
  <c r="I378" i="16"/>
  <c r="R378" i="16"/>
  <c r="J378" i="16"/>
  <c r="K386" i="16"/>
  <c r="R397" i="16"/>
  <c r="K397" i="16"/>
  <c r="I405" i="16"/>
  <c r="I410" i="16"/>
  <c r="R410" i="16"/>
  <c r="J410" i="16"/>
  <c r="J416" i="16"/>
  <c r="K418" i="16"/>
  <c r="I347" i="16"/>
  <c r="R373" i="16"/>
  <c r="I376" i="16"/>
  <c r="R377" i="16"/>
  <c r="K383" i="16"/>
  <c r="J383" i="16"/>
  <c r="I383" i="16"/>
  <c r="K396" i="16"/>
  <c r="R396" i="16"/>
  <c r="I397" i="16"/>
  <c r="R399" i="16"/>
  <c r="R405" i="16"/>
  <c r="K415" i="16"/>
  <c r="J415" i="16"/>
  <c r="I415" i="16"/>
  <c r="K368" i="16"/>
  <c r="I368" i="16"/>
  <c r="P247" i="16"/>
  <c r="P255" i="16"/>
  <c r="P259" i="16"/>
  <c r="P235" i="16"/>
  <c r="P283" i="16"/>
  <c r="P272" i="16"/>
  <c r="P282" i="16"/>
  <c r="P243" i="16"/>
  <c r="Q243" i="16"/>
  <c r="M229" i="16"/>
  <c r="S212" i="16"/>
  <c r="P212" i="16" s="1"/>
  <c r="Q318" i="16"/>
  <c r="Q247" i="16"/>
  <c r="S213" i="16"/>
  <c r="P213" i="16" s="1"/>
  <c r="Q213" i="16"/>
  <c r="I213" i="16"/>
  <c r="J213" i="16"/>
  <c r="M213" i="16"/>
  <c r="R213" i="16"/>
  <c r="K213" i="16"/>
  <c r="S186" i="16"/>
  <c r="P186" i="16" s="1"/>
  <c r="M253" i="16"/>
  <c r="Q275" i="16"/>
  <c r="M247" i="16"/>
  <c r="Q262" i="16"/>
  <c r="M186" i="16"/>
  <c r="Q317" i="16"/>
  <c r="S175" i="16"/>
  <c r="P175" i="16" s="1"/>
  <c r="M243" i="16"/>
  <c r="Q254" i="16"/>
  <c r="J499" i="16"/>
  <c r="K499" i="16"/>
  <c r="R291" i="16"/>
  <c r="P291" i="16"/>
  <c r="M291" i="16"/>
  <c r="Q291" i="16"/>
  <c r="Q311" i="16"/>
  <c r="P311" i="16"/>
  <c r="M311" i="16"/>
  <c r="R315" i="16"/>
  <c r="P315" i="16"/>
  <c r="Q315" i="16"/>
  <c r="M315" i="16"/>
  <c r="M314" i="16"/>
  <c r="P314" i="16"/>
  <c r="M192" i="16"/>
  <c r="S192" i="16"/>
  <c r="P192" i="16" s="1"/>
  <c r="U192" i="16" s="1"/>
  <c r="Q280" i="16"/>
  <c r="P280" i="16"/>
  <c r="M280" i="16"/>
  <c r="J509" i="16"/>
  <c r="S509" i="16"/>
  <c r="P509" i="16" s="1"/>
  <c r="T509" i="16" s="1"/>
  <c r="P308" i="16"/>
  <c r="Q308" i="16"/>
  <c r="M308" i="16"/>
  <c r="M194" i="16"/>
  <c r="M236" i="16"/>
  <c r="M248" i="16"/>
  <c r="M270" i="16"/>
  <c r="Q184" i="16"/>
  <c r="R203" i="16"/>
  <c r="M261" i="16"/>
  <c r="M77" i="16"/>
  <c r="Q77" i="16" s="1"/>
  <c r="R77" i="16" s="1"/>
  <c r="I455" i="16"/>
  <c r="M212" i="16"/>
  <c r="M176" i="16"/>
  <c r="M300" i="16"/>
  <c r="M240" i="16"/>
  <c r="Q310" i="16"/>
  <c r="Q261" i="16"/>
  <c r="Q237" i="16"/>
  <c r="Q194" i="16"/>
  <c r="Q176" i="16"/>
  <c r="J455" i="16"/>
  <c r="M175" i="16"/>
  <c r="Q212" i="16"/>
  <c r="S184" i="16"/>
  <c r="P184" i="16" s="1"/>
  <c r="I258" i="16"/>
  <c r="M318" i="16"/>
  <c r="M259" i="16"/>
  <c r="M238" i="16"/>
  <c r="Q258" i="16"/>
  <c r="Q236" i="16"/>
  <c r="P257" i="16"/>
  <c r="M310" i="16"/>
  <c r="M245" i="16"/>
  <c r="M184" i="16"/>
  <c r="M204" i="16"/>
  <c r="M167" i="16"/>
  <c r="Q167" i="16" s="1"/>
  <c r="R167" i="16" s="1"/>
  <c r="S176" i="16"/>
  <c r="P176" i="16" s="1"/>
  <c r="K251" i="16"/>
  <c r="M317" i="16"/>
  <c r="M254" i="16"/>
  <c r="M237" i="16"/>
  <c r="Q255" i="16"/>
  <c r="K79" i="16"/>
  <c r="K435" i="16"/>
  <c r="J494" i="16"/>
  <c r="I494" i="16"/>
  <c r="K494" i="16"/>
  <c r="K169" i="16"/>
  <c r="M169" i="16"/>
  <c r="S169" i="16" s="1"/>
  <c r="J34" i="16"/>
  <c r="I34" i="16"/>
  <c r="K34" i="16"/>
  <c r="M108" i="16"/>
  <c r="K108" i="16"/>
  <c r="M132" i="16"/>
  <c r="S132" i="16" s="1"/>
  <c r="M143" i="16"/>
  <c r="Q143" i="16" s="1"/>
  <c r="R143" i="16" s="1"/>
  <c r="K150" i="16"/>
  <c r="M150" i="16"/>
  <c r="S150" i="16" s="1"/>
  <c r="S198" i="16"/>
  <c r="P198" i="16" s="1"/>
  <c r="Q198" i="16"/>
  <c r="M198" i="16"/>
  <c r="R198" i="16"/>
  <c r="R202" i="16"/>
  <c r="S202" i="16"/>
  <c r="P202" i="16" s="1"/>
  <c r="Q202" i="16"/>
  <c r="M202" i="16"/>
  <c r="P278" i="16"/>
  <c r="R278" i="16"/>
  <c r="J100" i="16"/>
  <c r="R100" i="16"/>
  <c r="K495" i="16"/>
  <c r="K154" i="16"/>
  <c r="M166" i="16"/>
  <c r="Q166" i="16" s="1"/>
  <c r="R166" i="16" s="1"/>
  <c r="S180" i="16"/>
  <c r="P180" i="16" s="1"/>
  <c r="Q180" i="16"/>
  <c r="M180" i="16"/>
  <c r="S195" i="16"/>
  <c r="P195" i="16" s="1"/>
  <c r="T195" i="16" s="1"/>
  <c r="M195" i="16"/>
  <c r="S205" i="16"/>
  <c r="P205" i="16" s="1"/>
  <c r="Q205" i="16"/>
  <c r="M205" i="16"/>
  <c r="R263" i="16"/>
  <c r="P263" i="16"/>
  <c r="Q263" i="16"/>
  <c r="M263" i="16"/>
  <c r="M266" i="16"/>
  <c r="Q266" i="16"/>
  <c r="J289" i="16"/>
  <c r="M289" i="16"/>
  <c r="Q289" i="16"/>
  <c r="P289" i="16"/>
  <c r="R307" i="16"/>
  <c r="P307" i="16"/>
  <c r="Q307" i="16"/>
  <c r="M307" i="16"/>
  <c r="M313" i="16"/>
  <c r="Q313" i="16"/>
  <c r="P313" i="16"/>
  <c r="I10" i="16"/>
  <c r="K100" i="16"/>
  <c r="J429" i="16"/>
  <c r="J465" i="16"/>
  <c r="I465" i="16"/>
  <c r="K498" i="16"/>
  <c r="J118" i="16"/>
  <c r="K118" i="16"/>
  <c r="M118" i="16"/>
  <c r="K136" i="16"/>
  <c r="M140" i="16"/>
  <c r="Q140" i="16" s="1"/>
  <c r="R140" i="16" s="1"/>
  <c r="M151" i="16"/>
  <c r="Q151" i="16" s="1"/>
  <c r="R151" i="16" s="1"/>
  <c r="J166" i="16"/>
  <c r="R195" i="16"/>
  <c r="J222" i="16"/>
  <c r="M222" i="16"/>
  <c r="S222" i="16" s="1"/>
  <c r="R276" i="16"/>
  <c r="P276" i="16"/>
  <c r="Q276" i="16"/>
  <c r="M276" i="16"/>
  <c r="P286" i="16"/>
  <c r="Q286" i="16"/>
  <c r="M286" i="16"/>
  <c r="I14" i="16"/>
  <c r="J14" i="16"/>
  <c r="K14" i="16"/>
  <c r="Q100" i="16"/>
  <c r="K440" i="16"/>
  <c r="K459" i="16"/>
  <c r="J489" i="16"/>
  <c r="I489" i="16"/>
  <c r="K506" i="16"/>
  <c r="K526" i="16"/>
  <c r="R526" i="16"/>
  <c r="S526" i="16"/>
  <c r="P526" i="16" s="1"/>
  <c r="T526" i="16" s="1"/>
  <c r="J526" i="16"/>
  <c r="M148" i="16"/>
  <c r="Q148" i="16" s="1"/>
  <c r="R148" i="16" s="1"/>
  <c r="M159" i="16"/>
  <c r="Q159" i="16" s="1"/>
  <c r="R159" i="16" s="1"/>
  <c r="M173" i="16"/>
  <c r="S173" i="16" s="1"/>
  <c r="Q173" i="16"/>
  <c r="R173" i="16" s="1"/>
  <c r="Q177" i="16"/>
  <c r="K177" i="16"/>
  <c r="S177" i="16"/>
  <c r="P177" i="16" s="1"/>
  <c r="Q181" i="16"/>
  <c r="M181" i="16"/>
  <c r="M185" i="16"/>
  <c r="K185" i="16"/>
  <c r="S185" i="16"/>
  <c r="P185" i="16" s="1"/>
  <c r="Q185" i="16"/>
  <c r="K189" i="16"/>
  <c r="S189" i="16"/>
  <c r="P189" i="16" s="1"/>
  <c r="Q189" i="16"/>
  <c r="M189" i="16"/>
  <c r="S209" i="16"/>
  <c r="P209" i="16" s="1"/>
  <c r="M209" i="16"/>
  <c r="Q209" i="16"/>
  <c r="K209" i="16"/>
  <c r="M273" i="16"/>
  <c r="Q273" i="16"/>
  <c r="J273" i="16"/>
  <c r="P273" i="16"/>
  <c r="Q304" i="16"/>
  <c r="M304" i="16"/>
  <c r="P304" i="16"/>
  <c r="M278" i="16"/>
  <c r="J18" i="16"/>
  <c r="J94" i="16"/>
  <c r="K94" i="16"/>
  <c r="I466" i="16"/>
  <c r="I486" i="16"/>
  <c r="J134" i="16"/>
  <c r="M134" i="16"/>
  <c r="M145" i="16"/>
  <c r="S145" i="16" s="1"/>
  <c r="J145" i="16"/>
  <c r="I145" i="16"/>
  <c r="M200" i="16"/>
  <c r="Q200" i="16"/>
  <c r="K200" i="16"/>
  <c r="P277" i="16"/>
  <c r="Q277" i="16"/>
  <c r="M277" i="16"/>
  <c r="R287" i="16"/>
  <c r="P287" i="16"/>
  <c r="Q287" i="16"/>
  <c r="M287" i="16"/>
  <c r="P266" i="16"/>
  <c r="K43" i="16"/>
  <c r="I43" i="16"/>
  <c r="J83" i="16"/>
  <c r="I83" i="16"/>
  <c r="R83" i="16"/>
  <c r="K83" i="16"/>
  <c r="M83" i="16"/>
  <c r="M103" i="16"/>
  <c r="K103" i="16"/>
  <c r="J103" i="16"/>
  <c r="J107" i="16"/>
  <c r="R107" i="16"/>
  <c r="S107" i="16"/>
  <c r="P107" i="16" s="1"/>
  <c r="T107" i="16" s="1"/>
  <c r="J447" i="16"/>
  <c r="J466" i="16"/>
  <c r="K483" i="16"/>
  <c r="K134" i="16"/>
  <c r="K145" i="16"/>
  <c r="S149" i="16"/>
  <c r="Q149" i="16"/>
  <c r="R149" i="16" s="1"/>
  <c r="K160" i="16"/>
  <c r="J160" i="16"/>
  <c r="M160" i="16"/>
  <c r="M164" i="16"/>
  <c r="Q164" i="16" s="1"/>
  <c r="R164" i="16" s="1"/>
  <c r="S178" i="16"/>
  <c r="P178" i="16" s="1"/>
  <c r="Q178" i="16"/>
  <c r="M178" i="16"/>
  <c r="S182" i="16"/>
  <c r="P182" i="16" s="1"/>
  <c r="Q182" i="16"/>
  <c r="M182" i="16"/>
  <c r="J182" i="16"/>
  <c r="M190" i="16"/>
  <c r="S190" i="16"/>
  <c r="P190" i="16" s="1"/>
  <c r="Q190" i="16"/>
  <c r="K193" i="16"/>
  <c r="S193" i="16"/>
  <c r="P193" i="16" s="1"/>
  <c r="Q193" i="16"/>
  <c r="M177" i="16"/>
  <c r="Q195" i="16"/>
  <c r="M220" i="16"/>
  <c r="S220" i="16" s="1"/>
  <c r="M223" i="16"/>
  <c r="S223" i="16" s="1"/>
  <c r="M224" i="16"/>
  <c r="S224" i="16" s="1"/>
  <c r="R271" i="16"/>
  <c r="M271" i="16"/>
  <c r="J271" i="16"/>
  <c r="Q271" i="16"/>
  <c r="I271" i="16"/>
  <c r="P271" i="16"/>
  <c r="U271" i="16" s="1"/>
  <c r="M294" i="16"/>
  <c r="P294" i="16"/>
  <c r="Q294" i="16"/>
  <c r="P301" i="16"/>
  <c r="J301" i="16"/>
  <c r="Q301" i="16"/>
  <c r="M227" i="16"/>
  <c r="K53" i="16"/>
  <c r="Q91" i="16"/>
  <c r="S91" i="16"/>
  <c r="P91" i="16" s="1"/>
  <c r="T91" i="16" s="1"/>
  <c r="M91" i="16"/>
  <c r="R91" i="16"/>
  <c r="K107" i="16"/>
  <c r="M128" i="16"/>
  <c r="S128" i="16" s="1"/>
  <c r="M131" i="16"/>
  <c r="R190" i="16"/>
  <c r="S197" i="16"/>
  <c r="P197" i="16" s="1"/>
  <c r="Q197" i="16"/>
  <c r="M197" i="16"/>
  <c r="S201" i="16"/>
  <c r="P201" i="16" s="1"/>
  <c r="Q201" i="16"/>
  <c r="M201" i="16"/>
  <c r="S181" i="16"/>
  <c r="P181" i="16" s="1"/>
  <c r="P268" i="16"/>
  <c r="M268" i="16"/>
  <c r="Q268" i="16"/>
  <c r="M274" i="16"/>
  <c r="P274" i="16"/>
  <c r="Q274" i="16"/>
  <c r="M301" i="16"/>
  <c r="K84" i="16"/>
  <c r="Q84" i="16"/>
  <c r="J101" i="16"/>
  <c r="I101" i="16"/>
  <c r="K457" i="16"/>
  <c r="M457" i="16"/>
  <c r="J457" i="16"/>
  <c r="I457" i="16"/>
  <c r="K507" i="16"/>
  <c r="J507" i="16"/>
  <c r="R521" i="16"/>
  <c r="S521" i="16"/>
  <c r="P521" i="16" s="1"/>
  <c r="U521" i="16" s="1"/>
  <c r="Q521" i="16"/>
  <c r="K146" i="16"/>
  <c r="M146" i="16"/>
  <c r="M153" i="16"/>
  <c r="Q153" i="16" s="1"/>
  <c r="R153" i="16" s="1"/>
  <c r="K153" i="16"/>
  <c r="M157" i="16"/>
  <c r="M161" i="16"/>
  <c r="Q161" i="16" s="1"/>
  <c r="R161" i="16" s="1"/>
  <c r="K161" i="16"/>
  <c r="K165" i="16"/>
  <c r="I171" i="16"/>
  <c r="M171" i="16"/>
  <c r="Q171" i="16" s="1"/>
  <c r="R171" i="16" s="1"/>
  <c r="J171" i="16"/>
  <c r="M281" i="16"/>
  <c r="Q281" i="16"/>
  <c r="P281" i="16"/>
  <c r="J281" i="16"/>
  <c r="M295" i="16"/>
  <c r="P295" i="16"/>
  <c r="Q295" i="16"/>
  <c r="M298" i="16"/>
  <c r="P298" i="16"/>
  <c r="Q298" i="16"/>
  <c r="M306" i="16"/>
  <c r="Q278" i="16"/>
  <c r="Q191" i="16"/>
  <c r="M191" i="16"/>
  <c r="Q256" i="16"/>
  <c r="M256" i="16"/>
  <c r="M290" i="16"/>
  <c r="P290" i="16"/>
  <c r="Q199" i="16"/>
  <c r="M199" i="16"/>
  <c r="S206" i="16"/>
  <c r="P206" i="16" s="1"/>
  <c r="Q206" i="16"/>
  <c r="M129" i="16"/>
  <c r="S191" i="16"/>
  <c r="P191" i="16" s="1"/>
  <c r="U191" i="16" s="1"/>
  <c r="M231" i="16"/>
  <c r="S231" i="16" s="1"/>
  <c r="M249" i="16"/>
  <c r="Q249" i="16"/>
  <c r="P249" i="16"/>
  <c r="M279" i="16"/>
  <c r="P279" i="16"/>
  <c r="P256" i="16"/>
  <c r="U497" i="16"/>
  <c r="T497" i="16"/>
  <c r="I135" i="16"/>
  <c r="Q183" i="16"/>
  <c r="S183" i="16"/>
  <c r="P183" i="16" s="1"/>
  <c r="S211" i="16"/>
  <c r="P211" i="16" s="1"/>
  <c r="M211" i="16"/>
  <c r="J296" i="16"/>
  <c r="Q235" i="16"/>
  <c r="R497" i="16"/>
  <c r="I211" i="16"/>
  <c r="M250" i="16"/>
  <c r="I250" i="16"/>
  <c r="Q250" i="16"/>
  <c r="P250" i="16"/>
  <c r="R288" i="16"/>
  <c r="M147" i="16"/>
  <c r="Q147" i="16" s="1"/>
  <c r="R147" i="16" s="1"/>
  <c r="M152" i="16"/>
  <c r="S152" i="16" s="1"/>
  <c r="M163" i="16"/>
  <c r="S163" i="16" s="1"/>
  <c r="K192" i="16"/>
  <c r="Q192" i="16"/>
  <c r="Q207" i="16"/>
  <c r="S207" i="16"/>
  <c r="P207" i="16" s="1"/>
  <c r="U207" i="16" s="1"/>
  <c r="M207" i="16"/>
  <c r="J211" i="16"/>
  <c r="M196" i="16"/>
  <c r="M183" i="16"/>
  <c r="M225" i="16"/>
  <c r="J267" i="16"/>
  <c r="R267" i="16"/>
  <c r="M267" i="16"/>
  <c r="R283" i="16"/>
  <c r="M283" i="16"/>
  <c r="Q283" i="16"/>
  <c r="M309" i="16"/>
  <c r="Q312" i="16"/>
  <c r="R312" i="16"/>
  <c r="J312" i="16"/>
  <c r="M219" i="16"/>
  <c r="M246" i="16"/>
  <c r="S188" i="16"/>
  <c r="P188" i="16" s="1"/>
  <c r="Q188" i="16"/>
  <c r="P316" i="16"/>
  <c r="M316" i="16"/>
  <c r="Q316" i="16"/>
  <c r="Q208" i="16"/>
  <c r="I208" i="16"/>
  <c r="J208" i="16"/>
  <c r="S208" i="16"/>
  <c r="P208" i="16" s="1"/>
  <c r="M208" i="16"/>
  <c r="K208" i="16"/>
  <c r="M188" i="16"/>
  <c r="Q210" i="16"/>
  <c r="J284" i="16"/>
  <c r="R284" i="16"/>
  <c r="M284" i="16"/>
  <c r="P293" i="16"/>
  <c r="M293" i="16"/>
  <c r="Q293" i="16"/>
  <c r="J293" i="16"/>
  <c r="K32" i="16"/>
  <c r="K129" i="16"/>
  <c r="J141" i="16"/>
  <c r="M172" i="16"/>
  <c r="S172" i="16" s="1"/>
  <c r="M242" i="16"/>
  <c r="Q260" i="16"/>
  <c r="Q296" i="16"/>
  <c r="M296" i="16"/>
  <c r="M305" i="16"/>
  <c r="Q305" i="16"/>
  <c r="J305" i="16"/>
  <c r="P305" i="16"/>
  <c r="J32" i="16"/>
  <c r="K141" i="16"/>
  <c r="S168" i="16"/>
  <c r="M170" i="16"/>
  <c r="Q170" i="16" s="1"/>
  <c r="R170" i="16" s="1"/>
  <c r="J204" i="16"/>
  <c r="M141" i="16"/>
  <c r="Q141" i="16" s="1"/>
  <c r="R141" i="16" s="1"/>
  <c r="S210" i="16"/>
  <c r="P210" i="16" s="1"/>
  <c r="K235" i="16"/>
  <c r="M239" i="16"/>
  <c r="Q239" i="16"/>
  <c r="P239" i="16"/>
  <c r="I242" i="16"/>
  <c r="M282" i="16"/>
  <c r="Q282" i="16"/>
  <c r="J285" i="16"/>
  <c r="P285" i="16"/>
  <c r="Q285" i="16"/>
  <c r="M285" i="16"/>
  <c r="M288" i="16"/>
  <c r="M221" i="16"/>
  <c r="J170" i="16"/>
  <c r="K204" i="16"/>
  <c r="S204" i="16"/>
  <c r="P204" i="16" s="1"/>
  <c r="M228" i="16"/>
  <c r="K239" i="16"/>
  <c r="I246" i="16"/>
  <c r="M235" i="16"/>
  <c r="Q290" i="16"/>
  <c r="Q253" i="16"/>
  <c r="I26" i="16"/>
  <c r="I77" i="16"/>
  <c r="Q520" i="16"/>
  <c r="M520" i="16"/>
  <c r="I42" i="16"/>
  <c r="J477" i="16"/>
  <c r="R520" i="16"/>
  <c r="I147" i="16"/>
  <c r="S187" i="16"/>
  <c r="P187" i="16" s="1"/>
  <c r="M187" i="16"/>
  <c r="S203" i="16"/>
  <c r="P203" i="16" s="1"/>
  <c r="T203" i="16" s="1"/>
  <c r="M203" i="16"/>
  <c r="Q203" i="16"/>
  <c r="I203" i="16"/>
  <c r="I207" i="16"/>
  <c r="Q196" i="16"/>
  <c r="J283" i="16"/>
  <c r="Q292" i="16"/>
  <c r="M297" i="16"/>
  <c r="Q297" i="16"/>
  <c r="J297" i="16"/>
  <c r="P297" i="16"/>
  <c r="M302" i="16"/>
  <c r="Q279" i="16"/>
  <c r="M226" i="16"/>
  <c r="Q272" i="16"/>
  <c r="M272" i="16"/>
  <c r="M162" i="16"/>
  <c r="Q162" i="16" s="1"/>
  <c r="R162" i="16" s="1"/>
  <c r="M144" i="16"/>
  <c r="Q144" i="16" s="1"/>
  <c r="R144" i="16" s="1"/>
  <c r="S194" i="16"/>
  <c r="P194" i="16" s="1"/>
  <c r="I230" i="16"/>
  <c r="M241" i="16"/>
  <c r="Q241" i="16"/>
  <c r="K255" i="16"/>
  <c r="I262" i="16"/>
  <c r="R275" i="16"/>
  <c r="J275" i="16"/>
  <c r="I275" i="16"/>
  <c r="M255" i="16"/>
  <c r="Q259" i="16"/>
  <c r="Q245" i="16"/>
  <c r="Q264" i="16"/>
  <c r="M299" i="16"/>
  <c r="M269" i="16"/>
  <c r="M244" i="16"/>
  <c r="S179" i="16"/>
  <c r="P179" i="16" s="1"/>
  <c r="Q179" i="16"/>
  <c r="M179" i="16"/>
  <c r="M252" i="16"/>
  <c r="M265" i="16"/>
  <c r="Q265" i="16"/>
  <c r="P265" i="16"/>
  <c r="R300" i="16"/>
  <c r="J300" i="16"/>
  <c r="R303" i="16"/>
  <c r="M303" i="16"/>
  <c r="Q303" i="16"/>
  <c r="Q269" i="16"/>
  <c r="Q244" i="16"/>
  <c r="P303" i="16"/>
  <c r="Q251" i="16"/>
  <c r="Q314" i="16"/>
  <c r="Q257" i="16"/>
  <c r="I223" i="16"/>
  <c r="K223" i="16"/>
  <c r="J223" i="16"/>
  <c r="K219" i="16"/>
  <c r="J219" i="16"/>
  <c r="I219" i="16"/>
  <c r="I224" i="16"/>
  <c r="K224" i="16"/>
  <c r="J224" i="16"/>
  <c r="J220" i="16"/>
  <c r="K220" i="16"/>
  <c r="I220" i="16"/>
  <c r="K225" i="16"/>
  <c r="I225" i="16"/>
  <c r="J225" i="16"/>
  <c r="I221" i="16"/>
  <c r="I222" i="16"/>
  <c r="K237" i="16"/>
  <c r="J237" i="16"/>
  <c r="I237" i="16"/>
  <c r="R237" i="16"/>
  <c r="K253" i="16"/>
  <c r="J253" i="16"/>
  <c r="I253" i="16"/>
  <c r="R253" i="16"/>
  <c r="K311" i="16"/>
  <c r="J311" i="16"/>
  <c r="I311" i="16"/>
  <c r="R311" i="16"/>
  <c r="I313" i="16"/>
  <c r="R313" i="16"/>
  <c r="K313" i="16"/>
  <c r="J313" i="16"/>
  <c r="K226" i="16"/>
  <c r="J226" i="16"/>
  <c r="I226" i="16"/>
  <c r="J228" i="16"/>
  <c r="I228" i="16"/>
  <c r="K228" i="16"/>
  <c r="R235" i="16"/>
  <c r="J235" i="16"/>
  <c r="I235" i="16"/>
  <c r="K242" i="16"/>
  <c r="J242" i="16"/>
  <c r="R242" i="16"/>
  <c r="J244" i="16"/>
  <c r="I244" i="16"/>
  <c r="R244" i="16"/>
  <c r="K244" i="16"/>
  <c r="R251" i="16"/>
  <c r="J251" i="16"/>
  <c r="I251" i="16"/>
  <c r="K258" i="16"/>
  <c r="J258" i="16"/>
  <c r="R258" i="16"/>
  <c r="J260" i="16"/>
  <c r="I260" i="16"/>
  <c r="R260" i="16"/>
  <c r="K260" i="16"/>
  <c r="K266" i="16"/>
  <c r="I266" i="16"/>
  <c r="R266" i="16"/>
  <c r="J266" i="16"/>
  <c r="K306" i="16"/>
  <c r="J306" i="16"/>
  <c r="I306" i="16"/>
  <c r="R306" i="16"/>
  <c r="K222" i="16"/>
  <c r="I264" i="16"/>
  <c r="R264" i="16"/>
  <c r="K264" i="16"/>
  <c r="J264" i="16"/>
  <c r="J231" i="16"/>
  <c r="I231" i="16"/>
  <c r="K238" i="16"/>
  <c r="J238" i="16"/>
  <c r="R238" i="16"/>
  <c r="J240" i="16"/>
  <c r="I240" i="16"/>
  <c r="R240" i="16"/>
  <c r="K240" i="16"/>
  <c r="R247" i="16"/>
  <c r="J247" i="16"/>
  <c r="I247" i="16"/>
  <c r="K254" i="16"/>
  <c r="J254" i="16"/>
  <c r="R254" i="16"/>
  <c r="J256" i="16"/>
  <c r="I256" i="16"/>
  <c r="R256" i="16"/>
  <c r="K256" i="16"/>
  <c r="K270" i="16"/>
  <c r="J270" i="16"/>
  <c r="I270" i="16"/>
  <c r="K280" i="16"/>
  <c r="I280" i="16"/>
  <c r="R280" i="16"/>
  <c r="J280" i="16"/>
  <c r="K282" i="16"/>
  <c r="J282" i="16"/>
  <c r="I282" i="16"/>
  <c r="R282" i="16"/>
  <c r="K299" i="16"/>
  <c r="J299" i="16"/>
  <c r="I299" i="16"/>
  <c r="R299" i="16"/>
  <c r="I309" i="16"/>
  <c r="R309" i="16"/>
  <c r="K309" i="16"/>
  <c r="J309" i="16"/>
  <c r="K314" i="16"/>
  <c r="J314" i="16"/>
  <c r="I314" i="16"/>
  <c r="R314" i="16"/>
  <c r="K229" i="16"/>
  <c r="J229" i="16"/>
  <c r="I229" i="16"/>
  <c r="K231" i="16"/>
  <c r="I238" i="16"/>
  <c r="K245" i="16"/>
  <c r="J245" i="16"/>
  <c r="I245" i="16"/>
  <c r="R245" i="16"/>
  <c r="K247" i="16"/>
  <c r="I254" i="16"/>
  <c r="K261" i="16"/>
  <c r="J261" i="16"/>
  <c r="I261" i="16"/>
  <c r="R261" i="16"/>
  <c r="R270" i="16"/>
  <c r="K249" i="16"/>
  <c r="J249" i="16"/>
  <c r="I249" i="16"/>
  <c r="R249" i="16"/>
  <c r="K276" i="16"/>
  <c r="I276" i="16"/>
  <c r="J276" i="16"/>
  <c r="J227" i="16"/>
  <c r="I227" i="16"/>
  <c r="K234" i="16"/>
  <c r="J234" i="16"/>
  <c r="J236" i="16"/>
  <c r="I236" i="16"/>
  <c r="R236" i="16"/>
  <c r="K236" i="16"/>
  <c r="R243" i="16"/>
  <c r="J243" i="16"/>
  <c r="I243" i="16"/>
  <c r="K250" i="16"/>
  <c r="J250" i="16"/>
  <c r="R250" i="16"/>
  <c r="J252" i="16"/>
  <c r="I252" i="16"/>
  <c r="R252" i="16"/>
  <c r="K252" i="16"/>
  <c r="R259" i="16"/>
  <c r="J259" i="16"/>
  <c r="I259" i="16"/>
  <c r="I265" i="16"/>
  <c r="K265" i="16"/>
  <c r="R265" i="16"/>
  <c r="I272" i="16"/>
  <c r="J272" i="16"/>
  <c r="K272" i="16"/>
  <c r="K310" i="16"/>
  <c r="J310" i="16"/>
  <c r="I310" i="16"/>
  <c r="R310" i="16"/>
  <c r="I317" i="16"/>
  <c r="R317" i="16"/>
  <c r="K317" i="16"/>
  <c r="J317" i="16"/>
  <c r="J221" i="16"/>
  <c r="K227" i="16"/>
  <c r="I234" i="16"/>
  <c r="K241" i="16"/>
  <c r="J241" i="16"/>
  <c r="I241" i="16"/>
  <c r="R241" i="16"/>
  <c r="K243" i="16"/>
  <c r="K257" i="16"/>
  <c r="J257" i="16"/>
  <c r="I257" i="16"/>
  <c r="R257" i="16"/>
  <c r="K259" i="16"/>
  <c r="J265" i="16"/>
  <c r="R272" i="16"/>
  <c r="K290" i="16"/>
  <c r="J290" i="16"/>
  <c r="I290" i="16"/>
  <c r="R290" i="16"/>
  <c r="K233" i="16"/>
  <c r="J233" i="16"/>
  <c r="I233" i="16"/>
  <c r="K221" i="16"/>
  <c r="K230" i="16"/>
  <c r="J230" i="16"/>
  <c r="J232" i="16"/>
  <c r="I232" i="16"/>
  <c r="Q232" i="16" s="1"/>
  <c r="R232" i="16" s="1"/>
  <c r="K232" i="16"/>
  <c r="R239" i="16"/>
  <c r="J239" i="16"/>
  <c r="I239" i="16"/>
  <c r="K246" i="16"/>
  <c r="J246" i="16"/>
  <c r="R246" i="16"/>
  <c r="J248" i="16"/>
  <c r="I248" i="16"/>
  <c r="R248" i="16"/>
  <c r="K248" i="16"/>
  <c r="R255" i="16"/>
  <c r="J255" i="16"/>
  <c r="I255" i="16"/>
  <c r="K262" i="16"/>
  <c r="J262" i="16"/>
  <c r="R262" i="16"/>
  <c r="K318" i="16"/>
  <c r="J318" i="16"/>
  <c r="I318" i="16"/>
  <c r="R318" i="16"/>
  <c r="K263" i="16"/>
  <c r="I268" i="16"/>
  <c r="I269" i="16"/>
  <c r="R269" i="16"/>
  <c r="K269" i="16"/>
  <c r="K274" i="16"/>
  <c r="J274" i="16"/>
  <c r="I274" i="16"/>
  <c r="I277" i="16"/>
  <c r="R277" i="16"/>
  <c r="K277" i="16"/>
  <c r="K287" i="16"/>
  <c r="J287" i="16"/>
  <c r="I287" i="16"/>
  <c r="K294" i="16"/>
  <c r="J294" i="16"/>
  <c r="I294" i="16"/>
  <c r="R294" i="16"/>
  <c r="K303" i="16"/>
  <c r="J303" i="16"/>
  <c r="I303" i="16"/>
  <c r="R268" i="16"/>
  <c r="I273" i="16"/>
  <c r="R273" i="16"/>
  <c r="K273" i="16"/>
  <c r="K296" i="16"/>
  <c r="I296" i="16"/>
  <c r="I297" i="16"/>
  <c r="R297" i="16"/>
  <c r="K297" i="16"/>
  <c r="R274" i="16"/>
  <c r="K279" i="16"/>
  <c r="I279" i="16"/>
  <c r="I281" i="16"/>
  <c r="R281" i="16"/>
  <c r="K281" i="16"/>
  <c r="K292" i="16"/>
  <c r="I292" i="16"/>
  <c r="I293" i="16"/>
  <c r="R293" i="16"/>
  <c r="K293" i="16"/>
  <c r="K308" i="16"/>
  <c r="I308" i="16"/>
  <c r="K316" i="16"/>
  <c r="I316" i="16"/>
  <c r="I267" i="16"/>
  <c r="J279" i="16"/>
  <c r="K286" i="16"/>
  <c r="J286" i="16"/>
  <c r="I286" i="16"/>
  <c r="R286" i="16"/>
  <c r="J292" i="16"/>
  <c r="K295" i="16"/>
  <c r="J295" i="16"/>
  <c r="I295" i="16"/>
  <c r="K302" i="16"/>
  <c r="J302" i="16"/>
  <c r="I302" i="16"/>
  <c r="R302" i="16"/>
  <c r="J308" i="16"/>
  <c r="J316" i="16"/>
  <c r="K271" i="16"/>
  <c r="K288" i="16"/>
  <c r="I288" i="16"/>
  <c r="I289" i="16"/>
  <c r="R289" i="16"/>
  <c r="K289" i="16"/>
  <c r="R292" i="16"/>
  <c r="K304" i="16"/>
  <c r="I304" i="16"/>
  <c r="I305" i="16"/>
  <c r="R305" i="16"/>
  <c r="K305" i="16"/>
  <c r="R308" i="16"/>
  <c r="R316" i="16"/>
  <c r="I263" i="16"/>
  <c r="K267" i="16"/>
  <c r="J268" i="16"/>
  <c r="K275" i="16"/>
  <c r="K278" i="16"/>
  <c r="J278" i="16"/>
  <c r="I278" i="16"/>
  <c r="R279" i="16"/>
  <c r="K283" i="16"/>
  <c r="I283" i="16"/>
  <c r="I285" i="16"/>
  <c r="R285" i="16"/>
  <c r="K285" i="16"/>
  <c r="J288" i="16"/>
  <c r="K291" i="16"/>
  <c r="J291" i="16"/>
  <c r="I291" i="16"/>
  <c r="R295" i="16"/>
  <c r="K298" i="16"/>
  <c r="J298" i="16"/>
  <c r="I298" i="16"/>
  <c r="R298" i="16"/>
  <c r="J304" i="16"/>
  <c r="K307" i="16"/>
  <c r="J307" i="16"/>
  <c r="I307" i="16"/>
  <c r="K315" i="16"/>
  <c r="J315" i="16"/>
  <c r="I315" i="16"/>
  <c r="J263" i="16"/>
  <c r="K268" i="16"/>
  <c r="J269" i="16"/>
  <c r="J277" i="16"/>
  <c r="K284" i="16"/>
  <c r="I284" i="16"/>
  <c r="K300" i="16"/>
  <c r="I300" i="16"/>
  <c r="I301" i="16"/>
  <c r="R301" i="16"/>
  <c r="K301" i="16"/>
  <c r="R304" i="16"/>
  <c r="K312" i="16"/>
  <c r="I312" i="16"/>
  <c r="K167" i="16"/>
  <c r="J167" i="16"/>
  <c r="I167" i="16"/>
  <c r="K175" i="16"/>
  <c r="J175" i="16"/>
  <c r="I175" i="16"/>
  <c r="R175" i="16"/>
  <c r="K187" i="16"/>
  <c r="R187" i="16"/>
  <c r="J187" i="16"/>
  <c r="I187" i="16"/>
  <c r="K125" i="16"/>
  <c r="J125" i="16"/>
  <c r="I125" i="16"/>
  <c r="K127" i="16"/>
  <c r="J127" i="16"/>
  <c r="I127" i="16"/>
  <c r="K130" i="16"/>
  <c r="J130" i="16"/>
  <c r="I130" i="16"/>
  <c r="J132" i="16"/>
  <c r="K132" i="16"/>
  <c r="I132" i="16"/>
  <c r="K143" i="16"/>
  <c r="J143" i="16"/>
  <c r="I143" i="16"/>
  <c r="I123" i="16"/>
  <c r="J128" i="16"/>
  <c r="K128" i="16"/>
  <c r="I128" i="16"/>
  <c r="J119" i="16"/>
  <c r="I119" i="16"/>
  <c r="U196" i="16"/>
  <c r="T196" i="16"/>
  <c r="K210" i="16"/>
  <c r="J210" i="16"/>
  <c r="I210" i="16"/>
  <c r="R210" i="16"/>
  <c r="I138" i="16"/>
  <c r="K138" i="16"/>
  <c r="J138" i="16"/>
  <c r="K183" i="16"/>
  <c r="R183" i="16"/>
  <c r="J183" i="16"/>
  <c r="I183" i="16"/>
  <c r="J126" i="16"/>
  <c r="I126" i="16"/>
  <c r="K126" i="16"/>
  <c r="K139" i="16"/>
  <c r="J139" i="16"/>
  <c r="I139" i="16"/>
  <c r="K162" i="16"/>
  <c r="I162" i="16"/>
  <c r="J162" i="16"/>
  <c r="U200" i="16"/>
  <c r="T200" i="16"/>
  <c r="K115" i="16"/>
  <c r="J115" i="16"/>
  <c r="I115" i="16"/>
  <c r="I116" i="16"/>
  <c r="K116" i="16"/>
  <c r="J116" i="16"/>
  <c r="I122" i="16"/>
  <c r="J129" i="16"/>
  <c r="I129" i="16"/>
  <c r="K152" i="16"/>
  <c r="J152" i="16"/>
  <c r="I152" i="16"/>
  <c r="K156" i="16"/>
  <c r="J156" i="16"/>
  <c r="I156" i="16"/>
  <c r="J144" i="16"/>
  <c r="K144" i="16"/>
  <c r="I144" i="16"/>
  <c r="I120" i="16"/>
  <c r="J140" i="16"/>
  <c r="K140" i="16"/>
  <c r="I140" i="16"/>
  <c r="I142" i="16"/>
  <c r="K142" i="16"/>
  <c r="J142" i="16"/>
  <c r="K178" i="16"/>
  <c r="I178" i="16"/>
  <c r="R178" i="16"/>
  <c r="J178" i="16"/>
  <c r="I137" i="16"/>
  <c r="K172" i="16"/>
  <c r="R180" i="16"/>
  <c r="K180" i="16"/>
  <c r="J180" i="16"/>
  <c r="I180" i="16"/>
  <c r="J137" i="16"/>
  <c r="I157" i="16"/>
  <c r="I172" i="16"/>
  <c r="I212" i="16"/>
  <c r="I133" i="16"/>
  <c r="K137" i="16"/>
  <c r="I149" i="16"/>
  <c r="J157" i="16"/>
  <c r="J165" i="16"/>
  <c r="I165" i="16"/>
  <c r="J172" i="16"/>
  <c r="K179" i="16"/>
  <c r="J179" i="16"/>
  <c r="I179" i="16"/>
  <c r="K199" i="16"/>
  <c r="J199" i="16"/>
  <c r="I199" i="16"/>
  <c r="R204" i="16"/>
  <c r="I204" i="16"/>
  <c r="K206" i="16"/>
  <c r="J206" i="16"/>
  <c r="I206" i="16"/>
  <c r="R206" i="16"/>
  <c r="J148" i="16"/>
  <c r="K168" i="16"/>
  <c r="J168" i="16"/>
  <c r="I168" i="16"/>
  <c r="J181" i="16"/>
  <c r="I181" i="16"/>
  <c r="R181" i="16"/>
  <c r="J197" i="16"/>
  <c r="I197" i="16"/>
  <c r="R197" i="16"/>
  <c r="K197" i="16"/>
  <c r="J201" i="16"/>
  <c r="I201" i="16"/>
  <c r="R201" i="16"/>
  <c r="I146" i="16"/>
  <c r="K148" i="16"/>
  <c r="R196" i="16"/>
  <c r="K196" i="16"/>
  <c r="J196" i="16"/>
  <c r="I196" i="16"/>
  <c r="R200" i="16"/>
  <c r="J200" i="16"/>
  <c r="I200" i="16"/>
  <c r="J133" i="16"/>
  <c r="J149" i="16"/>
  <c r="I153" i="16"/>
  <c r="K155" i="16"/>
  <c r="J155" i="16"/>
  <c r="I155" i="16"/>
  <c r="K157" i="16"/>
  <c r="I160" i="16"/>
  <c r="K164" i="16"/>
  <c r="J164" i="16"/>
  <c r="I164" i="16"/>
  <c r="J177" i="16"/>
  <c r="I177" i="16"/>
  <c r="R177" i="16"/>
  <c r="R179" i="16"/>
  <c r="K182" i="16"/>
  <c r="I182" i="16"/>
  <c r="R182" i="16"/>
  <c r="R184" i="16"/>
  <c r="K184" i="16"/>
  <c r="J184" i="16"/>
  <c r="I148" i="16"/>
  <c r="K133" i="16"/>
  <c r="K149" i="16"/>
  <c r="J150" i="16"/>
  <c r="K151" i="16"/>
  <c r="J151" i="16"/>
  <c r="I151" i="16"/>
  <c r="J153" i="16"/>
  <c r="J154" i="16"/>
  <c r="K159" i="16"/>
  <c r="J159" i="16"/>
  <c r="I159" i="16"/>
  <c r="R188" i="16"/>
  <c r="K188" i="16"/>
  <c r="J188" i="16"/>
  <c r="I188" i="16"/>
  <c r="K191" i="16"/>
  <c r="R191" i="16"/>
  <c r="J191" i="16"/>
  <c r="I191" i="16"/>
  <c r="R199" i="16"/>
  <c r="R208" i="16"/>
  <c r="K211" i="16"/>
  <c r="R211" i="16"/>
  <c r="J205" i="16"/>
  <c r="I205" i="16"/>
  <c r="R205" i="16"/>
  <c r="R176" i="16"/>
  <c r="I176" i="16"/>
  <c r="I118" i="16"/>
  <c r="J136" i="16"/>
  <c r="K163" i="16"/>
  <c r="J163" i="16"/>
  <c r="I163" i="16"/>
  <c r="K194" i="16"/>
  <c r="J194" i="16"/>
  <c r="I194" i="16"/>
  <c r="U199" i="16"/>
  <c r="T199" i="16"/>
  <c r="J131" i="16"/>
  <c r="K147" i="16"/>
  <c r="J147" i="16"/>
  <c r="R212" i="16"/>
  <c r="K212" i="16"/>
  <c r="I131" i="16"/>
  <c r="I134" i="16"/>
  <c r="K135" i="16"/>
  <c r="J135" i="16"/>
  <c r="I136" i="16"/>
  <c r="I141" i="16"/>
  <c r="J146" i="16"/>
  <c r="I150" i="16"/>
  <c r="I154" i="16"/>
  <c r="I158" i="16"/>
  <c r="K158" i="16"/>
  <c r="J158" i="16"/>
  <c r="J161" i="16"/>
  <c r="I161" i="16"/>
  <c r="K166" i="16"/>
  <c r="I166" i="16"/>
  <c r="K171" i="16"/>
  <c r="J173" i="16"/>
  <c r="I173" i="16"/>
  <c r="K173" i="16"/>
  <c r="J176" i="16"/>
  <c r="K181" i="16"/>
  <c r="K186" i="16"/>
  <c r="J186" i="16"/>
  <c r="I186" i="16"/>
  <c r="R186" i="16"/>
  <c r="K201" i="16"/>
  <c r="K205" i="16"/>
  <c r="R207" i="16"/>
  <c r="J209" i="16"/>
  <c r="I209" i="16"/>
  <c r="R209" i="16"/>
  <c r="K174" i="16"/>
  <c r="I174" i="16"/>
  <c r="K190" i="16"/>
  <c r="J190" i="16"/>
  <c r="I190" i="16"/>
  <c r="I192" i="16"/>
  <c r="K195" i="16"/>
  <c r="J174" i="16"/>
  <c r="J185" i="16"/>
  <c r="I185" i="16"/>
  <c r="R185" i="16"/>
  <c r="J192" i="16"/>
  <c r="I195" i="16"/>
  <c r="K170" i="16"/>
  <c r="I170" i="16"/>
  <c r="J189" i="16"/>
  <c r="I189" i="16"/>
  <c r="R189" i="16"/>
  <c r="J195" i="16"/>
  <c r="K198" i="16"/>
  <c r="J198" i="16"/>
  <c r="I198" i="16"/>
  <c r="K203" i="16"/>
  <c r="J169" i="16"/>
  <c r="I169" i="16"/>
  <c r="R192" i="16"/>
  <c r="J193" i="16"/>
  <c r="I193" i="16"/>
  <c r="R193" i="16"/>
  <c r="K202" i="16"/>
  <c r="J202" i="16"/>
  <c r="I202" i="16"/>
  <c r="K207" i="16"/>
  <c r="K17" i="16"/>
  <c r="K93" i="16"/>
  <c r="M93" i="16"/>
  <c r="I93" i="16"/>
  <c r="J93" i="16"/>
  <c r="S93" i="16"/>
  <c r="P93" i="16" s="1"/>
  <c r="R93" i="16"/>
  <c r="Q93" i="16"/>
  <c r="K105" i="16"/>
  <c r="Q105" i="16"/>
  <c r="R105" i="16"/>
  <c r="M105" i="16"/>
  <c r="J105" i="16"/>
  <c r="S105" i="16"/>
  <c r="P105" i="16" s="1"/>
  <c r="I105" i="16"/>
  <c r="J23" i="16"/>
  <c r="K23" i="16"/>
  <c r="M98" i="16"/>
  <c r="Q98" i="16"/>
  <c r="R98" i="16"/>
  <c r="K98" i="16"/>
  <c r="J98" i="16"/>
  <c r="S98" i="16"/>
  <c r="P98" i="16" s="1"/>
  <c r="I98" i="16"/>
  <c r="U106" i="16"/>
  <c r="T106" i="16"/>
  <c r="K24" i="16"/>
  <c r="I24" i="16"/>
  <c r="J24" i="16"/>
  <c r="K28" i="16"/>
  <c r="J39" i="16"/>
  <c r="K70" i="16"/>
  <c r="K73" i="16"/>
  <c r="M73" i="16"/>
  <c r="J452" i="16"/>
  <c r="I452" i="16"/>
  <c r="M452" i="16"/>
  <c r="K452" i="16"/>
  <c r="K56" i="16"/>
  <c r="J56" i="16"/>
  <c r="I56" i="16"/>
  <c r="K61" i="16"/>
  <c r="J61" i="16"/>
  <c r="I61" i="16"/>
  <c r="K71" i="16"/>
  <c r="J71" i="16"/>
  <c r="I71" i="16"/>
  <c r="K436" i="16"/>
  <c r="K81" i="16"/>
  <c r="I81" i="16"/>
  <c r="M81" i="16"/>
  <c r="J81" i="16"/>
  <c r="S81" i="16"/>
  <c r="P81" i="16" s="1"/>
  <c r="R81" i="16"/>
  <c r="Q81" i="16"/>
  <c r="K51" i="16"/>
  <c r="K85" i="16"/>
  <c r="R85" i="16"/>
  <c r="Q85" i="16"/>
  <c r="M85" i="16"/>
  <c r="S85" i="16"/>
  <c r="P85" i="16" s="1"/>
  <c r="J85" i="16"/>
  <c r="I85" i="16"/>
  <c r="I72" i="16"/>
  <c r="J72" i="16"/>
  <c r="K72" i="16"/>
  <c r="M82" i="16"/>
  <c r="I82" i="16"/>
  <c r="S82" i="16"/>
  <c r="P82" i="16" s="1"/>
  <c r="R82" i="16"/>
  <c r="J82" i="16"/>
  <c r="Q82" i="16"/>
  <c r="K82" i="16"/>
  <c r="K13" i="16"/>
  <c r="J13" i="16"/>
  <c r="I13" i="16"/>
  <c r="I35" i="16"/>
  <c r="K60" i="16"/>
  <c r="I68" i="16"/>
  <c r="J68" i="16"/>
  <c r="K68" i="16"/>
  <c r="M90" i="16"/>
  <c r="I90" i="16"/>
  <c r="R90" i="16"/>
  <c r="Q90" i="16"/>
  <c r="K90" i="16"/>
  <c r="J90" i="16"/>
  <c r="S90" i="16"/>
  <c r="P90" i="16" s="1"/>
  <c r="M102" i="16"/>
  <c r="K102" i="16"/>
  <c r="Q102" i="16"/>
  <c r="I102" i="16"/>
  <c r="J102" i="16"/>
  <c r="R102" i="16"/>
  <c r="S102" i="16"/>
  <c r="P102" i="16" s="1"/>
  <c r="K461" i="16"/>
  <c r="J37" i="16"/>
  <c r="J9" i="16"/>
  <c r="I9" i="16"/>
  <c r="K9" i="16"/>
  <c r="K16" i="16"/>
  <c r="J16" i="16"/>
  <c r="I16" i="16"/>
  <c r="J21" i="16"/>
  <c r="I21" i="16"/>
  <c r="K21" i="16"/>
  <c r="I29" i="16"/>
  <c r="K40" i="16"/>
  <c r="I40" i="16"/>
  <c r="J40" i="16"/>
  <c r="I80" i="16"/>
  <c r="M80" i="16"/>
  <c r="Q80" i="16" s="1"/>
  <c r="R80" i="16" s="1"/>
  <c r="K80" i="16"/>
  <c r="J80" i="16"/>
  <c r="S92" i="16"/>
  <c r="P92" i="16" s="1"/>
  <c r="I92" i="16"/>
  <c r="R92" i="16"/>
  <c r="Q92" i="16"/>
  <c r="M92" i="16"/>
  <c r="K92" i="16"/>
  <c r="J92" i="16"/>
  <c r="S88" i="16"/>
  <c r="P88" i="16" s="1"/>
  <c r="I88" i="16"/>
  <c r="J88" i="16"/>
  <c r="M88" i="16"/>
  <c r="K88" i="16"/>
  <c r="S96" i="16"/>
  <c r="P96" i="16" s="1"/>
  <c r="I96" i="16"/>
  <c r="K96" i="16"/>
  <c r="J96" i="16"/>
  <c r="M501" i="16"/>
  <c r="K501" i="16"/>
  <c r="J501" i="16"/>
  <c r="I501" i="16"/>
  <c r="S501" i="16"/>
  <c r="P501" i="16" s="1"/>
  <c r="R501" i="16"/>
  <c r="I20" i="16"/>
  <c r="I33" i="16"/>
  <c r="Q95" i="16"/>
  <c r="J95" i="16"/>
  <c r="M95" i="16"/>
  <c r="K95" i="16"/>
  <c r="M96" i="16"/>
  <c r="J432" i="16"/>
  <c r="I432" i="16"/>
  <c r="K432" i="16"/>
  <c r="I479" i="16"/>
  <c r="J479" i="16"/>
  <c r="K487" i="16"/>
  <c r="K492" i="16"/>
  <c r="J492" i="16"/>
  <c r="I492" i="16"/>
  <c r="M492" i="16"/>
  <c r="S492" i="16" s="1"/>
  <c r="P492" i="16" s="1"/>
  <c r="Q501" i="16"/>
  <c r="J20" i="16"/>
  <c r="M86" i="16"/>
  <c r="K86" i="16"/>
  <c r="J86" i="16"/>
  <c r="I86" i="16"/>
  <c r="Q88" i="16"/>
  <c r="I95" i="16"/>
  <c r="Q96" i="16"/>
  <c r="Q106" i="16"/>
  <c r="K438" i="16"/>
  <c r="I438" i="16"/>
  <c r="J439" i="16"/>
  <c r="I439" i="16"/>
  <c r="K439" i="16"/>
  <c r="U510" i="16"/>
  <c r="K20" i="16"/>
  <c r="K45" i="16"/>
  <c r="K69" i="16"/>
  <c r="J69" i="16"/>
  <c r="I69" i="16"/>
  <c r="J87" i="16"/>
  <c r="R96" i="16"/>
  <c r="R106" i="16"/>
  <c r="K442" i="16"/>
  <c r="J442" i="16"/>
  <c r="I442" i="16"/>
  <c r="M481" i="16"/>
  <c r="K481" i="16"/>
  <c r="J481" i="16"/>
  <c r="I481" i="16"/>
  <c r="S523" i="16"/>
  <c r="P523" i="16" s="1"/>
  <c r="I523" i="16"/>
  <c r="R523" i="16"/>
  <c r="Q523" i="16"/>
  <c r="M523" i="16"/>
  <c r="K523" i="16"/>
  <c r="J523" i="16"/>
  <c r="K75" i="16"/>
  <c r="J78" i="16"/>
  <c r="S95" i="16"/>
  <c r="P95" i="16" s="1"/>
  <c r="Q99" i="16"/>
  <c r="I99" i="16"/>
  <c r="S99" i="16"/>
  <c r="P99" i="16" s="1"/>
  <c r="K99" i="16"/>
  <c r="J99" i="16"/>
  <c r="I454" i="16"/>
  <c r="J454" i="16"/>
  <c r="K454" i="16"/>
  <c r="I52" i="16"/>
  <c r="I67" i="16"/>
  <c r="J79" i="16"/>
  <c r="I79" i="16"/>
  <c r="R86" i="16"/>
  <c r="M94" i="16"/>
  <c r="R94" i="16"/>
  <c r="I94" i="16"/>
  <c r="S94" i="16"/>
  <c r="P94" i="16" s="1"/>
  <c r="Q94" i="16"/>
  <c r="M99" i="16"/>
  <c r="K429" i="16"/>
  <c r="J458" i="16"/>
  <c r="J468" i="16"/>
  <c r="K33" i="16"/>
  <c r="J33" i="16"/>
  <c r="K89" i="16"/>
  <c r="I89" i="16"/>
  <c r="S89" i="16"/>
  <c r="P89" i="16" s="1"/>
  <c r="R89" i="16"/>
  <c r="K97" i="16"/>
  <c r="I97" i="16"/>
  <c r="S97" i="16"/>
  <c r="P97" i="16" s="1"/>
  <c r="R97" i="16"/>
  <c r="Q97" i="16"/>
  <c r="S104" i="16"/>
  <c r="P104" i="16" s="1"/>
  <c r="I104" i="16"/>
  <c r="K104" i="16"/>
  <c r="J104" i="16"/>
  <c r="R104" i="16"/>
  <c r="Q104" i="16"/>
  <c r="K496" i="16"/>
  <c r="J496" i="16"/>
  <c r="I496" i="16"/>
  <c r="M496" i="16"/>
  <c r="Q496" i="16" s="1"/>
  <c r="R496" i="16" s="1"/>
  <c r="M505" i="16"/>
  <c r="K505" i="16"/>
  <c r="Q505" i="16"/>
  <c r="J505" i="16"/>
  <c r="R505" i="16"/>
  <c r="I505" i="16"/>
  <c r="S505" i="16"/>
  <c r="P505" i="16" s="1"/>
  <c r="K516" i="16"/>
  <c r="J516" i="16"/>
  <c r="S516" i="16"/>
  <c r="P516" i="16" s="1"/>
  <c r="I516" i="16"/>
  <c r="R516" i="16"/>
  <c r="M516" i="16"/>
  <c r="Q516" i="16"/>
  <c r="I48" i="16"/>
  <c r="Q87" i="16"/>
  <c r="S87" i="16"/>
  <c r="P87" i="16" s="1"/>
  <c r="R87" i="16"/>
  <c r="M87" i="16"/>
  <c r="M89" i="16"/>
  <c r="M104" i="16"/>
  <c r="S108" i="16"/>
  <c r="P108" i="16" s="1"/>
  <c r="I108" i="16"/>
  <c r="J108" i="16"/>
  <c r="R108" i="16"/>
  <c r="Q108" i="16"/>
  <c r="I474" i="16"/>
  <c r="M490" i="16"/>
  <c r="K490" i="16"/>
  <c r="J490" i="16"/>
  <c r="M525" i="16"/>
  <c r="K525" i="16"/>
  <c r="J525" i="16"/>
  <c r="I525" i="16"/>
  <c r="S525" i="16"/>
  <c r="P525" i="16" s="1"/>
  <c r="R525" i="16"/>
  <c r="Q525" i="16"/>
  <c r="J45" i="16"/>
  <c r="J48" i="16"/>
  <c r="I76" i="16"/>
  <c r="K76" i="16"/>
  <c r="J76" i="16"/>
  <c r="I490" i="16"/>
  <c r="K512" i="16"/>
  <c r="J512" i="16"/>
  <c r="S512" i="16"/>
  <c r="P512" i="16" s="1"/>
  <c r="I512" i="16"/>
  <c r="R512" i="16"/>
  <c r="Q512" i="16"/>
  <c r="M512" i="16"/>
  <c r="M76" i="16"/>
  <c r="Q76" i="16" s="1"/>
  <c r="R76" i="16" s="1"/>
  <c r="I78" i="16"/>
  <c r="R88" i="16"/>
  <c r="R95" i="16"/>
  <c r="M439" i="16"/>
  <c r="K26" i="16"/>
  <c r="J26" i="16"/>
  <c r="S84" i="16"/>
  <c r="P84" i="16" s="1"/>
  <c r="I84" i="16"/>
  <c r="J84" i="16"/>
  <c r="R84" i="16"/>
  <c r="Q86" i="16"/>
  <c r="K433" i="16"/>
  <c r="J433" i="16"/>
  <c r="M433" i="16"/>
  <c r="I433" i="16"/>
  <c r="K42" i="16"/>
  <c r="J42" i="16"/>
  <c r="J52" i="16"/>
  <c r="M79" i="16"/>
  <c r="S79" i="16" s="1"/>
  <c r="P79" i="16" s="1"/>
  <c r="M84" i="16"/>
  <c r="S86" i="16"/>
  <c r="P86" i="16" s="1"/>
  <c r="I429" i="16"/>
  <c r="K473" i="16"/>
  <c r="J473" i="16"/>
  <c r="I473" i="16"/>
  <c r="Q502" i="16"/>
  <c r="M502" i="16"/>
  <c r="I502" i="16"/>
  <c r="S502" i="16"/>
  <c r="P502" i="16" s="1"/>
  <c r="R502" i="16"/>
  <c r="J502" i="16"/>
  <c r="K504" i="16"/>
  <c r="J504" i="16"/>
  <c r="S504" i="16"/>
  <c r="P504" i="16" s="1"/>
  <c r="I504" i="16"/>
  <c r="Q504" i="16"/>
  <c r="M504" i="16"/>
  <c r="R504" i="16"/>
  <c r="U506" i="16"/>
  <c r="T506" i="16"/>
  <c r="K508" i="16"/>
  <c r="J508" i="16"/>
  <c r="S508" i="16"/>
  <c r="P508" i="16" s="1"/>
  <c r="I508" i="16"/>
  <c r="R508" i="16"/>
  <c r="Q508" i="16"/>
  <c r="M508" i="16"/>
  <c r="Q518" i="16"/>
  <c r="M518" i="16"/>
  <c r="R518" i="16"/>
  <c r="K518" i="16"/>
  <c r="S518" i="16"/>
  <c r="P518" i="16" s="1"/>
  <c r="J518" i="16"/>
  <c r="I45" i="16"/>
  <c r="M106" i="16"/>
  <c r="J106" i="16"/>
  <c r="I106" i="16"/>
  <c r="K106" i="16"/>
  <c r="K450" i="16"/>
  <c r="I450" i="16"/>
  <c r="J450" i="16"/>
  <c r="J43" i="16"/>
  <c r="M78" i="16"/>
  <c r="S78" i="16" s="1"/>
  <c r="P78" i="16" s="1"/>
  <c r="K78" i="16"/>
  <c r="I87" i="16"/>
  <c r="Q89" i="16"/>
  <c r="Q103" i="16"/>
  <c r="R103" i="16"/>
  <c r="I103" i="16"/>
  <c r="S103" i="16"/>
  <c r="P103" i="16" s="1"/>
  <c r="J438" i="16"/>
  <c r="I18" i="16"/>
  <c r="I32" i="16"/>
  <c r="K52" i="16"/>
  <c r="J53" i="16"/>
  <c r="I53" i="16"/>
  <c r="J89" i="16"/>
  <c r="J97" i="16"/>
  <c r="R99" i="16"/>
  <c r="M434" i="16"/>
  <c r="K434" i="16"/>
  <c r="J434" i="16"/>
  <c r="M462" i="16"/>
  <c r="S462" i="16" s="1"/>
  <c r="K462" i="16"/>
  <c r="J462" i="16"/>
  <c r="I462" i="16"/>
  <c r="M485" i="16"/>
  <c r="K485" i="16"/>
  <c r="J485" i="16"/>
  <c r="I518" i="16"/>
  <c r="K101" i="16"/>
  <c r="S101" i="16"/>
  <c r="P101" i="16" s="1"/>
  <c r="R101" i="16"/>
  <c r="J451" i="16"/>
  <c r="I451" i="16"/>
  <c r="K472" i="16"/>
  <c r="J472" i="16"/>
  <c r="I472" i="16"/>
  <c r="I91" i="16"/>
  <c r="M101" i="16"/>
  <c r="Q107" i="16"/>
  <c r="M107" i="16"/>
  <c r="K441" i="16"/>
  <c r="J441" i="16"/>
  <c r="K443" i="16"/>
  <c r="J443" i="16"/>
  <c r="I443" i="16"/>
  <c r="J463" i="16"/>
  <c r="M513" i="16"/>
  <c r="K513" i="16"/>
  <c r="S513" i="16"/>
  <c r="P513" i="16" s="1"/>
  <c r="R513" i="16"/>
  <c r="Q513" i="16"/>
  <c r="J513" i="16"/>
  <c r="I513" i="16"/>
  <c r="K524" i="16"/>
  <c r="J524" i="16"/>
  <c r="S524" i="16"/>
  <c r="P524" i="16" s="1"/>
  <c r="I524" i="16"/>
  <c r="M524" i="16"/>
  <c r="R524" i="16"/>
  <c r="S527" i="16"/>
  <c r="P527" i="16" s="1"/>
  <c r="I527" i="16"/>
  <c r="R527" i="16"/>
  <c r="Q527" i="16"/>
  <c r="J527" i="16"/>
  <c r="M527" i="16"/>
  <c r="Q83" i="16"/>
  <c r="S83" i="16"/>
  <c r="P83" i="16" s="1"/>
  <c r="J91" i="16"/>
  <c r="I107" i="16"/>
  <c r="M435" i="16"/>
  <c r="I441" i="16"/>
  <c r="S503" i="16"/>
  <c r="P503" i="16" s="1"/>
  <c r="I503" i="16"/>
  <c r="R503" i="16"/>
  <c r="Q503" i="16"/>
  <c r="M503" i="16"/>
  <c r="J503" i="16"/>
  <c r="Q524" i="16"/>
  <c r="K91" i="16"/>
  <c r="S100" i="16"/>
  <c r="P100" i="16" s="1"/>
  <c r="I100" i="16"/>
  <c r="M100" i="16"/>
  <c r="Q101" i="16"/>
  <c r="K430" i="16"/>
  <c r="J430" i="16"/>
  <c r="I430" i="16"/>
  <c r="J440" i="16"/>
  <c r="I440" i="16"/>
  <c r="K453" i="16"/>
  <c r="J453" i="16"/>
  <c r="J460" i="16"/>
  <c r="I460" i="16"/>
  <c r="K460" i="16"/>
  <c r="K465" i="16"/>
  <c r="K482" i="16"/>
  <c r="K488" i="16"/>
  <c r="K500" i="16"/>
  <c r="J500" i="16"/>
  <c r="S500" i="16"/>
  <c r="P500" i="16" s="1"/>
  <c r="I500" i="16"/>
  <c r="M500" i="16"/>
  <c r="R500" i="16"/>
  <c r="Q500" i="16"/>
  <c r="S511" i="16"/>
  <c r="P511" i="16" s="1"/>
  <c r="I511" i="16"/>
  <c r="R511" i="16"/>
  <c r="Q511" i="16"/>
  <c r="K511" i="16"/>
  <c r="J511" i="16"/>
  <c r="Q522" i="16"/>
  <c r="M522" i="16"/>
  <c r="S522" i="16"/>
  <c r="P522" i="16" s="1"/>
  <c r="R522" i="16"/>
  <c r="J522" i="16"/>
  <c r="I522" i="16"/>
  <c r="I456" i="16"/>
  <c r="K484" i="16"/>
  <c r="J484" i="16"/>
  <c r="I484" i="16"/>
  <c r="K486" i="16"/>
  <c r="M494" i="16"/>
  <c r="S494" i="16" s="1"/>
  <c r="P494" i="16" s="1"/>
  <c r="Q498" i="16"/>
  <c r="M498" i="16"/>
  <c r="S498" i="16"/>
  <c r="P498" i="16" s="1"/>
  <c r="J498" i="16"/>
  <c r="I498" i="16"/>
  <c r="K449" i="16"/>
  <c r="M509" i="16"/>
  <c r="K509" i="16"/>
  <c r="R509" i="16"/>
  <c r="Q509" i="16"/>
  <c r="Q510" i="16"/>
  <c r="M510" i="16"/>
  <c r="K510" i="16"/>
  <c r="J510" i="16"/>
  <c r="I510" i="16"/>
  <c r="Q514" i="16"/>
  <c r="M514" i="16"/>
  <c r="K514" i="16"/>
  <c r="J514" i="16"/>
  <c r="S514" i="16"/>
  <c r="P514" i="16" s="1"/>
  <c r="R514" i="16"/>
  <c r="I514" i="16"/>
  <c r="M517" i="16"/>
  <c r="K517" i="16"/>
  <c r="S517" i="16"/>
  <c r="P517" i="16" s="1"/>
  <c r="R517" i="16"/>
  <c r="Q517" i="16"/>
  <c r="J517" i="16"/>
  <c r="S519" i="16"/>
  <c r="P519" i="16" s="1"/>
  <c r="I519" i="16"/>
  <c r="R519" i="16"/>
  <c r="Q519" i="16"/>
  <c r="K519" i="16"/>
  <c r="J519" i="16"/>
  <c r="Q526" i="16"/>
  <c r="M526" i="16"/>
  <c r="I526" i="16"/>
  <c r="I449" i="16"/>
  <c r="M466" i="16"/>
  <c r="S466" i="16" s="1"/>
  <c r="K466" i="16"/>
  <c r="I475" i="16"/>
  <c r="K475" i="16"/>
  <c r="J475" i="16"/>
  <c r="K477" i="16"/>
  <c r="M478" i="16"/>
  <c r="Q478" i="16" s="1"/>
  <c r="R478" i="16" s="1"/>
  <c r="K480" i="16"/>
  <c r="J480" i="16"/>
  <c r="I480" i="16"/>
  <c r="I509" i="16"/>
  <c r="R510" i="16"/>
  <c r="I517" i="16"/>
  <c r="M519" i="16"/>
  <c r="K528" i="16"/>
  <c r="J528" i="16"/>
  <c r="S528" i="16"/>
  <c r="P528" i="16" s="1"/>
  <c r="I528" i="16"/>
  <c r="R528" i="16"/>
  <c r="Q528" i="16"/>
  <c r="M528" i="16"/>
  <c r="M497" i="16"/>
  <c r="K497" i="16"/>
  <c r="J497" i="16"/>
  <c r="I497" i="16"/>
  <c r="M521" i="16"/>
  <c r="K521" i="16"/>
  <c r="I521" i="16"/>
  <c r="I483" i="16"/>
  <c r="J483" i="16"/>
  <c r="Q506" i="16"/>
  <c r="M506" i="16"/>
  <c r="J506" i="16"/>
  <c r="I506" i="16"/>
  <c r="S515" i="16"/>
  <c r="P515" i="16" s="1"/>
  <c r="I515" i="16"/>
  <c r="R515" i="16"/>
  <c r="Q515" i="16"/>
  <c r="J515" i="16"/>
  <c r="J521" i="16"/>
  <c r="I493" i="16"/>
  <c r="Q497" i="16"/>
  <c r="R506" i="16"/>
  <c r="S507" i="16"/>
  <c r="P507" i="16" s="1"/>
  <c r="I507" i="16"/>
  <c r="R507" i="16"/>
  <c r="Q507" i="16"/>
  <c r="M515" i="16"/>
  <c r="K520" i="16"/>
  <c r="J520" i="16"/>
  <c r="S520" i="16"/>
  <c r="P520" i="16" s="1"/>
  <c r="I520" i="16"/>
  <c r="S499" i="16"/>
  <c r="P499" i="16" s="1"/>
  <c r="I499" i="16"/>
  <c r="R499" i="16"/>
  <c r="Q499" i="16"/>
  <c r="M499" i="16"/>
  <c r="K489" i="16"/>
  <c r="J89" i="24"/>
  <c r="I89" i="24"/>
  <c r="S89" i="24"/>
  <c r="P89" i="24" s="1"/>
  <c r="T89" i="24" s="1"/>
  <c r="Q94" i="24"/>
  <c r="K94" i="24"/>
  <c r="J94" i="24"/>
  <c r="I94" i="24"/>
  <c r="J15" i="24"/>
  <c r="R101" i="24"/>
  <c r="S101" i="24"/>
  <c r="P101" i="24" s="1"/>
  <c r="T101" i="24" s="1"/>
  <c r="R72" i="24"/>
  <c r="Q72" i="24"/>
  <c r="I83" i="24"/>
  <c r="M83" i="24"/>
  <c r="S83" i="24"/>
  <c r="P83" i="24" s="1"/>
  <c r="T83" i="24" s="1"/>
  <c r="Q103" i="24"/>
  <c r="K103" i="24"/>
  <c r="K107" i="24"/>
  <c r="R107" i="24"/>
  <c r="R76" i="24"/>
  <c r="Q76" i="24"/>
  <c r="Q69" i="24"/>
  <c r="S69" i="24"/>
  <c r="P69" i="24" s="1"/>
  <c r="U69" i="24" s="1"/>
  <c r="K69" i="24"/>
  <c r="J69" i="24"/>
  <c r="M69" i="24"/>
  <c r="R69" i="24"/>
  <c r="R73" i="24"/>
  <c r="S73" i="24"/>
  <c r="P73" i="24" s="1"/>
  <c r="U73" i="24" s="1"/>
  <c r="M73" i="24"/>
  <c r="Q80" i="24"/>
  <c r="R80" i="24"/>
  <c r="R84" i="24"/>
  <c r="Q84" i="24"/>
  <c r="I87" i="24"/>
  <c r="M87" i="24"/>
  <c r="S87" i="24"/>
  <c r="P87" i="24" s="1"/>
  <c r="U87" i="24" s="1"/>
  <c r="R88" i="24"/>
  <c r="Q88" i="24"/>
  <c r="K88" i="24"/>
  <c r="M102" i="24"/>
  <c r="K102" i="24"/>
  <c r="J102" i="24"/>
  <c r="S102" i="24"/>
  <c r="P102" i="24" s="1"/>
  <c r="M106" i="24"/>
  <c r="K106" i="24"/>
  <c r="J77" i="24"/>
  <c r="S77" i="24"/>
  <c r="P77" i="24" s="1"/>
  <c r="U77" i="24" s="1"/>
  <c r="R77" i="24"/>
  <c r="M77" i="24"/>
  <c r="S81" i="24"/>
  <c r="P81" i="24" s="1"/>
  <c r="U81" i="24" s="1"/>
  <c r="R81" i="24"/>
  <c r="M81" i="24"/>
  <c r="J81" i="24"/>
  <c r="I75" i="24"/>
  <c r="S75" i="24"/>
  <c r="P75" i="24" s="1"/>
  <c r="U75" i="24" s="1"/>
  <c r="M75" i="24"/>
  <c r="Q91" i="24"/>
  <c r="R91" i="24"/>
  <c r="M92" i="24"/>
  <c r="J11" i="24"/>
  <c r="S79" i="24"/>
  <c r="P79" i="24" s="1"/>
  <c r="U79" i="24" s="1"/>
  <c r="M85" i="24"/>
  <c r="K105" i="24"/>
  <c r="R105" i="24"/>
  <c r="K101" i="24"/>
  <c r="M79" i="24"/>
  <c r="I85" i="24"/>
  <c r="J85" i="24"/>
  <c r="R92" i="24"/>
  <c r="I100" i="24"/>
  <c r="R85" i="24"/>
  <c r="K32" i="24"/>
  <c r="J32" i="24"/>
  <c r="S32" i="24"/>
  <c r="P32" i="24" s="1"/>
  <c r="I32" i="24"/>
  <c r="M32" i="24"/>
  <c r="R32" i="24"/>
  <c r="Q32" i="24"/>
  <c r="K48" i="24"/>
  <c r="J48" i="24"/>
  <c r="M48" i="24"/>
  <c r="S48" i="24"/>
  <c r="P48" i="24" s="1"/>
  <c r="I48" i="24"/>
  <c r="R48" i="24"/>
  <c r="Q48" i="24"/>
  <c r="K52" i="24"/>
  <c r="M52" i="24"/>
  <c r="J52" i="24"/>
  <c r="S52" i="24"/>
  <c r="P52" i="24" s="1"/>
  <c r="I52" i="24"/>
  <c r="R52" i="24"/>
  <c r="Q52" i="24"/>
  <c r="K16" i="24"/>
  <c r="J16" i="24"/>
  <c r="M16" i="24"/>
  <c r="I16" i="24"/>
  <c r="K36" i="24"/>
  <c r="J36" i="24"/>
  <c r="M36" i="24"/>
  <c r="S36" i="24"/>
  <c r="P36" i="24" s="1"/>
  <c r="I36" i="24"/>
  <c r="R36" i="24"/>
  <c r="Q36" i="24"/>
  <c r="K28" i="24"/>
  <c r="J28" i="24"/>
  <c r="S28" i="24"/>
  <c r="P28" i="24" s="1"/>
  <c r="I28" i="24"/>
  <c r="R28" i="24"/>
  <c r="Q28" i="24"/>
  <c r="M28" i="24"/>
  <c r="K44" i="24"/>
  <c r="J44" i="24"/>
  <c r="S44" i="24"/>
  <c r="P44" i="24" s="1"/>
  <c r="I44" i="24"/>
  <c r="R44" i="24"/>
  <c r="Q44" i="24"/>
  <c r="M44" i="24"/>
  <c r="K60" i="24"/>
  <c r="J60" i="24"/>
  <c r="M60" i="24"/>
  <c r="S60" i="24"/>
  <c r="P60" i="24" s="1"/>
  <c r="I60" i="24"/>
  <c r="R60" i="24"/>
  <c r="Q60" i="24"/>
  <c r="K20" i="24"/>
  <c r="J20" i="24"/>
  <c r="S20" i="24"/>
  <c r="P20" i="24" s="1"/>
  <c r="I20" i="24"/>
  <c r="R20" i="24"/>
  <c r="Q20" i="24"/>
  <c r="M20" i="24"/>
  <c r="K64" i="24"/>
  <c r="M64" i="24"/>
  <c r="J64" i="24"/>
  <c r="S64" i="24"/>
  <c r="P64" i="24" s="1"/>
  <c r="I64" i="24"/>
  <c r="R64" i="24"/>
  <c r="Q64" i="24"/>
  <c r="M13" i="24"/>
  <c r="K13" i="24"/>
  <c r="J13" i="24"/>
  <c r="I13" i="24"/>
  <c r="M29" i="24"/>
  <c r="K29" i="24"/>
  <c r="R29" i="24"/>
  <c r="Q29" i="24"/>
  <c r="J29" i="24"/>
  <c r="S29" i="24"/>
  <c r="P29" i="24" s="1"/>
  <c r="I29" i="24"/>
  <c r="M61" i="24"/>
  <c r="R61" i="24"/>
  <c r="K61" i="24"/>
  <c r="J61" i="24"/>
  <c r="Q61" i="24"/>
  <c r="S61" i="24"/>
  <c r="P61" i="24" s="1"/>
  <c r="I61" i="24"/>
  <c r="S27" i="24"/>
  <c r="P27" i="24" s="1"/>
  <c r="I27" i="24"/>
  <c r="R27" i="24"/>
  <c r="K27" i="24"/>
  <c r="Q27" i="24"/>
  <c r="M27" i="24"/>
  <c r="S59" i="24"/>
  <c r="P59" i="24" s="1"/>
  <c r="I59" i="24"/>
  <c r="R59" i="24"/>
  <c r="Q59" i="24"/>
  <c r="K59" i="24"/>
  <c r="M59" i="24"/>
  <c r="M25" i="24"/>
  <c r="R25" i="24"/>
  <c r="K25" i="24"/>
  <c r="J25" i="24"/>
  <c r="S25" i="24"/>
  <c r="P25" i="24" s="1"/>
  <c r="I25" i="24"/>
  <c r="Q25" i="24"/>
  <c r="J27" i="24"/>
  <c r="Q50" i="24"/>
  <c r="I50" i="24"/>
  <c r="S50" i="24"/>
  <c r="P50" i="24" s="1"/>
  <c r="M50" i="24"/>
  <c r="K50" i="24"/>
  <c r="J50" i="24"/>
  <c r="J59" i="24"/>
  <c r="S78" i="24"/>
  <c r="P78" i="24" s="1"/>
  <c r="I78" i="24"/>
  <c r="R78" i="24"/>
  <c r="M78" i="24"/>
  <c r="K78" i="24"/>
  <c r="J78" i="24"/>
  <c r="Q78" i="24"/>
  <c r="S23" i="24"/>
  <c r="P23" i="24" s="1"/>
  <c r="I23" i="24"/>
  <c r="R23" i="24"/>
  <c r="K23" i="24"/>
  <c r="Q23" i="24"/>
  <c r="M23" i="24"/>
  <c r="S39" i="24"/>
  <c r="P39" i="24" s="1"/>
  <c r="I39" i="24"/>
  <c r="R39" i="24"/>
  <c r="Q39" i="24"/>
  <c r="M39" i="24"/>
  <c r="K39" i="24"/>
  <c r="R50" i="24"/>
  <c r="S55" i="24"/>
  <c r="P55" i="24" s="1"/>
  <c r="I55" i="24"/>
  <c r="R55" i="24"/>
  <c r="K55" i="24"/>
  <c r="Q55" i="24"/>
  <c r="M55" i="24"/>
  <c r="S66" i="24"/>
  <c r="P66" i="24" s="1"/>
  <c r="I66" i="24"/>
  <c r="R66" i="24"/>
  <c r="K66" i="24"/>
  <c r="J66" i="24"/>
  <c r="Q66" i="24"/>
  <c r="M66" i="24"/>
  <c r="Q98" i="24"/>
  <c r="M98" i="24"/>
  <c r="K98" i="24"/>
  <c r="J98" i="24"/>
  <c r="S98" i="24"/>
  <c r="P98" i="24" s="1"/>
  <c r="R98" i="24"/>
  <c r="I98" i="24"/>
  <c r="I11" i="24"/>
  <c r="K11" i="24"/>
  <c r="M11" i="24"/>
  <c r="S11" i="24" s="1"/>
  <c r="Q38" i="24"/>
  <c r="I38" i="24"/>
  <c r="M38" i="24"/>
  <c r="S38" i="24"/>
  <c r="P38" i="24" s="1"/>
  <c r="K38" i="24"/>
  <c r="J38" i="24"/>
  <c r="Q54" i="24"/>
  <c r="S54" i="24"/>
  <c r="P54" i="24" s="1"/>
  <c r="M54" i="24"/>
  <c r="J54" i="24"/>
  <c r="K54" i="24"/>
  <c r="I54" i="24"/>
  <c r="M97" i="24"/>
  <c r="K97" i="24"/>
  <c r="J97" i="24"/>
  <c r="S97" i="24"/>
  <c r="P97" i="24" s="1"/>
  <c r="R97" i="24"/>
  <c r="I97" i="24"/>
  <c r="Q97" i="24"/>
  <c r="R38" i="24"/>
  <c r="Q18" i="24"/>
  <c r="S18" i="24"/>
  <c r="P18" i="24" s="1"/>
  <c r="M18" i="24"/>
  <c r="K18" i="24"/>
  <c r="J18" i="24"/>
  <c r="I18" i="24"/>
  <c r="Q34" i="24"/>
  <c r="J34" i="24"/>
  <c r="I34" i="24"/>
  <c r="M34" i="24"/>
  <c r="S34" i="24"/>
  <c r="P34" i="24" s="1"/>
  <c r="K34" i="24"/>
  <c r="M57" i="24"/>
  <c r="R57" i="24"/>
  <c r="Q57" i="24"/>
  <c r="K57" i="24"/>
  <c r="J57" i="24"/>
  <c r="S57" i="24"/>
  <c r="P57" i="24" s="1"/>
  <c r="I57" i="24"/>
  <c r="I14" i="24"/>
  <c r="M14" i="24"/>
  <c r="J14" i="24"/>
  <c r="K14" i="24"/>
  <c r="M21" i="24"/>
  <c r="Q21" i="24"/>
  <c r="K21" i="24"/>
  <c r="R21" i="24"/>
  <c r="J21" i="24"/>
  <c r="S21" i="24"/>
  <c r="P21" i="24" s="1"/>
  <c r="I21" i="24"/>
  <c r="J23" i="24"/>
  <c r="Q30" i="24"/>
  <c r="I30" i="24"/>
  <c r="M30" i="24"/>
  <c r="K30" i="24"/>
  <c r="J30" i="24"/>
  <c r="S30" i="24"/>
  <c r="P30" i="24" s="1"/>
  <c r="M37" i="24"/>
  <c r="K37" i="24"/>
  <c r="J37" i="24"/>
  <c r="R37" i="24"/>
  <c r="Q37" i="24"/>
  <c r="S37" i="24"/>
  <c r="P37" i="24" s="1"/>
  <c r="I37" i="24"/>
  <c r="J39" i="24"/>
  <c r="Q46" i="24"/>
  <c r="J46" i="24"/>
  <c r="I46" i="24"/>
  <c r="M46" i="24"/>
  <c r="S46" i="24"/>
  <c r="P46" i="24" s="1"/>
  <c r="K46" i="24"/>
  <c r="M53" i="24"/>
  <c r="R53" i="24"/>
  <c r="Q53" i="24"/>
  <c r="K53" i="24"/>
  <c r="J53" i="24"/>
  <c r="S53" i="24"/>
  <c r="P53" i="24" s="1"/>
  <c r="I53" i="24"/>
  <c r="J55" i="24"/>
  <c r="Q62" i="24"/>
  <c r="I62" i="24"/>
  <c r="M62" i="24"/>
  <c r="J62" i="24"/>
  <c r="S62" i="24"/>
  <c r="P62" i="24" s="1"/>
  <c r="K62" i="24"/>
  <c r="S70" i="24"/>
  <c r="P70" i="24" s="1"/>
  <c r="I70" i="24"/>
  <c r="R70" i="24"/>
  <c r="M70" i="24"/>
  <c r="K70" i="24"/>
  <c r="Q70" i="24"/>
  <c r="J70" i="24"/>
  <c r="Q90" i="24"/>
  <c r="J90" i="24"/>
  <c r="I90" i="24"/>
  <c r="R90" i="24"/>
  <c r="K90" i="24"/>
  <c r="M90" i="24"/>
  <c r="S90" i="24"/>
  <c r="P90" i="24" s="1"/>
  <c r="T105" i="24"/>
  <c r="U105" i="24"/>
  <c r="Q22" i="24"/>
  <c r="J22" i="24"/>
  <c r="M22" i="24"/>
  <c r="I22" i="24"/>
  <c r="K22" i="24"/>
  <c r="S22" i="24"/>
  <c r="P22" i="24" s="1"/>
  <c r="I10" i="24"/>
  <c r="M10" i="24"/>
  <c r="S19" i="24"/>
  <c r="P19" i="24" s="1"/>
  <c r="I19" i="24"/>
  <c r="K19" i="24"/>
  <c r="R19" i="24"/>
  <c r="Q19" i="24"/>
  <c r="M19" i="24"/>
  <c r="S35" i="24"/>
  <c r="P35" i="24" s="1"/>
  <c r="I35" i="24"/>
  <c r="R35" i="24"/>
  <c r="Q35" i="24"/>
  <c r="K35" i="24"/>
  <c r="M35" i="24"/>
  <c r="S51" i="24"/>
  <c r="P51" i="24" s="1"/>
  <c r="I51" i="24"/>
  <c r="R51" i="24"/>
  <c r="Q51" i="24"/>
  <c r="M51" i="24"/>
  <c r="K51" i="24"/>
  <c r="S74" i="24"/>
  <c r="P74" i="24" s="1"/>
  <c r="I74" i="24"/>
  <c r="R74" i="24"/>
  <c r="M74" i="24"/>
  <c r="K74" i="24"/>
  <c r="J74" i="24"/>
  <c r="Q74" i="24"/>
  <c r="S86" i="24"/>
  <c r="P86" i="24" s="1"/>
  <c r="I86" i="24"/>
  <c r="R86" i="24"/>
  <c r="M86" i="24"/>
  <c r="K86" i="24"/>
  <c r="J86" i="24"/>
  <c r="Q86" i="24"/>
  <c r="S99" i="24"/>
  <c r="P99" i="24" s="1"/>
  <c r="I99" i="24"/>
  <c r="J99" i="24"/>
  <c r="R99" i="24"/>
  <c r="Q99" i="24"/>
  <c r="K99" i="24"/>
  <c r="M99" i="24"/>
  <c r="M45" i="24"/>
  <c r="R45" i="24"/>
  <c r="Q45" i="24"/>
  <c r="K45" i="24"/>
  <c r="J45" i="24"/>
  <c r="S45" i="24"/>
  <c r="P45" i="24" s="1"/>
  <c r="I45" i="24"/>
  <c r="M68" i="24"/>
  <c r="J68" i="24"/>
  <c r="S68" i="24"/>
  <c r="P68" i="24" s="1"/>
  <c r="R68" i="24"/>
  <c r="Q68" i="24"/>
  <c r="K68" i="24"/>
  <c r="I68" i="24"/>
  <c r="K9" i="24"/>
  <c r="J9" i="24"/>
  <c r="I9" i="24"/>
  <c r="M93" i="24"/>
  <c r="J93" i="24"/>
  <c r="I93" i="24"/>
  <c r="S93" i="24"/>
  <c r="P93" i="24" s="1"/>
  <c r="R93" i="24"/>
  <c r="Q93" i="24"/>
  <c r="K93" i="24"/>
  <c r="K12" i="24"/>
  <c r="M17" i="24"/>
  <c r="S17" i="24" s="1"/>
  <c r="K17" i="24"/>
  <c r="J17" i="24"/>
  <c r="I17" i="24"/>
  <c r="Q15" i="24" s="1"/>
  <c r="R15" i="24" s="1"/>
  <c r="J19" i="24"/>
  <c r="Q26" i="24"/>
  <c r="I26" i="24"/>
  <c r="M26" i="24"/>
  <c r="S26" i="24"/>
  <c r="P26" i="24" s="1"/>
  <c r="K26" i="24"/>
  <c r="J26" i="24"/>
  <c r="M33" i="24"/>
  <c r="K33" i="24"/>
  <c r="J33" i="24"/>
  <c r="R33" i="24"/>
  <c r="S33" i="24"/>
  <c r="P33" i="24" s="1"/>
  <c r="I33" i="24"/>
  <c r="Q33" i="24"/>
  <c r="J35" i="24"/>
  <c r="Q42" i="24"/>
  <c r="S42" i="24"/>
  <c r="P42" i="24" s="1"/>
  <c r="M42" i="24"/>
  <c r="J42" i="24"/>
  <c r="K42" i="24"/>
  <c r="I42" i="24"/>
  <c r="M49" i="24"/>
  <c r="K49" i="24"/>
  <c r="R49" i="24"/>
  <c r="J49" i="24"/>
  <c r="Q49" i="24"/>
  <c r="S49" i="24"/>
  <c r="P49" i="24" s="1"/>
  <c r="I49" i="24"/>
  <c r="J51" i="24"/>
  <c r="Q58" i="24"/>
  <c r="I58" i="24"/>
  <c r="M58" i="24"/>
  <c r="J58" i="24"/>
  <c r="S58" i="24"/>
  <c r="P58" i="24" s="1"/>
  <c r="K58" i="24"/>
  <c r="K67" i="24"/>
  <c r="J67" i="24"/>
  <c r="R67" i="24"/>
  <c r="I67" i="24"/>
  <c r="S67" i="24"/>
  <c r="P67" i="24" s="1"/>
  <c r="Q67" i="24"/>
  <c r="M67" i="24"/>
  <c r="K71" i="24"/>
  <c r="J71" i="24"/>
  <c r="R71" i="24"/>
  <c r="Q71" i="24"/>
  <c r="I71" i="24"/>
  <c r="S71" i="24"/>
  <c r="P71" i="24" s="1"/>
  <c r="K24" i="24"/>
  <c r="J24" i="24"/>
  <c r="S24" i="24"/>
  <c r="P24" i="24" s="1"/>
  <c r="I24" i="24"/>
  <c r="R24" i="24"/>
  <c r="M24" i="24"/>
  <c r="Q24" i="24"/>
  <c r="K40" i="24"/>
  <c r="M40" i="24"/>
  <c r="J40" i="24"/>
  <c r="S40" i="24"/>
  <c r="P40" i="24" s="1"/>
  <c r="I40" i="24"/>
  <c r="R40" i="24"/>
  <c r="Q40" i="24"/>
  <c r="K56" i="24"/>
  <c r="J56" i="24"/>
  <c r="S56" i="24"/>
  <c r="P56" i="24" s="1"/>
  <c r="I56" i="24"/>
  <c r="R56" i="24"/>
  <c r="Q56" i="24"/>
  <c r="M56" i="24"/>
  <c r="R22" i="24"/>
  <c r="S43" i="24"/>
  <c r="P43" i="24" s="1"/>
  <c r="I43" i="24"/>
  <c r="R43" i="24"/>
  <c r="K43" i="24"/>
  <c r="Q43" i="24"/>
  <c r="M43" i="24"/>
  <c r="R54" i="24"/>
  <c r="K108" i="24"/>
  <c r="R108" i="24"/>
  <c r="S108" i="24"/>
  <c r="P108" i="24" s="1"/>
  <c r="M108" i="24"/>
  <c r="I108" i="24"/>
  <c r="Q108" i="24"/>
  <c r="J108" i="24"/>
  <c r="M41" i="24"/>
  <c r="K41" i="24"/>
  <c r="R41" i="24"/>
  <c r="Q41" i="24"/>
  <c r="J41" i="24"/>
  <c r="S41" i="24"/>
  <c r="P41" i="24" s="1"/>
  <c r="I41" i="24"/>
  <c r="S15" i="24"/>
  <c r="I15" i="24"/>
  <c r="K15" i="24"/>
  <c r="M15" i="24"/>
  <c r="S31" i="24"/>
  <c r="P31" i="24" s="1"/>
  <c r="I31" i="24"/>
  <c r="R31" i="24"/>
  <c r="K31" i="24"/>
  <c r="Q31" i="24"/>
  <c r="M31" i="24"/>
  <c r="S47" i="24"/>
  <c r="P47" i="24" s="1"/>
  <c r="I47" i="24"/>
  <c r="R47" i="24"/>
  <c r="Q47" i="24"/>
  <c r="K47" i="24"/>
  <c r="M47" i="24"/>
  <c r="S63" i="24"/>
  <c r="P63" i="24" s="1"/>
  <c r="I63" i="24"/>
  <c r="R63" i="24"/>
  <c r="Q63" i="24"/>
  <c r="M63" i="24"/>
  <c r="K63" i="24"/>
  <c r="Q65" i="24"/>
  <c r="M65" i="24"/>
  <c r="K65" i="24"/>
  <c r="J65" i="24"/>
  <c r="S65" i="24"/>
  <c r="P65" i="24" s="1"/>
  <c r="I65" i="24"/>
  <c r="S82" i="24"/>
  <c r="P82" i="24" s="1"/>
  <c r="I82" i="24"/>
  <c r="R82" i="24"/>
  <c r="M82" i="24"/>
  <c r="K82" i="24"/>
  <c r="Q82" i="24"/>
  <c r="J82" i="24"/>
  <c r="K104" i="24"/>
  <c r="R104" i="24"/>
  <c r="S104" i="24"/>
  <c r="P104" i="24" s="1"/>
  <c r="Q104" i="24"/>
  <c r="M104" i="24"/>
  <c r="J104" i="24"/>
  <c r="I104" i="24"/>
  <c r="K96" i="24"/>
  <c r="R96" i="24"/>
  <c r="Q96" i="24"/>
  <c r="M96" i="24"/>
  <c r="T85" i="24"/>
  <c r="J95" i="24"/>
  <c r="I96" i="24"/>
  <c r="I69" i="24"/>
  <c r="M95" i="24"/>
  <c r="J96" i="24"/>
  <c r="M101" i="24"/>
  <c r="J101" i="24"/>
  <c r="I101" i="24"/>
  <c r="J103" i="24"/>
  <c r="S103" i="24"/>
  <c r="P103" i="24" s="1"/>
  <c r="I103" i="24"/>
  <c r="R103" i="24"/>
  <c r="M103" i="24"/>
  <c r="R106" i="24"/>
  <c r="Q106" i="24"/>
  <c r="J106" i="24"/>
  <c r="I106" i="24"/>
  <c r="S106" i="24"/>
  <c r="P106" i="24" s="1"/>
  <c r="M72" i="24"/>
  <c r="J72" i="24"/>
  <c r="S72" i="24"/>
  <c r="P72" i="24" s="1"/>
  <c r="I72" i="24"/>
  <c r="Q73" i="24"/>
  <c r="K73" i="24"/>
  <c r="M76" i="24"/>
  <c r="J76" i="24"/>
  <c r="S76" i="24"/>
  <c r="P76" i="24" s="1"/>
  <c r="I76" i="24"/>
  <c r="Q77" i="24"/>
  <c r="K77" i="24"/>
  <c r="M80" i="24"/>
  <c r="J80" i="24"/>
  <c r="S80" i="24"/>
  <c r="P80" i="24" s="1"/>
  <c r="I80" i="24"/>
  <c r="Q81" i="24"/>
  <c r="K81" i="24"/>
  <c r="M84" i="24"/>
  <c r="J84" i="24"/>
  <c r="S84" i="24"/>
  <c r="P84" i="24" s="1"/>
  <c r="I84" i="24"/>
  <c r="Q85" i="24"/>
  <c r="K85" i="24"/>
  <c r="M88" i="24"/>
  <c r="J88" i="24"/>
  <c r="S88" i="24"/>
  <c r="P88" i="24" s="1"/>
  <c r="I88" i="24"/>
  <c r="M89" i="24"/>
  <c r="R89" i="24"/>
  <c r="Q89" i="24"/>
  <c r="K89" i="24"/>
  <c r="K92" i="24"/>
  <c r="I92" i="24"/>
  <c r="S92" i="24"/>
  <c r="P92" i="24" s="1"/>
  <c r="Q92" i="24"/>
  <c r="M105" i="24"/>
  <c r="J105" i="24"/>
  <c r="Q105" i="24"/>
  <c r="I105" i="24"/>
  <c r="J107" i="24"/>
  <c r="S107" i="24"/>
  <c r="P107" i="24" s="1"/>
  <c r="I107" i="24"/>
  <c r="Q107" i="24"/>
  <c r="M107" i="24"/>
  <c r="K72" i="24"/>
  <c r="I73" i="24"/>
  <c r="K76" i="24"/>
  <c r="I77" i="24"/>
  <c r="K80" i="24"/>
  <c r="I81" i="24"/>
  <c r="K84" i="24"/>
  <c r="S91" i="24"/>
  <c r="P91" i="24" s="1"/>
  <c r="I91" i="24"/>
  <c r="M91" i="24"/>
  <c r="K91" i="24"/>
  <c r="J91" i="24"/>
  <c r="S96" i="24"/>
  <c r="P96" i="24" s="1"/>
  <c r="K100" i="24"/>
  <c r="R100" i="24"/>
  <c r="S100" i="24"/>
  <c r="P100" i="24" s="1"/>
  <c r="Q100" i="24"/>
  <c r="M100" i="24"/>
  <c r="S95" i="24"/>
  <c r="P95" i="24" s="1"/>
  <c r="I95" i="24"/>
  <c r="K95" i="24"/>
  <c r="R95" i="24"/>
  <c r="J73" i="24"/>
  <c r="K75" i="24"/>
  <c r="J75" i="24"/>
  <c r="R75" i="24"/>
  <c r="Q75" i="24"/>
  <c r="K79" i="24"/>
  <c r="J79" i="24"/>
  <c r="R79" i="24"/>
  <c r="Q79" i="24"/>
  <c r="K83" i="24"/>
  <c r="J83" i="24"/>
  <c r="R83" i="24"/>
  <c r="Q83" i="24"/>
  <c r="K87" i="24"/>
  <c r="J87" i="24"/>
  <c r="R87" i="24"/>
  <c r="Q87" i="24"/>
  <c r="M94" i="24"/>
  <c r="R94" i="24"/>
  <c r="R102" i="24"/>
  <c r="Q102" i="24"/>
  <c r="S94" i="24"/>
  <c r="P94" i="24" s="1"/>
  <c r="I102" i="24"/>
  <c r="J186" i="17"/>
  <c r="J144" i="17"/>
  <c r="K152" i="17"/>
  <c r="K144" i="17"/>
  <c r="J146" i="17"/>
  <c r="K168" i="17"/>
  <c r="I144" i="17"/>
  <c r="J118" i="17"/>
  <c r="J131" i="17"/>
  <c r="K131" i="17"/>
  <c r="I131" i="17"/>
  <c r="K117" i="17"/>
  <c r="J117" i="17"/>
  <c r="I117" i="17"/>
  <c r="K123" i="17"/>
  <c r="J123" i="17"/>
  <c r="I123" i="17"/>
  <c r="J129" i="17"/>
  <c r="I129" i="17"/>
  <c r="K129" i="17"/>
  <c r="K139" i="17"/>
  <c r="K210" i="17"/>
  <c r="I210" i="17"/>
  <c r="J210" i="17"/>
  <c r="K119" i="17"/>
  <c r="J132" i="17"/>
  <c r="J133" i="17"/>
  <c r="I133" i="17"/>
  <c r="K189" i="17"/>
  <c r="J189" i="17"/>
  <c r="I189" i="17"/>
  <c r="J122" i="17"/>
  <c r="I184" i="17"/>
  <c r="K184" i="17"/>
  <c r="J184" i="17"/>
  <c r="K202" i="17"/>
  <c r="I202" i="17"/>
  <c r="J202" i="17"/>
  <c r="K153" i="17"/>
  <c r="K183" i="17"/>
  <c r="I183" i="17"/>
  <c r="J183" i="17"/>
  <c r="K130" i="17"/>
  <c r="I130" i="17"/>
  <c r="K149" i="17"/>
  <c r="J155" i="17"/>
  <c r="K155" i="17"/>
  <c r="I155" i="17"/>
  <c r="J158" i="17"/>
  <c r="K185" i="17"/>
  <c r="J185" i="17"/>
  <c r="I185" i="17"/>
  <c r="K194" i="17"/>
  <c r="I194" i="17"/>
  <c r="J194" i="17"/>
  <c r="K198" i="17"/>
  <c r="I198" i="17"/>
  <c r="J198" i="17"/>
  <c r="K126" i="17"/>
  <c r="I126" i="17"/>
  <c r="J126" i="17"/>
  <c r="J157" i="17"/>
  <c r="K166" i="17"/>
  <c r="I166" i="17"/>
  <c r="J166" i="17"/>
  <c r="I212" i="17"/>
  <c r="J212" i="17"/>
  <c r="K212" i="17"/>
  <c r="J130" i="17"/>
  <c r="K167" i="17"/>
  <c r="I167" i="17"/>
  <c r="J167" i="17"/>
  <c r="K114" i="17"/>
  <c r="I114" i="17"/>
  <c r="K118" i="17"/>
  <c r="K122" i="17"/>
  <c r="I122" i="17"/>
  <c r="K170" i="17"/>
  <c r="I170" i="17"/>
  <c r="J170" i="17"/>
  <c r="K206" i="17"/>
  <c r="I206" i="17"/>
  <c r="J206" i="17"/>
  <c r="K195" i="17"/>
  <c r="J195" i="17"/>
  <c r="K137" i="17"/>
  <c r="K174" i="17"/>
  <c r="I174" i="17"/>
  <c r="J174" i="17"/>
  <c r="K178" i="17"/>
  <c r="I178" i="17"/>
  <c r="J178" i="17"/>
  <c r="K138" i="17"/>
  <c r="K147" i="17"/>
  <c r="I147" i="17"/>
  <c r="K182" i="17"/>
  <c r="I182" i="17"/>
  <c r="J182" i="17"/>
  <c r="I208" i="17"/>
  <c r="J208" i="17"/>
  <c r="K208" i="17"/>
  <c r="K146" i="17"/>
  <c r="K165" i="17"/>
  <c r="J165" i="17"/>
  <c r="I165" i="17"/>
  <c r="K199" i="17"/>
  <c r="I199" i="17"/>
  <c r="I146" i="17"/>
  <c r="K191" i="17"/>
  <c r="I192" i="17"/>
  <c r="K192" i="17"/>
  <c r="K197" i="17"/>
  <c r="J197" i="17"/>
  <c r="I197" i="17"/>
  <c r="J199" i="17"/>
  <c r="K203" i="17"/>
  <c r="I203" i="17"/>
  <c r="K181" i="17"/>
  <c r="J181" i="17"/>
  <c r="I181" i="17"/>
  <c r="K201" i="17"/>
  <c r="J201" i="17"/>
  <c r="I201" i="17"/>
  <c r="K207" i="17"/>
  <c r="I207" i="17"/>
  <c r="I176" i="17"/>
  <c r="K176" i="17"/>
  <c r="J176" i="17"/>
  <c r="K187" i="17"/>
  <c r="K190" i="17"/>
  <c r="I190" i="17"/>
  <c r="K205" i="17"/>
  <c r="J205" i="17"/>
  <c r="I205" i="17"/>
  <c r="J207" i="17"/>
  <c r="K211" i="17"/>
  <c r="I211" i="17"/>
  <c r="K169" i="17"/>
  <c r="J169" i="17"/>
  <c r="I169" i="17"/>
  <c r="K171" i="17"/>
  <c r="J171" i="17"/>
  <c r="K175" i="17"/>
  <c r="J175" i="17"/>
  <c r="I175" i="17"/>
  <c r="I180" i="17"/>
  <c r="J180" i="17"/>
  <c r="J190" i="17"/>
  <c r="K193" i="17"/>
  <c r="J193" i="17"/>
  <c r="I193" i="17"/>
  <c r="I200" i="17"/>
  <c r="J200" i="17"/>
  <c r="K209" i="17"/>
  <c r="J209" i="17"/>
  <c r="I209" i="17"/>
  <c r="J211" i="17"/>
  <c r="K173" i="17"/>
  <c r="J173" i="17"/>
  <c r="I173" i="17"/>
  <c r="I171" i="17"/>
  <c r="K179" i="17"/>
  <c r="J179" i="17"/>
  <c r="I179" i="17"/>
  <c r="K200" i="17"/>
  <c r="I204" i="17"/>
  <c r="J204" i="17"/>
  <c r="K213" i="17"/>
  <c r="J213" i="17"/>
  <c r="I213" i="17"/>
  <c r="I188" i="17"/>
  <c r="I196" i="17"/>
  <c r="I168" i="17"/>
  <c r="I172" i="17"/>
  <c r="K177" i="17"/>
  <c r="J177" i="17"/>
  <c r="I177" i="17"/>
  <c r="K186" i="17"/>
  <c r="I186" i="17"/>
  <c r="H83" i="17"/>
  <c r="L83" i="17" s="1"/>
  <c r="H85" i="17"/>
  <c r="L85" i="17" s="1"/>
  <c r="H88" i="17"/>
  <c r="L88" i="17" s="1"/>
  <c r="H91" i="17"/>
  <c r="L91" i="17" s="1"/>
  <c r="H93" i="17"/>
  <c r="L93" i="17" s="1"/>
  <c r="H99" i="17"/>
  <c r="L99" i="17" s="1"/>
  <c r="H101" i="17"/>
  <c r="L101" i="17" s="1"/>
  <c r="H104" i="17"/>
  <c r="L104" i="17" s="1"/>
  <c r="H107" i="17"/>
  <c r="L107" i="17" s="1"/>
  <c r="F12" i="17"/>
  <c r="F46" i="17"/>
  <c r="F15" i="17"/>
  <c r="F45" i="17"/>
  <c r="F26" i="17"/>
  <c r="F62" i="17"/>
  <c r="F32" i="17"/>
  <c r="F24" i="17"/>
  <c r="F27" i="17"/>
  <c r="F64" i="17"/>
  <c r="F11" i="17"/>
  <c r="F50" i="17"/>
  <c r="F29" i="17"/>
  <c r="F59" i="17"/>
  <c r="F37" i="17"/>
  <c r="F10" i="17"/>
  <c r="F35" i="17"/>
  <c r="F34" i="17"/>
  <c r="F47" i="17"/>
  <c r="F14" i="17"/>
  <c r="F23" i="17"/>
  <c r="F28" i="17"/>
  <c r="F18" i="17"/>
  <c r="F52" i="17"/>
  <c r="F38" i="17"/>
  <c r="F55" i="17"/>
  <c r="F58" i="17"/>
  <c r="F13" i="17"/>
  <c r="F61" i="17"/>
  <c r="F17" i="17"/>
  <c r="F39" i="17"/>
  <c r="F63" i="17"/>
  <c r="F20" i="17"/>
  <c r="F42" i="17"/>
  <c r="F43" i="17"/>
  <c r="F56" i="17"/>
  <c r="F57" i="17"/>
  <c r="F54" i="17"/>
  <c r="F25" i="17"/>
  <c r="F40" i="17"/>
  <c r="F16" i="17"/>
  <c r="F30" i="17"/>
  <c r="F21" i="17"/>
  <c r="F19" i="17"/>
  <c r="F41" i="17"/>
  <c r="F22" i="17"/>
  <c r="F31" i="17"/>
  <c r="F9" i="17"/>
  <c r="F36" i="17"/>
  <c r="F60" i="17"/>
  <c r="F53" i="17"/>
  <c r="F51" i="17"/>
  <c r="F49" i="17"/>
  <c r="F65" i="17"/>
  <c r="F66" i="17"/>
  <c r="F67" i="17"/>
  <c r="H65" i="17" s="1"/>
  <c r="L65" i="17" s="1"/>
  <c r="F68" i="17"/>
  <c r="H66" i="17" s="1"/>
  <c r="L66" i="17" s="1"/>
  <c r="F69" i="17"/>
  <c r="F70" i="17"/>
  <c r="F71" i="17"/>
  <c r="F72" i="17"/>
  <c r="H70" i="17" s="1"/>
  <c r="L70" i="17" s="1"/>
  <c r="F73" i="17"/>
  <c r="F74" i="17"/>
  <c r="F75" i="17"/>
  <c r="H73" i="17" s="1"/>
  <c r="L73" i="17" s="1"/>
  <c r="F76" i="17"/>
  <c r="H74" i="17" s="1"/>
  <c r="L74" i="17" s="1"/>
  <c r="F77" i="17"/>
  <c r="F78" i="17"/>
  <c r="F44" i="17"/>
  <c r="H77" i="17" s="1"/>
  <c r="L77" i="17" s="1"/>
  <c r="F33" i="17"/>
  <c r="F79" i="17"/>
  <c r="H79" i="17" s="1"/>
  <c r="L79" i="17" s="1"/>
  <c r="F80" i="17"/>
  <c r="H80" i="17" s="1"/>
  <c r="L80" i="17" s="1"/>
  <c r="F81" i="17"/>
  <c r="H81" i="17" s="1"/>
  <c r="L81" i="17" s="1"/>
  <c r="F82" i="17"/>
  <c r="H82" i="17" s="1"/>
  <c r="L82" i="17" s="1"/>
  <c r="F83" i="17"/>
  <c r="F84" i="17"/>
  <c r="H84" i="17" s="1"/>
  <c r="L84" i="17" s="1"/>
  <c r="F85" i="17"/>
  <c r="F86" i="17"/>
  <c r="H86" i="17" s="1"/>
  <c r="L86" i="17" s="1"/>
  <c r="F87" i="17"/>
  <c r="H87" i="17" s="1"/>
  <c r="L87" i="17" s="1"/>
  <c r="F88" i="17"/>
  <c r="F89" i="17"/>
  <c r="H89" i="17" s="1"/>
  <c r="L89" i="17" s="1"/>
  <c r="F90" i="17"/>
  <c r="H90" i="17" s="1"/>
  <c r="L90" i="17" s="1"/>
  <c r="F91" i="17"/>
  <c r="F92" i="17"/>
  <c r="H92" i="17" s="1"/>
  <c r="L92" i="17" s="1"/>
  <c r="F93" i="17"/>
  <c r="F94" i="17"/>
  <c r="H94" i="17" s="1"/>
  <c r="L94" i="17" s="1"/>
  <c r="F95" i="17"/>
  <c r="H95" i="17" s="1"/>
  <c r="L95" i="17" s="1"/>
  <c r="F96" i="17"/>
  <c r="H96" i="17" s="1"/>
  <c r="L96" i="17" s="1"/>
  <c r="F97" i="17"/>
  <c r="H97" i="17" s="1"/>
  <c r="L97" i="17" s="1"/>
  <c r="F98" i="17"/>
  <c r="H98" i="17" s="1"/>
  <c r="L98" i="17" s="1"/>
  <c r="F99" i="17"/>
  <c r="F100" i="17"/>
  <c r="H100" i="17" s="1"/>
  <c r="L100" i="17" s="1"/>
  <c r="F101" i="17"/>
  <c r="F102" i="17"/>
  <c r="H102" i="17" s="1"/>
  <c r="L102" i="17" s="1"/>
  <c r="F103" i="17"/>
  <c r="H103" i="17" s="1"/>
  <c r="L103" i="17" s="1"/>
  <c r="F104" i="17"/>
  <c r="F105" i="17"/>
  <c r="H105" i="17" s="1"/>
  <c r="L105" i="17" s="1"/>
  <c r="F106" i="17"/>
  <c r="H106" i="17" s="1"/>
  <c r="L106" i="17" s="1"/>
  <c r="F107" i="17"/>
  <c r="F108" i="17"/>
  <c r="H108" i="17" s="1"/>
  <c r="L108" i="17" s="1"/>
  <c r="C86" i="17"/>
  <c r="C87" i="17"/>
  <c r="C88" i="17"/>
  <c r="C89" i="17"/>
  <c r="C90" i="17"/>
  <c r="C91" i="17"/>
  <c r="C92" i="17"/>
  <c r="C93" i="17"/>
  <c r="C94" i="17"/>
  <c r="C95" i="17"/>
  <c r="C96" i="17"/>
  <c r="C97" i="17"/>
  <c r="C98" i="17"/>
  <c r="C99" i="17"/>
  <c r="C100" i="17"/>
  <c r="C101" i="17"/>
  <c r="C102" i="17"/>
  <c r="C103" i="17"/>
  <c r="C104" i="17"/>
  <c r="C105" i="17"/>
  <c r="C106" i="17"/>
  <c r="C107" i="17"/>
  <c r="C108" i="17"/>
  <c r="J120" i="20" l="1"/>
  <c r="I131" i="20"/>
  <c r="K122" i="20"/>
  <c r="I122" i="20"/>
  <c r="I115" i="20"/>
  <c r="M132" i="20"/>
  <c r="S132" i="20" s="1"/>
  <c r="K121" i="20"/>
  <c r="M134" i="20"/>
  <c r="Q134" i="20" s="1"/>
  <c r="R134" i="20" s="1"/>
  <c r="J122" i="20"/>
  <c r="K118" i="20"/>
  <c r="J134" i="20"/>
  <c r="K134" i="20"/>
  <c r="I134" i="20"/>
  <c r="J124" i="20"/>
  <c r="I124" i="20"/>
  <c r="I121" i="20"/>
  <c r="J121" i="20"/>
  <c r="I120" i="20"/>
  <c r="K120" i="20"/>
  <c r="M120" i="20"/>
  <c r="Q120" i="20" s="1"/>
  <c r="J129" i="20"/>
  <c r="K128" i="20"/>
  <c r="I128" i="20"/>
  <c r="I127" i="20"/>
  <c r="K126" i="20"/>
  <c r="Q231" i="16"/>
  <c r="R231" i="16" s="1"/>
  <c r="S230" i="16"/>
  <c r="S229" i="16"/>
  <c r="S228" i="16"/>
  <c r="S226" i="16"/>
  <c r="Q234" i="16"/>
  <c r="R234" i="16" s="1"/>
  <c r="M533" i="19"/>
  <c r="M546" i="19"/>
  <c r="M545" i="19"/>
  <c r="M543" i="19"/>
  <c r="M544" i="19"/>
  <c r="M549" i="19"/>
  <c r="M558" i="19"/>
  <c r="M547" i="19"/>
  <c r="M548" i="19"/>
  <c r="Q230" i="16"/>
  <c r="R230" i="16" s="1"/>
  <c r="Q229" i="16"/>
  <c r="R229" i="16" s="1"/>
  <c r="Q233" i="16"/>
  <c r="R233" i="16" s="1"/>
  <c r="Q324" i="22"/>
  <c r="R324" i="22" s="1"/>
  <c r="S324" i="21"/>
  <c r="M114" i="21"/>
  <c r="M115" i="21"/>
  <c r="K115" i="21"/>
  <c r="I115" i="21"/>
  <c r="Q114" i="21" s="1"/>
  <c r="R114" i="21" s="1"/>
  <c r="M120" i="21"/>
  <c r="Q225" i="16"/>
  <c r="R225" i="16" s="1"/>
  <c r="Q228" i="16"/>
  <c r="R228" i="16" s="1"/>
  <c r="M221" i="21"/>
  <c r="M118" i="19"/>
  <c r="S118" i="19" s="1"/>
  <c r="J158" i="19"/>
  <c r="I143" i="19"/>
  <c r="Q143" i="19" s="1"/>
  <c r="R143" i="19" s="1"/>
  <c r="K153" i="19"/>
  <c r="M134" i="19"/>
  <c r="S134" i="19" s="1"/>
  <c r="J143" i="19"/>
  <c r="I129" i="19"/>
  <c r="J117" i="19"/>
  <c r="J145" i="19"/>
  <c r="K145" i="19"/>
  <c r="I134" i="19"/>
  <c r="M148" i="19"/>
  <c r="M155" i="19"/>
  <c r="M147" i="19"/>
  <c r="S147" i="19" s="1"/>
  <c r="I147" i="19"/>
  <c r="M137" i="19"/>
  <c r="S137" i="19" s="1"/>
  <c r="M133" i="19"/>
  <c r="Q133" i="19" s="1"/>
  <c r="R133" i="19" s="1"/>
  <c r="I155" i="19"/>
  <c r="I154" i="19"/>
  <c r="M152" i="19"/>
  <c r="Q152" i="19" s="1"/>
  <c r="R152" i="19" s="1"/>
  <c r="M156" i="19"/>
  <c r="S156" i="19" s="1"/>
  <c r="M136" i="19"/>
  <c r="M122" i="19"/>
  <c r="S122" i="19" s="1"/>
  <c r="M139" i="19"/>
  <c r="S139" i="19" s="1"/>
  <c r="M123" i="19"/>
  <c r="M126" i="19"/>
  <c r="Q126" i="19" s="1"/>
  <c r="R126" i="19" s="1"/>
  <c r="M130" i="19"/>
  <c r="S130" i="19" s="1"/>
  <c r="M146" i="19"/>
  <c r="M150" i="19"/>
  <c r="M145" i="19"/>
  <c r="Q145" i="19" s="1"/>
  <c r="R145" i="19" s="1"/>
  <c r="M132" i="19"/>
  <c r="S132" i="19" s="1"/>
  <c r="J129" i="19"/>
  <c r="M114" i="19"/>
  <c r="S114" i="19" s="1"/>
  <c r="K131" i="19"/>
  <c r="M116" i="19"/>
  <c r="S116" i="19" s="1"/>
  <c r="I153" i="19"/>
  <c r="M128" i="19"/>
  <c r="S128" i="19" s="1"/>
  <c r="I148" i="19"/>
  <c r="J147" i="19"/>
  <c r="K129" i="19"/>
  <c r="J155" i="19"/>
  <c r="J154" i="19"/>
  <c r="M141" i="19"/>
  <c r="S141" i="19" s="1"/>
  <c r="M125" i="19"/>
  <c r="S125" i="19" s="1"/>
  <c r="M120" i="19"/>
  <c r="I156" i="19"/>
  <c r="M135" i="19"/>
  <c r="S135" i="19" s="1"/>
  <c r="M127" i="19"/>
  <c r="M131" i="19"/>
  <c r="M117" i="19"/>
  <c r="S117" i="19" s="1"/>
  <c r="M144" i="19"/>
  <c r="Q144" i="19" s="1"/>
  <c r="R144" i="19" s="1"/>
  <c r="M121" i="19"/>
  <c r="S121" i="19" s="1"/>
  <c r="J134" i="19"/>
  <c r="M115" i="19"/>
  <c r="S115" i="19" s="1"/>
  <c r="M153" i="19"/>
  <c r="Q153" i="19" s="1"/>
  <c r="R153" i="19" s="1"/>
  <c r="M142" i="19"/>
  <c r="K148" i="19"/>
  <c r="M138" i="19"/>
  <c r="Q138" i="19" s="1"/>
  <c r="R138" i="19" s="1"/>
  <c r="M129" i="19"/>
  <c r="S129" i="19" s="1"/>
  <c r="M140" i="19"/>
  <c r="S140" i="19" s="1"/>
  <c r="M124" i="19"/>
  <c r="Q124" i="19" s="1"/>
  <c r="R124" i="19" s="1"/>
  <c r="M151" i="19"/>
  <c r="S151" i="19" s="1"/>
  <c r="J434" i="19"/>
  <c r="M550" i="19"/>
  <c r="M554" i="19"/>
  <c r="M562" i="19"/>
  <c r="M560" i="19"/>
  <c r="M537" i="19"/>
  <c r="M561" i="19"/>
  <c r="M536" i="19"/>
  <c r="M541" i="19"/>
  <c r="M557" i="19"/>
  <c r="M553" i="19"/>
  <c r="M539" i="19"/>
  <c r="M535" i="19"/>
  <c r="M538" i="19"/>
  <c r="M563" i="19"/>
  <c r="M552" i="19"/>
  <c r="M551" i="19"/>
  <c r="M559" i="19"/>
  <c r="M540" i="19"/>
  <c r="M555" i="19"/>
  <c r="M556" i="19"/>
  <c r="S158" i="19"/>
  <c r="S150" i="19"/>
  <c r="Q130" i="19"/>
  <c r="R130" i="19" s="1"/>
  <c r="M119" i="21"/>
  <c r="S119" i="21" s="1"/>
  <c r="K119" i="21"/>
  <c r="J118" i="21"/>
  <c r="M118" i="21"/>
  <c r="S118" i="21" s="1"/>
  <c r="I118" i="21"/>
  <c r="J116" i="21"/>
  <c r="M117" i="21"/>
  <c r="Q117" i="21" s="1"/>
  <c r="R117" i="21" s="1"/>
  <c r="M116" i="21"/>
  <c r="Q116" i="21" s="1"/>
  <c r="R116" i="21" s="1"/>
  <c r="K116" i="21"/>
  <c r="S115" i="22"/>
  <c r="J223" i="20"/>
  <c r="K223" i="20"/>
  <c r="M223" i="20"/>
  <c r="S223" i="20" s="1"/>
  <c r="I222" i="20"/>
  <c r="M227" i="20"/>
  <c r="Q227" i="20" s="1"/>
  <c r="R227" i="20" s="1"/>
  <c r="M219" i="20"/>
  <c r="Q219" i="20" s="1"/>
  <c r="R219" i="20" s="1"/>
  <c r="M228" i="20"/>
  <c r="S228" i="20" s="1"/>
  <c r="J221" i="20"/>
  <c r="M220" i="20"/>
  <c r="M221" i="20"/>
  <c r="Q221" i="20" s="1"/>
  <c r="R221" i="20" s="1"/>
  <c r="M226" i="20"/>
  <c r="Q226" i="20" s="1"/>
  <c r="R226" i="20" s="1"/>
  <c r="Q148" i="19"/>
  <c r="R148" i="19" s="1"/>
  <c r="Q149" i="19"/>
  <c r="R149" i="19" s="1"/>
  <c r="Q147" i="19"/>
  <c r="R147" i="19" s="1"/>
  <c r="S146" i="19"/>
  <c r="Q146" i="19"/>
  <c r="R146" i="19" s="1"/>
  <c r="S157" i="19"/>
  <c r="S152" i="19"/>
  <c r="S155" i="19"/>
  <c r="Q154" i="19"/>
  <c r="R154" i="19" s="1"/>
  <c r="Q150" i="19"/>
  <c r="R150" i="19" s="1"/>
  <c r="S149" i="19"/>
  <c r="S148" i="19"/>
  <c r="I48" i="19"/>
  <c r="U253" i="26"/>
  <c r="T157" i="25"/>
  <c r="T346" i="28"/>
  <c r="T142" i="21"/>
  <c r="T354" i="28"/>
  <c r="M41" i="19"/>
  <c r="M40" i="19"/>
  <c r="J39" i="19"/>
  <c r="I39" i="19"/>
  <c r="J36" i="19"/>
  <c r="I35" i="19"/>
  <c r="M22" i="19"/>
  <c r="S22" i="19" s="1"/>
  <c r="K34" i="19"/>
  <c r="J34" i="19"/>
  <c r="M224" i="20"/>
  <c r="S224" i="20" s="1"/>
  <c r="J22" i="19"/>
  <c r="K22" i="19"/>
  <c r="K19" i="19"/>
  <c r="J19" i="19"/>
  <c r="J17" i="19"/>
  <c r="I16" i="19"/>
  <c r="J9" i="19"/>
  <c r="K9" i="19"/>
  <c r="Q228" i="20"/>
  <c r="R228" i="20" s="1"/>
  <c r="U292" i="21"/>
  <c r="K33" i="19"/>
  <c r="M33" i="19"/>
  <c r="S33" i="19" s="1"/>
  <c r="I33" i="19"/>
  <c r="K31" i="19"/>
  <c r="J31" i="19"/>
  <c r="I27" i="19"/>
  <c r="J27" i="19"/>
  <c r="M25" i="19"/>
  <c r="K26" i="19"/>
  <c r="I25" i="19"/>
  <c r="J24" i="19"/>
  <c r="K24" i="19"/>
  <c r="M24" i="19"/>
  <c r="S24" i="19" s="1"/>
  <c r="I228" i="19"/>
  <c r="I222" i="19"/>
  <c r="K226" i="19"/>
  <c r="J231" i="19"/>
  <c r="J222" i="19"/>
  <c r="M223" i="19"/>
  <c r="M232" i="19"/>
  <c r="S232" i="19" s="1"/>
  <c r="M219" i="19"/>
  <c r="S219" i="19" s="1"/>
  <c r="J224" i="19"/>
  <c r="J228" i="19"/>
  <c r="I230" i="19"/>
  <c r="M220" i="19"/>
  <c r="S220" i="19" s="1"/>
  <c r="M227" i="19"/>
  <c r="M229" i="19"/>
  <c r="S229" i="19" s="1"/>
  <c r="M225" i="19"/>
  <c r="M221" i="19"/>
  <c r="S221" i="19" s="1"/>
  <c r="M226" i="19"/>
  <c r="M222" i="19"/>
  <c r="S222" i="19" s="1"/>
  <c r="M231" i="19"/>
  <c r="I232" i="19"/>
  <c r="I229" i="19"/>
  <c r="M228" i="19"/>
  <c r="Q228" i="19" s="1"/>
  <c r="R228" i="19" s="1"/>
  <c r="M224" i="19"/>
  <c r="S224" i="19" s="1"/>
  <c r="J232" i="19"/>
  <c r="J229" i="19"/>
  <c r="M230" i="19"/>
  <c r="S230" i="19" s="1"/>
  <c r="Q229" i="19"/>
  <c r="R229" i="19" s="1"/>
  <c r="S171" i="16"/>
  <c r="Q172" i="16"/>
  <c r="R172" i="16" s="1"/>
  <c r="Q160" i="16"/>
  <c r="R160" i="16" s="1"/>
  <c r="S154" i="16"/>
  <c r="S170" i="16"/>
  <c r="S153" i="16"/>
  <c r="Q157" i="16"/>
  <c r="R157" i="16" s="1"/>
  <c r="Q169" i="16"/>
  <c r="R169" i="16" s="1"/>
  <c r="Q146" i="16"/>
  <c r="R146" i="16" s="1"/>
  <c r="S151" i="16"/>
  <c r="Q150" i="16"/>
  <c r="R150" i="16" s="1"/>
  <c r="K58" i="16"/>
  <c r="I58" i="16"/>
  <c r="M47" i="16"/>
  <c r="S47" i="16" s="1"/>
  <c r="J47" i="16"/>
  <c r="M64" i="16"/>
  <c r="S64" i="16" s="1"/>
  <c r="J64" i="16"/>
  <c r="K64" i="16"/>
  <c r="I64" i="16"/>
  <c r="I63" i="16"/>
  <c r="K63" i="16"/>
  <c r="M62" i="16"/>
  <c r="S62" i="16" s="1"/>
  <c r="J62" i="16"/>
  <c r="T345" i="19"/>
  <c r="U399" i="22"/>
  <c r="T273" i="26"/>
  <c r="U66" i="23"/>
  <c r="U294" i="27"/>
  <c r="T269" i="20"/>
  <c r="U389" i="26"/>
  <c r="U83" i="23"/>
  <c r="T260" i="28"/>
  <c r="T338" i="28"/>
  <c r="T283" i="22"/>
  <c r="I55" i="16"/>
  <c r="J55" i="16"/>
  <c r="M54" i="16"/>
  <c r="Q54" i="16" s="1"/>
  <c r="R54" i="16" s="1"/>
  <c r="M53" i="16"/>
  <c r="Q53" i="16" s="1"/>
  <c r="R53" i="16" s="1"/>
  <c r="Q152" i="16"/>
  <c r="R152" i="16" s="1"/>
  <c r="S148" i="16"/>
  <c r="S146" i="16"/>
  <c r="Q142" i="16"/>
  <c r="R142" i="16" s="1"/>
  <c r="S147" i="16"/>
  <c r="Q145" i="16"/>
  <c r="R145" i="16" s="1"/>
  <c r="S143" i="16"/>
  <c r="S144" i="16"/>
  <c r="S131" i="16"/>
  <c r="S129" i="16"/>
  <c r="S165" i="16"/>
  <c r="S140" i="16"/>
  <c r="S141" i="16"/>
  <c r="Q130" i="16"/>
  <c r="R130" i="16" s="1"/>
  <c r="I50" i="16"/>
  <c r="K50" i="16"/>
  <c r="M43" i="16"/>
  <c r="S43" i="16" s="1"/>
  <c r="I44" i="16"/>
  <c r="J41" i="16"/>
  <c r="I41" i="16"/>
  <c r="M39" i="16"/>
  <c r="K39" i="16"/>
  <c r="M33" i="16"/>
  <c r="S33" i="16" s="1"/>
  <c r="M31" i="16"/>
  <c r="S31" i="16" s="1"/>
  <c r="K31" i="16"/>
  <c r="J31" i="16"/>
  <c r="S130" i="16"/>
  <c r="S167" i="16"/>
  <c r="S166" i="16"/>
  <c r="Q163" i="16"/>
  <c r="R163" i="16" s="1"/>
  <c r="S164" i="16"/>
  <c r="Q132" i="16"/>
  <c r="R132" i="16" s="1"/>
  <c r="Q131" i="16"/>
  <c r="R131" i="16" s="1"/>
  <c r="Q128" i="16"/>
  <c r="R128" i="16" s="1"/>
  <c r="Q129" i="16"/>
  <c r="R129" i="16" s="1"/>
  <c r="S161" i="16"/>
  <c r="S162" i="16"/>
  <c r="M116" i="16"/>
  <c r="S116" i="16" s="1"/>
  <c r="M119" i="16"/>
  <c r="Q119" i="16" s="1"/>
  <c r="R119" i="16" s="1"/>
  <c r="K119" i="16"/>
  <c r="M127" i="16"/>
  <c r="S127" i="16" s="1"/>
  <c r="M125" i="16"/>
  <c r="Q125" i="16" s="1"/>
  <c r="R125" i="16" s="1"/>
  <c r="M126" i="16"/>
  <c r="S126" i="16" s="1"/>
  <c r="M123" i="16"/>
  <c r="Q123" i="16" s="1"/>
  <c r="R123" i="16" s="1"/>
  <c r="M124" i="16"/>
  <c r="S124" i="16" s="1"/>
  <c r="I124" i="16"/>
  <c r="K124" i="16"/>
  <c r="J124" i="16"/>
  <c r="K123" i="16"/>
  <c r="M138" i="16"/>
  <c r="S138" i="16" s="1"/>
  <c r="J123" i="16"/>
  <c r="M174" i="16"/>
  <c r="S174" i="16" s="1"/>
  <c r="M155" i="16"/>
  <c r="Q155" i="16" s="1"/>
  <c r="R155" i="16" s="1"/>
  <c r="J122" i="16"/>
  <c r="M122" i="16"/>
  <c r="Q122" i="16" s="1"/>
  <c r="R122" i="16" s="1"/>
  <c r="K122" i="16"/>
  <c r="M139" i="16"/>
  <c r="M135" i="16"/>
  <c r="S135" i="16" s="1"/>
  <c r="M158" i="16"/>
  <c r="S158" i="16" s="1"/>
  <c r="J120" i="16"/>
  <c r="M137" i="16"/>
  <c r="S137" i="16" s="1"/>
  <c r="K120" i="16"/>
  <c r="M156" i="16"/>
  <c r="Q156" i="16" s="1"/>
  <c r="R156" i="16" s="1"/>
  <c r="M136" i="16"/>
  <c r="S136" i="16" s="1"/>
  <c r="M133" i="16"/>
  <c r="S133" i="16" s="1"/>
  <c r="Q116" i="26"/>
  <c r="R116" i="26" s="1"/>
  <c r="S115" i="26"/>
  <c r="Q115" i="27"/>
  <c r="R115" i="27" s="1"/>
  <c r="U183" i="26"/>
  <c r="J116" i="23"/>
  <c r="M116" i="23"/>
  <c r="S116" i="23" s="1"/>
  <c r="M114" i="23"/>
  <c r="S114" i="23" s="1"/>
  <c r="M115" i="23"/>
  <c r="T163" i="23"/>
  <c r="T192" i="28"/>
  <c r="T171" i="28"/>
  <c r="I60" i="16"/>
  <c r="I59" i="16"/>
  <c r="I28" i="16"/>
  <c r="M24" i="16"/>
  <c r="Q24" i="16" s="1"/>
  <c r="R24" i="16" s="1"/>
  <c r="K22" i="16"/>
  <c r="J22" i="16"/>
  <c r="M30" i="16"/>
  <c r="I30" i="16"/>
  <c r="K30" i="16"/>
  <c r="M18" i="16"/>
  <c r="Q18" i="16" s="1"/>
  <c r="R18" i="16" s="1"/>
  <c r="J29" i="16"/>
  <c r="I19" i="16"/>
  <c r="K19" i="16"/>
  <c r="M16" i="16"/>
  <c r="Q16" i="16" s="1"/>
  <c r="R16" i="16" s="1"/>
  <c r="K12" i="16"/>
  <c r="I11" i="16"/>
  <c r="J10" i="16"/>
  <c r="K30" i="20"/>
  <c r="J27" i="20"/>
  <c r="I26" i="20"/>
  <c r="T510" i="21"/>
  <c r="S160" i="16"/>
  <c r="S159" i="16"/>
  <c r="S157" i="16"/>
  <c r="Q154" i="16"/>
  <c r="R154" i="16" s="1"/>
  <c r="K22" i="20"/>
  <c r="K17" i="20"/>
  <c r="M16" i="20"/>
  <c r="Q16" i="20" s="1"/>
  <c r="R16" i="20" s="1"/>
  <c r="J16" i="20"/>
  <c r="I16" i="20"/>
  <c r="M23" i="20"/>
  <c r="S23" i="20" s="1"/>
  <c r="I23" i="20"/>
  <c r="S116" i="25"/>
  <c r="J13" i="20"/>
  <c r="U257" i="21"/>
  <c r="T180" i="22"/>
  <c r="U265" i="26"/>
  <c r="T298" i="22"/>
  <c r="M161" i="17"/>
  <c r="S161" i="17" s="1"/>
  <c r="I161" i="17"/>
  <c r="J161" i="17"/>
  <c r="K161" i="17"/>
  <c r="M179" i="17"/>
  <c r="Q179" i="17" s="1"/>
  <c r="R179" i="17" s="1"/>
  <c r="M151" i="17"/>
  <c r="M171" i="17"/>
  <c r="Q171" i="17" s="1"/>
  <c r="R171" i="17" s="1"/>
  <c r="M178" i="17"/>
  <c r="Q178" i="17" s="1"/>
  <c r="R178" i="17" s="1"/>
  <c r="M167" i="17"/>
  <c r="Q167" i="17" s="1"/>
  <c r="R167" i="17" s="1"/>
  <c r="M180" i="17"/>
  <c r="Q180" i="17" s="1"/>
  <c r="R180" i="17" s="1"/>
  <c r="K160" i="17"/>
  <c r="I160" i="17"/>
  <c r="M170" i="17"/>
  <c r="S170" i="17" s="1"/>
  <c r="M169" i="17"/>
  <c r="M176" i="17"/>
  <c r="Q176" i="17" s="1"/>
  <c r="R176" i="17" s="1"/>
  <c r="K159" i="17"/>
  <c r="M168" i="17"/>
  <c r="Q168" i="17" s="1"/>
  <c r="R168" i="17" s="1"/>
  <c r="M174" i="17"/>
  <c r="Q174" i="17" s="1"/>
  <c r="R174" i="17" s="1"/>
  <c r="M177" i="17"/>
  <c r="S177" i="17" s="1"/>
  <c r="M172" i="17"/>
  <c r="S172" i="17" s="1"/>
  <c r="M175" i="17"/>
  <c r="S175" i="17" s="1"/>
  <c r="M173" i="17"/>
  <c r="Q173" i="17" s="1"/>
  <c r="R173" i="17" s="1"/>
  <c r="M156" i="17"/>
  <c r="Q156" i="17" s="1"/>
  <c r="R156" i="17" s="1"/>
  <c r="M166" i="17"/>
  <c r="S166" i="17" s="1"/>
  <c r="S180" i="17"/>
  <c r="Q177" i="17"/>
  <c r="R177" i="17" s="1"/>
  <c r="I153" i="17"/>
  <c r="K151" i="17"/>
  <c r="J151" i="17"/>
  <c r="I149" i="17"/>
  <c r="M143" i="17"/>
  <c r="S143" i="17" s="1"/>
  <c r="M147" i="17"/>
  <c r="Q147" i="17" s="1"/>
  <c r="R147" i="17" s="1"/>
  <c r="J147" i="17"/>
  <c r="I158" i="17"/>
  <c r="K132" i="17"/>
  <c r="H69" i="17"/>
  <c r="L69" i="17" s="1"/>
  <c r="H63" i="17"/>
  <c r="L63" i="17" s="1"/>
  <c r="H78" i="17"/>
  <c r="L78" i="17" s="1"/>
  <c r="H76" i="17"/>
  <c r="L76" i="17" s="1"/>
  <c r="H68" i="17"/>
  <c r="L68" i="17" s="1"/>
  <c r="H64" i="17"/>
  <c r="L64" i="17" s="1"/>
  <c r="H75" i="17"/>
  <c r="L75" i="17" s="1"/>
  <c r="H67" i="17"/>
  <c r="L67" i="17" s="1"/>
  <c r="H71" i="17"/>
  <c r="L71" i="17" s="1"/>
  <c r="H31" i="17"/>
  <c r="L31" i="17" s="1"/>
  <c r="H72" i="17"/>
  <c r="L72" i="17" s="1"/>
  <c r="K72" i="17" s="1"/>
  <c r="U124" i="27"/>
  <c r="H34" i="17"/>
  <c r="L34" i="17" s="1"/>
  <c r="K34" i="17" s="1"/>
  <c r="S9" i="26"/>
  <c r="I14" i="25"/>
  <c r="J23" i="25"/>
  <c r="J20" i="25"/>
  <c r="J13" i="25"/>
  <c r="J16" i="25"/>
  <c r="I17" i="25"/>
  <c r="J21" i="25"/>
  <c r="J14" i="25"/>
  <c r="I13" i="25"/>
  <c r="K24" i="25"/>
  <c r="I23" i="25"/>
  <c r="K142" i="17"/>
  <c r="I141" i="17"/>
  <c r="K141" i="17"/>
  <c r="I140" i="17"/>
  <c r="J140" i="17"/>
  <c r="M139" i="17"/>
  <c r="Q139" i="17" s="1"/>
  <c r="R139" i="17" s="1"/>
  <c r="I139" i="17"/>
  <c r="M165" i="17"/>
  <c r="Q165" i="17" s="1"/>
  <c r="R165" i="17" s="1"/>
  <c r="J139" i="17"/>
  <c r="I138" i="17"/>
  <c r="J138" i="17"/>
  <c r="K121" i="17"/>
  <c r="M118" i="17"/>
  <c r="I121" i="17"/>
  <c r="M119" i="17"/>
  <c r="Q119" i="17" s="1"/>
  <c r="R119" i="17" s="1"/>
  <c r="K120" i="17"/>
  <c r="J120" i="17"/>
  <c r="I119" i="17"/>
  <c r="T191" i="17"/>
  <c r="M129" i="17"/>
  <c r="I118" i="17"/>
  <c r="I128" i="17"/>
  <c r="J12" i="22"/>
  <c r="J11" i="22"/>
  <c r="J136" i="17"/>
  <c r="K134" i="17"/>
  <c r="M9" i="24"/>
  <c r="K10" i="24"/>
  <c r="M26" i="25"/>
  <c r="S26" i="25" s="1"/>
  <c r="P26" i="25" s="1"/>
  <c r="T26" i="25" s="1"/>
  <c r="I24" i="25"/>
  <c r="I18" i="25"/>
  <c r="J9" i="25"/>
  <c r="J22" i="21"/>
  <c r="I22" i="21"/>
  <c r="K18" i="21"/>
  <c r="J16" i="21"/>
  <c r="I13" i="21"/>
  <c r="J13" i="21"/>
  <c r="T100" i="21"/>
  <c r="T84" i="21"/>
  <c r="U149" i="20"/>
  <c r="T137" i="21"/>
  <c r="U132" i="23"/>
  <c r="U417" i="19"/>
  <c r="T82" i="20"/>
  <c r="T196" i="27"/>
  <c r="U378" i="21"/>
  <c r="U399" i="20"/>
  <c r="T160" i="22"/>
  <c r="T88" i="22"/>
  <c r="T305" i="27"/>
  <c r="U252" i="28"/>
  <c r="T309" i="28"/>
  <c r="U196" i="26"/>
  <c r="T345" i="26"/>
  <c r="T522" i="20"/>
  <c r="T350" i="21"/>
  <c r="T92" i="21"/>
  <c r="I143" i="17"/>
  <c r="K136" i="17"/>
  <c r="I135" i="17"/>
  <c r="I12" i="24"/>
  <c r="J491" i="16"/>
  <c r="J456" i="16"/>
  <c r="K444" i="16"/>
  <c r="J476" i="16"/>
  <c r="J54" i="16"/>
  <c r="J36" i="16"/>
  <c r="M474" i="16"/>
  <c r="I36" i="16"/>
  <c r="J51" i="16"/>
  <c r="K59" i="16"/>
  <c r="I114" i="16"/>
  <c r="J114" i="16"/>
  <c r="I117" i="16"/>
  <c r="Q134" i="16" s="1"/>
  <c r="R134" i="16" s="1"/>
  <c r="J12" i="25"/>
  <c r="I22" i="25"/>
  <c r="K22" i="25"/>
  <c r="J18" i="25"/>
  <c r="J485" i="19"/>
  <c r="J482" i="19"/>
  <c r="M484" i="19"/>
  <c r="Q484" i="19" s="1"/>
  <c r="R484" i="19" s="1"/>
  <c r="J471" i="19"/>
  <c r="I462" i="19"/>
  <c r="T257" i="19"/>
  <c r="J430" i="19"/>
  <c r="I452" i="19"/>
  <c r="M222" i="20"/>
  <c r="Q222" i="20" s="1"/>
  <c r="R222" i="20" s="1"/>
  <c r="I114" i="20"/>
  <c r="T376" i="20"/>
  <c r="J46" i="20"/>
  <c r="I41" i="20"/>
  <c r="I48" i="20"/>
  <c r="T345" i="23"/>
  <c r="U203" i="23"/>
  <c r="Q117" i="23"/>
  <c r="R117" i="23" s="1"/>
  <c r="I221" i="21"/>
  <c r="I14" i="21"/>
  <c r="J10" i="21"/>
  <c r="J21" i="21"/>
  <c r="J11" i="21"/>
  <c r="T380" i="27"/>
  <c r="K11" i="22"/>
  <c r="T231" i="22"/>
  <c r="U175" i="28"/>
  <c r="K129" i="20"/>
  <c r="K125" i="20"/>
  <c r="I457" i="19"/>
  <c r="K441" i="19"/>
  <c r="M441" i="19"/>
  <c r="I125" i="17"/>
  <c r="J12" i="24"/>
  <c r="I471" i="16"/>
  <c r="K54" i="16"/>
  <c r="M445" i="16"/>
  <c r="K37" i="16"/>
  <c r="I12" i="16"/>
  <c r="I70" i="16"/>
  <c r="J17" i="16"/>
  <c r="K117" i="16"/>
  <c r="S134" i="16" s="1"/>
  <c r="J77" i="16"/>
  <c r="J67" i="16"/>
  <c r="M117" i="16"/>
  <c r="S117" i="16" s="1"/>
  <c r="K485" i="19"/>
  <c r="K482" i="19"/>
  <c r="I484" i="19"/>
  <c r="K471" i="19"/>
  <c r="K435" i="19"/>
  <c r="J444" i="19"/>
  <c r="I434" i="19"/>
  <c r="K47" i="19"/>
  <c r="J46" i="19"/>
  <c r="J222" i="20"/>
  <c r="J114" i="20"/>
  <c r="K46" i="20"/>
  <c r="I123" i="20"/>
  <c r="J32" i="20"/>
  <c r="J117" i="23"/>
  <c r="I117" i="23"/>
  <c r="I114" i="23"/>
  <c r="T373" i="21"/>
  <c r="J221" i="21"/>
  <c r="T108" i="21"/>
  <c r="J14" i="21"/>
  <c r="T104" i="21"/>
  <c r="I15" i="21"/>
  <c r="K11" i="21"/>
  <c r="K10" i="22"/>
  <c r="T271" i="22"/>
  <c r="U275" i="20"/>
  <c r="J159" i="17"/>
  <c r="I162" i="17"/>
  <c r="J135" i="17"/>
  <c r="J116" i="17"/>
  <c r="I444" i="16"/>
  <c r="K27" i="16"/>
  <c r="I27" i="16"/>
  <c r="K162" i="17"/>
  <c r="J124" i="17"/>
  <c r="I116" i="17"/>
  <c r="I467" i="16"/>
  <c r="J446" i="16"/>
  <c r="J445" i="16"/>
  <c r="K46" i="16"/>
  <c r="M485" i="19"/>
  <c r="S485" i="19" s="1"/>
  <c r="P485" i="19" s="1"/>
  <c r="U485" i="19" s="1"/>
  <c r="I470" i="19"/>
  <c r="K444" i="19"/>
  <c r="J29" i="19"/>
  <c r="I47" i="19"/>
  <c r="I45" i="20"/>
  <c r="K123" i="20"/>
  <c r="J114" i="23"/>
  <c r="T198" i="21"/>
  <c r="T159" i="23"/>
  <c r="T143" i="28"/>
  <c r="U489" i="19"/>
  <c r="Q116" i="28"/>
  <c r="R116" i="28" s="1"/>
  <c r="M225" i="20"/>
  <c r="Q225" i="20" s="1"/>
  <c r="R225" i="20" s="1"/>
  <c r="K224" i="20"/>
  <c r="J225" i="20"/>
  <c r="Q114" i="22"/>
  <c r="R114" i="22" s="1"/>
  <c r="M222" i="21"/>
  <c r="J24" i="21"/>
  <c r="J18" i="21"/>
  <c r="I29" i="21"/>
  <c r="J17" i="21"/>
  <c r="I24" i="21"/>
  <c r="I135" i="20"/>
  <c r="K135" i="20"/>
  <c r="I38" i="20"/>
  <c r="I14" i="20"/>
  <c r="M43" i="20"/>
  <c r="Q43" i="20" s="1"/>
  <c r="R43" i="20" s="1"/>
  <c r="I35" i="20"/>
  <c r="K38" i="20"/>
  <c r="K14" i="20"/>
  <c r="R47" i="20"/>
  <c r="M47" i="20"/>
  <c r="Q117" i="26"/>
  <c r="R117" i="26" s="1"/>
  <c r="Q10" i="26"/>
  <c r="R10" i="26" s="1"/>
  <c r="Q11" i="26"/>
  <c r="R11" i="26" s="1"/>
  <c r="I432" i="19"/>
  <c r="K474" i="19"/>
  <c r="Q467" i="19"/>
  <c r="R467" i="19" s="1"/>
  <c r="Q231" i="19"/>
  <c r="R231" i="19" s="1"/>
  <c r="Q227" i="19"/>
  <c r="R227" i="19" s="1"/>
  <c r="Q131" i="19"/>
  <c r="R131" i="19" s="1"/>
  <c r="K32" i="19"/>
  <c r="K30" i="19"/>
  <c r="M14" i="19"/>
  <c r="S14" i="19" s="1"/>
  <c r="J18" i="19"/>
  <c r="I18" i="19"/>
  <c r="K29" i="19"/>
  <c r="K23" i="19"/>
  <c r="K56" i="19"/>
  <c r="K55" i="19"/>
  <c r="I15" i="19"/>
  <c r="Q114" i="25"/>
  <c r="R114" i="25" s="1"/>
  <c r="M44" i="19"/>
  <c r="Q44" i="19" s="1"/>
  <c r="R44" i="19" s="1"/>
  <c r="I23" i="19"/>
  <c r="M46" i="19"/>
  <c r="Q46" i="19" s="1"/>
  <c r="R46" i="19" s="1"/>
  <c r="M30" i="19"/>
  <c r="I14" i="19"/>
  <c r="J55" i="19"/>
  <c r="M15" i="19"/>
  <c r="I32" i="19"/>
  <c r="K46" i="19"/>
  <c r="S40" i="19" s="1"/>
  <c r="I30" i="19"/>
  <c r="J14" i="19"/>
  <c r="I56" i="19"/>
  <c r="J15" i="19"/>
  <c r="M23" i="19"/>
  <c r="I495" i="16"/>
  <c r="I448" i="16"/>
  <c r="J469" i="16"/>
  <c r="I463" i="16"/>
  <c r="K476" i="16"/>
  <c r="M446" i="16"/>
  <c r="I464" i="16"/>
  <c r="K458" i="16"/>
  <c r="I487" i="16"/>
  <c r="I436" i="16"/>
  <c r="K471" i="16"/>
  <c r="M448" i="16"/>
  <c r="K448" i="16"/>
  <c r="I482" i="16"/>
  <c r="I469" i="16"/>
  <c r="I437" i="16"/>
  <c r="J464" i="16"/>
  <c r="J437" i="16"/>
  <c r="M495" i="16"/>
  <c r="S495" i="16" s="1"/>
  <c r="P495" i="16" s="1"/>
  <c r="T495" i="16" s="1"/>
  <c r="K446" i="16"/>
  <c r="J75" i="16"/>
  <c r="J38" i="16"/>
  <c r="J25" i="16"/>
  <c r="J74" i="16"/>
  <c r="K74" i="16"/>
  <c r="I49" i="16"/>
  <c r="M25" i="16"/>
  <c r="S25" i="16" s="1"/>
  <c r="K38" i="16"/>
  <c r="I66" i="16"/>
  <c r="J15" i="16"/>
  <c r="I150" i="17"/>
  <c r="K150" i="17"/>
  <c r="K124" i="17"/>
  <c r="K157" i="17"/>
  <c r="J134" i="17"/>
  <c r="M137" i="17"/>
  <c r="Q137" i="17" s="1"/>
  <c r="R137" i="17" s="1"/>
  <c r="M154" i="17"/>
  <c r="Q154" i="17" s="1"/>
  <c r="R154" i="17" s="1"/>
  <c r="I130" i="20"/>
  <c r="J132" i="20"/>
  <c r="M124" i="20"/>
  <c r="Q124" i="20" s="1"/>
  <c r="R124" i="20" s="1"/>
  <c r="M116" i="20"/>
  <c r="Q116" i="20" s="1"/>
  <c r="R116" i="20" s="1"/>
  <c r="J133" i="20"/>
  <c r="M128" i="20"/>
  <c r="M123" i="20"/>
  <c r="S123" i="20" s="1"/>
  <c r="M115" i="20"/>
  <c r="M117" i="20"/>
  <c r="M131" i="20"/>
  <c r="K132" i="20"/>
  <c r="M133" i="20"/>
  <c r="M125" i="20"/>
  <c r="Q125" i="20" s="1"/>
  <c r="R125" i="20" s="1"/>
  <c r="M129" i="20"/>
  <c r="M126" i="20"/>
  <c r="Q126" i="20" s="1"/>
  <c r="R126" i="20" s="1"/>
  <c r="I132" i="20"/>
  <c r="M121" i="20"/>
  <c r="Q121" i="20" s="1"/>
  <c r="I133" i="20"/>
  <c r="M130" i="20"/>
  <c r="S130" i="20" s="1"/>
  <c r="J130" i="20"/>
  <c r="M122" i="20"/>
  <c r="S122" i="20" s="1"/>
  <c r="M119" i="20"/>
  <c r="M114" i="20"/>
  <c r="M127" i="20"/>
  <c r="Q127" i="20" s="1"/>
  <c r="R127" i="20" s="1"/>
  <c r="M118" i="20"/>
  <c r="Q118" i="20" s="1"/>
  <c r="J123" i="20"/>
  <c r="Q132" i="20"/>
  <c r="R132" i="20" s="1"/>
  <c r="Q137" i="20"/>
  <c r="R137" i="20" s="1"/>
  <c r="S136" i="20"/>
  <c r="P136" i="20" s="1"/>
  <c r="U136" i="20" s="1"/>
  <c r="T454" i="20"/>
  <c r="S131" i="19"/>
  <c r="S142" i="19"/>
  <c r="S143" i="19"/>
  <c r="Q142" i="19"/>
  <c r="R142" i="19" s="1"/>
  <c r="Q140" i="19"/>
  <c r="R140" i="19" s="1"/>
  <c r="Q135" i="19"/>
  <c r="R135" i="19" s="1"/>
  <c r="Q139" i="19"/>
  <c r="R139" i="19" s="1"/>
  <c r="Q136" i="19"/>
  <c r="R136" i="19" s="1"/>
  <c r="S138" i="19"/>
  <c r="Q137" i="19"/>
  <c r="R137" i="19" s="1"/>
  <c r="K121" i="16"/>
  <c r="M115" i="16"/>
  <c r="S115" i="16" s="1"/>
  <c r="M114" i="16"/>
  <c r="S114" i="16" s="1"/>
  <c r="M120" i="16"/>
  <c r="Q120" i="16" s="1"/>
  <c r="R120" i="16" s="1"/>
  <c r="J121" i="16"/>
  <c r="M121" i="16"/>
  <c r="Q121" i="16" s="1"/>
  <c r="R121" i="16" s="1"/>
  <c r="S220" i="22"/>
  <c r="Q220" i="22"/>
  <c r="R220" i="22" s="1"/>
  <c r="M54" i="19"/>
  <c r="Q54" i="19" s="1"/>
  <c r="R54" i="19" s="1"/>
  <c r="I42" i="19"/>
  <c r="M38" i="19"/>
  <c r="S38" i="19" s="1"/>
  <c r="M47" i="19"/>
  <c r="Q47" i="19" s="1"/>
  <c r="R47" i="19" s="1"/>
  <c r="J44" i="19"/>
  <c r="M39" i="19"/>
  <c r="S41" i="19"/>
  <c r="M35" i="19"/>
  <c r="Q35" i="19" s="1"/>
  <c r="R35" i="19" s="1"/>
  <c r="M34" i="19"/>
  <c r="Q34" i="19" s="1"/>
  <c r="R34" i="19" s="1"/>
  <c r="M13" i="19"/>
  <c r="Q13" i="19" s="1"/>
  <c r="R13" i="19" s="1"/>
  <c r="M55" i="19"/>
  <c r="K21" i="19"/>
  <c r="I54" i="19"/>
  <c r="M27" i="19"/>
  <c r="S27" i="19" s="1"/>
  <c r="M48" i="19"/>
  <c r="J42" i="19"/>
  <c r="M43" i="19"/>
  <c r="M18" i="19"/>
  <c r="Q18" i="19" s="1"/>
  <c r="R18" i="19" s="1"/>
  <c r="M42" i="19"/>
  <c r="Q42" i="19" s="1"/>
  <c r="R42" i="19" s="1"/>
  <c r="M29" i="19"/>
  <c r="S29" i="19" s="1"/>
  <c r="M50" i="19"/>
  <c r="K44" i="19"/>
  <c r="M51" i="19"/>
  <c r="S51" i="19" s="1"/>
  <c r="M19" i="19"/>
  <c r="Q19" i="19" s="1"/>
  <c r="R19" i="19" s="1"/>
  <c r="M56" i="19"/>
  <c r="S56" i="19" s="1"/>
  <c r="J13" i="19"/>
  <c r="M11" i="19"/>
  <c r="Q11" i="19" s="1"/>
  <c r="R11" i="19" s="1"/>
  <c r="M10" i="19"/>
  <c r="Q10" i="19" s="1"/>
  <c r="R10" i="19" s="1"/>
  <c r="M37" i="19"/>
  <c r="S37" i="19" s="1"/>
  <c r="M26" i="19"/>
  <c r="S26" i="19" s="1"/>
  <c r="M45" i="19"/>
  <c r="S45" i="19" s="1"/>
  <c r="M53" i="19"/>
  <c r="Q53" i="19" s="1"/>
  <c r="R53" i="19" s="1"/>
  <c r="M21" i="19"/>
  <c r="Q21" i="19" s="1"/>
  <c r="R21" i="19" s="1"/>
  <c r="M36" i="19"/>
  <c r="S36" i="19" s="1"/>
  <c r="I49" i="19"/>
  <c r="M32" i="19"/>
  <c r="Q32" i="19" s="1"/>
  <c r="R32" i="19" s="1"/>
  <c r="K49" i="19"/>
  <c r="M9" i="19"/>
  <c r="S9" i="19" s="1"/>
  <c r="M31" i="19"/>
  <c r="S31" i="19" s="1"/>
  <c r="M16" i="19"/>
  <c r="S16" i="19" s="1"/>
  <c r="M17" i="19"/>
  <c r="Q17" i="19" s="1"/>
  <c r="R17" i="19" s="1"/>
  <c r="I13" i="19"/>
  <c r="M28" i="19"/>
  <c r="Q28" i="19" s="1"/>
  <c r="R28" i="19" s="1"/>
  <c r="M12" i="19"/>
  <c r="Q12" i="19" s="1"/>
  <c r="R12" i="19" s="1"/>
  <c r="M20" i="19"/>
  <c r="Q55" i="19"/>
  <c r="R55" i="19" s="1"/>
  <c r="Q40" i="19"/>
  <c r="R40" i="19" s="1"/>
  <c r="S53" i="19"/>
  <c r="Q50" i="19"/>
  <c r="R50" i="19" s="1"/>
  <c r="Q219" i="22"/>
  <c r="R219" i="22" s="1"/>
  <c r="S219" i="22"/>
  <c r="S48" i="19"/>
  <c r="Q57" i="19"/>
  <c r="R57" i="19" s="1"/>
  <c r="Q56" i="19"/>
  <c r="R56" i="19" s="1"/>
  <c r="S55" i="19"/>
  <c r="S54" i="19"/>
  <c r="Q52" i="19"/>
  <c r="R52" i="19" s="1"/>
  <c r="Q51" i="19"/>
  <c r="R51" i="19" s="1"/>
  <c r="M219" i="21"/>
  <c r="S219" i="21" s="1"/>
  <c r="Q220" i="21"/>
  <c r="R220" i="21" s="1"/>
  <c r="S114" i="22"/>
  <c r="S136" i="19"/>
  <c r="S124" i="19"/>
  <c r="S133" i="19"/>
  <c r="Q132" i="19"/>
  <c r="R132" i="19" s="1"/>
  <c r="Q128" i="19"/>
  <c r="R128" i="19" s="1"/>
  <c r="Q125" i="19"/>
  <c r="R125" i="19" s="1"/>
  <c r="Q127" i="19"/>
  <c r="R127" i="19" s="1"/>
  <c r="Q123" i="19"/>
  <c r="R123" i="19" s="1"/>
  <c r="S127" i="19"/>
  <c r="M483" i="19"/>
  <c r="Q483" i="19" s="1"/>
  <c r="R483" i="19" s="1"/>
  <c r="J483" i="19"/>
  <c r="M453" i="19"/>
  <c r="Q453" i="19" s="1"/>
  <c r="R453" i="19" s="1"/>
  <c r="K467" i="19"/>
  <c r="M463" i="19"/>
  <c r="M451" i="19"/>
  <c r="Q451" i="19" s="1"/>
  <c r="R451" i="19" s="1"/>
  <c r="M439" i="19"/>
  <c r="S439" i="19" s="1"/>
  <c r="K460" i="19"/>
  <c r="M444" i="19"/>
  <c r="Q444" i="19" s="1"/>
  <c r="R444" i="19" s="1"/>
  <c r="J468" i="19"/>
  <c r="M454" i="19"/>
  <c r="M464" i="19"/>
  <c r="M476" i="19"/>
  <c r="K450" i="19"/>
  <c r="I438" i="19"/>
  <c r="M470" i="19"/>
  <c r="M447" i="19"/>
  <c r="M442" i="19"/>
  <c r="Q442" i="19" s="1"/>
  <c r="R442" i="19" s="1"/>
  <c r="I467" i="19"/>
  <c r="Q441" i="19" s="1"/>
  <c r="R441" i="19" s="1"/>
  <c r="M469" i="19"/>
  <c r="I483" i="19"/>
  <c r="M457" i="19"/>
  <c r="S457" i="19" s="1"/>
  <c r="M432" i="19"/>
  <c r="S432" i="19" s="1"/>
  <c r="M460" i="19"/>
  <c r="S460" i="19" s="1"/>
  <c r="M435" i="19"/>
  <c r="M431" i="19"/>
  <c r="K468" i="19"/>
  <c r="M440" i="19"/>
  <c r="S440" i="19" s="1"/>
  <c r="M465" i="19"/>
  <c r="M475" i="19"/>
  <c r="Q475" i="19" s="1"/>
  <c r="R475" i="19" s="1"/>
  <c r="M430" i="19"/>
  <c r="S430" i="19" s="1"/>
  <c r="J450" i="19"/>
  <c r="M438" i="19"/>
  <c r="S438" i="19" s="1"/>
  <c r="J447" i="19"/>
  <c r="M461" i="19"/>
  <c r="S461" i="19" s="1"/>
  <c r="Q473" i="19"/>
  <c r="R473" i="19" s="1"/>
  <c r="M474" i="19"/>
  <c r="S474" i="19" s="1"/>
  <c r="M429" i="19"/>
  <c r="Q429" i="19" s="1"/>
  <c r="R429" i="19" s="1"/>
  <c r="M449" i="19"/>
  <c r="M455" i="19"/>
  <c r="M458" i="19"/>
  <c r="Q458" i="19" s="1"/>
  <c r="R458" i="19" s="1"/>
  <c r="M466" i="19"/>
  <c r="Q466" i="19" s="1"/>
  <c r="R466" i="19" s="1"/>
  <c r="M462" i="19"/>
  <c r="S462" i="19" s="1"/>
  <c r="M433" i="19"/>
  <c r="Q433" i="19" s="1"/>
  <c r="R433" i="19" s="1"/>
  <c r="M456" i="19"/>
  <c r="S456" i="19" s="1"/>
  <c r="M434" i="19"/>
  <c r="S434" i="19" s="1"/>
  <c r="M452" i="19"/>
  <c r="M472" i="19"/>
  <c r="Q472" i="19" s="1"/>
  <c r="R472" i="19" s="1"/>
  <c r="J438" i="19"/>
  <c r="M445" i="19"/>
  <c r="Q445" i="19" s="1"/>
  <c r="R445" i="19" s="1"/>
  <c r="S483" i="19"/>
  <c r="P483" i="19" s="1"/>
  <c r="U483" i="19" s="1"/>
  <c r="Q478" i="19"/>
  <c r="R478" i="19" s="1"/>
  <c r="T482" i="19"/>
  <c r="U482" i="19"/>
  <c r="Q482" i="19"/>
  <c r="R482" i="19" s="1"/>
  <c r="U481" i="19"/>
  <c r="T481" i="19"/>
  <c r="Q481" i="19"/>
  <c r="R481" i="19" s="1"/>
  <c r="Q480" i="19"/>
  <c r="R480" i="19" s="1"/>
  <c r="S476" i="19"/>
  <c r="Q479" i="19"/>
  <c r="R479" i="19" s="1"/>
  <c r="S478" i="19"/>
  <c r="S324" i="20"/>
  <c r="S477" i="19"/>
  <c r="Q468" i="19"/>
  <c r="R468" i="19" s="1"/>
  <c r="S452" i="19"/>
  <c r="S467" i="19"/>
  <c r="Q48" i="19"/>
  <c r="R48" i="19" s="1"/>
  <c r="S50" i="19"/>
  <c r="S49" i="19"/>
  <c r="S46" i="19"/>
  <c r="Q45" i="19"/>
  <c r="R45" i="19" s="1"/>
  <c r="S47" i="19"/>
  <c r="S42" i="19"/>
  <c r="Q447" i="19"/>
  <c r="R447" i="19" s="1"/>
  <c r="Q471" i="19"/>
  <c r="R471" i="19" s="1"/>
  <c r="S473" i="19"/>
  <c r="Q476" i="19"/>
  <c r="R476" i="19" s="1"/>
  <c r="S470" i="19"/>
  <c r="S475" i="19"/>
  <c r="S469" i="19"/>
  <c r="Q474" i="19"/>
  <c r="R474" i="19" s="1"/>
  <c r="Q436" i="19"/>
  <c r="R436" i="19" s="1"/>
  <c r="S431" i="19"/>
  <c r="S472" i="19"/>
  <c r="S436" i="19"/>
  <c r="Q465" i="19"/>
  <c r="R465" i="19" s="1"/>
  <c r="Q464" i="19"/>
  <c r="R464" i="19" s="1"/>
  <c r="Q463" i="19"/>
  <c r="R463" i="19" s="1"/>
  <c r="S433" i="19"/>
  <c r="S441" i="19"/>
  <c r="S442" i="19"/>
  <c r="S221" i="21"/>
  <c r="Q221" i="21"/>
  <c r="R221" i="21" s="1"/>
  <c r="S444" i="19"/>
  <c r="Q443" i="19"/>
  <c r="R443" i="19" s="1"/>
  <c r="S459" i="19"/>
  <c r="Q440" i="19"/>
  <c r="R440" i="19" s="1"/>
  <c r="S455" i="19"/>
  <c r="Q470" i="19"/>
  <c r="R470" i="19" s="1"/>
  <c r="Q439" i="19"/>
  <c r="R439" i="19" s="1"/>
  <c r="S471" i="19"/>
  <c r="Q438" i="19"/>
  <c r="R438" i="19" s="1"/>
  <c r="Q469" i="19"/>
  <c r="R469" i="19" s="1"/>
  <c r="Q485" i="19"/>
  <c r="R485" i="19" s="1"/>
  <c r="S484" i="19"/>
  <c r="P484" i="19" s="1"/>
  <c r="U484" i="19" s="1"/>
  <c r="S448" i="19"/>
  <c r="S466" i="19"/>
  <c r="Q460" i="19"/>
  <c r="R460" i="19" s="1"/>
  <c r="Q462" i="19"/>
  <c r="R462" i="19" s="1"/>
  <c r="S463" i="19"/>
  <c r="S449" i="19"/>
  <c r="S465" i="19"/>
  <c r="Q450" i="19"/>
  <c r="R450" i="19" s="1"/>
  <c r="S453" i="19"/>
  <c r="S464" i="19"/>
  <c r="S446" i="19"/>
  <c r="S120" i="19"/>
  <c r="Q119" i="19"/>
  <c r="R119" i="19" s="1"/>
  <c r="S119" i="19"/>
  <c r="Q115" i="19"/>
  <c r="R115" i="19" s="1"/>
  <c r="Q114" i="19"/>
  <c r="R114" i="19" s="1"/>
  <c r="M48" i="20"/>
  <c r="Q48" i="20" s="1"/>
  <c r="R48" i="20" s="1"/>
  <c r="S54" i="16"/>
  <c r="M21" i="25"/>
  <c r="S21" i="25" s="1"/>
  <c r="M133" i="17"/>
  <c r="H58" i="17"/>
  <c r="L58" i="17" s="1"/>
  <c r="H50" i="17"/>
  <c r="L50" i="17" s="1"/>
  <c r="I50" i="17" s="1"/>
  <c r="H42" i="17"/>
  <c r="L42" i="17" s="1"/>
  <c r="I42" i="17" s="1"/>
  <c r="H38" i="17"/>
  <c r="L38" i="17" s="1"/>
  <c r="J38" i="17" s="1"/>
  <c r="S485" i="16"/>
  <c r="Q490" i="16"/>
  <c r="R490" i="16" s="1"/>
  <c r="M24" i="20"/>
  <c r="Q24" i="20" s="1"/>
  <c r="R24" i="20" s="1"/>
  <c r="M35" i="20"/>
  <c r="S35" i="20" s="1"/>
  <c r="M36" i="20"/>
  <c r="Q36" i="20" s="1"/>
  <c r="R36" i="20" s="1"/>
  <c r="H39" i="17"/>
  <c r="L39" i="17" s="1"/>
  <c r="K39" i="17" s="1"/>
  <c r="H19" i="17"/>
  <c r="L19" i="17" s="1"/>
  <c r="K19" i="17" s="1"/>
  <c r="H15" i="17"/>
  <c r="L15" i="17" s="1"/>
  <c r="J15" i="17" s="1"/>
  <c r="H11" i="17"/>
  <c r="L11" i="17" s="1"/>
  <c r="K11" i="17" s="1"/>
  <c r="S220" i="20"/>
  <c r="M41" i="20"/>
  <c r="M33" i="20"/>
  <c r="M468" i="16"/>
  <c r="Q468" i="16" s="1"/>
  <c r="R468" i="16" s="1"/>
  <c r="Q452" i="16"/>
  <c r="R452" i="16" s="1"/>
  <c r="M25" i="25"/>
  <c r="S25" i="25" s="1"/>
  <c r="M145" i="17"/>
  <c r="S145" i="17" s="1"/>
  <c r="M127" i="17"/>
  <c r="M157" i="17"/>
  <c r="S157" i="17" s="1"/>
  <c r="M65" i="16"/>
  <c r="S65" i="16" s="1"/>
  <c r="M35" i="16"/>
  <c r="S35" i="16" s="1"/>
  <c r="Q445" i="16"/>
  <c r="R445" i="16" s="1"/>
  <c r="M50" i="16"/>
  <c r="S135" i="20"/>
  <c r="P135" i="20" s="1"/>
  <c r="U135" i="20" s="1"/>
  <c r="U392" i="28"/>
  <c r="T409" i="21"/>
  <c r="Q220" i="20"/>
  <c r="R220" i="20" s="1"/>
  <c r="S228" i="19"/>
  <c r="Q452" i="19"/>
  <c r="R452" i="19" s="1"/>
  <c r="S451" i="19"/>
  <c r="S450" i="19"/>
  <c r="Q449" i="19"/>
  <c r="R449" i="19" s="1"/>
  <c r="Q448" i="19"/>
  <c r="R448" i="19" s="1"/>
  <c r="Q446" i="19"/>
  <c r="R446" i="19" s="1"/>
  <c r="S445" i="19"/>
  <c r="S447" i="19"/>
  <c r="Q461" i="19"/>
  <c r="R461" i="19" s="1"/>
  <c r="Q459" i="19"/>
  <c r="R459" i="19" s="1"/>
  <c r="Q457" i="19"/>
  <c r="R457" i="19" s="1"/>
  <c r="S458" i="19"/>
  <c r="Q456" i="19"/>
  <c r="R456" i="19" s="1"/>
  <c r="Q455" i="19"/>
  <c r="R455" i="19" s="1"/>
  <c r="S63" i="19"/>
  <c r="P63" i="19" s="1"/>
  <c r="T63" i="19" s="1"/>
  <c r="S62" i="19"/>
  <c r="P62" i="19" s="1"/>
  <c r="U62" i="19" s="1"/>
  <c r="Q60" i="19"/>
  <c r="R60" i="19" s="1"/>
  <c r="Q59" i="19"/>
  <c r="R59" i="19" s="1"/>
  <c r="Q233" i="19"/>
  <c r="R233" i="19" s="1"/>
  <c r="S231" i="19"/>
  <c r="Q232" i="19"/>
  <c r="R232" i="19" s="1"/>
  <c r="Q225" i="19"/>
  <c r="R225" i="19" s="1"/>
  <c r="S225" i="19"/>
  <c r="Q221" i="19"/>
  <c r="R221" i="19" s="1"/>
  <c r="S114" i="21"/>
  <c r="I46" i="16"/>
  <c r="J44" i="16"/>
  <c r="M46" i="16"/>
  <c r="Q46" i="16" s="1"/>
  <c r="R46" i="16" s="1"/>
  <c r="M20" i="16"/>
  <c r="S20" i="16" s="1"/>
  <c r="M63" i="16"/>
  <c r="S63" i="16" s="1"/>
  <c r="M66" i="16"/>
  <c r="Q66" i="16" s="1"/>
  <c r="R66" i="16" s="1"/>
  <c r="K65" i="16"/>
  <c r="J35" i="16"/>
  <c r="M13" i="16"/>
  <c r="Q13" i="16" s="1"/>
  <c r="R13" i="16" s="1"/>
  <c r="M12" i="16"/>
  <c r="S12" i="16" s="1"/>
  <c r="J49" i="16"/>
  <c r="M11" i="16"/>
  <c r="Q11" i="16" s="1"/>
  <c r="R11" i="16" s="1"/>
  <c r="I73" i="16"/>
  <c r="I47" i="16"/>
  <c r="M15" i="16"/>
  <c r="Q15" i="16" s="1"/>
  <c r="R15" i="16" s="1"/>
  <c r="M23" i="16"/>
  <c r="S23" i="16" s="1"/>
  <c r="J57" i="16"/>
  <c r="K62" i="16"/>
  <c r="M58" i="16"/>
  <c r="Q58" i="16" s="1"/>
  <c r="R58" i="16" s="1"/>
  <c r="M26" i="16"/>
  <c r="S26" i="16" s="1"/>
  <c r="M48" i="16"/>
  <c r="S48" i="16" s="1"/>
  <c r="M27" i="16"/>
  <c r="S27" i="16" s="1"/>
  <c r="M22" i="16"/>
  <c r="M10" i="16"/>
  <c r="S10" i="16" s="1"/>
  <c r="M69" i="16"/>
  <c r="M44" i="16"/>
  <c r="S44" i="16" s="1"/>
  <c r="M19" i="16"/>
  <c r="S19" i="16" s="1"/>
  <c r="M21" i="16"/>
  <c r="S21" i="16" s="1"/>
  <c r="M37" i="16"/>
  <c r="S37" i="16" s="1"/>
  <c r="M68" i="16"/>
  <c r="Q68" i="16" s="1"/>
  <c r="R68" i="16" s="1"/>
  <c r="K66" i="16"/>
  <c r="I65" i="16"/>
  <c r="K35" i="16"/>
  <c r="M51" i="16"/>
  <c r="S51" i="16" s="1"/>
  <c r="M49" i="16"/>
  <c r="Q49" i="16" s="1"/>
  <c r="R49" i="16" s="1"/>
  <c r="M61" i="16"/>
  <c r="Q61" i="16" s="1"/>
  <c r="R61" i="16" s="1"/>
  <c r="M56" i="16"/>
  <c r="S56" i="16" s="1"/>
  <c r="M70" i="16"/>
  <c r="M28" i="16"/>
  <c r="S28" i="16" s="1"/>
  <c r="K15" i="16"/>
  <c r="M59" i="16"/>
  <c r="S59" i="16" s="1"/>
  <c r="M14" i="16"/>
  <c r="S14" i="16" s="1"/>
  <c r="M32" i="16"/>
  <c r="Q32" i="16" s="1"/>
  <c r="R32" i="16" s="1"/>
  <c r="I57" i="16"/>
  <c r="M55" i="16"/>
  <c r="S55" i="16" s="1"/>
  <c r="K25" i="16"/>
  <c r="M75" i="16"/>
  <c r="S75" i="16" s="1"/>
  <c r="M38" i="16"/>
  <c r="S38" i="16" s="1"/>
  <c r="M67" i="16"/>
  <c r="M36" i="16"/>
  <c r="Q36" i="16" s="1"/>
  <c r="R36" i="16" s="1"/>
  <c r="M57" i="16"/>
  <c r="Q57" i="16" s="1"/>
  <c r="R57" i="16" s="1"/>
  <c r="M45" i="16"/>
  <c r="Q45" i="16" s="1"/>
  <c r="R45" i="16" s="1"/>
  <c r="M74" i="16"/>
  <c r="Q74" i="16" s="1"/>
  <c r="R74" i="16" s="1"/>
  <c r="M40" i="16"/>
  <c r="S40" i="16" s="1"/>
  <c r="M29" i="16"/>
  <c r="Q29" i="16" s="1"/>
  <c r="R29" i="16" s="1"/>
  <c r="M9" i="16"/>
  <c r="Q9" i="16" s="1"/>
  <c r="R9" i="16" s="1"/>
  <c r="M60" i="16"/>
  <c r="Q60" i="16" s="1"/>
  <c r="R60" i="16" s="1"/>
  <c r="M72" i="16"/>
  <c r="S72" i="16" s="1"/>
  <c r="M71" i="16"/>
  <c r="K11" i="16"/>
  <c r="S73" i="16" s="1"/>
  <c r="M17" i="16"/>
  <c r="S17" i="16" s="1"/>
  <c r="M42" i="16"/>
  <c r="Q42" i="16" s="1"/>
  <c r="R42" i="16" s="1"/>
  <c r="M41" i="16"/>
  <c r="Q41" i="16" s="1"/>
  <c r="R41" i="16" s="1"/>
  <c r="M52" i="16"/>
  <c r="S52" i="16" s="1"/>
  <c r="M34" i="16"/>
  <c r="S80" i="16"/>
  <c r="P80" i="16" s="1"/>
  <c r="U80" i="16" s="1"/>
  <c r="T170" i="21"/>
  <c r="T268" i="28"/>
  <c r="Q79" i="16"/>
  <c r="R79" i="16" s="1"/>
  <c r="S74" i="16"/>
  <c r="U78" i="16"/>
  <c r="T78" i="16"/>
  <c r="Q78" i="16"/>
  <c r="R78" i="16" s="1"/>
  <c r="Q73" i="16"/>
  <c r="R73" i="16" s="1"/>
  <c r="S77" i="16"/>
  <c r="P77" i="16" s="1"/>
  <c r="U77" i="16" s="1"/>
  <c r="S76" i="16"/>
  <c r="P76" i="16" s="1"/>
  <c r="T76" i="16" s="1"/>
  <c r="S70" i="16"/>
  <c r="Q69" i="16"/>
  <c r="R69" i="16" s="1"/>
  <c r="Q72" i="16"/>
  <c r="R72" i="16" s="1"/>
  <c r="Q67" i="16"/>
  <c r="R67" i="16" s="1"/>
  <c r="S448" i="16"/>
  <c r="M480" i="16"/>
  <c r="M489" i="16"/>
  <c r="K493" i="16"/>
  <c r="M463" i="16"/>
  <c r="Q463" i="16" s="1"/>
  <c r="R463" i="16" s="1"/>
  <c r="M451" i="16"/>
  <c r="M472" i="16"/>
  <c r="S472" i="16" s="1"/>
  <c r="M437" i="16"/>
  <c r="M450" i="16"/>
  <c r="M473" i="16"/>
  <c r="M429" i="16"/>
  <c r="M470" i="16"/>
  <c r="S470" i="16" s="1"/>
  <c r="M460" i="16"/>
  <c r="Q460" i="16" s="1"/>
  <c r="R460" i="16" s="1"/>
  <c r="Q457" i="16"/>
  <c r="R457" i="16" s="1"/>
  <c r="M438" i="16"/>
  <c r="M461" i="16"/>
  <c r="S461" i="16" s="1"/>
  <c r="M436" i="16"/>
  <c r="M449" i="16"/>
  <c r="Q449" i="16" s="1"/>
  <c r="R449" i="16" s="1"/>
  <c r="M493" i="16"/>
  <c r="Q493" i="16" s="1"/>
  <c r="R493" i="16" s="1"/>
  <c r="J478" i="16"/>
  <c r="M477" i="16"/>
  <c r="S477" i="16" s="1"/>
  <c r="M467" i="16"/>
  <c r="S467" i="16" s="1"/>
  <c r="J459" i="16"/>
  <c r="J467" i="16"/>
  <c r="M486" i="16"/>
  <c r="Q486" i="16" s="1"/>
  <c r="R486" i="16" s="1"/>
  <c r="M455" i="16"/>
  <c r="S455" i="16" s="1"/>
  <c r="I488" i="16"/>
  <c r="M482" i="16"/>
  <c r="M453" i="16"/>
  <c r="Q453" i="16" s="1"/>
  <c r="R453" i="16" s="1"/>
  <c r="M471" i="16"/>
  <c r="M443" i="16"/>
  <c r="S443" i="16" s="1"/>
  <c r="M469" i="16"/>
  <c r="M431" i="16"/>
  <c r="M487" i="16"/>
  <c r="S487" i="16" s="1"/>
  <c r="K445" i="16"/>
  <c r="J474" i="16"/>
  <c r="K468" i="16"/>
  <c r="S452" i="16" s="1"/>
  <c r="M458" i="16"/>
  <c r="Q458" i="16" s="1"/>
  <c r="R458" i="16" s="1"/>
  <c r="K470" i="16"/>
  <c r="Q470" i="16"/>
  <c r="R470" i="16" s="1"/>
  <c r="M442" i="16"/>
  <c r="M432" i="16"/>
  <c r="I461" i="16"/>
  <c r="M441" i="16"/>
  <c r="Q441" i="16" s="1"/>
  <c r="R441" i="16" s="1"/>
  <c r="J431" i="16"/>
  <c r="M447" i="16"/>
  <c r="S447" i="16" s="1"/>
  <c r="M459" i="16"/>
  <c r="S459" i="16" s="1"/>
  <c r="M491" i="16"/>
  <c r="Q491" i="16" s="1"/>
  <c r="R491" i="16" s="1"/>
  <c r="M488" i="16"/>
  <c r="S488" i="16" s="1"/>
  <c r="M444" i="16"/>
  <c r="S444" i="16" s="1"/>
  <c r="M464" i="16"/>
  <c r="I478" i="16"/>
  <c r="M465" i="16"/>
  <c r="S465" i="16" s="1"/>
  <c r="M430" i="16"/>
  <c r="M476" i="16"/>
  <c r="J470" i="16"/>
  <c r="M456" i="16"/>
  <c r="S456" i="16" s="1"/>
  <c r="I491" i="16"/>
  <c r="S457" i="16"/>
  <c r="M484" i="16"/>
  <c r="I435" i="16"/>
  <c r="Q485" i="16" s="1"/>
  <c r="R485" i="16" s="1"/>
  <c r="M479" i="16"/>
  <c r="I470" i="16"/>
  <c r="M454" i="16"/>
  <c r="S454" i="16" s="1"/>
  <c r="K431" i="16"/>
  <c r="S489" i="16" s="1"/>
  <c r="M483" i="16"/>
  <c r="S483" i="16" s="1"/>
  <c r="I447" i="16"/>
  <c r="M440" i="16"/>
  <c r="Q440" i="16" s="1"/>
  <c r="R440" i="16" s="1"/>
  <c r="M475" i="16"/>
  <c r="S475" i="16" s="1"/>
  <c r="S458" i="16"/>
  <c r="Q455" i="16"/>
  <c r="R455" i="16" s="1"/>
  <c r="S460" i="16"/>
  <c r="S453" i="16"/>
  <c r="S468" i="16"/>
  <c r="S68" i="16"/>
  <c r="Q70" i="16"/>
  <c r="R70" i="16" s="1"/>
  <c r="S66" i="16"/>
  <c r="S67" i="16"/>
  <c r="S58" i="16"/>
  <c r="U355" i="16"/>
  <c r="T419" i="19"/>
  <c r="U295" i="19"/>
  <c r="Q56" i="16"/>
  <c r="R56" i="16" s="1"/>
  <c r="Q467" i="16"/>
  <c r="R467" i="16" s="1"/>
  <c r="Q484" i="16"/>
  <c r="R484" i="16" s="1"/>
  <c r="Q465" i="16"/>
  <c r="R465" i="16" s="1"/>
  <c r="Q466" i="16"/>
  <c r="R466" i="16" s="1"/>
  <c r="S481" i="16"/>
  <c r="Q446" i="16"/>
  <c r="R446" i="16" s="1"/>
  <c r="S463" i="16"/>
  <c r="Q480" i="16"/>
  <c r="R480" i="16" s="1"/>
  <c r="S480" i="16"/>
  <c r="Q462" i="16"/>
  <c r="R462" i="16" s="1"/>
  <c r="Q461" i="16"/>
  <c r="R461" i="16" s="1"/>
  <c r="Q476" i="16"/>
  <c r="R476" i="16" s="1"/>
  <c r="S496" i="16"/>
  <c r="P496" i="16" s="1"/>
  <c r="T496" i="16" s="1"/>
  <c r="Q475" i="16"/>
  <c r="R475" i="16" s="1"/>
  <c r="Q474" i="16"/>
  <c r="R474" i="16" s="1"/>
  <c r="S473" i="16"/>
  <c r="Q494" i="16"/>
  <c r="R494" i="16" s="1"/>
  <c r="Q495" i="16"/>
  <c r="R495" i="16" s="1"/>
  <c r="Q473" i="16"/>
  <c r="R473" i="16" s="1"/>
  <c r="S439" i="16"/>
  <c r="Q481" i="16"/>
  <c r="R481" i="16" s="1"/>
  <c r="S471" i="16"/>
  <c r="S474" i="16"/>
  <c r="Q472" i="16"/>
  <c r="R472" i="16" s="1"/>
  <c r="Q477" i="16"/>
  <c r="R477" i="16" s="1"/>
  <c r="S478" i="16"/>
  <c r="Q469" i="16"/>
  <c r="R469" i="16" s="1"/>
  <c r="S476" i="16"/>
  <c r="Q444" i="16"/>
  <c r="R444" i="16" s="1"/>
  <c r="Q471" i="16"/>
  <c r="R471" i="16" s="1"/>
  <c r="S469" i="16"/>
  <c r="S450" i="16"/>
  <c r="Q450" i="16"/>
  <c r="R450" i="16" s="1"/>
  <c r="S449" i="16"/>
  <c r="Q447" i="16"/>
  <c r="R447" i="16" s="1"/>
  <c r="Q448" i="16"/>
  <c r="R448" i="16" s="1"/>
  <c r="S446" i="16"/>
  <c r="S445" i="16"/>
  <c r="S442" i="16"/>
  <c r="S440" i="16"/>
  <c r="Q443" i="16"/>
  <c r="R443" i="16" s="1"/>
  <c r="S441" i="16"/>
  <c r="Q488" i="16"/>
  <c r="R488" i="16" s="1"/>
  <c r="S115" i="27"/>
  <c r="S114" i="27"/>
  <c r="S115" i="23"/>
  <c r="Q119" i="26"/>
  <c r="R119" i="26" s="1"/>
  <c r="S120" i="26"/>
  <c r="Q120" i="26"/>
  <c r="R120" i="26" s="1"/>
  <c r="T96" i="19"/>
  <c r="U257" i="27"/>
  <c r="T65" i="27"/>
  <c r="T358" i="23"/>
  <c r="T288" i="26"/>
  <c r="U60" i="23"/>
  <c r="T26" i="23"/>
  <c r="T407" i="21"/>
  <c r="U51" i="23"/>
  <c r="T413" i="26"/>
  <c r="T154" i="21"/>
  <c r="Q492" i="16"/>
  <c r="R492" i="16" s="1"/>
  <c r="S491" i="16"/>
  <c r="S490" i="16"/>
  <c r="Q483" i="16"/>
  <c r="R483" i="16" s="1"/>
  <c r="Q489" i="16"/>
  <c r="R489" i="16" s="1"/>
  <c r="Q487" i="16"/>
  <c r="R487" i="16" s="1"/>
  <c r="S486" i="16"/>
  <c r="S484" i="16"/>
  <c r="M29" i="20"/>
  <c r="Q29" i="20" s="1"/>
  <c r="R29" i="20" s="1"/>
  <c r="M12" i="20"/>
  <c r="Q12" i="20" s="1"/>
  <c r="R12" i="20" s="1"/>
  <c r="M15" i="20"/>
  <c r="J33" i="20"/>
  <c r="M21" i="20"/>
  <c r="Q21" i="20" s="1"/>
  <c r="R21" i="20" s="1"/>
  <c r="M17" i="20"/>
  <c r="S17" i="20" s="1"/>
  <c r="K10" i="20"/>
  <c r="M39" i="20"/>
  <c r="S39" i="20" s="1"/>
  <c r="M14" i="20"/>
  <c r="Q14" i="20" s="1"/>
  <c r="R14" i="20" s="1"/>
  <c r="I47" i="20"/>
  <c r="M11" i="20"/>
  <c r="M32" i="20"/>
  <c r="Q32" i="20" s="1"/>
  <c r="R32" i="20" s="1"/>
  <c r="J43" i="20"/>
  <c r="Q35" i="20"/>
  <c r="R35" i="20" s="1"/>
  <c r="M18" i="20"/>
  <c r="Q18" i="20" s="1"/>
  <c r="R18" i="20" s="1"/>
  <c r="K24" i="20"/>
  <c r="S27" i="20" s="1"/>
  <c r="M34" i="20"/>
  <c r="M13" i="20"/>
  <c r="J45" i="20"/>
  <c r="M45" i="20"/>
  <c r="Q45" i="20" s="1"/>
  <c r="R45" i="20" s="1"/>
  <c r="M42" i="20"/>
  <c r="S42" i="20" s="1"/>
  <c r="M37" i="20"/>
  <c r="Q37" i="20" s="1"/>
  <c r="R37" i="20" s="1"/>
  <c r="M38" i="20"/>
  <c r="Q38" i="20" s="1"/>
  <c r="R38" i="20" s="1"/>
  <c r="K41" i="20"/>
  <c r="M30" i="20"/>
  <c r="I10" i="20"/>
  <c r="Q41" i="20" s="1"/>
  <c r="R41" i="20" s="1"/>
  <c r="J47" i="20"/>
  <c r="K47" i="20"/>
  <c r="M22" i="20"/>
  <c r="S22" i="20" s="1"/>
  <c r="J48" i="20"/>
  <c r="M9" i="20"/>
  <c r="S9" i="20" s="1"/>
  <c r="K43" i="20"/>
  <c r="M20" i="20"/>
  <c r="Q20" i="20" s="1"/>
  <c r="R20" i="20" s="1"/>
  <c r="K35" i="20"/>
  <c r="M40" i="20"/>
  <c r="Q40" i="20" s="1"/>
  <c r="R40" i="20" s="1"/>
  <c r="J24" i="20"/>
  <c r="I18" i="20"/>
  <c r="Q33" i="20" s="1"/>
  <c r="R33" i="20" s="1"/>
  <c r="M28" i="20"/>
  <c r="M19" i="20"/>
  <c r="Q19" i="20" s="1"/>
  <c r="R19" i="20" s="1"/>
  <c r="M26" i="20"/>
  <c r="S26" i="20" s="1"/>
  <c r="K33" i="20"/>
  <c r="M10" i="20"/>
  <c r="M25" i="20"/>
  <c r="Q25" i="20" s="1"/>
  <c r="R25" i="20" s="1"/>
  <c r="Q47" i="20"/>
  <c r="T167" i="23"/>
  <c r="U401" i="19"/>
  <c r="T338" i="23"/>
  <c r="T290" i="26"/>
  <c r="T297" i="20"/>
  <c r="U50" i="23"/>
  <c r="T42" i="23"/>
  <c r="U423" i="20"/>
  <c r="S48" i="20"/>
  <c r="P48" i="20" s="1"/>
  <c r="U48" i="20" s="1"/>
  <c r="S37" i="20"/>
  <c r="S36" i="20"/>
  <c r="S43" i="20"/>
  <c r="P43" i="20" s="1"/>
  <c r="U43" i="20" s="1"/>
  <c r="S33" i="20"/>
  <c r="S45" i="20"/>
  <c r="P45" i="20" s="1"/>
  <c r="T45" i="20" s="1"/>
  <c r="S41" i="20"/>
  <c r="S46" i="20"/>
  <c r="P46" i="20" s="1"/>
  <c r="T46" i="20" s="1"/>
  <c r="Q49" i="20"/>
  <c r="R49" i="20" s="1"/>
  <c r="Q31" i="20"/>
  <c r="R31" i="20" s="1"/>
  <c r="S32" i="20"/>
  <c r="Q27" i="20"/>
  <c r="R27" i="20" s="1"/>
  <c r="S29" i="20"/>
  <c r="S493" i="16"/>
  <c r="P493" i="16" s="1"/>
  <c r="U493" i="16" s="1"/>
  <c r="Q439" i="16"/>
  <c r="R439" i="16" s="1"/>
  <c r="Q438" i="16"/>
  <c r="R438" i="16" s="1"/>
  <c r="S438" i="16"/>
  <c r="Q434" i="16"/>
  <c r="R434" i="16" s="1"/>
  <c r="T251" i="20"/>
  <c r="U250" i="23"/>
  <c r="T309" i="21"/>
  <c r="T274" i="23"/>
  <c r="T143" i="23"/>
  <c r="T301" i="21"/>
  <c r="T270" i="23"/>
  <c r="T438" i="21"/>
  <c r="T89" i="21"/>
  <c r="U56" i="20"/>
  <c r="S115" i="28"/>
  <c r="Q115" i="28"/>
  <c r="R115" i="28" s="1"/>
  <c r="Q114" i="28"/>
  <c r="R114" i="28" s="1"/>
  <c r="U197" i="27"/>
  <c r="Q114" i="27"/>
  <c r="R114" i="27" s="1"/>
  <c r="S114" i="25"/>
  <c r="H62" i="17"/>
  <c r="L62" i="17" s="1"/>
  <c r="H54" i="17"/>
  <c r="L54" i="17" s="1"/>
  <c r="J54" i="17" s="1"/>
  <c r="H14" i="17"/>
  <c r="L14" i="17" s="1"/>
  <c r="K14" i="17" s="1"/>
  <c r="H10" i="17"/>
  <c r="L10" i="17" s="1"/>
  <c r="J10" i="17" s="1"/>
  <c r="H21" i="17"/>
  <c r="L21" i="17" s="1"/>
  <c r="I21" i="17" s="1"/>
  <c r="H44" i="17"/>
  <c r="L44" i="17" s="1"/>
  <c r="J44" i="17" s="1"/>
  <c r="H40" i="17"/>
  <c r="L40" i="17" s="1"/>
  <c r="I40" i="17" s="1"/>
  <c r="H36" i="17"/>
  <c r="L36" i="17" s="1"/>
  <c r="I36" i="17" s="1"/>
  <c r="H32" i="17"/>
  <c r="L32" i="17" s="1"/>
  <c r="H28" i="17"/>
  <c r="L28" i="17" s="1"/>
  <c r="J28" i="17" s="1"/>
  <c r="H24" i="17"/>
  <c r="L24" i="17" s="1"/>
  <c r="I24" i="17" s="1"/>
  <c r="H12" i="17"/>
  <c r="L12" i="17" s="1"/>
  <c r="I12" i="17" s="1"/>
  <c r="T49" i="27"/>
  <c r="T333" i="23"/>
  <c r="T502" i="21"/>
  <c r="T134" i="21"/>
  <c r="U286" i="27"/>
  <c r="T394" i="22"/>
  <c r="U368" i="27"/>
  <c r="U498" i="21"/>
  <c r="H57" i="17"/>
  <c r="L57" i="17" s="1"/>
  <c r="K57" i="17" s="1"/>
  <c r="H53" i="17"/>
  <c r="L53" i="17" s="1"/>
  <c r="J53" i="17" s="1"/>
  <c r="S156" i="17"/>
  <c r="I137" i="17"/>
  <c r="I127" i="17"/>
  <c r="M116" i="17"/>
  <c r="S116" i="17" s="1"/>
  <c r="M131" i="17"/>
  <c r="Q131" i="17" s="1"/>
  <c r="R131" i="17" s="1"/>
  <c r="M142" i="17"/>
  <c r="Q142" i="17" s="1"/>
  <c r="R142" i="17" s="1"/>
  <c r="I156" i="17"/>
  <c r="M148" i="17"/>
  <c r="M126" i="17"/>
  <c r="S126" i="17" s="1"/>
  <c r="M141" i="17"/>
  <c r="S141" i="17" s="1"/>
  <c r="I163" i="17"/>
  <c r="K154" i="17"/>
  <c r="S151" i="17" s="1"/>
  <c r="K143" i="17"/>
  <c r="I145" i="17"/>
  <c r="K127" i="17"/>
  <c r="S147" i="17" s="1"/>
  <c r="J125" i="17"/>
  <c r="J115" i="17"/>
  <c r="M121" i="17"/>
  <c r="Q121" i="17" s="1"/>
  <c r="R121" i="17" s="1"/>
  <c r="M114" i="17"/>
  <c r="Q114" i="17" s="1"/>
  <c r="R114" i="17" s="1"/>
  <c r="M135" i="17"/>
  <c r="S135" i="17" s="1"/>
  <c r="M159" i="17"/>
  <c r="M152" i="17"/>
  <c r="Q152" i="17" s="1"/>
  <c r="R152" i="17" s="1"/>
  <c r="M138" i="17"/>
  <c r="S138" i="17" s="1"/>
  <c r="M164" i="17"/>
  <c r="Q164" i="17" s="1"/>
  <c r="R164" i="17" s="1"/>
  <c r="J156" i="17"/>
  <c r="M146" i="17"/>
  <c r="S146" i="17" s="1"/>
  <c r="M158" i="17"/>
  <c r="S158" i="17" s="1"/>
  <c r="M134" i="17"/>
  <c r="Q134" i="17" s="1"/>
  <c r="R134" i="17" s="1"/>
  <c r="M130" i="17"/>
  <c r="M124" i="17"/>
  <c r="S124" i="17" s="1"/>
  <c r="M125" i="17"/>
  <c r="S125" i="17" s="1"/>
  <c r="I154" i="17"/>
  <c r="Q151" i="17" s="1"/>
  <c r="R151" i="17" s="1"/>
  <c r="K145" i="17"/>
  <c r="I115" i="17"/>
  <c r="M120" i="17"/>
  <c r="S120" i="17" s="1"/>
  <c r="M160" i="17"/>
  <c r="Q160" i="17" s="1"/>
  <c r="R160" i="17" s="1"/>
  <c r="K164" i="17"/>
  <c r="M153" i="17"/>
  <c r="Q153" i="17" s="1"/>
  <c r="R153" i="17" s="1"/>
  <c r="M136" i="17"/>
  <c r="Q136" i="17" s="1"/>
  <c r="R136" i="17" s="1"/>
  <c r="M122" i="17"/>
  <c r="Q122" i="17" s="1"/>
  <c r="R122" i="17" s="1"/>
  <c r="I164" i="17"/>
  <c r="J163" i="17"/>
  <c r="J145" i="17"/>
  <c r="K115" i="17"/>
  <c r="J152" i="17"/>
  <c r="M117" i="17"/>
  <c r="Q117" i="17" s="1"/>
  <c r="R117" i="17" s="1"/>
  <c r="M115" i="17"/>
  <c r="Q115" i="17" s="1"/>
  <c r="R115" i="17" s="1"/>
  <c r="M149" i="17"/>
  <c r="S149" i="17" s="1"/>
  <c r="M155" i="17"/>
  <c r="S155" i="17" s="1"/>
  <c r="M140" i="17"/>
  <c r="S140" i="17" s="1"/>
  <c r="M123" i="17"/>
  <c r="Q123" i="17" s="1"/>
  <c r="R123" i="17" s="1"/>
  <c r="M144" i="17"/>
  <c r="M150" i="17"/>
  <c r="Q150" i="17" s="1"/>
  <c r="R150" i="17" s="1"/>
  <c r="M132" i="17"/>
  <c r="S132" i="17" s="1"/>
  <c r="M128" i="17"/>
  <c r="S128" i="17" s="1"/>
  <c r="S162" i="17"/>
  <c r="Q161" i="17"/>
  <c r="R161" i="17" s="1"/>
  <c r="H60" i="17"/>
  <c r="L60" i="17" s="1"/>
  <c r="I60" i="17" s="1"/>
  <c r="H52" i="17"/>
  <c r="L52" i="17" s="1"/>
  <c r="I52" i="17" s="1"/>
  <c r="H59" i="17"/>
  <c r="L59" i="17" s="1"/>
  <c r="H16" i="17"/>
  <c r="L16" i="17" s="1"/>
  <c r="H46" i="17"/>
  <c r="L46" i="17" s="1"/>
  <c r="I46" i="17" s="1"/>
  <c r="H30" i="17"/>
  <c r="L30" i="17" s="1"/>
  <c r="J30" i="17" s="1"/>
  <c r="H26" i="17"/>
  <c r="L26" i="17" s="1"/>
  <c r="J26" i="17" s="1"/>
  <c r="H22" i="17"/>
  <c r="L22" i="17" s="1"/>
  <c r="J22" i="17" s="1"/>
  <c r="H18" i="17"/>
  <c r="L18" i="17" s="1"/>
  <c r="I18" i="17" s="1"/>
  <c r="H51" i="17"/>
  <c r="L51" i="17" s="1"/>
  <c r="H33" i="17"/>
  <c r="L33" i="17" s="1"/>
  <c r="I33" i="17" s="1"/>
  <c r="H47" i="17"/>
  <c r="L47" i="17" s="1"/>
  <c r="K47" i="17" s="1"/>
  <c r="H43" i="17"/>
  <c r="L43" i="17" s="1"/>
  <c r="I43" i="17" s="1"/>
  <c r="H23" i="17"/>
  <c r="L23" i="17" s="1"/>
  <c r="K23" i="17" s="1"/>
  <c r="H35" i="17"/>
  <c r="L35" i="17" s="1"/>
  <c r="K35" i="17" s="1"/>
  <c r="H20" i="17"/>
  <c r="L20" i="17" s="1"/>
  <c r="K20" i="17" s="1"/>
  <c r="H45" i="17"/>
  <c r="L45" i="17" s="1"/>
  <c r="K45" i="17" s="1"/>
  <c r="H37" i="17"/>
  <c r="L37" i="17" s="1"/>
  <c r="K37" i="17" s="1"/>
  <c r="H29" i="17"/>
  <c r="L29" i="17" s="1"/>
  <c r="J29" i="17" s="1"/>
  <c r="H13" i="17"/>
  <c r="L13" i="17" s="1"/>
  <c r="I13" i="17" s="1"/>
  <c r="H55" i="17"/>
  <c r="L55" i="17" s="1"/>
  <c r="H49" i="17"/>
  <c r="L49" i="17" s="1"/>
  <c r="J49" i="17" s="1"/>
  <c r="H25" i="17"/>
  <c r="L25" i="17" s="1"/>
  <c r="H17" i="17"/>
  <c r="L17" i="17" s="1"/>
  <c r="I17" i="17" s="1"/>
  <c r="T405" i="26"/>
  <c r="T381" i="26"/>
  <c r="T400" i="21"/>
  <c r="T172" i="21"/>
  <c r="T526" i="22"/>
  <c r="T420" i="25"/>
  <c r="U18" i="23"/>
  <c r="T447" i="21"/>
  <c r="T494" i="19"/>
  <c r="T493" i="20"/>
  <c r="U171" i="23"/>
  <c r="T30" i="23"/>
  <c r="T123" i="28"/>
  <c r="T375" i="19"/>
  <c r="U237" i="26"/>
  <c r="U132" i="26"/>
  <c r="T337" i="26"/>
  <c r="T390" i="20"/>
  <c r="T66" i="20"/>
  <c r="T366" i="23"/>
  <c r="U199" i="23"/>
  <c r="T88" i="23"/>
  <c r="U183" i="23"/>
  <c r="U43" i="23"/>
  <c r="T138" i="21"/>
  <c r="T241" i="27"/>
  <c r="U403" i="22"/>
  <c r="T478" i="21"/>
  <c r="T471" i="20"/>
  <c r="U49" i="23"/>
  <c r="T98" i="20"/>
  <c r="T477" i="21"/>
  <c r="U44" i="28"/>
  <c r="U456" i="21"/>
  <c r="J25" i="25"/>
  <c r="M24" i="25"/>
  <c r="S24" i="25" s="1"/>
  <c r="M11" i="25"/>
  <c r="S11" i="25" s="1"/>
  <c r="M12" i="25"/>
  <c r="I25" i="25"/>
  <c r="U486" i="21"/>
  <c r="U386" i="19"/>
  <c r="T261" i="19"/>
  <c r="U175" i="26"/>
  <c r="U68" i="26"/>
  <c r="T21" i="26"/>
  <c r="T482" i="20"/>
  <c r="T252" i="23"/>
  <c r="T342" i="23"/>
  <c r="T254" i="23"/>
  <c r="T228" i="23"/>
  <c r="T404" i="21"/>
  <c r="T396" i="21"/>
  <c r="T250" i="21"/>
  <c r="T230" i="21"/>
  <c r="U126" i="21"/>
  <c r="T33" i="27"/>
  <c r="T156" i="22"/>
  <c r="T43" i="22"/>
  <c r="U144" i="22"/>
  <c r="T150" i="28"/>
  <c r="U24" i="28"/>
  <c r="T151" i="28"/>
  <c r="T106" i="28"/>
  <c r="T379" i="20"/>
  <c r="T506" i="21"/>
  <c r="T403" i="19"/>
  <c r="T393" i="21"/>
  <c r="T405" i="27"/>
  <c r="T413" i="27"/>
  <c r="U208" i="27"/>
  <c r="U144" i="27"/>
  <c r="T254" i="27"/>
  <c r="T358" i="27"/>
  <c r="T351" i="28"/>
  <c r="U135" i="28"/>
  <c r="U60" i="28"/>
  <c r="T138" i="28"/>
  <c r="U56" i="28"/>
  <c r="T381" i="27"/>
  <c r="T360" i="22"/>
  <c r="M19" i="25"/>
  <c r="S19" i="25" s="1"/>
  <c r="I19" i="25"/>
  <c r="M22" i="25"/>
  <c r="Q22" i="25" s="1"/>
  <c r="R22" i="25" s="1"/>
  <c r="M15" i="25"/>
  <c r="I15" i="25"/>
  <c r="Q16" i="25" s="1"/>
  <c r="R16" i="25" s="1"/>
  <c r="K25" i="25"/>
  <c r="M14" i="25"/>
  <c r="S14" i="25" s="1"/>
  <c r="M10" i="25"/>
  <c r="K19" i="25"/>
  <c r="K26" i="25"/>
  <c r="M20" i="25"/>
  <c r="M23" i="25"/>
  <c r="Q23" i="25" s="1"/>
  <c r="R23" i="25" s="1"/>
  <c r="J26" i="25"/>
  <c r="J15" i="25"/>
  <c r="M18" i="25"/>
  <c r="M13" i="25"/>
  <c r="Q13" i="25" s="1"/>
  <c r="R13" i="25" s="1"/>
  <c r="M9" i="25"/>
  <c r="M17" i="25"/>
  <c r="S17" i="25" s="1"/>
  <c r="S14" i="26"/>
  <c r="S10" i="26"/>
  <c r="M9" i="22"/>
  <c r="Q9" i="22" s="1"/>
  <c r="R9" i="22" s="1"/>
  <c r="M10" i="22"/>
  <c r="S10" i="22" s="1"/>
  <c r="M11" i="22"/>
  <c r="Q11" i="22" s="1"/>
  <c r="R11" i="22" s="1"/>
  <c r="M13" i="22"/>
  <c r="M22" i="21"/>
  <c r="Q22" i="21" s="1"/>
  <c r="R22" i="21" s="1"/>
  <c r="I25" i="21"/>
  <c r="M11" i="21"/>
  <c r="S11" i="21" s="1"/>
  <c r="I28" i="21"/>
  <c r="M16" i="21"/>
  <c r="S16" i="21" s="1"/>
  <c r="M14" i="21"/>
  <c r="Q14" i="21" s="1"/>
  <c r="R14" i="21" s="1"/>
  <c r="J25" i="21"/>
  <c r="M13" i="21"/>
  <c r="M9" i="21"/>
  <c r="S9" i="21" s="1"/>
  <c r="J19" i="21"/>
  <c r="K20" i="21"/>
  <c r="M12" i="21"/>
  <c r="Q12" i="21" s="1"/>
  <c r="R12" i="21" s="1"/>
  <c r="M10" i="21"/>
  <c r="S10" i="21" s="1"/>
  <c r="K28" i="21"/>
  <c r="M25" i="21"/>
  <c r="S25" i="21" s="1"/>
  <c r="P25" i="21" s="1"/>
  <c r="T25" i="21" s="1"/>
  <c r="M28" i="21"/>
  <c r="Q28" i="21" s="1"/>
  <c r="R28" i="21" s="1"/>
  <c r="M18" i="21"/>
  <c r="S18" i="21" s="1"/>
  <c r="I26" i="21"/>
  <c r="M29" i="21"/>
  <c r="Q29" i="21" s="1"/>
  <c r="R29" i="21" s="1"/>
  <c r="M19" i="21"/>
  <c r="M15" i="21"/>
  <c r="S15" i="21" s="1"/>
  <c r="M24" i="21"/>
  <c r="S24" i="21" s="1"/>
  <c r="P24" i="21" s="1"/>
  <c r="U24" i="21" s="1"/>
  <c r="J26" i="21"/>
  <c r="M17" i="21"/>
  <c r="Q17" i="21" s="1"/>
  <c r="R17" i="21" s="1"/>
  <c r="Q27" i="21"/>
  <c r="R27" i="21" s="1"/>
  <c r="M20" i="21"/>
  <c r="S20" i="21" s="1"/>
  <c r="M26" i="21"/>
  <c r="Q26" i="21" s="1"/>
  <c r="R26" i="21" s="1"/>
  <c r="M21" i="21"/>
  <c r="Q21" i="21" s="1"/>
  <c r="R21" i="21" s="1"/>
  <c r="I17" i="21"/>
  <c r="M23" i="21"/>
  <c r="S23" i="21" s="1"/>
  <c r="S28" i="21"/>
  <c r="P28" i="21" s="1"/>
  <c r="Q15" i="26"/>
  <c r="R15" i="26" s="1"/>
  <c r="T305" i="26"/>
  <c r="T81" i="19"/>
  <c r="T423" i="19"/>
  <c r="T204" i="26"/>
  <c r="U440" i="20"/>
  <c r="T293" i="26"/>
  <c r="T123" i="23"/>
  <c r="T444" i="22"/>
  <c r="S12" i="22"/>
  <c r="T49" i="22"/>
  <c r="Q12" i="26"/>
  <c r="R12" i="26" s="1"/>
  <c r="S12" i="26"/>
  <c r="Q14" i="26"/>
  <c r="R14" i="26" s="1"/>
  <c r="U18" i="26"/>
  <c r="Q27" i="25"/>
  <c r="R27" i="25" s="1"/>
  <c r="Q163" i="17"/>
  <c r="R163" i="17" s="1"/>
  <c r="T379" i="23"/>
  <c r="T169" i="23"/>
  <c r="T334" i="23"/>
  <c r="U281" i="27"/>
  <c r="T379" i="27"/>
  <c r="U415" i="19"/>
  <c r="T526" i="19"/>
  <c r="U401" i="27"/>
  <c r="T419" i="27"/>
  <c r="U240" i="19"/>
  <c r="U160" i="26"/>
  <c r="U361" i="19"/>
  <c r="T240" i="23"/>
  <c r="T472" i="21"/>
  <c r="T239" i="22"/>
  <c r="T52" i="22"/>
  <c r="U48" i="28"/>
  <c r="T32" i="28"/>
  <c r="T367" i="22"/>
  <c r="T190" i="21"/>
  <c r="T192" i="26"/>
  <c r="U154" i="26"/>
  <c r="T200" i="26"/>
  <c r="U413" i="20"/>
  <c r="U50" i="20"/>
  <c r="T140" i="23"/>
  <c r="U133" i="27"/>
  <c r="T391" i="22"/>
  <c r="U45" i="22"/>
  <c r="T357" i="22"/>
  <c r="U301" i="28"/>
  <c r="T103" i="19"/>
  <c r="T168" i="26"/>
  <c r="U72" i="23"/>
  <c r="U362" i="21"/>
  <c r="U97" i="21"/>
  <c r="U421" i="27"/>
  <c r="T469" i="22"/>
  <c r="U252" i="22"/>
  <c r="T77" i="28"/>
  <c r="T85" i="22"/>
  <c r="T47" i="22"/>
  <c r="U21" i="22"/>
  <c r="T267" i="19"/>
  <c r="T86" i="19"/>
  <c r="T401" i="26"/>
  <c r="T270" i="26"/>
  <c r="T264" i="26"/>
  <c r="T107" i="26"/>
  <c r="T514" i="20"/>
  <c r="T268" i="23"/>
  <c r="T77" i="23"/>
  <c r="T526" i="21"/>
  <c r="T162" i="21"/>
  <c r="T41" i="27"/>
  <c r="T337" i="22"/>
  <c r="T356" i="22"/>
  <c r="T274" i="22"/>
  <c r="U81" i="22"/>
  <c r="T61" i="22"/>
  <c r="T176" i="22"/>
  <c r="T350" i="28"/>
  <c r="T188" i="28"/>
  <c r="T333" i="16"/>
  <c r="T421" i="26"/>
  <c r="T176" i="26"/>
  <c r="T84" i="26"/>
  <c r="T139" i="23"/>
  <c r="U59" i="23"/>
  <c r="U34" i="23"/>
  <c r="T522" i="21"/>
  <c r="T342" i="21"/>
  <c r="T282" i="21"/>
  <c r="T182" i="21"/>
  <c r="T173" i="22"/>
  <c r="T402" i="22"/>
  <c r="T521" i="22"/>
  <c r="T184" i="28"/>
  <c r="T229" i="28"/>
  <c r="U40" i="28"/>
  <c r="T201" i="28"/>
  <c r="T286" i="22"/>
  <c r="T410" i="22"/>
  <c r="T159" i="28"/>
  <c r="T57" i="27"/>
  <c r="U518" i="21"/>
  <c r="T297" i="26"/>
  <c r="T342" i="27"/>
  <c r="T389" i="27"/>
  <c r="T258" i="22"/>
  <c r="T169" i="22"/>
  <c r="T148" i="26"/>
  <c r="T359" i="28"/>
  <c r="T202" i="17"/>
  <c r="U183" i="17"/>
  <c r="U188" i="17"/>
  <c r="U201" i="17"/>
  <c r="U181" i="17"/>
  <c r="T198" i="17"/>
  <c r="T199" i="17"/>
  <c r="T208" i="17"/>
  <c r="T184" i="17"/>
  <c r="U206" i="17"/>
  <c r="T189" i="17"/>
  <c r="U190" i="17"/>
  <c r="T186" i="17"/>
  <c r="T182" i="17"/>
  <c r="T200" i="17"/>
  <c r="U210" i="17"/>
  <c r="Q20" i="21"/>
  <c r="R20" i="21" s="1"/>
  <c r="S26" i="21"/>
  <c r="P26" i="21" s="1"/>
  <c r="U26" i="21" s="1"/>
  <c r="Q25" i="21"/>
  <c r="R25" i="21" s="1"/>
  <c r="Q23" i="21"/>
  <c r="R23" i="21" s="1"/>
  <c r="Q24" i="21"/>
  <c r="R24" i="21" s="1"/>
  <c r="T154" i="28"/>
  <c r="T204" i="17"/>
  <c r="U350" i="27"/>
  <c r="T196" i="17"/>
  <c r="T482" i="21"/>
  <c r="T244" i="28"/>
  <c r="T380" i="21"/>
  <c r="U313" i="23"/>
  <c r="T255" i="22"/>
  <c r="T355" i="22"/>
  <c r="U236" i="22"/>
  <c r="T397" i="28"/>
  <c r="T296" i="28"/>
  <c r="T28" i="28"/>
  <c r="T281" i="28"/>
  <c r="T166" i="28"/>
  <c r="U464" i="21"/>
  <c r="U245" i="19"/>
  <c r="T91" i="19"/>
  <c r="S29" i="21"/>
  <c r="P29" i="21" s="1"/>
  <c r="U29" i="21" s="1"/>
  <c r="U463" i="20"/>
  <c r="U181" i="20"/>
  <c r="T85" i="28"/>
  <c r="T209" i="28"/>
  <c r="U90" i="28"/>
  <c r="U448" i="22"/>
  <c r="T336" i="26"/>
  <c r="U510" i="19"/>
  <c r="U419" i="21"/>
  <c r="U72" i="20"/>
  <c r="U236" i="21"/>
  <c r="T278" i="27"/>
  <c r="U289" i="27"/>
  <c r="U459" i="22"/>
  <c r="T314" i="22"/>
  <c r="T193" i="17"/>
  <c r="U205" i="17"/>
  <c r="T317" i="26"/>
  <c r="U380" i="26"/>
  <c r="U104" i="20"/>
  <c r="U202" i="21"/>
  <c r="U75" i="22"/>
  <c r="U393" i="28"/>
  <c r="T200" i="28"/>
  <c r="U81" i="28"/>
  <c r="T36" i="28"/>
  <c r="U447" i="20"/>
  <c r="U259" i="20"/>
  <c r="U494" i="21"/>
  <c r="U474" i="21"/>
  <c r="T25" i="27"/>
  <c r="T510" i="22"/>
  <c r="U395" i="22"/>
  <c r="U161" i="22"/>
  <c r="U33" i="22"/>
  <c r="T64" i="28"/>
  <c r="T139" i="28"/>
  <c r="T347" i="28"/>
  <c r="T69" i="21"/>
  <c r="U93" i="21"/>
  <c r="T32" i="21"/>
  <c r="T45" i="21"/>
  <c r="Q91" i="17"/>
  <c r="K91" i="17"/>
  <c r="J91" i="17"/>
  <c r="I91" i="17"/>
  <c r="R91" i="17"/>
  <c r="M91" i="17"/>
  <c r="S91" i="17"/>
  <c r="P91" i="17" s="1"/>
  <c r="T91" i="17" s="1"/>
  <c r="J101" i="17"/>
  <c r="S101" i="17"/>
  <c r="P101" i="17" s="1"/>
  <c r="U101" i="17" s="1"/>
  <c r="I101" i="17"/>
  <c r="M101" i="17"/>
  <c r="Q101" i="17"/>
  <c r="K101" i="17"/>
  <c r="R101" i="17"/>
  <c r="J80" i="17"/>
  <c r="R80" i="17"/>
  <c r="S80" i="17"/>
  <c r="P80" i="17" s="1"/>
  <c r="T80" i="17" s="1"/>
  <c r="Q80" i="17"/>
  <c r="M80" i="17"/>
  <c r="I80" i="17"/>
  <c r="J64" i="17"/>
  <c r="I64" i="17"/>
  <c r="J32" i="17"/>
  <c r="I32" i="17"/>
  <c r="I105" i="17"/>
  <c r="S105" i="17"/>
  <c r="P105" i="17" s="1"/>
  <c r="U105" i="17" s="1"/>
  <c r="R105" i="17"/>
  <c r="Q105" i="17"/>
  <c r="M105" i="17"/>
  <c r="J100" i="17"/>
  <c r="I100" i="17"/>
  <c r="Q100" i="17"/>
  <c r="R100" i="17"/>
  <c r="K100" i="17"/>
  <c r="M100" i="17"/>
  <c r="S100" i="17"/>
  <c r="P100" i="17" s="1"/>
  <c r="T100" i="17" s="1"/>
  <c r="K95" i="17"/>
  <c r="Q95" i="17"/>
  <c r="I95" i="17"/>
  <c r="M95" i="17"/>
  <c r="R95" i="17"/>
  <c r="S95" i="17"/>
  <c r="P95" i="17" s="1"/>
  <c r="T95" i="17" s="1"/>
  <c r="I89" i="17"/>
  <c r="S89" i="17"/>
  <c r="P89" i="17" s="1"/>
  <c r="U89" i="17" s="1"/>
  <c r="R89" i="17"/>
  <c r="Q89" i="17"/>
  <c r="M89" i="17"/>
  <c r="K84" i="17"/>
  <c r="Q84" i="17"/>
  <c r="J84" i="17"/>
  <c r="I84" i="17"/>
  <c r="R84" i="17"/>
  <c r="M84" i="17"/>
  <c r="S84" i="17"/>
  <c r="P84" i="17" s="1"/>
  <c r="T84" i="17" s="1"/>
  <c r="K79" i="17"/>
  <c r="Q79" i="17"/>
  <c r="R79" i="17"/>
  <c r="M79" i="17"/>
  <c r="I79" i="17"/>
  <c r="S79" i="17"/>
  <c r="P79" i="17" s="1"/>
  <c r="T79" i="17" s="1"/>
  <c r="I73" i="17"/>
  <c r="I68" i="17"/>
  <c r="K68" i="17"/>
  <c r="K63" i="17"/>
  <c r="I63" i="17"/>
  <c r="I47" i="17"/>
  <c r="K31" i="17"/>
  <c r="I31" i="17"/>
  <c r="I25" i="17"/>
  <c r="Q107" i="17"/>
  <c r="R107" i="17"/>
  <c r="M107" i="17"/>
  <c r="K107" i="17"/>
  <c r="J107" i="17"/>
  <c r="I107" i="17"/>
  <c r="S107" i="17"/>
  <c r="P107" i="17" s="1"/>
  <c r="T107" i="17" s="1"/>
  <c r="J85" i="17"/>
  <c r="S85" i="17"/>
  <c r="P85" i="17" s="1"/>
  <c r="U85" i="17" s="1"/>
  <c r="K85" i="17"/>
  <c r="M85" i="17"/>
  <c r="Q85" i="17"/>
  <c r="I85" i="17"/>
  <c r="R85" i="17"/>
  <c r="J69" i="17"/>
  <c r="K69" i="17"/>
  <c r="I69" i="17"/>
  <c r="I37" i="17"/>
  <c r="J102" i="17"/>
  <c r="R102" i="17"/>
  <c r="M102" i="17"/>
  <c r="K102" i="17"/>
  <c r="S102" i="17"/>
  <c r="P102" i="17" s="1"/>
  <c r="U102" i="17" s="1"/>
  <c r="I102" i="17"/>
  <c r="Q102" i="17"/>
  <c r="R98" i="17"/>
  <c r="M98" i="17"/>
  <c r="K98" i="17"/>
  <c r="J98" i="17"/>
  <c r="I98" i="17"/>
  <c r="Q98" i="17"/>
  <c r="S98" i="17"/>
  <c r="P98" i="17" s="1"/>
  <c r="U98" i="17" s="1"/>
  <c r="R90" i="17"/>
  <c r="M90" i="17"/>
  <c r="S90" i="17"/>
  <c r="P90" i="17" s="1"/>
  <c r="U90" i="17" s="1"/>
  <c r="I90" i="17"/>
  <c r="K90" i="17"/>
  <c r="Q90" i="17"/>
  <c r="J90" i="17"/>
  <c r="R82" i="17"/>
  <c r="M82" i="17"/>
  <c r="J82" i="17"/>
  <c r="I82" i="17"/>
  <c r="S82" i="17"/>
  <c r="P82" i="17" s="1"/>
  <c r="U82" i="17" s="1"/>
  <c r="Q82" i="17"/>
  <c r="K82" i="17"/>
  <c r="K74" i="17"/>
  <c r="I74" i="17"/>
  <c r="J74" i="17"/>
  <c r="K66" i="17"/>
  <c r="J66" i="17"/>
  <c r="I66" i="17"/>
  <c r="J50" i="17"/>
  <c r="I34" i="17"/>
  <c r="K22" i="17"/>
  <c r="J104" i="17"/>
  <c r="I104" i="17"/>
  <c r="Q104" i="17"/>
  <c r="S104" i="17"/>
  <c r="P104" i="17" s="1"/>
  <c r="T104" i="17" s="1"/>
  <c r="M104" i="17"/>
  <c r="R104" i="17"/>
  <c r="Q99" i="17"/>
  <c r="R99" i="17"/>
  <c r="M99" i="17"/>
  <c r="S99" i="17"/>
  <c r="P99" i="17" s="1"/>
  <c r="T99" i="17" s="1"/>
  <c r="K99" i="17"/>
  <c r="I99" i="17"/>
  <c r="J99" i="17"/>
  <c r="J93" i="17"/>
  <c r="S93" i="17"/>
  <c r="P93" i="17" s="1"/>
  <c r="U93" i="17" s="1"/>
  <c r="R93" i="17"/>
  <c r="Q93" i="17"/>
  <c r="K93" i="17"/>
  <c r="I93" i="17"/>
  <c r="M93" i="17"/>
  <c r="J88" i="17"/>
  <c r="Q88" i="17"/>
  <c r="I88" i="17"/>
  <c r="S88" i="17"/>
  <c r="P88" i="17" s="1"/>
  <c r="U88" i="17" s="1"/>
  <c r="R88" i="17"/>
  <c r="M88" i="17"/>
  <c r="Q83" i="17"/>
  <c r="R83" i="17"/>
  <c r="M83" i="17"/>
  <c r="J83" i="17"/>
  <c r="S83" i="17"/>
  <c r="P83" i="17" s="1"/>
  <c r="T83" i="17" s="1"/>
  <c r="I83" i="17"/>
  <c r="K83" i="17"/>
  <c r="J77" i="17"/>
  <c r="K77" i="17"/>
  <c r="I77" i="17"/>
  <c r="K67" i="17"/>
  <c r="J67" i="17"/>
  <c r="I67" i="17"/>
  <c r="K40" i="17"/>
  <c r="K96" i="17"/>
  <c r="Q96" i="17"/>
  <c r="R96" i="17"/>
  <c r="I96" i="17"/>
  <c r="M96" i="17"/>
  <c r="S96" i="17"/>
  <c r="P96" i="17" s="1"/>
  <c r="U96" i="17" s="1"/>
  <c r="K75" i="17"/>
  <c r="I59" i="17"/>
  <c r="R106" i="17"/>
  <c r="M106" i="17"/>
  <c r="S106" i="17"/>
  <c r="P106" i="17" s="1"/>
  <c r="U106" i="17" s="1"/>
  <c r="K106" i="17"/>
  <c r="J106" i="17"/>
  <c r="I106" i="17"/>
  <c r="Q106" i="17"/>
  <c r="R94" i="17"/>
  <c r="M94" i="17"/>
  <c r="S94" i="17"/>
  <c r="P94" i="17" s="1"/>
  <c r="U94" i="17" s="1"/>
  <c r="K94" i="17"/>
  <c r="Q94" i="17"/>
  <c r="I94" i="17"/>
  <c r="J86" i="17"/>
  <c r="R86" i="17"/>
  <c r="M86" i="17"/>
  <c r="I86" i="17"/>
  <c r="S86" i="17"/>
  <c r="P86" i="17" s="1"/>
  <c r="U86" i="17" s="1"/>
  <c r="K86" i="17"/>
  <c r="Q86" i="17"/>
  <c r="J78" i="17"/>
  <c r="I78" i="17"/>
  <c r="K78" i="17"/>
  <c r="J70" i="17"/>
  <c r="K70" i="17"/>
  <c r="I70" i="17"/>
  <c r="K26" i="17"/>
  <c r="Q108" i="17"/>
  <c r="I108" i="17"/>
  <c r="R108" i="17"/>
  <c r="J108" i="17"/>
  <c r="M108" i="17"/>
  <c r="K108" i="17"/>
  <c r="S108" i="17"/>
  <c r="P108" i="17" s="1"/>
  <c r="T108" i="17" s="1"/>
  <c r="K103" i="17"/>
  <c r="Q103" i="17"/>
  <c r="M103" i="17"/>
  <c r="R103" i="17"/>
  <c r="S103" i="17"/>
  <c r="P103" i="17" s="1"/>
  <c r="T103" i="17" s="1"/>
  <c r="I103" i="17"/>
  <c r="I97" i="17"/>
  <c r="S97" i="17"/>
  <c r="P97" i="17" s="1"/>
  <c r="U97" i="17" s="1"/>
  <c r="Q97" i="17"/>
  <c r="M97" i="17"/>
  <c r="R97" i="17"/>
  <c r="J92" i="17"/>
  <c r="I92" i="17"/>
  <c r="Q92" i="17"/>
  <c r="K92" i="17"/>
  <c r="R92" i="17"/>
  <c r="M92" i="17"/>
  <c r="S92" i="17"/>
  <c r="P92" i="17" s="1"/>
  <c r="T92" i="17" s="1"/>
  <c r="K87" i="17"/>
  <c r="Q87" i="17"/>
  <c r="M87" i="17"/>
  <c r="I87" i="17"/>
  <c r="R87" i="17"/>
  <c r="S87" i="17"/>
  <c r="P87" i="17" s="1"/>
  <c r="T87" i="17" s="1"/>
  <c r="I81" i="17"/>
  <c r="S81" i="17"/>
  <c r="P81" i="17" s="1"/>
  <c r="U81" i="17" s="1"/>
  <c r="Q81" i="17"/>
  <c r="M81" i="17"/>
  <c r="R81" i="17"/>
  <c r="J76" i="17"/>
  <c r="I76" i="17"/>
  <c r="K76" i="17"/>
  <c r="K71" i="17"/>
  <c r="I65" i="17"/>
  <c r="T379" i="26"/>
  <c r="T34" i="26"/>
  <c r="T363" i="20"/>
  <c r="T286" i="23"/>
  <c r="T129" i="21"/>
  <c r="T188" i="27"/>
  <c r="T467" i="22"/>
  <c r="T96" i="22"/>
  <c r="T107" i="22"/>
  <c r="T396" i="28"/>
  <c r="T20" i="28"/>
  <c r="T170" i="28"/>
  <c r="T266" i="23"/>
  <c r="T258" i="23"/>
  <c r="T192" i="17"/>
  <c r="T212" i="17"/>
  <c r="T197" i="17"/>
  <c r="T385" i="28"/>
  <c r="U185" i="17"/>
  <c r="T205" i="28"/>
  <c r="T317" i="28"/>
  <c r="U514" i="21"/>
  <c r="T389" i="19"/>
  <c r="U253" i="19"/>
  <c r="T419" i="26"/>
  <c r="T467" i="20"/>
  <c r="T40" i="23"/>
  <c r="T278" i="23"/>
  <c r="T302" i="23"/>
  <c r="U130" i="21"/>
  <c r="T404" i="27"/>
  <c r="T379" i="22"/>
  <c r="T242" i="22"/>
  <c r="T312" i="28"/>
  <c r="T193" i="28"/>
  <c r="T134" i="28"/>
  <c r="T105" i="28"/>
  <c r="T502" i="22"/>
  <c r="T209" i="17"/>
  <c r="T256" i="23"/>
  <c r="T377" i="28"/>
  <c r="T293" i="19"/>
  <c r="T490" i="21"/>
  <c r="T389" i="21"/>
  <c r="T77" i="22"/>
  <c r="T213" i="17"/>
  <c r="U285" i="28"/>
  <c r="T98" i="28"/>
  <c r="U258" i="21"/>
  <c r="U194" i="17"/>
  <c r="T266" i="26"/>
  <c r="T354" i="21"/>
  <c r="T419" i="25"/>
  <c r="T135" i="25"/>
  <c r="U350" i="25"/>
  <c r="T355" i="25"/>
  <c r="T301" i="25"/>
  <c r="T401" i="25"/>
  <c r="U421" i="25"/>
  <c r="U413" i="16"/>
  <c r="U101" i="24"/>
  <c r="T347" i="25"/>
  <c r="U143" i="25"/>
  <c r="U380" i="25"/>
  <c r="U81" i="25"/>
  <c r="U101" i="25"/>
  <c r="U341" i="16"/>
  <c r="T45" i="25"/>
  <c r="T413" i="25"/>
  <c r="T376" i="16"/>
  <c r="I16" i="17"/>
  <c r="I15" i="17"/>
  <c r="Q10" i="24"/>
  <c r="R10" i="24" s="1"/>
  <c r="Q14" i="24"/>
  <c r="R14" i="24" s="1"/>
  <c r="U337" i="16"/>
  <c r="U416" i="16"/>
  <c r="T405" i="16"/>
  <c r="T360" i="16"/>
  <c r="Q330" i="25"/>
  <c r="R330" i="25" s="1"/>
  <c r="Q331" i="25"/>
  <c r="R331" i="25" s="1"/>
  <c r="Q324" i="25"/>
  <c r="R324" i="25" s="1"/>
  <c r="T213" i="25"/>
  <c r="T199" i="25"/>
  <c r="T40" i="25"/>
  <c r="Q14" i="25"/>
  <c r="R14" i="25" s="1"/>
  <c r="Q15" i="25"/>
  <c r="R15" i="25" s="1"/>
  <c r="Q431" i="19"/>
  <c r="R431" i="19" s="1"/>
  <c r="Q437" i="19"/>
  <c r="R437" i="19" s="1"/>
  <c r="Q329" i="19"/>
  <c r="R329" i="19" s="1"/>
  <c r="Q324" i="19"/>
  <c r="R324" i="19" s="1"/>
  <c r="Q223" i="19"/>
  <c r="R223" i="19" s="1"/>
  <c r="Q226" i="19"/>
  <c r="R226" i="19" s="1"/>
  <c r="Q331" i="26"/>
  <c r="R331" i="26" s="1"/>
  <c r="Q219" i="26"/>
  <c r="R219" i="26" s="1"/>
  <c r="Q114" i="26"/>
  <c r="R114" i="26" s="1"/>
  <c r="Q9" i="26"/>
  <c r="R9" i="26" s="1"/>
  <c r="Q433" i="20"/>
  <c r="R433" i="20" s="1"/>
  <c r="Q331" i="20"/>
  <c r="R331" i="20" s="1"/>
  <c r="Q325" i="20"/>
  <c r="R325" i="20" s="1"/>
  <c r="Q332" i="23"/>
  <c r="R332" i="23" s="1"/>
  <c r="Q328" i="23"/>
  <c r="R328" i="23" s="1"/>
  <c r="Q219" i="23"/>
  <c r="R219" i="23" s="1"/>
  <c r="Q222" i="23"/>
  <c r="R222" i="23" s="1"/>
  <c r="Q120" i="23"/>
  <c r="R120" i="23" s="1"/>
  <c r="Q9" i="23"/>
  <c r="R9" i="23" s="1"/>
  <c r="Q436" i="21"/>
  <c r="R436" i="21" s="1"/>
  <c r="Q430" i="21"/>
  <c r="R430" i="21" s="1"/>
  <c r="Q222" i="21"/>
  <c r="R222" i="21" s="1"/>
  <c r="Q120" i="21"/>
  <c r="R120" i="21" s="1"/>
  <c r="Q226" i="27"/>
  <c r="R226" i="27" s="1"/>
  <c r="Q16" i="27"/>
  <c r="R16" i="27" s="1"/>
  <c r="Q437" i="22"/>
  <c r="R437" i="22" s="1"/>
  <c r="Q430" i="22"/>
  <c r="R430" i="22" s="1"/>
  <c r="Q329" i="22"/>
  <c r="R329" i="22" s="1"/>
  <c r="Q326" i="22"/>
  <c r="R326" i="22" s="1"/>
  <c r="Q227" i="22"/>
  <c r="R227" i="22" s="1"/>
  <c r="Q225" i="22"/>
  <c r="R225" i="22" s="1"/>
  <c r="Q221" i="22"/>
  <c r="R221" i="22" s="1"/>
  <c r="S332" i="28"/>
  <c r="Q224" i="28"/>
  <c r="R224" i="28" s="1"/>
  <c r="Q117" i="28"/>
  <c r="R117" i="28" s="1"/>
  <c r="Q121" i="28"/>
  <c r="R121" i="28" s="1"/>
  <c r="Q10" i="28"/>
  <c r="R10" i="28" s="1"/>
  <c r="Q11" i="28"/>
  <c r="R11" i="28" s="1"/>
  <c r="U368" i="16"/>
  <c r="U377" i="16"/>
  <c r="J16" i="17"/>
  <c r="U342" i="25"/>
  <c r="T358" i="25"/>
  <c r="U83" i="24"/>
  <c r="T81" i="24"/>
  <c r="U509" i="16"/>
  <c r="T397" i="16"/>
  <c r="P331" i="21"/>
  <c r="U331" i="21" s="1"/>
  <c r="U89" i="24"/>
  <c r="S14" i="21"/>
  <c r="U256" i="28"/>
  <c r="T256" i="28"/>
  <c r="U165" i="28"/>
  <c r="T165" i="28"/>
  <c r="U257" i="28"/>
  <c r="T257" i="28"/>
  <c r="T152" i="28"/>
  <c r="U152" i="28"/>
  <c r="U315" i="28"/>
  <c r="T315" i="28"/>
  <c r="T127" i="28"/>
  <c r="U127" i="28"/>
  <c r="U177" i="28"/>
  <c r="T177" i="28"/>
  <c r="U146" i="28"/>
  <c r="T146" i="28"/>
  <c r="U379" i="28"/>
  <c r="T379" i="28"/>
  <c r="U423" i="28"/>
  <c r="T423" i="28"/>
  <c r="U419" i="28"/>
  <c r="T419" i="28"/>
  <c r="U415" i="28"/>
  <c r="T415" i="28"/>
  <c r="U409" i="28"/>
  <c r="T409" i="28"/>
  <c r="U297" i="28"/>
  <c r="T297" i="28"/>
  <c r="U295" i="28"/>
  <c r="T295" i="28"/>
  <c r="U228" i="28"/>
  <c r="T228" i="28"/>
  <c r="U287" i="28"/>
  <c r="T287" i="28"/>
  <c r="U416" i="28"/>
  <c r="T416" i="28"/>
  <c r="U336" i="28"/>
  <c r="T336" i="28"/>
  <c r="T202" i="28"/>
  <c r="U202" i="28"/>
  <c r="T128" i="28"/>
  <c r="U128" i="28"/>
  <c r="U76" i="28"/>
  <c r="T76" i="28"/>
  <c r="U395" i="28"/>
  <c r="T395" i="28"/>
  <c r="U412" i="28"/>
  <c r="T412" i="28"/>
  <c r="U133" i="28"/>
  <c r="T133" i="28"/>
  <c r="T124" i="28"/>
  <c r="U124" i="28"/>
  <c r="T65" i="28"/>
  <c r="U65" i="28"/>
  <c r="T33" i="28"/>
  <c r="U33" i="28"/>
  <c r="T107" i="28"/>
  <c r="U107" i="28"/>
  <c r="T180" i="28"/>
  <c r="U180" i="28"/>
  <c r="U333" i="28"/>
  <c r="T333" i="28"/>
  <c r="Q324" i="28"/>
  <c r="R324" i="28" s="1"/>
  <c r="U196" i="28"/>
  <c r="T196" i="28"/>
  <c r="U182" i="28"/>
  <c r="T182" i="28"/>
  <c r="U367" i="28"/>
  <c r="T367" i="28"/>
  <c r="T190" i="28"/>
  <c r="U190" i="28"/>
  <c r="S330" i="28"/>
  <c r="Q225" i="28"/>
  <c r="R225" i="28" s="1"/>
  <c r="T102" i="28"/>
  <c r="U102" i="28"/>
  <c r="U157" i="28"/>
  <c r="T157" i="28"/>
  <c r="U26" i="28"/>
  <c r="T26" i="28"/>
  <c r="U70" i="28"/>
  <c r="T70" i="28"/>
  <c r="U18" i="28"/>
  <c r="T18" i="28"/>
  <c r="U66" i="28"/>
  <c r="T66" i="28"/>
  <c r="T59" i="28"/>
  <c r="U59" i="28"/>
  <c r="T39" i="28"/>
  <c r="U39" i="28"/>
  <c r="U390" i="28"/>
  <c r="T390" i="28"/>
  <c r="U234" i="28"/>
  <c r="T234" i="28"/>
  <c r="T340" i="28"/>
  <c r="U340" i="28"/>
  <c r="T45" i="28"/>
  <c r="U45" i="28"/>
  <c r="U361" i="28"/>
  <c r="T361" i="28"/>
  <c r="U353" i="28"/>
  <c r="T353" i="28"/>
  <c r="U345" i="28"/>
  <c r="T345" i="28"/>
  <c r="U374" i="28"/>
  <c r="T374" i="28"/>
  <c r="T364" i="28"/>
  <c r="U364" i="28"/>
  <c r="U343" i="28"/>
  <c r="T343" i="28"/>
  <c r="U307" i="28"/>
  <c r="T307" i="28"/>
  <c r="T352" i="28"/>
  <c r="U352" i="28"/>
  <c r="U414" i="28"/>
  <c r="T414" i="28"/>
  <c r="U248" i="28"/>
  <c r="T248" i="28"/>
  <c r="T246" i="28"/>
  <c r="U246" i="28"/>
  <c r="U254" i="28"/>
  <c r="T254" i="28"/>
  <c r="U334" i="28"/>
  <c r="T334" i="28"/>
  <c r="U204" i="28"/>
  <c r="T204" i="28"/>
  <c r="T294" i="28"/>
  <c r="U294" i="28"/>
  <c r="U271" i="28"/>
  <c r="T271" i="28"/>
  <c r="U341" i="28"/>
  <c r="T341" i="28"/>
  <c r="Q325" i="28"/>
  <c r="R325" i="28" s="1"/>
  <c r="T210" i="28"/>
  <c r="U210" i="28"/>
  <c r="T176" i="28"/>
  <c r="U176" i="28"/>
  <c r="U83" i="28"/>
  <c r="T83" i="28"/>
  <c r="T53" i="28"/>
  <c r="U53" i="28"/>
  <c r="T21" i="28"/>
  <c r="U21" i="28"/>
  <c r="T306" i="28"/>
  <c r="U306" i="28"/>
  <c r="T261" i="28"/>
  <c r="U261" i="28"/>
  <c r="Q221" i="28"/>
  <c r="R221" i="28" s="1"/>
  <c r="U167" i="28"/>
  <c r="T167" i="28"/>
  <c r="U279" i="28"/>
  <c r="T279" i="28"/>
  <c r="T172" i="28"/>
  <c r="U172" i="28"/>
  <c r="U173" i="28"/>
  <c r="T173" i="28"/>
  <c r="U62" i="28"/>
  <c r="T62" i="28"/>
  <c r="U30" i="28"/>
  <c r="T30" i="28"/>
  <c r="S14" i="28"/>
  <c r="U96" i="28"/>
  <c r="T96" i="28"/>
  <c r="U58" i="28"/>
  <c r="T58" i="28"/>
  <c r="T51" i="28"/>
  <c r="U51" i="28"/>
  <c r="T231" i="28"/>
  <c r="U231" i="28"/>
  <c r="U73" i="28"/>
  <c r="T73" i="28"/>
  <c r="U178" i="28"/>
  <c r="T178" i="28"/>
  <c r="U42" i="28"/>
  <c r="T42" i="28"/>
  <c r="S11" i="28"/>
  <c r="P16" i="28" s="1"/>
  <c r="T370" i="28"/>
  <c r="U370" i="28"/>
  <c r="T356" i="28"/>
  <c r="U356" i="28"/>
  <c r="T290" i="28"/>
  <c r="U290" i="28"/>
  <c r="U366" i="28"/>
  <c r="T366" i="28"/>
  <c r="T253" i="28"/>
  <c r="U253" i="28"/>
  <c r="T63" i="28"/>
  <c r="U63" i="28"/>
  <c r="U38" i="28"/>
  <c r="T38" i="28"/>
  <c r="T31" i="28"/>
  <c r="U31" i="28"/>
  <c r="U400" i="28"/>
  <c r="T400" i="28"/>
  <c r="U394" i="28"/>
  <c r="T394" i="28"/>
  <c r="U413" i="28"/>
  <c r="T413" i="28"/>
  <c r="T369" i="28"/>
  <c r="U369" i="28"/>
  <c r="U355" i="28"/>
  <c r="T355" i="28"/>
  <c r="U247" i="28"/>
  <c r="T247" i="28"/>
  <c r="U255" i="28"/>
  <c r="T255" i="28"/>
  <c r="T262" i="28"/>
  <c r="U262" i="28"/>
  <c r="U251" i="28"/>
  <c r="T251" i="28"/>
  <c r="Q220" i="28"/>
  <c r="R220" i="28" s="1"/>
  <c r="U181" i="28"/>
  <c r="T181" i="28"/>
  <c r="T144" i="28"/>
  <c r="U144" i="28"/>
  <c r="T41" i="28"/>
  <c r="U41" i="28"/>
  <c r="U198" i="28"/>
  <c r="T198" i="28"/>
  <c r="U311" i="28"/>
  <c r="T311" i="28"/>
  <c r="U74" i="28"/>
  <c r="T74" i="28"/>
  <c r="U300" i="28"/>
  <c r="T300" i="28"/>
  <c r="U236" i="28"/>
  <c r="T236" i="28"/>
  <c r="U304" i="28"/>
  <c r="T304" i="28"/>
  <c r="U266" i="28"/>
  <c r="T266" i="28"/>
  <c r="Q13" i="28"/>
  <c r="R13" i="28" s="1"/>
  <c r="U95" i="28"/>
  <c r="T95" i="28"/>
  <c r="U199" i="28"/>
  <c r="T199" i="28"/>
  <c r="U203" i="28"/>
  <c r="T203" i="28"/>
  <c r="U142" i="28"/>
  <c r="T142" i="28"/>
  <c r="U88" i="28"/>
  <c r="T88" i="28"/>
  <c r="U19" i="28"/>
  <c r="T19" i="28"/>
  <c r="U54" i="28"/>
  <c r="T54" i="28"/>
  <c r="U93" i="28"/>
  <c r="T93" i="28"/>
  <c r="Q118" i="28"/>
  <c r="R118" i="28" s="1"/>
  <c r="T82" i="28"/>
  <c r="U82" i="28"/>
  <c r="U368" i="28"/>
  <c r="T368" i="28"/>
  <c r="U141" i="28"/>
  <c r="T141" i="28"/>
  <c r="U161" i="28"/>
  <c r="T161" i="28"/>
  <c r="U50" i="28"/>
  <c r="T50" i="28"/>
  <c r="U71" i="28"/>
  <c r="T71" i="28"/>
  <c r="U406" i="28"/>
  <c r="T406" i="28"/>
  <c r="U383" i="28"/>
  <c r="T383" i="28"/>
  <c r="T402" i="28"/>
  <c r="U402" i="28"/>
  <c r="U378" i="28"/>
  <c r="T378" i="28"/>
  <c r="T318" i="28"/>
  <c r="U318" i="28"/>
  <c r="T286" i="28"/>
  <c r="U286" i="28"/>
  <c r="U239" i="28"/>
  <c r="T239" i="28"/>
  <c r="U420" i="28"/>
  <c r="T420" i="28"/>
  <c r="U238" i="28"/>
  <c r="T238" i="28"/>
  <c r="T310" i="28"/>
  <c r="U310" i="28"/>
  <c r="U263" i="28"/>
  <c r="T263" i="28"/>
  <c r="U292" i="28"/>
  <c r="T292" i="28"/>
  <c r="U72" i="28"/>
  <c r="T72" i="28"/>
  <c r="U403" i="28"/>
  <c r="T403" i="28"/>
  <c r="U149" i="28"/>
  <c r="T149" i="28"/>
  <c r="U84" i="28"/>
  <c r="T84" i="28"/>
  <c r="T61" i="28"/>
  <c r="U61" i="28"/>
  <c r="T29" i="28"/>
  <c r="U29" i="28"/>
  <c r="T136" i="28"/>
  <c r="U136" i="28"/>
  <c r="U408" i="28"/>
  <c r="T408" i="28"/>
  <c r="U272" i="28"/>
  <c r="T272" i="28"/>
  <c r="U129" i="28"/>
  <c r="T129" i="28"/>
  <c r="U276" i="28"/>
  <c r="T276" i="28"/>
  <c r="T335" i="28"/>
  <c r="U335" i="28"/>
  <c r="U163" i="28"/>
  <c r="T163" i="28"/>
  <c r="U265" i="28"/>
  <c r="T265" i="28"/>
  <c r="U194" i="28"/>
  <c r="T194" i="28"/>
  <c r="T156" i="28"/>
  <c r="U156" i="28"/>
  <c r="T91" i="28"/>
  <c r="U91" i="28"/>
  <c r="P12" i="28"/>
  <c r="U185" i="28"/>
  <c r="T185" i="28"/>
  <c r="U303" i="28"/>
  <c r="T303" i="28"/>
  <c r="T186" i="28"/>
  <c r="U186" i="28"/>
  <c r="U264" i="28"/>
  <c r="T264" i="28"/>
  <c r="T148" i="28"/>
  <c r="U148" i="28"/>
  <c r="U55" i="28"/>
  <c r="T55" i="28"/>
  <c r="U158" i="28"/>
  <c r="T158" i="28"/>
  <c r="U399" i="28"/>
  <c r="T399" i="28"/>
  <c r="U22" i="28"/>
  <c r="T22" i="28"/>
  <c r="U174" i="28"/>
  <c r="T174" i="28"/>
  <c r="U208" i="28"/>
  <c r="T208" i="28"/>
  <c r="U97" i="28"/>
  <c r="T97" i="28"/>
  <c r="U235" i="28"/>
  <c r="T235" i="28"/>
  <c r="U195" i="28"/>
  <c r="T195" i="28"/>
  <c r="U130" i="28"/>
  <c r="T130" i="28"/>
  <c r="U411" i="28"/>
  <c r="T411" i="28"/>
  <c r="U417" i="28"/>
  <c r="T417" i="28"/>
  <c r="U386" i="28"/>
  <c r="T386" i="28"/>
  <c r="S329" i="28"/>
  <c r="P326" i="28" s="1"/>
  <c r="Q329" i="28"/>
  <c r="R329" i="28" s="1"/>
  <c r="U337" i="28"/>
  <c r="T337" i="28"/>
  <c r="U293" i="28"/>
  <c r="T293" i="28"/>
  <c r="T277" i="28"/>
  <c r="U277" i="28"/>
  <c r="U283" i="28"/>
  <c r="T283" i="28"/>
  <c r="U79" i="28"/>
  <c r="T79" i="28"/>
  <c r="U94" i="28"/>
  <c r="T94" i="28"/>
  <c r="U288" i="28"/>
  <c r="T288" i="28"/>
  <c r="T99" i="28"/>
  <c r="U99" i="28"/>
  <c r="T49" i="28"/>
  <c r="U49" i="28"/>
  <c r="U358" i="28"/>
  <c r="T358" i="28"/>
  <c r="U189" i="28"/>
  <c r="T189" i="28"/>
  <c r="U339" i="28"/>
  <c r="T339" i="28"/>
  <c r="Q328" i="28"/>
  <c r="R328" i="28" s="1"/>
  <c r="U274" i="28"/>
  <c r="T274" i="28"/>
  <c r="U131" i="28"/>
  <c r="T131" i="28"/>
  <c r="U278" i="28"/>
  <c r="T278" i="28"/>
  <c r="T206" i="28"/>
  <c r="U206" i="28"/>
  <c r="T140" i="28"/>
  <c r="U140" i="28"/>
  <c r="S114" i="28"/>
  <c r="U179" i="28"/>
  <c r="T179" i="28"/>
  <c r="T132" i="28"/>
  <c r="U132" i="28"/>
  <c r="U191" i="28"/>
  <c r="T191" i="28"/>
  <c r="T78" i="28"/>
  <c r="U78" i="28"/>
  <c r="T302" i="28"/>
  <c r="U302" i="28"/>
  <c r="U232" i="28"/>
  <c r="T232" i="28"/>
  <c r="U375" i="28"/>
  <c r="T375" i="28"/>
  <c r="U398" i="28"/>
  <c r="T398" i="28"/>
  <c r="U404" i="28"/>
  <c r="T404" i="28"/>
  <c r="U391" i="28"/>
  <c r="T391" i="28"/>
  <c r="U365" i="28"/>
  <c r="T365" i="28"/>
  <c r="U357" i="28"/>
  <c r="T357" i="28"/>
  <c r="U349" i="28"/>
  <c r="T349" i="28"/>
  <c r="U401" i="28"/>
  <c r="T401" i="28"/>
  <c r="U371" i="28"/>
  <c r="T371" i="28"/>
  <c r="U382" i="28"/>
  <c r="T382" i="28"/>
  <c r="T360" i="28"/>
  <c r="U360" i="28"/>
  <c r="U291" i="28"/>
  <c r="T291" i="28"/>
  <c r="U410" i="28"/>
  <c r="T410" i="28"/>
  <c r="U267" i="28"/>
  <c r="T267" i="28"/>
  <c r="U242" i="28"/>
  <c r="T242" i="28"/>
  <c r="S224" i="28"/>
  <c r="P224" i="28" s="1"/>
  <c r="U250" i="28"/>
  <c r="T250" i="28"/>
  <c r="U259" i="28"/>
  <c r="T259" i="28"/>
  <c r="U249" i="28"/>
  <c r="T249" i="28"/>
  <c r="U237" i="28"/>
  <c r="T237" i="28"/>
  <c r="U362" i="28"/>
  <c r="T362" i="28"/>
  <c r="U299" i="28"/>
  <c r="T299" i="28"/>
  <c r="U275" i="28"/>
  <c r="T275" i="28"/>
  <c r="U270" i="28"/>
  <c r="T270" i="28"/>
  <c r="T160" i="28"/>
  <c r="U160" i="28"/>
  <c r="T69" i="28"/>
  <c r="U69" i="28"/>
  <c r="T37" i="28"/>
  <c r="U37" i="28"/>
  <c r="T164" i="28"/>
  <c r="U164" i="28"/>
  <c r="U87" i="28"/>
  <c r="T87" i="28"/>
  <c r="U305" i="28"/>
  <c r="T305" i="28"/>
  <c r="U147" i="28"/>
  <c r="T147" i="28"/>
  <c r="U153" i="28"/>
  <c r="T153" i="28"/>
  <c r="U282" i="28"/>
  <c r="T282" i="28"/>
  <c r="U240" i="28"/>
  <c r="T240" i="28"/>
  <c r="U316" i="28"/>
  <c r="T316" i="28"/>
  <c r="U280" i="28"/>
  <c r="T280" i="28"/>
  <c r="U169" i="28"/>
  <c r="T169" i="28"/>
  <c r="U92" i="28"/>
  <c r="T92" i="28"/>
  <c r="U75" i="28"/>
  <c r="T75" i="28"/>
  <c r="T43" i="28"/>
  <c r="U43" i="28"/>
  <c r="U145" i="28"/>
  <c r="T145" i="28"/>
  <c r="U46" i="28"/>
  <c r="T46" i="28"/>
  <c r="U162" i="28"/>
  <c r="T162" i="28"/>
  <c r="U126" i="28"/>
  <c r="T126" i="28"/>
  <c r="T67" i="28"/>
  <c r="U67" i="28"/>
  <c r="T35" i="28"/>
  <c r="U35" i="28"/>
  <c r="U89" i="28"/>
  <c r="T89" i="28"/>
  <c r="T27" i="28"/>
  <c r="U27" i="28"/>
  <c r="T269" i="28"/>
  <c r="U269" i="28"/>
  <c r="U187" i="28"/>
  <c r="T187" i="28"/>
  <c r="T47" i="28"/>
  <c r="U47" i="28"/>
  <c r="U387" i="28"/>
  <c r="T387" i="28"/>
  <c r="U407" i="28"/>
  <c r="T407" i="28"/>
  <c r="U421" i="28"/>
  <c r="T421" i="28"/>
  <c r="U422" i="28"/>
  <c r="T422" i="28"/>
  <c r="U313" i="28"/>
  <c r="T313" i="28"/>
  <c r="T314" i="28"/>
  <c r="U314" i="28"/>
  <c r="T298" i="28"/>
  <c r="U298" i="28"/>
  <c r="U258" i="28"/>
  <c r="T258" i="28"/>
  <c r="T405" i="28"/>
  <c r="U405" i="28"/>
  <c r="U80" i="28"/>
  <c r="T80" i="28"/>
  <c r="U211" i="28"/>
  <c r="T211" i="28"/>
  <c r="U108" i="28"/>
  <c r="T108" i="28"/>
  <c r="U183" i="28"/>
  <c r="T183" i="28"/>
  <c r="U104" i="28"/>
  <c r="T104" i="28"/>
  <c r="T57" i="28"/>
  <c r="U57" i="28"/>
  <c r="T25" i="28"/>
  <c r="U25" i="28"/>
  <c r="T168" i="28"/>
  <c r="U168" i="28"/>
  <c r="T344" i="28"/>
  <c r="U344" i="28"/>
  <c r="U86" i="28"/>
  <c r="T86" i="28"/>
  <c r="U418" i="28"/>
  <c r="T418" i="28"/>
  <c r="T245" i="28"/>
  <c r="U245" i="28"/>
  <c r="T103" i="28"/>
  <c r="U103" i="28"/>
  <c r="T348" i="28"/>
  <c r="U348" i="28"/>
  <c r="U230" i="28"/>
  <c r="T230" i="28"/>
  <c r="U207" i="28"/>
  <c r="T207" i="28"/>
  <c r="U137" i="28"/>
  <c r="T137" i="28"/>
  <c r="U100" i="28"/>
  <c r="T100" i="28"/>
  <c r="U23" i="28"/>
  <c r="T23" i="28"/>
  <c r="U101" i="28"/>
  <c r="T101" i="28"/>
  <c r="U284" i="28"/>
  <c r="T284" i="28"/>
  <c r="U243" i="28"/>
  <c r="T243" i="28"/>
  <c r="U34" i="28"/>
  <c r="T34" i="28"/>
  <c r="U125" i="28"/>
  <c r="T125" i="28"/>
  <c r="U420" i="22"/>
  <c r="T420" i="22"/>
  <c r="U504" i="22"/>
  <c r="T504" i="22"/>
  <c r="U381" i="22"/>
  <c r="T381" i="22"/>
  <c r="T300" i="22"/>
  <c r="U300" i="22"/>
  <c r="U374" i="22"/>
  <c r="T374" i="22"/>
  <c r="T267" i="22"/>
  <c r="U267" i="22"/>
  <c r="T138" i="22"/>
  <c r="U138" i="22"/>
  <c r="U102" i="22"/>
  <c r="T102" i="22"/>
  <c r="U508" i="22"/>
  <c r="T508" i="22"/>
  <c r="U488" i="22"/>
  <c r="T488" i="22"/>
  <c r="U483" i="22"/>
  <c r="T483" i="22"/>
  <c r="U481" i="22"/>
  <c r="T481" i="22"/>
  <c r="T507" i="22"/>
  <c r="U507" i="22"/>
  <c r="T462" i="22"/>
  <c r="U462" i="22"/>
  <c r="T460" i="22"/>
  <c r="U460" i="22"/>
  <c r="U376" i="22"/>
  <c r="T376" i="22"/>
  <c r="U297" i="22"/>
  <c r="T297" i="22"/>
  <c r="U409" i="22"/>
  <c r="T409" i="22"/>
  <c r="T358" i="22"/>
  <c r="U358" i="22"/>
  <c r="U316" i="22"/>
  <c r="T316" i="22"/>
  <c r="U518" i="22"/>
  <c r="T518" i="22"/>
  <c r="U317" i="22"/>
  <c r="T317" i="22"/>
  <c r="U230" i="22"/>
  <c r="T230" i="22"/>
  <c r="U421" i="22"/>
  <c r="T421" i="22"/>
  <c r="T441" i="22"/>
  <c r="U441" i="22"/>
  <c r="Q117" i="22"/>
  <c r="R117" i="22" s="1"/>
  <c r="U185" i="22"/>
  <c r="T185" i="22"/>
  <c r="U130" i="22"/>
  <c r="T130" i="22"/>
  <c r="U348" i="22"/>
  <c r="T348" i="22"/>
  <c r="T291" i="22"/>
  <c r="U291" i="22"/>
  <c r="U157" i="22"/>
  <c r="T157" i="22"/>
  <c r="U86" i="22"/>
  <c r="T86" i="22"/>
  <c r="T170" i="22"/>
  <c r="U170" i="22"/>
  <c r="T25" i="22"/>
  <c r="U25" i="22"/>
  <c r="U197" i="22"/>
  <c r="T197" i="22"/>
  <c r="U105" i="22"/>
  <c r="T105" i="22"/>
  <c r="U37" i="22"/>
  <c r="T37" i="22"/>
  <c r="U336" i="22"/>
  <c r="T336" i="22"/>
  <c r="U294" i="22"/>
  <c r="T294" i="22"/>
  <c r="U139" i="22"/>
  <c r="T139" i="22"/>
  <c r="T315" i="22"/>
  <c r="U315" i="22"/>
  <c r="U293" i="22"/>
  <c r="T293" i="22"/>
  <c r="T181" i="22"/>
  <c r="U181" i="22"/>
  <c r="U125" i="22"/>
  <c r="T125" i="22"/>
  <c r="T523" i="22"/>
  <c r="U523" i="22"/>
  <c r="T233" i="22"/>
  <c r="U233" i="22"/>
  <c r="U497" i="22"/>
  <c r="T497" i="22"/>
  <c r="U342" i="22"/>
  <c r="T342" i="22"/>
  <c r="U417" i="22"/>
  <c r="T417" i="22"/>
  <c r="U28" i="22"/>
  <c r="T28" i="22"/>
  <c r="U20" i="22"/>
  <c r="T20" i="22"/>
  <c r="U67" i="22"/>
  <c r="T67" i="22"/>
  <c r="U40" i="22"/>
  <c r="T40" i="22"/>
  <c r="T64" i="22"/>
  <c r="U64" i="22"/>
  <c r="T24" i="22"/>
  <c r="U24" i="22"/>
  <c r="U362" i="22"/>
  <c r="T362" i="22"/>
  <c r="T341" i="22"/>
  <c r="U341" i="22"/>
  <c r="T251" i="22"/>
  <c r="U251" i="22"/>
  <c r="U199" i="22"/>
  <c r="T199" i="22"/>
  <c r="U264" i="22"/>
  <c r="T264" i="22"/>
  <c r="T57" i="22"/>
  <c r="U57" i="22"/>
  <c r="U419" i="22"/>
  <c r="T419" i="22"/>
  <c r="U240" i="22"/>
  <c r="T240" i="22"/>
  <c r="U295" i="22"/>
  <c r="T295" i="22"/>
  <c r="U401" i="22"/>
  <c r="T401" i="22"/>
  <c r="U479" i="22"/>
  <c r="T479" i="22"/>
  <c r="U511" i="22"/>
  <c r="T511" i="22"/>
  <c r="T522" i="22"/>
  <c r="U522" i="22"/>
  <c r="U487" i="22"/>
  <c r="T487" i="22"/>
  <c r="T470" i="22"/>
  <c r="U470" i="22"/>
  <c r="S437" i="22"/>
  <c r="U524" i="22"/>
  <c r="T524" i="22"/>
  <c r="U440" i="22"/>
  <c r="T440" i="22"/>
  <c r="U464" i="22"/>
  <c r="T464" i="22"/>
  <c r="U384" i="22"/>
  <c r="T384" i="22"/>
  <c r="U351" i="22"/>
  <c r="T351" i="22"/>
  <c r="U333" i="22"/>
  <c r="T333" i="22"/>
  <c r="U275" i="22"/>
  <c r="T275" i="22"/>
  <c r="U404" i="22"/>
  <c r="T404" i="22"/>
  <c r="U238" i="22"/>
  <c r="T238" i="22"/>
  <c r="S118" i="22"/>
  <c r="U485" i="22"/>
  <c r="T485" i="22"/>
  <c r="S329" i="22"/>
  <c r="P329" i="22" s="1"/>
  <c r="U308" i="22"/>
  <c r="T308" i="22"/>
  <c r="U292" i="22"/>
  <c r="T292" i="22"/>
  <c r="T335" i="22"/>
  <c r="U335" i="22"/>
  <c r="T299" i="22"/>
  <c r="U299" i="22"/>
  <c r="T243" i="22"/>
  <c r="U243" i="22"/>
  <c r="U127" i="22"/>
  <c r="T127" i="22"/>
  <c r="T78" i="22"/>
  <c r="U78" i="22"/>
  <c r="U41" i="22"/>
  <c r="T41" i="22"/>
  <c r="Q330" i="22"/>
  <c r="R330" i="22" s="1"/>
  <c r="Q325" i="22"/>
  <c r="R325" i="22" s="1"/>
  <c r="U312" i="22"/>
  <c r="T312" i="22"/>
  <c r="U269" i="22"/>
  <c r="T269" i="22"/>
  <c r="U210" i="22"/>
  <c r="T210" i="22"/>
  <c r="U175" i="22"/>
  <c r="T175" i="22"/>
  <c r="U123" i="22"/>
  <c r="T123" i="22"/>
  <c r="Q328" i="22"/>
  <c r="R328" i="22" s="1"/>
  <c r="U211" i="22"/>
  <c r="T211" i="22"/>
  <c r="Q121" i="22"/>
  <c r="R121" i="22" s="1"/>
  <c r="T241" i="22"/>
  <c r="U241" i="22"/>
  <c r="U281" i="22"/>
  <c r="T281" i="22"/>
  <c r="U525" i="22"/>
  <c r="T525" i="22"/>
  <c r="U172" i="22"/>
  <c r="T172" i="22"/>
  <c r="U364" i="22"/>
  <c r="T364" i="22"/>
  <c r="T450" i="22"/>
  <c r="U450" i="22"/>
  <c r="U406" i="22"/>
  <c r="T406" i="22"/>
  <c r="S224" i="22"/>
  <c r="U124" i="22"/>
  <c r="T124" i="22"/>
  <c r="U29" i="22"/>
  <c r="T29" i="22"/>
  <c r="U272" i="22"/>
  <c r="T272" i="22"/>
  <c r="U206" i="22"/>
  <c r="T206" i="22"/>
  <c r="T454" i="22"/>
  <c r="U454" i="22"/>
  <c r="T380" i="22"/>
  <c r="U380" i="22"/>
  <c r="U101" i="22"/>
  <c r="T101" i="22"/>
  <c r="U339" i="22"/>
  <c r="T339" i="22"/>
  <c r="U302" i="22"/>
  <c r="T302" i="22"/>
  <c r="S13" i="22"/>
  <c r="U83" i="22"/>
  <c r="T83" i="22"/>
  <c r="Q222" i="22"/>
  <c r="R222" i="22" s="1"/>
  <c r="U60" i="22"/>
  <c r="T60" i="22"/>
  <c r="U159" i="22"/>
  <c r="T159" i="22"/>
  <c r="U167" i="22"/>
  <c r="T167" i="22"/>
  <c r="U56" i="22"/>
  <c r="T56" i="22"/>
  <c r="U480" i="22"/>
  <c r="T480" i="22"/>
  <c r="U385" i="22"/>
  <c r="T385" i="22"/>
  <c r="T50" i="22"/>
  <c r="U50" i="22"/>
  <c r="U59" i="22"/>
  <c r="T59" i="22"/>
  <c r="Q115" i="22"/>
  <c r="R115" i="22" s="1"/>
  <c r="T34" i="22"/>
  <c r="U34" i="22"/>
  <c r="U63" i="22"/>
  <c r="T63" i="22"/>
  <c r="U369" i="22"/>
  <c r="T369" i="22"/>
  <c r="T338" i="22"/>
  <c r="U338" i="22"/>
  <c r="U318" i="22"/>
  <c r="T318" i="22"/>
  <c r="U184" i="22"/>
  <c r="T184" i="22"/>
  <c r="U520" i="22"/>
  <c r="T520" i="22"/>
  <c r="U515" i="22"/>
  <c r="T515" i="22"/>
  <c r="T503" i="22"/>
  <c r="U503" i="22"/>
  <c r="S435" i="22"/>
  <c r="Q435" i="22"/>
  <c r="R435" i="22" s="1"/>
  <c r="U494" i="22"/>
  <c r="T494" i="22"/>
  <c r="U407" i="22"/>
  <c r="T407" i="22"/>
  <c r="U396" i="22"/>
  <c r="T396" i="22"/>
  <c r="U492" i="22"/>
  <c r="T492" i="22"/>
  <c r="T475" i="22"/>
  <c r="U475" i="22"/>
  <c r="T253" i="22"/>
  <c r="U253" i="22"/>
  <c r="T237" i="22"/>
  <c r="U237" i="22"/>
  <c r="U208" i="22"/>
  <c r="T208" i="22"/>
  <c r="T178" i="22"/>
  <c r="U178" i="22"/>
  <c r="U443" i="22"/>
  <c r="T443" i="22"/>
  <c r="U405" i="22"/>
  <c r="T405" i="22"/>
  <c r="T372" i="22"/>
  <c r="U372" i="22"/>
  <c r="U359" i="22"/>
  <c r="T359" i="22"/>
  <c r="U350" i="22"/>
  <c r="T350" i="22"/>
  <c r="U276" i="22"/>
  <c r="T276" i="22"/>
  <c r="U246" i="22"/>
  <c r="T246" i="22"/>
  <c r="T154" i="22"/>
  <c r="U154" i="22"/>
  <c r="T126" i="22"/>
  <c r="U126" i="22"/>
  <c r="Q327" i="22"/>
  <c r="R327" i="22" s="1"/>
  <c r="S226" i="22"/>
  <c r="U389" i="22"/>
  <c r="T389" i="22"/>
  <c r="U207" i="22"/>
  <c r="T207" i="22"/>
  <c r="Q17" i="22"/>
  <c r="R17" i="22" s="1"/>
  <c r="T346" i="22"/>
  <c r="U346" i="22"/>
  <c r="T177" i="22"/>
  <c r="U177" i="22"/>
  <c r="T100" i="22"/>
  <c r="U100" i="22"/>
  <c r="T202" i="22"/>
  <c r="U202" i="22"/>
  <c r="U388" i="22"/>
  <c r="T388" i="22"/>
  <c r="T149" i="22"/>
  <c r="U149" i="22"/>
  <c r="Q14" i="22"/>
  <c r="R14" i="22" s="1"/>
  <c r="U411" i="22"/>
  <c r="T411" i="22"/>
  <c r="U248" i="22"/>
  <c r="T248" i="22"/>
  <c r="U204" i="22"/>
  <c r="T204" i="22"/>
  <c r="Q332" i="22"/>
  <c r="R332" i="22" s="1"/>
  <c r="U471" i="22"/>
  <c r="T471" i="22"/>
  <c r="T257" i="22"/>
  <c r="U257" i="22"/>
  <c r="T506" i="22"/>
  <c r="U506" i="22"/>
  <c r="U484" i="22"/>
  <c r="T484" i="22"/>
  <c r="U155" i="22"/>
  <c r="T155" i="22"/>
  <c r="U87" i="22"/>
  <c r="T87" i="22"/>
  <c r="T70" i="22"/>
  <c r="U70" i="22"/>
  <c r="U212" i="22"/>
  <c r="T212" i="22"/>
  <c r="U68" i="22"/>
  <c r="T68" i="22"/>
  <c r="T36" i="22"/>
  <c r="U36" i="22"/>
  <c r="U200" i="22"/>
  <c r="T200" i="22"/>
  <c r="U72" i="22"/>
  <c r="T72" i="22"/>
  <c r="T54" i="22"/>
  <c r="U54" i="22"/>
  <c r="T280" i="22"/>
  <c r="U280" i="22"/>
  <c r="U383" i="22"/>
  <c r="T383" i="22"/>
  <c r="T465" i="22"/>
  <c r="U465" i="22"/>
  <c r="U382" i="22"/>
  <c r="T382" i="22"/>
  <c r="U519" i="22"/>
  <c r="T519" i="22"/>
  <c r="U472" i="22"/>
  <c r="T472" i="22"/>
  <c r="U386" i="22"/>
  <c r="T386" i="22"/>
  <c r="U439" i="22"/>
  <c r="T439" i="22"/>
  <c r="U413" i="22"/>
  <c r="T413" i="22"/>
  <c r="U289" i="22"/>
  <c r="T289" i="22"/>
  <c r="U451" i="22"/>
  <c r="T451" i="22"/>
  <c r="U284" i="22"/>
  <c r="T284" i="22"/>
  <c r="U254" i="22"/>
  <c r="T254" i="22"/>
  <c r="T150" i="22"/>
  <c r="U150" i="22"/>
  <c r="S116" i="22"/>
  <c r="Q116" i="22"/>
  <c r="R116" i="22" s="1"/>
  <c r="T158" i="22"/>
  <c r="U158" i="22"/>
  <c r="P324" i="22"/>
  <c r="T235" i="22"/>
  <c r="U235" i="22"/>
  <c r="U131" i="22"/>
  <c r="T131" i="22"/>
  <c r="U305" i="22"/>
  <c r="T305" i="22"/>
  <c r="U296" i="22"/>
  <c r="T296" i="22"/>
  <c r="U108" i="22"/>
  <c r="T108" i="22"/>
  <c r="U447" i="22"/>
  <c r="T447" i="22"/>
  <c r="U363" i="22"/>
  <c r="T363" i="22"/>
  <c r="U189" i="22"/>
  <c r="T189" i="22"/>
  <c r="T249" i="22"/>
  <c r="U249" i="22"/>
  <c r="T69" i="22"/>
  <c r="U69" i="22"/>
  <c r="Q331" i="22"/>
  <c r="R331" i="22" s="1"/>
  <c r="U104" i="22"/>
  <c r="T104" i="22"/>
  <c r="U438" i="22"/>
  <c r="T438" i="22"/>
  <c r="U285" i="22"/>
  <c r="T285" i="22"/>
  <c r="U55" i="22"/>
  <c r="T55" i="22"/>
  <c r="U128" i="22"/>
  <c r="T128" i="22"/>
  <c r="T66" i="22"/>
  <c r="U66" i="22"/>
  <c r="U309" i="22"/>
  <c r="T309" i="22"/>
  <c r="U307" i="22"/>
  <c r="T307" i="22"/>
  <c r="U205" i="22"/>
  <c r="T205" i="22"/>
  <c r="U51" i="22"/>
  <c r="T51" i="22"/>
  <c r="T354" i="22"/>
  <c r="U354" i="22"/>
  <c r="U136" i="22"/>
  <c r="T136" i="22"/>
  <c r="U501" i="22"/>
  <c r="T501" i="22"/>
  <c r="U514" i="22"/>
  <c r="T514" i="22"/>
  <c r="U500" i="22"/>
  <c r="T500" i="22"/>
  <c r="T474" i="22"/>
  <c r="U474" i="22"/>
  <c r="U400" i="22"/>
  <c r="T400" i="22"/>
  <c r="U397" i="22"/>
  <c r="T397" i="22"/>
  <c r="U368" i="22"/>
  <c r="T368" i="22"/>
  <c r="U445" i="22"/>
  <c r="T445" i="22"/>
  <c r="U452" i="22"/>
  <c r="T452" i="22"/>
  <c r="U392" i="22"/>
  <c r="T392" i="22"/>
  <c r="U366" i="22"/>
  <c r="T366" i="22"/>
  <c r="U313" i="22"/>
  <c r="T313" i="22"/>
  <c r="U179" i="22"/>
  <c r="T179" i="22"/>
  <c r="U146" i="22"/>
  <c r="T146" i="22"/>
  <c r="U262" i="22"/>
  <c r="T262" i="22"/>
  <c r="U461" i="22"/>
  <c r="T461" i="22"/>
  <c r="U278" i="22"/>
  <c r="T278" i="22"/>
  <c r="U266" i="22"/>
  <c r="T266" i="22"/>
  <c r="U191" i="22"/>
  <c r="T191" i="22"/>
  <c r="U162" i="22"/>
  <c r="T162" i="22"/>
  <c r="U135" i="22"/>
  <c r="T135" i="22"/>
  <c r="U94" i="22"/>
  <c r="T94" i="22"/>
  <c r="U106" i="22"/>
  <c r="T106" i="22"/>
  <c r="U347" i="22"/>
  <c r="T347" i="22"/>
  <c r="T74" i="22"/>
  <c r="U74" i="22"/>
  <c r="U477" i="22"/>
  <c r="T477" i="22"/>
  <c r="U166" i="22"/>
  <c r="T166" i="22"/>
  <c r="T44" i="22"/>
  <c r="U44" i="22"/>
  <c r="U265" i="22"/>
  <c r="T265" i="22"/>
  <c r="P119" i="22"/>
  <c r="T491" i="22"/>
  <c r="U491" i="22"/>
  <c r="U273" i="22"/>
  <c r="T273" i="22"/>
  <c r="U183" i="22"/>
  <c r="T183" i="22"/>
  <c r="T42" i="22"/>
  <c r="U42" i="22"/>
  <c r="U414" i="22"/>
  <c r="T414" i="22"/>
  <c r="U232" i="22"/>
  <c r="T232" i="22"/>
  <c r="U140" i="22"/>
  <c r="T140" i="22"/>
  <c r="U73" i="22"/>
  <c r="T73" i="22"/>
  <c r="U365" i="22"/>
  <c r="T365" i="22"/>
  <c r="T30" i="22"/>
  <c r="U30" i="22"/>
  <c r="U132" i="22"/>
  <c r="T132" i="22"/>
  <c r="U82" i="22"/>
  <c r="T82" i="22"/>
  <c r="U32" i="22"/>
  <c r="T32" i="22"/>
  <c r="U192" i="22"/>
  <c r="T192" i="22"/>
  <c r="U84" i="22"/>
  <c r="T84" i="22"/>
  <c r="U517" i="22"/>
  <c r="T517" i="22"/>
  <c r="U378" i="22"/>
  <c r="T378" i="22"/>
  <c r="U153" i="22"/>
  <c r="T153" i="22"/>
  <c r="U187" i="22"/>
  <c r="T187" i="22"/>
  <c r="T92" i="22"/>
  <c r="U92" i="22"/>
  <c r="U456" i="22"/>
  <c r="T456" i="22"/>
  <c r="T490" i="22"/>
  <c r="U490" i="22"/>
  <c r="U408" i="22"/>
  <c r="T408" i="22"/>
  <c r="T457" i="22"/>
  <c r="U457" i="22"/>
  <c r="U398" i="22"/>
  <c r="T398" i="22"/>
  <c r="U527" i="22"/>
  <c r="T527" i="22"/>
  <c r="U486" i="22"/>
  <c r="T486" i="22"/>
  <c r="U476" i="22"/>
  <c r="T476" i="22"/>
  <c r="U416" i="22"/>
  <c r="T416" i="22"/>
  <c r="U473" i="22"/>
  <c r="T473" i="22"/>
  <c r="T375" i="22"/>
  <c r="U375" i="22"/>
  <c r="T334" i="22"/>
  <c r="U334" i="22"/>
  <c r="U453" i="22"/>
  <c r="T453" i="22"/>
  <c r="U446" i="22"/>
  <c r="T446" i="22"/>
  <c r="U422" i="22"/>
  <c r="T422" i="22"/>
  <c r="T190" i="22"/>
  <c r="U190" i="22"/>
  <c r="T412" i="22"/>
  <c r="U412" i="22"/>
  <c r="U301" i="22"/>
  <c r="T301" i="22"/>
  <c r="U182" i="22"/>
  <c r="T182" i="22"/>
  <c r="U277" i="22"/>
  <c r="T277" i="22"/>
  <c r="U353" i="22"/>
  <c r="T353" i="22"/>
  <c r="U186" i="22"/>
  <c r="T186" i="22"/>
  <c r="Q431" i="22"/>
  <c r="R431" i="22" s="1"/>
  <c r="U209" i="22"/>
  <c r="T209" i="22"/>
  <c r="U442" i="22"/>
  <c r="T442" i="22"/>
  <c r="U390" i="22"/>
  <c r="T390" i="22"/>
  <c r="U349" i="22"/>
  <c r="T349" i="22"/>
  <c r="U343" i="22"/>
  <c r="T343" i="22"/>
  <c r="P327" i="22"/>
  <c r="T259" i="22"/>
  <c r="U259" i="22"/>
  <c r="S227" i="22"/>
  <c r="P227" i="22" s="1"/>
  <c r="U174" i="22"/>
  <c r="T174" i="22"/>
  <c r="U168" i="22"/>
  <c r="T168" i="22"/>
  <c r="T46" i="22"/>
  <c r="U46" i="22"/>
  <c r="U499" i="22"/>
  <c r="T499" i="22"/>
  <c r="U311" i="22"/>
  <c r="T311" i="22"/>
  <c r="U134" i="22"/>
  <c r="T134" i="22"/>
  <c r="T466" i="22"/>
  <c r="U466" i="22"/>
  <c r="U377" i="22"/>
  <c r="T377" i="22"/>
  <c r="U310" i="22"/>
  <c r="T310" i="22"/>
  <c r="U290" i="22"/>
  <c r="T290" i="22"/>
  <c r="T76" i="22"/>
  <c r="U76" i="22"/>
  <c r="U65" i="22"/>
  <c r="T65" i="22"/>
  <c r="T458" i="22"/>
  <c r="U458" i="22"/>
  <c r="U97" i="22"/>
  <c r="T97" i="22"/>
  <c r="U282" i="22"/>
  <c r="T282" i="22"/>
  <c r="U256" i="22"/>
  <c r="T256" i="22"/>
  <c r="T193" i="22"/>
  <c r="U193" i="22"/>
  <c r="U93" i="22"/>
  <c r="T93" i="22"/>
  <c r="U495" i="22"/>
  <c r="T495" i="22"/>
  <c r="U142" i="22"/>
  <c r="T142" i="22"/>
  <c r="U415" i="22"/>
  <c r="T415" i="22"/>
  <c r="U95" i="22"/>
  <c r="T95" i="22"/>
  <c r="U270" i="22"/>
  <c r="T270" i="22"/>
  <c r="U163" i="22"/>
  <c r="T163" i="22"/>
  <c r="T18" i="22"/>
  <c r="U18" i="22"/>
  <c r="U196" i="22"/>
  <c r="T196" i="22"/>
  <c r="U91" i="22"/>
  <c r="T91" i="22"/>
  <c r="T26" i="22"/>
  <c r="U26" i="22"/>
  <c r="U516" i="22"/>
  <c r="T516" i="22"/>
  <c r="T89" i="22"/>
  <c r="U89" i="22"/>
  <c r="U528" i="22"/>
  <c r="T528" i="22"/>
  <c r="U505" i="22"/>
  <c r="T505" i="22"/>
  <c r="U496" i="22"/>
  <c r="T496" i="22"/>
  <c r="U493" i="22"/>
  <c r="T493" i="22"/>
  <c r="T449" i="22"/>
  <c r="U449" i="22"/>
  <c r="U455" i="22"/>
  <c r="T455" i="22"/>
  <c r="U393" i="22"/>
  <c r="T393" i="22"/>
  <c r="U387" i="22"/>
  <c r="T387" i="22"/>
  <c r="U478" i="22"/>
  <c r="T478" i="22"/>
  <c r="U340" i="22"/>
  <c r="T340" i="22"/>
  <c r="T261" i="22"/>
  <c r="U261" i="22"/>
  <c r="T245" i="22"/>
  <c r="U245" i="22"/>
  <c r="T229" i="22"/>
  <c r="U229" i="22"/>
  <c r="U147" i="22"/>
  <c r="T147" i="22"/>
  <c r="U512" i="22"/>
  <c r="T512" i="22"/>
  <c r="U513" i="22"/>
  <c r="T513" i="22"/>
  <c r="U509" i="22"/>
  <c r="T509" i="22"/>
  <c r="U268" i="22"/>
  <c r="T268" i="22"/>
  <c r="U279" i="22"/>
  <c r="T279" i="22"/>
  <c r="U373" i="22"/>
  <c r="T373" i="22"/>
  <c r="U195" i="22"/>
  <c r="T195" i="22"/>
  <c r="U151" i="22"/>
  <c r="T151" i="22"/>
  <c r="U304" i="22"/>
  <c r="T304" i="22"/>
  <c r="U143" i="22"/>
  <c r="T143" i="22"/>
  <c r="U145" i="22"/>
  <c r="T145" i="22"/>
  <c r="U213" i="22"/>
  <c r="T213" i="22"/>
  <c r="U90" i="22"/>
  <c r="T90" i="22"/>
  <c r="U39" i="22"/>
  <c r="T39" i="22"/>
  <c r="U288" i="22"/>
  <c r="T288" i="22"/>
  <c r="U198" i="22"/>
  <c r="T198" i="22"/>
  <c r="T38" i="22"/>
  <c r="U38" i="22"/>
  <c r="U203" i="22"/>
  <c r="T203" i="22"/>
  <c r="U103" i="22"/>
  <c r="T103" i="22"/>
  <c r="U80" i="22"/>
  <c r="T80" i="22"/>
  <c r="U48" i="22"/>
  <c r="T48" i="22"/>
  <c r="U194" i="22"/>
  <c r="T194" i="22"/>
  <c r="U137" i="22"/>
  <c r="T137" i="22"/>
  <c r="T62" i="22"/>
  <c r="U62" i="22"/>
  <c r="U23" i="22"/>
  <c r="T23" i="22"/>
  <c r="U19" i="22"/>
  <c r="T19" i="22"/>
  <c r="U98" i="22"/>
  <c r="T98" i="22"/>
  <c r="U27" i="22"/>
  <c r="T27" i="22"/>
  <c r="U31" i="22"/>
  <c r="T31" i="22"/>
  <c r="T344" i="22"/>
  <c r="U344" i="22"/>
  <c r="U171" i="22"/>
  <c r="T171" i="22"/>
  <c r="U35" i="22"/>
  <c r="T35" i="22"/>
  <c r="T22" i="22"/>
  <c r="U22" i="22"/>
  <c r="U99" i="22"/>
  <c r="T99" i="22"/>
  <c r="T58" i="22"/>
  <c r="U58" i="22"/>
  <c r="S16" i="22"/>
  <c r="U418" i="27"/>
  <c r="T418" i="27"/>
  <c r="T353" i="27"/>
  <c r="U353" i="27"/>
  <c r="U175" i="27"/>
  <c r="T175" i="27"/>
  <c r="U228" i="27"/>
  <c r="T228" i="27"/>
  <c r="T48" i="27"/>
  <c r="U48" i="27"/>
  <c r="U142" i="27"/>
  <c r="T142" i="27"/>
  <c r="U106" i="27"/>
  <c r="T106" i="27"/>
  <c r="T287" i="27"/>
  <c r="U287" i="27"/>
  <c r="U407" i="27"/>
  <c r="T407" i="27"/>
  <c r="U174" i="27"/>
  <c r="T174" i="27"/>
  <c r="U34" i="27"/>
  <c r="T34" i="27"/>
  <c r="T337" i="27"/>
  <c r="U337" i="27"/>
  <c r="U296" i="27"/>
  <c r="T296" i="27"/>
  <c r="U312" i="27"/>
  <c r="T312" i="27"/>
  <c r="U298" i="27"/>
  <c r="T298" i="27"/>
  <c r="U95" i="27"/>
  <c r="T95" i="27"/>
  <c r="U79" i="27"/>
  <c r="T79" i="27"/>
  <c r="T414" i="27"/>
  <c r="U414" i="27"/>
  <c r="U127" i="27"/>
  <c r="T127" i="27"/>
  <c r="U123" i="27"/>
  <c r="T123" i="27"/>
  <c r="U182" i="27"/>
  <c r="T182" i="27"/>
  <c r="U260" i="27"/>
  <c r="T260" i="27"/>
  <c r="U416" i="27"/>
  <c r="T416" i="27"/>
  <c r="T98" i="27"/>
  <c r="U98" i="27"/>
  <c r="U199" i="27"/>
  <c r="T199" i="27"/>
  <c r="U31" i="27"/>
  <c r="T31" i="27"/>
  <c r="U280" i="27"/>
  <c r="T280" i="27"/>
  <c r="U131" i="27"/>
  <c r="T131" i="27"/>
  <c r="U135" i="27"/>
  <c r="T135" i="27"/>
  <c r="U417" i="27"/>
  <c r="T417" i="27"/>
  <c r="U103" i="27"/>
  <c r="T103" i="27"/>
  <c r="U51" i="27"/>
  <c r="T51" i="27"/>
  <c r="U43" i="27"/>
  <c r="T43" i="27"/>
  <c r="U59" i="27"/>
  <c r="T59" i="27"/>
  <c r="U147" i="27"/>
  <c r="T147" i="27"/>
  <c r="U291" i="27"/>
  <c r="T291" i="27"/>
  <c r="T184" i="27"/>
  <c r="U184" i="27"/>
  <c r="T357" i="27"/>
  <c r="U357" i="27"/>
  <c r="U415" i="27"/>
  <c r="T415" i="27"/>
  <c r="U393" i="27"/>
  <c r="T393" i="27"/>
  <c r="U372" i="27"/>
  <c r="T372" i="27"/>
  <c r="U412" i="27"/>
  <c r="T412" i="27"/>
  <c r="U369" i="27"/>
  <c r="T369" i="27"/>
  <c r="U198" i="27"/>
  <c r="T198" i="27"/>
  <c r="T85" i="27"/>
  <c r="U85" i="27"/>
  <c r="T40" i="27"/>
  <c r="U40" i="27"/>
  <c r="U167" i="27"/>
  <c r="T167" i="27"/>
  <c r="U335" i="27"/>
  <c r="T335" i="27"/>
  <c r="T181" i="27"/>
  <c r="U181" i="27"/>
  <c r="U183" i="27"/>
  <c r="T183" i="27"/>
  <c r="S326" i="27"/>
  <c r="P326" i="27" s="1"/>
  <c r="T274" i="27"/>
  <c r="U274" i="27"/>
  <c r="U136" i="27"/>
  <c r="T136" i="27"/>
  <c r="U86" i="27"/>
  <c r="T86" i="27"/>
  <c r="U26" i="27"/>
  <c r="T26" i="27"/>
  <c r="U422" i="27"/>
  <c r="T422" i="27"/>
  <c r="T255" i="27"/>
  <c r="U255" i="27"/>
  <c r="U201" i="27"/>
  <c r="T201" i="27"/>
  <c r="U156" i="27"/>
  <c r="T156" i="27"/>
  <c r="T82" i="27"/>
  <c r="U82" i="27"/>
  <c r="U387" i="27"/>
  <c r="T387" i="27"/>
  <c r="U148" i="27"/>
  <c r="T148" i="27"/>
  <c r="U63" i="27"/>
  <c r="T63" i="27"/>
  <c r="U38" i="27"/>
  <c r="T38" i="27"/>
  <c r="T162" i="27"/>
  <c r="U162" i="27"/>
  <c r="U129" i="27"/>
  <c r="T129" i="27"/>
  <c r="U23" i="27"/>
  <c r="T23" i="27"/>
  <c r="T361" i="27"/>
  <c r="U361" i="27"/>
  <c r="U92" i="27"/>
  <c r="T92" i="27"/>
  <c r="T128" i="27"/>
  <c r="U128" i="27"/>
  <c r="T104" i="27"/>
  <c r="U104" i="27"/>
  <c r="T349" i="27"/>
  <c r="U349" i="27"/>
  <c r="T386" i="27"/>
  <c r="U386" i="27"/>
  <c r="U382" i="27"/>
  <c r="T382" i="27"/>
  <c r="U309" i="27"/>
  <c r="T309" i="27"/>
  <c r="T282" i="27"/>
  <c r="U282" i="27"/>
  <c r="U351" i="27"/>
  <c r="T351" i="27"/>
  <c r="Q117" i="27"/>
  <c r="R117" i="27" s="1"/>
  <c r="T80" i="27"/>
  <c r="U80" i="27"/>
  <c r="T32" i="27"/>
  <c r="U32" i="27"/>
  <c r="U267" i="27"/>
  <c r="T267" i="27"/>
  <c r="U310" i="27"/>
  <c r="T310" i="27"/>
  <c r="U371" i="27"/>
  <c r="T371" i="27"/>
  <c r="U339" i="27"/>
  <c r="T339" i="27"/>
  <c r="T158" i="27"/>
  <c r="U158" i="27"/>
  <c r="U376" i="27"/>
  <c r="T376" i="27"/>
  <c r="U171" i="27"/>
  <c r="T171" i="27"/>
  <c r="U94" i="27"/>
  <c r="T94" i="27"/>
  <c r="Q12" i="27"/>
  <c r="R12" i="27" s="1"/>
  <c r="U276" i="27"/>
  <c r="T276" i="27"/>
  <c r="T165" i="27"/>
  <c r="U165" i="27"/>
  <c r="U163" i="27"/>
  <c r="T163" i="27"/>
  <c r="U105" i="27"/>
  <c r="T105" i="27"/>
  <c r="U406" i="27"/>
  <c r="T406" i="27"/>
  <c r="U302" i="27"/>
  <c r="T302" i="27"/>
  <c r="T265" i="27"/>
  <c r="U265" i="27"/>
  <c r="U249" i="27"/>
  <c r="T249" i="27"/>
  <c r="Q223" i="27"/>
  <c r="R223" i="27" s="1"/>
  <c r="T178" i="27"/>
  <c r="U178" i="27"/>
  <c r="U288" i="27"/>
  <c r="T288" i="27"/>
  <c r="U246" i="27"/>
  <c r="T246" i="27"/>
  <c r="U73" i="27"/>
  <c r="T73" i="27"/>
  <c r="U46" i="27"/>
  <c r="T46" i="27"/>
  <c r="Q10" i="27"/>
  <c r="R10" i="27" s="1"/>
  <c r="U81" i="27"/>
  <c r="T81" i="27"/>
  <c r="U173" i="27"/>
  <c r="T173" i="27"/>
  <c r="T275" i="27"/>
  <c r="U275" i="27"/>
  <c r="U408" i="27"/>
  <c r="T408" i="27"/>
  <c r="U161" i="27"/>
  <c r="T161" i="27"/>
  <c r="S122" i="27"/>
  <c r="U189" i="27"/>
  <c r="T189" i="27"/>
  <c r="U141" i="27"/>
  <c r="T141" i="27"/>
  <c r="U364" i="27"/>
  <c r="T364" i="27"/>
  <c r="T251" i="27"/>
  <c r="U251" i="27"/>
  <c r="U209" i="27"/>
  <c r="T209" i="27"/>
  <c r="T53" i="27"/>
  <c r="U53" i="27"/>
  <c r="U204" i="27"/>
  <c r="T204" i="27"/>
  <c r="U39" i="27"/>
  <c r="T39" i="27"/>
  <c r="T160" i="27"/>
  <c r="U160" i="27"/>
  <c r="U155" i="27"/>
  <c r="T155" i="27"/>
  <c r="T68" i="27"/>
  <c r="U68" i="27"/>
  <c r="U35" i="27"/>
  <c r="T35" i="27"/>
  <c r="U44" i="27"/>
  <c r="T44" i="27"/>
  <c r="T365" i="27"/>
  <c r="U365" i="27"/>
  <c r="T88" i="27"/>
  <c r="U88" i="27"/>
  <c r="U200" i="27"/>
  <c r="T200" i="27"/>
  <c r="T410" i="27"/>
  <c r="U410" i="27"/>
  <c r="U295" i="27"/>
  <c r="T295" i="27"/>
  <c r="Q326" i="27"/>
  <c r="R326" i="27" s="1"/>
  <c r="T77" i="27"/>
  <c r="U77" i="27"/>
  <c r="U252" i="27"/>
  <c r="T252" i="27"/>
  <c r="U207" i="27"/>
  <c r="T207" i="27"/>
  <c r="U89" i="27"/>
  <c r="T89" i="27"/>
  <c r="T37" i="27"/>
  <c r="U37" i="27"/>
  <c r="T235" i="27"/>
  <c r="U235" i="27"/>
  <c r="U100" i="27"/>
  <c r="T100" i="27"/>
  <c r="U185" i="27"/>
  <c r="T185" i="27"/>
  <c r="T152" i="27"/>
  <c r="U152" i="27"/>
  <c r="U20" i="27"/>
  <c r="T20" i="27"/>
  <c r="T333" i="27"/>
  <c r="U333" i="27"/>
  <c r="T354" i="27"/>
  <c r="U354" i="27"/>
  <c r="T338" i="27"/>
  <c r="U338" i="27"/>
  <c r="U394" i="27"/>
  <c r="T394" i="27"/>
  <c r="T259" i="27"/>
  <c r="U259" i="27"/>
  <c r="U151" i="27"/>
  <c r="T151" i="27"/>
  <c r="U359" i="27"/>
  <c r="T359" i="27"/>
  <c r="U250" i="27"/>
  <c r="T250" i="27"/>
  <c r="T397" i="27"/>
  <c r="U397" i="27"/>
  <c r="U159" i="27"/>
  <c r="T159" i="27"/>
  <c r="T72" i="27"/>
  <c r="U72" i="27"/>
  <c r="T308" i="27"/>
  <c r="U308" i="27"/>
  <c r="U101" i="27"/>
  <c r="T101" i="27"/>
  <c r="T66" i="27"/>
  <c r="U66" i="27"/>
  <c r="U243" i="27"/>
  <c r="T243" i="27"/>
  <c r="U373" i="27"/>
  <c r="T373" i="27"/>
  <c r="U293" i="27"/>
  <c r="T293" i="27"/>
  <c r="T279" i="27"/>
  <c r="U279" i="27"/>
  <c r="U137" i="27"/>
  <c r="T137" i="27"/>
  <c r="U87" i="27"/>
  <c r="T87" i="27"/>
  <c r="U402" i="27"/>
  <c r="T402" i="27"/>
  <c r="T273" i="27"/>
  <c r="U273" i="27"/>
  <c r="U99" i="27"/>
  <c r="T99" i="27"/>
  <c r="T154" i="27"/>
  <c r="U154" i="27"/>
  <c r="S116" i="27"/>
  <c r="P116" i="27" s="1"/>
  <c r="U248" i="27"/>
  <c r="T248" i="27"/>
  <c r="U191" i="27"/>
  <c r="T191" i="27"/>
  <c r="Q15" i="27"/>
  <c r="R15" i="27" s="1"/>
  <c r="T247" i="27"/>
  <c r="U247" i="27"/>
  <c r="U22" i="27"/>
  <c r="T22" i="27"/>
  <c r="U242" i="27"/>
  <c r="T242" i="27"/>
  <c r="S221" i="27"/>
  <c r="U212" i="27"/>
  <c r="T212" i="27"/>
  <c r="U55" i="27"/>
  <c r="T55" i="27"/>
  <c r="T45" i="27"/>
  <c r="U45" i="27"/>
  <c r="U164" i="27"/>
  <c r="T164" i="27"/>
  <c r="U232" i="27"/>
  <c r="T232" i="27"/>
  <c r="T362" i="27"/>
  <c r="U362" i="27"/>
  <c r="U367" i="27"/>
  <c r="T367" i="27"/>
  <c r="U383" i="27"/>
  <c r="T383" i="27"/>
  <c r="U206" i="27"/>
  <c r="T206" i="27"/>
  <c r="T78" i="27"/>
  <c r="U78" i="27"/>
  <c r="U370" i="27"/>
  <c r="T370" i="27"/>
  <c r="P324" i="27"/>
  <c r="T316" i="27"/>
  <c r="U316" i="27"/>
  <c r="U107" i="27"/>
  <c r="T107" i="27"/>
  <c r="U344" i="27"/>
  <c r="T344" i="27"/>
  <c r="U314" i="27"/>
  <c r="T314" i="27"/>
  <c r="T261" i="27"/>
  <c r="U261" i="27"/>
  <c r="U76" i="27"/>
  <c r="T76" i="27"/>
  <c r="T231" i="27"/>
  <c r="U231" i="27"/>
  <c r="T272" i="27"/>
  <c r="U272" i="27"/>
  <c r="U60" i="27"/>
  <c r="T60" i="27"/>
  <c r="U378" i="27"/>
  <c r="T378" i="27"/>
  <c r="U391" i="27"/>
  <c r="T391" i="27"/>
  <c r="T390" i="27"/>
  <c r="U390" i="27"/>
  <c r="U399" i="27"/>
  <c r="T399" i="27"/>
  <c r="U375" i="27"/>
  <c r="T375" i="27"/>
  <c r="T190" i="27"/>
  <c r="U190" i="27"/>
  <c r="U244" i="27"/>
  <c r="T244" i="27"/>
  <c r="P119" i="27"/>
  <c r="U303" i="27"/>
  <c r="T303" i="27"/>
  <c r="U134" i="27"/>
  <c r="T134" i="27"/>
  <c r="T69" i="27"/>
  <c r="U69" i="27"/>
  <c r="T345" i="27"/>
  <c r="U345" i="27"/>
  <c r="U392" i="27"/>
  <c r="T392" i="27"/>
  <c r="U374" i="27"/>
  <c r="T374" i="27"/>
  <c r="U290" i="27"/>
  <c r="T290" i="27"/>
  <c r="T194" i="27"/>
  <c r="U194" i="27"/>
  <c r="T130" i="27"/>
  <c r="U130" i="27"/>
  <c r="T58" i="27"/>
  <c r="U58" i="27"/>
  <c r="U240" i="27"/>
  <c r="T240" i="27"/>
  <c r="U388" i="27"/>
  <c r="T388" i="27"/>
  <c r="T384" i="27"/>
  <c r="U384" i="27"/>
  <c r="T234" i="27"/>
  <c r="U234" i="27"/>
  <c r="T170" i="27"/>
  <c r="U170" i="27"/>
  <c r="S16" i="27"/>
  <c r="P16" i="27" s="1"/>
  <c r="U270" i="27"/>
  <c r="T270" i="27"/>
  <c r="U62" i="27"/>
  <c r="T62" i="27"/>
  <c r="U285" i="27"/>
  <c r="T285" i="27"/>
  <c r="U157" i="27"/>
  <c r="T157" i="27"/>
  <c r="U180" i="27"/>
  <c r="T180" i="27"/>
  <c r="U409" i="27"/>
  <c r="T409" i="27"/>
  <c r="U348" i="27"/>
  <c r="T348" i="27"/>
  <c r="U284" i="27"/>
  <c r="T284" i="27"/>
  <c r="T186" i="27"/>
  <c r="U186" i="27"/>
  <c r="U352" i="27"/>
  <c r="T352" i="27"/>
  <c r="Q332" i="27"/>
  <c r="R332" i="27" s="1"/>
  <c r="U169" i="27"/>
  <c r="T169" i="27"/>
  <c r="Q328" i="27"/>
  <c r="R328" i="27" s="1"/>
  <c r="T268" i="27"/>
  <c r="U268" i="27"/>
  <c r="T97" i="27"/>
  <c r="U97" i="27"/>
  <c r="U253" i="27"/>
  <c r="T253" i="27"/>
  <c r="U52" i="27"/>
  <c r="T52" i="27"/>
  <c r="U211" i="27"/>
  <c r="T211" i="27"/>
  <c r="Q224" i="27"/>
  <c r="R224" i="27" s="1"/>
  <c r="U179" i="27"/>
  <c r="T179" i="27"/>
  <c r="T346" i="27"/>
  <c r="U346" i="27"/>
  <c r="T363" i="27"/>
  <c r="U363" i="27"/>
  <c r="U269" i="27"/>
  <c r="T269" i="27"/>
  <c r="U403" i="27"/>
  <c r="T403" i="27"/>
  <c r="U400" i="27"/>
  <c r="T400" i="27"/>
  <c r="T146" i="27"/>
  <c r="U146" i="27"/>
  <c r="U36" i="27"/>
  <c r="T36" i="27"/>
  <c r="U27" i="27"/>
  <c r="T27" i="27"/>
  <c r="U91" i="27"/>
  <c r="T91" i="27"/>
  <c r="U83" i="27"/>
  <c r="T83" i="27"/>
  <c r="U355" i="27"/>
  <c r="T355" i="27"/>
  <c r="U356" i="27"/>
  <c r="T356" i="27"/>
  <c r="Q329" i="27"/>
  <c r="R329" i="27" s="1"/>
  <c r="U317" i="27"/>
  <c r="T317" i="27"/>
  <c r="U307" i="27"/>
  <c r="T307" i="27"/>
  <c r="U126" i="27"/>
  <c r="T126" i="27"/>
  <c r="U297" i="27"/>
  <c r="T297" i="27"/>
  <c r="T398" i="27"/>
  <c r="U398" i="27"/>
  <c r="T300" i="27"/>
  <c r="U300" i="27"/>
  <c r="T96" i="27"/>
  <c r="U96" i="27"/>
  <c r="T64" i="27"/>
  <c r="U64" i="27"/>
  <c r="T318" i="27"/>
  <c r="U318" i="27"/>
  <c r="T150" i="27"/>
  <c r="U150" i="27"/>
  <c r="U313" i="27"/>
  <c r="T313" i="27"/>
  <c r="U301" i="27"/>
  <c r="T301" i="27"/>
  <c r="U50" i="27"/>
  <c r="T50" i="27"/>
  <c r="U71" i="27"/>
  <c r="T71" i="27"/>
  <c r="U343" i="27"/>
  <c r="T343" i="27"/>
  <c r="U205" i="27"/>
  <c r="T205" i="27"/>
  <c r="U377" i="27"/>
  <c r="T377" i="27"/>
  <c r="U283" i="27"/>
  <c r="T283" i="27"/>
  <c r="U233" i="27"/>
  <c r="T233" i="27"/>
  <c r="T192" i="27"/>
  <c r="U192" i="27"/>
  <c r="U299" i="27"/>
  <c r="T299" i="27"/>
  <c r="U315" i="27"/>
  <c r="T315" i="27"/>
  <c r="T21" i="27"/>
  <c r="U21" i="27"/>
  <c r="T264" i="27"/>
  <c r="U264" i="27"/>
  <c r="T239" i="27"/>
  <c r="U239" i="27"/>
  <c r="U125" i="27"/>
  <c r="T125" i="27"/>
  <c r="U47" i="27"/>
  <c r="T47" i="27"/>
  <c r="U28" i="27"/>
  <c r="T28" i="27"/>
  <c r="U75" i="27"/>
  <c r="T75" i="27"/>
  <c r="U67" i="27"/>
  <c r="T67" i="27"/>
  <c r="U423" i="27"/>
  <c r="T423" i="27"/>
  <c r="U396" i="27"/>
  <c r="T396" i="27"/>
  <c r="T341" i="27"/>
  <c r="U341" i="27"/>
  <c r="U258" i="27"/>
  <c r="T258" i="27"/>
  <c r="U230" i="27"/>
  <c r="T230" i="27"/>
  <c r="U30" i="27"/>
  <c r="T30" i="27"/>
  <c r="U256" i="27"/>
  <c r="T256" i="27"/>
  <c r="U271" i="27"/>
  <c r="T271" i="27"/>
  <c r="U236" i="27"/>
  <c r="T236" i="27"/>
  <c r="T347" i="27"/>
  <c r="U347" i="27"/>
  <c r="T93" i="27"/>
  <c r="U93" i="27"/>
  <c r="T56" i="27"/>
  <c r="U56" i="27"/>
  <c r="S219" i="27"/>
  <c r="P219" i="27" s="1"/>
  <c r="U395" i="27"/>
  <c r="T395" i="27"/>
  <c r="T202" i="27"/>
  <c r="U202" i="27"/>
  <c r="T138" i="27"/>
  <c r="U138" i="27"/>
  <c r="U70" i="27"/>
  <c r="T70" i="27"/>
  <c r="U42" i="27"/>
  <c r="T42" i="27"/>
  <c r="T24" i="27"/>
  <c r="U24" i="27"/>
  <c r="U306" i="27"/>
  <c r="T306" i="27"/>
  <c r="U263" i="27"/>
  <c r="T263" i="27"/>
  <c r="T210" i="27"/>
  <c r="U210" i="27"/>
  <c r="U143" i="27"/>
  <c r="T143" i="27"/>
  <c r="U74" i="27"/>
  <c r="T74" i="27"/>
  <c r="T166" i="27"/>
  <c r="U166" i="27"/>
  <c r="U360" i="27"/>
  <c r="T360" i="27"/>
  <c r="T266" i="27"/>
  <c r="U266" i="27"/>
  <c r="U311" i="27"/>
  <c r="T311" i="27"/>
  <c r="T176" i="27"/>
  <c r="U176" i="27"/>
  <c r="U145" i="27"/>
  <c r="T145" i="27"/>
  <c r="T61" i="27"/>
  <c r="U61" i="27"/>
  <c r="U336" i="27"/>
  <c r="T336" i="27"/>
  <c r="U54" i="27"/>
  <c r="T54" i="27"/>
  <c r="U292" i="27"/>
  <c r="T292" i="27"/>
  <c r="U411" i="27"/>
  <c r="T411" i="27"/>
  <c r="U193" i="27"/>
  <c r="T193" i="27"/>
  <c r="U140" i="27"/>
  <c r="T140" i="27"/>
  <c r="U340" i="27"/>
  <c r="T340" i="27"/>
  <c r="T90" i="27"/>
  <c r="U90" i="27"/>
  <c r="T18" i="27"/>
  <c r="U18" i="27"/>
  <c r="U238" i="27"/>
  <c r="T238" i="27"/>
  <c r="T29" i="27"/>
  <c r="U29" i="27"/>
  <c r="U153" i="27"/>
  <c r="T153" i="27"/>
  <c r="P330" i="21"/>
  <c r="P324" i="21"/>
  <c r="P326" i="21"/>
  <c r="U470" i="21"/>
  <c r="T470" i="21"/>
  <c r="U512" i="21"/>
  <c r="T512" i="21"/>
  <c r="U295" i="21"/>
  <c r="T295" i="21"/>
  <c r="U168" i="21"/>
  <c r="T168" i="21"/>
  <c r="U285" i="21"/>
  <c r="T285" i="21"/>
  <c r="U91" i="21"/>
  <c r="T91" i="21"/>
  <c r="U492" i="21"/>
  <c r="T492" i="21"/>
  <c r="U440" i="21"/>
  <c r="T440" i="21"/>
  <c r="U443" i="21"/>
  <c r="T443" i="21"/>
  <c r="S430" i="21"/>
  <c r="U452" i="21"/>
  <c r="T452" i="21"/>
  <c r="U395" i="21"/>
  <c r="T395" i="21"/>
  <c r="U299" i="21"/>
  <c r="T299" i="21"/>
  <c r="P327" i="21"/>
  <c r="U372" i="21"/>
  <c r="T372" i="21"/>
  <c r="U293" i="21"/>
  <c r="T293" i="21"/>
  <c r="T259" i="21"/>
  <c r="U259" i="21"/>
  <c r="U348" i="21"/>
  <c r="T348" i="21"/>
  <c r="U341" i="21"/>
  <c r="T341" i="21"/>
  <c r="T410" i="21"/>
  <c r="U410" i="21"/>
  <c r="U310" i="21"/>
  <c r="T310" i="21"/>
  <c r="U284" i="21"/>
  <c r="T284" i="21"/>
  <c r="U252" i="21"/>
  <c r="T252" i="21"/>
  <c r="T238" i="21"/>
  <c r="U238" i="21"/>
  <c r="T422" i="21"/>
  <c r="U422" i="21"/>
  <c r="U361" i="21"/>
  <c r="T361" i="21"/>
  <c r="P328" i="21"/>
  <c r="U303" i="21"/>
  <c r="T303" i="21"/>
  <c r="T283" i="21"/>
  <c r="U283" i="21"/>
  <c r="U143" i="21"/>
  <c r="T143" i="21"/>
  <c r="U148" i="21"/>
  <c r="T148" i="21"/>
  <c r="T374" i="21"/>
  <c r="U374" i="21"/>
  <c r="U268" i="21"/>
  <c r="T268" i="21"/>
  <c r="U90" i="21"/>
  <c r="T90" i="21"/>
  <c r="T46" i="21"/>
  <c r="U46" i="21"/>
  <c r="U376" i="21"/>
  <c r="T376" i="21"/>
  <c r="T53" i="21"/>
  <c r="U53" i="21"/>
  <c r="U124" i="21"/>
  <c r="T124" i="21"/>
  <c r="U30" i="21"/>
  <c r="T30" i="21"/>
  <c r="U195" i="21"/>
  <c r="T195" i="21"/>
  <c r="U95" i="21"/>
  <c r="T95" i="21"/>
  <c r="U55" i="21"/>
  <c r="T55" i="21"/>
  <c r="T507" i="21"/>
  <c r="U507" i="21"/>
  <c r="U515" i="21"/>
  <c r="T515" i="21"/>
  <c r="U516" i="21"/>
  <c r="T516" i="21"/>
  <c r="Q434" i="21"/>
  <c r="R434" i="21" s="1"/>
  <c r="U488" i="21"/>
  <c r="T488" i="21"/>
  <c r="U497" i="21"/>
  <c r="T497" i="21"/>
  <c r="U523" i="21"/>
  <c r="T523" i="21"/>
  <c r="T379" i="21"/>
  <c r="U379" i="21"/>
  <c r="U356" i="21"/>
  <c r="T356" i="21"/>
  <c r="U476" i="21"/>
  <c r="T476" i="21"/>
  <c r="Q431" i="21"/>
  <c r="R431" i="21" s="1"/>
  <c r="T420" i="21"/>
  <c r="U420" i="21"/>
  <c r="U415" i="21"/>
  <c r="T415" i="21"/>
  <c r="T394" i="21"/>
  <c r="U394" i="21"/>
  <c r="U339" i="21"/>
  <c r="T339" i="21"/>
  <c r="Q324" i="21"/>
  <c r="R324" i="21" s="1"/>
  <c r="U244" i="21"/>
  <c r="T244" i="21"/>
  <c r="U312" i="21"/>
  <c r="T312" i="21"/>
  <c r="T412" i="21"/>
  <c r="U412" i="21"/>
  <c r="T387" i="21"/>
  <c r="U387" i="21"/>
  <c r="U371" i="21"/>
  <c r="T371" i="21"/>
  <c r="Q331" i="21"/>
  <c r="R331" i="21" s="1"/>
  <c r="U260" i="21"/>
  <c r="T260" i="21"/>
  <c r="U211" i="21"/>
  <c r="T211" i="21"/>
  <c r="U366" i="21"/>
  <c r="T366" i="21"/>
  <c r="U290" i="21"/>
  <c r="T290" i="21"/>
  <c r="T266" i="21"/>
  <c r="U266" i="21"/>
  <c r="U208" i="21"/>
  <c r="T208" i="21"/>
  <c r="Q330" i="21"/>
  <c r="R330" i="21" s="1"/>
  <c r="U186" i="21"/>
  <c r="T186" i="21"/>
  <c r="T177" i="21"/>
  <c r="U177" i="21"/>
  <c r="U197" i="21"/>
  <c r="T197" i="21"/>
  <c r="S220" i="21"/>
  <c r="U165" i="21"/>
  <c r="T165" i="21"/>
  <c r="U307" i="21"/>
  <c r="T307" i="21"/>
  <c r="U171" i="21"/>
  <c r="T171" i="21"/>
  <c r="U123" i="21"/>
  <c r="T123" i="21"/>
  <c r="Q223" i="21"/>
  <c r="R223" i="21" s="1"/>
  <c r="U66" i="21"/>
  <c r="T66" i="21"/>
  <c r="S120" i="21"/>
  <c r="U62" i="21"/>
  <c r="T62" i="21"/>
  <c r="U145" i="21"/>
  <c r="T145" i="21"/>
  <c r="U360" i="21"/>
  <c r="T360" i="21"/>
  <c r="U152" i="21"/>
  <c r="T152" i="21"/>
  <c r="U469" i="21"/>
  <c r="T469" i="21"/>
  <c r="U305" i="21"/>
  <c r="T305" i="21"/>
  <c r="U338" i="21"/>
  <c r="T338" i="21"/>
  <c r="U212" i="21"/>
  <c r="T212" i="21"/>
  <c r="U517" i="21"/>
  <c r="T517" i="21"/>
  <c r="T247" i="21"/>
  <c r="U247" i="21"/>
  <c r="U314" i="21"/>
  <c r="T314" i="21"/>
  <c r="U281" i="21"/>
  <c r="T281" i="21"/>
  <c r="U204" i="21"/>
  <c r="T204" i="21"/>
  <c r="T251" i="21"/>
  <c r="U251" i="21"/>
  <c r="U163" i="21"/>
  <c r="T163" i="21"/>
  <c r="U54" i="21"/>
  <c r="T54" i="21"/>
  <c r="U135" i="21"/>
  <c r="T135" i="21"/>
  <c r="Q119" i="21"/>
  <c r="R119" i="21" s="1"/>
  <c r="U51" i="21"/>
  <c r="T51" i="21"/>
  <c r="U140" i="21"/>
  <c r="T140" i="21"/>
  <c r="T527" i="21"/>
  <c r="U527" i="21"/>
  <c r="U485" i="21"/>
  <c r="T485" i="21"/>
  <c r="T503" i="21"/>
  <c r="U503" i="21"/>
  <c r="U483" i="21"/>
  <c r="T483" i="21"/>
  <c r="U487" i="21"/>
  <c r="T487" i="21"/>
  <c r="U508" i="21"/>
  <c r="T508" i="21"/>
  <c r="U413" i="21"/>
  <c r="T413" i="21"/>
  <c r="U521" i="21"/>
  <c r="T521" i="21"/>
  <c r="U500" i="21"/>
  <c r="T500" i="21"/>
  <c r="U388" i="21"/>
  <c r="T388" i="21"/>
  <c r="U308" i="21"/>
  <c r="T308" i="21"/>
  <c r="U318" i="21"/>
  <c r="T318" i="21"/>
  <c r="U297" i="21"/>
  <c r="T297" i="21"/>
  <c r="U276" i="21"/>
  <c r="T276" i="21"/>
  <c r="S222" i="21"/>
  <c r="U414" i="21"/>
  <c r="T414" i="21"/>
  <c r="U363" i="21"/>
  <c r="T363" i="21"/>
  <c r="U368" i="21"/>
  <c r="T368" i="21"/>
  <c r="T255" i="21"/>
  <c r="U255" i="21"/>
  <c r="T402" i="21"/>
  <c r="U402" i="21"/>
  <c r="U209" i="21"/>
  <c r="T209" i="21"/>
  <c r="T181" i="21"/>
  <c r="U181" i="21"/>
  <c r="U337" i="21"/>
  <c r="T337" i="21"/>
  <c r="U269" i="21"/>
  <c r="T269" i="21"/>
  <c r="U184" i="21"/>
  <c r="T184" i="21"/>
  <c r="U254" i="21"/>
  <c r="T254" i="21"/>
  <c r="U288" i="21"/>
  <c r="T288" i="21"/>
  <c r="T175" i="21"/>
  <c r="U175" i="21"/>
  <c r="U42" i="21"/>
  <c r="T42" i="21"/>
  <c r="T231" i="21"/>
  <c r="U231" i="21"/>
  <c r="U146" i="21"/>
  <c r="T146" i="21"/>
  <c r="U102" i="21"/>
  <c r="T102" i="21"/>
  <c r="U201" i="21"/>
  <c r="T201" i="21"/>
  <c r="T81" i="21"/>
  <c r="U81" i="21"/>
  <c r="T203" i="21"/>
  <c r="U203" i="21"/>
  <c r="U132" i="21"/>
  <c r="T132" i="21"/>
  <c r="T37" i="21"/>
  <c r="U37" i="21"/>
  <c r="U187" i="21"/>
  <c r="T187" i="21"/>
  <c r="U39" i="21"/>
  <c r="T39" i="21"/>
  <c r="U445" i="21"/>
  <c r="T445" i="21"/>
  <c r="U357" i="21"/>
  <c r="T357" i="21"/>
  <c r="U278" i="21"/>
  <c r="T278" i="21"/>
  <c r="U300" i="21"/>
  <c r="T300" i="21"/>
  <c r="U358" i="21"/>
  <c r="T358" i="21"/>
  <c r="U367" i="21"/>
  <c r="T367" i="21"/>
  <c r="U528" i="21"/>
  <c r="T528" i="21"/>
  <c r="S432" i="21"/>
  <c r="P432" i="21" s="1"/>
  <c r="Q432" i="21"/>
  <c r="R432" i="21" s="1"/>
  <c r="U454" i="21"/>
  <c r="T454" i="21"/>
  <c r="U370" i="21"/>
  <c r="T370" i="21"/>
  <c r="U399" i="21"/>
  <c r="T399" i="21"/>
  <c r="T351" i="21"/>
  <c r="U351" i="21"/>
  <c r="U304" i="21"/>
  <c r="T304" i="21"/>
  <c r="U313" i="21"/>
  <c r="T313" i="21"/>
  <c r="U377" i="21"/>
  <c r="T377" i="21"/>
  <c r="T460" i="21"/>
  <c r="U460" i="21"/>
  <c r="T243" i="21"/>
  <c r="U243" i="21"/>
  <c r="P325" i="21"/>
  <c r="P329" i="21"/>
  <c r="T390" i="21"/>
  <c r="U390" i="21"/>
  <c r="U274" i="21"/>
  <c r="T274" i="21"/>
  <c r="U157" i="21"/>
  <c r="T157" i="21"/>
  <c r="U384" i="21"/>
  <c r="T384" i="21"/>
  <c r="U189" i="21"/>
  <c r="T189" i="21"/>
  <c r="U82" i="21"/>
  <c r="T82" i="21"/>
  <c r="U164" i="21"/>
  <c r="T164" i="21"/>
  <c r="T73" i="21"/>
  <c r="U73" i="21"/>
  <c r="T155" i="21"/>
  <c r="U155" i="21"/>
  <c r="U136" i="21"/>
  <c r="T136" i="21"/>
  <c r="T33" i="21"/>
  <c r="U33" i="21"/>
  <c r="U56" i="21"/>
  <c r="T56" i="21"/>
  <c r="T495" i="21"/>
  <c r="U495" i="21"/>
  <c r="U453" i="21"/>
  <c r="T453" i="21"/>
  <c r="U462" i="21"/>
  <c r="T462" i="21"/>
  <c r="U467" i="21"/>
  <c r="T467" i="21"/>
  <c r="U519" i="21"/>
  <c r="T519" i="21"/>
  <c r="U421" i="21"/>
  <c r="T421" i="21"/>
  <c r="T463" i="21"/>
  <c r="U463" i="21"/>
  <c r="U416" i="21"/>
  <c r="T416" i="21"/>
  <c r="U403" i="21"/>
  <c r="T403" i="21"/>
  <c r="U364" i="21"/>
  <c r="T364" i="21"/>
  <c r="T375" i="21"/>
  <c r="U375" i="21"/>
  <c r="T267" i="21"/>
  <c r="U267" i="21"/>
  <c r="U355" i="21"/>
  <c r="T355" i="21"/>
  <c r="U296" i="21"/>
  <c r="T296" i="21"/>
  <c r="U340" i="21"/>
  <c r="T340" i="21"/>
  <c r="U249" i="21"/>
  <c r="T249" i="21"/>
  <c r="U196" i="21"/>
  <c r="T196" i="21"/>
  <c r="U349" i="21"/>
  <c r="T349" i="21"/>
  <c r="U248" i="21"/>
  <c r="T248" i="21"/>
  <c r="U333" i="21"/>
  <c r="T333" i="21"/>
  <c r="U194" i="21"/>
  <c r="T194" i="21"/>
  <c r="U38" i="21"/>
  <c r="T38" i="21"/>
  <c r="U193" i="21"/>
  <c r="T193" i="21"/>
  <c r="U156" i="21"/>
  <c r="T156" i="21"/>
  <c r="U41" i="21"/>
  <c r="T41" i="21"/>
  <c r="U286" i="21"/>
  <c r="T286" i="21"/>
  <c r="T235" i="21"/>
  <c r="U235" i="21"/>
  <c r="U127" i="21"/>
  <c r="T127" i="21"/>
  <c r="U94" i="21"/>
  <c r="T94" i="21"/>
  <c r="U74" i="21"/>
  <c r="T74" i="21"/>
  <c r="U40" i="21"/>
  <c r="T40" i="21"/>
  <c r="U34" i="21"/>
  <c r="T34" i="21"/>
  <c r="U67" i="21"/>
  <c r="T67" i="21"/>
  <c r="U35" i="21"/>
  <c r="T35" i="21"/>
  <c r="U315" i="21"/>
  <c r="T315" i="21"/>
  <c r="T161" i="21"/>
  <c r="U161" i="21"/>
  <c r="U71" i="21"/>
  <c r="T71" i="21"/>
  <c r="U44" i="21"/>
  <c r="T44" i="21"/>
  <c r="U59" i="21"/>
  <c r="T59" i="21"/>
  <c r="T147" i="21"/>
  <c r="U147" i="21"/>
  <c r="U87" i="21"/>
  <c r="T87" i="21"/>
  <c r="U524" i="21"/>
  <c r="T524" i="21"/>
  <c r="U344" i="21"/>
  <c r="T344" i="21"/>
  <c r="U343" i="21"/>
  <c r="T343" i="21"/>
  <c r="U242" i="21"/>
  <c r="T242" i="21"/>
  <c r="T271" i="21"/>
  <c r="U271" i="21"/>
  <c r="U207" i="21"/>
  <c r="T207" i="21"/>
  <c r="T263" i="21"/>
  <c r="U263" i="21"/>
  <c r="U78" i="21"/>
  <c r="T78" i="21"/>
  <c r="U99" i="21"/>
  <c r="T99" i="21"/>
  <c r="U75" i="21"/>
  <c r="T75" i="21"/>
  <c r="U48" i="21"/>
  <c r="T48" i="21"/>
  <c r="U107" i="21"/>
  <c r="T107" i="21"/>
  <c r="U479" i="21"/>
  <c r="T479" i="21"/>
  <c r="U450" i="21"/>
  <c r="T450" i="21"/>
  <c r="U480" i="21"/>
  <c r="T480" i="21"/>
  <c r="U451" i="21"/>
  <c r="T451" i="21"/>
  <c r="S224" i="21"/>
  <c r="Q224" i="21"/>
  <c r="R224" i="21" s="1"/>
  <c r="U317" i="21"/>
  <c r="T317" i="21"/>
  <c r="T287" i="21"/>
  <c r="U287" i="21"/>
  <c r="U291" i="21"/>
  <c r="T291" i="21"/>
  <c r="U192" i="21"/>
  <c r="T192" i="21"/>
  <c r="T239" i="21"/>
  <c r="U239" i="21"/>
  <c r="U465" i="21"/>
  <c r="T465" i="21"/>
  <c r="T185" i="21"/>
  <c r="U185" i="21"/>
  <c r="U103" i="21"/>
  <c r="T103" i="21"/>
  <c r="U83" i="21"/>
  <c r="T83" i="21"/>
  <c r="U43" i="21"/>
  <c r="T43" i="21"/>
  <c r="T27" i="21"/>
  <c r="U27" i="21"/>
  <c r="T31" i="21"/>
  <c r="U31" i="21"/>
  <c r="U499" i="21"/>
  <c r="T499" i="21"/>
  <c r="T475" i="21"/>
  <c r="U475" i="21"/>
  <c r="U496" i="21"/>
  <c r="T496" i="21"/>
  <c r="U491" i="21"/>
  <c r="T491" i="21"/>
  <c r="T448" i="21"/>
  <c r="U448" i="21"/>
  <c r="U459" i="21"/>
  <c r="T459" i="21"/>
  <c r="T455" i="21"/>
  <c r="U455" i="21"/>
  <c r="T383" i="21"/>
  <c r="U383" i="21"/>
  <c r="U457" i="21"/>
  <c r="T457" i="21"/>
  <c r="U461" i="21"/>
  <c r="T461" i="21"/>
  <c r="T441" i="21"/>
  <c r="U441" i="21"/>
  <c r="T471" i="21"/>
  <c r="U471" i="21"/>
  <c r="U408" i="21"/>
  <c r="T408" i="21"/>
  <c r="U385" i="21"/>
  <c r="T385" i="21"/>
  <c r="U369" i="21"/>
  <c r="T369" i="21"/>
  <c r="T246" i="21"/>
  <c r="U246" i="21"/>
  <c r="T279" i="21"/>
  <c r="U279" i="21"/>
  <c r="T398" i="21"/>
  <c r="U398" i="21"/>
  <c r="T275" i="21"/>
  <c r="U275" i="21"/>
  <c r="U335" i="21"/>
  <c r="T335" i="21"/>
  <c r="U345" i="21"/>
  <c r="T345" i="21"/>
  <c r="U240" i="21"/>
  <c r="T240" i="21"/>
  <c r="U206" i="21"/>
  <c r="T206" i="21"/>
  <c r="T237" i="21"/>
  <c r="U237" i="21"/>
  <c r="U213" i="21"/>
  <c r="T213" i="21"/>
  <c r="U261" i="21"/>
  <c r="T261" i="21"/>
  <c r="P122" i="21"/>
  <c r="U205" i="21"/>
  <c r="T205" i="21"/>
  <c r="U188" i="21"/>
  <c r="T188" i="21"/>
  <c r="T294" i="21"/>
  <c r="U294" i="21"/>
  <c r="U50" i="21"/>
  <c r="T50" i="21"/>
  <c r="U228" i="21"/>
  <c r="T228" i="21"/>
  <c r="P121" i="21"/>
  <c r="U191" i="21"/>
  <c r="T191" i="21"/>
  <c r="U139" i="21"/>
  <c r="T139" i="21"/>
  <c r="U86" i="21"/>
  <c r="T86" i="21"/>
  <c r="T159" i="21"/>
  <c r="U159" i="21"/>
  <c r="U49" i="21"/>
  <c r="T49" i="21"/>
  <c r="U60" i="21"/>
  <c r="T60" i="21"/>
  <c r="U128" i="21"/>
  <c r="T128" i="21"/>
  <c r="T173" i="21"/>
  <c r="U173" i="21"/>
  <c r="T65" i="21"/>
  <c r="U65" i="21"/>
  <c r="U150" i="21"/>
  <c r="T150" i="21"/>
  <c r="U63" i="21"/>
  <c r="T63" i="21"/>
  <c r="U489" i="21"/>
  <c r="T489" i="21"/>
  <c r="U449" i="21"/>
  <c r="T449" i="21"/>
  <c r="U302" i="21"/>
  <c r="T302" i="21"/>
  <c r="T439" i="21"/>
  <c r="U439" i="21"/>
  <c r="P332" i="21"/>
  <c r="U306" i="21"/>
  <c r="T306" i="21"/>
  <c r="U359" i="21"/>
  <c r="T359" i="21"/>
  <c r="U241" i="21"/>
  <c r="T241" i="21"/>
  <c r="U180" i="21"/>
  <c r="T180" i="21"/>
  <c r="U131" i="21"/>
  <c r="T131" i="21"/>
  <c r="U98" i="21"/>
  <c r="T98" i="21"/>
  <c r="U58" i="21"/>
  <c r="T58" i="21"/>
  <c r="T77" i="21"/>
  <c r="U77" i="21"/>
  <c r="U70" i="21"/>
  <c r="T70" i="21"/>
  <c r="U36" i="21"/>
  <c r="T36" i="21"/>
  <c r="U525" i="21"/>
  <c r="T525" i="21"/>
  <c r="U520" i="21"/>
  <c r="T520" i="21"/>
  <c r="U417" i="21"/>
  <c r="T417" i="21"/>
  <c r="U442" i="21"/>
  <c r="T442" i="21"/>
  <c r="U511" i="21"/>
  <c r="T511" i="21"/>
  <c r="U501" i="21"/>
  <c r="T501" i="21"/>
  <c r="T468" i="21"/>
  <c r="U468" i="21"/>
  <c r="U484" i="21"/>
  <c r="T484" i="21"/>
  <c r="U391" i="21"/>
  <c r="T391" i="21"/>
  <c r="U298" i="21"/>
  <c r="T298" i="21"/>
  <c r="T382" i="21"/>
  <c r="U382" i="21"/>
  <c r="U446" i="21"/>
  <c r="T446" i="21"/>
  <c r="U352" i="21"/>
  <c r="T352" i="21"/>
  <c r="U504" i="21"/>
  <c r="T504" i="21"/>
  <c r="U334" i="21"/>
  <c r="T334" i="21"/>
  <c r="U264" i="21"/>
  <c r="T264" i="21"/>
  <c r="U346" i="21"/>
  <c r="T346" i="21"/>
  <c r="U336" i="21"/>
  <c r="T336" i="21"/>
  <c r="U418" i="21"/>
  <c r="T418" i="21"/>
  <c r="U316" i="21"/>
  <c r="T316" i="21"/>
  <c r="U272" i="21"/>
  <c r="T272" i="21"/>
  <c r="U353" i="21"/>
  <c r="T353" i="21"/>
  <c r="U280" i="21"/>
  <c r="T280" i="21"/>
  <c r="U200" i="21"/>
  <c r="T200" i="21"/>
  <c r="U365" i="21"/>
  <c r="T365" i="21"/>
  <c r="U256" i="21"/>
  <c r="T256" i="21"/>
  <c r="U183" i="21"/>
  <c r="T183" i="21"/>
  <c r="U311" i="21"/>
  <c r="T311" i="21"/>
  <c r="U273" i="21"/>
  <c r="T273" i="21"/>
  <c r="U253" i="21"/>
  <c r="T253" i="21"/>
  <c r="U158" i="21"/>
  <c r="T158" i="21"/>
  <c r="T151" i="21"/>
  <c r="U151" i="21"/>
  <c r="Q122" i="21"/>
  <c r="R122" i="21" s="1"/>
  <c r="U167" i="21"/>
  <c r="T167" i="21"/>
  <c r="U179" i="21"/>
  <c r="T179" i="21"/>
  <c r="U347" i="21"/>
  <c r="T347" i="21"/>
  <c r="T233" i="21"/>
  <c r="U233" i="21"/>
  <c r="U166" i="21"/>
  <c r="T166" i="21"/>
  <c r="T199" i="21"/>
  <c r="U199" i="21"/>
  <c r="U144" i="21"/>
  <c r="T144" i="21"/>
  <c r="U106" i="21"/>
  <c r="T106" i="21"/>
  <c r="U68" i="21"/>
  <c r="T68" i="21"/>
  <c r="U64" i="21"/>
  <c r="T64" i="21"/>
  <c r="U47" i="21"/>
  <c r="T47" i="21"/>
  <c r="U79" i="21"/>
  <c r="T79" i="21"/>
  <c r="U169" i="21"/>
  <c r="T169" i="21"/>
  <c r="U160" i="21"/>
  <c r="T160" i="21"/>
  <c r="U52" i="21"/>
  <c r="T52" i="21"/>
  <c r="U406" i="21"/>
  <c r="T406" i="21"/>
  <c r="U409" i="23"/>
  <c r="T409" i="23"/>
  <c r="U377" i="23"/>
  <c r="T377" i="23"/>
  <c r="U295" i="23"/>
  <c r="T295" i="23"/>
  <c r="U294" i="23"/>
  <c r="T294" i="23"/>
  <c r="U233" i="23"/>
  <c r="T233" i="23"/>
  <c r="U210" i="23"/>
  <c r="T210" i="23"/>
  <c r="U276" i="23"/>
  <c r="T276" i="23"/>
  <c r="U138" i="23"/>
  <c r="T138" i="23"/>
  <c r="T416" i="23"/>
  <c r="U416" i="23"/>
  <c r="T408" i="23"/>
  <c r="U408" i="23"/>
  <c r="T400" i="23"/>
  <c r="U400" i="23"/>
  <c r="T392" i="23"/>
  <c r="U392" i="23"/>
  <c r="T415" i="23"/>
  <c r="U415" i="23"/>
  <c r="T384" i="23"/>
  <c r="U384" i="23"/>
  <c r="Q326" i="23"/>
  <c r="R326" i="23" s="1"/>
  <c r="U365" i="23"/>
  <c r="T365" i="23"/>
  <c r="U297" i="23"/>
  <c r="T297" i="23"/>
  <c r="U288" i="23"/>
  <c r="T288" i="23"/>
  <c r="U360" i="23"/>
  <c r="T360" i="23"/>
  <c r="U307" i="23"/>
  <c r="T307" i="23"/>
  <c r="Q330" i="23"/>
  <c r="R330" i="23" s="1"/>
  <c r="U353" i="23"/>
  <c r="T353" i="23"/>
  <c r="T257" i="23"/>
  <c r="U257" i="23"/>
  <c r="U349" i="23"/>
  <c r="T349" i="23"/>
  <c r="U237" i="23"/>
  <c r="T237" i="23"/>
  <c r="S328" i="23"/>
  <c r="P326" i="23" s="1"/>
  <c r="T271" i="23"/>
  <c r="U271" i="23"/>
  <c r="U230" i="23"/>
  <c r="T230" i="23"/>
  <c r="Q329" i="23"/>
  <c r="R329" i="23" s="1"/>
  <c r="S222" i="23"/>
  <c r="U131" i="23"/>
  <c r="T131" i="23"/>
  <c r="T267" i="23"/>
  <c r="U267" i="23"/>
  <c r="T160" i="23"/>
  <c r="U160" i="23"/>
  <c r="Q324" i="23"/>
  <c r="R324" i="23" s="1"/>
  <c r="U150" i="23"/>
  <c r="T150" i="23"/>
  <c r="U421" i="23"/>
  <c r="T421" i="23"/>
  <c r="U206" i="23"/>
  <c r="T206" i="23"/>
  <c r="Q122" i="23"/>
  <c r="R122" i="23" s="1"/>
  <c r="Q118" i="23"/>
  <c r="R118" i="23" s="1"/>
  <c r="T39" i="23"/>
  <c r="U39" i="23"/>
  <c r="U289" i="23"/>
  <c r="T289" i="23"/>
  <c r="T128" i="23"/>
  <c r="U128" i="23"/>
  <c r="U147" i="23"/>
  <c r="T147" i="23"/>
  <c r="T78" i="23"/>
  <c r="U78" i="23"/>
  <c r="T61" i="23"/>
  <c r="U61" i="23"/>
  <c r="S17" i="23"/>
  <c r="U102" i="23"/>
  <c r="T102" i="23"/>
  <c r="T70" i="23"/>
  <c r="U70" i="23"/>
  <c r="U242" i="23"/>
  <c r="T242" i="23"/>
  <c r="U382" i="23"/>
  <c r="T382" i="23"/>
  <c r="U410" i="23"/>
  <c r="T410" i="23"/>
  <c r="T388" i="23"/>
  <c r="U388" i="23"/>
  <c r="U417" i="23"/>
  <c r="T417" i="23"/>
  <c r="U310" i="23"/>
  <c r="T310" i="23"/>
  <c r="T399" i="23"/>
  <c r="U399" i="23"/>
  <c r="U339" i="23"/>
  <c r="T339" i="23"/>
  <c r="U275" i="23"/>
  <c r="T275" i="23"/>
  <c r="U248" i="23"/>
  <c r="T248" i="23"/>
  <c r="T208" i="23"/>
  <c r="U208" i="23"/>
  <c r="U259" i="23"/>
  <c r="T259" i="23"/>
  <c r="U236" i="23"/>
  <c r="T236" i="23"/>
  <c r="S226" i="23"/>
  <c r="U129" i="23"/>
  <c r="T129" i="23"/>
  <c r="S332" i="23"/>
  <c r="U161" i="23"/>
  <c r="T161" i="23"/>
  <c r="T273" i="23"/>
  <c r="U273" i="23"/>
  <c r="U211" i="23"/>
  <c r="T211" i="23"/>
  <c r="U172" i="23"/>
  <c r="T172" i="23"/>
  <c r="S120" i="23"/>
  <c r="T86" i="23"/>
  <c r="U86" i="23"/>
  <c r="U245" i="23"/>
  <c r="T245" i="23"/>
  <c r="Q223" i="23"/>
  <c r="R223" i="23" s="1"/>
  <c r="U135" i="23"/>
  <c r="T135" i="23"/>
  <c r="T45" i="23"/>
  <c r="U45" i="23"/>
  <c r="U185" i="23"/>
  <c r="T185" i="23"/>
  <c r="U197" i="23"/>
  <c r="T197" i="23"/>
  <c r="U158" i="23"/>
  <c r="T158" i="23"/>
  <c r="U56" i="23"/>
  <c r="T56" i="23"/>
  <c r="Q15" i="23"/>
  <c r="R15" i="23" s="1"/>
  <c r="U173" i="23"/>
  <c r="T173" i="23"/>
  <c r="U126" i="23"/>
  <c r="T126" i="23"/>
  <c r="Q11" i="23"/>
  <c r="R11" i="23" s="1"/>
  <c r="T47" i="23"/>
  <c r="U47" i="23"/>
  <c r="U32" i="23"/>
  <c r="T32" i="23"/>
  <c r="T27" i="23"/>
  <c r="U27" i="23"/>
  <c r="U402" i="23"/>
  <c r="T402" i="23"/>
  <c r="T168" i="23"/>
  <c r="U168" i="23"/>
  <c r="U141" i="23"/>
  <c r="T141" i="23"/>
  <c r="T55" i="23"/>
  <c r="U55" i="23"/>
  <c r="U20" i="23"/>
  <c r="T20" i="23"/>
  <c r="U142" i="23"/>
  <c r="T142" i="23"/>
  <c r="U44" i="23"/>
  <c r="T44" i="23"/>
  <c r="U413" i="23"/>
  <c r="T413" i="23"/>
  <c r="U378" i="23"/>
  <c r="T378" i="23"/>
  <c r="U393" i="23"/>
  <c r="T393" i="23"/>
  <c r="U422" i="23"/>
  <c r="T422" i="23"/>
  <c r="U352" i="23"/>
  <c r="T352" i="23"/>
  <c r="U389" i="23"/>
  <c r="T389" i="23"/>
  <c r="U348" i="23"/>
  <c r="T348" i="23"/>
  <c r="T411" i="23"/>
  <c r="U411" i="23"/>
  <c r="U312" i="23"/>
  <c r="T312" i="23"/>
  <c r="U293" i="23"/>
  <c r="T293" i="23"/>
  <c r="U279" i="23"/>
  <c r="T279" i="23"/>
  <c r="T419" i="23"/>
  <c r="U419" i="23"/>
  <c r="U284" i="23"/>
  <c r="T284" i="23"/>
  <c r="U235" i="23"/>
  <c r="T235" i="23"/>
  <c r="T261" i="23"/>
  <c r="U261" i="23"/>
  <c r="U262" i="23"/>
  <c r="T262" i="23"/>
  <c r="U260" i="23"/>
  <c r="T260" i="23"/>
  <c r="U301" i="23"/>
  <c r="T301" i="23"/>
  <c r="U234" i="23"/>
  <c r="T234" i="23"/>
  <c r="U189" i="23"/>
  <c r="T189" i="23"/>
  <c r="U212" i="23"/>
  <c r="T212" i="23"/>
  <c r="U205" i="23"/>
  <c r="T205" i="23"/>
  <c r="U309" i="23"/>
  <c r="T309" i="23"/>
  <c r="U255" i="23"/>
  <c r="T255" i="23"/>
  <c r="T149" i="23"/>
  <c r="U149" i="23"/>
  <c r="U196" i="23"/>
  <c r="T196" i="23"/>
  <c r="T136" i="23"/>
  <c r="U136" i="23"/>
  <c r="U231" i="23"/>
  <c r="T231" i="23"/>
  <c r="T176" i="23"/>
  <c r="U176" i="23"/>
  <c r="U157" i="23"/>
  <c r="T157" i="23"/>
  <c r="T387" i="23"/>
  <c r="U387" i="23"/>
  <c r="U91" i="23"/>
  <c r="T91" i="23"/>
  <c r="U155" i="23"/>
  <c r="T155" i="23"/>
  <c r="U104" i="23"/>
  <c r="T104" i="23"/>
  <c r="U71" i="23"/>
  <c r="T71" i="23"/>
  <c r="T58" i="23"/>
  <c r="U58" i="23"/>
  <c r="T103" i="23"/>
  <c r="U103" i="23"/>
  <c r="U25" i="23"/>
  <c r="T25" i="23"/>
  <c r="U146" i="23"/>
  <c r="T146" i="23"/>
  <c r="U24" i="23"/>
  <c r="T24" i="23"/>
  <c r="Q12" i="23"/>
  <c r="R12" i="23" s="1"/>
  <c r="U28" i="23"/>
  <c r="T28" i="23"/>
  <c r="U41" i="23"/>
  <c r="T41" i="23"/>
  <c r="U21" i="23"/>
  <c r="T21" i="23"/>
  <c r="U397" i="23"/>
  <c r="T397" i="23"/>
  <c r="U151" i="23"/>
  <c r="T151" i="23"/>
  <c r="U164" i="23"/>
  <c r="T164" i="23"/>
  <c r="U99" i="23"/>
  <c r="T99" i="23"/>
  <c r="T89" i="23"/>
  <c r="U89" i="23"/>
  <c r="T420" i="23"/>
  <c r="U420" i="23"/>
  <c r="T412" i="23"/>
  <c r="U412" i="23"/>
  <c r="T404" i="23"/>
  <c r="U404" i="23"/>
  <c r="T396" i="23"/>
  <c r="U396" i="23"/>
  <c r="T368" i="23"/>
  <c r="U368" i="23"/>
  <c r="U373" i="23"/>
  <c r="T373" i="23"/>
  <c r="U406" i="23"/>
  <c r="T406" i="23"/>
  <c r="U359" i="23"/>
  <c r="T359" i="23"/>
  <c r="U335" i="23"/>
  <c r="T335" i="23"/>
  <c r="U272" i="23"/>
  <c r="T272" i="23"/>
  <c r="S325" i="23"/>
  <c r="U344" i="23"/>
  <c r="T344" i="23"/>
  <c r="U316" i="23"/>
  <c r="T316" i="23"/>
  <c r="U263" i="23"/>
  <c r="T263" i="23"/>
  <c r="U192" i="23"/>
  <c r="T192" i="23"/>
  <c r="T175" i="23"/>
  <c r="U175" i="23"/>
  <c r="U108" i="23"/>
  <c r="T108" i="23"/>
  <c r="T407" i="23"/>
  <c r="U407" i="23"/>
  <c r="T367" i="23"/>
  <c r="U367" i="23"/>
  <c r="U153" i="23"/>
  <c r="T153" i="23"/>
  <c r="U264" i="23"/>
  <c r="T264" i="23"/>
  <c r="U100" i="23"/>
  <c r="T100" i="23"/>
  <c r="U75" i="23"/>
  <c r="T75" i="23"/>
  <c r="U125" i="23"/>
  <c r="T125" i="23"/>
  <c r="U190" i="23"/>
  <c r="T190" i="23"/>
  <c r="U57" i="23"/>
  <c r="T57" i="23"/>
  <c r="U145" i="23"/>
  <c r="T145" i="23"/>
  <c r="U162" i="23"/>
  <c r="T162" i="23"/>
  <c r="Q115" i="23"/>
  <c r="R115" i="23" s="1"/>
  <c r="U101" i="23"/>
  <c r="T101" i="23"/>
  <c r="T19" i="23"/>
  <c r="U19" i="23"/>
  <c r="T23" i="23"/>
  <c r="U23" i="23"/>
  <c r="U80" i="23"/>
  <c r="T80" i="23"/>
  <c r="T74" i="23"/>
  <c r="U74" i="23"/>
  <c r="T375" i="23"/>
  <c r="U375" i="23"/>
  <c r="U198" i="23"/>
  <c r="T198" i="23"/>
  <c r="U381" i="23"/>
  <c r="T381" i="23"/>
  <c r="U374" i="23"/>
  <c r="T374" i="23"/>
  <c r="T372" i="23"/>
  <c r="U372" i="23"/>
  <c r="U405" i="23"/>
  <c r="T405" i="23"/>
  <c r="U363" i="23"/>
  <c r="T363" i="23"/>
  <c r="U414" i="23"/>
  <c r="T414" i="23"/>
  <c r="U361" i="23"/>
  <c r="T361" i="23"/>
  <c r="U291" i="23"/>
  <c r="T291" i="23"/>
  <c r="U317" i="23"/>
  <c r="T317" i="23"/>
  <c r="T303" i="23"/>
  <c r="U303" i="23"/>
  <c r="U343" i="23"/>
  <c r="T343" i="23"/>
  <c r="U300" i="23"/>
  <c r="T300" i="23"/>
  <c r="S219" i="23"/>
  <c r="S224" i="23"/>
  <c r="U311" i="23"/>
  <c r="T311" i="23"/>
  <c r="T170" i="23"/>
  <c r="U170" i="23"/>
  <c r="U244" i="23"/>
  <c r="T244" i="23"/>
  <c r="U202" i="23"/>
  <c r="T202" i="23"/>
  <c r="U281" i="23"/>
  <c r="T281" i="23"/>
  <c r="U193" i="23"/>
  <c r="T193" i="23"/>
  <c r="U285" i="23"/>
  <c r="T285" i="23"/>
  <c r="T269" i="23"/>
  <c r="U269" i="23"/>
  <c r="U239" i="23"/>
  <c r="T239" i="23"/>
  <c r="T184" i="23"/>
  <c r="U184" i="23"/>
  <c r="U251" i="23"/>
  <c r="T251" i="23"/>
  <c r="U154" i="23"/>
  <c r="T154" i="23"/>
  <c r="T283" i="23"/>
  <c r="U283" i="23"/>
  <c r="U238" i="23"/>
  <c r="T238" i="23"/>
  <c r="T152" i="23"/>
  <c r="U152" i="23"/>
  <c r="U165" i="23"/>
  <c r="T165" i="23"/>
  <c r="U137" i="23"/>
  <c r="T137" i="23"/>
  <c r="T64" i="23"/>
  <c r="U64" i="23"/>
  <c r="T148" i="23"/>
  <c r="U148" i="23"/>
  <c r="U105" i="23"/>
  <c r="T105" i="23"/>
  <c r="T92" i="23"/>
  <c r="U92" i="23"/>
  <c r="T84" i="23"/>
  <c r="U84" i="23"/>
  <c r="U97" i="23"/>
  <c r="T97" i="23"/>
  <c r="T90" i="23"/>
  <c r="U90" i="23"/>
  <c r="T69" i="23"/>
  <c r="U69" i="23"/>
  <c r="S16" i="23"/>
  <c r="P16" i="23" s="1"/>
  <c r="U79" i="23"/>
  <c r="T79" i="23"/>
  <c r="U357" i="23"/>
  <c r="T357" i="23"/>
  <c r="U369" i="23"/>
  <c r="T369" i="23"/>
  <c r="U292" i="23"/>
  <c r="T292" i="23"/>
  <c r="U186" i="23"/>
  <c r="T186" i="23"/>
  <c r="T179" i="23"/>
  <c r="U179" i="23"/>
  <c r="T82" i="23"/>
  <c r="U82" i="23"/>
  <c r="T376" i="23"/>
  <c r="U376" i="23"/>
  <c r="U401" i="23"/>
  <c r="T401" i="23"/>
  <c r="U354" i="23"/>
  <c r="T354" i="23"/>
  <c r="U318" i="23"/>
  <c r="T318" i="23"/>
  <c r="U355" i="23"/>
  <c r="T355" i="23"/>
  <c r="U385" i="23"/>
  <c r="T385" i="23"/>
  <c r="U304" i="23"/>
  <c r="T304" i="23"/>
  <c r="U351" i="23"/>
  <c r="T351" i="23"/>
  <c r="T191" i="23"/>
  <c r="U191" i="23"/>
  <c r="U350" i="23"/>
  <c r="T350" i="23"/>
  <c r="T277" i="23"/>
  <c r="U277" i="23"/>
  <c r="U290" i="23"/>
  <c r="T290" i="23"/>
  <c r="U246" i="23"/>
  <c r="T246" i="23"/>
  <c r="U347" i="23"/>
  <c r="T347" i="23"/>
  <c r="T174" i="23"/>
  <c r="U174" i="23"/>
  <c r="U232" i="23"/>
  <c r="T232" i="23"/>
  <c r="U209" i="23"/>
  <c r="T209" i="23"/>
  <c r="U200" i="23"/>
  <c r="T200" i="23"/>
  <c r="T253" i="23"/>
  <c r="U253" i="23"/>
  <c r="T144" i="23"/>
  <c r="U144" i="23"/>
  <c r="U336" i="23"/>
  <c r="T336" i="23"/>
  <c r="U177" i="23"/>
  <c r="T177" i="23"/>
  <c r="U194" i="23"/>
  <c r="T194" i="23"/>
  <c r="U133" i="23"/>
  <c r="T133" i="23"/>
  <c r="U134" i="23"/>
  <c r="T134" i="23"/>
  <c r="T63" i="23"/>
  <c r="U63" i="23"/>
  <c r="U243" i="23"/>
  <c r="T243" i="23"/>
  <c r="U213" i="23"/>
  <c r="T213" i="23"/>
  <c r="U93" i="23"/>
  <c r="T93" i="23"/>
  <c r="S220" i="23"/>
  <c r="Q227" i="23"/>
  <c r="R227" i="23" s="1"/>
  <c r="U204" i="23"/>
  <c r="T204" i="23"/>
  <c r="U96" i="23"/>
  <c r="T96" i="23"/>
  <c r="U98" i="23"/>
  <c r="T98" i="23"/>
  <c r="U36" i="23"/>
  <c r="T36" i="23"/>
  <c r="T31" i="23"/>
  <c r="U31" i="23"/>
  <c r="T35" i="23"/>
  <c r="U35" i="23"/>
  <c r="T29" i="23"/>
  <c r="U29" i="23"/>
  <c r="U130" i="23"/>
  <c r="T130" i="23"/>
  <c r="T38" i="23"/>
  <c r="U38" i="23"/>
  <c r="T33" i="23"/>
  <c r="U33" i="23"/>
  <c r="P331" i="23"/>
  <c r="T247" i="23"/>
  <c r="U247" i="23"/>
  <c r="T249" i="23"/>
  <c r="U249" i="23"/>
  <c r="U423" i="23"/>
  <c r="T423" i="23"/>
  <c r="U398" i="23"/>
  <c r="T398" i="23"/>
  <c r="U386" i="23"/>
  <c r="T386" i="23"/>
  <c r="U370" i="23"/>
  <c r="T370" i="23"/>
  <c r="U356" i="23"/>
  <c r="T356" i="23"/>
  <c r="T380" i="23"/>
  <c r="U380" i="23"/>
  <c r="U364" i="23"/>
  <c r="T364" i="23"/>
  <c r="U314" i="23"/>
  <c r="T314" i="23"/>
  <c r="U308" i="23"/>
  <c r="T308" i="23"/>
  <c r="T287" i="23"/>
  <c r="U287" i="23"/>
  <c r="U340" i="23"/>
  <c r="T340" i="23"/>
  <c r="P330" i="23"/>
  <c r="T187" i="23"/>
  <c r="U187" i="23"/>
  <c r="U241" i="23"/>
  <c r="T241" i="23"/>
  <c r="T229" i="23"/>
  <c r="U229" i="23"/>
  <c r="T178" i="23"/>
  <c r="U178" i="23"/>
  <c r="U201" i="23"/>
  <c r="T201" i="23"/>
  <c r="U181" i="23"/>
  <c r="T181" i="23"/>
  <c r="U296" i="23"/>
  <c r="T296" i="23"/>
  <c r="T265" i="23"/>
  <c r="U265" i="23"/>
  <c r="U315" i="23"/>
  <c r="T315" i="23"/>
  <c r="T299" i="23"/>
  <c r="U299" i="23"/>
  <c r="S119" i="23"/>
  <c r="P119" i="23" s="1"/>
  <c r="Q119" i="23"/>
  <c r="R119" i="23" s="1"/>
  <c r="U305" i="23"/>
  <c r="T305" i="23"/>
  <c r="T188" i="23"/>
  <c r="U188" i="23"/>
  <c r="U106" i="23"/>
  <c r="T106" i="23"/>
  <c r="T95" i="23"/>
  <c r="U95" i="23"/>
  <c r="U180" i="23"/>
  <c r="T180" i="23"/>
  <c r="T53" i="23"/>
  <c r="U53" i="23"/>
  <c r="U87" i="23"/>
  <c r="T87" i="23"/>
  <c r="T54" i="23"/>
  <c r="U54" i="23"/>
  <c r="U48" i="23"/>
  <c r="T48" i="23"/>
  <c r="T73" i="23"/>
  <c r="U73" i="23"/>
  <c r="T46" i="23"/>
  <c r="U46" i="23"/>
  <c r="U52" i="23"/>
  <c r="T52" i="23"/>
  <c r="T37" i="23"/>
  <c r="U37" i="23"/>
  <c r="T89" i="20"/>
  <c r="U89" i="20"/>
  <c r="U460" i="20"/>
  <c r="T460" i="20"/>
  <c r="U403" i="20"/>
  <c r="T403" i="20"/>
  <c r="U458" i="20"/>
  <c r="T458" i="20"/>
  <c r="U509" i="20"/>
  <c r="T509" i="20"/>
  <c r="T388" i="20"/>
  <c r="U388" i="20"/>
  <c r="U162" i="20"/>
  <c r="T162" i="20"/>
  <c r="U516" i="20"/>
  <c r="T516" i="20"/>
  <c r="T333" i="20"/>
  <c r="U333" i="20"/>
  <c r="T341" i="20"/>
  <c r="U341" i="20"/>
  <c r="T288" i="20"/>
  <c r="U288" i="20"/>
  <c r="T344" i="20"/>
  <c r="U344" i="20"/>
  <c r="T252" i="20"/>
  <c r="U252" i="20"/>
  <c r="U100" i="20"/>
  <c r="T100" i="20"/>
  <c r="T105" i="20"/>
  <c r="U105" i="20"/>
  <c r="T511" i="20"/>
  <c r="U511" i="20"/>
  <c r="U528" i="20"/>
  <c r="T528" i="20"/>
  <c r="T304" i="20"/>
  <c r="U304" i="20"/>
  <c r="T466" i="20"/>
  <c r="U466" i="20"/>
  <c r="T349" i="20"/>
  <c r="U349" i="20"/>
  <c r="T44" i="20"/>
  <c r="U44" i="20"/>
  <c r="U497" i="20"/>
  <c r="T497" i="20"/>
  <c r="T256" i="20"/>
  <c r="U256" i="20"/>
  <c r="T337" i="20"/>
  <c r="U337" i="20"/>
  <c r="U339" i="20"/>
  <c r="T339" i="20"/>
  <c r="U55" i="20"/>
  <c r="T55" i="20"/>
  <c r="U204" i="20"/>
  <c r="T204" i="20"/>
  <c r="T486" i="20"/>
  <c r="U486" i="20"/>
  <c r="U395" i="20"/>
  <c r="T395" i="20"/>
  <c r="U303" i="20"/>
  <c r="T303" i="20"/>
  <c r="U160" i="20"/>
  <c r="T160" i="20"/>
  <c r="S326" i="20"/>
  <c r="U473" i="20"/>
  <c r="T473" i="20"/>
  <c r="T457" i="20"/>
  <c r="U457" i="20"/>
  <c r="T70" i="20"/>
  <c r="U70" i="20"/>
  <c r="T307" i="20"/>
  <c r="U307" i="20"/>
  <c r="U502" i="20"/>
  <c r="T502" i="20"/>
  <c r="T487" i="20"/>
  <c r="U487" i="20"/>
  <c r="U515" i="20"/>
  <c r="T515" i="20"/>
  <c r="T145" i="20"/>
  <c r="U145" i="20"/>
  <c r="U490" i="20"/>
  <c r="T490" i="20"/>
  <c r="T518" i="20"/>
  <c r="U518" i="20"/>
  <c r="U88" i="20"/>
  <c r="T88" i="20"/>
  <c r="U409" i="20"/>
  <c r="T409" i="20"/>
  <c r="T71" i="20"/>
  <c r="U71" i="20"/>
  <c r="T85" i="20"/>
  <c r="U85" i="20"/>
  <c r="U94" i="20"/>
  <c r="T94" i="20"/>
  <c r="U521" i="20"/>
  <c r="T521" i="20"/>
  <c r="U398" i="20"/>
  <c r="T398" i="20"/>
  <c r="U491" i="20"/>
  <c r="T491" i="20"/>
  <c r="U477" i="20"/>
  <c r="T477" i="20"/>
  <c r="U489" i="20"/>
  <c r="T489" i="20"/>
  <c r="U381" i="20"/>
  <c r="T381" i="20"/>
  <c r="T279" i="20"/>
  <c r="U279" i="20"/>
  <c r="U385" i="20"/>
  <c r="T385" i="20"/>
  <c r="Q332" i="20"/>
  <c r="R332" i="20" s="1"/>
  <c r="U317" i="20"/>
  <c r="T317" i="20"/>
  <c r="T290" i="20"/>
  <c r="U290" i="20"/>
  <c r="U211" i="20"/>
  <c r="T211" i="20"/>
  <c r="Q435" i="20"/>
  <c r="R435" i="20" s="1"/>
  <c r="U306" i="20"/>
  <c r="T306" i="20"/>
  <c r="U422" i="20"/>
  <c r="T422" i="20"/>
  <c r="U367" i="20"/>
  <c r="T367" i="20"/>
  <c r="T244" i="20"/>
  <c r="U244" i="20"/>
  <c r="T169" i="20"/>
  <c r="U169" i="20"/>
  <c r="U407" i="20"/>
  <c r="T407" i="20"/>
  <c r="Q324" i="20"/>
  <c r="R324" i="20" s="1"/>
  <c r="U167" i="20"/>
  <c r="T167" i="20"/>
  <c r="U393" i="20"/>
  <c r="T393" i="20"/>
  <c r="S433" i="20"/>
  <c r="U408" i="20"/>
  <c r="T408" i="20"/>
  <c r="T260" i="20"/>
  <c r="U260" i="20"/>
  <c r="U177" i="20"/>
  <c r="T177" i="20"/>
  <c r="U387" i="20"/>
  <c r="T387" i="20"/>
  <c r="T449" i="20"/>
  <c r="U449" i="20"/>
  <c r="U397" i="20"/>
  <c r="T397" i="20"/>
  <c r="U338" i="20"/>
  <c r="T338" i="20"/>
  <c r="T276" i="20"/>
  <c r="U276" i="20"/>
  <c r="S221" i="20"/>
  <c r="U184" i="20"/>
  <c r="T184" i="20"/>
  <c r="U183" i="20"/>
  <c r="T183" i="20"/>
  <c r="U527" i="20"/>
  <c r="T527" i="20"/>
  <c r="T60" i="20"/>
  <c r="U60" i="20"/>
  <c r="T418" i="20"/>
  <c r="U418" i="20"/>
  <c r="U200" i="20"/>
  <c r="T200" i="20"/>
  <c r="U166" i="20"/>
  <c r="T166" i="20"/>
  <c r="U155" i="20"/>
  <c r="T155" i="20"/>
  <c r="T58" i="20"/>
  <c r="U58" i="20"/>
  <c r="T382" i="20"/>
  <c r="U382" i="20"/>
  <c r="U310" i="20"/>
  <c r="T310" i="20"/>
  <c r="T278" i="20"/>
  <c r="U278" i="20"/>
  <c r="U156" i="20"/>
  <c r="T156" i="20"/>
  <c r="U79" i="20"/>
  <c r="T79" i="20"/>
  <c r="U54" i="20"/>
  <c r="T54" i="20"/>
  <c r="T264" i="20"/>
  <c r="U264" i="20"/>
  <c r="T69" i="20"/>
  <c r="U69" i="20"/>
  <c r="U245" i="20"/>
  <c r="T245" i="20"/>
  <c r="U416" i="20"/>
  <c r="T416" i="20"/>
  <c r="U414" i="20"/>
  <c r="T414" i="20"/>
  <c r="U459" i="20"/>
  <c r="T459" i="20"/>
  <c r="U257" i="20"/>
  <c r="T257" i="20"/>
  <c r="U389" i="20"/>
  <c r="T389" i="20"/>
  <c r="U258" i="20"/>
  <c r="T258" i="20"/>
  <c r="U314" i="20"/>
  <c r="T314" i="20"/>
  <c r="U392" i="20"/>
  <c r="T392" i="20"/>
  <c r="U313" i="20"/>
  <c r="T313" i="20"/>
  <c r="U417" i="20"/>
  <c r="T417" i="20"/>
  <c r="U62" i="20"/>
  <c r="T62" i="20"/>
  <c r="U148" i="20"/>
  <c r="T148" i="20"/>
  <c r="U526" i="20"/>
  <c r="T526" i="20"/>
  <c r="U412" i="20"/>
  <c r="T412" i="20"/>
  <c r="S328" i="20"/>
  <c r="U212" i="20"/>
  <c r="T212" i="20"/>
  <c r="U380" i="20"/>
  <c r="T380" i="20"/>
  <c r="U468" i="20"/>
  <c r="T468" i="20"/>
  <c r="U334" i="20"/>
  <c r="T334" i="20"/>
  <c r="T243" i="20"/>
  <c r="U243" i="20"/>
  <c r="U188" i="20"/>
  <c r="T188" i="20"/>
  <c r="T316" i="20"/>
  <c r="U316" i="20"/>
  <c r="T78" i="20"/>
  <c r="U78" i="20"/>
  <c r="T507" i="20"/>
  <c r="U507" i="20"/>
  <c r="U496" i="20"/>
  <c r="T496" i="20"/>
  <c r="T377" i="20"/>
  <c r="U377" i="20"/>
  <c r="U366" i="20"/>
  <c r="T366" i="20"/>
  <c r="U239" i="20"/>
  <c r="T239" i="20"/>
  <c r="U187" i="20"/>
  <c r="T187" i="20"/>
  <c r="T362" i="20"/>
  <c r="U362" i="20"/>
  <c r="U193" i="20"/>
  <c r="T193" i="20"/>
  <c r="U309" i="20"/>
  <c r="T309" i="20"/>
  <c r="T296" i="20"/>
  <c r="U296" i="20"/>
  <c r="T86" i="20"/>
  <c r="U86" i="20"/>
  <c r="U165" i="20"/>
  <c r="T165" i="20"/>
  <c r="U492" i="20"/>
  <c r="T492" i="20"/>
  <c r="U464" i="20"/>
  <c r="T464" i="20"/>
  <c r="U483" i="20"/>
  <c r="T483" i="20"/>
  <c r="U384" i="20"/>
  <c r="T384" i="20"/>
  <c r="U520" i="20"/>
  <c r="T520" i="20"/>
  <c r="U446" i="20"/>
  <c r="T446" i="20"/>
  <c r="U469" i="20"/>
  <c r="T469" i="20"/>
  <c r="U404" i="20"/>
  <c r="T404" i="20"/>
  <c r="U400" i="20"/>
  <c r="T400" i="20"/>
  <c r="T370" i="20"/>
  <c r="U370" i="20"/>
  <c r="T445" i="20"/>
  <c r="U445" i="20"/>
  <c r="T453" i="20"/>
  <c r="U453" i="20"/>
  <c r="U233" i="20"/>
  <c r="T233" i="20"/>
  <c r="U153" i="20"/>
  <c r="T153" i="20"/>
  <c r="U364" i="20"/>
  <c r="T364" i="20"/>
  <c r="T284" i="20"/>
  <c r="U284" i="20"/>
  <c r="U171" i="20"/>
  <c r="T171" i="20"/>
  <c r="U375" i="20"/>
  <c r="T375" i="20"/>
  <c r="T295" i="20"/>
  <c r="U295" i="20"/>
  <c r="U231" i="20"/>
  <c r="T231" i="20"/>
  <c r="T199" i="20"/>
  <c r="U199" i="20"/>
  <c r="U311" i="20"/>
  <c r="T311" i="20"/>
  <c r="U452" i="20"/>
  <c r="T452" i="20"/>
  <c r="U346" i="20"/>
  <c r="T346" i="20"/>
  <c r="U277" i="20"/>
  <c r="T277" i="20"/>
  <c r="U208" i="20"/>
  <c r="T208" i="20"/>
  <c r="U152" i="20"/>
  <c r="T152" i="20"/>
  <c r="U151" i="20"/>
  <c r="T151" i="20"/>
  <c r="T213" i="20"/>
  <c r="U213" i="20"/>
  <c r="U203" i="20"/>
  <c r="T203" i="20"/>
  <c r="T73" i="20"/>
  <c r="U73" i="20"/>
  <c r="U142" i="20"/>
  <c r="T142" i="20"/>
  <c r="U96" i="20"/>
  <c r="T96" i="20"/>
  <c r="U84" i="20"/>
  <c r="T84" i="20"/>
  <c r="S219" i="20"/>
  <c r="U102" i="20"/>
  <c r="T102" i="20"/>
  <c r="U68" i="20"/>
  <c r="T68" i="20"/>
  <c r="U146" i="20"/>
  <c r="T146" i="20"/>
  <c r="U140" i="20"/>
  <c r="T140" i="20"/>
  <c r="U357" i="20"/>
  <c r="T357" i="20"/>
  <c r="T198" i="20"/>
  <c r="U198" i="20"/>
  <c r="U175" i="20"/>
  <c r="T175" i="20"/>
  <c r="U143" i="20"/>
  <c r="T143" i="20"/>
  <c r="T411" i="20"/>
  <c r="U411" i="20"/>
  <c r="U474" i="20"/>
  <c r="T474" i="20"/>
  <c r="U355" i="20"/>
  <c r="T355" i="20"/>
  <c r="U286" i="20"/>
  <c r="T286" i="20"/>
  <c r="T383" i="20"/>
  <c r="U383" i="20"/>
  <c r="U443" i="20"/>
  <c r="T443" i="20"/>
  <c r="T312" i="20"/>
  <c r="U312" i="20"/>
  <c r="U192" i="20"/>
  <c r="T192" i="20"/>
  <c r="U139" i="20"/>
  <c r="T139" i="20"/>
  <c r="T75" i="20"/>
  <c r="U75" i="20"/>
  <c r="U247" i="20"/>
  <c r="T247" i="20"/>
  <c r="S436" i="20"/>
  <c r="U237" i="20"/>
  <c r="T237" i="20"/>
  <c r="T287" i="20"/>
  <c r="U287" i="20"/>
  <c r="T348" i="20"/>
  <c r="U348" i="20"/>
  <c r="U439" i="20"/>
  <c r="T439" i="20"/>
  <c r="U451" i="20"/>
  <c r="T451" i="20"/>
  <c r="U206" i="20"/>
  <c r="T206" i="20"/>
  <c r="T201" i="20"/>
  <c r="U201" i="20"/>
  <c r="U189" i="20"/>
  <c r="T189" i="20"/>
  <c r="T53" i="20"/>
  <c r="U53" i="20"/>
  <c r="T49" i="20"/>
  <c r="U49" i="20"/>
  <c r="U512" i="20"/>
  <c r="T512" i="20"/>
  <c r="U494" i="20"/>
  <c r="T494" i="20"/>
  <c r="U229" i="20"/>
  <c r="T229" i="20"/>
  <c r="T386" i="20"/>
  <c r="U386" i="20"/>
  <c r="U519" i="20"/>
  <c r="T519" i="20"/>
  <c r="U455" i="20"/>
  <c r="T455" i="20"/>
  <c r="T232" i="20"/>
  <c r="U232" i="20"/>
  <c r="T230" i="20"/>
  <c r="U230" i="20"/>
  <c r="T374" i="20"/>
  <c r="U374" i="20"/>
  <c r="T378" i="20"/>
  <c r="U378" i="20"/>
  <c r="U302" i="20"/>
  <c r="T302" i="20"/>
  <c r="S325" i="20"/>
  <c r="T80" i="20"/>
  <c r="U80" i="20"/>
  <c r="U501" i="20"/>
  <c r="T501" i="20"/>
  <c r="U419" i="20"/>
  <c r="T419" i="20"/>
  <c r="U456" i="20"/>
  <c r="T456" i="20"/>
  <c r="T308" i="20"/>
  <c r="U308" i="20"/>
  <c r="T108" i="20"/>
  <c r="U108" i="20"/>
  <c r="U315" i="20"/>
  <c r="T315" i="20"/>
  <c r="U234" i="20"/>
  <c r="T234" i="20"/>
  <c r="U178" i="20"/>
  <c r="T178" i="20"/>
  <c r="U318" i="20"/>
  <c r="T318" i="20"/>
  <c r="U484" i="20"/>
  <c r="T484" i="20"/>
  <c r="U504" i="20"/>
  <c r="T504" i="20"/>
  <c r="U472" i="20"/>
  <c r="T472" i="20"/>
  <c r="U476" i="20"/>
  <c r="T476" i="20"/>
  <c r="T503" i="20"/>
  <c r="U503" i="20"/>
  <c r="U354" i="20"/>
  <c r="T354" i="20"/>
  <c r="T268" i="20"/>
  <c r="U268" i="20"/>
  <c r="U480" i="20"/>
  <c r="T480" i="20"/>
  <c r="U465" i="20"/>
  <c r="T465" i="20"/>
  <c r="T420" i="20"/>
  <c r="U420" i="20"/>
  <c r="T353" i="20"/>
  <c r="U353" i="20"/>
  <c r="U358" i="20"/>
  <c r="T358" i="20"/>
  <c r="U350" i="20"/>
  <c r="T350" i="20"/>
  <c r="T292" i="20"/>
  <c r="U292" i="20"/>
  <c r="T263" i="20"/>
  <c r="U263" i="20"/>
  <c r="U210" i="20"/>
  <c r="T210" i="20"/>
  <c r="U406" i="20"/>
  <c r="T406" i="20"/>
  <c r="U293" i="20"/>
  <c r="T293" i="20"/>
  <c r="T92" i="20"/>
  <c r="U92" i="20"/>
  <c r="U273" i="20"/>
  <c r="T273" i="20"/>
  <c r="U207" i="20"/>
  <c r="T207" i="20"/>
  <c r="U371" i="20"/>
  <c r="T371" i="20"/>
  <c r="U195" i="20"/>
  <c r="T195" i="20"/>
  <c r="U450" i="20"/>
  <c r="T450" i="20"/>
  <c r="U340" i="20"/>
  <c r="T340" i="20"/>
  <c r="U163" i="20"/>
  <c r="T163" i="20"/>
  <c r="U194" i="20"/>
  <c r="T194" i="20"/>
  <c r="U182" i="20"/>
  <c r="T182" i="20"/>
  <c r="U261" i="20"/>
  <c r="T261" i="20"/>
  <c r="U285" i="20"/>
  <c r="T285" i="20"/>
  <c r="T87" i="20"/>
  <c r="U87" i="20"/>
  <c r="U281" i="20"/>
  <c r="T281" i="20"/>
  <c r="T246" i="20"/>
  <c r="U246" i="20"/>
  <c r="T97" i="20"/>
  <c r="U97" i="20"/>
  <c r="U51" i="20"/>
  <c r="T51" i="20"/>
  <c r="U242" i="20"/>
  <c r="T242" i="20"/>
  <c r="U157" i="20"/>
  <c r="T157" i="20"/>
  <c r="U64" i="20"/>
  <c r="T64" i="20"/>
  <c r="U170" i="20"/>
  <c r="T170" i="20"/>
  <c r="U95" i="20"/>
  <c r="T95" i="20"/>
  <c r="U67" i="20"/>
  <c r="T67" i="20"/>
  <c r="U164" i="20"/>
  <c r="T164" i="20"/>
  <c r="T81" i="20"/>
  <c r="U81" i="20"/>
  <c r="U500" i="20"/>
  <c r="T500" i="20"/>
  <c r="U478" i="20"/>
  <c r="T478" i="20"/>
  <c r="U523" i="20"/>
  <c r="T523" i="20"/>
  <c r="T209" i="20"/>
  <c r="U209" i="20"/>
  <c r="U298" i="20"/>
  <c r="T298" i="20"/>
  <c r="U495" i="20"/>
  <c r="T495" i="20"/>
  <c r="T396" i="20"/>
  <c r="U396" i="20"/>
  <c r="U513" i="20"/>
  <c r="T513" i="20"/>
  <c r="U176" i="20"/>
  <c r="T176" i="20"/>
  <c r="U250" i="20"/>
  <c r="T250" i="20"/>
  <c r="U265" i="20"/>
  <c r="T265" i="20"/>
  <c r="T369" i="20"/>
  <c r="U369" i="20"/>
  <c r="U197" i="20"/>
  <c r="T197" i="20"/>
  <c r="T236" i="20"/>
  <c r="U236" i="20"/>
  <c r="U52" i="20"/>
  <c r="T52" i="20"/>
  <c r="U90" i="20"/>
  <c r="T90" i="20"/>
  <c r="U499" i="20"/>
  <c r="T499" i="20"/>
  <c r="U373" i="20"/>
  <c r="T373" i="20"/>
  <c r="U238" i="20"/>
  <c r="T238" i="20"/>
  <c r="U191" i="20"/>
  <c r="T191" i="20"/>
  <c r="U351" i="20"/>
  <c r="T351" i="20"/>
  <c r="U410" i="20"/>
  <c r="T410" i="20"/>
  <c r="T93" i="20"/>
  <c r="U93" i="20"/>
  <c r="T61" i="20"/>
  <c r="U61" i="20"/>
  <c r="U249" i="20"/>
  <c r="T249" i="20"/>
  <c r="T248" i="20"/>
  <c r="U248" i="20"/>
  <c r="T272" i="20"/>
  <c r="U272" i="20"/>
  <c r="U144" i="20"/>
  <c r="T144" i="20"/>
  <c r="U59" i="20"/>
  <c r="T59" i="20"/>
  <c r="T470" i="20"/>
  <c r="U470" i="20"/>
  <c r="T448" i="20"/>
  <c r="U448" i="20"/>
  <c r="U391" i="20"/>
  <c r="T391" i="20"/>
  <c r="T159" i="20"/>
  <c r="U159" i="20"/>
  <c r="U301" i="20"/>
  <c r="T301" i="20"/>
  <c r="T174" i="20"/>
  <c r="U174" i="20"/>
  <c r="U161" i="20"/>
  <c r="T161" i="20"/>
  <c r="U421" i="20"/>
  <c r="T421" i="20"/>
  <c r="U150" i="20"/>
  <c r="T150" i="20"/>
  <c r="T280" i="20"/>
  <c r="U280" i="20"/>
  <c r="U83" i="20"/>
  <c r="T83" i="20"/>
  <c r="U524" i="20"/>
  <c r="T524" i="20"/>
  <c r="T361" i="20"/>
  <c r="U361" i="20"/>
  <c r="T479" i="20"/>
  <c r="U479" i="20"/>
  <c r="U506" i="20"/>
  <c r="T506" i="20"/>
  <c r="T441" i="20"/>
  <c r="U441" i="20"/>
  <c r="T300" i="20"/>
  <c r="U300" i="20"/>
  <c r="U282" i="20"/>
  <c r="T282" i="20"/>
  <c r="U365" i="20"/>
  <c r="T365" i="20"/>
  <c r="U462" i="20"/>
  <c r="T462" i="20"/>
  <c r="U343" i="20"/>
  <c r="T343" i="20"/>
  <c r="T76" i="20"/>
  <c r="U76" i="20"/>
  <c r="T65" i="20"/>
  <c r="U65" i="20"/>
  <c r="T57" i="20"/>
  <c r="U57" i="20"/>
  <c r="T202" i="20"/>
  <c r="U202" i="20"/>
  <c r="T91" i="20"/>
  <c r="U91" i="20"/>
  <c r="U99" i="20"/>
  <c r="T99" i="20"/>
  <c r="U154" i="20"/>
  <c r="T154" i="20"/>
  <c r="U517" i="20"/>
  <c r="T517" i="20"/>
  <c r="U488" i="20"/>
  <c r="T488" i="20"/>
  <c r="U253" i="20"/>
  <c r="T253" i="20"/>
  <c r="U442" i="20"/>
  <c r="T442" i="20"/>
  <c r="U485" i="20"/>
  <c r="T485" i="20"/>
  <c r="T368" i="20"/>
  <c r="U368" i="20"/>
  <c r="U508" i="20"/>
  <c r="T508" i="20"/>
  <c r="S434" i="20"/>
  <c r="P434" i="20" s="1"/>
  <c r="T356" i="20"/>
  <c r="U356" i="20"/>
  <c r="U505" i="20"/>
  <c r="T505" i="20"/>
  <c r="T461" i="20"/>
  <c r="U461" i="20"/>
  <c r="U359" i="20"/>
  <c r="T359" i="20"/>
  <c r="T266" i="20"/>
  <c r="U266" i="20"/>
  <c r="U405" i="20"/>
  <c r="T405" i="20"/>
  <c r="T475" i="20"/>
  <c r="U475" i="20"/>
  <c r="U438" i="20"/>
  <c r="T438" i="20"/>
  <c r="U185" i="20"/>
  <c r="T185" i="20"/>
  <c r="U283" i="20"/>
  <c r="T283" i="20"/>
  <c r="T274" i="20"/>
  <c r="U274" i="20"/>
  <c r="U415" i="20"/>
  <c r="T415" i="20"/>
  <c r="T235" i="20"/>
  <c r="U235" i="20"/>
  <c r="U241" i="20"/>
  <c r="T241" i="20"/>
  <c r="U179" i="20"/>
  <c r="T179" i="20"/>
  <c r="U137" i="20"/>
  <c r="T137" i="20"/>
  <c r="T402" i="20"/>
  <c r="U402" i="20"/>
  <c r="T372" i="20"/>
  <c r="U372" i="20"/>
  <c r="U335" i="20"/>
  <c r="T335" i="20"/>
  <c r="T205" i="20"/>
  <c r="U205" i="20"/>
  <c r="U525" i="20"/>
  <c r="T525" i="20"/>
  <c r="U255" i="20"/>
  <c r="T255" i="20"/>
  <c r="T190" i="20"/>
  <c r="U190" i="20"/>
  <c r="T345" i="20"/>
  <c r="U345" i="20"/>
  <c r="U158" i="20"/>
  <c r="T158" i="20"/>
  <c r="U147" i="20"/>
  <c r="T147" i="20"/>
  <c r="T77" i="20"/>
  <c r="U77" i="20"/>
  <c r="U289" i="20"/>
  <c r="T289" i="20"/>
  <c r="T240" i="20"/>
  <c r="U240" i="20"/>
  <c r="T271" i="20"/>
  <c r="U271" i="20"/>
  <c r="T107" i="20"/>
  <c r="U107" i="20"/>
  <c r="U138" i="20"/>
  <c r="T138" i="20"/>
  <c r="U294" i="20"/>
  <c r="T294" i="20"/>
  <c r="U180" i="20"/>
  <c r="T180" i="20"/>
  <c r="U173" i="20"/>
  <c r="T173" i="20"/>
  <c r="U47" i="20"/>
  <c r="T47" i="20"/>
  <c r="U168" i="20"/>
  <c r="T168" i="20"/>
  <c r="U141" i="20"/>
  <c r="T141" i="20"/>
  <c r="U172" i="20"/>
  <c r="T172" i="20"/>
  <c r="T101" i="20"/>
  <c r="U101" i="20"/>
  <c r="U63" i="20"/>
  <c r="T63" i="20"/>
  <c r="T103" i="20"/>
  <c r="U103" i="20"/>
  <c r="U249" i="26"/>
  <c r="T249" i="26"/>
  <c r="T153" i="26"/>
  <c r="U153" i="26"/>
  <c r="U240" i="26"/>
  <c r="T240" i="26"/>
  <c r="T410" i="26"/>
  <c r="U410" i="26"/>
  <c r="U306" i="26"/>
  <c r="T306" i="26"/>
  <c r="U375" i="26"/>
  <c r="T375" i="26"/>
  <c r="U231" i="26"/>
  <c r="T231" i="26"/>
  <c r="U186" i="26"/>
  <c r="T186" i="26"/>
  <c r="T35" i="26"/>
  <c r="U35" i="26"/>
  <c r="U93" i="26"/>
  <c r="T93" i="26"/>
  <c r="U180" i="26"/>
  <c r="T180" i="26"/>
  <c r="U102" i="26"/>
  <c r="T102" i="26"/>
  <c r="U123" i="26"/>
  <c r="T123" i="26"/>
  <c r="U178" i="26"/>
  <c r="T178" i="26"/>
  <c r="U37" i="26"/>
  <c r="T37" i="26"/>
  <c r="U391" i="26"/>
  <c r="T391" i="26"/>
  <c r="T390" i="26"/>
  <c r="U390" i="26"/>
  <c r="T338" i="26"/>
  <c r="U338" i="26"/>
  <c r="U393" i="26"/>
  <c r="T393" i="26"/>
  <c r="T398" i="26"/>
  <c r="U398" i="26"/>
  <c r="T362" i="26"/>
  <c r="U362" i="26"/>
  <c r="U274" i="26"/>
  <c r="T274" i="26"/>
  <c r="U247" i="26"/>
  <c r="T247" i="26"/>
  <c r="T341" i="26"/>
  <c r="U341" i="26"/>
  <c r="T384" i="26"/>
  <c r="U384" i="26"/>
  <c r="U372" i="26"/>
  <c r="T372" i="26"/>
  <c r="U182" i="26"/>
  <c r="T182" i="26"/>
  <c r="U358" i="26"/>
  <c r="T358" i="26"/>
  <c r="T342" i="26"/>
  <c r="U342" i="26"/>
  <c r="T316" i="26"/>
  <c r="U316" i="26"/>
  <c r="U49" i="26"/>
  <c r="T49" i="26"/>
  <c r="Q328" i="26"/>
  <c r="R328" i="26" s="1"/>
  <c r="U77" i="26"/>
  <c r="T77" i="26"/>
  <c r="U262" i="26"/>
  <c r="T262" i="26"/>
  <c r="Q223" i="26"/>
  <c r="R223" i="26" s="1"/>
  <c r="T157" i="26"/>
  <c r="U157" i="26"/>
  <c r="U101" i="26"/>
  <c r="T101" i="26"/>
  <c r="U94" i="26"/>
  <c r="T94" i="26"/>
  <c r="T376" i="26"/>
  <c r="U376" i="26"/>
  <c r="U287" i="26"/>
  <c r="T287" i="26"/>
  <c r="U299" i="26"/>
  <c r="T299" i="26"/>
  <c r="T99" i="26"/>
  <c r="U99" i="26"/>
  <c r="U395" i="26"/>
  <c r="T395" i="26"/>
  <c r="U383" i="26"/>
  <c r="T383" i="26"/>
  <c r="T108" i="26"/>
  <c r="U108" i="26"/>
  <c r="U64" i="26"/>
  <c r="T64" i="26"/>
  <c r="U159" i="26"/>
  <c r="T159" i="26"/>
  <c r="S118" i="26"/>
  <c r="Q118" i="26"/>
  <c r="R118" i="26" s="1"/>
  <c r="T104" i="26"/>
  <c r="U104" i="26"/>
  <c r="U280" i="26"/>
  <c r="T280" i="26"/>
  <c r="T189" i="26"/>
  <c r="U189" i="26"/>
  <c r="T169" i="26"/>
  <c r="U169" i="26"/>
  <c r="T24" i="26"/>
  <c r="U24" i="26"/>
  <c r="U82" i="26"/>
  <c r="T82" i="26"/>
  <c r="T133" i="26"/>
  <c r="U133" i="26"/>
  <c r="T36" i="26"/>
  <c r="U36" i="26"/>
  <c r="U86" i="26"/>
  <c r="T86" i="26"/>
  <c r="U369" i="26"/>
  <c r="T369" i="26"/>
  <c r="T365" i="26"/>
  <c r="U365" i="26"/>
  <c r="U339" i="26"/>
  <c r="T339" i="26"/>
  <c r="U371" i="26"/>
  <c r="T371" i="26"/>
  <c r="U404" i="26"/>
  <c r="T404" i="26"/>
  <c r="U412" i="26"/>
  <c r="T412" i="26"/>
  <c r="T357" i="26"/>
  <c r="U357" i="26"/>
  <c r="U276" i="26"/>
  <c r="T276" i="26"/>
  <c r="U286" i="26"/>
  <c r="T286" i="26"/>
  <c r="U263" i="26"/>
  <c r="T263" i="26"/>
  <c r="U307" i="26"/>
  <c r="T307" i="26"/>
  <c r="U403" i="26"/>
  <c r="T403" i="26"/>
  <c r="T161" i="26"/>
  <c r="U161" i="26"/>
  <c r="U30" i="26"/>
  <c r="T30" i="26"/>
  <c r="U344" i="26"/>
  <c r="T344" i="26"/>
  <c r="U212" i="26"/>
  <c r="T212" i="26"/>
  <c r="U422" i="26"/>
  <c r="T422" i="26"/>
  <c r="T179" i="26"/>
  <c r="U179" i="26"/>
  <c r="T414" i="26"/>
  <c r="U414" i="26"/>
  <c r="T141" i="26"/>
  <c r="U141" i="26"/>
  <c r="T137" i="26"/>
  <c r="U137" i="26"/>
  <c r="U74" i="26"/>
  <c r="T74" i="26"/>
  <c r="U144" i="26"/>
  <c r="T144" i="26"/>
  <c r="T38" i="26"/>
  <c r="U38" i="26"/>
  <c r="U184" i="26"/>
  <c r="T184" i="26"/>
  <c r="U364" i="26"/>
  <c r="T364" i="26"/>
  <c r="U100" i="26"/>
  <c r="T100" i="26"/>
  <c r="T65" i="26"/>
  <c r="U65" i="26"/>
  <c r="U268" i="26"/>
  <c r="T268" i="26"/>
  <c r="U416" i="26"/>
  <c r="T416" i="26"/>
  <c r="S331" i="26"/>
  <c r="U267" i="26"/>
  <c r="T267" i="26"/>
  <c r="Q17" i="26"/>
  <c r="R17" i="26" s="1"/>
  <c r="S17" i="26"/>
  <c r="T295" i="26"/>
  <c r="U295" i="26"/>
  <c r="U166" i="26"/>
  <c r="T166" i="26"/>
  <c r="T149" i="26"/>
  <c r="U149" i="26"/>
  <c r="T234" i="26"/>
  <c r="U234" i="26"/>
  <c r="T173" i="26"/>
  <c r="U173" i="26"/>
  <c r="T213" i="26"/>
  <c r="U213" i="26"/>
  <c r="U308" i="26"/>
  <c r="T308" i="26"/>
  <c r="T145" i="26"/>
  <c r="U145" i="26"/>
  <c r="U20" i="26"/>
  <c r="T20" i="26"/>
  <c r="U296" i="26"/>
  <c r="T296" i="26"/>
  <c r="U105" i="26"/>
  <c r="T105" i="26"/>
  <c r="U387" i="26"/>
  <c r="T387" i="26"/>
  <c r="U318" i="26"/>
  <c r="T318" i="26"/>
  <c r="T209" i="26"/>
  <c r="U209" i="26"/>
  <c r="U360" i="26"/>
  <c r="T360" i="26"/>
  <c r="U235" i="26"/>
  <c r="T235" i="26"/>
  <c r="U53" i="26"/>
  <c r="T53" i="26"/>
  <c r="U418" i="26"/>
  <c r="T418" i="26"/>
  <c r="T187" i="26"/>
  <c r="U187" i="26"/>
  <c r="T91" i="26"/>
  <c r="U91" i="26"/>
  <c r="T22" i="26"/>
  <c r="U22" i="26"/>
  <c r="T283" i="26"/>
  <c r="U283" i="26"/>
  <c r="T48" i="26"/>
  <c r="U48" i="26"/>
  <c r="U353" i="26"/>
  <c r="T353" i="26"/>
  <c r="U278" i="26"/>
  <c r="T278" i="26"/>
  <c r="U143" i="26"/>
  <c r="T143" i="26"/>
  <c r="U340" i="26"/>
  <c r="T340" i="26"/>
  <c r="T386" i="26"/>
  <c r="U386" i="26"/>
  <c r="U251" i="26"/>
  <c r="T251" i="26"/>
  <c r="U147" i="26"/>
  <c r="T147" i="26"/>
  <c r="U423" i="26"/>
  <c r="T423" i="26"/>
  <c r="U368" i="26"/>
  <c r="T368" i="26"/>
  <c r="T229" i="26"/>
  <c r="U229" i="26"/>
  <c r="U67" i="26"/>
  <c r="T67" i="26"/>
  <c r="T346" i="26"/>
  <c r="U346" i="26"/>
  <c r="Q13" i="26"/>
  <c r="R13" i="26" s="1"/>
  <c r="S13" i="26"/>
  <c r="U302" i="26"/>
  <c r="T302" i="26"/>
  <c r="T350" i="26"/>
  <c r="U350" i="26"/>
  <c r="U315" i="26"/>
  <c r="T315" i="26"/>
  <c r="U374" i="26"/>
  <c r="T374" i="26"/>
  <c r="U43" i="26"/>
  <c r="T43" i="26"/>
  <c r="U146" i="26"/>
  <c r="T146" i="26"/>
  <c r="S122" i="26"/>
  <c r="U85" i="26"/>
  <c r="T85" i="26"/>
  <c r="U83" i="26"/>
  <c r="T83" i="26"/>
  <c r="T181" i="26"/>
  <c r="U181" i="26"/>
  <c r="T80" i="26"/>
  <c r="U80" i="26"/>
  <c r="U233" i="26"/>
  <c r="T233" i="26"/>
  <c r="U279" i="26"/>
  <c r="T279" i="26"/>
  <c r="U343" i="26"/>
  <c r="T343" i="26"/>
  <c r="T75" i="26"/>
  <c r="U75" i="26"/>
  <c r="U130" i="26"/>
  <c r="T130" i="26"/>
  <c r="U81" i="26"/>
  <c r="T81" i="26"/>
  <c r="T165" i="26"/>
  <c r="U165" i="26"/>
  <c r="T106" i="26"/>
  <c r="U106" i="26"/>
  <c r="T402" i="26"/>
  <c r="U402" i="26"/>
  <c r="T31" i="26"/>
  <c r="U31" i="26"/>
  <c r="U408" i="26"/>
  <c r="T408" i="26"/>
  <c r="T238" i="26"/>
  <c r="U238" i="26"/>
  <c r="Q115" i="26"/>
  <c r="R115" i="26" s="1"/>
  <c r="U190" i="26"/>
  <c r="T190" i="26"/>
  <c r="U126" i="26"/>
  <c r="T126" i="26"/>
  <c r="U90" i="26"/>
  <c r="T90" i="26"/>
  <c r="U158" i="26"/>
  <c r="T158" i="26"/>
  <c r="S114" i="26"/>
  <c r="U50" i="26"/>
  <c r="T50" i="26"/>
  <c r="T26" i="26"/>
  <c r="U26" i="26"/>
  <c r="T19" i="26"/>
  <c r="U19" i="26"/>
  <c r="U28" i="26"/>
  <c r="T28" i="26"/>
  <c r="T250" i="26"/>
  <c r="U250" i="26"/>
  <c r="U33" i="26"/>
  <c r="T33" i="26"/>
  <c r="S11" i="26"/>
  <c r="T269" i="26"/>
  <c r="U269" i="26"/>
  <c r="U351" i="26"/>
  <c r="T351" i="26"/>
  <c r="T291" i="26"/>
  <c r="U291" i="26"/>
  <c r="U335" i="26"/>
  <c r="T335" i="26"/>
  <c r="U370" i="26"/>
  <c r="T370" i="26"/>
  <c r="U314" i="26"/>
  <c r="T314" i="26"/>
  <c r="U208" i="26"/>
  <c r="T208" i="26"/>
  <c r="T124" i="26"/>
  <c r="U124" i="26"/>
  <c r="U89" i="26"/>
  <c r="T89" i="26"/>
  <c r="U256" i="26"/>
  <c r="T256" i="26"/>
  <c r="T95" i="26"/>
  <c r="U95" i="26"/>
  <c r="U361" i="26"/>
  <c r="T361" i="26"/>
  <c r="U70" i="26"/>
  <c r="T70" i="26"/>
  <c r="U359" i="26"/>
  <c r="T359" i="26"/>
  <c r="T333" i="26"/>
  <c r="U333" i="26"/>
  <c r="Q16" i="26"/>
  <c r="R16" i="26" s="1"/>
  <c r="U396" i="26"/>
  <c r="T396" i="26"/>
  <c r="T277" i="26"/>
  <c r="U277" i="26"/>
  <c r="U406" i="26"/>
  <c r="T406" i="26"/>
  <c r="T57" i="26"/>
  <c r="U57" i="26"/>
  <c r="T171" i="26"/>
  <c r="U171" i="26"/>
  <c r="U98" i="26"/>
  <c r="T98" i="26"/>
  <c r="U409" i="26"/>
  <c r="T409" i="26"/>
  <c r="U294" i="26"/>
  <c r="T294" i="26"/>
  <c r="T71" i="26"/>
  <c r="U71" i="26"/>
  <c r="T254" i="26"/>
  <c r="U254" i="26"/>
  <c r="U29" i="26"/>
  <c r="T29" i="26"/>
  <c r="U356" i="26"/>
  <c r="T356" i="26"/>
  <c r="T354" i="26"/>
  <c r="U354" i="26"/>
  <c r="T246" i="26"/>
  <c r="U246" i="26"/>
  <c r="T260" i="26"/>
  <c r="U260" i="26"/>
  <c r="S223" i="26"/>
  <c r="P223" i="26" s="1"/>
  <c r="U142" i="26"/>
  <c r="T142" i="26"/>
  <c r="T155" i="26"/>
  <c r="U155" i="26"/>
  <c r="U377" i="26"/>
  <c r="T377" i="26"/>
  <c r="U367" i="26"/>
  <c r="T367" i="26"/>
  <c r="T349" i="26"/>
  <c r="U349" i="26"/>
  <c r="T373" i="26"/>
  <c r="U373" i="26"/>
  <c r="U407" i="26"/>
  <c r="T407" i="26"/>
  <c r="U378" i="26"/>
  <c r="T378" i="26"/>
  <c r="T242" i="26"/>
  <c r="U242" i="26"/>
  <c r="U103" i="26"/>
  <c r="T103" i="26"/>
  <c r="U76" i="26"/>
  <c r="T76" i="26"/>
  <c r="U69" i="26"/>
  <c r="T69" i="26"/>
  <c r="U312" i="26"/>
  <c r="T312" i="26"/>
  <c r="U97" i="26"/>
  <c r="T97" i="26"/>
  <c r="T73" i="26"/>
  <c r="U73" i="26"/>
  <c r="T347" i="26"/>
  <c r="U347" i="26"/>
  <c r="U134" i="26"/>
  <c r="T134" i="26"/>
  <c r="U400" i="26"/>
  <c r="T400" i="26"/>
  <c r="T300" i="26"/>
  <c r="U300" i="26"/>
  <c r="U151" i="26"/>
  <c r="T151" i="26"/>
  <c r="U131" i="26"/>
  <c r="T131" i="26"/>
  <c r="U272" i="26"/>
  <c r="T272" i="26"/>
  <c r="U152" i="26"/>
  <c r="T152" i="26"/>
  <c r="T193" i="26"/>
  <c r="U193" i="26"/>
  <c r="U388" i="26"/>
  <c r="T388" i="26"/>
  <c r="U298" i="26"/>
  <c r="T298" i="26"/>
  <c r="T135" i="26"/>
  <c r="U135" i="26"/>
  <c r="U66" i="26"/>
  <c r="T66" i="26"/>
  <c r="U285" i="26"/>
  <c r="T285" i="26"/>
  <c r="T230" i="26"/>
  <c r="U230" i="26"/>
  <c r="U88" i="26"/>
  <c r="T88" i="26"/>
  <c r="U284" i="26"/>
  <c r="T284" i="26"/>
  <c r="T177" i="26"/>
  <c r="U177" i="26"/>
  <c r="T63" i="26"/>
  <c r="U63" i="26"/>
  <c r="U211" i="26"/>
  <c r="T211" i="26"/>
  <c r="U206" i="26"/>
  <c r="T206" i="26"/>
  <c r="T185" i="26"/>
  <c r="U185" i="26"/>
  <c r="U87" i="26"/>
  <c r="T87" i="26"/>
  <c r="U42" i="26"/>
  <c r="T42" i="26"/>
  <c r="T27" i="26"/>
  <c r="U27" i="26"/>
  <c r="T258" i="26"/>
  <c r="U258" i="26"/>
  <c r="T207" i="26"/>
  <c r="U207" i="26"/>
  <c r="U303" i="26"/>
  <c r="T303" i="26"/>
  <c r="U415" i="26"/>
  <c r="T415" i="26"/>
  <c r="U309" i="26"/>
  <c r="T309" i="26"/>
  <c r="U174" i="26"/>
  <c r="T174" i="26"/>
  <c r="U150" i="26"/>
  <c r="T150" i="26"/>
  <c r="U271" i="26"/>
  <c r="T271" i="26"/>
  <c r="P224" i="26"/>
  <c r="U72" i="26"/>
  <c r="T72" i="26"/>
  <c r="U363" i="26"/>
  <c r="T363" i="26"/>
  <c r="U92" i="26"/>
  <c r="T92" i="26"/>
  <c r="P220" i="26"/>
  <c r="U411" i="26"/>
  <c r="T411" i="26"/>
  <c r="U156" i="26"/>
  <c r="T156" i="26"/>
  <c r="T199" i="26"/>
  <c r="U199" i="26"/>
  <c r="U52" i="26"/>
  <c r="T52" i="26"/>
  <c r="U239" i="26"/>
  <c r="T239" i="26"/>
  <c r="T125" i="26"/>
  <c r="U125" i="26"/>
  <c r="U54" i="26"/>
  <c r="T54" i="26"/>
  <c r="U32" i="26"/>
  <c r="T32" i="26"/>
  <c r="U399" i="26"/>
  <c r="T399" i="26"/>
  <c r="T282" i="26"/>
  <c r="U282" i="26"/>
  <c r="U255" i="26"/>
  <c r="T255" i="26"/>
  <c r="Q224" i="26"/>
  <c r="R224" i="26" s="1"/>
  <c r="T197" i="26"/>
  <c r="U197" i="26"/>
  <c r="U138" i="26"/>
  <c r="T138" i="26"/>
  <c r="T129" i="26"/>
  <c r="U129" i="26"/>
  <c r="U248" i="26"/>
  <c r="T248" i="26"/>
  <c r="T236" i="26"/>
  <c r="U236" i="26"/>
  <c r="U188" i="26"/>
  <c r="T188" i="26"/>
  <c r="U417" i="26"/>
  <c r="T417" i="26"/>
  <c r="U45" i="26"/>
  <c r="T45" i="26"/>
  <c r="T203" i="26"/>
  <c r="U203" i="26"/>
  <c r="T261" i="26"/>
  <c r="U261" i="26"/>
  <c r="U61" i="26"/>
  <c r="T61" i="26"/>
  <c r="U355" i="26"/>
  <c r="T355" i="26"/>
  <c r="T163" i="26"/>
  <c r="U163" i="26"/>
  <c r="T205" i="26"/>
  <c r="U205" i="26"/>
  <c r="U58" i="26"/>
  <c r="T58" i="26"/>
  <c r="U366" i="26"/>
  <c r="T366" i="26"/>
  <c r="Q221" i="26"/>
  <c r="R221" i="26" s="1"/>
  <c r="U310" i="26"/>
  <c r="T310" i="26"/>
  <c r="U281" i="26"/>
  <c r="T281" i="26"/>
  <c r="U394" i="26"/>
  <c r="T394" i="26"/>
  <c r="U275" i="26"/>
  <c r="T275" i="26"/>
  <c r="S332" i="26"/>
  <c r="U162" i="26"/>
  <c r="T162" i="26"/>
  <c r="T397" i="26"/>
  <c r="U397" i="26"/>
  <c r="T195" i="26"/>
  <c r="U195" i="26"/>
  <c r="S117" i="26"/>
  <c r="T51" i="26"/>
  <c r="U51" i="26"/>
  <c r="U191" i="26"/>
  <c r="T191" i="26"/>
  <c r="T167" i="26"/>
  <c r="U167" i="26"/>
  <c r="U56" i="26"/>
  <c r="T56" i="26"/>
  <c r="U59" i="26"/>
  <c r="T59" i="26"/>
  <c r="U46" i="26"/>
  <c r="T46" i="26"/>
  <c r="T252" i="26"/>
  <c r="U252" i="26"/>
  <c r="U202" i="26"/>
  <c r="T202" i="26"/>
  <c r="T301" i="26"/>
  <c r="U301" i="26"/>
  <c r="U257" i="26"/>
  <c r="T257" i="26"/>
  <c r="U382" i="26"/>
  <c r="T382" i="26"/>
  <c r="U311" i="26"/>
  <c r="T311" i="26"/>
  <c r="T244" i="26"/>
  <c r="U244" i="26"/>
  <c r="U139" i="26"/>
  <c r="T139" i="26"/>
  <c r="U96" i="26"/>
  <c r="T96" i="26"/>
  <c r="U352" i="26"/>
  <c r="T352" i="26"/>
  <c r="U292" i="26"/>
  <c r="T292" i="26"/>
  <c r="T228" i="26"/>
  <c r="U228" i="26"/>
  <c r="T40" i="26"/>
  <c r="U40" i="26"/>
  <c r="U259" i="26"/>
  <c r="T259" i="26"/>
  <c r="U198" i="26"/>
  <c r="T198" i="26"/>
  <c r="U128" i="26"/>
  <c r="T128" i="26"/>
  <c r="U41" i="26"/>
  <c r="T41" i="26"/>
  <c r="T201" i="26"/>
  <c r="U201" i="26"/>
  <c r="T23" i="26"/>
  <c r="U23" i="26"/>
  <c r="U25" i="26"/>
  <c r="T25" i="26"/>
  <c r="T390" i="19"/>
  <c r="U390" i="19"/>
  <c r="U339" i="19"/>
  <c r="T339" i="19"/>
  <c r="U58" i="19"/>
  <c r="T58" i="19"/>
  <c r="U57" i="19"/>
  <c r="T57" i="19"/>
  <c r="U76" i="19"/>
  <c r="T76" i="19"/>
  <c r="T522" i="19"/>
  <c r="U522" i="19"/>
  <c r="U260" i="19"/>
  <c r="T260" i="19"/>
  <c r="Q222" i="19"/>
  <c r="R222" i="19" s="1"/>
  <c r="T406" i="19"/>
  <c r="U406" i="19"/>
  <c r="U355" i="19"/>
  <c r="T355" i="19"/>
  <c r="U343" i="19"/>
  <c r="T343" i="19"/>
  <c r="T101" i="19"/>
  <c r="U101" i="19"/>
  <c r="U211" i="19"/>
  <c r="T211" i="19"/>
  <c r="U170" i="19"/>
  <c r="T170" i="19"/>
  <c r="U59" i="19"/>
  <c r="T59" i="19"/>
  <c r="U410" i="19"/>
  <c r="T410" i="19"/>
  <c r="U305" i="19"/>
  <c r="T305" i="19"/>
  <c r="U368" i="19"/>
  <c r="T368" i="19"/>
  <c r="U357" i="19"/>
  <c r="T357" i="19"/>
  <c r="Q121" i="19"/>
  <c r="R121" i="19" s="1"/>
  <c r="U169" i="19"/>
  <c r="T169" i="19"/>
  <c r="U195" i="19"/>
  <c r="T195" i="19"/>
  <c r="S329" i="19"/>
  <c r="U83" i="19"/>
  <c r="T83" i="19"/>
  <c r="T278" i="19"/>
  <c r="U278" i="19"/>
  <c r="U173" i="19"/>
  <c r="T173" i="19"/>
  <c r="U519" i="19"/>
  <c r="T519" i="19"/>
  <c r="U516" i="19"/>
  <c r="T516" i="19"/>
  <c r="T490" i="19"/>
  <c r="U490" i="19"/>
  <c r="U283" i="19"/>
  <c r="T283" i="19"/>
  <c r="T165" i="19"/>
  <c r="U165" i="19"/>
  <c r="U392" i="19"/>
  <c r="T392" i="19"/>
  <c r="T210" i="19"/>
  <c r="U210" i="19"/>
  <c r="U198" i="19"/>
  <c r="T198" i="19"/>
  <c r="U175" i="19"/>
  <c r="T175" i="19"/>
  <c r="U204" i="19"/>
  <c r="T204" i="19"/>
  <c r="U515" i="19"/>
  <c r="T515" i="19"/>
  <c r="U511" i="19"/>
  <c r="T511" i="19"/>
  <c r="U422" i="19"/>
  <c r="T422" i="19"/>
  <c r="U385" i="19"/>
  <c r="T385" i="19"/>
  <c r="U180" i="19"/>
  <c r="T180" i="19"/>
  <c r="U163" i="19"/>
  <c r="T163" i="19"/>
  <c r="U64" i="19"/>
  <c r="T64" i="19"/>
  <c r="U348" i="19"/>
  <c r="T348" i="19"/>
  <c r="U60" i="19"/>
  <c r="T60" i="19"/>
  <c r="U265" i="19"/>
  <c r="T265" i="19"/>
  <c r="U384" i="19"/>
  <c r="T384" i="19"/>
  <c r="S331" i="19"/>
  <c r="U192" i="19"/>
  <c r="T192" i="19"/>
  <c r="U373" i="19"/>
  <c r="T373" i="19"/>
  <c r="U75" i="19"/>
  <c r="T75" i="19"/>
  <c r="U276" i="19"/>
  <c r="T276" i="19"/>
  <c r="U68" i="19"/>
  <c r="T68" i="19"/>
  <c r="U520" i="19"/>
  <c r="T520" i="19"/>
  <c r="T491" i="19"/>
  <c r="U491" i="19"/>
  <c r="U486" i="19"/>
  <c r="T486" i="19"/>
  <c r="S429" i="19"/>
  <c r="U360" i="19"/>
  <c r="T360" i="19"/>
  <c r="S328" i="19"/>
  <c r="S437" i="19"/>
  <c r="U497" i="19"/>
  <c r="T497" i="19"/>
  <c r="T412" i="19"/>
  <c r="U412" i="19"/>
  <c r="U369" i="19"/>
  <c r="T369" i="19"/>
  <c r="T354" i="19"/>
  <c r="U354" i="19"/>
  <c r="U404" i="19"/>
  <c r="T404" i="19"/>
  <c r="Q434" i="19"/>
  <c r="R434" i="19" s="1"/>
  <c r="U411" i="19"/>
  <c r="T411" i="19"/>
  <c r="U337" i="19"/>
  <c r="T337" i="19"/>
  <c r="U243" i="19"/>
  <c r="T243" i="19"/>
  <c r="T316" i="19"/>
  <c r="U316" i="19"/>
  <c r="U349" i="19"/>
  <c r="T349" i="19"/>
  <c r="Q430" i="19"/>
  <c r="R430" i="19" s="1"/>
  <c r="T362" i="19"/>
  <c r="U362" i="19"/>
  <c r="U333" i="19"/>
  <c r="T333" i="19"/>
  <c r="S226" i="19"/>
  <c r="T310" i="19"/>
  <c r="U310" i="19"/>
  <c r="U201" i="19"/>
  <c r="T201" i="19"/>
  <c r="U525" i="19"/>
  <c r="T525" i="19"/>
  <c r="U237" i="19"/>
  <c r="T237" i="19"/>
  <c r="U179" i="19"/>
  <c r="T179" i="19"/>
  <c r="T346" i="19"/>
  <c r="U346" i="19"/>
  <c r="T258" i="19"/>
  <c r="U258" i="19"/>
  <c r="U252" i="19"/>
  <c r="T252" i="19"/>
  <c r="U202" i="19"/>
  <c r="T202" i="19"/>
  <c r="U356" i="19"/>
  <c r="T356" i="19"/>
  <c r="U340" i="19"/>
  <c r="T340" i="19"/>
  <c r="U72" i="19"/>
  <c r="T72" i="19"/>
  <c r="U183" i="19"/>
  <c r="T183" i="19"/>
  <c r="U85" i="19"/>
  <c r="T85" i="19"/>
  <c r="T189" i="19"/>
  <c r="U189" i="19"/>
  <c r="T181" i="19"/>
  <c r="U181" i="19"/>
  <c r="U88" i="19"/>
  <c r="T88" i="19"/>
  <c r="U199" i="19"/>
  <c r="T199" i="19"/>
  <c r="T282" i="19"/>
  <c r="U282" i="19"/>
  <c r="T262" i="19"/>
  <c r="U262" i="19"/>
  <c r="T290" i="19"/>
  <c r="U290" i="19"/>
  <c r="U507" i="19"/>
  <c r="T507" i="19"/>
  <c r="T93" i="19"/>
  <c r="U93" i="19"/>
  <c r="U370" i="19"/>
  <c r="T370" i="19"/>
  <c r="U492" i="19"/>
  <c r="T492" i="19"/>
  <c r="U206" i="19"/>
  <c r="T206" i="19"/>
  <c r="U524" i="19"/>
  <c r="T524" i="19"/>
  <c r="U372" i="19"/>
  <c r="T372" i="19"/>
  <c r="T301" i="19"/>
  <c r="U301" i="19"/>
  <c r="U161" i="19"/>
  <c r="T161" i="19"/>
  <c r="U307" i="19"/>
  <c r="T307" i="19"/>
  <c r="T269" i="19"/>
  <c r="U269" i="19"/>
  <c r="U74" i="19"/>
  <c r="T74" i="19"/>
  <c r="U291" i="19"/>
  <c r="T291" i="19"/>
  <c r="U162" i="19"/>
  <c r="T162" i="19"/>
  <c r="U94" i="19"/>
  <c r="T94" i="19"/>
  <c r="T506" i="19"/>
  <c r="U506" i="19"/>
  <c r="U208" i="19"/>
  <c r="T208" i="19"/>
  <c r="U287" i="19"/>
  <c r="T287" i="19"/>
  <c r="T420" i="19"/>
  <c r="U420" i="19"/>
  <c r="Q327" i="19"/>
  <c r="R327" i="19" s="1"/>
  <c r="U350" i="19"/>
  <c r="T350" i="19"/>
  <c r="U393" i="19"/>
  <c r="T393" i="19"/>
  <c r="U234" i="19"/>
  <c r="T234" i="19"/>
  <c r="U292" i="19"/>
  <c r="T292" i="19"/>
  <c r="U367" i="19"/>
  <c r="T367" i="19"/>
  <c r="U97" i="19"/>
  <c r="T97" i="19"/>
  <c r="U335" i="19"/>
  <c r="T335" i="19"/>
  <c r="U171" i="19"/>
  <c r="T171" i="19"/>
  <c r="Q120" i="19"/>
  <c r="R120" i="19" s="1"/>
  <c r="T108" i="19"/>
  <c r="U108" i="19"/>
  <c r="U184" i="19"/>
  <c r="T184" i="19"/>
  <c r="U66" i="19"/>
  <c r="T66" i="19"/>
  <c r="U503" i="19"/>
  <c r="T503" i="19"/>
  <c r="U514" i="19"/>
  <c r="T514" i="19"/>
  <c r="U505" i="19"/>
  <c r="T505" i="19"/>
  <c r="U499" i="19"/>
  <c r="T499" i="19"/>
  <c r="U517" i="19"/>
  <c r="T517" i="19"/>
  <c r="U414" i="19"/>
  <c r="T414" i="19"/>
  <c r="T418" i="19"/>
  <c r="U418" i="19"/>
  <c r="U400" i="19"/>
  <c r="T400" i="19"/>
  <c r="U527" i="19"/>
  <c r="T527" i="19"/>
  <c r="U366" i="19"/>
  <c r="T366" i="19"/>
  <c r="U388" i="19"/>
  <c r="T388" i="19"/>
  <c r="U509" i="19"/>
  <c r="T509" i="19"/>
  <c r="T374" i="19"/>
  <c r="U374" i="19"/>
  <c r="U513" i="19"/>
  <c r="T513" i="19"/>
  <c r="U313" i="19"/>
  <c r="T313" i="19"/>
  <c r="T242" i="19"/>
  <c r="U242" i="19"/>
  <c r="U391" i="19"/>
  <c r="T391" i="19"/>
  <c r="Q118" i="19"/>
  <c r="R118" i="19" s="1"/>
  <c r="U341" i="19"/>
  <c r="T341" i="19"/>
  <c r="U182" i="19"/>
  <c r="T182" i="19"/>
  <c r="U364" i="19"/>
  <c r="T364" i="19"/>
  <c r="U166" i="19"/>
  <c r="T166" i="19"/>
  <c r="U92" i="19"/>
  <c r="T92" i="19"/>
  <c r="S223" i="19"/>
  <c r="U275" i="19"/>
  <c r="T275" i="19"/>
  <c r="T306" i="19"/>
  <c r="U306" i="19"/>
  <c r="Q116" i="19"/>
  <c r="R116" i="19" s="1"/>
  <c r="T274" i="19"/>
  <c r="U274" i="19"/>
  <c r="U212" i="19"/>
  <c r="T212" i="19"/>
  <c r="T178" i="19"/>
  <c r="U178" i="19"/>
  <c r="U342" i="19"/>
  <c r="T342" i="19"/>
  <c r="T294" i="19"/>
  <c r="U294" i="19"/>
  <c r="U95" i="19"/>
  <c r="T95" i="19"/>
  <c r="U77" i="19"/>
  <c r="T77" i="19"/>
  <c r="U312" i="19"/>
  <c r="T312" i="19"/>
  <c r="S227" i="19"/>
  <c r="U73" i="19"/>
  <c r="T73" i="19"/>
  <c r="T213" i="19"/>
  <c r="U213" i="19"/>
  <c r="U67" i="19"/>
  <c r="T67" i="19"/>
  <c r="U205" i="19"/>
  <c r="T205" i="19"/>
  <c r="U99" i="19"/>
  <c r="T99" i="19"/>
  <c r="U191" i="19"/>
  <c r="T191" i="19"/>
  <c r="U488" i="19"/>
  <c r="T488" i="19"/>
  <c r="U528" i="19"/>
  <c r="T528" i="19"/>
  <c r="U487" i="19"/>
  <c r="T487" i="19"/>
  <c r="U297" i="19"/>
  <c r="T297" i="19"/>
  <c r="U518" i="19"/>
  <c r="T518" i="19"/>
  <c r="U376" i="19"/>
  <c r="T376" i="19"/>
  <c r="U239" i="19"/>
  <c r="T239" i="19"/>
  <c r="U336" i="19"/>
  <c r="T336" i="19"/>
  <c r="U235" i="19"/>
  <c r="T235" i="19"/>
  <c r="U498" i="19"/>
  <c r="T498" i="19"/>
  <c r="U249" i="19"/>
  <c r="T249" i="19"/>
  <c r="U352" i="19"/>
  <c r="T352" i="19"/>
  <c r="U203" i="19"/>
  <c r="T203" i="19"/>
  <c r="U344" i="19"/>
  <c r="T344" i="19"/>
  <c r="U496" i="19"/>
  <c r="T496" i="19"/>
  <c r="T347" i="19"/>
  <c r="U347" i="19"/>
  <c r="U255" i="19"/>
  <c r="T255" i="19"/>
  <c r="T394" i="19"/>
  <c r="U394" i="19"/>
  <c r="U371" i="19"/>
  <c r="T371" i="19"/>
  <c r="T246" i="19"/>
  <c r="U246" i="19"/>
  <c r="U185" i="19"/>
  <c r="T185" i="19"/>
  <c r="U70" i="19"/>
  <c r="T70" i="19"/>
  <c r="T266" i="19"/>
  <c r="U266" i="19"/>
  <c r="U160" i="19"/>
  <c r="T160" i="19"/>
  <c r="U250" i="19"/>
  <c r="T250" i="19"/>
  <c r="U174" i="19"/>
  <c r="T174" i="19"/>
  <c r="U98" i="19"/>
  <c r="T98" i="19"/>
  <c r="U159" i="19"/>
  <c r="T159" i="19"/>
  <c r="T304" i="19"/>
  <c r="U304" i="19"/>
  <c r="U244" i="19"/>
  <c r="T244" i="19"/>
  <c r="U247" i="19"/>
  <c r="T247" i="19"/>
  <c r="U186" i="19"/>
  <c r="T186" i="19"/>
  <c r="U82" i="19"/>
  <c r="T82" i="19"/>
  <c r="T71" i="19"/>
  <c r="U71" i="19"/>
  <c r="U495" i="19"/>
  <c r="T495" i="19"/>
  <c r="T416" i="19"/>
  <c r="U416" i="19"/>
  <c r="U334" i="19"/>
  <c r="T334" i="19"/>
  <c r="U277" i="19"/>
  <c r="T277" i="19"/>
  <c r="U359" i="19"/>
  <c r="T359" i="19"/>
  <c r="S324" i="19"/>
  <c r="P330" i="19" s="1"/>
  <c r="U512" i="19"/>
  <c r="T512" i="19"/>
  <c r="U407" i="19"/>
  <c r="T407" i="19"/>
  <c r="U90" i="19"/>
  <c r="T90" i="19"/>
  <c r="T318" i="19"/>
  <c r="U318" i="19"/>
  <c r="U207" i="19"/>
  <c r="T207" i="19"/>
  <c r="U248" i="19"/>
  <c r="T248" i="19"/>
  <c r="U102" i="19"/>
  <c r="T102" i="19"/>
  <c r="T398" i="19"/>
  <c r="U398" i="19"/>
  <c r="U378" i="19"/>
  <c r="T378" i="19"/>
  <c r="U504" i="19"/>
  <c r="T504" i="19"/>
  <c r="U279" i="19"/>
  <c r="T279" i="19"/>
  <c r="U311" i="19"/>
  <c r="T311" i="19"/>
  <c r="T87" i="19"/>
  <c r="U87" i="19"/>
  <c r="U167" i="19"/>
  <c r="T167" i="19"/>
  <c r="U78" i="19"/>
  <c r="T78" i="19"/>
  <c r="T363" i="19"/>
  <c r="U363" i="19"/>
  <c r="T338" i="19"/>
  <c r="U338" i="19"/>
  <c r="T408" i="19"/>
  <c r="U408" i="19"/>
  <c r="T270" i="19"/>
  <c r="U270" i="19"/>
  <c r="U79" i="19"/>
  <c r="T79" i="19"/>
  <c r="U405" i="19"/>
  <c r="T405" i="19"/>
  <c r="T254" i="19"/>
  <c r="U254" i="19"/>
  <c r="U409" i="19"/>
  <c r="T409" i="19"/>
  <c r="U365" i="19"/>
  <c r="T365" i="19"/>
  <c r="U315" i="19"/>
  <c r="T315" i="19"/>
  <c r="U200" i="19"/>
  <c r="T200" i="19"/>
  <c r="U84" i="19"/>
  <c r="T84" i="19"/>
  <c r="U61" i="19"/>
  <c r="T61" i="19"/>
  <c r="U168" i="19"/>
  <c r="T168" i="19"/>
  <c r="U501" i="19"/>
  <c r="T501" i="19"/>
  <c r="T399" i="19"/>
  <c r="U399" i="19"/>
  <c r="T285" i="19"/>
  <c r="U285" i="19"/>
  <c r="T286" i="19"/>
  <c r="U286" i="19"/>
  <c r="U396" i="19"/>
  <c r="T396" i="19"/>
  <c r="U381" i="19"/>
  <c r="T381" i="19"/>
  <c r="U273" i="19"/>
  <c r="T273" i="19"/>
  <c r="U351" i="19"/>
  <c r="T351" i="19"/>
  <c r="T89" i="19"/>
  <c r="U89" i="19"/>
  <c r="U380" i="19"/>
  <c r="T380" i="19"/>
  <c r="U80" i="19"/>
  <c r="T80" i="19"/>
  <c r="U251" i="19"/>
  <c r="T251" i="19"/>
  <c r="U69" i="19"/>
  <c r="T69" i="19"/>
  <c r="U172" i="19"/>
  <c r="T172" i="19"/>
  <c r="Q122" i="19"/>
  <c r="R122" i="19" s="1"/>
  <c r="T402" i="19"/>
  <c r="U402" i="19"/>
  <c r="U500" i="19"/>
  <c r="T500" i="19"/>
  <c r="U383" i="19"/>
  <c r="T383" i="19"/>
  <c r="U395" i="19"/>
  <c r="T395" i="19"/>
  <c r="Q435" i="19"/>
  <c r="R435" i="19" s="1"/>
  <c r="S435" i="19"/>
  <c r="U397" i="19"/>
  <c r="T397" i="19"/>
  <c r="U508" i="19"/>
  <c r="T508" i="19"/>
  <c r="U480" i="19"/>
  <c r="T480" i="19"/>
  <c r="T105" i="19"/>
  <c r="U105" i="19"/>
  <c r="T256" i="19"/>
  <c r="U256" i="19"/>
  <c r="T298" i="19"/>
  <c r="U298" i="19"/>
  <c r="U358" i="19"/>
  <c r="T358" i="19"/>
  <c r="U300" i="19"/>
  <c r="T300" i="19"/>
  <c r="U263" i="19"/>
  <c r="T263" i="19"/>
  <c r="U379" i="19"/>
  <c r="T379" i="19"/>
  <c r="U190" i="19"/>
  <c r="T190" i="19"/>
  <c r="T523" i="19"/>
  <c r="U523" i="19"/>
  <c r="T238" i="19"/>
  <c r="U238" i="19"/>
  <c r="U413" i="19"/>
  <c r="T413" i="19"/>
  <c r="T382" i="19"/>
  <c r="U382" i="19"/>
  <c r="T284" i="19"/>
  <c r="U284" i="19"/>
  <c r="U176" i="19"/>
  <c r="T176" i="19"/>
  <c r="U107" i="19"/>
  <c r="T107" i="19"/>
  <c r="T314" i="19"/>
  <c r="U314" i="19"/>
  <c r="T302" i="19"/>
  <c r="U302" i="19"/>
  <c r="U193" i="19"/>
  <c r="T193" i="19"/>
  <c r="U104" i="19"/>
  <c r="T104" i="19"/>
  <c r="U106" i="19"/>
  <c r="T106" i="19"/>
  <c r="U303" i="19"/>
  <c r="T303" i="19"/>
  <c r="U264" i="19"/>
  <c r="T264" i="19"/>
  <c r="T288" i="19"/>
  <c r="U288" i="19"/>
  <c r="T197" i="19"/>
  <c r="U197" i="19"/>
  <c r="U194" i="19"/>
  <c r="T194" i="19"/>
  <c r="U188" i="19"/>
  <c r="T188" i="19"/>
  <c r="U271" i="19"/>
  <c r="T271" i="19"/>
  <c r="U187" i="19"/>
  <c r="T187" i="19"/>
  <c r="U299" i="19"/>
  <c r="T299" i="19"/>
  <c r="T405" i="25"/>
  <c r="T381" i="25"/>
  <c r="S324" i="25"/>
  <c r="T339" i="25"/>
  <c r="Q329" i="25"/>
  <c r="R329" i="25" s="1"/>
  <c r="Q326" i="25"/>
  <c r="R326" i="25" s="1"/>
  <c r="S328" i="25"/>
  <c r="T389" i="25"/>
  <c r="Q221" i="25"/>
  <c r="R221" i="25" s="1"/>
  <c r="T234" i="25"/>
  <c r="Q223" i="25"/>
  <c r="R223" i="25" s="1"/>
  <c r="Q227" i="25"/>
  <c r="R227" i="25" s="1"/>
  <c r="S223" i="25"/>
  <c r="S226" i="25"/>
  <c r="S219" i="25"/>
  <c r="S227" i="25"/>
  <c r="Q226" i="25"/>
  <c r="R226" i="25" s="1"/>
  <c r="T310" i="25"/>
  <c r="T289" i="25"/>
  <c r="Q115" i="25"/>
  <c r="R115" i="25" s="1"/>
  <c r="S122" i="25"/>
  <c r="T151" i="25"/>
  <c r="Q120" i="25"/>
  <c r="R120" i="25" s="1"/>
  <c r="S118" i="25"/>
  <c r="Q121" i="25"/>
  <c r="R121" i="25" s="1"/>
  <c r="T207" i="25"/>
  <c r="U387" i="25"/>
  <c r="T387" i="25"/>
  <c r="U279" i="25"/>
  <c r="T279" i="25"/>
  <c r="T139" i="25"/>
  <c r="U139" i="25"/>
  <c r="U388" i="25"/>
  <c r="T388" i="25"/>
  <c r="T244" i="25"/>
  <c r="U244" i="25"/>
  <c r="U395" i="25"/>
  <c r="T395" i="25"/>
  <c r="U264" i="25"/>
  <c r="T264" i="25"/>
  <c r="U386" i="25"/>
  <c r="T386" i="25"/>
  <c r="S224" i="25"/>
  <c r="U299" i="25"/>
  <c r="T299" i="25"/>
  <c r="T174" i="25"/>
  <c r="U174" i="25"/>
  <c r="U256" i="25"/>
  <c r="T256" i="25"/>
  <c r="U359" i="25"/>
  <c r="T359" i="25"/>
  <c r="U336" i="25"/>
  <c r="T336" i="25"/>
  <c r="U140" i="25"/>
  <c r="T140" i="25"/>
  <c r="U162" i="25"/>
  <c r="T162" i="25"/>
  <c r="T186" i="25"/>
  <c r="U186" i="25"/>
  <c r="U407" i="25"/>
  <c r="T407" i="25"/>
  <c r="T346" i="25"/>
  <c r="U346" i="25"/>
  <c r="T343" i="25"/>
  <c r="U343" i="25"/>
  <c r="U348" i="25"/>
  <c r="T348" i="25"/>
  <c r="T361" i="25"/>
  <c r="U361" i="25"/>
  <c r="U352" i="25"/>
  <c r="T352" i="25"/>
  <c r="U372" i="25"/>
  <c r="T372" i="25"/>
  <c r="U403" i="25"/>
  <c r="T403" i="25"/>
  <c r="U160" i="25"/>
  <c r="T160" i="25"/>
  <c r="U237" i="25"/>
  <c r="T237" i="25"/>
  <c r="U382" i="25"/>
  <c r="T382" i="25"/>
  <c r="T192" i="25"/>
  <c r="U192" i="25"/>
  <c r="T367" i="25"/>
  <c r="U367" i="25"/>
  <c r="U250" i="25"/>
  <c r="T250" i="25"/>
  <c r="U357" i="25"/>
  <c r="T357" i="25"/>
  <c r="U408" i="25"/>
  <c r="T408" i="25"/>
  <c r="U200" i="25"/>
  <c r="T200" i="25"/>
  <c r="T155" i="25"/>
  <c r="U155" i="25"/>
  <c r="T414" i="25"/>
  <c r="U414" i="25"/>
  <c r="U265" i="25"/>
  <c r="T265" i="25"/>
  <c r="U194" i="25"/>
  <c r="T194" i="25"/>
  <c r="U284" i="25"/>
  <c r="T284" i="25"/>
  <c r="U246" i="25"/>
  <c r="T246" i="25"/>
  <c r="Q117" i="25"/>
  <c r="R117" i="25" s="1"/>
  <c r="T182" i="25"/>
  <c r="U182" i="25"/>
  <c r="U129" i="25"/>
  <c r="T129" i="25"/>
  <c r="U254" i="25"/>
  <c r="T254" i="25"/>
  <c r="U125" i="25"/>
  <c r="T125" i="25"/>
  <c r="U304" i="25"/>
  <c r="T304" i="25"/>
  <c r="U292" i="25"/>
  <c r="T292" i="25"/>
  <c r="U132" i="25"/>
  <c r="T132" i="25"/>
  <c r="U409" i="25"/>
  <c r="T409" i="25"/>
  <c r="U233" i="25"/>
  <c r="T233" i="25"/>
  <c r="U267" i="25"/>
  <c r="T267" i="25"/>
  <c r="T285" i="25"/>
  <c r="U285" i="25"/>
  <c r="T187" i="25"/>
  <c r="U187" i="25"/>
  <c r="U177" i="25"/>
  <c r="T177" i="25"/>
  <c r="U296" i="25"/>
  <c r="T296" i="25"/>
  <c r="U360" i="25"/>
  <c r="T360" i="25"/>
  <c r="U316" i="25"/>
  <c r="T316" i="25"/>
  <c r="U295" i="25"/>
  <c r="T295" i="25"/>
  <c r="Q327" i="25"/>
  <c r="R327" i="25" s="1"/>
  <c r="U156" i="25"/>
  <c r="T156" i="25"/>
  <c r="T363" i="25"/>
  <c r="U363" i="25"/>
  <c r="U416" i="25"/>
  <c r="T416" i="25"/>
  <c r="U261" i="25"/>
  <c r="T261" i="25"/>
  <c r="T398" i="25"/>
  <c r="U398" i="25"/>
  <c r="U378" i="25"/>
  <c r="T378" i="25"/>
  <c r="U417" i="25"/>
  <c r="T417" i="25"/>
  <c r="T190" i="25"/>
  <c r="U190" i="25"/>
  <c r="T142" i="25"/>
  <c r="U142" i="25"/>
  <c r="U290" i="25"/>
  <c r="T290" i="25"/>
  <c r="U180" i="25"/>
  <c r="T180" i="25"/>
  <c r="T309" i="25"/>
  <c r="U309" i="25"/>
  <c r="T239" i="25"/>
  <c r="U239" i="25"/>
  <c r="T144" i="25"/>
  <c r="U144" i="25"/>
  <c r="T354" i="25"/>
  <c r="U354" i="25"/>
  <c r="U236" i="25"/>
  <c r="T236" i="25"/>
  <c r="U366" i="25"/>
  <c r="T366" i="25"/>
  <c r="T172" i="25"/>
  <c r="U172" i="25"/>
  <c r="T179" i="25"/>
  <c r="U179" i="25"/>
  <c r="U313" i="25"/>
  <c r="T313" i="25"/>
  <c r="U210" i="25"/>
  <c r="T210" i="25"/>
  <c r="T49" i="25"/>
  <c r="T338" i="25"/>
  <c r="U338" i="25"/>
  <c r="U423" i="25"/>
  <c r="T423" i="25"/>
  <c r="T418" i="25"/>
  <c r="U418" i="25"/>
  <c r="T257" i="25"/>
  <c r="U257" i="25"/>
  <c r="U337" i="25"/>
  <c r="T337" i="25"/>
  <c r="T123" i="25"/>
  <c r="U123" i="25"/>
  <c r="U368" i="25"/>
  <c r="T368" i="25"/>
  <c r="T241" i="25"/>
  <c r="U241" i="25"/>
  <c r="T203" i="25"/>
  <c r="U203" i="25"/>
  <c r="U184" i="25"/>
  <c r="T184" i="25"/>
  <c r="T158" i="25"/>
  <c r="U158" i="25"/>
  <c r="S120" i="25"/>
  <c r="U404" i="25"/>
  <c r="T404" i="25"/>
  <c r="U394" i="25"/>
  <c r="T394" i="25"/>
  <c r="U128" i="25"/>
  <c r="T128" i="25"/>
  <c r="U379" i="25"/>
  <c r="T379" i="25"/>
  <c r="T248" i="25"/>
  <c r="U248" i="25"/>
  <c r="S225" i="25"/>
  <c r="U275" i="25"/>
  <c r="T275" i="25"/>
  <c r="T402" i="25"/>
  <c r="U402" i="25"/>
  <c r="Q220" i="25"/>
  <c r="R220" i="25" s="1"/>
  <c r="U277" i="25"/>
  <c r="T277" i="25"/>
  <c r="U311" i="25"/>
  <c r="T311" i="25"/>
  <c r="T272" i="25"/>
  <c r="U272" i="25"/>
  <c r="U255" i="25"/>
  <c r="T255" i="25"/>
  <c r="U202" i="25"/>
  <c r="T202" i="25"/>
  <c r="U189" i="25"/>
  <c r="T189" i="25"/>
  <c r="T170" i="25"/>
  <c r="U170" i="25"/>
  <c r="U314" i="25"/>
  <c r="T314" i="25"/>
  <c r="U307" i="25"/>
  <c r="T307" i="25"/>
  <c r="T266" i="25"/>
  <c r="U266" i="25"/>
  <c r="U201" i="25"/>
  <c r="T201" i="25"/>
  <c r="U231" i="25"/>
  <c r="T231" i="25"/>
  <c r="T351" i="25"/>
  <c r="U351" i="25"/>
  <c r="T365" i="25"/>
  <c r="U365" i="25"/>
  <c r="U176" i="25"/>
  <c r="T176" i="25"/>
  <c r="T268" i="25"/>
  <c r="U268" i="25"/>
  <c r="U278" i="25"/>
  <c r="T278" i="25"/>
  <c r="T150" i="25"/>
  <c r="U150" i="25"/>
  <c r="T232" i="25"/>
  <c r="U232" i="25"/>
  <c r="U251" i="25"/>
  <c r="T251" i="25"/>
  <c r="U412" i="25"/>
  <c r="T412" i="25"/>
  <c r="T240" i="25"/>
  <c r="U240" i="25"/>
  <c r="U291" i="25"/>
  <c r="T291" i="25"/>
  <c r="U422" i="25"/>
  <c r="T422" i="25"/>
  <c r="U247" i="25"/>
  <c r="T247" i="25"/>
  <c r="T270" i="25"/>
  <c r="U270" i="25"/>
  <c r="S16" i="25"/>
  <c r="T390" i="25"/>
  <c r="U390" i="25"/>
  <c r="T384" i="25"/>
  <c r="U384" i="25"/>
  <c r="U276" i="25"/>
  <c r="T276" i="25"/>
  <c r="T163" i="25"/>
  <c r="U163" i="25"/>
  <c r="U167" i="25"/>
  <c r="T167" i="25"/>
  <c r="T126" i="25"/>
  <c r="U126" i="25"/>
  <c r="U303" i="25"/>
  <c r="T303" i="25"/>
  <c r="S331" i="25"/>
  <c r="U148" i="25"/>
  <c r="T148" i="25"/>
  <c r="U317" i="25"/>
  <c r="T317" i="25"/>
  <c r="T306" i="25"/>
  <c r="U306" i="25"/>
  <c r="U274" i="25"/>
  <c r="T274" i="25"/>
  <c r="U230" i="25"/>
  <c r="T230" i="25"/>
  <c r="T371" i="25"/>
  <c r="U371" i="25"/>
  <c r="T62" i="25"/>
  <c r="U377" i="25"/>
  <c r="T377" i="25"/>
  <c r="T362" i="25"/>
  <c r="U362" i="25"/>
  <c r="U393" i="25"/>
  <c r="T393" i="25"/>
  <c r="U356" i="25"/>
  <c r="T356" i="25"/>
  <c r="U300" i="25"/>
  <c r="T300" i="25"/>
  <c r="U297" i="25"/>
  <c r="T297" i="25"/>
  <c r="S325" i="25"/>
  <c r="P330" i="25" s="1"/>
  <c r="U406" i="25"/>
  <c r="T406" i="25"/>
  <c r="T235" i="25"/>
  <c r="U235" i="25"/>
  <c r="U375" i="25"/>
  <c r="T375" i="25"/>
  <c r="U349" i="25"/>
  <c r="T349" i="25"/>
  <c r="U283" i="25"/>
  <c r="T283" i="25"/>
  <c r="U229" i="25"/>
  <c r="T229" i="25"/>
  <c r="U212" i="25"/>
  <c r="T212" i="25"/>
  <c r="S115" i="25"/>
  <c r="T206" i="25"/>
  <c r="U206" i="25"/>
  <c r="T243" i="25"/>
  <c r="U243" i="25"/>
  <c r="U168" i="25"/>
  <c r="T168" i="25"/>
  <c r="U164" i="25"/>
  <c r="T164" i="25"/>
  <c r="U124" i="25"/>
  <c r="T124" i="25"/>
  <c r="U127" i="25"/>
  <c r="T127" i="25"/>
  <c r="U136" i="25"/>
  <c r="T136" i="25"/>
  <c r="U280" i="25"/>
  <c r="T280" i="25"/>
  <c r="U298" i="25"/>
  <c r="T298" i="25"/>
  <c r="U271" i="25"/>
  <c r="T271" i="25"/>
  <c r="T302" i="25"/>
  <c r="U302" i="25"/>
  <c r="U238" i="25"/>
  <c r="T238" i="25"/>
  <c r="T335" i="25"/>
  <c r="U335" i="25"/>
  <c r="T171" i="25"/>
  <c r="U171" i="25"/>
  <c r="U249" i="25"/>
  <c r="T249" i="25"/>
  <c r="T195" i="25"/>
  <c r="U195" i="25"/>
  <c r="T287" i="25"/>
  <c r="U287" i="25"/>
  <c r="U411" i="25"/>
  <c r="T411" i="25"/>
  <c r="U305" i="25"/>
  <c r="T305" i="25"/>
  <c r="U376" i="25"/>
  <c r="T376" i="25"/>
  <c r="U415" i="25"/>
  <c r="T415" i="25"/>
  <c r="T294" i="25"/>
  <c r="U294" i="25"/>
  <c r="U333" i="25"/>
  <c r="T333" i="25"/>
  <c r="U183" i="25"/>
  <c r="T183" i="25"/>
  <c r="U318" i="25"/>
  <c r="T318" i="25"/>
  <c r="U161" i="25"/>
  <c r="T161" i="25"/>
  <c r="T208" i="25"/>
  <c r="U208" i="25"/>
  <c r="U391" i="25"/>
  <c r="T391" i="25"/>
  <c r="T410" i="25"/>
  <c r="U410" i="25"/>
  <c r="U340" i="25"/>
  <c r="T340" i="25"/>
  <c r="U312" i="25"/>
  <c r="T312" i="25"/>
  <c r="U259" i="25"/>
  <c r="T259" i="25"/>
  <c r="U204" i="25"/>
  <c r="T204" i="25"/>
  <c r="U345" i="25"/>
  <c r="T345" i="25"/>
  <c r="T397" i="25"/>
  <c r="U397" i="25"/>
  <c r="U245" i="25"/>
  <c r="T245" i="25"/>
  <c r="U374" i="25"/>
  <c r="T374" i="25"/>
  <c r="T134" i="25"/>
  <c r="U134" i="25"/>
  <c r="U383" i="25"/>
  <c r="T383" i="25"/>
  <c r="U138" i="25"/>
  <c r="T138" i="25"/>
  <c r="U169" i="25"/>
  <c r="T169" i="25"/>
  <c r="U263" i="25"/>
  <c r="T263" i="25"/>
  <c r="S15" i="25"/>
  <c r="U399" i="25"/>
  <c r="T399" i="25"/>
  <c r="U344" i="25"/>
  <c r="T344" i="25"/>
  <c r="T252" i="25"/>
  <c r="U252" i="25"/>
  <c r="U369" i="25"/>
  <c r="T369" i="25"/>
  <c r="U373" i="25"/>
  <c r="T373" i="25"/>
  <c r="U315" i="25"/>
  <c r="T315" i="25"/>
  <c r="U185" i="25"/>
  <c r="T185" i="25"/>
  <c r="U262" i="25"/>
  <c r="T262" i="25"/>
  <c r="U181" i="25"/>
  <c r="T181" i="25"/>
  <c r="T191" i="25"/>
  <c r="U191" i="25"/>
  <c r="T273" i="25"/>
  <c r="U273" i="25"/>
  <c r="U396" i="25"/>
  <c r="T396" i="25"/>
  <c r="U242" i="25"/>
  <c r="T242" i="25"/>
  <c r="S221" i="25"/>
  <c r="U173" i="25"/>
  <c r="T173" i="25"/>
  <c r="U152" i="25"/>
  <c r="T152" i="25"/>
  <c r="U400" i="25"/>
  <c r="T400" i="25"/>
  <c r="T293" i="25"/>
  <c r="U293" i="25"/>
  <c r="T166" i="25"/>
  <c r="U166" i="25"/>
  <c r="U188" i="25"/>
  <c r="T188" i="25"/>
  <c r="T198" i="25"/>
  <c r="U198" i="25"/>
  <c r="T131" i="25"/>
  <c r="U131" i="25"/>
  <c r="T282" i="25"/>
  <c r="U282" i="25"/>
  <c r="U258" i="25"/>
  <c r="T258" i="25"/>
  <c r="T211" i="25"/>
  <c r="U211" i="25"/>
  <c r="T147" i="25"/>
  <c r="U147" i="25"/>
  <c r="U178" i="25"/>
  <c r="T178" i="25"/>
  <c r="U260" i="25"/>
  <c r="T260" i="25"/>
  <c r="U130" i="25"/>
  <c r="T130" i="25"/>
  <c r="U193" i="25"/>
  <c r="T193" i="25"/>
  <c r="T146" i="25"/>
  <c r="U146" i="25"/>
  <c r="U196" i="25"/>
  <c r="T196" i="25"/>
  <c r="U209" i="25"/>
  <c r="T209" i="25"/>
  <c r="U137" i="25"/>
  <c r="T137" i="25"/>
  <c r="U145" i="25"/>
  <c r="T145" i="25"/>
  <c r="U55" i="25"/>
  <c r="T55" i="25"/>
  <c r="U91" i="25"/>
  <c r="T91" i="25"/>
  <c r="T59" i="25"/>
  <c r="U59" i="25"/>
  <c r="U90" i="25"/>
  <c r="T90" i="25"/>
  <c r="U41" i="25"/>
  <c r="T41" i="25"/>
  <c r="U56" i="25"/>
  <c r="T56" i="25"/>
  <c r="T78" i="25"/>
  <c r="U78" i="25"/>
  <c r="U100" i="25"/>
  <c r="T100" i="25"/>
  <c r="U75" i="25"/>
  <c r="T75" i="25"/>
  <c r="U36" i="25"/>
  <c r="T36" i="25"/>
  <c r="T38" i="25"/>
  <c r="U38" i="25"/>
  <c r="U33" i="25"/>
  <c r="T33" i="25"/>
  <c r="U51" i="25"/>
  <c r="T51" i="25"/>
  <c r="U37" i="25"/>
  <c r="T37" i="25"/>
  <c r="U107" i="25"/>
  <c r="T107" i="25"/>
  <c r="T35" i="25"/>
  <c r="U35" i="25"/>
  <c r="U72" i="25"/>
  <c r="T72" i="25"/>
  <c r="T50" i="25"/>
  <c r="U50" i="25"/>
  <c r="T46" i="25"/>
  <c r="U46" i="25"/>
  <c r="U79" i="25"/>
  <c r="T79" i="25"/>
  <c r="U88" i="25"/>
  <c r="T88" i="25"/>
  <c r="U73" i="25"/>
  <c r="T73" i="25"/>
  <c r="U69" i="25"/>
  <c r="T69" i="25"/>
  <c r="U85" i="25"/>
  <c r="T85" i="25"/>
  <c r="U54" i="25"/>
  <c r="T54" i="25"/>
  <c r="U52" i="25"/>
  <c r="T52" i="25"/>
  <c r="U29" i="25"/>
  <c r="T29" i="25"/>
  <c r="U87" i="25"/>
  <c r="T87" i="25"/>
  <c r="U104" i="25"/>
  <c r="T104" i="25"/>
  <c r="U77" i="25"/>
  <c r="T77" i="25"/>
  <c r="U84" i="25"/>
  <c r="T84" i="25"/>
  <c r="U67" i="25"/>
  <c r="T67" i="25"/>
  <c r="U63" i="25"/>
  <c r="T63" i="25"/>
  <c r="U65" i="25"/>
  <c r="T65" i="25"/>
  <c r="U76" i="25"/>
  <c r="T76" i="25"/>
  <c r="U44" i="25"/>
  <c r="T44" i="25"/>
  <c r="U96" i="25"/>
  <c r="T96" i="25"/>
  <c r="U66" i="25"/>
  <c r="T66" i="25"/>
  <c r="U93" i="25"/>
  <c r="T93" i="25"/>
  <c r="U86" i="25"/>
  <c r="T86" i="25"/>
  <c r="T82" i="25"/>
  <c r="U82" i="25"/>
  <c r="U94" i="25"/>
  <c r="T94" i="25"/>
  <c r="U68" i="25"/>
  <c r="T68" i="25"/>
  <c r="T98" i="25"/>
  <c r="U98" i="25"/>
  <c r="U39" i="25"/>
  <c r="T39" i="25"/>
  <c r="T31" i="25"/>
  <c r="U31" i="25"/>
  <c r="U108" i="25"/>
  <c r="T108" i="25"/>
  <c r="T30" i="25"/>
  <c r="U30" i="25"/>
  <c r="U89" i="25"/>
  <c r="T89" i="25"/>
  <c r="U53" i="25"/>
  <c r="T53" i="25"/>
  <c r="U106" i="25"/>
  <c r="T106" i="25"/>
  <c r="U92" i="25"/>
  <c r="T92" i="25"/>
  <c r="U95" i="25"/>
  <c r="T95" i="25"/>
  <c r="T99" i="25"/>
  <c r="U99" i="25"/>
  <c r="U80" i="25"/>
  <c r="T80" i="25"/>
  <c r="T74" i="25"/>
  <c r="U74" i="25"/>
  <c r="U57" i="25"/>
  <c r="T57" i="25"/>
  <c r="U58" i="25"/>
  <c r="T58" i="25"/>
  <c r="U97" i="25"/>
  <c r="T97" i="25"/>
  <c r="U61" i="25"/>
  <c r="T61" i="25"/>
  <c r="T42" i="25"/>
  <c r="U42" i="25"/>
  <c r="U48" i="25"/>
  <c r="T48" i="25"/>
  <c r="U60" i="25"/>
  <c r="T60" i="25"/>
  <c r="U28" i="25"/>
  <c r="T28" i="25"/>
  <c r="U71" i="25"/>
  <c r="T71" i="25"/>
  <c r="U43" i="25"/>
  <c r="T43" i="25"/>
  <c r="U83" i="25"/>
  <c r="T83" i="25"/>
  <c r="T102" i="25"/>
  <c r="U102" i="25"/>
  <c r="U47" i="25"/>
  <c r="T47" i="25"/>
  <c r="U103" i="25"/>
  <c r="T103" i="25"/>
  <c r="U70" i="25"/>
  <c r="T70" i="25"/>
  <c r="T27" i="25"/>
  <c r="U27" i="25"/>
  <c r="U64" i="25"/>
  <c r="T64" i="25"/>
  <c r="S221" i="16"/>
  <c r="T351" i="16"/>
  <c r="Q331" i="16"/>
  <c r="R331" i="16" s="1"/>
  <c r="Q329" i="16"/>
  <c r="T373" i="16"/>
  <c r="S225" i="16"/>
  <c r="S227" i="16"/>
  <c r="T347" i="16"/>
  <c r="S332" i="16"/>
  <c r="Q332" i="16"/>
  <c r="R332" i="16" s="1"/>
  <c r="S330" i="16"/>
  <c r="S328" i="16"/>
  <c r="Q328" i="16"/>
  <c r="R328" i="16" s="1"/>
  <c r="S324" i="16"/>
  <c r="Q324" i="16"/>
  <c r="R324" i="16" s="1"/>
  <c r="U423" i="16"/>
  <c r="T423" i="16"/>
  <c r="U406" i="16"/>
  <c r="T406" i="16"/>
  <c r="U420" i="16"/>
  <c r="T420" i="16"/>
  <c r="U391" i="16"/>
  <c r="T391" i="16"/>
  <c r="U422" i="16"/>
  <c r="T422" i="16"/>
  <c r="U366" i="16"/>
  <c r="T366" i="16"/>
  <c r="T353" i="16"/>
  <c r="U353" i="16"/>
  <c r="U388" i="16"/>
  <c r="T388" i="16"/>
  <c r="U375" i="16"/>
  <c r="T375" i="16"/>
  <c r="U392" i="16"/>
  <c r="T392" i="16"/>
  <c r="U365" i="16"/>
  <c r="T365" i="16"/>
  <c r="U379" i="16"/>
  <c r="T379" i="16"/>
  <c r="U414" i="16"/>
  <c r="T414" i="16"/>
  <c r="U393" i="16"/>
  <c r="T393" i="16"/>
  <c r="T334" i="16"/>
  <c r="U334" i="16"/>
  <c r="U396" i="16"/>
  <c r="T396" i="16"/>
  <c r="U399" i="16"/>
  <c r="T399" i="16"/>
  <c r="U345" i="16"/>
  <c r="T345" i="16"/>
  <c r="T417" i="16"/>
  <c r="U417" i="16"/>
  <c r="U403" i="16"/>
  <c r="T403" i="16"/>
  <c r="T349" i="16"/>
  <c r="U349" i="16"/>
  <c r="U381" i="16"/>
  <c r="T381" i="16"/>
  <c r="U387" i="16"/>
  <c r="T387" i="16"/>
  <c r="T344" i="16"/>
  <c r="U344" i="16"/>
  <c r="T418" i="16"/>
  <c r="U418" i="16"/>
  <c r="U408" i="16"/>
  <c r="T408" i="16"/>
  <c r="U400" i="16"/>
  <c r="T400" i="16"/>
  <c r="T348" i="16"/>
  <c r="U348" i="16"/>
  <c r="U358" i="16"/>
  <c r="T358" i="16"/>
  <c r="R329" i="16"/>
  <c r="U352" i="16"/>
  <c r="T352" i="16"/>
  <c r="U374" i="16"/>
  <c r="T374" i="16"/>
  <c r="T401" i="16"/>
  <c r="U401" i="16"/>
  <c r="U390" i="16"/>
  <c r="T390" i="16"/>
  <c r="U394" i="16"/>
  <c r="T394" i="16"/>
  <c r="U404" i="16"/>
  <c r="T404" i="16"/>
  <c r="U395" i="16"/>
  <c r="T395" i="16"/>
  <c r="T340" i="16"/>
  <c r="U340" i="16"/>
  <c r="U407" i="16"/>
  <c r="T407" i="16"/>
  <c r="U410" i="16"/>
  <c r="T410" i="16"/>
  <c r="U421" i="16"/>
  <c r="T421" i="16"/>
  <c r="U354" i="16"/>
  <c r="T354" i="16"/>
  <c r="T402" i="16"/>
  <c r="U402" i="16"/>
  <c r="U371" i="16"/>
  <c r="T371" i="16"/>
  <c r="U415" i="16"/>
  <c r="T415" i="16"/>
  <c r="U409" i="16"/>
  <c r="T409" i="16"/>
  <c r="U362" i="16"/>
  <c r="T362" i="16"/>
  <c r="T386" i="16"/>
  <c r="U386" i="16"/>
  <c r="U357" i="16"/>
  <c r="T357" i="16"/>
  <c r="U361" i="16"/>
  <c r="T361" i="16"/>
  <c r="U372" i="16"/>
  <c r="T372" i="16"/>
  <c r="U370" i="16"/>
  <c r="T370" i="16"/>
  <c r="T338" i="16"/>
  <c r="U338" i="16"/>
  <c r="T342" i="16"/>
  <c r="U342" i="16"/>
  <c r="T382" i="16"/>
  <c r="U382" i="16"/>
  <c r="T367" i="16"/>
  <c r="U367" i="16"/>
  <c r="U350" i="16"/>
  <c r="T350" i="16"/>
  <c r="U380" i="16"/>
  <c r="T380" i="16"/>
  <c r="U343" i="16"/>
  <c r="T343" i="16"/>
  <c r="U346" i="16"/>
  <c r="T346" i="16"/>
  <c r="U356" i="16"/>
  <c r="T356" i="16"/>
  <c r="T369" i="16"/>
  <c r="U369" i="16"/>
  <c r="U363" i="16"/>
  <c r="T363" i="16"/>
  <c r="T336" i="16"/>
  <c r="U336" i="16"/>
  <c r="U383" i="16"/>
  <c r="T383" i="16"/>
  <c r="U378" i="16"/>
  <c r="T378" i="16"/>
  <c r="R325" i="16"/>
  <c r="U412" i="16"/>
  <c r="T412" i="16"/>
  <c r="U398" i="16"/>
  <c r="T398" i="16"/>
  <c r="U419" i="16"/>
  <c r="T419" i="16"/>
  <c r="U411" i="16"/>
  <c r="T411" i="16"/>
  <c r="U359" i="16"/>
  <c r="T359" i="16"/>
  <c r="U339" i="16"/>
  <c r="T339" i="16"/>
  <c r="U364" i="16"/>
  <c r="T364" i="16"/>
  <c r="U335" i="16"/>
  <c r="T335" i="16"/>
  <c r="U389" i="16"/>
  <c r="T389" i="16"/>
  <c r="T385" i="16"/>
  <c r="U385" i="16"/>
  <c r="T271" i="16"/>
  <c r="Q224" i="16"/>
  <c r="R224" i="16" s="1"/>
  <c r="Q433" i="16"/>
  <c r="R433" i="16" s="1"/>
  <c r="Q222" i="16"/>
  <c r="R222" i="16" s="1"/>
  <c r="U526" i="16"/>
  <c r="T521" i="16"/>
  <c r="U203" i="16"/>
  <c r="U213" i="16"/>
  <c r="T213" i="16"/>
  <c r="U195" i="16"/>
  <c r="T207" i="16"/>
  <c r="Q220" i="16"/>
  <c r="R220" i="16" s="1"/>
  <c r="Q437" i="16"/>
  <c r="R437" i="16" s="1"/>
  <c r="T191" i="16"/>
  <c r="S433" i="16"/>
  <c r="T192" i="16"/>
  <c r="S437" i="16"/>
  <c r="S432" i="16"/>
  <c r="Q118" i="16"/>
  <c r="R118" i="16" s="1"/>
  <c r="Q435" i="16"/>
  <c r="R435" i="16" s="1"/>
  <c r="Q221" i="16"/>
  <c r="R221" i="16" s="1"/>
  <c r="S118" i="16"/>
  <c r="Q219" i="16"/>
  <c r="R219" i="16" s="1"/>
  <c r="S429" i="16"/>
  <c r="Q226" i="16"/>
  <c r="R226" i="16" s="1"/>
  <c r="U107" i="16"/>
  <c r="U91" i="16"/>
  <c r="Q227" i="16"/>
  <c r="R227" i="16" s="1"/>
  <c r="S434" i="16"/>
  <c r="T246" i="16"/>
  <c r="S436" i="16"/>
  <c r="S219" i="16"/>
  <c r="Q432" i="16"/>
  <c r="R432" i="16" s="1"/>
  <c r="T275" i="16"/>
  <c r="S435" i="16"/>
  <c r="Q431" i="16"/>
  <c r="R431" i="16" s="1"/>
  <c r="Q223" i="16"/>
  <c r="R223" i="16" s="1"/>
  <c r="U297" i="16"/>
  <c r="T297" i="16"/>
  <c r="U272" i="16"/>
  <c r="T272" i="16"/>
  <c r="U300" i="16"/>
  <c r="T300" i="16"/>
  <c r="U278" i="16"/>
  <c r="T278" i="16"/>
  <c r="U288" i="16"/>
  <c r="T288" i="16"/>
  <c r="U274" i="16"/>
  <c r="T274" i="16"/>
  <c r="T248" i="16"/>
  <c r="U248" i="16"/>
  <c r="U257" i="16"/>
  <c r="T257" i="16"/>
  <c r="U276" i="16"/>
  <c r="T276" i="16"/>
  <c r="U261" i="16"/>
  <c r="T261" i="16"/>
  <c r="U245" i="16"/>
  <c r="T245" i="16"/>
  <c r="U242" i="16"/>
  <c r="T242" i="16"/>
  <c r="U264" i="16"/>
  <c r="T264" i="16"/>
  <c r="T260" i="16"/>
  <c r="U260" i="16"/>
  <c r="T251" i="16"/>
  <c r="U251" i="16"/>
  <c r="U311" i="16"/>
  <c r="T311" i="16"/>
  <c r="U283" i="16"/>
  <c r="T283" i="16"/>
  <c r="U316" i="16"/>
  <c r="T316" i="16"/>
  <c r="U292" i="16"/>
  <c r="T292" i="16"/>
  <c r="U263" i="16"/>
  <c r="T263" i="16"/>
  <c r="U296" i="16"/>
  <c r="T296" i="16"/>
  <c r="U273" i="16"/>
  <c r="T273" i="16"/>
  <c r="U268" i="16"/>
  <c r="T268" i="16"/>
  <c r="T239" i="16"/>
  <c r="U239" i="16"/>
  <c r="U310" i="16"/>
  <c r="T310" i="16"/>
  <c r="U314" i="16"/>
  <c r="T314" i="16"/>
  <c r="U262" i="16"/>
  <c r="T262" i="16"/>
  <c r="U305" i="16"/>
  <c r="T305" i="16"/>
  <c r="U295" i="16"/>
  <c r="T295" i="16"/>
  <c r="U281" i="16"/>
  <c r="T281" i="16"/>
  <c r="T259" i="16"/>
  <c r="U259" i="16"/>
  <c r="U238" i="16"/>
  <c r="T238" i="16"/>
  <c r="U309" i="16"/>
  <c r="T309" i="16"/>
  <c r="U306" i="16"/>
  <c r="T306" i="16"/>
  <c r="U266" i="16"/>
  <c r="T266" i="16"/>
  <c r="U303" i="16"/>
  <c r="T303" i="16"/>
  <c r="U290" i="16"/>
  <c r="T290" i="16"/>
  <c r="U249" i="16"/>
  <c r="T249" i="16"/>
  <c r="U286" i="16"/>
  <c r="T286" i="16"/>
  <c r="U318" i="16"/>
  <c r="T318" i="16"/>
  <c r="U250" i="16"/>
  <c r="T250" i="16"/>
  <c r="U270" i="16"/>
  <c r="T270" i="16"/>
  <c r="T256" i="16"/>
  <c r="U256" i="16"/>
  <c r="T247" i="16"/>
  <c r="U247" i="16"/>
  <c r="T244" i="16"/>
  <c r="U244" i="16"/>
  <c r="T235" i="16"/>
  <c r="U235" i="16"/>
  <c r="U293" i="16"/>
  <c r="T293" i="16"/>
  <c r="U294" i="16"/>
  <c r="T294" i="16"/>
  <c r="U312" i="16"/>
  <c r="T312" i="16"/>
  <c r="U291" i="16"/>
  <c r="T291" i="16"/>
  <c r="U304" i="16"/>
  <c r="T304" i="16"/>
  <c r="U267" i="16"/>
  <c r="T267" i="16"/>
  <c r="U287" i="16"/>
  <c r="T287" i="16"/>
  <c r="U317" i="16"/>
  <c r="T317" i="16"/>
  <c r="T252" i="16"/>
  <c r="U252" i="16"/>
  <c r="U280" i="16"/>
  <c r="T280" i="16"/>
  <c r="U313" i="16"/>
  <c r="T313" i="16"/>
  <c r="U269" i="16"/>
  <c r="T269" i="16"/>
  <c r="U241" i="16"/>
  <c r="T241" i="16"/>
  <c r="U254" i="16"/>
  <c r="T254" i="16"/>
  <c r="U253" i="16"/>
  <c r="T253" i="16"/>
  <c r="U284" i="16"/>
  <c r="T284" i="16"/>
  <c r="U307" i="16"/>
  <c r="T307" i="16"/>
  <c r="U302" i="16"/>
  <c r="T302" i="16"/>
  <c r="U279" i="16"/>
  <c r="T279" i="16"/>
  <c r="U277" i="16"/>
  <c r="T277" i="16"/>
  <c r="T243" i="16"/>
  <c r="U243" i="16"/>
  <c r="T240" i="16"/>
  <c r="U240" i="16"/>
  <c r="U237" i="16"/>
  <c r="T237" i="16"/>
  <c r="U315" i="16"/>
  <c r="T315" i="16"/>
  <c r="U265" i="16"/>
  <c r="T265" i="16"/>
  <c r="T236" i="16"/>
  <c r="U236" i="16"/>
  <c r="U301" i="16"/>
  <c r="T301" i="16"/>
  <c r="U298" i="16"/>
  <c r="T298" i="16"/>
  <c r="U285" i="16"/>
  <c r="T285" i="16"/>
  <c r="U289" i="16"/>
  <c r="T289" i="16"/>
  <c r="U308" i="16"/>
  <c r="T308" i="16"/>
  <c r="T255" i="16"/>
  <c r="U255" i="16"/>
  <c r="U299" i="16"/>
  <c r="T299" i="16"/>
  <c r="U282" i="16"/>
  <c r="T282" i="16"/>
  <c r="U258" i="16"/>
  <c r="T258" i="16"/>
  <c r="T184" i="16"/>
  <c r="U184" i="16"/>
  <c r="T201" i="16"/>
  <c r="U201" i="16"/>
  <c r="T189" i="16"/>
  <c r="U189" i="16"/>
  <c r="U179" i="16"/>
  <c r="T179" i="16"/>
  <c r="U210" i="16"/>
  <c r="T210" i="16"/>
  <c r="U198" i="16"/>
  <c r="T198" i="16"/>
  <c r="U190" i="16"/>
  <c r="T190" i="16"/>
  <c r="U194" i="16"/>
  <c r="T194" i="16"/>
  <c r="T181" i="16"/>
  <c r="U181" i="16"/>
  <c r="U211" i="16"/>
  <c r="T211" i="16"/>
  <c r="U180" i="16"/>
  <c r="T180" i="16"/>
  <c r="U175" i="16"/>
  <c r="T175" i="16"/>
  <c r="U212" i="16"/>
  <c r="T212" i="16"/>
  <c r="U188" i="16"/>
  <c r="T188" i="16"/>
  <c r="U202" i="16"/>
  <c r="T202" i="16"/>
  <c r="T205" i="16"/>
  <c r="U205" i="16"/>
  <c r="T209" i="16"/>
  <c r="U209" i="16"/>
  <c r="U183" i="16"/>
  <c r="T183" i="16"/>
  <c r="T193" i="16"/>
  <c r="U193" i="16"/>
  <c r="T185" i="16"/>
  <c r="U185" i="16"/>
  <c r="U176" i="16"/>
  <c r="T176" i="16"/>
  <c r="T177" i="16"/>
  <c r="U177" i="16"/>
  <c r="T197" i="16"/>
  <c r="U197" i="16"/>
  <c r="U206" i="16"/>
  <c r="T206" i="16"/>
  <c r="U204" i="16"/>
  <c r="T204" i="16"/>
  <c r="U186" i="16"/>
  <c r="T186" i="16"/>
  <c r="U208" i="16"/>
  <c r="T208" i="16"/>
  <c r="U182" i="16"/>
  <c r="T182" i="16"/>
  <c r="U178" i="16"/>
  <c r="T178" i="16"/>
  <c r="U187" i="16"/>
  <c r="T187" i="16"/>
  <c r="U528" i="16"/>
  <c r="T528" i="16"/>
  <c r="U84" i="16"/>
  <c r="T84" i="16"/>
  <c r="T523" i="16"/>
  <c r="U523" i="16"/>
  <c r="U511" i="16"/>
  <c r="T511" i="16"/>
  <c r="U516" i="16"/>
  <c r="T516" i="16"/>
  <c r="Q429" i="16"/>
  <c r="R429" i="16" s="1"/>
  <c r="U81" i="16"/>
  <c r="T81" i="16"/>
  <c r="Q436" i="16"/>
  <c r="R436" i="16" s="1"/>
  <c r="U512" i="16"/>
  <c r="T512" i="16"/>
  <c r="S430" i="16"/>
  <c r="Q430" i="16"/>
  <c r="R430" i="16" s="1"/>
  <c r="U492" i="16"/>
  <c r="T492" i="16"/>
  <c r="U96" i="16"/>
  <c r="T96" i="16"/>
  <c r="U499" i="16"/>
  <c r="T499" i="16"/>
  <c r="S431" i="16"/>
  <c r="U505" i="16"/>
  <c r="T505" i="16"/>
  <c r="T92" i="16"/>
  <c r="U92" i="16"/>
  <c r="T514" i="16"/>
  <c r="U514" i="16"/>
  <c r="U498" i="16"/>
  <c r="T498" i="16"/>
  <c r="U101" i="16"/>
  <c r="T101" i="16"/>
  <c r="U87" i="16"/>
  <c r="T87" i="16"/>
  <c r="U94" i="16"/>
  <c r="T94" i="16"/>
  <c r="U508" i="16"/>
  <c r="T508" i="16"/>
  <c r="T86" i="16"/>
  <c r="U86" i="16"/>
  <c r="U525" i="16"/>
  <c r="T525" i="16"/>
  <c r="U108" i="16"/>
  <c r="T108" i="16"/>
  <c r="U88" i="16"/>
  <c r="T88" i="16"/>
  <c r="T90" i="16"/>
  <c r="U90" i="16"/>
  <c r="T494" i="16"/>
  <c r="U494" i="16"/>
  <c r="T522" i="16"/>
  <c r="U522" i="16"/>
  <c r="T102" i="16"/>
  <c r="U102" i="16"/>
  <c r="U105" i="16"/>
  <c r="T105" i="16"/>
  <c r="U524" i="16"/>
  <c r="T524" i="16"/>
  <c r="U79" i="16"/>
  <c r="T79" i="16"/>
  <c r="T98" i="16"/>
  <c r="U98" i="16"/>
  <c r="U89" i="16"/>
  <c r="T89" i="16"/>
  <c r="U501" i="16"/>
  <c r="T501" i="16"/>
  <c r="U519" i="16"/>
  <c r="T519" i="16"/>
  <c r="U104" i="16"/>
  <c r="T104" i="16"/>
  <c r="T99" i="16"/>
  <c r="U99" i="16"/>
  <c r="U85" i="16"/>
  <c r="T85" i="16"/>
  <c r="U507" i="16"/>
  <c r="T507" i="16"/>
  <c r="U500" i="16"/>
  <c r="T500" i="16"/>
  <c r="U527" i="16"/>
  <c r="T527" i="16"/>
  <c r="U502" i="16"/>
  <c r="T502" i="16"/>
  <c r="U82" i="16"/>
  <c r="T82" i="16"/>
  <c r="U517" i="16"/>
  <c r="T517" i="16"/>
  <c r="U515" i="16"/>
  <c r="T515" i="16"/>
  <c r="U513" i="16"/>
  <c r="T513" i="16"/>
  <c r="U103" i="16"/>
  <c r="T103" i="16"/>
  <c r="U504" i="16"/>
  <c r="T504" i="16"/>
  <c r="U93" i="16"/>
  <c r="T93" i="16"/>
  <c r="U520" i="16"/>
  <c r="T520" i="16"/>
  <c r="U100" i="16"/>
  <c r="T100" i="16"/>
  <c r="T503" i="16"/>
  <c r="U503" i="16"/>
  <c r="U83" i="16"/>
  <c r="T83" i="16"/>
  <c r="U518" i="16"/>
  <c r="T518" i="16"/>
  <c r="U97" i="16"/>
  <c r="T97" i="16"/>
  <c r="U95" i="16"/>
  <c r="T95" i="16"/>
  <c r="S16" i="24"/>
  <c r="S14" i="24"/>
  <c r="T79" i="24"/>
  <c r="Q17" i="24"/>
  <c r="R17" i="24" s="1"/>
  <c r="T87" i="24"/>
  <c r="T73" i="24"/>
  <c r="S10" i="24"/>
  <c r="Q9" i="24"/>
  <c r="R9" i="24" s="1"/>
  <c r="S9" i="24"/>
  <c r="T75" i="24"/>
  <c r="Q11" i="24"/>
  <c r="R11" i="24" s="1"/>
  <c r="Q13" i="24"/>
  <c r="R13" i="24" s="1"/>
  <c r="U102" i="24"/>
  <c r="T102" i="24"/>
  <c r="T77" i="24"/>
  <c r="T69" i="24"/>
  <c r="Q12" i="24"/>
  <c r="R12" i="24" s="1"/>
  <c r="U91" i="24"/>
  <c r="T91" i="24"/>
  <c r="T103" i="24"/>
  <c r="U103" i="24"/>
  <c r="U65" i="24"/>
  <c r="T65" i="24"/>
  <c r="U67" i="24"/>
  <c r="T67" i="24"/>
  <c r="U99" i="24"/>
  <c r="T99" i="24"/>
  <c r="U19" i="24"/>
  <c r="T19" i="24"/>
  <c r="U23" i="24"/>
  <c r="T23" i="24"/>
  <c r="U96" i="24"/>
  <c r="T96" i="24"/>
  <c r="U92" i="24"/>
  <c r="T92" i="24"/>
  <c r="T88" i="24"/>
  <c r="U88" i="24"/>
  <c r="T72" i="24"/>
  <c r="U72" i="24"/>
  <c r="T26" i="24"/>
  <c r="U26" i="24"/>
  <c r="T70" i="24"/>
  <c r="U70" i="24"/>
  <c r="T46" i="24"/>
  <c r="U46" i="24"/>
  <c r="U97" i="24"/>
  <c r="T97" i="24"/>
  <c r="U54" i="24"/>
  <c r="T54" i="24"/>
  <c r="U98" i="24"/>
  <c r="T98" i="24"/>
  <c r="U39" i="24"/>
  <c r="T39" i="24"/>
  <c r="U60" i="24"/>
  <c r="T60" i="24"/>
  <c r="U44" i="24"/>
  <c r="T44" i="24"/>
  <c r="U100" i="24"/>
  <c r="T100" i="24"/>
  <c r="T106" i="24"/>
  <c r="U106" i="24"/>
  <c r="U47" i="24"/>
  <c r="T47" i="24"/>
  <c r="T84" i="24"/>
  <c r="U84" i="24"/>
  <c r="U104" i="24"/>
  <c r="T104" i="24"/>
  <c r="U93" i="24"/>
  <c r="T93" i="24"/>
  <c r="U37" i="24"/>
  <c r="T37" i="24"/>
  <c r="T94" i="24"/>
  <c r="U94" i="24"/>
  <c r="T107" i="24"/>
  <c r="U107" i="24"/>
  <c r="U33" i="24"/>
  <c r="T33" i="24"/>
  <c r="U45" i="24"/>
  <c r="T45" i="24"/>
  <c r="U51" i="24"/>
  <c r="T51" i="24"/>
  <c r="U53" i="24"/>
  <c r="T53" i="24"/>
  <c r="T34" i="24"/>
  <c r="U34" i="24"/>
  <c r="U55" i="24"/>
  <c r="T55" i="24"/>
  <c r="U25" i="24"/>
  <c r="T25" i="24"/>
  <c r="U27" i="24"/>
  <c r="T27" i="24"/>
  <c r="Q16" i="24"/>
  <c r="R16" i="24" s="1"/>
  <c r="U108" i="24"/>
  <c r="T108" i="24"/>
  <c r="U71" i="24"/>
  <c r="T71" i="24"/>
  <c r="T68" i="24"/>
  <c r="U68" i="24"/>
  <c r="T30" i="24"/>
  <c r="U30" i="24"/>
  <c r="U21" i="24"/>
  <c r="T21" i="24"/>
  <c r="U36" i="24"/>
  <c r="T36" i="24"/>
  <c r="U43" i="24"/>
  <c r="T43" i="24"/>
  <c r="T78" i="24"/>
  <c r="U78" i="24"/>
  <c r="U63" i="24"/>
  <c r="T63" i="24"/>
  <c r="T76" i="24"/>
  <c r="U76" i="24"/>
  <c r="U40" i="24"/>
  <c r="T40" i="24"/>
  <c r="U24" i="24"/>
  <c r="T24" i="24"/>
  <c r="U49" i="24"/>
  <c r="T49" i="24"/>
  <c r="T62" i="24"/>
  <c r="U62" i="24"/>
  <c r="U57" i="24"/>
  <c r="T57" i="24"/>
  <c r="T18" i="24"/>
  <c r="U18" i="24"/>
  <c r="U29" i="24"/>
  <c r="T29" i="24"/>
  <c r="S13" i="24"/>
  <c r="U64" i="24"/>
  <c r="T64" i="24"/>
  <c r="U20" i="24"/>
  <c r="T20" i="24"/>
  <c r="U48" i="24"/>
  <c r="T48" i="24"/>
  <c r="U32" i="24"/>
  <c r="T32" i="24"/>
  <c r="U35" i="24"/>
  <c r="T35" i="24"/>
  <c r="T82" i="24"/>
  <c r="U82" i="24"/>
  <c r="U31" i="24"/>
  <c r="T31" i="24"/>
  <c r="U41" i="24"/>
  <c r="T41" i="24"/>
  <c r="T58" i="24"/>
  <c r="U58" i="24"/>
  <c r="T74" i="24"/>
  <c r="U74" i="24"/>
  <c r="U90" i="24"/>
  <c r="T90" i="24"/>
  <c r="U66" i="24"/>
  <c r="T66" i="24"/>
  <c r="T50" i="24"/>
  <c r="U50" i="24"/>
  <c r="U59" i="24"/>
  <c r="T59" i="24"/>
  <c r="U61" i="24"/>
  <c r="T61" i="24"/>
  <c r="U52" i="24"/>
  <c r="T52" i="24"/>
  <c r="U28" i="24"/>
  <c r="T28" i="24"/>
  <c r="T95" i="24"/>
  <c r="U95" i="24"/>
  <c r="T80" i="24"/>
  <c r="U80" i="24"/>
  <c r="U56" i="24"/>
  <c r="T56" i="24"/>
  <c r="U42" i="24"/>
  <c r="T42" i="24"/>
  <c r="T86" i="24"/>
  <c r="U86" i="24"/>
  <c r="T22" i="24"/>
  <c r="U22" i="24"/>
  <c r="T38" i="24"/>
  <c r="U38" i="24"/>
  <c r="J105" i="17"/>
  <c r="J89" i="17"/>
  <c r="J73" i="17"/>
  <c r="J33" i="17"/>
  <c r="J17" i="17"/>
  <c r="J96" i="17"/>
  <c r="J95" i="17"/>
  <c r="J71" i="17"/>
  <c r="J47" i="17"/>
  <c r="J94" i="17"/>
  <c r="K105" i="17"/>
  <c r="K97" i="17"/>
  <c r="K89" i="17"/>
  <c r="K81" i="17"/>
  <c r="K73" i="17"/>
  <c r="K65" i="17"/>
  <c r="K25" i="17"/>
  <c r="J87" i="17"/>
  <c r="K104" i="17"/>
  <c r="K88" i="17"/>
  <c r="K80" i="17"/>
  <c r="K64" i="17"/>
  <c r="K32" i="17"/>
  <c r="K16" i="17"/>
  <c r="J97" i="17"/>
  <c r="J81" i="17"/>
  <c r="J65" i="17"/>
  <c r="J25" i="17"/>
  <c r="J103" i="17"/>
  <c r="J79" i="17"/>
  <c r="J63" i="17"/>
  <c r="J31" i="17"/>
  <c r="AW20" i="15"/>
  <c r="AW21" i="15"/>
  <c r="AW22" i="15"/>
  <c r="AW23" i="15"/>
  <c r="AW24" i="15"/>
  <c r="AW25" i="15"/>
  <c r="AW26" i="15"/>
  <c r="AW27" i="15"/>
  <c r="AW28" i="15"/>
  <c r="AW29" i="15"/>
  <c r="AW30" i="15"/>
  <c r="AW31" i="15"/>
  <c r="AW32" i="15"/>
  <c r="AW33" i="15"/>
  <c r="AW34" i="15"/>
  <c r="AW35" i="15"/>
  <c r="AW36" i="15"/>
  <c r="AS21" i="15"/>
  <c r="AT21" i="15" s="1"/>
  <c r="AS20" i="15"/>
  <c r="AT20" i="15" s="1"/>
  <c r="Q133" i="20" l="1"/>
  <c r="R133" i="20" s="1"/>
  <c r="Q115" i="20"/>
  <c r="R115" i="20" s="1"/>
  <c r="Q123" i="20"/>
  <c r="S134" i="20"/>
  <c r="Q114" i="20"/>
  <c r="R114" i="20" s="1"/>
  <c r="R121" i="20"/>
  <c r="Q117" i="20"/>
  <c r="R117" i="20" s="1"/>
  <c r="Q119" i="20"/>
  <c r="R119" i="20" s="1"/>
  <c r="S131" i="20"/>
  <c r="Q122" i="20"/>
  <c r="R123" i="20"/>
  <c r="S118" i="20"/>
  <c r="S133" i="20"/>
  <c r="R120" i="20"/>
  <c r="S124" i="20"/>
  <c r="P231" i="16"/>
  <c r="T231" i="16" s="1"/>
  <c r="R122" i="20"/>
  <c r="S121" i="20"/>
  <c r="S120" i="20"/>
  <c r="S117" i="20"/>
  <c r="S119" i="20"/>
  <c r="S125" i="20"/>
  <c r="R118" i="20"/>
  <c r="S127" i="20"/>
  <c r="S126" i="20"/>
  <c r="Q131" i="20"/>
  <c r="R131" i="20" s="1"/>
  <c r="P232" i="16"/>
  <c r="P234" i="16"/>
  <c r="U231" i="16"/>
  <c r="P233" i="16"/>
  <c r="P230" i="16"/>
  <c r="U230" i="16" s="1"/>
  <c r="P229" i="16"/>
  <c r="U229" i="16" s="1"/>
  <c r="P228" i="16"/>
  <c r="U228" i="16" s="1"/>
  <c r="S116" i="20"/>
  <c r="Q130" i="20"/>
  <c r="R130" i="20" s="1"/>
  <c r="Q115" i="21"/>
  <c r="R115" i="21" s="1"/>
  <c r="S115" i="21"/>
  <c r="Q117" i="19"/>
  <c r="R117" i="19" s="1"/>
  <c r="S126" i="19"/>
  <c r="Q141" i="19"/>
  <c r="R141" i="19" s="1"/>
  <c r="Q151" i="19"/>
  <c r="R151" i="19" s="1"/>
  <c r="S145" i="19"/>
  <c r="Q134" i="19"/>
  <c r="R134" i="19" s="1"/>
  <c r="Q156" i="19"/>
  <c r="R156" i="19" s="1"/>
  <c r="Q129" i="19"/>
  <c r="R129" i="19" s="1"/>
  <c r="S153" i="19"/>
  <c r="S144" i="19"/>
  <c r="Q155" i="19"/>
  <c r="R155" i="19" s="1"/>
  <c r="S123" i="19"/>
  <c r="S115" i="20"/>
  <c r="S114" i="20"/>
  <c r="Q118" i="21"/>
  <c r="R118" i="21" s="1"/>
  <c r="S117" i="21"/>
  <c r="S116" i="21"/>
  <c r="P116" i="22"/>
  <c r="T116" i="22" s="1"/>
  <c r="Q223" i="20"/>
  <c r="R223" i="20" s="1"/>
  <c r="S222" i="20"/>
  <c r="S227" i="20"/>
  <c r="S226" i="20"/>
  <c r="Q224" i="20"/>
  <c r="R224" i="20" s="1"/>
  <c r="S225" i="20"/>
  <c r="T485" i="19"/>
  <c r="Q15" i="19"/>
  <c r="R15" i="19" s="1"/>
  <c r="Q20" i="19"/>
  <c r="R20" i="19" s="1"/>
  <c r="Q41" i="19"/>
  <c r="R41" i="19" s="1"/>
  <c r="Q22" i="19"/>
  <c r="R22" i="19" s="1"/>
  <c r="S44" i="19"/>
  <c r="S23" i="19"/>
  <c r="S39" i="19"/>
  <c r="Q30" i="19"/>
  <c r="R30" i="19" s="1"/>
  <c r="S13" i="19"/>
  <c r="Q38" i="19"/>
  <c r="R38" i="19" s="1"/>
  <c r="Q36" i="19"/>
  <c r="R36" i="19" s="1"/>
  <c r="Q39" i="19"/>
  <c r="R39" i="19" s="1"/>
  <c r="S19" i="19"/>
  <c r="S34" i="19"/>
  <c r="S35" i="19"/>
  <c r="Q37" i="19"/>
  <c r="R37" i="19" s="1"/>
  <c r="Q9" i="19"/>
  <c r="R9" i="19" s="1"/>
  <c r="S18" i="19"/>
  <c r="S21" i="19"/>
  <c r="Q14" i="19"/>
  <c r="R14" i="19" s="1"/>
  <c r="S20" i="19"/>
  <c r="S17" i="19"/>
  <c r="S11" i="19"/>
  <c r="S15" i="19"/>
  <c r="Q33" i="19"/>
  <c r="R33" i="19" s="1"/>
  <c r="Q25" i="19"/>
  <c r="R25" i="19" s="1"/>
  <c r="S10" i="19"/>
  <c r="Q16" i="19"/>
  <c r="R16" i="19" s="1"/>
  <c r="S12" i="19"/>
  <c r="S30" i="19"/>
  <c r="S32" i="19"/>
  <c r="S28" i="19"/>
  <c r="Q31" i="19"/>
  <c r="R31" i="19" s="1"/>
  <c r="S25" i="19"/>
  <c r="Q29" i="19"/>
  <c r="R29" i="19" s="1"/>
  <c r="Q24" i="19"/>
  <c r="R24" i="19" s="1"/>
  <c r="Q27" i="19"/>
  <c r="R27" i="19" s="1"/>
  <c r="Q23" i="19"/>
  <c r="R23" i="19" s="1"/>
  <c r="Q220" i="19"/>
  <c r="R220" i="19" s="1"/>
  <c r="Q219" i="19"/>
  <c r="R219" i="19" s="1"/>
  <c r="Q230" i="19"/>
  <c r="R230" i="19" s="1"/>
  <c r="Q224" i="19"/>
  <c r="R224" i="19" s="1"/>
  <c r="S46" i="16"/>
  <c r="Q47" i="16"/>
  <c r="R47" i="16" s="1"/>
  <c r="Q65" i="16"/>
  <c r="R65" i="16" s="1"/>
  <c r="Q48" i="16"/>
  <c r="R48" i="16" s="1"/>
  <c r="Q63" i="16"/>
  <c r="R63" i="16" s="1"/>
  <c r="Q62" i="16"/>
  <c r="R62" i="16" s="1"/>
  <c r="Q64" i="16"/>
  <c r="R64" i="16" s="1"/>
  <c r="S45" i="16"/>
  <c r="Q50" i="16"/>
  <c r="R50" i="16" s="1"/>
  <c r="S39" i="16"/>
  <c r="S57" i="16"/>
  <c r="S61" i="16"/>
  <c r="S53" i="16"/>
  <c r="Q39" i="16"/>
  <c r="R39" i="16" s="1"/>
  <c r="Q51" i="16"/>
  <c r="R51" i="16" s="1"/>
  <c r="Q55" i="16"/>
  <c r="R55" i="16" s="1"/>
  <c r="S49" i="16"/>
  <c r="Q52" i="16"/>
  <c r="R52" i="16" s="1"/>
  <c r="Q43" i="16"/>
  <c r="R43" i="16" s="1"/>
  <c r="Q44" i="16"/>
  <c r="R44" i="16" s="1"/>
  <c r="S50" i="16"/>
  <c r="S42" i="16"/>
  <c r="Q38" i="16"/>
  <c r="R38" i="16" s="1"/>
  <c r="S36" i="16"/>
  <c r="Q40" i="16"/>
  <c r="R40" i="16" s="1"/>
  <c r="S41" i="16"/>
  <c r="Q33" i="16"/>
  <c r="R33" i="16" s="1"/>
  <c r="Q31" i="16"/>
  <c r="R31" i="16" s="1"/>
  <c r="S34" i="16"/>
  <c r="Q35" i="16"/>
  <c r="R35" i="16" s="1"/>
  <c r="Q34" i="16"/>
  <c r="R34" i="16" s="1"/>
  <c r="Q59" i="16"/>
  <c r="R59" i="16" s="1"/>
  <c r="Q25" i="16"/>
  <c r="R25" i="16" s="1"/>
  <c r="S32" i="16"/>
  <c r="S24" i="16"/>
  <c r="Q116" i="16"/>
  <c r="R116" i="16" s="1"/>
  <c r="S125" i="16"/>
  <c r="S119" i="16"/>
  <c r="S123" i="16"/>
  <c r="Q126" i="16"/>
  <c r="R126" i="16" s="1"/>
  <c r="Q127" i="16"/>
  <c r="R127" i="16" s="1"/>
  <c r="Q124" i="16"/>
  <c r="R124" i="16" s="1"/>
  <c r="S120" i="16"/>
  <c r="Q117" i="16"/>
  <c r="R117" i="16" s="1"/>
  <c r="S121" i="16"/>
  <c r="Q115" i="16"/>
  <c r="R115" i="16" s="1"/>
  <c r="Q114" i="16"/>
  <c r="R114" i="16" s="1"/>
  <c r="Q137" i="16"/>
  <c r="R137" i="16" s="1"/>
  <c r="S155" i="16"/>
  <c r="Q138" i="16"/>
  <c r="R138" i="16" s="1"/>
  <c r="S122" i="16"/>
  <c r="Q174" i="16"/>
  <c r="R174" i="16" s="1"/>
  <c r="Q158" i="16"/>
  <c r="R158" i="16" s="1"/>
  <c r="Q135" i="16"/>
  <c r="R135" i="16" s="1"/>
  <c r="Q133" i="16"/>
  <c r="R133" i="16" s="1"/>
  <c r="S156" i="16"/>
  <c r="Q136" i="16"/>
  <c r="R136" i="16" s="1"/>
  <c r="S139" i="16"/>
  <c r="Q139" i="16"/>
  <c r="R139" i="16" s="1"/>
  <c r="Q114" i="23"/>
  <c r="R114" i="23" s="1"/>
  <c r="Q116" i="23"/>
  <c r="R116" i="23" s="1"/>
  <c r="S60" i="16"/>
  <c r="Q26" i="16"/>
  <c r="R26" i="16" s="1"/>
  <c r="Q28" i="16"/>
  <c r="R28" i="16" s="1"/>
  <c r="Q30" i="16"/>
  <c r="R30" i="16" s="1"/>
  <c r="Q27" i="16"/>
  <c r="R27" i="16" s="1"/>
  <c r="Q23" i="16"/>
  <c r="R23" i="16" s="1"/>
  <c r="S22" i="16"/>
  <c r="S15" i="16"/>
  <c r="Q20" i="16"/>
  <c r="R20" i="16" s="1"/>
  <c r="S18" i="16"/>
  <c r="S30" i="16"/>
  <c r="Q22" i="16"/>
  <c r="R22" i="16" s="1"/>
  <c r="S29" i="16"/>
  <c r="Q17" i="16"/>
  <c r="R17" i="16" s="1"/>
  <c r="Q21" i="16"/>
  <c r="R21" i="16" s="1"/>
  <c r="S16" i="16"/>
  <c r="Q19" i="16"/>
  <c r="R19" i="16" s="1"/>
  <c r="S13" i="16"/>
  <c r="Q14" i="16"/>
  <c r="R14" i="16" s="1"/>
  <c r="S11" i="16"/>
  <c r="Q12" i="16"/>
  <c r="R12" i="16" s="1"/>
  <c r="Q10" i="16"/>
  <c r="R10" i="16" s="1"/>
  <c r="S9" i="16"/>
  <c r="Q26" i="20"/>
  <c r="R26" i="20" s="1"/>
  <c r="S18" i="20"/>
  <c r="S11" i="20"/>
  <c r="S24" i="20"/>
  <c r="S19" i="20"/>
  <c r="S21" i="20"/>
  <c r="Q10" i="20"/>
  <c r="R10" i="20" s="1"/>
  <c r="S16" i="20"/>
  <c r="Q15" i="20"/>
  <c r="R15" i="20" s="1"/>
  <c r="Q17" i="20"/>
  <c r="R17" i="20" s="1"/>
  <c r="S15" i="20"/>
  <c r="Q23" i="20"/>
  <c r="R23" i="20" s="1"/>
  <c r="S14" i="20"/>
  <c r="S12" i="20"/>
  <c r="S10" i="20"/>
  <c r="Q9" i="20"/>
  <c r="R9" i="20" s="1"/>
  <c r="S168" i="17"/>
  <c r="S167" i="17"/>
  <c r="S179" i="17"/>
  <c r="Q170" i="17"/>
  <c r="R170" i="17" s="1"/>
  <c r="Q169" i="17"/>
  <c r="R169" i="17" s="1"/>
  <c r="S176" i="17"/>
  <c r="S171" i="17"/>
  <c r="Q166" i="17"/>
  <c r="R166" i="17" s="1"/>
  <c r="Q172" i="17"/>
  <c r="R172" i="17" s="1"/>
  <c r="S178" i="17"/>
  <c r="S174" i="17"/>
  <c r="S169" i="17"/>
  <c r="S173" i="17"/>
  <c r="Q175" i="17"/>
  <c r="R175" i="17" s="1"/>
  <c r="Q149" i="17"/>
  <c r="R149" i="17" s="1"/>
  <c r="S154" i="17"/>
  <c r="Q118" i="17"/>
  <c r="R118" i="17" s="1"/>
  <c r="Q143" i="17"/>
  <c r="R143" i="17" s="1"/>
  <c r="S152" i="17"/>
  <c r="Q157" i="17"/>
  <c r="R157" i="17" s="1"/>
  <c r="S148" i="17"/>
  <c r="Q148" i="17"/>
  <c r="R148" i="17" s="1"/>
  <c r="Q141" i="17"/>
  <c r="R141" i="17" s="1"/>
  <c r="Q145" i="17"/>
  <c r="R145" i="17" s="1"/>
  <c r="S144" i="17"/>
  <c r="S142" i="17"/>
  <c r="S139" i="17"/>
  <c r="Q138" i="17"/>
  <c r="R138" i="17" s="1"/>
  <c r="Q132" i="17"/>
  <c r="R132" i="17" s="1"/>
  <c r="J14" i="17"/>
  <c r="I14" i="17"/>
  <c r="K15" i="17"/>
  <c r="K44" i="17"/>
  <c r="I38" i="17"/>
  <c r="J34" i="17"/>
  <c r="J68" i="17"/>
  <c r="K38" i="17"/>
  <c r="I71" i="17"/>
  <c r="I53" i="17"/>
  <c r="K33" i="17"/>
  <c r="J72" i="17"/>
  <c r="I23" i="17"/>
  <c r="I26" i="17"/>
  <c r="J37" i="17"/>
  <c r="J23" i="17"/>
  <c r="I75" i="17"/>
  <c r="I72" i="17"/>
  <c r="J75" i="17"/>
  <c r="J36" i="17"/>
  <c r="J59" i="17"/>
  <c r="K59" i="17"/>
  <c r="K42" i="17"/>
  <c r="J42" i="17"/>
  <c r="I35" i="17"/>
  <c r="S12" i="25"/>
  <c r="Q10" i="25"/>
  <c r="R10" i="25" s="1"/>
  <c r="Q24" i="25"/>
  <c r="R24" i="25" s="1"/>
  <c r="S22" i="25"/>
  <c r="Q17" i="25"/>
  <c r="R17" i="25" s="1"/>
  <c r="Q10" i="22"/>
  <c r="R10" i="22" s="1"/>
  <c r="AG19" i="15" s="1"/>
  <c r="S11" i="22"/>
  <c r="S118" i="17"/>
  <c r="Q140" i="17"/>
  <c r="R140" i="17" s="1"/>
  <c r="S165" i="17"/>
  <c r="S121" i="17"/>
  <c r="Q124" i="17"/>
  <c r="R124" i="17" s="1"/>
  <c r="S164" i="17"/>
  <c r="Q133" i="17"/>
  <c r="R133" i="17" s="1"/>
  <c r="S123" i="17"/>
  <c r="S122" i="17"/>
  <c r="S119" i="17"/>
  <c r="Q120" i="17"/>
  <c r="R120" i="17" s="1"/>
  <c r="Q129" i="17"/>
  <c r="R129" i="17" s="1"/>
  <c r="S129" i="17"/>
  <c r="S131" i="17"/>
  <c r="Q127" i="17"/>
  <c r="R127" i="17" s="1"/>
  <c r="S114" i="17"/>
  <c r="S117" i="17"/>
  <c r="Q116" i="17"/>
  <c r="R116" i="17" s="1"/>
  <c r="S127" i="17"/>
  <c r="Q125" i="17"/>
  <c r="R125" i="17" s="1"/>
  <c r="Q128" i="17"/>
  <c r="R128" i="17" s="1"/>
  <c r="S137" i="17"/>
  <c r="Q126" i="17"/>
  <c r="R126" i="17" s="1"/>
  <c r="Q135" i="17"/>
  <c r="R135" i="17" s="1"/>
  <c r="Q21" i="25"/>
  <c r="R21" i="25" s="1"/>
  <c r="Q11" i="25"/>
  <c r="R11" i="25" s="1"/>
  <c r="S18" i="25"/>
  <c r="Q18" i="25"/>
  <c r="R18" i="25" s="1"/>
  <c r="Q12" i="25"/>
  <c r="R12" i="25" s="1"/>
  <c r="S10" i="25"/>
  <c r="Q26" i="25"/>
  <c r="R26" i="25" s="1"/>
  <c r="U26" i="25"/>
  <c r="Q25" i="25"/>
  <c r="R25" i="25" s="1"/>
  <c r="S134" i="17"/>
  <c r="S136" i="17"/>
  <c r="S133" i="17"/>
  <c r="S9" i="22"/>
  <c r="Q9" i="25"/>
  <c r="R9" i="25" s="1"/>
  <c r="S22" i="21"/>
  <c r="Q18" i="21"/>
  <c r="R18" i="21" s="1"/>
  <c r="S12" i="21"/>
  <c r="I19" i="17"/>
  <c r="J19" i="17"/>
  <c r="K12" i="17"/>
  <c r="J12" i="17"/>
  <c r="Q15" i="21"/>
  <c r="R15" i="21" s="1"/>
  <c r="Q9" i="21"/>
  <c r="R9" i="21" s="1"/>
  <c r="Q10" i="21"/>
  <c r="R10" i="21" s="1"/>
  <c r="Q11" i="21"/>
  <c r="R11" i="21" s="1"/>
  <c r="U495" i="16"/>
  <c r="T483" i="19"/>
  <c r="I29" i="17"/>
  <c r="J35" i="17"/>
  <c r="I22" i="17"/>
  <c r="K53" i="17"/>
  <c r="J11" i="17"/>
  <c r="I28" i="17"/>
  <c r="K29" i="17"/>
  <c r="J58" i="17"/>
  <c r="U76" i="16"/>
  <c r="Q26" i="19"/>
  <c r="R26" i="19" s="1"/>
  <c r="Q37" i="16"/>
  <c r="R37" i="16" s="1"/>
  <c r="K54" i="17"/>
  <c r="I39" i="17"/>
  <c r="I54" i="17"/>
  <c r="K50" i="17"/>
  <c r="K36" i="17"/>
  <c r="J39" i="17"/>
  <c r="J45" i="17"/>
  <c r="K30" i="17"/>
  <c r="K52" i="17"/>
  <c r="I11" i="17"/>
  <c r="J46" i="17"/>
  <c r="I62" i="17"/>
  <c r="J43" i="17"/>
  <c r="J24" i="17"/>
  <c r="K24" i="17"/>
  <c r="J21" i="17"/>
  <c r="Q144" i="17"/>
  <c r="R144" i="17" s="1"/>
  <c r="J40" i="17"/>
  <c r="K60" i="17"/>
  <c r="K62" i="17"/>
  <c r="J62" i="17"/>
  <c r="K43" i="17"/>
  <c r="K58" i="17"/>
  <c r="I20" i="17"/>
  <c r="J18" i="17"/>
  <c r="I58" i="17"/>
  <c r="K21" i="17"/>
  <c r="K17" i="17"/>
  <c r="K13" i="17"/>
  <c r="K46" i="17"/>
  <c r="S129" i="20"/>
  <c r="Q129" i="20"/>
  <c r="R129" i="20" s="1"/>
  <c r="S128" i="20"/>
  <c r="Q128" i="20"/>
  <c r="R128" i="20" s="1"/>
  <c r="T136" i="20"/>
  <c r="P140" i="19"/>
  <c r="T135" i="20"/>
  <c r="S43" i="19"/>
  <c r="Q43" i="19"/>
  <c r="R43" i="19" s="1"/>
  <c r="Q219" i="21"/>
  <c r="R219" i="21" s="1"/>
  <c r="P114" i="22"/>
  <c r="U114" i="22" s="1"/>
  <c r="P127" i="19"/>
  <c r="U127" i="19" s="1"/>
  <c r="Q432" i="19"/>
  <c r="R432" i="19" s="1"/>
  <c r="Q454" i="19"/>
  <c r="R454" i="19" s="1"/>
  <c r="S454" i="19"/>
  <c r="P454" i="19" s="1"/>
  <c r="T62" i="19"/>
  <c r="P219" i="21"/>
  <c r="T219" i="21" s="1"/>
  <c r="T484" i="19"/>
  <c r="P456" i="19"/>
  <c r="T80" i="16"/>
  <c r="U63" i="19"/>
  <c r="S21" i="21"/>
  <c r="S40" i="20"/>
  <c r="Q456" i="16"/>
  <c r="R456" i="16" s="1"/>
  <c r="Q158" i="17"/>
  <c r="R158" i="17" s="1"/>
  <c r="Q22" i="20"/>
  <c r="R22" i="20" s="1"/>
  <c r="Q42" i="20"/>
  <c r="R42" i="20" s="1"/>
  <c r="S9" i="25"/>
  <c r="Q146" i="17"/>
  <c r="R146" i="17" s="1"/>
  <c r="S153" i="17"/>
  <c r="S160" i="17"/>
  <c r="S20" i="20"/>
  <c r="Q39" i="20"/>
  <c r="R39" i="20" s="1"/>
  <c r="T77" i="16"/>
  <c r="U45" i="20"/>
  <c r="P233" i="19"/>
  <c r="T233" i="19" s="1"/>
  <c r="P228" i="19"/>
  <c r="P232" i="19"/>
  <c r="U232" i="19" s="1"/>
  <c r="P229" i="19"/>
  <c r="U229" i="19" s="1"/>
  <c r="P231" i="19"/>
  <c r="P230" i="19"/>
  <c r="Q71" i="16"/>
  <c r="R71" i="16" s="1"/>
  <c r="S71" i="16"/>
  <c r="S69" i="16"/>
  <c r="Q75" i="16"/>
  <c r="R75" i="16" s="1"/>
  <c r="Q454" i="16"/>
  <c r="R454" i="16" s="1"/>
  <c r="Q442" i="16"/>
  <c r="R442" i="16" s="1"/>
  <c r="S451" i="16"/>
  <c r="Q451" i="16"/>
  <c r="R451" i="16" s="1"/>
  <c r="Q482" i="16"/>
  <c r="R482" i="16" s="1"/>
  <c r="S482" i="16"/>
  <c r="Q464" i="16"/>
  <c r="R464" i="16" s="1"/>
  <c r="S464" i="16"/>
  <c r="Q459" i="16"/>
  <c r="R459" i="16" s="1"/>
  <c r="Q479" i="16"/>
  <c r="R479" i="16" s="1"/>
  <c r="S479" i="16"/>
  <c r="U496" i="16"/>
  <c r="P117" i="28"/>
  <c r="U117" i="28" s="1"/>
  <c r="T48" i="20"/>
  <c r="T493" i="16"/>
  <c r="Q28" i="20"/>
  <c r="R28" i="20" s="1"/>
  <c r="S28" i="20"/>
  <c r="S13" i="20"/>
  <c r="Q13" i="20"/>
  <c r="R13" i="20" s="1"/>
  <c r="S25" i="20"/>
  <c r="S38" i="20"/>
  <c r="S30" i="20"/>
  <c r="Q30" i="20"/>
  <c r="R30" i="20" s="1"/>
  <c r="S34" i="20"/>
  <c r="Q34" i="20"/>
  <c r="R34" i="20" s="1"/>
  <c r="Q11" i="20"/>
  <c r="R11" i="20" s="1"/>
  <c r="T24" i="21"/>
  <c r="P114" i="28"/>
  <c r="U114" i="28" s="1"/>
  <c r="T43" i="20"/>
  <c r="U46" i="20"/>
  <c r="K10" i="17"/>
  <c r="I51" i="17"/>
  <c r="I30" i="17"/>
  <c r="I57" i="17"/>
  <c r="J57" i="17"/>
  <c r="I10" i="17"/>
  <c r="K28" i="17"/>
  <c r="I44" i="17"/>
  <c r="I45" i="17"/>
  <c r="K18" i="17"/>
  <c r="J20" i="17"/>
  <c r="K51" i="17"/>
  <c r="J13" i="17"/>
  <c r="J51" i="17"/>
  <c r="J60" i="17"/>
  <c r="J55" i="17"/>
  <c r="I55" i="17"/>
  <c r="K55" i="17"/>
  <c r="J52" i="17"/>
  <c r="K49" i="17"/>
  <c r="I49" i="17"/>
  <c r="S115" i="17"/>
  <c r="S150" i="17"/>
  <c r="Q155" i="17"/>
  <c r="R155" i="17" s="1"/>
  <c r="Q130" i="17"/>
  <c r="R130" i="17" s="1"/>
  <c r="S130" i="17"/>
  <c r="S159" i="17"/>
  <c r="Q159" i="17"/>
  <c r="R159" i="17" s="1"/>
  <c r="U100" i="17"/>
  <c r="S23" i="25"/>
  <c r="S13" i="25"/>
  <c r="Q19" i="25"/>
  <c r="R19" i="25" s="1"/>
  <c r="U25" i="21"/>
  <c r="S20" i="25"/>
  <c r="Q20" i="25"/>
  <c r="R20" i="25" s="1"/>
  <c r="P14" i="26"/>
  <c r="U14" i="26" s="1"/>
  <c r="Q13" i="21"/>
  <c r="R13" i="21" s="1"/>
  <c r="S13" i="21"/>
  <c r="S17" i="21"/>
  <c r="Q16" i="21"/>
  <c r="R16" i="21" s="1"/>
  <c r="U28" i="21"/>
  <c r="T28" i="21"/>
  <c r="Q19" i="21"/>
  <c r="R19" i="21" s="1"/>
  <c r="S19" i="21"/>
  <c r="U107" i="17"/>
  <c r="T89" i="17"/>
  <c r="U79" i="17"/>
  <c r="T96" i="17"/>
  <c r="T88" i="17"/>
  <c r="U104" i="17"/>
  <c r="U83" i="17"/>
  <c r="U103" i="17"/>
  <c r="T105" i="17"/>
  <c r="U99" i="17"/>
  <c r="T98" i="17"/>
  <c r="T101" i="17"/>
  <c r="T26" i="21"/>
  <c r="T29" i="21"/>
  <c r="T86" i="17"/>
  <c r="T94" i="17"/>
  <c r="U92" i="17"/>
  <c r="T81" i="17"/>
  <c r="U87" i="17"/>
  <c r="T93" i="17"/>
  <c r="U91" i="17"/>
  <c r="T82" i="17"/>
  <c r="T102" i="17"/>
  <c r="U84" i="17"/>
  <c r="T97" i="17"/>
  <c r="U108" i="17"/>
  <c r="T85" i="17"/>
  <c r="U80" i="17"/>
  <c r="U95" i="17"/>
  <c r="T90" i="17"/>
  <c r="T106" i="17"/>
  <c r="AB19" i="15"/>
  <c r="AH19" i="15"/>
  <c r="AH18" i="15"/>
  <c r="AB17" i="15"/>
  <c r="D19" i="15"/>
  <c r="D17" i="15"/>
  <c r="AH17" i="15"/>
  <c r="AB18" i="15"/>
  <c r="P17" i="15"/>
  <c r="P19" i="15"/>
  <c r="T331" i="21"/>
  <c r="P115" i="25"/>
  <c r="U115" i="25" s="1"/>
  <c r="P435" i="19"/>
  <c r="T435" i="19" s="1"/>
  <c r="P325" i="23"/>
  <c r="T325" i="23" s="1"/>
  <c r="P118" i="27"/>
  <c r="T118" i="27" s="1"/>
  <c r="P435" i="22"/>
  <c r="T435" i="22" s="1"/>
  <c r="P15" i="28"/>
  <c r="U15" i="28" s="1"/>
  <c r="P331" i="25"/>
  <c r="T331" i="25" s="1"/>
  <c r="P116" i="26"/>
  <c r="U116" i="26" s="1"/>
  <c r="P16" i="15"/>
  <c r="P222" i="26"/>
  <c r="T222" i="26" s="1"/>
  <c r="P227" i="26"/>
  <c r="T227" i="26" s="1"/>
  <c r="P224" i="23"/>
  <c r="T224" i="23" s="1"/>
  <c r="P120" i="27"/>
  <c r="T120" i="27" s="1"/>
  <c r="P121" i="22"/>
  <c r="U121" i="22" s="1"/>
  <c r="P13" i="15"/>
  <c r="D10" i="15"/>
  <c r="D14" i="15"/>
  <c r="D15" i="15"/>
  <c r="D8" i="15"/>
  <c r="D16" i="15"/>
  <c r="D13" i="15"/>
  <c r="D7" i="15"/>
  <c r="D11" i="15"/>
  <c r="P325" i="16"/>
  <c r="T325" i="16" s="1"/>
  <c r="P226" i="19"/>
  <c r="T226" i="19" s="1"/>
  <c r="P13" i="26"/>
  <c r="U13" i="26" s="1"/>
  <c r="P331" i="26"/>
  <c r="U331" i="26" s="1"/>
  <c r="P118" i="26"/>
  <c r="T118" i="26" s="1"/>
  <c r="P327" i="26"/>
  <c r="U327" i="26" s="1"/>
  <c r="P225" i="23"/>
  <c r="U225" i="23" s="1"/>
  <c r="P227" i="27"/>
  <c r="U227" i="27" s="1"/>
  <c r="P226" i="27"/>
  <c r="U226" i="27" s="1"/>
  <c r="P224" i="27"/>
  <c r="T224" i="27" s="1"/>
  <c r="P122" i="22"/>
  <c r="T122" i="22" s="1"/>
  <c r="P115" i="22"/>
  <c r="U115" i="22" s="1"/>
  <c r="P116" i="28"/>
  <c r="U116" i="28" s="1"/>
  <c r="P14" i="15"/>
  <c r="P326" i="25"/>
  <c r="T326" i="25" s="1"/>
  <c r="P329" i="19"/>
  <c r="T329" i="19" s="1"/>
  <c r="P226" i="26"/>
  <c r="U226" i="26" s="1"/>
  <c r="P330" i="26"/>
  <c r="T330" i="26" s="1"/>
  <c r="P326" i="20"/>
  <c r="T326" i="20" s="1"/>
  <c r="P220" i="21"/>
  <c r="U220" i="21" s="1"/>
  <c r="P225" i="27"/>
  <c r="T225" i="27" s="1"/>
  <c r="P332" i="27"/>
  <c r="T332" i="27" s="1"/>
  <c r="P330" i="28"/>
  <c r="T330" i="28" s="1"/>
  <c r="P223" i="28"/>
  <c r="U223" i="28" s="1"/>
  <c r="P10" i="15"/>
  <c r="P326" i="16"/>
  <c r="U326" i="16" s="1"/>
  <c r="P220" i="19"/>
  <c r="U220" i="19" s="1"/>
  <c r="P219" i="26"/>
  <c r="U219" i="26" s="1"/>
  <c r="P433" i="21"/>
  <c r="T433" i="21" s="1"/>
  <c r="P114" i="27"/>
  <c r="U114" i="27" s="1"/>
  <c r="P325" i="27"/>
  <c r="U325" i="27" s="1"/>
  <c r="P13" i="22"/>
  <c r="T13" i="22" s="1"/>
  <c r="P7" i="15"/>
  <c r="AB10" i="15"/>
  <c r="AB16" i="15"/>
  <c r="P15" i="22"/>
  <c r="U15" i="22" s="1"/>
  <c r="P14" i="22"/>
  <c r="T14" i="22" s="1"/>
  <c r="P11" i="28"/>
  <c r="U11" i="28" s="1"/>
  <c r="AH12" i="15" s="1"/>
  <c r="P9" i="28"/>
  <c r="T9" i="28" s="1"/>
  <c r="AH16" i="15"/>
  <c r="U326" i="28"/>
  <c r="T326" i="28"/>
  <c r="P220" i="28"/>
  <c r="P227" i="28"/>
  <c r="P331" i="28"/>
  <c r="P328" i="28"/>
  <c r="U12" i="28"/>
  <c r="AH14" i="15" s="1"/>
  <c r="T12" i="28"/>
  <c r="P10" i="28"/>
  <c r="P13" i="28"/>
  <c r="U224" i="28"/>
  <c r="T224" i="28"/>
  <c r="P332" i="28"/>
  <c r="P329" i="28"/>
  <c r="U16" i="28"/>
  <c r="AH11" i="15" s="1"/>
  <c r="T16" i="28"/>
  <c r="P219" i="28"/>
  <c r="P327" i="28"/>
  <c r="P14" i="28"/>
  <c r="P115" i="28"/>
  <c r="P17" i="28"/>
  <c r="P225" i="28"/>
  <c r="P222" i="28"/>
  <c r="P119" i="28"/>
  <c r="P120" i="28"/>
  <c r="P325" i="28"/>
  <c r="P226" i="28"/>
  <c r="P324" i="28"/>
  <c r="P221" i="28"/>
  <c r="P121" i="28"/>
  <c r="P118" i="28"/>
  <c r="P122" i="28"/>
  <c r="T227" i="22"/>
  <c r="U227" i="22"/>
  <c r="U324" i="22"/>
  <c r="T324" i="22"/>
  <c r="P226" i="22"/>
  <c r="P437" i="22"/>
  <c r="P433" i="22"/>
  <c r="P325" i="22"/>
  <c r="P430" i="22"/>
  <c r="P434" i="22"/>
  <c r="U329" i="22"/>
  <c r="T329" i="22"/>
  <c r="P431" i="22"/>
  <c r="U327" i="22"/>
  <c r="T327" i="22"/>
  <c r="P17" i="22"/>
  <c r="P224" i="22"/>
  <c r="P330" i="22"/>
  <c r="P221" i="22"/>
  <c r="P432" i="22"/>
  <c r="P436" i="22"/>
  <c r="P219" i="22"/>
  <c r="P225" i="22"/>
  <c r="U119" i="22"/>
  <c r="T119" i="22"/>
  <c r="P220" i="22"/>
  <c r="P118" i="22"/>
  <c r="P117" i="22"/>
  <c r="P326" i="22"/>
  <c r="P120" i="22"/>
  <c r="P223" i="22"/>
  <c r="P429" i="22"/>
  <c r="P16" i="22"/>
  <c r="P222" i="22"/>
  <c r="P331" i="22"/>
  <c r="P328" i="22"/>
  <c r="P332" i="22"/>
  <c r="T16" i="27"/>
  <c r="U16" i="27"/>
  <c r="AB11" i="15" s="1"/>
  <c r="U324" i="27"/>
  <c r="T324" i="27"/>
  <c r="P12" i="27"/>
  <c r="P329" i="27"/>
  <c r="P117" i="27"/>
  <c r="P220" i="27"/>
  <c r="P221" i="27"/>
  <c r="P121" i="27"/>
  <c r="P122" i="27"/>
  <c r="P15" i="27"/>
  <c r="P10" i="27"/>
  <c r="U119" i="27"/>
  <c r="T119" i="27"/>
  <c r="P13" i="27"/>
  <c r="P222" i="27"/>
  <c r="P223" i="27"/>
  <c r="P9" i="27"/>
  <c r="U219" i="27"/>
  <c r="T219" i="27"/>
  <c r="P11" i="27"/>
  <c r="P17" i="27"/>
  <c r="P330" i="27"/>
  <c r="P328" i="27"/>
  <c r="P14" i="27"/>
  <c r="U116" i="27"/>
  <c r="T116" i="27"/>
  <c r="U326" i="27"/>
  <c r="T326" i="27"/>
  <c r="P115" i="27"/>
  <c r="P331" i="27"/>
  <c r="P327" i="27"/>
  <c r="P437" i="21"/>
  <c r="U332" i="21"/>
  <c r="T332" i="21"/>
  <c r="P434" i="21"/>
  <c r="U330" i="21"/>
  <c r="T330" i="21"/>
  <c r="P225" i="21"/>
  <c r="P435" i="21"/>
  <c r="U329" i="21"/>
  <c r="T329" i="21"/>
  <c r="U327" i="21"/>
  <c r="T327" i="21"/>
  <c r="U325" i="21"/>
  <c r="T325" i="21"/>
  <c r="P223" i="21"/>
  <c r="U432" i="21"/>
  <c r="T432" i="21"/>
  <c r="P431" i="21"/>
  <c r="T122" i="21"/>
  <c r="U122" i="21"/>
  <c r="P226" i="21"/>
  <c r="P222" i="21"/>
  <c r="P221" i="21"/>
  <c r="P224" i="21"/>
  <c r="U121" i="21"/>
  <c r="T121" i="21"/>
  <c r="U326" i="21"/>
  <c r="T326" i="21"/>
  <c r="P227" i="21"/>
  <c r="U328" i="21"/>
  <c r="T328" i="21"/>
  <c r="P430" i="21"/>
  <c r="U324" i="21"/>
  <c r="T324" i="21"/>
  <c r="P436" i="21"/>
  <c r="P429" i="21"/>
  <c r="P118" i="23"/>
  <c r="P9" i="23"/>
  <c r="P324" i="23"/>
  <c r="P14" i="23"/>
  <c r="P116" i="23"/>
  <c r="U330" i="23"/>
  <c r="T330" i="23"/>
  <c r="P219" i="23"/>
  <c r="P120" i="23"/>
  <c r="P328" i="23"/>
  <c r="P121" i="23"/>
  <c r="T326" i="23"/>
  <c r="U326" i="23"/>
  <c r="P122" i="23"/>
  <c r="P117" i="23"/>
  <c r="P220" i="23"/>
  <c r="P10" i="23"/>
  <c r="P332" i="23"/>
  <c r="P222" i="23"/>
  <c r="P15" i="23"/>
  <c r="P11" i="23"/>
  <c r="U119" i="23"/>
  <c r="T119" i="23"/>
  <c r="P221" i="23"/>
  <c r="P115" i="23"/>
  <c r="P223" i="23"/>
  <c r="U331" i="23"/>
  <c r="T331" i="23"/>
  <c r="U16" i="23"/>
  <c r="T16" i="23"/>
  <c r="P329" i="23"/>
  <c r="P12" i="23"/>
  <c r="P13" i="23"/>
  <c r="P114" i="23"/>
  <c r="P226" i="23"/>
  <c r="P17" i="23"/>
  <c r="P327" i="23"/>
  <c r="P227" i="23"/>
  <c r="P325" i="20"/>
  <c r="P329" i="20"/>
  <c r="P436" i="20"/>
  <c r="P328" i="20"/>
  <c r="P332" i="20"/>
  <c r="P433" i="20"/>
  <c r="P324" i="20"/>
  <c r="P430" i="20"/>
  <c r="U434" i="20"/>
  <c r="T434" i="20"/>
  <c r="P330" i="20"/>
  <c r="P431" i="20"/>
  <c r="P432" i="20"/>
  <c r="P437" i="20"/>
  <c r="P331" i="20"/>
  <c r="P327" i="20"/>
  <c r="P429" i="20"/>
  <c r="P435" i="20"/>
  <c r="P325" i="26"/>
  <c r="P10" i="26"/>
  <c r="P329" i="26"/>
  <c r="P12" i="26"/>
  <c r="P121" i="26"/>
  <c r="P332" i="26"/>
  <c r="P9" i="26"/>
  <c r="P114" i="26"/>
  <c r="P324" i="26"/>
  <c r="P115" i="26"/>
  <c r="P117" i="26"/>
  <c r="U224" i="26"/>
  <c r="T224" i="26"/>
  <c r="P225" i="26"/>
  <c r="P15" i="26"/>
  <c r="U220" i="26"/>
  <c r="T220" i="26"/>
  <c r="U223" i="26"/>
  <c r="T223" i="26"/>
  <c r="P122" i="26"/>
  <c r="P221" i="26"/>
  <c r="P17" i="26"/>
  <c r="P326" i="26"/>
  <c r="P328" i="26"/>
  <c r="P119" i="26"/>
  <c r="P11" i="26"/>
  <c r="P16" i="26"/>
  <c r="P120" i="26"/>
  <c r="U330" i="19"/>
  <c r="T330" i="19"/>
  <c r="P224" i="19"/>
  <c r="P324" i="19"/>
  <c r="P219" i="19"/>
  <c r="P225" i="19"/>
  <c r="P221" i="19"/>
  <c r="P227" i="19"/>
  <c r="P326" i="19"/>
  <c r="P328" i="19"/>
  <c r="P331" i="19"/>
  <c r="P223" i="19"/>
  <c r="P332" i="19"/>
  <c r="P222" i="19"/>
  <c r="P325" i="19"/>
  <c r="P327" i="19"/>
  <c r="P329" i="25"/>
  <c r="U329" i="25" s="1"/>
  <c r="P226" i="25"/>
  <c r="U226" i="25" s="1"/>
  <c r="P221" i="25"/>
  <c r="T221" i="25" s="1"/>
  <c r="P222" i="25"/>
  <c r="U222" i="25" s="1"/>
  <c r="P223" i="25"/>
  <c r="T223" i="25" s="1"/>
  <c r="P332" i="25"/>
  <c r="P122" i="25"/>
  <c r="P224" i="25"/>
  <c r="P327" i="25"/>
  <c r="T330" i="25"/>
  <c r="U330" i="25"/>
  <c r="P114" i="25"/>
  <c r="P117" i="25"/>
  <c r="P219" i="25"/>
  <c r="P116" i="25"/>
  <c r="P121" i="25"/>
  <c r="P119" i="25"/>
  <c r="P225" i="25"/>
  <c r="P220" i="25"/>
  <c r="P118" i="25"/>
  <c r="P120" i="25"/>
  <c r="P325" i="25"/>
  <c r="P328" i="25"/>
  <c r="P324" i="25"/>
  <c r="P227" i="25"/>
  <c r="P329" i="16"/>
  <c r="P331" i="16"/>
  <c r="P332" i="16"/>
  <c r="P330" i="16"/>
  <c r="P327" i="16"/>
  <c r="U327" i="16" s="1"/>
  <c r="P324" i="16"/>
  <c r="P328" i="16"/>
  <c r="P219" i="16"/>
  <c r="P226" i="16"/>
  <c r="P227" i="16"/>
  <c r="P222" i="16"/>
  <c r="P221" i="16"/>
  <c r="U221" i="16" s="1"/>
  <c r="P224" i="16"/>
  <c r="T224" i="16" s="1"/>
  <c r="P223" i="16"/>
  <c r="T223" i="16" s="1"/>
  <c r="P225" i="16"/>
  <c r="P220" i="16"/>
  <c r="P13" i="24"/>
  <c r="U13" i="24" s="1"/>
  <c r="P15" i="24"/>
  <c r="P11" i="24"/>
  <c r="P10" i="24"/>
  <c r="P14" i="24"/>
  <c r="P16" i="24"/>
  <c r="P12" i="24"/>
  <c r="P17" i="24"/>
  <c r="P9" i="24"/>
  <c r="P132" i="20" l="1"/>
  <c r="U132" i="20" s="1"/>
  <c r="P134" i="20"/>
  <c r="T134" i="20" s="1"/>
  <c r="P124" i="20"/>
  <c r="T124" i="20" s="1"/>
  <c r="P116" i="21"/>
  <c r="P123" i="20"/>
  <c r="U123" i="20" s="1"/>
  <c r="P118" i="19"/>
  <c r="V18" i="15"/>
  <c r="P120" i="21"/>
  <c r="P118" i="21"/>
  <c r="T118" i="21" s="1"/>
  <c r="P117" i="21"/>
  <c r="U117" i="21" s="1"/>
  <c r="P156" i="19"/>
  <c r="U156" i="19" s="1"/>
  <c r="P122" i="19"/>
  <c r="P114" i="19"/>
  <c r="T114" i="19" s="1"/>
  <c r="P129" i="19"/>
  <c r="P120" i="19"/>
  <c r="P116" i="19"/>
  <c r="U116" i="19" s="1"/>
  <c r="P136" i="19"/>
  <c r="U136" i="19" s="1"/>
  <c r="P128" i="20"/>
  <c r="T128" i="20" s="1"/>
  <c r="P120" i="20"/>
  <c r="T120" i="20" s="1"/>
  <c r="P127" i="20"/>
  <c r="T127" i="20" s="1"/>
  <c r="P118" i="20"/>
  <c r="U118" i="20" s="1"/>
  <c r="P125" i="20"/>
  <c r="T125" i="20" s="1"/>
  <c r="P117" i="20"/>
  <c r="T117" i="20" s="1"/>
  <c r="U234" i="16"/>
  <c r="T234" i="16"/>
  <c r="U232" i="16"/>
  <c r="T232" i="16"/>
  <c r="U233" i="16"/>
  <c r="T233" i="16"/>
  <c r="T230" i="16"/>
  <c r="T229" i="16"/>
  <c r="T228" i="16"/>
  <c r="P115" i="21"/>
  <c r="T115" i="21" s="1"/>
  <c r="P119" i="21"/>
  <c r="P114" i="21"/>
  <c r="T114" i="21" s="1"/>
  <c r="P117" i="19"/>
  <c r="T117" i="19" s="1"/>
  <c r="P123" i="19"/>
  <c r="T123" i="19" s="1"/>
  <c r="P128" i="19"/>
  <c r="P137" i="19"/>
  <c r="P135" i="19"/>
  <c r="U135" i="19" s="1"/>
  <c r="P142" i="19"/>
  <c r="T142" i="19" s="1"/>
  <c r="P119" i="19"/>
  <c r="T119" i="19" s="1"/>
  <c r="P121" i="19"/>
  <c r="T121" i="19" s="1"/>
  <c r="P126" i="19"/>
  <c r="T126" i="19" s="1"/>
  <c r="P124" i="19"/>
  <c r="U124" i="19" s="1"/>
  <c r="P132" i="19"/>
  <c r="T132" i="19" s="1"/>
  <c r="P138" i="19"/>
  <c r="P130" i="19"/>
  <c r="T130" i="19" s="1"/>
  <c r="P115" i="19"/>
  <c r="U115" i="19" s="1"/>
  <c r="P125" i="19"/>
  <c r="P133" i="19"/>
  <c r="P134" i="19"/>
  <c r="U134" i="19" s="1"/>
  <c r="P139" i="19"/>
  <c r="U139" i="19" s="1"/>
  <c r="P147" i="19"/>
  <c r="U147" i="19" s="1"/>
  <c r="P143" i="19"/>
  <c r="P152" i="19"/>
  <c r="U152" i="19" s="1"/>
  <c r="P144" i="19"/>
  <c r="U144" i="19" s="1"/>
  <c r="P141" i="19"/>
  <c r="U141" i="19" s="1"/>
  <c r="P155" i="19"/>
  <c r="U155" i="19" s="1"/>
  <c r="P131" i="19"/>
  <c r="U131" i="19" s="1"/>
  <c r="P149" i="19"/>
  <c r="T149" i="19" s="1"/>
  <c r="P158" i="19"/>
  <c r="P146" i="19"/>
  <c r="T146" i="19" s="1"/>
  <c r="P151" i="19"/>
  <c r="U151" i="19" s="1"/>
  <c r="P148" i="19"/>
  <c r="U148" i="19" s="1"/>
  <c r="P153" i="19"/>
  <c r="U153" i="19" s="1"/>
  <c r="P150" i="19"/>
  <c r="U150" i="19" s="1"/>
  <c r="P157" i="19"/>
  <c r="P154" i="19"/>
  <c r="U154" i="19" s="1"/>
  <c r="P145" i="19"/>
  <c r="U145" i="19" s="1"/>
  <c r="T563" i="19"/>
  <c r="P116" i="20"/>
  <c r="U116" i="20" s="1"/>
  <c r="T156" i="19"/>
  <c r="T144" i="19"/>
  <c r="T153" i="19"/>
  <c r="U116" i="22"/>
  <c r="P223" i="20"/>
  <c r="T223" i="20" s="1"/>
  <c r="V9" i="15"/>
  <c r="P228" i="20"/>
  <c r="T228" i="20" s="1"/>
  <c r="P221" i="20"/>
  <c r="P225" i="20"/>
  <c r="T225" i="20" s="1"/>
  <c r="P227" i="20"/>
  <c r="T227" i="20" s="1"/>
  <c r="P222" i="20"/>
  <c r="T222" i="20" s="1"/>
  <c r="P226" i="20"/>
  <c r="U226" i="20" s="1"/>
  <c r="P220" i="20"/>
  <c r="U220" i="20" s="1"/>
  <c r="P224" i="20"/>
  <c r="T224" i="20" s="1"/>
  <c r="P219" i="20"/>
  <c r="U219" i="20" s="1"/>
  <c r="T147" i="19"/>
  <c r="V13" i="15"/>
  <c r="V17" i="15"/>
  <c r="V12" i="15"/>
  <c r="V8" i="15"/>
  <c r="V10" i="15"/>
  <c r="V7" i="15"/>
  <c r="V16" i="15"/>
  <c r="V19" i="15"/>
  <c r="P43" i="19"/>
  <c r="U43" i="19" s="1"/>
  <c r="P13" i="19"/>
  <c r="U13" i="19" s="1"/>
  <c r="P21" i="19"/>
  <c r="T21" i="19" s="1"/>
  <c r="P20" i="19"/>
  <c r="P17" i="19"/>
  <c r="U17" i="19" s="1"/>
  <c r="P15" i="19"/>
  <c r="U15" i="19" s="1"/>
  <c r="P30" i="19"/>
  <c r="T30" i="19" s="1"/>
  <c r="T14" i="19"/>
  <c r="P16" i="19"/>
  <c r="U16" i="19" s="1"/>
  <c r="P25" i="19"/>
  <c r="U25" i="19" s="1"/>
  <c r="P11" i="19"/>
  <c r="T11" i="19" s="1"/>
  <c r="P12" i="19"/>
  <c r="T12" i="19" s="1"/>
  <c r="P10" i="19"/>
  <c r="U10" i="19" s="1"/>
  <c r="P173" i="16"/>
  <c r="U173" i="16" s="1"/>
  <c r="P174" i="16"/>
  <c r="P172" i="16"/>
  <c r="U172" i="16" s="1"/>
  <c r="P171" i="16"/>
  <c r="U171" i="16" s="1"/>
  <c r="P170" i="16"/>
  <c r="T170" i="16" s="1"/>
  <c r="P169" i="16"/>
  <c r="T169" i="16" s="1"/>
  <c r="P168" i="16"/>
  <c r="U168" i="16" s="1"/>
  <c r="P153" i="16"/>
  <c r="T153" i="16" s="1"/>
  <c r="P152" i="16"/>
  <c r="U152" i="16" s="1"/>
  <c r="P167" i="16"/>
  <c r="P151" i="16"/>
  <c r="U151" i="16" s="1"/>
  <c r="P166" i="16"/>
  <c r="P150" i="16"/>
  <c r="T150" i="16" s="1"/>
  <c r="P165" i="16"/>
  <c r="P149" i="16"/>
  <c r="U149" i="16" s="1"/>
  <c r="P164" i="16"/>
  <c r="P148" i="16"/>
  <c r="T148" i="16" s="1"/>
  <c r="P163" i="16"/>
  <c r="P162" i="16"/>
  <c r="T162" i="16" s="1"/>
  <c r="P147" i="16"/>
  <c r="P146" i="16"/>
  <c r="T146" i="16" s="1"/>
  <c r="P161" i="16"/>
  <c r="P145" i="16"/>
  <c r="U145" i="16" s="1"/>
  <c r="P160" i="16"/>
  <c r="P144" i="16"/>
  <c r="U144" i="16" s="1"/>
  <c r="P159" i="16"/>
  <c r="U159" i="16" s="1"/>
  <c r="P143" i="16"/>
  <c r="U143" i="16" s="1"/>
  <c r="P158" i="16"/>
  <c r="P142" i="16"/>
  <c r="U142" i="16" s="1"/>
  <c r="P157" i="16"/>
  <c r="P141" i="16"/>
  <c r="T141" i="16" s="1"/>
  <c r="P156" i="16"/>
  <c r="T156" i="16" s="1"/>
  <c r="P140" i="16"/>
  <c r="T140" i="16" s="1"/>
  <c r="P155" i="16"/>
  <c r="U155" i="16" s="1"/>
  <c r="P154" i="16"/>
  <c r="U154" i="16" s="1"/>
  <c r="P131" i="16"/>
  <c r="T131" i="16" s="1"/>
  <c r="P132" i="16"/>
  <c r="P130" i="16"/>
  <c r="U130" i="16" s="1"/>
  <c r="P129" i="16"/>
  <c r="U129" i="16" s="1"/>
  <c r="P128" i="16"/>
  <c r="T128" i="16" s="1"/>
  <c r="P119" i="16"/>
  <c r="U119" i="16" s="1"/>
  <c r="P139" i="16"/>
  <c r="T139" i="16" s="1"/>
  <c r="P118" i="16"/>
  <c r="U118" i="16" s="1"/>
  <c r="P120" i="16"/>
  <c r="U120" i="16" s="1"/>
  <c r="P116" i="16"/>
  <c r="T116" i="16" s="1"/>
  <c r="P117" i="16"/>
  <c r="T117" i="16" s="1"/>
  <c r="P122" i="16"/>
  <c r="T122" i="16" s="1"/>
  <c r="P114" i="16"/>
  <c r="U114" i="16" s="1"/>
  <c r="P115" i="16"/>
  <c r="U115" i="16" s="1"/>
  <c r="P123" i="16"/>
  <c r="U123" i="16" s="1"/>
  <c r="P138" i="16"/>
  <c r="P121" i="16"/>
  <c r="T121" i="16" s="1"/>
  <c r="P137" i="16"/>
  <c r="P136" i="16"/>
  <c r="P127" i="16"/>
  <c r="P135" i="16"/>
  <c r="P126" i="16"/>
  <c r="P133" i="16"/>
  <c r="U133" i="16" s="1"/>
  <c r="P125" i="16"/>
  <c r="P124" i="16"/>
  <c r="T124" i="16" s="1"/>
  <c r="P134" i="16"/>
  <c r="V14" i="15"/>
  <c r="V11" i="15"/>
  <c r="AG10" i="15"/>
  <c r="AG17" i="15"/>
  <c r="AI17" i="15" s="1"/>
  <c r="P163" i="17"/>
  <c r="P180" i="17"/>
  <c r="P162" i="17"/>
  <c r="T162" i="17" s="1"/>
  <c r="P179" i="17"/>
  <c r="P178" i="17"/>
  <c r="P161" i="17"/>
  <c r="P177" i="17"/>
  <c r="T177" i="17" s="1"/>
  <c r="P176" i="17"/>
  <c r="U176" i="17" s="1"/>
  <c r="P175" i="17"/>
  <c r="P174" i="17"/>
  <c r="T174" i="17" s="1"/>
  <c r="P173" i="17"/>
  <c r="T173" i="17" s="1"/>
  <c r="P172" i="17"/>
  <c r="P171" i="17"/>
  <c r="U171" i="17" s="1"/>
  <c r="P170" i="17"/>
  <c r="P169" i="17"/>
  <c r="T169" i="17" s="1"/>
  <c r="P168" i="17"/>
  <c r="U168" i="17" s="1"/>
  <c r="P167" i="17"/>
  <c r="T167" i="17" s="1"/>
  <c r="P166" i="17"/>
  <c r="P165" i="17"/>
  <c r="T165" i="17" s="1"/>
  <c r="P164" i="17"/>
  <c r="U164" i="17" s="1"/>
  <c r="P9" i="22"/>
  <c r="T9" i="22" s="1"/>
  <c r="P12" i="22"/>
  <c r="T12" i="22" s="1"/>
  <c r="P10" i="22"/>
  <c r="U10" i="22" s="1"/>
  <c r="P11" i="22"/>
  <c r="T11" i="22" s="1"/>
  <c r="U115" i="21"/>
  <c r="P429" i="19"/>
  <c r="T429" i="19" s="1"/>
  <c r="T117" i="21"/>
  <c r="T141" i="19"/>
  <c r="T132" i="20"/>
  <c r="P126" i="20"/>
  <c r="T126" i="20" s="1"/>
  <c r="P130" i="20"/>
  <c r="U130" i="20" s="1"/>
  <c r="P133" i="20"/>
  <c r="T133" i="20" s="1"/>
  <c r="P115" i="20"/>
  <c r="T115" i="20" s="1"/>
  <c r="P114" i="20"/>
  <c r="U114" i="20" s="1"/>
  <c r="P122" i="20"/>
  <c r="T122" i="20" s="1"/>
  <c r="P119" i="20"/>
  <c r="T119" i="20" s="1"/>
  <c r="P121" i="20"/>
  <c r="T121" i="20" s="1"/>
  <c r="P131" i="20"/>
  <c r="U131" i="20" s="1"/>
  <c r="P129" i="20"/>
  <c r="U129" i="20" s="1"/>
  <c r="P44" i="19"/>
  <c r="U44" i="19" s="1"/>
  <c r="P48" i="19"/>
  <c r="T48" i="19" s="1"/>
  <c r="P33" i="19"/>
  <c r="U33" i="19" s="1"/>
  <c r="P50" i="19"/>
  <c r="T50" i="19" s="1"/>
  <c r="P52" i="19"/>
  <c r="T52" i="19" s="1"/>
  <c r="P458" i="19"/>
  <c r="U458" i="19" s="1"/>
  <c r="P54" i="19"/>
  <c r="U54" i="19" s="1"/>
  <c r="P460" i="19"/>
  <c r="U460" i="19" s="1"/>
  <c r="P449" i="19"/>
  <c r="U449" i="19" s="1"/>
  <c r="T114" i="22"/>
  <c r="U124" i="20"/>
  <c r="T131" i="19"/>
  <c r="T143" i="19"/>
  <c r="U143" i="19"/>
  <c r="U142" i="19"/>
  <c r="T129" i="19"/>
  <c r="U129" i="19"/>
  <c r="U125" i="20"/>
  <c r="T124" i="19"/>
  <c r="T140" i="19"/>
  <c r="U140" i="19"/>
  <c r="T139" i="19"/>
  <c r="U138" i="19"/>
  <c r="T138" i="19"/>
  <c r="U137" i="19"/>
  <c r="T137" i="19"/>
  <c r="P22" i="19"/>
  <c r="T22" i="19" s="1"/>
  <c r="P18" i="19"/>
  <c r="U18" i="19" s="1"/>
  <c r="P34" i="19"/>
  <c r="T34" i="19" s="1"/>
  <c r="P45" i="19"/>
  <c r="U45" i="19" s="1"/>
  <c r="P36" i="19"/>
  <c r="T36" i="19" s="1"/>
  <c r="P38" i="19"/>
  <c r="U38" i="19" s="1"/>
  <c r="P40" i="19"/>
  <c r="U40" i="19" s="1"/>
  <c r="P19" i="19"/>
  <c r="U19" i="19" s="1"/>
  <c r="P23" i="19"/>
  <c r="T23" i="19" s="1"/>
  <c r="P26" i="19"/>
  <c r="U26" i="19" s="1"/>
  <c r="U28" i="19"/>
  <c r="P31" i="19"/>
  <c r="U31" i="19" s="1"/>
  <c r="P46" i="19"/>
  <c r="U46" i="19" s="1"/>
  <c r="P35" i="19"/>
  <c r="T35" i="19" s="1"/>
  <c r="P37" i="19"/>
  <c r="T37" i="19" s="1"/>
  <c r="P53" i="19"/>
  <c r="T53" i="19" s="1"/>
  <c r="P55" i="19"/>
  <c r="T55" i="19" s="1"/>
  <c r="P9" i="19"/>
  <c r="U9" i="19" s="1"/>
  <c r="U20" i="19"/>
  <c r="P24" i="19"/>
  <c r="U24" i="19" s="1"/>
  <c r="U27" i="19"/>
  <c r="P29" i="19"/>
  <c r="U29" i="19" s="1"/>
  <c r="P32" i="19"/>
  <c r="U32" i="19" s="1"/>
  <c r="P42" i="19"/>
  <c r="U42" i="19" s="1"/>
  <c r="P47" i="19"/>
  <c r="U47" i="19" s="1"/>
  <c r="P49" i="19"/>
  <c r="U49" i="19" s="1"/>
  <c r="P51" i="19"/>
  <c r="U51" i="19" s="1"/>
  <c r="P39" i="19"/>
  <c r="T39" i="19" s="1"/>
  <c r="P41" i="19"/>
  <c r="U41" i="19" s="1"/>
  <c r="P56" i="19"/>
  <c r="U56" i="19" s="1"/>
  <c r="P433" i="16"/>
  <c r="U433" i="16" s="1"/>
  <c r="P17" i="16"/>
  <c r="T17" i="16" s="1"/>
  <c r="U132" i="19"/>
  <c r="P447" i="19"/>
  <c r="U447" i="19" s="1"/>
  <c r="P444" i="19"/>
  <c r="U444" i="19" s="1"/>
  <c r="P466" i="19"/>
  <c r="T466" i="19" s="1"/>
  <c r="P453" i="19"/>
  <c r="U453" i="19" s="1"/>
  <c r="P473" i="19"/>
  <c r="U473" i="19" s="1"/>
  <c r="P12" i="16"/>
  <c r="U12" i="16" s="1"/>
  <c r="P434" i="19"/>
  <c r="T434" i="19" s="1"/>
  <c r="P430" i="19"/>
  <c r="U430" i="19" s="1"/>
  <c r="P450" i="19"/>
  <c r="U450" i="19" s="1"/>
  <c r="P448" i="19"/>
  <c r="U448" i="19" s="1"/>
  <c r="P438" i="19"/>
  <c r="U438" i="19" s="1"/>
  <c r="P440" i="19"/>
  <c r="U440" i="19" s="1"/>
  <c r="P442" i="19"/>
  <c r="T442" i="19" s="1"/>
  <c r="P463" i="19"/>
  <c r="T463" i="19" s="1"/>
  <c r="P469" i="19"/>
  <c r="U469" i="19" s="1"/>
  <c r="P468" i="19"/>
  <c r="U468" i="19" s="1"/>
  <c r="P477" i="19"/>
  <c r="U477" i="19" s="1"/>
  <c r="P431" i="19"/>
  <c r="T431" i="19" s="1"/>
  <c r="P433" i="19"/>
  <c r="T433" i="19" s="1"/>
  <c r="P432" i="19"/>
  <c r="T432" i="19" s="1"/>
  <c r="P445" i="19"/>
  <c r="T445" i="19" s="1"/>
  <c r="P451" i="19"/>
  <c r="U451" i="19" s="1"/>
  <c r="P455" i="19"/>
  <c r="U455" i="19" s="1"/>
  <c r="P441" i="19"/>
  <c r="T441" i="19" s="1"/>
  <c r="P459" i="19"/>
  <c r="U459" i="19" s="1"/>
  <c r="P464" i="19"/>
  <c r="U464" i="19" s="1"/>
  <c r="P470" i="19"/>
  <c r="U470" i="19" s="1"/>
  <c r="P467" i="19"/>
  <c r="U467" i="19" s="1"/>
  <c r="P474" i="19"/>
  <c r="T474" i="19" s="1"/>
  <c r="P478" i="19"/>
  <c r="U478" i="19" s="1"/>
  <c r="P476" i="19"/>
  <c r="T476" i="19" s="1"/>
  <c r="P13" i="16"/>
  <c r="T13" i="16" s="1"/>
  <c r="P436" i="19"/>
  <c r="T436" i="19" s="1"/>
  <c r="P437" i="19"/>
  <c r="U437" i="19" s="1"/>
  <c r="P446" i="19"/>
  <c r="T446" i="19" s="1"/>
  <c r="P452" i="19"/>
  <c r="U452" i="19" s="1"/>
  <c r="P439" i="19"/>
  <c r="U439" i="19" s="1"/>
  <c r="P457" i="19"/>
  <c r="T457" i="19" s="1"/>
  <c r="P443" i="19"/>
  <c r="U443" i="19" s="1"/>
  <c r="P461" i="19"/>
  <c r="T461" i="19" s="1"/>
  <c r="P465" i="19"/>
  <c r="U465" i="19" s="1"/>
  <c r="P471" i="19"/>
  <c r="T471" i="19" s="1"/>
  <c r="P472" i="19"/>
  <c r="U472" i="19" s="1"/>
  <c r="P475" i="19"/>
  <c r="U475" i="19" s="1"/>
  <c r="P479" i="19"/>
  <c r="U479" i="19" s="1"/>
  <c r="U133" i="19"/>
  <c r="T133" i="19"/>
  <c r="U128" i="19"/>
  <c r="T128" i="19"/>
  <c r="T127" i="19"/>
  <c r="T125" i="19"/>
  <c r="U125" i="19"/>
  <c r="U126" i="19"/>
  <c r="T454" i="19"/>
  <c r="U454" i="19"/>
  <c r="P462" i="19"/>
  <c r="U219" i="21"/>
  <c r="U456" i="19"/>
  <c r="T456" i="19"/>
  <c r="T114" i="28"/>
  <c r="T117" i="28"/>
  <c r="P10" i="16"/>
  <c r="U10" i="16" s="1"/>
  <c r="P14" i="16"/>
  <c r="U14" i="16" s="1"/>
  <c r="P9" i="16"/>
  <c r="U9" i="16" s="1"/>
  <c r="P11" i="16"/>
  <c r="U11" i="16" s="1"/>
  <c r="P16" i="16"/>
  <c r="U16" i="16" s="1"/>
  <c r="P439" i="16"/>
  <c r="U439" i="16" s="1"/>
  <c r="P58" i="16"/>
  <c r="T58" i="16" s="1"/>
  <c r="P28" i="16"/>
  <c r="U28" i="16" s="1"/>
  <c r="P32" i="16"/>
  <c r="T32" i="16" s="1"/>
  <c r="P18" i="16"/>
  <c r="U18" i="16" s="1"/>
  <c r="P37" i="16"/>
  <c r="T37" i="16" s="1"/>
  <c r="P47" i="16"/>
  <c r="T47" i="16" s="1"/>
  <c r="P66" i="16"/>
  <c r="T66" i="16" s="1"/>
  <c r="P73" i="16"/>
  <c r="U73" i="16" s="1"/>
  <c r="P21" i="16"/>
  <c r="T21" i="16" s="1"/>
  <c r="P41" i="16"/>
  <c r="U41" i="16" s="1"/>
  <c r="P53" i="16"/>
  <c r="U53" i="16" s="1"/>
  <c r="P440" i="16"/>
  <c r="U440" i="16" s="1"/>
  <c r="P75" i="16"/>
  <c r="U75" i="16" s="1"/>
  <c r="P460" i="16"/>
  <c r="U460" i="16" s="1"/>
  <c r="P443" i="16"/>
  <c r="U443" i="16" s="1"/>
  <c r="P431" i="16"/>
  <c r="U431" i="16" s="1"/>
  <c r="P480" i="16"/>
  <c r="T480" i="16" s="1"/>
  <c r="P479" i="16"/>
  <c r="T479" i="16" s="1"/>
  <c r="P484" i="16"/>
  <c r="P432" i="16"/>
  <c r="T432" i="16" s="1"/>
  <c r="P15" i="16"/>
  <c r="T15" i="16" s="1"/>
  <c r="P20" i="16"/>
  <c r="T20" i="16" s="1"/>
  <c r="P19" i="16"/>
  <c r="T19" i="16" s="1"/>
  <c r="P29" i="16"/>
  <c r="U29" i="16" s="1"/>
  <c r="P34" i="16"/>
  <c r="T34" i="16" s="1"/>
  <c r="P36" i="16"/>
  <c r="U36" i="16" s="1"/>
  <c r="P42" i="16"/>
  <c r="U42" i="16" s="1"/>
  <c r="P49" i="16"/>
  <c r="T49" i="16" s="1"/>
  <c r="P60" i="16"/>
  <c r="U60" i="16" s="1"/>
  <c r="P68" i="16"/>
  <c r="U68" i="16" s="1"/>
  <c r="P25" i="16"/>
  <c r="T25" i="16" s="1"/>
  <c r="P22" i="16"/>
  <c r="T22" i="16" s="1"/>
  <c r="P27" i="16"/>
  <c r="T27" i="16" s="1"/>
  <c r="P30" i="16"/>
  <c r="T30" i="16" s="1"/>
  <c r="P35" i="16"/>
  <c r="U35" i="16" s="1"/>
  <c r="P38" i="16"/>
  <c r="U38" i="16" s="1"/>
  <c r="P45" i="16"/>
  <c r="U45" i="16" s="1"/>
  <c r="P50" i="16"/>
  <c r="U50" i="16" s="1"/>
  <c r="P54" i="16"/>
  <c r="U54" i="16" s="1"/>
  <c r="P62" i="16"/>
  <c r="T62" i="16" s="1"/>
  <c r="P461" i="16"/>
  <c r="U461" i="16" s="1"/>
  <c r="P70" i="16"/>
  <c r="U70" i="16" s="1"/>
  <c r="P24" i="16"/>
  <c r="U24" i="16" s="1"/>
  <c r="P26" i="16"/>
  <c r="U26" i="16" s="1"/>
  <c r="P31" i="16"/>
  <c r="U31" i="16" s="1"/>
  <c r="P33" i="16"/>
  <c r="T33" i="16" s="1"/>
  <c r="P40" i="16"/>
  <c r="T40" i="16" s="1"/>
  <c r="P44" i="16"/>
  <c r="T44" i="16" s="1"/>
  <c r="P51" i="16"/>
  <c r="U51" i="16" s="1"/>
  <c r="P56" i="16"/>
  <c r="T56" i="16" s="1"/>
  <c r="P65" i="16"/>
  <c r="T65" i="16" s="1"/>
  <c r="P39" i="16"/>
  <c r="T39" i="16" s="1"/>
  <c r="P466" i="16"/>
  <c r="T466" i="16" s="1"/>
  <c r="P57" i="16"/>
  <c r="T57" i="16" s="1"/>
  <c r="P61" i="16"/>
  <c r="U61" i="16" s="1"/>
  <c r="P64" i="16"/>
  <c r="U64" i="16" s="1"/>
  <c r="P69" i="16"/>
  <c r="U69" i="16" s="1"/>
  <c r="P74" i="16"/>
  <c r="T74" i="16" s="1"/>
  <c r="P23" i="16"/>
  <c r="T23" i="16" s="1"/>
  <c r="P71" i="16"/>
  <c r="T71" i="16" s="1"/>
  <c r="P46" i="16"/>
  <c r="T46" i="16" s="1"/>
  <c r="P450" i="16"/>
  <c r="T450" i="16" s="1"/>
  <c r="P43" i="16"/>
  <c r="U43" i="16" s="1"/>
  <c r="P48" i="16"/>
  <c r="T48" i="16" s="1"/>
  <c r="P52" i="16"/>
  <c r="U52" i="16" s="1"/>
  <c r="P55" i="16"/>
  <c r="T55" i="16" s="1"/>
  <c r="P59" i="16"/>
  <c r="U59" i="16" s="1"/>
  <c r="P63" i="16"/>
  <c r="T63" i="16" s="1"/>
  <c r="P470" i="16"/>
  <c r="U470" i="16" s="1"/>
  <c r="P67" i="16"/>
  <c r="T67" i="16" s="1"/>
  <c r="P72" i="16"/>
  <c r="U72" i="16" s="1"/>
  <c r="U233" i="19"/>
  <c r="T228" i="19"/>
  <c r="U228" i="19"/>
  <c r="T232" i="19"/>
  <c r="T229" i="19"/>
  <c r="T231" i="19"/>
  <c r="U231" i="19"/>
  <c r="T230" i="19"/>
  <c r="U230" i="19"/>
  <c r="P454" i="16"/>
  <c r="U454" i="16" s="1"/>
  <c r="P456" i="16"/>
  <c r="T456" i="16" s="1"/>
  <c r="P490" i="16"/>
  <c r="P434" i="16"/>
  <c r="U434" i="16" s="1"/>
  <c r="P429" i="16"/>
  <c r="U429" i="16" s="1"/>
  <c r="P436" i="16"/>
  <c r="U436" i="16" s="1"/>
  <c r="P444" i="16"/>
  <c r="T444" i="16" s="1"/>
  <c r="P446" i="16"/>
  <c r="T446" i="16" s="1"/>
  <c r="P469" i="16"/>
  <c r="T469" i="16" s="1"/>
  <c r="P473" i="16"/>
  <c r="T473" i="16" s="1"/>
  <c r="P475" i="16"/>
  <c r="T475" i="16" s="1"/>
  <c r="P478" i="16"/>
  <c r="U478" i="16" s="1"/>
  <c r="P465" i="16"/>
  <c r="T465" i="16" s="1"/>
  <c r="P483" i="16"/>
  <c r="U483" i="16" s="1"/>
  <c r="P453" i="16"/>
  <c r="T453" i="16" s="1"/>
  <c r="P487" i="16"/>
  <c r="T487" i="16" s="1"/>
  <c r="P458" i="16"/>
  <c r="U458" i="16" s="1"/>
  <c r="P437" i="16"/>
  <c r="U437" i="16" s="1"/>
  <c r="P445" i="16"/>
  <c r="U445" i="16" s="1"/>
  <c r="P449" i="16"/>
  <c r="U449" i="16" s="1"/>
  <c r="P471" i="16"/>
  <c r="U471" i="16" s="1"/>
  <c r="P472" i="16"/>
  <c r="U472" i="16" s="1"/>
  <c r="P476" i="16"/>
  <c r="U476" i="16" s="1"/>
  <c r="P462" i="16"/>
  <c r="T462" i="16" s="1"/>
  <c r="P481" i="16"/>
  <c r="U481" i="16" s="1"/>
  <c r="P468" i="16"/>
  <c r="T468" i="16" s="1"/>
  <c r="P485" i="16"/>
  <c r="U485" i="16" s="1"/>
  <c r="P455" i="16"/>
  <c r="U455" i="16" s="1"/>
  <c r="P489" i="16"/>
  <c r="U489" i="16" s="1"/>
  <c r="P491" i="16"/>
  <c r="P430" i="16"/>
  <c r="U430" i="16" s="1"/>
  <c r="I13" i="15"/>
  <c r="P435" i="16"/>
  <c r="T435" i="16" s="1"/>
  <c r="P438" i="16"/>
  <c r="U438" i="16" s="1"/>
  <c r="P441" i="16"/>
  <c r="U441" i="16" s="1"/>
  <c r="P442" i="16"/>
  <c r="U442" i="16" s="1"/>
  <c r="P447" i="16"/>
  <c r="T447" i="16" s="1"/>
  <c r="P448" i="16"/>
  <c r="T448" i="16" s="1"/>
  <c r="P474" i="16"/>
  <c r="U474" i="16" s="1"/>
  <c r="P477" i="16"/>
  <c r="T477" i="16" s="1"/>
  <c r="P463" i="16"/>
  <c r="U463" i="16" s="1"/>
  <c r="P464" i="16"/>
  <c r="T464" i="16" s="1"/>
  <c r="P467" i="16"/>
  <c r="U467" i="16" s="1"/>
  <c r="P486" i="16"/>
  <c r="T486" i="16" s="1"/>
  <c r="P488" i="16"/>
  <c r="T488" i="16" s="1"/>
  <c r="P457" i="16"/>
  <c r="U457" i="16" s="1"/>
  <c r="P459" i="16"/>
  <c r="U459" i="16" s="1"/>
  <c r="P482" i="16"/>
  <c r="U482" i="16" s="1"/>
  <c r="P451" i="16"/>
  <c r="P452" i="16"/>
  <c r="J14" i="15"/>
  <c r="T14" i="26"/>
  <c r="P17" i="20"/>
  <c r="U17" i="20" s="1"/>
  <c r="P29" i="20"/>
  <c r="U29" i="20" s="1"/>
  <c r="P39" i="20"/>
  <c r="T39" i="20" s="1"/>
  <c r="P9" i="20"/>
  <c r="U9" i="20" s="1"/>
  <c r="P15" i="25"/>
  <c r="U15" i="25" s="1"/>
  <c r="P128" i="17"/>
  <c r="U128" i="17" s="1"/>
  <c r="P117" i="17"/>
  <c r="T117" i="17" s="1"/>
  <c r="P42" i="20"/>
  <c r="T42" i="20" s="1"/>
  <c r="P38" i="20"/>
  <c r="T38" i="20" s="1"/>
  <c r="P20" i="20"/>
  <c r="U20" i="20" s="1"/>
  <c r="P37" i="20"/>
  <c r="T37" i="20" s="1"/>
  <c r="P10" i="20"/>
  <c r="U10" i="20" s="1"/>
  <c r="P24" i="20"/>
  <c r="T24" i="20" s="1"/>
  <c r="P13" i="25"/>
  <c r="T13" i="25" s="1"/>
  <c r="P14" i="20"/>
  <c r="T14" i="20" s="1"/>
  <c r="U13" i="15"/>
  <c r="W13" i="15" s="1"/>
  <c r="P11" i="20"/>
  <c r="U11" i="20" s="1"/>
  <c r="P121" i="17"/>
  <c r="T121" i="17" s="1"/>
  <c r="P21" i="20"/>
  <c r="T21" i="20" s="1"/>
  <c r="P25" i="20"/>
  <c r="U25" i="20" s="1"/>
  <c r="P31" i="20"/>
  <c r="T31" i="20" s="1"/>
  <c r="P34" i="20"/>
  <c r="T34" i="20" s="1"/>
  <c r="P40" i="20"/>
  <c r="T40" i="20" s="1"/>
  <c r="P12" i="20"/>
  <c r="P15" i="20"/>
  <c r="U15" i="20" s="1"/>
  <c r="P13" i="20"/>
  <c r="T13" i="20" s="1"/>
  <c r="P18" i="20"/>
  <c r="T18" i="20" s="1"/>
  <c r="P22" i="20"/>
  <c r="U22" i="20" s="1"/>
  <c r="P26" i="20"/>
  <c r="T26" i="20" s="1"/>
  <c r="P32" i="20"/>
  <c r="T32" i="20" s="1"/>
  <c r="P35" i="20"/>
  <c r="U35" i="20" s="1"/>
  <c r="P16" i="20"/>
  <c r="T16" i="20" s="1"/>
  <c r="P19" i="20"/>
  <c r="U19" i="20" s="1"/>
  <c r="P23" i="20"/>
  <c r="U23" i="20" s="1"/>
  <c r="P27" i="20"/>
  <c r="U27" i="20" s="1"/>
  <c r="P33" i="20"/>
  <c r="U33" i="20" s="1"/>
  <c r="P36" i="20"/>
  <c r="U36" i="20" s="1"/>
  <c r="P41" i="20"/>
  <c r="U41" i="20" s="1"/>
  <c r="P30" i="20"/>
  <c r="P28" i="20"/>
  <c r="J16" i="15"/>
  <c r="J19" i="15"/>
  <c r="J11" i="15"/>
  <c r="J13" i="15"/>
  <c r="J7" i="15"/>
  <c r="J17" i="15"/>
  <c r="P20" i="25"/>
  <c r="U20" i="25" s="1"/>
  <c r="P141" i="17"/>
  <c r="T141" i="17" s="1"/>
  <c r="P134" i="17"/>
  <c r="U134" i="17" s="1"/>
  <c r="P138" i="17"/>
  <c r="T138" i="17" s="1"/>
  <c r="P123" i="17"/>
  <c r="U123" i="17" s="1"/>
  <c r="P129" i="17"/>
  <c r="T129" i="17" s="1"/>
  <c r="P157" i="17"/>
  <c r="T157" i="17" s="1"/>
  <c r="P16" i="21"/>
  <c r="U16" i="21" s="1"/>
  <c r="P149" i="17"/>
  <c r="U149" i="17" s="1"/>
  <c r="P159" i="17"/>
  <c r="U159" i="17" s="1"/>
  <c r="P122" i="17"/>
  <c r="T122" i="17" s="1"/>
  <c r="P125" i="17"/>
  <c r="T125" i="17" s="1"/>
  <c r="P131" i="17"/>
  <c r="T131" i="17" s="1"/>
  <c r="P135" i="17"/>
  <c r="T135" i="17" s="1"/>
  <c r="P139" i="17"/>
  <c r="T139" i="17" s="1"/>
  <c r="P143" i="17"/>
  <c r="U143" i="17" s="1"/>
  <c r="P146" i="17"/>
  <c r="T146" i="17" s="1"/>
  <c r="P150" i="17"/>
  <c r="U150" i="17" s="1"/>
  <c r="P154" i="17"/>
  <c r="U154" i="17" s="1"/>
  <c r="P158" i="17"/>
  <c r="T158" i="17" s="1"/>
  <c r="P130" i="17"/>
  <c r="P114" i="17"/>
  <c r="T114" i="17" s="1"/>
  <c r="P115" i="17"/>
  <c r="T115" i="17" s="1"/>
  <c r="P120" i="17"/>
  <c r="U120" i="17" s="1"/>
  <c r="P126" i="17"/>
  <c r="T126" i="17" s="1"/>
  <c r="P133" i="17"/>
  <c r="U133" i="17" s="1"/>
  <c r="P136" i="17"/>
  <c r="U136" i="17" s="1"/>
  <c r="P140" i="17"/>
  <c r="U140" i="17" s="1"/>
  <c r="P144" i="17"/>
  <c r="U144" i="17" s="1"/>
  <c r="P148" i="17"/>
  <c r="U148" i="17" s="1"/>
  <c r="P153" i="17"/>
  <c r="T153" i="17" s="1"/>
  <c r="P155" i="17"/>
  <c r="U155" i="17" s="1"/>
  <c r="P160" i="17"/>
  <c r="U160" i="17" s="1"/>
  <c r="P118" i="17"/>
  <c r="U118" i="17" s="1"/>
  <c r="P116" i="17"/>
  <c r="T116" i="17" s="1"/>
  <c r="P119" i="17"/>
  <c r="U119" i="17" s="1"/>
  <c r="P124" i="17"/>
  <c r="T124" i="17" s="1"/>
  <c r="P127" i="17"/>
  <c r="U127" i="17" s="1"/>
  <c r="P132" i="17"/>
  <c r="T132" i="17" s="1"/>
  <c r="P137" i="17"/>
  <c r="T137" i="17" s="1"/>
  <c r="P142" i="17"/>
  <c r="U142" i="17" s="1"/>
  <c r="P145" i="17"/>
  <c r="T145" i="17" s="1"/>
  <c r="P147" i="17"/>
  <c r="T147" i="17" s="1"/>
  <c r="P152" i="17"/>
  <c r="U152" i="17" s="1"/>
  <c r="P156" i="17"/>
  <c r="U156" i="17" s="1"/>
  <c r="P151" i="17"/>
  <c r="P11" i="25"/>
  <c r="U11" i="25" s="1"/>
  <c r="P17" i="25"/>
  <c r="U17" i="25" s="1"/>
  <c r="P9" i="25"/>
  <c r="T9" i="25" s="1"/>
  <c r="P10" i="25"/>
  <c r="T10" i="25" s="1"/>
  <c r="P18" i="25"/>
  <c r="U18" i="25" s="1"/>
  <c r="P12" i="25"/>
  <c r="U12" i="25" s="1"/>
  <c r="P16" i="25"/>
  <c r="U16" i="25" s="1"/>
  <c r="P25" i="25"/>
  <c r="U25" i="25" s="1"/>
  <c r="P14" i="25"/>
  <c r="P22" i="25"/>
  <c r="U22" i="25" s="1"/>
  <c r="P19" i="21"/>
  <c r="U19" i="21" s="1"/>
  <c r="P23" i="25"/>
  <c r="T23" i="25" s="1"/>
  <c r="P21" i="25"/>
  <c r="P24" i="25"/>
  <c r="P19" i="25"/>
  <c r="P22" i="21"/>
  <c r="U22" i="21" s="1"/>
  <c r="P20" i="21"/>
  <c r="U20" i="21" s="1"/>
  <c r="P14" i="21"/>
  <c r="U14" i="21" s="1"/>
  <c r="P18" i="21"/>
  <c r="T18" i="21" s="1"/>
  <c r="AA17" i="15"/>
  <c r="AC17" i="15" s="1"/>
  <c r="P11" i="21"/>
  <c r="U11" i="21" s="1"/>
  <c r="P15" i="21"/>
  <c r="T15" i="21" s="1"/>
  <c r="P23" i="21"/>
  <c r="U23" i="21" s="1"/>
  <c r="P12" i="21"/>
  <c r="U12" i="21" s="1"/>
  <c r="P10" i="21"/>
  <c r="U10" i="21" s="1"/>
  <c r="P13" i="21"/>
  <c r="U13" i="21" s="1"/>
  <c r="P9" i="21"/>
  <c r="T9" i="21" s="1"/>
  <c r="P21" i="21"/>
  <c r="T21" i="21" s="1"/>
  <c r="AA10" i="15"/>
  <c r="AC10" i="15" s="1"/>
  <c r="P17" i="21"/>
  <c r="U118" i="26"/>
  <c r="U117" i="19"/>
  <c r="T15" i="28"/>
  <c r="AI19" i="15"/>
  <c r="T223" i="28"/>
  <c r="U224" i="27"/>
  <c r="U332" i="27"/>
  <c r="U118" i="21"/>
  <c r="U120" i="27"/>
  <c r="U325" i="16"/>
  <c r="T226" i="27"/>
  <c r="U435" i="22"/>
  <c r="U330" i="28"/>
  <c r="U435" i="19"/>
  <c r="U326" i="20"/>
  <c r="T115" i="19"/>
  <c r="U119" i="19"/>
  <c r="U330" i="26"/>
  <c r="T116" i="26"/>
  <c r="T220" i="21"/>
  <c r="U433" i="21"/>
  <c r="T326" i="16"/>
  <c r="T226" i="26"/>
  <c r="U227" i="26"/>
  <c r="T327" i="26"/>
  <c r="U326" i="25"/>
  <c r="T121" i="22"/>
  <c r="T226" i="25"/>
  <c r="T115" i="25"/>
  <c r="U329" i="19"/>
  <c r="T220" i="19"/>
  <c r="U222" i="26"/>
  <c r="T325" i="27"/>
  <c r="T227" i="27"/>
  <c r="U118" i="27"/>
  <c r="T115" i="22"/>
  <c r="U226" i="19"/>
  <c r="U331" i="25"/>
  <c r="U225" i="27"/>
  <c r="T114" i="27"/>
  <c r="U224" i="23"/>
  <c r="T225" i="23"/>
  <c r="U121" i="19"/>
  <c r="T331" i="26"/>
  <c r="U122" i="22"/>
  <c r="U9" i="28"/>
  <c r="AH10" i="15" s="1"/>
  <c r="T219" i="26"/>
  <c r="T13" i="26"/>
  <c r="U325" i="23"/>
  <c r="U13" i="22"/>
  <c r="AG13" i="15" s="1"/>
  <c r="T116" i="28"/>
  <c r="T11" i="28"/>
  <c r="U221" i="25"/>
  <c r="T329" i="25"/>
  <c r="U223" i="25"/>
  <c r="T222" i="25"/>
  <c r="AG12" i="15"/>
  <c r="AI12" i="15" s="1"/>
  <c r="U14" i="22"/>
  <c r="T15" i="22"/>
  <c r="T327" i="28"/>
  <c r="U327" i="28"/>
  <c r="U118" i="28"/>
  <c r="AH15" i="15" s="1"/>
  <c r="T118" i="28"/>
  <c r="T13" i="28"/>
  <c r="U13" i="28"/>
  <c r="AH13" i="15" s="1"/>
  <c r="U221" i="28"/>
  <c r="T221" i="28"/>
  <c r="T17" i="28"/>
  <c r="U17" i="28"/>
  <c r="AH7" i="15" s="1"/>
  <c r="U332" i="28"/>
  <c r="T332" i="28"/>
  <c r="U122" i="28"/>
  <c r="T122" i="28"/>
  <c r="T227" i="28"/>
  <c r="U227" i="28"/>
  <c r="T120" i="28"/>
  <c r="U120" i="28"/>
  <c r="U220" i="28"/>
  <c r="T220" i="28"/>
  <c r="U324" i="28"/>
  <c r="T324" i="28"/>
  <c r="T119" i="28"/>
  <c r="U119" i="28"/>
  <c r="U115" i="28"/>
  <c r="T115" i="28"/>
  <c r="U328" i="28"/>
  <c r="T328" i="28"/>
  <c r="T219" i="28"/>
  <c r="U219" i="28"/>
  <c r="U121" i="28"/>
  <c r="T121" i="28"/>
  <c r="U325" i="28"/>
  <c r="T325" i="28"/>
  <c r="U222" i="28"/>
  <c r="T222" i="28"/>
  <c r="U10" i="28"/>
  <c r="T10" i="28"/>
  <c r="U225" i="28"/>
  <c r="T225" i="28"/>
  <c r="U329" i="28"/>
  <c r="T329" i="28"/>
  <c r="U226" i="28"/>
  <c r="T226" i="28"/>
  <c r="U14" i="28"/>
  <c r="AH8" i="15" s="1"/>
  <c r="T14" i="28"/>
  <c r="T331" i="28"/>
  <c r="U331" i="28"/>
  <c r="U431" i="22"/>
  <c r="T431" i="22"/>
  <c r="U434" i="22"/>
  <c r="T434" i="22"/>
  <c r="T17" i="22"/>
  <c r="U17" i="22"/>
  <c r="U226" i="22"/>
  <c r="T226" i="22"/>
  <c r="T332" i="22"/>
  <c r="U332" i="22"/>
  <c r="U120" i="22"/>
  <c r="T120" i="22"/>
  <c r="T225" i="22"/>
  <c r="U225" i="22"/>
  <c r="T221" i="22"/>
  <c r="U221" i="22"/>
  <c r="U325" i="22"/>
  <c r="AG15" i="15" s="1"/>
  <c r="T325" i="22"/>
  <c r="U16" i="22"/>
  <c r="AG11" i="15" s="1"/>
  <c r="AI11" i="15" s="1"/>
  <c r="T16" i="22"/>
  <c r="T220" i="22"/>
  <c r="U220" i="22"/>
  <c r="U328" i="22"/>
  <c r="T328" i="22"/>
  <c r="T433" i="22"/>
  <c r="U433" i="22"/>
  <c r="T436" i="22"/>
  <c r="U436" i="22"/>
  <c r="T432" i="22"/>
  <c r="U432" i="22"/>
  <c r="U429" i="22"/>
  <c r="T429" i="22"/>
  <c r="T223" i="22"/>
  <c r="U223" i="22"/>
  <c r="T331" i="22"/>
  <c r="U331" i="22"/>
  <c r="U326" i="22"/>
  <c r="T326" i="22"/>
  <c r="U330" i="22"/>
  <c r="T330" i="22"/>
  <c r="U437" i="22"/>
  <c r="T437" i="22"/>
  <c r="U118" i="22"/>
  <c r="T118" i="22"/>
  <c r="U224" i="22"/>
  <c r="T224" i="22"/>
  <c r="U430" i="22"/>
  <c r="T430" i="22"/>
  <c r="U222" i="22"/>
  <c r="T222" i="22"/>
  <c r="T117" i="22"/>
  <c r="U117" i="22"/>
  <c r="U219" i="22"/>
  <c r="T219" i="22"/>
  <c r="U9" i="27"/>
  <c r="T9" i="27"/>
  <c r="T14" i="27"/>
  <c r="U14" i="27"/>
  <c r="AB8" i="15" s="1"/>
  <c r="T223" i="27"/>
  <c r="U223" i="27"/>
  <c r="U121" i="27"/>
  <c r="T121" i="27"/>
  <c r="T327" i="27"/>
  <c r="U327" i="27"/>
  <c r="U328" i="27"/>
  <c r="T328" i="27"/>
  <c r="U222" i="27"/>
  <c r="T222" i="27"/>
  <c r="U10" i="27"/>
  <c r="AB9" i="15" s="1"/>
  <c r="T10" i="27"/>
  <c r="U221" i="27"/>
  <c r="T221" i="27"/>
  <c r="T117" i="27"/>
  <c r="U117" i="27"/>
  <c r="T331" i="27"/>
  <c r="U331" i="27"/>
  <c r="T330" i="27"/>
  <c r="U330" i="27"/>
  <c r="U13" i="27"/>
  <c r="AB13" i="15" s="1"/>
  <c r="T13" i="27"/>
  <c r="U15" i="27"/>
  <c r="T15" i="27"/>
  <c r="U220" i="27"/>
  <c r="T220" i="27"/>
  <c r="T329" i="27"/>
  <c r="U329" i="27"/>
  <c r="T11" i="27"/>
  <c r="U11" i="27"/>
  <c r="U115" i="27"/>
  <c r="T115" i="27"/>
  <c r="U17" i="27"/>
  <c r="AB7" i="15" s="1"/>
  <c r="T17" i="27"/>
  <c r="T122" i="27"/>
  <c r="U122" i="27"/>
  <c r="T12" i="27"/>
  <c r="U12" i="27"/>
  <c r="AB14" i="15" s="1"/>
  <c r="U436" i="21"/>
  <c r="T436" i="21"/>
  <c r="U226" i="21"/>
  <c r="T226" i="21"/>
  <c r="U120" i="21"/>
  <c r="T120" i="21"/>
  <c r="T430" i="21"/>
  <c r="U430" i="21"/>
  <c r="T225" i="21"/>
  <c r="U225" i="21"/>
  <c r="T222" i="21"/>
  <c r="U222" i="21"/>
  <c r="T435" i="21"/>
  <c r="U435" i="21"/>
  <c r="U224" i="21"/>
  <c r="T224" i="21"/>
  <c r="T437" i="21"/>
  <c r="U437" i="21"/>
  <c r="T429" i="21"/>
  <c r="U429" i="21"/>
  <c r="T223" i="21"/>
  <c r="U223" i="21"/>
  <c r="U119" i="21"/>
  <c r="T119" i="21"/>
  <c r="T431" i="21"/>
  <c r="U431" i="21"/>
  <c r="U116" i="21"/>
  <c r="T116" i="21"/>
  <c r="T227" i="21"/>
  <c r="U227" i="21"/>
  <c r="U221" i="21"/>
  <c r="T221" i="21"/>
  <c r="U434" i="21"/>
  <c r="T434" i="21"/>
  <c r="U114" i="23"/>
  <c r="T114" i="23"/>
  <c r="T15" i="23"/>
  <c r="U15" i="23"/>
  <c r="U14" i="23"/>
  <c r="T14" i="23"/>
  <c r="T13" i="23"/>
  <c r="U13" i="23"/>
  <c r="U222" i="23"/>
  <c r="T222" i="23"/>
  <c r="U121" i="23"/>
  <c r="T121" i="23"/>
  <c r="U12" i="23"/>
  <c r="T12" i="23"/>
  <c r="U223" i="23"/>
  <c r="T223" i="23"/>
  <c r="U332" i="23"/>
  <c r="T332" i="23"/>
  <c r="U328" i="23"/>
  <c r="T328" i="23"/>
  <c r="U329" i="23"/>
  <c r="T329" i="23"/>
  <c r="U115" i="23"/>
  <c r="T115" i="23"/>
  <c r="U10" i="23"/>
  <c r="T10" i="23"/>
  <c r="T120" i="23"/>
  <c r="U120" i="23"/>
  <c r="U324" i="23"/>
  <c r="T324" i="23"/>
  <c r="U227" i="23"/>
  <c r="T227" i="23"/>
  <c r="U221" i="23"/>
  <c r="T221" i="23"/>
  <c r="U220" i="23"/>
  <c r="T220" i="23"/>
  <c r="U219" i="23"/>
  <c r="T219" i="23"/>
  <c r="T9" i="23"/>
  <c r="U9" i="23"/>
  <c r="U327" i="23"/>
  <c r="T327" i="23"/>
  <c r="T117" i="23"/>
  <c r="U117" i="23"/>
  <c r="U118" i="23"/>
  <c r="T118" i="23"/>
  <c r="U17" i="23"/>
  <c r="T17" i="23"/>
  <c r="U122" i="23"/>
  <c r="T122" i="23"/>
  <c r="U226" i="23"/>
  <c r="T226" i="23"/>
  <c r="T11" i="23"/>
  <c r="U11" i="23"/>
  <c r="T116" i="23"/>
  <c r="U116" i="23"/>
  <c r="T437" i="20"/>
  <c r="U437" i="20"/>
  <c r="U223" i="20"/>
  <c r="U324" i="20"/>
  <c r="T324" i="20"/>
  <c r="U330" i="20"/>
  <c r="T330" i="20"/>
  <c r="U430" i="20"/>
  <c r="T430" i="20"/>
  <c r="U331" i="20"/>
  <c r="T331" i="20"/>
  <c r="U432" i="20"/>
  <c r="T432" i="20"/>
  <c r="U332" i="20"/>
  <c r="T332" i="20"/>
  <c r="U221" i="20"/>
  <c r="T221" i="20"/>
  <c r="U120" i="20"/>
  <c r="U327" i="20"/>
  <c r="T327" i="20"/>
  <c r="T329" i="20"/>
  <c r="U329" i="20"/>
  <c r="T431" i="20"/>
  <c r="U431" i="20"/>
  <c r="T325" i="20"/>
  <c r="U325" i="20"/>
  <c r="T435" i="20"/>
  <c r="U435" i="20"/>
  <c r="U429" i="20"/>
  <c r="T429" i="20"/>
  <c r="U436" i="20"/>
  <c r="T436" i="20"/>
  <c r="U222" i="20"/>
  <c r="T433" i="20"/>
  <c r="U433" i="20"/>
  <c r="U328" i="20"/>
  <c r="T328" i="20"/>
  <c r="U119" i="26"/>
  <c r="T119" i="26"/>
  <c r="U324" i="26"/>
  <c r="T324" i="26"/>
  <c r="T121" i="26"/>
  <c r="U121" i="26"/>
  <c r="U328" i="26"/>
  <c r="T328" i="26"/>
  <c r="T12" i="26"/>
  <c r="U12" i="26"/>
  <c r="P11" i="15" s="1"/>
  <c r="T115" i="26"/>
  <c r="U115" i="26"/>
  <c r="U326" i="26"/>
  <c r="T326" i="26"/>
  <c r="T15" i="26"/>
  <c r="U15" i="26"/>
  <c r="T329" i="26"/>
  <c r="U329" i="26"/>
  <c r="U17" i="26"/>
  <c r="T17" i="26"/>
  <c r="U225" i="26"/>
  <c r="T225" i="26"/>
  <c r="U114" i="26"/>
  <c r="T114" i="26"/>
  <c r="U10" i="26"/>
  <c r="T10" i="26"/>
  <c r="T221" i="26"/>
  <c r="U221" i="26"/>
  <c r="U9" i="26"/>
  <c r="T9" i="26"/>
  <c r="T11" i="26"/>
  <c r="U11" i="26"/>
  <c r="U120" i="26"/>
  <c r="T120" i="26"/>
  <c r="U122" i="26"/>
  <c r="T122" i="26"/>
  <c r="U332" i="26"/>
  <c r="T332" i="26"/>
  <c r="T16" i="26"/>
  <c r="U16" i="26"/>
  <c r="T117" i="26"/>
  <c r="U117" i="26"/>
  <c r="U325" i="26"/>
  <c r="T325" i="26"/>
  <c r="U223" i="19"/>
  <c r="T223" i="19"/>
  <c r="U327" i="19"/>
  <c r="T327" i="19"/>
  <c r="U120" i="19"/>
  <c r="T120" i="19"/>
  <c r="T326" i="19"/>
  <c r="U326" i="19"/>
  <c r="U219" i="19"/>
  <c r="T219" i="19"/>
  <c r="T15" i="19"/>
  <c r="U227" i="19"/>
  <c r="T227" i="19"/>
  <c r="T118" i="19"/>
  <c r="U118" i="19"/>
  <c r="U325" i="19"/>
  <c r="T325" i="19"/>
  <c r="U222" i="19"/>
  <c r="T222" i="19"/>
  <c r="T331" i="19"/>
  <c r="U331" i="19"/>
  <c r="T225" i="19"/>
  <c r="U225" i="19"/>
  <c r="U324" i="19"/>
  <c r="T324" i="19"/>
  <c r="U221" i="19"/>
  <c r="T221" i="19"/>
  <c r="U122" i="19"/>
  <c r="T122" i="19"/>
  <c r="U332" i="19"/>
  <c r="T332" i="19"/>
  <c r="T328" i="19"/>
  <c r="U328" i="19"/>
  <c r="U224" i="19"/>
  <c r="T224" i="19"/>
  <c r="T227" i="25"/>
  <c r="U227" i="25"/>
  <c r="T118" i="25"/>
  <c r="U118" i="25"/>
  <c r="T327" i="25"/>
  <c r="U327" i="25"/>
  <c r="U324" i="25"/>
  <c r="T324" i="25"/>
  <c r="U220" i="25"/>
  <c r="T220" i="25"/>
  <c r="U117" i="25"/>
  <c r="T117" i="25"/>
  <c r="T224" i="25"/>
  <c r="U224" i="25"/>
  <c r="U328" i="25"/>
  <c r="T328" i="25"/>
  <c r="U225" i="25"/>
  <c r="T225" i="25"/>
  <c r="U122" i="25"/>
  <c r="T122" i="25"/>
  <c r="U325" i="25"/>
  <c r="T325" i="25"/>
  <c r="U332" i="25"/>
  <c r="T332" i="25"/>
  <c r="U119" i="25"/>
  <c r="T119" i="25"/>
  <c r="U121" i="25"/>
  <c r="T121" i="25"/>
  <c r="U114" i="25"/>
  <c r="T114" i="25"/>
  <c r="U116" i="25"/>
  <c r="T116" i="25"/>
  <c r="U120" i="25"/>
  <c r="T120" i="25"/>
  <c r="T219" i="25"/>
  <c r="U219" i="25"/>
  <c r="T330" i="16"/>
  <c r="U330" i="16"/>
  <c r="T332" i="16"/>
  <c r="U332" i="16"/>
  <c r="T327" i="16"/>
  <c r="U329" i="16"/>
  <c r="T329" i="16"/>
  <c r="U331" i="16"/>
  <c r="T331" i="16"/>
  <c r="U328" i="16"/>
  <c r="T328" i="16"/>
  <c r="T324" i="16"/>
  <c r="U324" i="16"/>
  <c r="U224" i="16"/>
  <c r="U223" i="16"/>
  <c r="U225" i="16"/>
  <c r="T225" i="16"/>
  <c r="T220" i="16"/>
  <c r="U220" i="16"/>
  <c r="T219" i="16"/>
  <c r="T221" i="16"/>
  <c r="T227" i="16"/>
  <c r="U227" i="16"/>
  <c r="U222" i="16"/>
  <c r="T222" i="16"/>
  <c r="U226" i="16"/>
  <c r="T226" i="16"/>
  <c r="T13" i="24"/>
  <c r="U17" i="24"/>
  <c r="T17" i="24"/>
  <c r="U9" i="24"/>
  <c r="T9" i="24"/>
  <c r="U16" i="24"/>
  <c r="T16" i="24"/>
  <c r="U11" i="24"/>
  <c r="D9" i="15" s="1"/>
  <c r="T11" i="24"/>
  <c r="T10" i="24"/>
  <c r="U10" i="24"/>
  <c r="T14" i="24"/>
  <c r="U14" i="24"/>
  <c r="U15" i="24"/>
  <c r="T15" i="24"/>
  <c r="U12" i="24"/>
  <c r="T12" i="24"/>
  <c r="U134" i="20" l="1"/>
  <c r="U128" i="20"/>
  <c r="U146" i="19"/>
  <c r="U149" i="19"/>
  <c r="T148" i="19"/>
  <c r="U114" i="19"/>
  <c r="U123" i="19"/>
  <c r="T136" i="19"/>
  <c r="U127" i="20"/>
  <c r="T123" i="20"/>
  <c r="T155" i="19"/>
  <c r="U130" i="19"/>
  <c r="T152" i="19"/>
  <c r="T116" i="19"/>
  <c r="T135" i="19"/>
  <c r="T151" i="19"/>
  <c r="T134" i="19"/>
  <c r="U117" i="20"/>
  <c r="T118" i="20"/>
  <c r="T116" i="20"/>
  <c r="U114" i="21"/>
  <c r="AA19" i="15"/>
  <c r="AC19" i="15" s="1"/>
  <c r="U158" i="19"/>
  <c r="T158" i="19"/>
  <c r="T154" i="19"/>
  <c r="T145" i="19"/>
  <c r="T219" i="20"/>
  <c r="T150" i="19"/>
  <c r="T157" i="19"/>
  <c r="U157" i="19"/>
  <c r="U224" i="20"/>
  <c r="U227" i="20"/>
  <c r="U228" i="20"/>
  <c r="T220" i="20"/>
  <c r="U225" i="20"/>
  <c r="T226" i="20"/>
  <c r="T10" i="22"/>
  <c r="T43" i="19"/>
  <c r="U21" i="19"/>
  <c r="T17" i="19"/>
  <c r="T10" i="19"/>
  <c r="T25" i="19"/>
  <c r="U11" i="19"/>
  <c r="U30" i="19"/>
  <c r="U14" i="19"/>
  <c r="U12" i="19"/>
  <c r="T16" i="19"/>
  <c r="T13" i="19"/>
  <c r="AI10" i="15"/>
  <c r="U12" i="22"/>
  <c r="AG14" i="15" s="1"/>
  <c r="AI14" i="15" s="1"/>
  <c r="T173" i="16"/>
  <c r="U174" i="16"/>
  <c r="T174" i="16"/>
  <c r="T172" i="16"/>
  <c r="T171" i="16"/>
  <c r="U170" i="16"/>
  <c r="U139" i="16"/>
  <c r="U169" i="16"/>
  <c r="T168" i="16"/>
  <c r="U153" i="16"/>
  <c r="T152" i="16"/>
  <c r="U167" i="16"/>
  <c r="T167" i="16"/>
  <c r="T151" i="16"/>
  <c r="U166" i="16"/>
  <c r="T166" i="16"/>
  <c r="U150" i="16"/>
  <c r="T165" i="16"/>
  <c r="U165" i="16"/>
  <c r="T149" i="16"/>
  <c r="U164" i="16"/>
  <c r="T164" i="16"/>
  <c r="T119" i="16"/>
  <c r="U148" i="16"/>
  <c r="U162" i="16"/>
  <c r="U163" i="16"/>
  <c r="T163" i="16"/>
  <c r="T147" i="16"/>
  <c r="U147" i="16"/>
  <c r="U146" i="16"/>
  <c r="U161" i="16"/>
  <c r="T161" i="16"/>
  <c r="T159" i="16"/>
  <c r="T145" i="16"/>
  <c r="U160" i="16"/>
  <c r="T160" i="16"/>
  <c r="T144" i="16"/>
  <c r="T143" i="16"/>
  <c r="U158" i="16"/>
  <c r="T158" i="16"/>
  <c r="T142" i="16"/>
  <c r="U157" i="16"/>
  <c r="T157" i="16"/>
  <c r="U156" i="16"/>
  <c r="U141" i="16"/>
  <c r="T154" i="16"/>
  <c r="U140" i="16"/>
  <c r="T155" i="16"/>
  <c r="T118" i="16"/>
  <c r="U131" i="16"/>
  <c r="T132" i="16"/>
  <c r="U132" i="16"/>
  <c r="T130" i="16"/>
  <c r="T114" i="16"/>
  <c r="T129" i="16"/>
  <c r="T115" i="16"/>
  <c r="U128" i="16"/>
  <c r="U117" i="16"/>
  <c r="U121" i="16"/>
  <c r="T120" i="16"/>
  <c r="U116" i="16"/>
  <c r="T123" i="16"/>
  <c r="U122" i="16"/>
  <c r="T138" i="16"/>
  <c r="U138" i="16"/>
  <c r="T133" i="16"/>
  <c r="T137" i="16"/>
  <c r="U137" i="16"/>
  <c r="T127" i="16"/>
  <c r="U127" i="16"/>
  <c r="T136" i="16"/>
  <c r="U136" i="16"/>
  <c r="T126" i="16"/>
  <c r="U126" i="16"/>
  <c r="T135" i="16"/>
  <c r="U135" i="16"/>
  <c r="U134" i="16"/>
  <c r="T134" i="16"/>
  <c r="U124" i="16"/>
  <c r="T125" i="16"/>
  <c r="U125" i="16"/>
  <c r="U9" i="22"/>
  <c r="AG8" i="15" s="1"/>
  <c r="AI8" i="15" s="1"/>
  <c r="AI15" i="15"/>
  <c r="T433" i="16"/>
  <c r="U180" i="17"/>
  <c r="T180" i="17"/>
  <c r="U163" i="17"/>
  <c r="T163" i="17"/>
  <c r="U162" i="17"/>
  <c r="T179" i="17"/>
  <c r="U179" i="17"/>
  <c r="T161" i="17"/>
  <c r="U161" i="17"/>
  <c r="T178" i="17"/>
  <c r="U178" i="17"/>
  <c r="U177" i="17"/>
  <c r="T176" i="17"/>
  <c r="U175" i="17"/>
  <c r="T175" i="17"/>
  <c r="U174" i="17"/>
  <c r="U173" i="17"/>
  <c r="U172" i="17"/>
  <c r="T172" i="17"/>
  <c r="T171" i="17"/>
  <c r="U169" i="17"/>
  <c r="U170" i="17"/>
  <c r="T170" i="17"/>
  <c r="T168" i="17"/>
  <c r="U167" i="17"/>
  <c r="U166" i="17"/>
  <c r="T166" i="17"/>
  <c r="U165" i="17"/>
  <c r="T164" i="17"/>
  <c r="U11" i="22"/>
  <c r="AG9" i="15" s="1"/>
  <c r="U429" i="19"/>
  <c r="T114" i="20"/>
  <c r="AH9" i="15"/>
  <c r="P9" i="15"/>
  <c r="P8" i="15"/>
  <c r="AG7" i="15"/>
  <c r="AI7" i="15" s="1"/>
  <c r="T44" i="19"/>
  <c r="T449" i="19"/>
  <c r="U434" i="19"/>
  <c r="T460" i="16"/>
  <c r="U52" i="19"/>
  <c r="U48" i="19"/>
  <c r="U115" i="20"/>
  <c r="T447" i="19"/>
  <c r="U436" i="19"/>
  <c r="U20" i="16"/>
  <c r="U479" i="16"/>
  <c r="T10" i="16"/>
  <c r="T473" i="19"/>
  <c r="U126" i="20"/>
  <c r="T483" i="16"/>
  <c r="U431" i="19"/>
  <c r="U446" i="19"/>
  <c r="T450" i="19"/>
  <c r="T33" i="19"/>
  <c r="T24" i="19"/>
  <c r="T453" i="19"/>
  <c r="T438" i="19"/>
  <c r="U33" i="16"/>
  <c r="U57" i="16"/>
  <c r="U67" i="16"/>
  <c r="T468" i="19"/>
  <c r="T11" i="16"/>
  <c r="T28" i="16"/>
  <c r="T41" i="16"/>
  <c r="T50" i="16"/>
  <c r="U74" i="16"/>
  <c r="T36" i="16"/>
  <c r="T70" i="16"/>
  <c r="U30" i="16"/>
  <c r="U56" i="16"/>
  <c r="U461" i="19"/>
  <c r="U55" i="16"/>
  <c r="T68" i="16"/>
  <c r="T451" i="19"/>
  <c r="U466" i="19"/>
  <c r="T129" i="20"/>
  <c r="T51" i="16"/>
  <c r="U445" i="19"/>
  <c r="U442" i="19"/>
  <c r="U34" i="19"/>
  <c r="T444" i="19"/>
  <c r="T32" i="19"/>
  <c r="U37" i="16"/>
  <c r="U58" i="16"/>
  <c r="T28" i="19"/>
  <c r="U122" i="20"/>
  <c r="T452" i="19"/>
  <c r="T460" i="19"/>
  <c r="T475" i="19"/>
  <c r="T130" i="20"/>
  <c r="U13" i="16"/>
  <c r="U432" i="19"/>
  <c r="U450" i="16"/>
  <c r="U473" i="16"/>
  <c r="U47" i="16"/>
  <c r="T131" i="20"/>
  <c r="T20" i="19"/>
  <c r="T470" i="19"/>
  <c r="T40" i="19"/>
  <c r="U446" i="16"/>
  <c r="U462" i="16"/>
  <c r="T434" i="16"/>
  <c r="U119" i="20"/>
  <c r="U133" i="20"/>
  <c r="U121" i="20"/>
  <c r="T443" i="19"/>
  <c r="T448" i="19"/>
  <c r="T437" i="19"/>
  <c r="U457" i="19"/>
  <c r="T458" i="19"/>
  <c r="U50" i="19"/>
  <c r="U23" i="19"/>
  <c r="U36" i="19"/>
  <c r="U55" i="19"/>
  <c r="U22" i="19"/>
  <c r="T46" i="19"/>
  <c r="T27" i="19"/>
  <c r="T47" i="19"/>
  <c r="U37" i="19"/>
  <c r="U35" i="19"/>
  <c r="T51" i="19"/>
  <c r="T18" i="19"/>
  <c r="T29" i="19"/>
  <c r="T49" i="19"/>
  <c r="T9" i="19"/>
  <c r="T26" i="19"/>
  <c r="T54" i="19"/>
  <c r="T38" i="19"/>
  <c r="U17" i="16"/>
  <c r="T18" i="16"/>
  <c r="T9" i="16"/>
  <c r="T26" i="16"/>
  <c r="U17" i="15"/>
  <c r="W17" i="15" s="1"/>
  <c r="U53" i="19"/>
  <c r="O11" i="15" s="1"/>
  <c r="Q11" i="15" s="1"/>
  <c r="U433" i="19"/>
  <c r="AG18" i="15"/>
  <c r="AI18" i="15" s="1"/>
  <c r="U487" i="16"/>
  <c r="T455" i="19"/>
  <c r="T439" i="19"/>
  <c r="U463" i="19"/>
  <c r="U39" i="19"/>
  <c r="T12" i="16"/>
  <c r="T431" i="16"/>
  <c r="U22" i="16"/>
  <c r="T440" i="16"/>
  <c r="U49" i="16"/>
  <c r="T73" i="16"/>
  <c r="T19" i="19"/>
  <c r="T459" i="19"/>
  <c r="U474" i="19"/>
  <c r="U432" i="16"/>
  <c r="T439" i="16"/>
  <c r="T38" i="16"/>
  <c r="T31" i="19"/>
  <c r="T477" i="19"/>
  <c r="T42" i="19"/>
  <c r="T45" i="19"/>
  <c r="T472" i="19"/>
  <c r="T41" i="19"/>
  <c r="T56" i="19"/>
  <c r="U441" i="19"/>
  <c r="T467" i="19"/>
  <c r="T465" i="19"/>
  <c r="T479" i="19"/>
  <c r="T469" i="19"/>
  <c r="T464" i="19"/>
  <c r="T59" i="16"/>
  <c r="T440" i="19"/>
  <c r="O17" i="15"/>
  <c r="Q17" i="15" s="1"/>
  <c r="U476" i="19"/>
  <c r="O16" i="15" s="1"/>
  <c r="Q16" i="15" s="1"/>
  <c r="T16" i="16"/>
  <c r="T14" i="16"/>
  <c r="T430" i="19"/>
  <c r="U471" i="19"/>
  <c r="T478" i="19"/>
  <c r="T462" i="19"/>
  <c r="U462" i="19"/>
  <c r="O19" i="15" s="1"/>
  <c r="Q19" i="15" s="1"/>
  <c r="O15" i="15"/>
  <c r="T43" i="16"/>
  <c r="T454" i="16"/>
  <c r="T35" i="16"/>
  <c r="T443" i="16"/>
  <c r="T53" i="16"/>
  <c r="T61" i="16"/>
  <c r="U25" i="16"/>
  <c r="T15" i="25"/>
  <c r="T42" i="16"/>
  <c r="U66" i="16"/>
  <c r="U32" i="16"/>
  <c r="U21" i="16"/>
  <c r="T45" i="16"/>
  <c r="T69" i="16"/>
  <c r="U46" i="16"/>
  <c r="U15" i="16"/>
  <c r="U466" i="16"/>
  <c r="U453" i="16"/>
  <c r="T75" i="16"/>
  <c r="U444" i="16"/>
  <c r="U469" i="16"/>
  <c r="U465" i="16"/>
  <c r="U38" i="20"/>
  <c r="U42" i="20"/>
  <c r="U10" i="15" s="1"/>
  <c r="W10" i="15" s="1"/>
  <c r="U39" i="20"/>
  <c r="T489" i="16"/>
  <c r="U27" i="16"/>
  <c r="T441" i="16"/>
  <c r="U480" i="16"/>
  <c r="T485" i="16"/>
  <c r="T459" i="16"/>
  <c r="T470" i="16"/>
  <c r="U13" i="25"/>
  <c r="T31" i="16"/>
  <c r="U34" i="16"/>
  <c r="T445" i="16"/>
  <c r="T476" i="16"/>
  <c r="U475" i="16"/>
  <c r="T474" i="16"/>
  <c r="T467" i="16"/>
  <c r="T60" i="16"/>
  <c r="T430" i="16"/>
  <c r="T461" i="16"/>
  <c r="T52" i="16"/>
  <c r="U435" i="16"/>
  <c r="T10" i="20"/>
  <c r="T17" i="20"/>
  <c r="T25" i="25"/>
  <c r="U447" i="16"/>
  <c r="T471" i="16"/>
  <c r="T481" i="16"/>
  <c r="U65" i="16"/>
  <c r="T72" i="16"/>
  <c r="U23" i="16"/>
  <c r="U40" i="16"/>
  <c r="T463" i="16"/>
  <c r="U488" i="16"/>
  <c r="T458" i="16"/>
  <c r="T484" i="16"/>
  <c r="U484" i="16"/>
  <c r="T429" i="16"/>
  <c r="T24" i="16"/>
  <c r="U19" i="16"/>
  <c r="T54" i="16"/>
  <c r="T436" i="16"/>
  <c r="T438" i="16"/>
  <c r="T29" i="16"/>
  <c r="U448" i="16"/>
  <c r="T472" i="16"/>
  <c r="U468" i="16"/>
  <c r="U48" i="16"/>
  <c r="U62" i="16"/>
  <c r="T64" i="16"/>
  <c r="U39" i="16"/>
  <c r="T437" i="16"/>
  <c r="T36" i="20"/>
  <c r="U464" i="16"/>
  <c r="U63" i="16"/>
  <c r="T457" i="16"/>
  <c r="U71" i="16"/>
  <c r="U121" i="17"/>
  <c r="U13" i="20"/>
  <c r="U477" i="16"/>
  <c r="U44" i="16"/>
  <c r="U456" i="16"/>
  <c r="T29" i="20"/>
  <c r="O7" i="15"/>
  <c r="Q7" i="15" s="1"/>
  <c r="O13" i="15"/>
  <c r="Q13" i="15" s="1"/>
  <c r="U138" i="17"/>
  <c r="T449" i="16"/>
  <c r="T455" i="16"/>
  <c r="U486" i="16"/>
  <c r="U490" i="16"/>
  <c r="T490" i="16"/>
  <c r="U491" i="16"/>
  <c r="T491" i="16"/>
  <c r="T128" i="17"/>
  <c r="K13" i="15"/>
  <c r="T442" i="16"/>
  <c r="T478" i="16"/>
  <c r="T482" i="16"/>
  <c r="U452" i="16"/>
  <c r="T452" i="16"/>
  <c r="T451" i="16"/>
  <c r="U451" i="16"/>
  <c r="T19" i="21"/>
  <c r="U34" i="20"/>
  <c r="T41" i="20"/>
  <c r="T9" i="20"/>
  <c r="T133" i="17"/>
  <c r="U37" i="20"/>
  <c r="T33" i="20"/>
  <c r="T13" i="21"/>
  <c r="T12" i="25"/>
  <c r="T20" i="20"/>
  <c r="T16" i="21"/>
  <c r="U116" i="17"/>
  <c r="U115" i="17"/>
  <c r="T17" i="25"/>
  <c r="U117" i="17"/>
  <c r="U122" i="17"/>
  <c r="T136" i="17"/>
  <c r="T143" i="17"/>
  <c r="U24" i="20"/>
  <c r="T119" i="17"/>
  <c r="T19" i="20"/>
  <c r="U26" i="20"/>
  <c r="U146" i="17"/>
  <c r="T149" i="17"/>
  <c r="T27" i="20"/>
  <c r="U21" i="20"/>
  <c r="U7" i="15" s="1"/>
  <c r="W7" i="15" s="1"/>
  <c r="T35" i="20"/>
  <c r="V15" i="15"/>
  <c r="U114" i="17"/>
  <c r="U132" i="17"/>
  <c r="T25" i="20"/>
  <c r="U135" i="17"/>
  <c r="T20" i="25"/>
  <c r="U145" i="17"/>
  <c r="T23" i="20"/>
  <c r="U40" i="20"/>
  <c r="U14" i="20"/>
  <c r="T127" i="17"/>
  <c r="AB15" i="15"/>
  <c r="P15" i="15"/>
  <c r="T11" i="20"/>
  <c r="U18" i="21"/>
  <c r="AA11" i="15" s="1"/>
  <c r="AC11" i="15" s="1"/>
  <c r="T120" i="17"/>
  <c r="U158" i="17"/>
  <c r="T22" i="20"/>
  <c r="U12" i="20"/>
  <c r="T12" i="20"/>
  <c r="T15" i="20"/>
  <c r="U16" i="20"/>
  <c r="T16" i="25"/>
  <c r="U9" i="21"/>
  <c r="AA15" i="15" s="1"/>
  <c r="T23" i="21"/>
  <c r="U125" i="17"/>
  <c r="U137" i="17"/>
  <c r="T22" i="25"/>
  <c r="T140" i="17"/>
  <c r="U31" i="20"/>
  <c r="U9" i="25"/>
  <c r="J10" i="15" s="1"/>
  <c r="T123" i="17"/>
  <c r="U141" i="17"/>
  <c r="U18" i="20"/>
  <c r="U32" i="20"/>
  <c r="T22" i="21"/>
  <c r="U131" i="17"/>
  <c r="U28" i="20"/>
  <c r="T28" i="20"/>
  <c r="U30" i="20"/>
  <c r="T30" i="20"/>
  <c r="T10" i="21"/>
  <c r="T18" i="25"/>
  <c r="T148" i="17"/>
  <c r="T150" i="17"/>
  <c r="T11" i="21"/>
  <c r="T11" i="25"/>
  <c r="T118" i="17"/>
  <c r="T134" i="17"/>
  <c r="U157" i="17"/>
  <c r="T20" i="21"/>
  <c r="U147" i="17"/>
  <c r="U153" i="17"/>
  <c r="U8" i="15"/>
  <c r="W8" i="15" s="1"/>
  <c r="U11" i="15"/>
  <c r="W11" i="15" s="1"/>
  <c r="U19" i="15"/>
  <c r="W19" i="15" s="1"/>
  <c r="T12" i="21"/>
  <c r="T155" i="17"/>
  <c r="T159" i="17"/>
  <c r="T142" i="17"/>
  <c r="T144" i="17"/>
  <c r="U129" i="17"/>
  <c r="U139" i="17"/>
  <c r="T154" i="17"/>
  <c r="U21" i="21"/>
  <c r="U124" i="17"/>
  <c r="T152" i="17"/>
  <c r="T151" i="17"/>
  <c r="U151" i="17"/>
  <c r="U126" i="17"/>
  <c r="T160" i="17"/>
  <c r="T156" i="17"/>
  <c r="T130" i="17"/>
  <c r="U130" i="17"/>
  <c r="T14" i="21"/>
  <c r="U15" i="21"/>
  <c r="AA7" i="15" s="1"/>
  <c r="AC7" i="15" s="1"/>
  <c r="U10" i="25"/>
  <c r="T14" i="25"/>
  <c r="U14" i="25"/>
  <c r="J18" i="15" s="1"/>
  <c r="U24" i="25"/>
  <c r="T24" i="25"/>
  <c r="U23" i="25"/>
  <c r="T19" i="25"/>
  <c r="U19" i="25"/>
  <c r="U21" i="25"/>
  <c r="T21" i="25"/>
  <c r="AG16" i="15"/>
  <c r="AI16" i="15" s="1"/>
  <c r="T17" i="21"/>
  <c r="U17" i="21"/>
  <c r="P18" i="15"/>
  <c r="P12" i="15"/>
  <c r="D12" i="15"/>
  <c r="D18" i="15"/>
  <c r="AI13" i="15"/>
  <c r="AB12" i="15"/>
  <c r="AA13" i="15"/>
  <c r="AC13" i="15" s="1"/>
  <c r="AA12" i="15"/>
  <c r="F48" i="17"/>
  <c r="AS34" i="15"/>
  <c r="AX36" i="15"/>
  <c r="AS36" i="15"/>
  <c r="AX35" i="15"/>
  <c r="AS35" i="15"/>
  <c r="AX34" i="15"/>
  <c r="AX33" i="15"/>
  <c r="AS33" i="15"/>
  <c r="AX32" i="15"/>
  <c r="AS32" i="15"/>
  <c r="AX31" i="15"/>
  <c r="AS31" i="15"/>
  <c r="AX30" i="15"/>
  <c r="AS30" i="15"/>
  <c r="AX29" i="15"/>
  <c r="AS29" i="15"/>
  <c r="AX28" i="15"/>
  <c r="AS28" i="15"/>
  <c r="AX27" i="15"/>
  <c r="AX26" i="15"/>
  <c r="AX25" i="15"/>
  <c r="AX24" i="15"/>
  <c r="AX23" i="15"/>
  <c r="AX22" i="15"/>
  <c r="AX21" i="15"/>
  <c r="AX20" i="15"/>
  <c r="B1" i="15"/>
  <c r="O8" i="15" l="1"/>
  <c r="Q8" i="15" s="1"/>
  <c r="O14" i="15"/>
  <c r="Q14" i="15" s="1"/>
  <c r="I8" i="15"/>
  <c r="O9" i="15"/>
  <c r="Q9" i="15" s="1"/>
  <c r="I12" i="15"/>
  <c r="O10" i="15"/>
  <c r="Q10" i="15" s="1"/>
  <c r="O18" i="15"/>
  <c r="Q18" i="15" s="1"/>
  <c r="I17" i="15"/>
  <c r="K17" i="15" s="1"/>
  <c r="I7" i="15"/>
  <c r="K7" i="15" s="1"/>
  <c r="I16" i="15"/>
  <c r="K16" i="15" s="1"/>
  <c r="I14" i="15"/>
  <c r="K14" i="15" s="1"/>
  <c r="U9" i="15"/>
  <c r="W9" i="15" s="1"/>
  <c r="U14" i="15"/>
  <c r="W14" i="15" s="1"/>
  <c r="U12" i="15"/>
  <c r="W12" i="15" s="1"/>
  <c r="AI9" i="15"/>
  <c r="H61" i="17"/>
  <c r="L61" i="17" s="1"/>
  <c r="J61" i="17" s="1"/>
  <c r="H48" i="17"/>
  <c r="L48" i="17" s="1"/>
  <c r="K61" i="17"/>
  <c r="I61" i="17"/>
  <c r="H56" i="17"/>
  <c r="L56" i="17" s="1"/>
  <c r="J56" i="17" s="1"/>
  <c r="H27" i="17"/>
  <c r="L27" i="17" s="1"/>
  <c r="AA9" i="15"/>
  <c r="AC9" i="15" s="1"/>
  <c r="AA14" i="15"/>
  <c r="AC14" i="15" s="1"/>
  <c r="J9" i="15"/>
  <c r="AA18" i="15"/>
  <c r="AC18" i="15" s="1"/>
  <c r="J12" i="15"/>
  <c r="O12" i="15"/>
  <c r="Q12" i="15" s="1"/>
  <c r="J15" i="15"/>
  <c r="I10" i="15"/>
  <c r="K10" i="15" s="1"/>
  <c r="I19" i="15"/>
  <c r="K19" i="15" s="1"/>
  <c r="I15" i="15"/>
  <c r="Q15" i="15"/>
  <c r="I9" i="15"/>
  <c r="I11" i="15"/>
  <c r="K11" i="15" s="1"/>
  <c r="I18" i="15"/>
  <c r="K18" i="15" s="1"/>
  <c r="U15" i="15"/>
  <c r="W15" i="15" s="1"/>
  <c r="U16" i="15"/>
  <c r="W16" i="15" s="1"/>
  <c r="AC15" i="15"/>
  <c r="AA16" i="15"/>
  <c r="AC16" i="15" s="1"/>
  <c r="U18" i="15"/>
  <c r="W18" i="15" s="1"/>
  <c r="J8" i="15"/>
  <c r="AA8" i="15"/>
  <c r="AC8" i="15" s="1"/>
  <c r="H9" i="17"/>
  <c r="L9" i="17" s="1"/>
  <c r="H41" i="17"/>
  <c r="L41" i="17" s="1"/>
  <c r="AC12" i="15"/>
  <c r="AQ30" i="15"/>
  <c r="AT30" i="15"/>
  <c r="AQ31" i="15"/>
  <c r="AT31" i="15"/>
  <c r="AQ36" i="15"/>
  <c r="AT36" i="15"/>
  <c r="AQ28" i="15"/>
  <c r="AT28" i="15"/>
  <c r="AQ32" i="15"/>
  <c r="AT32" i="15"/>
  <c r="AQ35" i="15"/>
  <c r="AT35" i="15"/>
  <c r="AQ34" i="15"/>
  <c r="AT34" i="15"/>
  <c r="AQ29" i="15"/>
  <c r="AT29" i="15"/>
  <c r="AQ33" i="15"/>
  <c r="AT33" i="15"/>
  <c r="AS27" i="15"/>
  <c r="AR27" i="15" s="1"/>
  <c r="AQ21" i="15"/>
  <c r="AR34" i="15"/>
  <c r="AR30" i="15"/>
  <c r="AR28" i="15"/>
  <c r="AR33" i="15"/>
  <c r="AR32" i="15"/>
  <c r="AR29" i="15"/>
  <c r="AR36" i="15"/>
  <c r="AS26" i="15"/>
  <c r="AS23" i="15"/>
  <c r="AS24" i="15"/>
  <c r="AT24" i="15" s="1"/>
  <c r="AQ20" i="15"/>
  <c r="AS22" i="15"/>
  <c r="AT22" i="15" s="1"/>
  <c r="AS25" i="15"/>
  <c r="AT25" i="15" s="1"/>
  <c r="AR31" i="15"/>
  <c r="AR35" i="15"/>
  <c r="K8" i="15" l="1"/>
  <c r="K12" i="15"/>
  <c r="J48" i="17"/>
  <c r="K48" i="17"/>
  <c r="I48" i="17"/>
  <c r="M67" i="17"/>
  <c r="M76" i="17"/>
  <c r="M70" i="17"/>
  <c r="M73" i="17"/>
  <c r="M72" i="17"/>
  <c r="M66" i="17"/>
  <c r="M69" i="17"/>
  <c r="M74" i="17"/>
  <c r="M71" i="17"/>
  <c r="M78" i="17"/>
  <c r="M75" i="17"/>
  <c r="M77" i="17"/>
  <c r="M68" i="17"/>
  <c r="I56" i="17"/>
  <c r="K56" i="17"/>
  <c r="K27" i="17"/>
  <c r="I27" i="17"/>
  <c r="J27" i="17"/>
  <c r="I9" i="17"/>
  <c r="M65" i="17"/>
  <c r="M64" i="17"/>
  <c r="M63" i="17"/>
  <c r="M62" i="17"/>
  <c r="M59" i="17"/>
  <c r="M58" i="17"/>
  <c r="M60" i="17"/>
  <c r="K9" i="15"/>
  <c r="K15" i="15"/>
  <c r="K9" i="17"/>
  <c r="M56" i="17"/>
  <c r="J9" i="17"/>
  <c r="M53" i="17"/>
  <c r="M50" i="17"/>
  <c r="M51" i="17"/>
  <c r="M57" i="17"/>
  <c r="M55" i="17"/>
  <c r="M52" i="17"/>
  <c r="M54" i="17"/>
  <c r="M49" i="17"/>
  <c r="M9" i="17"/>
  <c r="Q9" i="17" s="1"/>
  <c r="R9" i="17" s="1"/>
  <c r="M36" i="17"/>
  <c r="S36" i="17" s="1"/>
  <c r="M48" i="17"/>
  <c r="M61" i="17"/>
  <c r="M45" i="17"/>
  <c r="M44" i="17"/>
  <c r="M47" i="17"/>
  <c r="M43" i="17"/>
  <c r="M46" i="17"/>
  <c r="M34" i="17"/>
  <c r="Q34" i="17" s="1"/>
  <c r="R34" i="17" s="1"/>
  <c r="M35" i="17"/>
  <c r="Q35" i="17" s="1"/>
  <c r="R35" i="17" s="1"/>
  <c r="M41" i="17"/>
  <c r="K41" i="17"/>
  <c r="I41" i="17"/>
  <c r="J41" i="17"/>
  <c r="M25" i="17"/>
  <c r="M42" i="17"/>
  <c r="M30" i="17"/>
  <c r="M22" i="17"/>
  <c r="M18" i="17"/>
  <c r="M24" i="17"/>
  <c r="M26" i="17"/>
  <c r="M33" i="17"/>
  <c r="M28" i="17"/>
  <c r="M11" i="17"/>
  <c r="M10" i="17"/>
  <c r="M21" i="17"/>
  <c r="M32" i="17"/>
  <c r="M29" i="17"/>
  <c r="M38" i="17"/>
  <c r="M17" i="17"/>
  <c r="S17" i="17" s="1"/>
  <c r="M31" i="17"/>
  <c r="M37" i="17"/>
  <c r="M40" i="17"/>
  <c r="M39" i="17"/>
  <c r="M23" i="17"/>
  <c r="M12" i="17"/>
  <c r="M13" i="17"/>
  <c r="M15" i="17"/>
  <c r="M20" i="17"/>
  <c r="M19" i="17"/>
  <c r="M27" i="17"/>
  <c r="M16" i="17"/>
  <c r="M14" i="17"/>
  <c r="S35" i="17"/>
  <c r="AQ27" i="15"/>
  <c r="AT27" i="15"/>
  <c r="AQ23" i="15"/>
  <c r="AT23" i="15"/>
  <c r="AQ26" i="15"/>
  <c r="AT26" i="15"/>
  <c r="AR21" i="15"/>
  <c r="AR25" i="15"/>
  <c r="AQ25" i="15"/>
  <c r="AR24" i="15"/>
  <c r="AQ24" i="15"/>
  <c r="AR22" i="15"/>
  <c r="AQ22" i="15"/>
  <c r="AR26" i="15"/>
  <c r="AR20" i="15"/>
  <c r="AR23" i="15"/>
  <c r="Q41" i="17" l="1"/>
  <c r="R41" i="17" s="1"/>
  <c r="S34" i="17"/>
  <c r="S77" i="17"/>
  <c r="P77" i="17" s="1"/>
  <c r="Q77" i="17"/>
  <c r="R77" i="17" s="1"/>
  <c r="Q73" i="17"/>
  <c r="R73" i="17" s="1"/>
  <c r="S73" i="17"/>
  <c r="P73" i="17" s="1"/>
  <c r="Q75" i="17"/>
  <c r="R75" i="17" s="1"/>
  <c r="S75" i="17"/>
  <c r="P75" i="17" s="1"/>
  <c r="S69" i="17"/>
  <c r="P69" i="17" s="1"/>
  <c r="Q69" i="17"/>
  <c r="R69" i="17" s="1"/>
  <c r="S70" i="17"/>
  <c r="P70" i="17" s="1"/>
  <c r="Q70" i="17"/>
  <c r="R70" i="17" s="1"/>
  <c r="Q74" i="17"/>
  <c r="R74" i="17" s="1"/>
  <c r="S74" i="17"/>
  <c r="P74" i="17" s="1"/>
  <c r="S78" i="17"/>
  <c r="P78" i="17" s="1"/>
  <c r="Q78" i="17"/>
  <c r="R78" i="17" s="1"/>
  <c r="Q66" i="17"/>
  <c r="R66" i="17" s="1"/>
  <c r="S66" i="17"/>
  <c r="P66" i="17" s="1"/>
  <c r="Q76" i="17"/>
  <c r="R76" i="17" s="1"/>
  <c r="S76" i="17"/>
  <c r="P76" i="17" s="1"/>
  <c r="Q68" i="17"/>
  <c r="R68" i="17" s="1"/>
  <c r="S68" i="17"/>
  <c r="P68" i="17" s="1"/>
  <c r="S71" i="17"/>
  <c r="P71" i="17" s="1"/>
  <c r="Q71" i="17"/>
  <c r="R71" i="17" s="1"/>
  <c r="Q72" i="17"/>
  <c r="R72" i="17" s="1"/>
  <c r="S72" i="17"/>
  <c r="P72" i="17" s="1"/>
  <c r="Q67" i="17"/>
  <c r="R67" i="17" s="1"/>
  <c r="S67" i="17"/>
  <c r="P67" i="17" s="1"/>
  <c r="S60" i="17"/>
  <c r="Q60" i="17"/>
  <c r="R60" i="17" s="1"/>
  <c r="Q63" i="17"/>
  <c r="R63" i="17" s="1"/>
  <c r="S63" i="17"/>
  <c r="S41" i="17"/>
  <c r="S58" i="17"/>
  <c r="Q58" i="17"/>
  <c r="R58" i="17" s="1"/>
  <c r="S64" i="17"/>
  <c r="Q64" i="17"/>
  <c r="R64" i="17" s="1"/>
  <c r="Q62" i="17"/>
  <c r="R62" i="17" s="1"/>
  <c r="S62" i="17"/>
  <c r="Q59" i="17"/>
  <c r="R59" i="17" s="1"/>
  <c r="S59" i="17"/>
  <c r="Q65" i="17"/>
  <c r="R65" i="17" s="1"/>
  <c r="S65" i="17"/>
  <c r="Q36" i="17"/>
  <c r="R36" i="17" s="1"/>
  <c r="S9" i="17"/>
  <c r="S52" i="17"/>
  <c r="Q52" i="17"/>
  <c r="R52" i="17" s="1"/>
  <c r="Q55" i="17"/>
  <c r="R55" i="17" s="1"/>
  <c r="S55" i="17"/>
  <c r="Q53" i="17"/>
  <c r="R53" i="17" s="1"/>
  <c r="S53" i="17"/>
  <c r="S50" i="17"/>
  <c r="Q50" i="17"/>
  <c r="R50" i="17" s="1"/>
  <c r="Q49" i="17"/>
  <c r="R49" i="17" s="1"/>
  <c r="S49" i="17"/>
  <c r="Q57" i="17"/>
  <c r="R57" i="17" s="1"/>
  <c r="S57" i="17"/>
  <c r="Q54" i="17"/>
  <c r="R54" i="17" s="1"/>
  <c r="S54" i="17"/>
  <c r="Q51" i="17"/>
  <c r="R51" i="17" s="1"/>
  <c r="S51" i="17"/>
  <c r="Q56" i="17"/>
  <c r="R56" i="17" s="1"/>
  <c r="S56" i="17"/>
  <c r="Q44" i="17"/>
  <c r="R44" i="17" s="1"/>
  <c r="S44" i="17"/>
  <c r="S46" i="17"/>
  <c r="Q46" i="17"/>
  <c r="R46" i="17" s="1"/>
  <c r="Q45" i="17"/>
  <c r="R45" i="17" s="1"/>
  <c r="S45" i="17"/>
  <c r="Q43" i="17"/>
  <c r="R43" i="17" s="1"/>
  <c r="S43" i="17"/>
  <c r="Q61" i="17"/>
  <c r="R61" i="17" s="1"/>
  <c r="S61" i="17"/>
  <c r="S47" i="17"/>
  <c r="Q47" i="17"/>
  <c r="R47" i="17" s="1"/>
  <c r="S48" i="17"/>
  <c r="Q48" i="17"/>
  <c r="R48" i="17" s="1"/>
  <c r="Q21" i="17"/>
  <c r="R21" i="17" s="1"/>
  <c r="S21" i="17"/>
  <c r="S16" i="17"/>
  <c r="Q16" i="17"/>
  <c r="R16" i="17" s="1"/>
  <c r="Q39" i="17"/>
  <c r="R39" i="17" s="1"/>
  <c r="S39" i="17"/>
  <c r="Q33" i="17"/>
  <c r="R33" i="17" s="1"/>
  <c r="S33" i="17"/>
  <c r="Q27" i="17"/>
  <c r="R27" i="17" s="1"/>
  <c r="S27" i="17"/>
  <c r="S13" i="17"/>
  <c r="Q13" i="17"/>
  <c r="R13" i="17" s="1"/>
  <c r="Q40" i="17"/>
  <c r="R40" i="17" s="1"/>
  <c r="S40" i="17"/>
  <c r="S38" i="17"/>
  <c r="Q38" i="17"/>
  <c r="R38" i="17" s="1"/>
  <c r="S10" i="17"/>
  <c r="Q10" i="17"/>
  <c r="R10" i="17" s="1"/>
  <c r="S26" i="17"/>
  <c r="Q26" i="17"/>
  <c r="R26" i="17" s="1"/>
  <c r="Q30" i="17"/>
  <c r="R30" i="17" s="1"/>
  <c r="S30" i="17"/>
  <c r="S19" i="17"/>
  <c r="Q19" i="17"/>
  <c r="R19" i="17" s="1"/>
  <c r="Q12" i="17"/>
  <c r="R12" i="17" s="1"/>
  <c r="S12" i="17"/>
  <c r="Q37" i="17"/>
  <c r="R37" i="17" s="1"/>
  <c r="S37" i="17"/>
  <c r="Q29" i="17"/>
  <c r="R29" i="17" s="1"/>
  <c r="S29" i="17"/>
  <c r="S11" i="17"/>
  <c r="Q11" i="17"/>
  <c r="R11" i="17" s="1"/>
  <c r="Q24" i="17"/>
  <c r="R24" i="17" s="1"/>
  <c r="S24" i="17"/>
  <c r="Q42" i="17"/>
  <c r="R42" i="17" s="1"/>
  <c r="S42" i="17"/>
  <c r="Q17" i="17"/>
  <c r="R17" i="17" s="1"/>
  <c r="S15" i="17"/>
  <c r="Q15" i="17"/>
  <c r="R15" i="17" s="1"/>
  <c r="S22" i="17"/>
  <c r="Q22" i="17"/>
  <c r="R22" i="17" s="1"/>
  <c r="S14" i="17"/>
  <c r="Q14" i="17"/>
  <c r="R14" i="17" s="1"/>
  <c r="S20" i="17"/>
  <c r="Q20" i="17"/>
  <c r="R20" i="17" s="1"/>
  <c r="Q23" i="17"/>
  <c r="R23" i="17" s="1"/>
  <c r="S23" i="17"/>
  <c r="Q31" i="17"/>
  <c r="R31" i="17" s="1"/>
  <c r="S31" i="17"/>
  <c r="Q32" i="17"/>
  <c r="R32" i="17" s="1"/>
  <c r="S32" i="17"/>
  <c r="Q28" i="17"/>
  <c r="R28" i="17" s="1"/>
  <c r="S28" i="17"/>
  <c r="S18" i="17"/>
  <c r="Q18" i="17"/>
  <c r="R18" i="17" s="1"/>
  <c r="Q25" i="17"/>
  <c r="R25" i="17" s="1"/>
  <c r="S25" i="17"/>
  <c r="AZ22" i="15"/>
  <c r="AZ23" i="15"/>
  <c r="AY32" i="15"/>
  <c r="AY25" i="15"/>
  <c r="AZ24" i="15"/>
  <c r="AY20" i="15"/>
  <c r="AZ34" i="15"/>
  <c r="AZ36" i="15"/>
  <c r="AZ31" i="15"/>
  <c r="AY31" i="15"/>
  <c r="AZ30" i="15"/>
  <c r="AY30" i="15"/>
  <c r="AZ29" i="15"/>
  <c r="AY29" i="15"/>
  <c r="AY35" i="15"/>
  <c r="AZ35" i="15"/>
  <c r="AZ21" i="15"/>
  <c r="AY21" i="15"/>
  <c r="U72" i="17" l="1"/>
  <c r="T72" i="17"/>
  <c r="T68" i="17"/>
  <c r="U68" i="17"/>
  <c r="U66" i="17"/>
  <c r="T66" i="17"/>
  <c r="U74" i="17"/>
  <c r="T74" i="17"/>
  <c r="U73" i="17"/>
  <c r="T73" i="17"/>
  <c r="U69" i="17"/>
  <c r="T69" i="17"/>
  <c r="T67" i="17"/>
  <c r="U67" i="17"/>
  <c r="T76" i="17"/>
  <c r="U76" i="17"/>
  <c r="T75" i="17"/>
  <c r="U75" i="17"/>
  <c r="T71" i="17"/>
  <c r="U71" i="17"/>
  <c r="U78" i="17"/>
  <c r="T78" i="17"/>
  <c r="U70" i="17"/>
  <c r="T70" i="17"/>
  <c r="U77" i="17"/>
  <c r="T77" i="17"/>
  <c r="P64" i="17"/>
  <c r="P65" i="17"/>
  <c r="P63" i="17"/>
  <c r="P62" i="17"/>
  <c r="P61" i="17"/>
  <c r="P60" i="17"/>
  <c r="P59" i="17"/>
  <c r="P58" i="17"/>
  <c r="P22" i="17"/>
  <c r="U22" i="17" s="1"/>
  <c r="P51" i="17"/>
  <c r="P16" i="17"/>
  <c r="T16" i="17" s="1"/>
  <c r="P57" i="17"/>
  <c r="U57" i="17" s="1"/>
  <c r="P56" i="17"/>
  <c r="U56" i="17" s="1"/>
  <c r="P55" i="17"/>
  <c r="T55" i="17" s="1"/>
  <c r="P54" i="17"/>
  <c r="U54" i="17" s="1"/>
  <c r="P53" i="17"/>
  <c r="U53" i="17" s="1"/>
  <c r="P52" i="17"/>
  <c r="T52" i="17" s="1"/>
  <c r="P50" i="17"/>
  <c r="T50" i="17" s="1"/>
  <c r="P49" i="17"/>
  <c r="U49" i="17" s="1"/>
  <c r="P48" i="17"/>
  <c r="T48" i="17" s="1"/>
  <c r="P40" i="17"/>
  <c r="T40" i="17" s="1"/>
  <c r="P47" i="17"/>
  <c r="U47" i="17" s="1"/>
  <c r="P46" i="17"/>
  <c r="T46" i="17" s="1"/>
  <c r="P45" i="17"/>
  <c r="U45" i="17" s="1"/>
  <c r="P44" i="17"/>
  <c r="T44" i="17" s="1"/>
  <c r="P14" i="17"/>
  <c r="U14" i="17" s="1"/>
  <c r="P35" i="17"/>
  <c r="T35" i="17" s="1"/>
  <c r="P28" i="17"/>
  <c r="T28" i="17" s="1"/>
  <c r="P43" i="17"/>
  <c r="U43" i="17" s="1"/>
  <c r="P25" i="17"/>
  <c r="T25" i="17" s="1"/>
  <c r="P42" i="17"/>
  <c r="U42" i="17" s="1"/>
  <c r="P37" i="17"/>
  <c r="U37" i="17" s="1"/>
  <c r="P17" i="17"/>
  <c r="U17" i="17" s="1"/>
  <c r="P32" i="17"/>
  <c r="T32" i="17" s="1"/>
  <c r="P41" i="17"/>
  <c r="U41" i="17" s="1"/>
  <c r="P26" i="17"/>
  <c r="U26" i="17" s="1"/>
  <c r="P15" i="17"/>
  <c r="T15" i="17" s="1"/>
  <c r="P12" i="17"/>
  <c r="U12" i="17" s="1"/>
  <c r="C10" i="15"/>
  <c r="E10" i="15" s="1"/>
  <c r="P24" i="17"/>
  <c r="T24" i="17" s="1"/>
  <c r="P30" i="17"/>
  <c r="U30" i="17" s="1"/>
  <c r="P36" i="17"/>
  <c r="C13" i="15"/>
  <c r="E13" i="15" s="1"/>
  <c r="P39" i="17"/>
  <c r="T39" i="17" s="1"/>
  <c r="P10" i="17"/>
  <c r="U10" i="17" s="1"/>
  <c r="C16" i="15"/>
  <c r="E16" i="15" s="1"/>
  <c r="C14" i="15"/>
  <c r="E14" i="15" s="1"/>
  <c r="P33" i="17"/>
  <c r="T33" i="17" s="1"/>
  <c r="P13" i="17"/>
  <c r="T13" i="17" s="1"/>
  <c r="P31" i="17"/>
  <c r="T31" i="17" s="1"/>
  <c r="P9" i="17"/>
  <c r="T9" i="17" s="1"/>
  <c r="P11" i="17"/>
  <c r="U11" i="17" s="1"/>
  <c r="P29" i="17"/>
  <c r="T29" i="17" s="1"/>
  <c r="T61" i="17"/>
  <c r="U61" i="17"/>
  <c r="P20" i="17"/>
  <c r="P19" i="17"/>
  <c r="P23" i="17"/>
  <c r="U23" i="17" s="1"/>
  <c r="P27" i="17"/>
  <c r="T27" i="17" s="1"/>
  <c r="P34" i="17"/>
  <c r="U34" i="17" s="1"/>
  <c r="P38" i="17"/>
  <c r="U38" i="17" s="1"/>
  <c r="P18" i="17"/>
  <c r="P21" i="17"/>
  <c r="AY23" i="15"/>
  <c r="AZ20" i="15"/>
  <c r="AZ25" i="15"/>
  <c r="AY22" i="15"/>
  <c r="AY24" i="15"/>
  <c r="AY36" i="15"/>
  <c r="AY34" i="15"/>
  <c r="AZ32" i="15"/>
  <c r="AZ28" i="15"/>
  <c r="AY28" i="15"/>
  <c r="AY27" i="15"/>
  <c r="AZ27" i="15"/>
  <c r="AZ33" i="15"/>
  <c r="AY33" i="15"/>
  <c r="AY26" i="15"/>
  <c r="AZ26" i="15"/>
  <c r="U65" i="17" l="1"/>
  <c r="T65" i="17"/>
  <c r="U64" i="17"/>
  <c r="T64" i="17"/>
  <c r="T63" i="17"/>
  <c r="U63" i="17"/>
  <c r="U62" i="17"/>
  <c r="T62" i="17"/>
  <c r="T60" i="17"/>
  <c r="U60" i="17"/>
  <c r="T59" i="17"/>
  <c r="U59" i="17"/>
  <c r="U58" i="17"/>
  <c r="T58" i="17"/>
  <c r="T47" i="17"/>
  <c r="T43" i="17"/>
  <c r="U46" i="17"/>
  <c r="U16" i="17"/>
  <c r="T22" i="17"/>
  <c r="U28" i="17"/>
  <c r="U48" i="17"/>
  <c r="T37" i="17"/>
  <c r="T51" i="17"/>
  <c r="U51" i="17"/>
  <c r="T57" i="17"/>
  <c r="T56" i="17"/>
  <c r="U55" i="17"/>
  <c r="T54" i="17"/>
  <c r="T53" i="17"/>
  <c r="U44" i="17"/>
  <c r="U52" i="17"/>
  <c r="U40" i="17"/>
  <c r="U50" i="17"/>
  <c r="T45" i="17"/>
  <c r="T49" i="17"/>
  <c r="U15" i="17"/>
  <c r="U25" i="17"/>
  <c r="U32" i="17"/>
  <c r="T14" i="17"/>
  <c r="U24" i="17"/>
  <c r="C11" i="15" s="1"/>
  <c r="E11" i="15" s="1"/>
  <c r="T42" i="17"/>
  <c r="T30" i="17"/>
  <c r="U35" i="17"/>
  <c r="T12" i="17"/>
  <c r="T11" i="17"/>
  <c r="T41" i="17"/>
  <c r="U31" i="17"/>
  <c r="T23" i="17"/>
  <c r="T26" i="17"/>
  <c r="T10" i="17"/>
  <c r="T17" i="17"/>
  <c r="U13" i="17"/>
  <c r="U29" i="17"/>
  <c r="U9" i="17"/>
  <c r="U33" i="17"/>
  <c r="T38" i="17"/>
  <c r="T34" i="17"/>
  <c r="U39" i="17"/>
  <c r="U27" i="17"/>
  <c r="U36" i="17"/>
  <c r="T36" i="17"/>
  <c r="U21" i="17"/>
  <c r="T21" i="17"/>
  <c r="U18" i="17"/>
  <c r="T18" i="17"/>
  <c r="T19" i="17"/>
  <c r="U19" i="17"/>
  <c r="T20" i="17"/>
  <c r="U20" i="17"/>
  <c r="AS10" i="15"/>
  <c r="AQ10" i="15" s="1"/>
  <c r="C7" i="15" l="1"/>
  <c r="E7" i="15" s="1"/>
  <c r="C17" i="15"/>
  <c r="E17" i="15" s="1"/>
  <c r="AS17" i="15" s="1"/>
  <c r="AQ17" i="15" s="1"/>
  <c r="C9" i="15"/>
  <c r="E9" i="15" s="1"/>
  <c r="C12" i="15"/>
  <c r="E12" i="15" s="1"/>
  <c r="C8" i="15"/>
  <c r="E8" i="15" s="1"/>
  <c r="C18" i="15"/>
  <c r="E18" i="15" s="1"/>
  <c r="AS18" i="15" s="1"/>
  <c r="AR18" i="15" s="1"/>
  <c r="C15" i="15"/>
  <c r="E15" i="15" s="1"/>
  <c r="C19" i="15"/>
  <c r="E19" i="15" s="1"/>
  <c r="AS19" i="15" s="1"/>
  <c r="AQ19" i="15" s="1"/>
  <c r="AS11" i="15"/>
  <c r="AQ11" i="15" s="1"/>
  <c r="AR10" i="15"/>
  <c r="AR17" i="15" l="1"/>
  <c r="AS8" i="15"/>
  <c r="AQ8" i="15" s="1"/>
  <c r="AQ18" i="15"/>
  <c r="AS15" i="15"/>
  <c r="AQ15" i="15" s="1"/>
  <c r="AR19" i="15"/>
  <c r="AR11" i="15"/>
  <c r="AR8" i="15" l="1"/>
  <c r="AR15" i="15"/>
  <c r="AS16" i="15"/>
  <c r="AQ16" i="15" l="1"/>
  <c r="AR16" i="15"/>
  <c r="AS14" i="15"/>
  <c r="AS7" i="15"/>
  <c r="AS9" i="15"/>
  <c r="AS13" i="15"/>
  <c r="AS12" i="15"/>
  <c r="AQ9" i="15" l="1"/>
  <c r="AR9" i="15"/>
  <c r="AQ14" i="15"/>
  <c r="AR14" i="15"/>
  <c r="AQ12" i="15"/>
  <c r="AR12" i="15"/>
  <c r="AQ13" i="15"/>
  <c r="AR13" i="15"/>
  <c r="AQ7" i="15"/>
  <c r="AR7" i="15"/>
  <c r="AT19" i="15" l="1"/>
  <c r="AT18" i="15"/>
  <c r="AT17" i="15"/>
  <c r="AT12" i="15"/>
  <c r="AZ12" i="15" s="1"/>
  <c r="AT14" i="15"/>
  <c r="AZ14" i="15" s="1"/>
  <c r="AT7" i="15"/>
  <c r="AT10" i="15"/>
  <c r="AT15" i="15"/>
  <c r="AT11" i="15"/>
  <c r="AT8" i="15"/>
  <c r="AT16" i="15"/>
  <c r="AT9" i="15"/>
  <c r="AT13" i="15"/>
  <c r="AY17" i="15" l="1"/>
  <c r="AZ17" i="15"/>
  <c r="AY18" i="15"/>
  <c r="AZ18" i="15"/>
  <c r="AZ19" i="15"/>
  <c r="AY19" i="15"/>
  <c r="AY12" i="15"/>
  <c r="AY14" i="15"/>
  <c r="AZ8" i="15"/>
  <c r="AY8" i="15"/>
  <c r="AY11" i="15"/>
  <c r="AZ11" i="15"/>
  <c r="AZ15" i="15"/>
  <c r="AY15" i="15"/>
  <c r="AZ16" i="15"/>
  <c r="AY16" i="15"/>
  <c r="AZ10" i="15"/>
  <c r="AY10" i="15"/>
  <c r="AZ7" i="15"/>
  <c r="AY7" i="15"/>
  <c r="AY9" i="15"/>
  <c r="AZ9" i="15"/>
  <c r="AY13" i="15"/>
  <c r="AZ13" i="15"/>
  <c r="AW19" i="15" l="1"/>
  <c r="AX19" i="15" s="1"/>
  <c r="AW17" i="15"/>
  <c r="AX17" i="15" s="1"/>
  <c r="AW18" i="15"/>
  <c r="AX18" i="15" s="1"/>
  <c r="AW13" i="15"/>
  <c r="AX13" i="15" s="1"/>
  <c r="AW9" i="15"/>
  <c r="AX9" i="15" s="1"/>
  <c r="AW12" i="15"/>
  <c r="AX12" i="15" s="1"/>
  <c r="AW16" i="15"/>
  <c r="AX16" i="15" s="1"/>
  <c r="AW15" i="15"/>
  <c r="AX15" i="15" s="1"/>
  <c r="AW11" i="15"/>
  <c r="AX11" i="15" s="1"/>
  <c r="AW7" i="15"/>
  <c r="AX7" i="15" s="1"/>
  <c r="AW14" i="15"/>
  <c r="AX14" i="15" s="1"/>
  <c r="AW10" i="15"/>
  <c r="AX10" i="15" s="1"/>
  <c r="AW8" i="15"/>
  <c r="AX8" i="15" s="1"/>
</calcChain>
</file>

<file path=xl/sharedStrings.xml><?xml version="1.0" encoding="utf-8"?>
<sst xmlns="http://schemas.openxmlformats.org/spreadsheetml/2006/main" count="7090" uniqueCount="903">
  <si>
    <t>NOME</t>
  </si>
  <si>
    <t>ESCOLA</t>
  </si>
  <si>
    <t>PONTUAÇÃO</t>
  </si>
  <si>
    <t>TOTAL</t>
  </si>
  <si>
    <t>CLASSIFICAÇÃO</t>
  </si>
  <si>
    <t>SUB-09</t>
  </si>
  <si>
    <t>SUB-11</t>
  </si>
  <si>
    <t>SUB-13</t>
  </si>
  <si>
    <t>SUB-15</t>
  </si>
  <si>
    <t>FEM</t>
  </si>
  <si>
    <t>SUB-07</t>
  </si>
  <si>
    <t>SUB 09 FEMININO</t>
  </si>
  <si>
    <t>PONTUAÇÃO ESCOLA:</t>
  </si>
  <si>
    <t>SIM</t>
  </si>
  <si>
    <t>CLASSIFICAÇÃO FINAL</t>
  </si>
  <si>
    <t>NOMES</t>
  </si>
  <si>
    <t>PONTUAÇÃO ALUNO</t>
  </si>
  <si>
    <t>PONTUAÇÃO ESCOLA</t>
  </si>
  <si>
    <t>ESCOLAS PARTICIPANTES</t>
  </si>
  <si>
    <t>ALUNOS PARTICIPANTES</t>
  </si>
  <si>
    <t>NÃO</t>
  </si>
  <si>
    <t>SUB 11 FEMININO</t>
  </si>
  <si>
    <t>SUB 13 FEMININO</t>
  </si>
  <si>
    <t>SUB 15 FEMININO</t>
  </si>
  <si>
    <t>SUB 07 FEMININO</t>
  </si>
  <si>
    <t>CLASSIFICAÇÃO GERAL</t>
  </si>
  <si>
    <t>NOTA SOLO</t>
  </si>
  <si>
    <t>NOTA SALTO</t>
  </si>
  <si>
    <t>SUB 07 MASCULINO</t>
  </si>
  <si>
    <t>SUB 13 MASCULINO</t>
  </si>
  <si>
    <t>SUB 09 MASCULINO</t>
  </si>
  <si>
    <t>SUB 11 MASCULINO</t>
  </si>
  <si>
    <t>SUB 15 MASCULINO</t>
  </si>
  <si>
    <t>MASC</t>
  </si>
  <si>
    <t>Legenda:</t>
  </si>
  <si>
    <t>(digitar informações nesta coluna)</t>
  </si>
  <si>
    <t>(Não alterar - apenas cadastro para lista)</t>
  </si>
  <si>
    <t>(selecionar escola via lista)</t>
  </si>
  <si>
    <t>N I V E L   I       ( B A N C A   1 )</t>
  </si>
  <si>
    <t>N I V E L   I       ( B A N C A   2 )</t>
  </si>
  <si>
    <t>N I V E L   III       ( B A N C A   1 )</t>
  </si>
  <si>
    <t>N I V E L   IV       ( B A N C A   1 )</t>
  </si>
  <si>
    <t>SUB 18 FEMININO</t>
  </si>
  <si>
    <t>SUB 18 MASCULINO</t>
  </si>
  <si>
    <t>SUB-18</t>
  </si>
  <si>
    <t>** SE ALUNO FALTAR É SOMENTE COLOCAR AMBAS NOTAS COMO "0,00", ASSIM NÃO PONTUA NOTA PRO ALUNO E NEM PRA ESCOLA</t>
  </si>
  <si>
    <t>LARA VITA LOPES FLÔRES</t>
  </si>
  <si>
    <t>RAFAELLA CAJANO IZQUERDO</t>
  </si>
  <si>
    <t>ALICE TIEZZI MILAN GIL</t>
  </si>
  <si>
    <t>LAIANE GARZIN CORREA</t>
  </si>
  <si>
    <t>STELLA SILVA GOBETTI</t>
  </si>
  <si>
    <t>BEATRIZ CARDOSO SIBUCKS</t>
  </si>
  <si>
    <t>GIULIA MARUXO CIA</t>
  </si>
  <si>
    <t>ISADORA CAMPOS PENHA</t>
  </si>
  <si>
    <t>LETICIA LOGUERCIO RODRIGUES</t>
  </si>
  <si>
    <t>MANUELA FREITAS CHIGANÇAS</t>
  </si>
  <si>
    <t>VALENTINA DE OLIVEIRA FERNANDES</t>
  </si>
  <si>
    <t>VALENTINA PINHEIRO DOS ANJOS</t>
  </si>
  <si>
    <t>ALICE VIEITEZ MARQUES</t>
  </si>
  <si>
    <t>ALICIA NORONHA GONÇALVES</t>
  </si>
  <si>
    <t>AMANDA UTIDA ELIAS</t>
  </si>
  <si>
    <t>ANA LUÍZA PEREIRA FERREIRA</t>
  </si>
  <si>
    <t>CATARINA FILGUEIRAS PARANHOS FARO</t>
  </si>
  <si>
    <t>HELENA REGO DIAS</t>
  </si>
  <si>
    <t>HELOISE BERGAMIM BARBOZA</t>
  </si>
  <si>
    <t>LARISSA ALVES SILVA</t>
  </si>
  <si>
    <t>LAURA FREIRE OCTAVIANO</t>
  </si>
  <si>
    <t>LAURA RATTI CORTEZ</t>
  </si>
  <si>
    <t>LORENA SILVESTRE MASSULA</t>
  </si>
  <si>
    <t>LUIZA AZINI NAVARRO GOMES</t>
  </si>
  <si>
    <t>LÍVIA OLIVEIRA MORAES</t>
  </si>
  <si>
    <t>MANUELA BELUCCI PEROBELI</t>
  </si>
  <si>
    <t>MANUELA SIMÃO SILVA</t>
  </si>
  <si>
    <t>MANUELLA SCARAMBONI</t>
  </si>
  <si>
    <t>MARIA CAROLINA PARANHOS FARO GIRON</t>
  </si>
  <si>
    <t>MARIA LUISA TOLARDO PEREIRA</t>
  </si>
  <si>
    <t>SERENA CANO CAMPANELLA</t>
  </si>
  <si>
    <t>ANA CLARA LOPES RIBEIRO</t>
  </si>
  <si>
    <t>HELENA PERES MOLINA</t>
  </si>
  <si>
    <t>HELÔ CERLINI MARCHETTI</t>
  </si>
  <si>
    <t>LORENA GOMES GARCIA DA SILVA</t>
  </si>
  <si>
    <t>MANOELLA ANTUNES DE FRANÇA</t>
  </si>
  <si>
    <t>OLIVIA THEREZA CASSI LARANJEIRA</t>
  </si>
  <si>
    <t>OLÍVIA BAIETERO CASSOLI</t>
  </si>
  <si>
    <t>VALENTINA SOFILIO HONORATO</t>
  </si>
  <si>
    <t>ALANIS VITTI MARQUEZIN</t>
  </si>
  <si>
    <t>ANTONELLA TEIXEIRA GUADAGNINI</t>
  </si>
  <si>
    <t>CORA DIAS ANDREOLLI</t>
  </si>
  <si>
    <t>HELENA FIOR</t>
  </si>
  <si>
    <t>HELOISA FOSSALUZA DE SOUZA</t>
  </si>
  <si>
    <t>MARIA VALENTINA MELLO CÂMARA DE OLIVEIRA</t>
  </si>
  <si>
    <t>RARUNA DUARTE MORETTI</t>
  </si>
  <si>
    <t>CECÍLIA RAMPIM BENEDICTO</t>
  </si>
  <si>
    <t>FERNANDA CARVALHO RAMALHO</t>
  </si>
  <si>
    <t>LIVIA TIEMI ARAÚJO UEZU</t>
  </si>
  <si>
    <t>MANUELA CARREGOSA PINHEIRO</t>
  </si>
  <si>
    <t>MANUELA TOMÉ DE SOUZA</t>
  </si>
  <si>
    <t>NINA BALTAZAR MUNIZ</t>
  </si>
  <si>
    <t>OTTO MORAIS G DA SILVA</t>
  </si>
  <si>
    <t>ANTONELLA FORMIGONI BARRETO</t>
  </si>
  <si>
    <t>ANTÔNIA FRANCESCA IANELLI PACHECO</t>
  </si>
  <si>
    <t>BEATRIZ FALCHETTI PACHICOSKI COUTO</t>
  </si>
  <si>
    <t>BEATRIZ LIE KISHIMOTO MARUI</t>
  </si>
  <si>
    <t>ESTELA LEIROS MALVAZZO FAIAN</t>
  </si>
  <si>
    <t>GABRIELLA ZORZIN MENDES</t>
  </si>
  <si>
    <t>GABRIELLE ARMELIN LAMON DE MORAES</t>
  </si>
  <si>
    <t>GRAZIELLE COSTA LABONE</t>
  </si>
  <si>
    <t>HELENA HIYORI TAMURA</t>
  </si>
  <si>
    <t>ISIS COLPAS RAMOS</t>
  </si>
  <si>
    <t>JÚLIA DE FREITAS LIMA</t>
  </si>
  <si>
    <t>LAÍS PAN MANZALE</t>
  </si>
  <si>
    <t>LIZ FLAUSINO OLINDA RIBEIRO</t>
  </si>
  <si>
    <t>LORENA ALVES FERRAZ</t>
  </si>
  <si>
    <t>LUÍSA KANASHIRO FOLLADOR</t>
  </si>
  <si>
    <t>MANUELLA LUCENA DO ROSÁRIO</t>
  </si>
  <si>
    <t>MARIA FERNANDA MATTOS GRANA CALESTINI</t>
  </si>
  <si>
    <t>MARIA LUIZA TONELLO DE ANGELO</t>
  </si>
  <si>
    <t>MARIANA VERÍSSIMO BRUSCO</t>
  </si>
  <si>
    <t>MAYA AKEMI SHIBA RODRIGUES</t>
  </si>
  <si>
    <t>SOFIA TONELLO DE ANGELO</t>
  </si>
  <si>
    <t>SOPHIE COIMBRA DE MOURA SCARABELLO</t>
  </si>
  <si>
    <t>ARISSA NAKAMURA TAMAGUSKO</t>
  </si>
  <si>
    <t>ISABELLA V SUZUKI</t>
  </si>
  <si>
    <t>JULIA CIRELLI SOSA</t>
  </si>
  <si>
    <t>MARIA EDUARDA SANTOS BRIZOTI</t>
  </si>
  <si>
    <t>MELISSA CARAMELO RODRIGUES</t>
  </si>
  <si>
    <t>SARAH SAYURI BRAGA IWAI</t>
  </si>
  <si>
    <t>GIOVANNA BRAVO ANDRONI</t>
  </si>
  <si>
    <t>VALENTINA AMBROZINI SARANZ AMANCIO</t>
  </si>
  <si>
    <t>ALICE HEIDEKER DE CARVALHO</t>
  </si>
  <si>
    <t>ALICE PIONKOSKI PAVANI</t>
  </si>
  <si>
    <t>ANNA SOARES AISSA</t>
  </si>
  <si>
    <t>AYLA CERNAWSKY KIZELLEVICIUS</t>
  </si>
  <si>
    <t>BEATRIZ TABARRANI REDIVO</t>
  </si>
  <si>
    <t>GABRIELY PERALTA SOARES</t>
  </si>
  <si>
    <t>ISABELLA MARTINS ROSSINI</t>
  </si>
  <si>
    <t>ISABELLA SANTOS GUEDES</t>
  </si>
  <si>
    <t>LARA BRZOZOWY HARADA</t>
  </si>
  <si>
    <t>LAURA CABRERA MASSUCATO</t>
  </si>
  <si>
    <t>LORENA MONTEIRO DE LIMA</t>
  </si>
  <si>
    <t>LUISA DE GASPERI ARAUJO LACERDA OLIVEIRA</t>
  </si>
  <si>
    <t>MANUELA GAZZOLA TOREJIANI</t>
  </si>
  <si>
    <t>MARIA EDUARDA NIGRO RIGAMONTI</t>
  </si>
  <si>
    <t>MARIA EDUARDA TESCARO</t>
  </si>
  <si>
    <t>MICAELLA QUEIROZ DOS SANTOS ALMEIDA</t>
  </si>
  <si>
    <t>SOPHIA MENDES DA SILVA</t>
  </si>
  <si>
    <t>VALENTINA RANNOVA DE OLIVEIRA</t>
  </si>
  <si>
    <t>ALICE CLETO DOMINICHELLI</t>
  </si>
  <si>
    <t>BEATRIZ FERREIRA DE ALMEIDA ARIMIZU</t>
  </si>
  <si>
    <t>CATARINA GOMES MARCONDELLI</t>
  </si>
  <si>
    <t>ESTHER VILLELA FERRAIOLI</t>
  </si>
  <si>
    <t>GABRIELE BARTALINI ESTEVES</t>
  </si>
  <si>
    <t>GIOVANA BELUCCI PEROBELI</t>
  </si>
  <si>
    <t>ISABEL BONETTI REIJANI</t>
  </si>
  <si>
    <t>ISABELA NICOLAU CASTILHO</t>
  </si>
  <si>
    <t>LARA PACINI MEIER</t>
  </si>
  <si>
    <t>LAURA BARBOSA DOS SANTOS</t>
  </si>
  <si>
    <t>LAURA BORTOLATO SICOLI DA CRUZ</t>
  </si>
  <si>
    <t>LORENA CARNIELLI SANCHEZ</t>
  </si>
  <si>
    <t>LÍVIA COLONHEZE AMARAL</t>
  </si>
  <si>
    <t>MALU AMORE FINOCCHIARO</t>
  </si>
  <si>
    <t>MALU REINA MARTINUCI FERREIRA</t>
  </si>
  <si>
    <t>MANUELLA FERNANDES MORENO</t>
  </si>
  <si>
    <t>MARIA EDUARDA SALAZAR RODRIGUES</t>
  </si>
  <si>
    <t>MARIA FERNANDA MARIN PIMENTA</t>
  </si>
  <si>
    <t>RAFAELA GERLOFF PIANO</t>
  </si>
  <si>
    <t>REBECA VERISSIMO AGUIAR</t>
  </si>
  <si>
    <t>SOPHIA COSTA LIMA</t>
  </si>
  <si>
    <t>VALENTINA MARAN MACHADO</t>
  </si>
  <si>
    <t>WANESSA GONÇALVES BATISTA</t>
  </si>
  <si>
    <t>AGHATA LUIZA RODRIGUES</t>
  </si>
  <si>
    <t>ESTHER ARENA SANTOS</t>
  </si>
  <si>
    <t>FLORA BAIETERO CASSOLI</t>
  </si>
  <si>
    <t>LUISA GIL DONOFRE</t>
  </si>
  <si>
    <t>LUMA GUIDOLIN RUIZ OLIVEIRA BARBAROTO</t>
  </si>
  <si>
    <t>MARIA LUIZA FLOSE JARDIM</t>
  </si>
  <si>
    <t>MARINA LOURENÇO FARIA</t>
  </si>
  <si>
    <t>LORENA MARIA VIEIRA RODRIGUES</t>
  </si>
  <si>
    <t>MANUELLA FRANCO DOS SANTOS</t>
  </si>
  <si>
    <t>MARIA LUÍSA DE LIMA SOUSA</t>
  </si>
  <si>
    <t>MARIAH M NOVAES</t>
  </si>
  <si>
    <t>AGATHA TANIMOTO PRATES</t>
  </si>
  <si>
    <t>ANA LUISA DE OLIVEIRA CASANOVA</t>
  </si>
  <si>
    <t>BIANCA ARONCHI TOMACHESKY</t>
  </si>
  <si>
    <t>CATARINA ARAÚJO MOURA</t>
  </si>
  <si>
    <t>GABRIELA SBRAVATTI RECHI</t>
  </si>
  <si>
    <t>GIOVANNA RODRIGUES DE MELO FEITOSA</t>
  </si>
  <si>
    <t>JULIA FERREIRA OLIVEIRA SOUZA</t>
  </si>
  <si>
    <t>LORENA RAGONEZZI SANTANA</t>
  </si>
  <si>
    <t>MANUELA SALAZAR DE OLIVEIRA</t>
  </si>
  <si>
    <t>MANUELLA BASSI ESTEVÃO</t>
  </si>
  <si>
    <t>MARIA FLOR ANDRADE GIOLO</t>
  </si>
  <si>
    <t>NINA MARINI REIMANN</t>
  </si>
  <si>
    <t>SOFIA SANTOS ARAUJO</t>
  </si>
  <si>
    <t>VALENTINA PRADO COSTA</t>
  </si>
  <si>
    <t>DAVI SIMÕES BERTOCCO</t>
  </si>
  <si>
    <t>FRANCISCO DE MELLO GONÇALVES</t>
  </si>
  <si>
    <t>ALEX LOPES PETROVICZ OLIVEIRA</t>
  </si>
  <si>
    <t>MATEUS SIQUEIRA ZENKER</t>
  </si>
  <si>
    <t>ANDRÉ LOURENÇO SCHARENBERG</t>
  </si>
  <si>
    <t>FELIPE AFONSO MACEDO</t>
  </si>
  <si>
    <t>GABRIEL DUARTE DE OLIVEIRA</t>
  </si>
  <si>
    <t>GUILHERME JUNQUEIRA VIEIRA</t>
  </si>
  <si>
    <t>HENRIQUE MATOS AMARO</t>
  </si>
  <si>
    <t>LORENZO BARROS BASILE</t>
  </si>
  <si>
    <t>LUCAS TELES MARCANTONIO</t>
  </si>
  <si>
    <t>NOAH HERDY HARRIS</t>
  </si>
  <si>
    <t>RAFAEL CASTR JULIANI</t>
  </si>
  <si>
    <t>ALICE FERREIRA MULLER</t>
  </si>
  <si>
    <t>CATARINA GUTIERREZ PEREIRA</t>
  </si>
  <si>
    <t>CORA MACHADO BARROS</t>
  </si>
  <si>
    <t>KARINA MITIE SUMIKAWA</t>
  </si>
  <si>
    <t>LAURA RIBEIRO WEIPERT</t>
  </si>
  <si>
    <t>LAÍS DIAS BERGAMIM</t>
  </si>
  <si>
    <t>MANUELA RODRIGUES MONTES FERREIRA</t>
  </si>
  <si>
    <t>MARIA RITA CANDIDO SUNAO</t>
  </si>
  <si>
    <t>MILLENA LAMACCHIA DE ARARUNA</t>
  </si>
  <si>
    <t>ALICE MATTIELO PENAQUIO</t>
  </si>
  <si>
    <t>ANTONELLA LUCCHI MORO</t>
  </si>
  <si>
    <t>AYA VICTÓRIA N TAMAGUSKO</t>
  </si>
  <si>
    <t>GABRIELA CLARO FERRAZ</t>
  </si>
  <si>
    <t>RAFAELLA LOPES CROCE</t>
  </si>
  <si>
    <t>GIOVANNA RAMOS RIBEIRO</t>
  </si>
  <si>
    <t>THAIS DE PAULA OLIVEIRA</t>
  </si>
  <si>
    <t>BEATRIZ CORREA PIOLI</t>
  </si>
  <si>
    <t>BRUNA BELISARIO SCUCUGLIA</t>
  </si>
  <si>
    <t>CLARA GOULART DAVID</t>
  </si>
  <si>
    <t>EVA WOHLERS SABO ARIOLI</t>
  </si>
  <si>
    <t>FLÁVIA MARUXO CIA</t>
  </si>
  <si>
    <t>GIORGIA CACELLA DE MARCHI</t>
  </si>
  <si>
    <t>HELENA GURGEL FAVA</t>
  </si>
  <si>
    <t>ISABELLA SENA NOGUEIRA</t>
  </si>
  <si>
    <t>JULIA VOLPI CECHELERO</t>
  </si>
  <si>
    <t>LAURA PRETE MUNIZ</t>
  </si>
  <si>
    <t>LETÍCIA BONGIORNO PETEK</t>
  </si>
  <si>
    <t>MARIA CLARA PAMPHILO</t>
  </si>
  <si>
    <t>MARIA EDUARDA RONCADOR GOBBATO</t>
  </si>
  <si>
    <t>MARIA FERNANDA ALLEVATO FRASON</t>
  </si>
  <si>
    <t>MARIA HELENA CORSINI TEODORO DA SILVA</t>
  </si>
  <si>
    <t>ALICE GOZZI DE FREITAS</t>
  </si>
  <si>
    <t>ANA CLARA COSTA DOS SANTOS</t>
  </si>
  <si>
    <t>BÁRBARA FERNANDES</t>
  </si>
  <si>
    <t>HELENA SAES LEITE</t>
  </si>
  <si>
    <t>ISABELLA DE FRANÇA ROSA</t>
  </si>
  <si>
    <t>ISADORA VALENTINA DOS SANTOS</t>
  </si>
  <si>
    <t>LARA BRAGA MIRALHAS</t>
  </si>
  <si>
    <t>LETÍCIA TAKAHAGI DE LABIO</t>
  </si>
  <si>
    <t>LORENA MARIA VIEIRA CORDEIRO</t>
  </si>
  <si>
    <t>LORENA PANDOLFO BELICIA</t>
  </si>
  <si>
    <t>LUISA MARQUES MATOS</t>
  </si>
  <si>
    <t>MANUELA SAYURI ZOTINI MATSUOKA</t>
  </si>
  <si>
    <t>MARIA FERNANDA DE SOUZA ANDRULIS</t>
  </si>
  <si>
    <t>MIRIAM CAMAROSANI GOUVEA GONÇALVES DA SILVA</t>
  </si>
  <si>
    <t>NICOLE FIOR SEEGER</t>
  </si>
  <si>
    <t>VALENTINA TIAGO</t>
  </si>
  <si>
    <t>ESTER PEDOT</t>
  </si>
  <si>
    <t>GABRIELLY MARTIN DUARTE</t>
  </si>
  <si>
    <t>LUIZA RODRIGUES GUIMARÃES</t>
  </si>
  <si>
    <t>MARIA EDUARDA DIAZ FRANCO</t>
  </si>
  <si>
    <t>RAICA PIRES PESSOA</t>
  </si>
  <si>
    <t>CATARINA GALLO</t>
  </si>
  <si>
    <t>ANTONELLA FACIN GIANOTO</t>
  </si>
  <si>
    <t>BARBARA RINCO RIGONATO</t>
  </si>
  <si>
    <t>FERNANDA CURI GALDIERI</t>
  </si>
  <si>
    <t>ISABELA SILVA MORAES DE ALBUQUERQUE</t>
  </si>
  <si>
    <t>ISABELA SOUZA RADUAN</t>
  </si>
  <si>
    <t>JÚLIA ZORZIM OSAKI</t>
  </si>
  <si>
    <t>MANUELA CASIMIRO BERRACOSO</t>
  </si>
  <si>
    <t>MANUELA SBRAVATTI RECHI</t>
  </si>
  <si>
    <t>DAVI DE ALMEIDA QUEIROZ E BARROS</t>
  </si>
  <si>
    <t>DANIEL CESSAROVICE ASCARI COSTA</t>
  </si>
  <si>
    <t>VINICIUS VIEIRA MIZUMOTO</t>
  </si>
  <si>
    <t>ENZO PACINI MEIER</t>
  </si>
  <si>
    <t>FABRÍCIO CARDOSO TAVARES</t>
  </si>
  <si>
    <t>JOÃO GABRIEL BAJESTER MORAIS</t>
  </si>
  <si>
    <t>CATARINA KAGAWA MAEDA</t>
  </si>
  <si>
    <t>MANUELA PASCOAL CASSIM</t>
  </si>
  <si>
    <t>MANUELA SPRIOLI</t>
  </si>
  <si>
    <t>MANUELLA ROCHA MONTEIRO BASTOS</t>
  </si>
  <si>
    <t>HELOISA ANGELO E SILVA</t>
  </si>
  <si>
    <t>AMANDA FORTES GONÇALVES</t>
  </si>
  <si>
    <t>BEATRIZ DE FRANÇA MOLINA</t>
  </si>
  <si>
    <t>BIANCA BIANCO DE SOUZA ALCANTARILLA</t>
  </si>
  <si>
    <t>ISADORA BATISTELA DE ABREU</t>
  </si>
  <si>
    <t>LAURA BELISARIO SCUCUGLIA</t>
  </si>
  <si>
    <t>NICOLE CATALANI DE QUEIROZ CORTEZI LINO</t>
  </si>
  <si>
    <t>ANTONELLA NUNES CABRAL</t>
  </si>
  <si>
    <t>BIANCA DALLOCCO GIRON</t>
  </si>
  <si>
    <t>FERNANDA KAORI FUKUMOTO</t>
  </si>
  <si>
    <t>JÚLIA CARNIELLI SANCHEZ</t>
  </si>
  <si>
    <t>LARISSA SOFIATTI GERIBOLA MOREIRA</t>
  </si>
  <si>
    <t>ALICE MURARI DE FREITAS RAMOS</t>
  </si>
  <si>
    <t>ALICIA ARAUJO</t>
  </si>
  <si>
    <t>JULIA OLIVEIRA CESAR</t>
  </si>
  <si>
    <t>LARISSA CECCATO VERTEMATI</t>
  </si>
  <si>
    <t>SARAH SOPHIA SILVA DRIGO</t>
  </si>
  <si>
    <t>DANIA ABDO CARIM EL ORRA</t>
  </si>
  <si>
    <t>JORGE GIMENES MARCANTONIO</t>
  </si>
  <si>
    <t>BEATRIZ YUKI UTSUMI</t>
  </si>
  <si>
    <t>MANUELA LIMA GUEDES</t>
  </si>
  <si>
    <t>SHOPIA CAPPELLI ROBAINA LOPES</t>
  </si>
  <si>
    <t>GIOVANA VEIGA ALBANO</t>
  </si>
  <si>
    <t>LIVIA BRITO MONTEIRO</t>
  </si>
  <si>
    <t>MANUELLA MOTTA BARBOSA DOS SANTOS</t>
  </si>
  <si>
    <t>LARISSA RECHE BEZERRA FERREIRA</t>
  </si>
  <si>
    <t>SARAH ANDRADE FERREIRA</t>
  </si>
  <si>
    <t>VITOR TURTERA GENTIL</t>
  </si>
  <si>
    <t>SOFIA SOARES JUSTI</t>
  </si>
  <si>
    <t>LARA RODRIGUES BULHÕES</t>
  </si>
  <si>
    <t>HELENA FANTATO FISHER</t>
  </si>
  <si>
    <t>ISIS FRIGO DE SIMONI CABRERA</t>
  </si>
  <si>
    <t>SOFIA OLIVEIRA DOS SANTOS</t>
  </si>
  <si>
    <t>EDUARDA QUINTINO BONATTI</t>
  </si>
  <si>
    <t>SOPHIA BARBATO ANDRADE</t>
  </si>
  <si>
    <t>ANA BEATRIZ LOPEZ BARBIERI</t>
  </si>
  <si>
    <t>MARIA LAURA LOPEZ BARBIERI</t>
  </si>
  <si>
    <t>LARISSA MARQUES FURTADO</t>
  </si>
  <si>
    <t>ALÍCIA RAMPIM BENEDICTO</t>
  </si>
  <si>
    <t>LUCCA FRANCO</t>
  </si>
  <si>
    <t>ANA HELENA DE A F CEOLIN</t>
  </si>
  <si>
    <t>NICOLE MARTINS MEDRANO</t>
  </si>
  <si>
    <t>HELOISA TORET TEIXEIRA</t>
  </si>
  <si>
    <t>JÚLIA CAVALINI CHIQUIE</t>
  </si>
  <si>
    <t>RAÍSSA YUMI ACAQUI</t>
  </si>
  <si>
    <t>LETÍCIA BITTENCOURT</t>
  </si>
  <si>
    <t>MANUELA DESSIE PINHEIRO</t>
  </si>
  <si>
    <t>MAYA PALADINO AMADIO NASCIMENTO</t>
  </si>
  <si>
    <t>MAYA STELLA STOJEVIC</t>
  </si>
  <si>
    <t>RAFAELLA CRIVELENTE FERREIRA</t>
  </si>
  <si>
    <t>ANTONELLA AYUMI CASA KAGUE</t>
  </si>
  <si>
    <t>REBECA BORGES</t>
  </si>
  <si>
    <t>SOFIA SOUZA CAPANEMA</t>
  </si>
  <si>
    <t>AURORA MENEZES GRACIO</t>
  </si>
  <si>
    <t>LETÍCIA SAES YUMOTO</t>
  </si>
  <si>
    <t>MARIA VALENTINA ARAUJO TORRES</t>
  </si>
  <si>
    <t>MARIANA ALVES OLIVEIRA</t>
  </si>
  <si>
    <t>MARIANA ZAPOLATO COUTO</t>
  </si>
  <si>
    <t>RAFAELA DA SILVA GUTIERREZ VETURIANO</t>
  </si>
  <si>
    <t>RAFAELA RIBEIRO CAMOLEZI</t>
  </si>
  <si>
    <t>NOAH TADAO HATAYAMA</t>
  </si>
  <si>
    <t>BRUNO COELHO DE PROSDOCIMI</t>
  </si>
  <si>
    <t>EDUARDO BITTENCOURT</t>
  </si>
  <si>
    <t>FELIPE VERISSIMO AGUIAR</t>
  </si>
  <si>
    <t>LEONARDO FILGUEIRAS PARANHOS FARO</t>
  </si>
  <si>
    <t>MIGUEL THOMAZ MACIEL</t>
  </si>
  <si>
    <t>RICARDO BITTENCOURT DUARTE</t>
  </si>
  <si>
    <t>BEATRIZ PAROLI</t>
  </si>
  <si>
    <t>LIS MARIA MOREIRA FURTADO</t>
  </si>
  <si>
    <t>LÍVIA MOTA BATAGIN ANDRETO</t>
  </si>
  <si>
    <t>RAFAELA DE FREITAS LOURENÇO</t>
  </si>
  <si>
    <t>MARINA PEREIRA MARQUES</t>
  </si>
  <si>
    <t>YASMIN DOS ANJOS GARCIA</t>
  </si>
  <si>
    <t>BEATRIZ CREDIDIO IZEPPI</t>
  </si>
  <si>
    <t>BEATRIZ FERNANDES SILVA</t>
  </si>
  <si>
    <t>CLARA DUARTE DE OLIVEIRA</t>
  </si>
  <si>
    <t>FERNANDA SOLLER SPALATO TORRES</t>
  </si>
  <si>
    <t>KAROLLINE MARAN MACHADO</t>
  </si>
  <si>
    <t>VALENTINA NORONHA GONÇALVES</t>
  </si>
  <si>
    <t>PIETRA SARZI LOPPARELLI CAMARGO</t>
  </si>
  <si>
    <t>EMILLY GOMES RIBEIRO</t>
  </si>
  <si>
    <t>MARCELA PASINI GOBI</t>
  </si>
  <si>
    <t>SOPHIE MACHADO PRADO</t>
  </si>
  <si>
    <t>FELIPE VILLELA FERRAIOLI</t>
  </si>
  <si>
    <t>RICARDO BARRETO MARTINS</t>
  </si>
  <si>
    <t>MARIA LUIZA SILVEIRA ESTRELA</t>
  </si>
  <si>
    <t>EDUARDO AMORIM NISHI</t>
  </si>
  <si>
    <t>FELIPE POLESE LIMA</t>
  </si>
  <si>
    <t>GIOVANNI TALÁ CRIVELLARI</t>
  </si>
  <si>
    <t>PIETRO HENRIQUE MINATTI BELOTTI</t>
  </si>
  <si>
    <t>GABRIELA OBERLING PORTO PONTES</t>
  </si>
  <si>
    <t>LORENA FRANCHI</t>
  </si>
  <si>
    <t>MANUELLA EL BAYEH SILVA</t>
  </si>
  <si>
    <t>MARIA CLARA SIMÕES CAVICHINI</t>
  </si>
  <si>
    <t>BEATRIZ DE OLIVEIRA SANTOS RIBEIRO</t>
  </si>
  <si>
    <t>ALICE MACHADO OSAKI</t>
  </si>
  <si>
    <t>ISADORA GALVANO RIGATO</t>
  </si>
  <si>
    <t>MARIA LUIZA FARINA HIROKADO</t>
  </si>
  <si>
    <t>VALENTINA MORA IDLER GOMES</t>
  </si>
  <si>
    <t>ISABELLA PRESSINOTTI MORAES</t>
  </si>
  <si>
    <t>LIVIA AYUMI KAYO</t>
  </si>
  <si>
    <t>LUCAS ARAÚJO DA ROCHA BENEVIDES</t>
  </si>
  <si>
    <t>DIANA DEL GREGO BARBOSA</t>
  </si>
  <si>
    <t>VITORIA SOUSA NAZARI</t>
  </si>
  <si>
    <t>ALICE LIRA DOS SANTOS</t>
  </si>
  <si>
    <t>BELLA SANCHEZ CARDOSO CALDERONI</t>
  </si>
  <si>
    <t>MAYA DEL VIGNA GONZALES</t>
  </si>
  <si>
    <t>MAITE OLIVEIRA ATANAZIO</t>
  </si>
  <si>
    <t>MARIA TEREZA RODRIGUES CARLI</t>
  </si>
  <si>
    <t>VALENTINA HERRERA GIMENES DE SOUSA</t>
  </si>
  <si>
    <t>HELENA SERRANO RIGO</t>
  </si>
  <si>
    <t>RAFAELA BERNARDE</t>
  </si>
  <si>
    <t>LUIZA HELENA HERNANDEZ</t>
  </si>
  <si>
    <t>MARIA EDUARDA PEDUTO</t>
  </si>
  <si>
    <t>LARA OLIVEIRA ATANAZIO</t>
  </si>
  <si>
    <t>ALICE ALMEIDA SILVA</t>
  </si>
  <si>
    <t>VITÓRIA DE SOUZA BATISTA</t>
  </si>
  <si>
    <t>MARTINA DE ASSIS CAPPELLANO CURALOV</t>
  </si>
  <si>
    <t>BEATRIZ CALEGARI</t>
  </si>
  <si>
    <t>GIOVANA FEITEIRA FULEP</t>
  </si>
  <si>
    <t>BIANCA PACHECO XAVIER</t>
  </si>
  <si>
    <t>MELISSA MOUSSI ASSIM</t>
  </si>
  <si>
    <t>MAITÊ DA SILVA BUSO</t>
  </si>
  <si>
    <t>BEATRIZ PEREIRA STEFANI</t>
  </si>
  <si>
    <t>HELOISA MARTIN VOLPATO</t>
  </si>
  <si>
    <t>MARIA CLARA VIEIRA MERIDA</t>
  </si>
  <si>
    <t>LAURA REGINI GRISANTE</t>
  </si>
  <si>
    <t>MARIANA MATSUDA CARVALHO</t>
  </si>
  <si>
    <t>FERNANDA MONTENEGRO PIZARRO</t>
  </si>
  <si>
    <t>LORENA MARTINS BORGES</t>
  </si>
  <si>
    <t xml:space="preserve">SOPHIA ROSSA MONTIN </t>
  </si>
  <si>
    <t>ALICE THEODORO OLIVEIRA</t>
  </si>
  <si>
    <t>LETICIA TESSUTI DA ROZ</t>
  </si>
  <si>
    <t>CATHARINA CARREIRA  DE FARIA</t>
  </si>
  <si>
    <t>MARIA EDUARDA LACERDA FERNANDES</t>
  </si>
  <si>
    <t>RAFAELA MONTENEGRO PIZARRO</t>
  </si>
  <si>
    <t>LARA VENEROSO SILVA</t>
  </si>
  <si>
    <t>GABRIELLE MORILA MOTA</t>
  </si>
  <si>
    <t>JÚLIA MENEZES VILCHES ROCHA</t>
  </si>
  <si>
    <t>RAFAELA GOMES GODOY</t>
  </si>
  <si>
    <t>LIVIA GURGEL FAVA</t>
  </si>
  <si>
    <t>MARIA LUIZA VIEIRA MERIDA</t>
  </si>
  <si>
    <t>NICOLE BENEDINI COUTO</t>
  </si>
  <si>
    <t>MARIANA DELLA VALLE SPOLON</t>
  </si>
  <si>
    <t>LETICIA TADOKORO</t>
  </si>
  <si>
    <t>CAROLINA PICIRILO SPAULUCCI</t>
  </si>
  <si>
    <t>ISABELA BERNARDE</t>
  </si>
  <si>
    <t>VICENTE SACHETA DA COSTA</t>
  </si>
  <si>
    <t>MANUEL COSTA DA SILVA</t>
  </si>
  <si>
    <t>CAUÃ DO NASCIMENTO MORALES</t>
  </si>
  <si>
    <t>ROMEU MOURA RUMY</t>
  </si>
  <si>
    <t>GABRIEL BUENO CASTRO</t>
  </si>
  <si>
    <t>JOÃO PEDRO OLIVEIRA DOS SANTOS</t>
  </si>
  <si>
    <t>IGOR ZANELI MACIEL</t>
  </si>
  <si>
    <t>HELOISA BRAMBILA GERMANO</t>
  </si>
  <si>
    <t>ISADORA NOBREGA CUZZIOL</t>
  </si>
  <si>
    <t>ALICE FOGATO PEPPINELLI</t>
  </si>
  <si>
    <t>ISABELA NOBREGA CUZZIOL</t>
  </si>
  <si>
    <t>LAÍS FREIRE MARIN</t>
  </si>
  <si>
    <t>RAQUEL CAMARGO SALVI</t>
  </si>
  <si>
    <t>LORENZO ARAUJO CONOCCHIARI</t>
  </si>
  <si>
    <t>BEATRIZ RIBEIRO REIS</t>
  </si>
  <si>
    <t>LIZ BERGONSI ORTIZ</t>
  </si>
  <si>
    <t>ISABELA ORTEGA DA ROCHA</t>
  </si>
  <si>
    <t>MANUELA FARIA CAETANO</t>
  </si>
  <si>
    <t>MELISSA NARDUCCI SCARRANO</t>
  </si>
  <si>
    <t>ISABELLY MUNIS COSTA</t>
  </si>
  <si>
    <t>MANUELA MEDEIROS SALES</t>
  </si>
  <si>
    <t>LUISA DE ASSIS SOUZA GAMA</t>
  </si>
  <si>
    <t>VALENTINA DUQUE DELMONTE PEIXOTO</t>
  </si>
  <si>
    <t>MARINA FREITAS DE MIRANDA</t>
  </si>
  <si>
    <t>MARIA EDUARDA BELLA</t>
  </si>
  <si>
    <t>COLEGIO HARMONIA</t>
  </si>
  <si>
    <t>COLEGIO PETROPOLIS</t>
  </si>
  <si>
    <t>COLÉGIO ARBOS - UNIDADE SANTO ANDRÉ</t>
  </si>
  <si>
    <t>EXTERNATO RIO BRANCO</t>
  </si>
  <si>
    <t>GRUPO FÊNIX DE EDUCAÇÃO</t>
  </si>
  <si>
    <t>IEBURIX -SBC</t>
  </si>
  <si>
    <t>PEN LIFE</t>
  </si>
  <si>
    <t>COLEGIO VILLA LOBOS</t>
  </si>
  <si>
    <t>COLEGIO PIAGET</t>
  </si>
  <si>
    <t>LICEU JARDIM</t>
  </si>
  <si>
    <t>ARBOS SÃO CAETANO</t>
  </si>
  <si>
    <t>COLÉGIO ATENEU - SCS</t>
  </si>
  <si>
    <t>F</t>
  </si>
  <si>
    <t>NÍVEL 1</t>
  </si>
  <si>
    <t>M</t>
  </si>
  <si>
    <t>NÍVEL 2</t>
  </si>
  <si>
    <t>NÍVEL 3</t>
  </si>
  <si>
    <t>NÍVEL 4</t>
  </si>
  <si>
    <t>SUB 07</t>
  </si>
  <si>
    <t>SUB 09</t>
  </si>
  <si>
    <t>SUB 11</t>
  </si>
  <si>
    <t>SUB 13</t>
  </si>
  <si>
    <t>SUB 15</t>
  </si>
  <si>
    <t>SUB 18</t>
  </si>
  <si>
    <t>GENERO</t>
  </si>
  <si>
    <t>NIVEL</t>
  </si>
  <si>
    <t>CATEGORIA</t>
  </si>
  <si>
    <t>ALICE BERTOLAZO COELHO</t>
  </si>
  <si>
    <t>ALICE COSTA ANDRADE</t>
  </si>
  <si>
    <t>ALICE SILVA SANTOS</t>
  </si>
  <si>
    <t>ANTONELLA BAGGIO TEIXEIRA</t>
  </si>
  <si>
    <t>ANTONELLA CHELEGÃO VILINS</t>
  </si>
  <si>
    <t>ARTHUR DELA COLETA ZAMBELAN</t>
  </si>
  <si>
    <t>BARBARA GARCIA VILLARES FIGUEIREDO</t>
  </si>
  <si>
    <t>BEATRIZ DELPOIO DE ARAUJO</t>
  </si>
  <si>
    <t>BEATRIZ SOUSA OLIVEIRA</t>
  </si>
  <si>
    <t>BETINA DA COSTA RAMILLI ISSA</t>
  </si>
  <si>
    <t>BIANCA AMÉRICO ALVES XAVIER</t>
  </si>
  <si>
    <t>BIANCA FAÇANHA DOS SANTOS</t>
  </si>
  <si>
    <t>BIANCA MAIELLARO CAMUSSO</t>
  </si>
  <si>
    <t>CAROLINE FINCO STOIANOF</t>
  </si>
  <si>
    <t>CATARINA AZEVEDO ROMERA DA SILVA</t>
  </si>
  <si>
    <t>CATARINA CARVALHO KIRMELIENE</t>
  </si>
  <si>
    <t>CATARINA GHIRELLI</t>
  </si>
  <si>
    <t>CECÍLIA AYA GONÇALVES BERALDO</t>
  </si>
  <si>
    <t>CECÍLIA LONGUINI BARNABÉ</t>
  </si>
  <si>
    <t>EDUARDA FESTUCCI DIAS</t>
  </si>
  <si>
    <t>ELISA MACEDO GUIMARÃES</t>
  </si>
  <si>
    <t>ELISA OMENA GOMES</t>
  </si>
  <si>
    <t>ELIZA MARCHI BESSA</t>
  </si>
  <si>
    <t>EMANUELLA CIARLEGLIO ULBA GOMES</t>
  </si>
  <si>
    <t>EMILLY ISADORA DA SILVA SANTOS</t>
  </si>
  <si>
    <t>ESTELA GALLETI BARBIERI</t>
  </si>
  <si>
    <t>EVA CASTRO DA COSTA</t>
  </si>
  <si>
    <t>FERNANDA GONÇALVES FERNANDES</t>
  </si>
  <si>
    <t>FLAVIA DE SANTANA SILVA</t>
  </si>
  <si>
    <t>GABRIELA DECANINI</t>
  </si>
  <si>
    <t>GABRIELA VASCONCELLOS PIZZUTO</t>
  </si>
  <si>
    <t>GABRIELAA ANDERSEN FERNANDES</t>
  </si>
  <si>
    <t>GIOVANA BUZATTO FERREIRA</t>
  </si>
  <si>
    <t>GIOVANA CARVALHO BORSARI</t>
  </si>
  <si>
    <t>GIOVANA RECHE ABDALLA</t>
  </si>
  <si>
    <t>GIOVANNA BODNARCZUK GOMES</t>
  </si>
  <si>
    <t>GIOVANNA SILVA TEIXEIRA</t>
  </si>
  <si>
    <t>GIULIA MIYAZAKI SORICE</t>
  </si>
  <si>
    <t>HELENA CAMARARATE VILAR</t>
  </si>
  <si>
    <t>HELENA FRANCESCHI FRANCO</t>
  </si>
  <si>
    <t>HELENA PELLUZZI MEDEIROS</t>
  </si>
  <si>
    <t>HELENA PRIETO</t>
  </si>
  <si>
    <t>HELOISA MATURANA HAVRANEK</t>
  </si>
  <si>
    <t>HELOÍSA VAZ SACCHINE</t>
  </si>
  <si>
    <t>ISABELA IGLESIAS PIRES</t>
  </si>
  <si>
    <t>ISABELA KANASHIRO NAKASONE</t>
  </si>
  <si>
    <t>ISABELA SALOMÃO ANTONIO</t>
  </si>
  <si>
    <t>ISABELLA GUIRELLI</t>
  </si>
  <si>
    <t>ISABELLA PACCES COSTA BRAGION</t>
  </si>
  <si>
    <t>ISABELLA PUJOL BOTEJARA</t>
  </si>
  <si>
    <t>JULIA ALVES PIRES LIMA</t>
  </si>
  <si>
    <t>JULIA ARCANJO ZAMPOLI</t>
  </si>
  <si>
    <t>JÚLIA LOBATO DE BARROS</t>
  </si>
  <si>
    <t>JULIA SOARES CORREA</t>
  </si>
  <si>
    <t>JULIANA DEPAOLI MUCIO</t>
  </si>
  <si>
    <t>LARA MARINS NAPIER</t>
  </si>
  <si>
    <t>LARISSA MAIOLI RIZZO</t>
  </si>
  <si>
    <t>LAURA DOS SANTOS PEGORARO</t>
  </si>
  <si>
    <t>LAURA PAIVA BRANCALHÃO</t>
  </si>
  <si>
    <t>LAURA SERRATI MORELLI</t>
  </si>
  <si>
    <t>LAURA SUCIO MARCOVECCHIO</t>
  </si>
  <si>
    <t>LAVINIA MARCONDES NAVARRO</t>
  </si>
  <si>
    <t>LETICIA PRAÇA RAMOS</t>
  </si>
  <si>
    <t>LETICIA SOUZA GARRIDO</t>
  </si>
  <si>
    <t>LETICIA VENCIGUERI CHICOLI</t>
  </si>
  <si>
    <t>LIVIA ACERBI PORTELA LEITE</t>
  </si>
  <si>
    <t>LIVIA DE PASCHOAL CARAMEL</t>
  </si>
  <si>
    <t>LIVIA MOURA GUIMARÃES</t>
  </si>
  <si>
    <t>LIZ SANTANA SILVA NAVARRO</t>
  </si>
  <si>
    <t>LORENA CAPPI FIRMINO</t>
  </si>
  <si>
    <t>LORENA ZANOTTO DE SENA</t>
  </si>
  <si>
    <t>LOUISE DIONIZIO GOMES</t>
  </si>
  <si>
    <t>LUCAS DOBRIOGLO PEREIRA IGNÁCIO</t>
  </si>
  <si>
    <t>LUISA NANAMI YAMAMOTO</t>
  </si>
  <si>
    <t>LUIZA AGUIAR RAMACCIOTTI</t>
  </si>
  <si>
    <t>LUIZA AYUMI NAGAMINE ROCHA</t>
  </si>
  <si>
    <t>LUIZA DOBRIOGLO PEREIRA IGNACIO</t>
  </si>
  <si>
    <t>LUIZA FURLAN SIMÕES</t>
  </si>
  <si>
    <t>LUIZA MOURA GUIMARÃES</t>
  </si>
  <si>
    <t>LUIZA NICHELE GARBIN</t>
  </si>
  <si>
    <t>MANUELA DA MATTA LUSSARI</t>
  </si>
  <si>
    <t>MANUELA DO AMARAL COSTA DE SOUZA</t>
  </si>
  <si>
    <t>MANUELA MACHADO DE OLIVEIRA</t>
  </si>
  <si>
    <t>MANUELA MARTINAZZI MASCHIO</t>
  </si>
  <si>
    <t>MANUELLA CINTRA FERIAN</t>
  </si>
  <si>
    <t>MANUELLA DE FRANÇA WANG</t>
  </si>
  <si>
    <t>MARIA ALICE SANTANA DO NASC. BARINI</t>
  </si>
  <si>
    <t>MARIA CLARA BONGIORNO FELIX</t>
  </si>
  <si>
    <t>MARIA EDUARDA BROCH</t>
  </si>
  <si>
    <t>MARIA EDUARDA MARTINS BATISTELA</t>
  </si>
  <si>
    <t>MARIA EDUARDA MINGUINI DE LIMA</t>
  </si>
  <si>
    <t>MARIA EDUARDA SANTAROSSA</t>
  </si>
  <si>
    <t>MARIA EDUARDA SOUZA SILVA</t>
  </si>
  <si>
    <t>MARIA FERNANDA SIQUEIRA DA FONSECA</t>
  </si>
  <si>
    <t>MARIA MARCONDES CALIMAN</t>
  </si>
  <si>
    <t>MARIANA DA CUNHA PRIETE</t>
  </si>
  <si>
    <t>MARIANA IGLESIAS PIRES</t>
  </si>
  <si>
    <t>MARIANA MARTINS PINI</t>
  </si>
  <si>
    <t>MARINA INNOCENTE</t>
  </si>
  <si>
    <t>MARIZKA ZAKALUK</t>
  </si>
  <si>
    <t>MARTINA LIBERALI FUJITA</t>
  </si>
  <si>
    <t>MARTINA MUNIZ BARBOSA</t>
  </si>
  <si>
    <t>MURILO CARMONA MARTIM</t>
  </si>
  <si>
    <t>OLIVIA DE MATOS MARSON VIANA</t>
  </si>
  <si>
    <t>OLIVIA DO AMARAL PEREIRA</t>
  </si>
  <si>
    <t>PIETRA DOS SANTOS COSTA</t>
  </si>
  <si>
    <t>RAFAELA DE OLIVEIRA MARQUES CONTE</t>
  </si>
  <si>
    <t>RAFAELA FERNANDES LOBO</t>
  </si>
  <si>
    <t>RAFAELA SALVIATTO ANDREO</t>
  </si>
  <si>
    <t>RAFAELLA FERNANDES CAMPACCI</t>
  </si>
  <si>
    <t>RAFAELLA GATTI STAFOCHER</t>
  </si>
  <si>
    <t>RAFAELLA RODRIGUES SARGENTO PERRELLA</t>
  </si>
  <si>
    <t>RAFAELLA VARGAS WIENC</t>
  </si>
  <si>
    <t>RAQUEL GIROLDO CRESSINE</t>
  </si>
  <si>
    <t>REBECA SILVA SANTOS</t>
  </si>
  <si>
    <t>REBECA VITÓRIA MOYA DA ROCHA</t>
  </si>
  <si>
    <t>ROSA ANTONITSCH VIDO</t>
  </si>
  <si>
    <t>SALMA MARQUEZ GONZALES</t>
  </si>
  <si>
    <t>SOFIA ROMERO BUENO</t>
  </si>
  <si>
    <t>SOFIA VIEIRA GUAZZELLI VINCI</t>
  </si>
  <si>
    <t>STELLA ALVES MATIUSSI</t>
  </si>
  <si>
    <t>STELLA FAGUNDES BREZOLINI</t>
  </si>
  <si>
    <t>TARSILA GARCIA DE CARVALHO</t>
  </si>
  <si>
    <t>TERESA VENDRAMINI CRISPIN</t>
  </si>
  <si>
    <t>VALENTINA ALVES DELBON</t>
  </si>
  <si>
    <t>VALENTINA ANDREZZA GONÇALVES PINHEIRO</t>
  </si>
  <si>
    <t>VALENTINA MAYEVA ROSSETTI</t>
  </si>
  <si>
    <t>VICTORIA RIERA CONTE</t>
  </si>
  <si>
    <t>YURI DE LIMA LUCIO DIAS</t>
  </si>
  <si>
    <t>LAURA FUGANHOLI PAVESI</t>
  </si>
  <si>
    <t>LIVIA MAYUMI KOMESU</t>
  </si>
  <si>
    <t>NIVEL 2</t>
  </si>
  <si>
    <t>MEI EGAMI</t>
  </si>
  <si>
    <t>GABRIELA TAKATA</t>
  </si>
  <si>
    <t>CAMILA GASPAROTO</t>
  </si>
  <si>
    <t>ESTHER BRANDÃO</t>
  </si>
  <si>
    <t>ALICE MIKI</t>
  </si>
  <si>
    <t>MARCELA POLIZEL</t>
  </si>
  <si>
    <t>SARAH CERQUEIRA</t>
  </si>
  <si>
    <t>MAITÊ MARTINI</t>
  </si>
  <si>
    <t>RAISSA RIGON</t>
  </si>
  <si>
    <t>ARBOS SÃO BERNARDO DO CAMPO</t>
  </si>
  <si>
    <t>LARA CRISTINA URTADO BRAZ</t>
  </si>
  <si>
    <t>ISABELA SIMIONATO COSTA</t>
  </si>
  <si>
    <t>LUIZA CESAR ARMELLINI</t>
  </si>
  <si>
    <t>MARIANA DOMINGUES MARTINEZ</t>
  </si>
  <si>
    <t>BELLA GUIDOLIN GERALDINI</t>
  </si>
  <si>
    <t>VIVIAN VICTÓRIA AKEL VIDAL</t>
  </si>
  <si>
    <t>LORENA BELLATI ARAKELIAN</t>
  </si>
  <si>
    <t>MARINA TURTA MIAN</t>
  </si>
  <si>
    <t>LORENA GONZALEZ BROCO</t>
  </si>
  <si>
    <t>LUIZA DE OLIVEIRA FASOLI</t>
  </si>
  <si>
    <t xml:space="preserve">ELIS DIAS FERREIRA </t>
  </si>
  <si>
    <t>N I V E L   I       ( B A N C A   3 )</t>
  </si>
  <si>
    <t>N I V E L   I       ( B A N C A   3)</t>
  </si>
  <si>
    <t>N I V E L   I       ( B A N C A   4 )</t>
  </si>
  <si>
    <t>N I V E L   I       ( B A N C A  4 )</t>
  </si>
  <si>
    <t>SOUMAYA CHAWA ALBIGEZI</t>
  </si>
  <si>
    <t>N I V E L   II       ( B A N C A  4)</t>
  </si>
  <si>
    <t>N I V E L   II       ( B A N C A   4)</t>
  </si>
  <si>
    <t>N I V E L   II       ( B A N C A   4 )</t>
  </si>
  <si>
    <t>ISABELLE DOLCI</t>
  </si>
  <si>
    <t>N I V E L   III       ( B A N C A   4 )</t>
  </si>
  <si>
    <t>LUIZA SERTEK</t>
  </si>
  <si>
    <t>SUB 07 PONTUAÇÃO</t>
  </si>
  <si>
    <t>SUB 07 COLOCAÇÃO</t>
  </si>
  <si>
    <t>SUB 07 PONTUAÇÃO ESCOLAS</t>
  </si>
  <si>
    <t>SUB 18 PONTUAÇÃO ESCOLAS</t>
  </si>
  <si>
    <t>SUB 18 COLOCAÇÃO</t>
  </si>
  <si>
    <t>SUB 18 PONTUAÇÃO</t>
  </si>
  <si>
    <t>SUB 15 PONTUAÇÃO ESCOLAS</t>
  </si>
  <si>
    <t>SUB 15 COLOCAÇÃO</t>
  </si>
  <si>
    <t>SUB 15 PONTUAÇÃO</t>
  </si>
  <si>
    <t>SUB 13 PONTUAÇÃO ESCOLAS</t>
  </si>
  <si>
    <t>SUB 13 COLOCAÇÃO</t>
  </si>
  <si>
    <t>SUB 13 PONTUAÇÃO</t>
  </si>
  <si>
    <t>SUB 11 PONTUAÇÃO ESCOLAS</t>
  </si>
  <si>
    <t>SUB 11 COLOCAÇÃO</t>
  </si>
  <si>
    <t>SUB 11 PONTUAÇÃO</t>
  </si>
  <si>
    <t>SUB 09 PONTUAÇÃO ESCOLAS</t>
  </si>
  <si>
    <t>SUB 09 COLOCAÇÃO</t>
  </si>
  <si>
    <t>SUB 09 PONTUAÇÃO</t>
  </si>
  <si>
    <t>TOTAL ESCOLAS</t>
  </si>
  <si>
    <t>ALICE KAMADA</t>
  </si>
  <si>
    <t>LUISA SAMPAIO</t>
  </si>
  <si>
    <t>ANA LION</t>
  </si>
  <si>
    <t>LUISA GILDONF</t>
  </si>
  <si>
    <t>MARINA RODRIGUES</t>
  </si>
  <si>
    <t>ALICE LIRA</t>
  </si>
  <si>
    <t>BETINA NAOMI</t>
  </si>
  <si>
    <t>BEATRIZ ESCARAMELO</t>
  </si>
  <si>
    <t>MANUELA VINCENTIM</t>
  </si>
  <si>
    <t>LARA FARIA</t>
  </si>
  <si>
    <t>LUISA ARRATI</t>
  </si>
  <si>
    <t>MELISA CARAMELO</t>
  </si>
  <si>
    <t xml:space="preserve"> EDUARDA FESTUCCI</t>
  </si>
  <si>
    <t>LIZ REZENDE</t>
  </si>
  <si>
    <t>LIVIA UEHARA</t>
  </si>
  <si>
    <t xml:space="preserve">LIGIA </t>
  </si>
  <si>
    <t>STELLA</t>
  </si>
  <si>
    <t>LARA QUANDT</t>
  </si>
  <si>
    <t>ALICE CESTARI RAPOSO MARQUES</t>
  </si>
  <si>
    <t>BEATRIZ SILVA VALIANTE</t>
  </si>
  <si>
    <t>BELLA GROSSI VENDITTI</t>
  </si>
  <si>
    <t>ESTHER GAMA RAULE</t>
  </si>
  <si>
    <t>HELENA CAMERLINGO TORREZ</t>
  </si>
  <si>
    <t>LARISSA AUGUSTO GESKI</t>
  </si>
  <si>
    <t>LORENA VONA CAVALCANTI</t>
  </si>
  <si>
    <t>MAIA MUSTAFA DE PÁDUA</t>
  </si>
  <si>
    <t>MARIA CLARA UZUELLI FASSINA</t>
  </si>
  <si>
    <t>MARTINA CATALDI ANDREU</t>
  </si>
  <si>
    <t>LUISA FONSECA NABARRETO</t>
  </si>
  <si>
    <t>ISIS SOARES SOUSA FEITOSA</t>
  </si>
  <si>
    <t>MANUELA CORADI PASCHOIN LOPES</t>
  </si>
  <si>
    <t>MARIA CLARA FERNANDES TAVARES</t>
  </si>
  <si>
    <t>MARIA EDUARDA LEMOS AZEVEDO</t>
  </si>
  <si>
    <t>MARIA LUIZA RUY DE SOUZA</t>
  </si>
  <si>
    <t>MARIA. VALENTINA MELLO CÂMARA DE OLIVEIRA</t>
  </si>
  <si>
    <t>CAROLINA ANSELMO</t>
  </si>
  <si>
    <t>EVA KUBA DE MORAIS</t>
  </si>
  <si>
    <t>HELOISA PATRON GONÇALVES</t>
  </si>
  <si>
    <t>JULIA MORAES DAMAS</t>
  </si>
  <si>
    <t>LAURA ARTONI</t>
  </si>
  <si>
    <t>MARIA ALICE SAMPAIO PFEIFER</t>
  </si>
  <si>
    <t>STELLA DURANTE GAMA</t>
  </si>
  <si>
    <t>VALENTINA CLARO MONTEIRO</t>
  </si>
  <si>
    <t>ANTONELLA DA MATA ZANDONADI FORMIGARI</t>
  </si>
  <si>
    <t>EDUARDA MARQUES</t>
  </si>
  <si>
    <t>LIZ REZENDE LISBOA</t>
  </si>
  <si>
    <t>MANUELLA GUILHERMINO LOPES</t>
  </si>
  <si>
    <t>MARINA OLIVEIRA BISCARO FONSECA</t>
  </si>
  <si>
    <t>COLÉGIO ATENEU</t>
  </si>
  <si>
    <t>ISABELA SEVIERO CAIRES</t>
  </si>
  <si>
    <t>MARIA NAZZARO</t>
  </si>
  <si>
    <t>YOHANNA VASCONCELOS LAZZARO</t>
  </si>
  <si>
    <t>COLÉGIO IN LIFE</t>
  </si>
  <si>
    <t>COLÉGIO VILLA LOBOS</t>
  </si>
  <si>
    <t>ALICE COIMBRA PINHEIRO</t>
  </si>
  <si>
    <t>MARIANA PEREIRA VERTERO</t>
  </si>
  <si>
    <t>ALICIA G P DE FONTE</t>
  </si>
  <si>
    <t>MAITÊ NOÁ EVANGELISTA LIMA</t>
  </si>
  <si>
    <t>MANUELA TAVARES TROVÓ</t>
  </si>
  <si>
    <t>MELISSA T TROVÓ</t>
  </si>
  <si>
    <t>PAOLA BELEZZA BENATTI</t>
  </si>
  <si>
    <t>MARIA FERNANDA CUNHA DE LIMA BENINE</t>
  </si>
  <si>
    <t>MARIANA AKEMI MATSUMURA</t>
  </si>
  <si>
    <t>MELISSA MOREIRA CORRÊA</t>
  </si>
  <si>
    <t>CATARINA POLASTRO DOS REIS</t>
  </si>
  <si>
    <t>JÚLIA RONCOLATO PALHARES</t>
  </si>
  <si>
    <t>KATHARINA FREITAS NASCIMENTO</t>
  </si>
  <si>
    <t>ALICE ARAUJO ONAGA</t>
  </si>
  <si>
    <t>ALICE REZENDE ARRUZZO VIEIRA</t>
  </si>
  <si>
    <t>JULIA DE SOUZA LIMA MARTINS</t>
  </si>
  <si>
    <t>MARINA HUDSON M DE CALDAS</t>
  </si>
  <si>
    <t>ANNE DE GASPERI ARAUJO LACERDA OLIVEIRA</t>
  </si>
  <si>
    <t>REBECA GONÇALVES DA SILVA GUEDES</t>
  </si>
  <si>
    <t>CAMILA ROSSONI PARANHOS BRAGA</t>
  </si>
  <si>
    <t>VALENTINA DUQUE</t>
  </si>
  <si>
    <t>ISABELLE DOLCI XAVIER</t>
  </si>
  <si>
    <t>MARIA EDUARDA CAPUCHO DOS SANTOS SANCHO</t>
  </si>
  <si>
    <t>MELISSA NARDUCCI SCARANO</t>
  </si>
  <si>
    <t>LORENA MARTINS MADEIRA SALGUEIRO</t>
  </si>
  <si>
    <t>HELOÍSA ANDRADE BARBOSA</t>
  </si>
  <si>
    <t>LAVÍNIA POLASTRO DOS REIS</t>
  </si>
  <si>
    <t>LÍVIA MAYUMI UEHARA</t>
  </si>
  <si>
    <t>CATARINA DE SOUZA DOZZI TEZZA</t>
  </si>
  <si>
    <t>JULIA ALCANTARA LIMA CALDI</t>
  </si>
  <si>
    <t>ANA CAROLINA AMARAL LION</t>
  </si>
  <si>
    <t xml:space="preserve">LETICIA VENCIGUERI CHICOLI  </t>
  </si>
  <si>
    <t>CLARA RIOTO</t>
  </si>
  <si>
    <t>CLARA TISSEU DE GODOY</t>
  </si>
  <si>
    <t>EVA MENDES ANDRADE</t>
  </si>
  <si>
    <t>FERNANDA MARTINI ESTEVES</t>
  </si>
  <si>
    <t>GIOVANNA PEREIRA MELCHIORI</t>
  </si>
  <si>
    <t>HELENA CAMARATE VILAR</t>
  </si>
  <si>
    <t>HELENA CUSNIR ANDERSON</t>
  </si>
  <si>
    <t>HELENA GARCIA VIEIRA</t>
  </si>
  <si>
    <t>HELENA ISABEL AGUILAR TRONCOSO</t>
  </si>
  <si>
    <t>HELENA MACEDO ALVES</t>
  </si>
  <si>
    <t>HELOÍSA MATURANA HAVRANEK</t>
  </si>
  <si>
    <t>INGRID LAYANI FONTANA DE BESSA</t>
  </si>
  <si>
    <t>JÚLIA ARCANJO ZAMPOLI</t>
  </si>
  <si>
    <t>LAILA ABDEL LATIF MUSLEH</t>
  </si>
  <si>
    <t>LETÍCIA SOUZA GARRIDO</t>
  </si>
  <si>
    <t>LÍVIA VILELA CHENTA</t>
  </si>
  <si>
    <t>MARIA EDUARDA SANTAROSSA BONI</t>
  </si>
  <si>
    <t>MARIA LUÍSA MARTINS BARBOSA</t>
  </si>
  <si>
    <t>MELISSA MARTINS PEDROSO CAFOLLA</t>
  </si>
  <si>
    <t>SOPHIA OLIVEIRA DA COSTA ROSA</t>
  </si>
  <si>
    <t>BEATRIZ SCHROTKE DE OLIVEIRA</t>
  </si>
  <si>
    <t>GABRIELLA VASCONCELOS PIZZUTO</t>
  </si>
  <si>
    <t>HELENA CORDEIRO BAGGIO</t>
  </si>
  <si>
    <t>LAVÍNIA MARCONDES NAVARRO</t>
  </si>
  <si>
    <t>LUÍSA VIEIRA GUAZZELLI VINCI</t>
  </si>
  <si>
    <t>MANUELLA BIAGIONI SEIXAS</t>
  </si>
  <si>
    <t>MARIA BEATRIZ RAZERA ANTONIO</t>
  </si>
  <si>
    <t>MARIA FERNANDA ANTUNES SANTOS OLIVEIRA</t>
  </si>
  <si>
    <t>NICOLE ZENARDI MASA</t>
  </si>
  <si>
    <t>OLÍVIA DO AMARAL PEREIRA</t>
  </si>
  <si>
    <t>BÁRBARA GABRIELA GEHRKE RACT</t>
  </si>
  <si>
    <t>GABRIELA ANDERSEN FERNANDES</t>
  </si>
  <si>
    <t>LÍVIA DE PASCHOAL CARAMEL</t>
  </si>
  <si>
    <t>LUÍSA FORNAZIER GOMES</t>
  </si>
  <si>
    <t>MARIA CLARA CASSANTI SOUZA</t>
  </si>
  <si>
    <t>MARIA EDUARDA SOUSA SILVA</t>
  </si>
  <si>
    <t>SOFIA ROMEIRO BUENO</t>
  </si>
  <si>
    <t>JÚLIA ALVES PIRES LIMA</t>
  </si>
  <si>
    <t>MARIA JÚLIA PONTES ARAÚJO</t>
  </si>
  <si>
    <t>ISABELA GHIRELLI</t>
  </si>
  <si>
    <t>LÍVIA ACERBI PORTELA LEITE</t>
  </si>
  <si>
    <t>GIOVANA GARCIA SANTANA</t>
  </si>
  <si>
    <t>LUÍZA AMARAL DE SANT'ANA</t>
  </si>
  <si>
    <t>MARIA LUIZA MODENA RODRIGUES</t>
  </si>
  <si>
    <t>ANTONELLA DALOIA</t>
  </si>
  <si>
    <t>ARBOS S.B.C.</t>
  </si>
  <si>
    <t>MARIA EDUARDA</t>
  </si>
  <si>
    <t>ALICE GANAHA</t>
  </si>
  <si>
    <t>RAFAELA RUSSI</t>
  </si>
  <si>
    <t>MARIA CAMACHO</t>
  </si>
  <si>
    <t>ISABELLE BENEVIDES</t>
  </si>
  <si>
    <t>LAURA GONÇALVES</t>
  </si>
  <si>
    <t>MARIA FERNANDA</t>
  </si>
  <si>
    <t>LAURA FERRO</t>
  </si>
  <si>
    <t>LIVIA MARIA</t>
  </si>
  <si>
    <t>JULIA COUTO</t>
  </si>
  <si>
    <t>CLARICE GUIMARÃES SESTAROLLI</t>
  </si>
  <si>
    <t>COLÉGIO ARBOS S.C.S.</t>
  </si>
  <si>
    <t>ISABELA GUIMARÃES PINHEIRO</t>
  </si>
  <si>
    <t>MANUELA SANTOS BAUTISTA</t>
  </si>
  <si>
    <t>MARIA TEREZA RODRIGUES  CARLI</t>
  </si>
  <si>
    <t>VALENTINA HERRERA GIMENES DE SOUZA</t>
  </si>
  <si>
    <t>ELIS DIAS FERREIRA ZANARDO</t>
  </si>
  <si>
    <t>LUISA SAMPAIO DE MIRANDA</t>
  </si>
  <si>
    <t xml:space="preserve">JULIETA ROCHA </t>
  </si>
  <si>
    <t>ISADORA DE ALMEIDA</t>
  </si>
  <si>
    <t>LAURA SANTOS CASAGRANDE</t>
  </si>
  <si>
    <t>VITORIA  DE SOUZA BATISTA</t>
  </si>
  <si>
    <t>ALICE GALI BEGLIOMINI</t>
  </si>
  <si>
    <t>MANUELA TORTI BURGOS MENDONÇA</t>
  </si>
  <si>
    <t>YASMIN HARUMI SERIKAWA MORI</t>
  </si>
  <si>
    <t>ELISA SANTANA RONCHI</t>
  </si>
  <si>
    <t>ISIS SALOMÃO PAIVA DE OLIVEIRA</t>
  </si>
  <si>
    <t>MEL MARQUES COSTA</t>
  </si>
  <si>
    <t>GABRIELA RASCOV MAGALHÃES</t>
  </si>
  <si>
    <t>SOPHIA GOLÇALVES SOUTO MENDONÇA</t>
  </si>
  <si>
    <t>HELENA BACHEGA SANTOS</t>
  </si>
  <si>
    <t>CATHARINA CARREIRA DE FARIA</t>
  </si>
  <si>
    <t>GIOVANA MATSUDA CARVALHO</t>
  </si>
  <si>
    <t>LORENA NISHIGUCHI</t>
  </si>
  <si>
    <t>MARIA LUISA PIMENTEL RUBIO</t>
  </si>
  <si>
    <t>MARIA EDUARDA LACERDA</t>
  </si>
  <si>
    <t>GIOVANNA BUENO ROCHA</t>
  </si>
  <si>
    <t>RAFAELA SPAGNOLETTO ANVERSA BARBOSA</t>
  </si>
  <si>
    <t>HADASSA BERNANDO MARTINS</t>
  </si>
  <si>
    <t>BEATRIZ DE OLIVEIRA SANTOS</t>
  </si>
  <si>
    <t>COLÉGIO PIAGET</t>
  </si>
  <si>
    <t>ANALUIZA SALGADO</t>
  </si>
  <si>
    <t>MARINA COCHI</t>
  </si>
  <si>
    <t>ISABELLA FIGGION ASSUNÇÃO</t>
  </si>
  <si>
    <t>LUIZA MOURA GUIMARA~ES</t>
  </si>
  <si>
    <t>REBECA SOFIA</t>
  </si>
  <si>
    <t>SALMA MARQUEZ GONZALEZ</t>
  </si>
  <si>
    <t>OLIVIA S REIS</t>
  </si>
  <si>
    <t>ALYSSA Y. ASAHI</t>
  </si>
  <si>
    <t>ALICE MEIRELES</t>
  </si>
  <si>
    <t>LARA OLIVEIRA QUANDT DE FREITAS</t>
  </si>
  <si>
    <t>RAFAELA CAVALCANTI CRUCCI</t>
  </si>
  <si>
    <t>MAYSA CELISBERTO</t>
  </si>
  <si>
    <t>MARIANA SOARES</t>
  </si>
  <si>
    <t>LAURA BORTOLATO SICOLI</t>
  </si>
  <si>
    <t>WANESSA GONÇAVES BATISTA</t>
  </si>
  <si>
    <t>NICOLE FIOR</t>
  </si>
  <si>
    <t>CLARA DUARTE</t>
  </si>
  <si>
    <t>LUCA YUJI VOLPE FUGITA</t>
  </si>
  <si>
    <t>MURILO CARMONA MARTIN</t>
  </si>
  <si>
    <t>LUCAS DOBRIOGLO PEREIRA IGNACIO</t>
  </si>
  <si>
    <t>BERNARDO MANTOVAN BRAILE</t>
  </si>
  <si>
    <t>GABRIEL GOMES SALVADOR</t>
  </si>
  <si>
    <t>VICTOR PAOLUCCI GERAUD</t>
  </si>
  <si>
    <t>N I V E L   III       ( B A N C A   3 )</t>
  </si>
  <si>
    <t>N I V E L   III       ( B A N C A   )</t>
  </si>
  <si>
    <t>N I V E L   IV       ( B A N C A   3 )</t>
  </si>
  <si>
    <t>N I V E L   IV       ( B A N C A  3 )</t>
  </si>
  <si>
    <t>ANA LUIZA SALGADO</t>
  </si>
  <si>
    <t>N I V E L   IV       ( B A N C A   3)</t>
  </si>
  <si>
    <t>NÍVEL4</t>
  </si>
  <si>
    <t>N I V E L   II      ( B A N C A  2 )</t>
  </si>
  <si>
    <t>N I V E L   II       ( B A N C A  4 )</t>
  </si>
  <si>
    <t>N I V E L   II       ( B A N C A   31)</t>
  </si>
  <si>
    <t>N I V E L   II       ( B A N C A   1)</t>
  </si>
  <si>
    <t>SERENA CANO</t>
  </si>
  <si>
    <t>MANUELA BELUCCI</t>
  </si>
  <si>
    <t>MARIA EDUARDA FONSECA</t>
  </si>
  <si>
    <t>ALICE MACHIORI</t>
  </si>
  <si>
    <t>1º</t>
  </si>
  <si>
    <t>2º</t>
  </si>
  <si>
    <t>3º</t>
  </si>
  <si>
    <t>4º</t>
  </si>
  <si>
    <t>5º</t>
  </si>
  <si>
    <t>6º</t>
  </si>
  <si>
    <t>7º</t>
  </si>
  <si>
    <t>8º</t>
  </si>
  <si>
    <t>GIOVANA BERLUCCI</t>
  </si>
  <si>
    <t>FERNANDA KAORI FUKUOKA</t>
  </si>
  <si>
    <t>MAYSA FELISBERTO</t>
  </si>
  <si>
    <t>JULIA MIRANDA</t>
  </si>
  <si>
    <t>PAOLA ANDRADE</t>
  </si>
  <si>
    <t>ALICE FOGATTO</t>
  </si>
  <si>
    <t>LORENA MARIA</t>
  </si>
  <si>
    <t>LIVIA MAYUMI KAYO</t>
  </si>
  <si>
    <t>N I V E L   III       ( B A N C A  3)</t>
  </si>
  <si>
    <t>BEATRIZ RIBEIRO</t>
  </si>
  <si>
    <t>JULIA CAPELLIGRINI</t>
  </si>
  <si>
    <t>BARBARA FERNANDES</t>
  </si>
  <si>
    <t>MARIA FERNANDA ANDRULES</t>
  </si>
  <si>
    <t>ALICE MUNHOZ</t>
  </si>
  <si>
    <t>MARIA EDUARDA CAPUCHO</t>
  </si>
  <si>
    <t>LAURA MORAES</t>
  </si>
  <si>
    <t>HELENA FORTURETI</t>
  </si>
  <si>
    <t>N I V E L   IV       ( B A N C A  3)</t>
  </si>
  <si>
    <t>10º</t>
  </si>
  <si>
    <t>11º</t>
  </si>
  <si>
    <t>LIVIA MARQUES</t>
  </si>
  <si>
    <t>9º</t>
  </si>
  <si>
    <t>12º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</si>
</sst>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_ ;\-#,##0\ "/>
    <numFmt numFmtId="165" formatCode="0.000"/>
    <numFmt numFmtId="166" formatCode="0.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entury Gothic"/>
      <family val="2"/>
    </font>
    <font>
      <b/>
      <sz val="11"/>
      <color theme="1"/>
      <name val="Century Gothic"/>
      <family val="2"/>
    </font>
    <font>
      <sz val="8"/>
      <name val="Calibri"/>
      <family val="2"/>
      <scheme val="minor"/>
    </font>
    <font>
      <b/>
      <sz val="11"/>
      <color theme="0"/>
      <name val="Century Gothic"/>
      <family val="2"/>
    </font>
    <font>
      <b/>
      <sz val="10"/>
      <color theme="1"/>
      <name val="Century Gothic"/>
      <family val="2"/>
    </font>
    <font>
      <b/>
      <sz val="9"/>
      <color theme="1"/>
      <name val="Century Gothic"/>
      <family val="2"/>
    </font>
    <font>
      <sz val="9"/>
      <color theme="1"/>
      <name val="Century Gothic"/>
      <family val="2"/>
    </font>
    <font>
      <sz val="9"/>
      <name val="Century Gothic"/>
      <family val="2"/>
    </font>
    <font>
      <b/>
      <sz val="12"/>
      <color theme="0"/>
      <name val="Century Gothic"/>
      <family val="2"/>
    </font>
    <font>
      <b/>
      <sz val="11"/>
      <color rgb="FFFF0066"/>
      <name val="Century Gothic"/>
      <family val="2"/>
    </font>
    <font>
      <b/>
      <sz val="9"/>
      <color theme="0"/>
      <name val="Century Gothic"/>
      <family val="2"/>
    </font>
    <font>
      <sz val="9"/>
      <color theme="0"/>
      <name val="Century Gothic"/>
      <family val="2"/>
    </font>
    <font>
      <sz val="10"/>
      <color theme="1"/>
      <name val="Century Gothic"/>
      <family val="2"/>
    </font>
    <font>
      <b/>
      <sz val="12"/>
      <color theme="1"/>
      <name val="Century Gothic"/>
      <family val="2"/>
    </font>
    <font>
      <b/>
      <sz val="11"/>
      <name val="Century Gothic"/>
      <family val="2"/>
    </font>
    <font>
      <b/>
      <sz val="11"/>
      <color theme="0"/>
      <name val="Calibri"/>
      <family val="2"/>
      <scheme val="minor"/>
    </font>
    <font>
      <b/>
      <i/>
      <sz val="8"/>
      <color theme="0"/>
      <name val="Calibri"/>
      <family val="2"/>
      <scheme val="minor"/>
    </font>
    <font>
      <i/>
      <sz val="8"/>
      <color theme="0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sz val="11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i/>
      <sz val="9"/>
      <color theme="0"/>
      <name val="Calibri"/>
      <family val="2"/>
      <scheme val="minor"/>
    </font>
    <font>
      <sz val="10"/>
      <color theme="0"/>
      <name val="Century Gothic"/>
      <family val="2"/>
    </font>
    <font>
      <sz val="10"/>
      <name val="Century Gothic"/>
      <family val="2"/>
    </font>
    <font>
      <sz val="9"/>
      <color rgb="FFFF0000"/>
      <name val="Century Gothic"/>
      <family val="2"/>
    </font>
    <font>
      <sz val="10"/>
      <color rgb="FFFF0000"/>
      <name val="Century Gothic"/>
      <family val="2"/>
    </font>
    <font>
      <b/>
      <sz val="11"/>
      <color rgb="FFFF0000"/>
      <name val="Century Gothic"/>
      <family val="2"/>
    </font>
    <font>
      <sz val="9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 Light"/>
      <family val="2"/>
      <scheme val="major"/>
    </font>
    <font>
      <sz val="10"/>
      <color theme="1"/>
      <name val="Calibri Light"/>
      <family val="2"/>
      <scheme val="major"/>
    </font>
    <font>
      <sz val="11"/>
      <color rgb="FFFF0000"/>
      <name val="Century Gothic"/>
      <family val="2"/>
    </font>
  </fonts>
  <fills count="21">
    <fill>
      <patternFill patternType="none"/>
    </fill>
    <fill>
      <patternFill patternType="gray125"/>
    </fill>
    <fill>
      <gradientFill degree="270">
        <stop position="0">
          <color theme="0"/>
        </stop>
        <stop position="1">
          <color theme="4" tint="0.40000610370189521"/>
        </stop>
      </gradientFill>
    </fill>
    <fill>
      <patternFill patternType="solid">
        <fgColor rgb="FFFF0066"/>
        <bgColor indexed="64"/>
      </patternFill>
    </fill>
    <fill>
      <patternFill patternType="solid">
        <fgColor rgb="FF1BA94A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B219"/>
        <bgColor indexed="64"/>
      </patternFill>
    </fill>
    <fill>
      <patternFill patternType="solid">
        <fgColor rgb="FFFFD347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1C1FF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8">
    <border>
      <left/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theme="0"/>
      </right>
      <top/>
      <bottom style="thin">
        <color theme="0"/>
      </bottom>
      <diagonal/>
    </border>
    <border>
      <left/>
      <right style="medium">
        <color indexed="64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 style="thin">
        <color theme="0"/>
      </right>
      <top style="medium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78">
    <xf numFmtId="0" fontId="0" fillId="0" borderId="0" xfId="0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10" fillId="0" borderId="3" xfId="0" applyFont="1" applyBorder="1" applyAlignment="1">
      <alignment horizontal="center" vertical="center"/>
    </xf>
    <xf numFmtId="0" fontId="6" fillId="0" borderId="3" xfId="0" applyFont="1" applyBorder="1" applyAlignment="1">
      <alignment vertical="center"/>
    </xf>
    <xf numFmtId="0" fontId="7" fillId="0" borderId="3" xfId="0" applyFont="1" applyBorder="1" applyAlignment="1">
      <alignment vertical="center"/>
    </xf>
    <xf numFmtId="0" fontId="8" fillId="0" borderId="3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5" fillId="0" borderId="0" xfId="0" applyFont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5" fillId="6" borderId="5" xfId="0" applyFont="1" applyFill="1" applyBorder="1" applyAlignment="1">
      <alignment horizontal="center" vertical="center"/>
    </xf>
    <xf numFmtId="0" fontId="5" fillId="6" borderId="5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1" fillId="0" borderId="0" xfId="0" applyFont="1" applyAlignment="1" applyProtection="1">
      <alignment horizontal="center"/>
      <protection hidden="1"/>
    </xf>
    <xf numFmtId="0" fontId="4" fillId="4" borderId="3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5" fillId="0" borderId="0" xfId="0" applyFont="1" applyAlignment="1">
      <alignment vertical="center" wrapText="1"/>
    </xf>
    <xf numFmtId="0" fontId="2" fillId="0" borderId="0" xfId="0" applyFont="1" applyAlignment="1">
      <alignment vertical="center" wrapText="1"/>
    </xf>
    <xf numFmtId="0" fontId="10" fillId="0" borderId="1" xfId="0" applyFont="1" applyBorder="1" applyAlignment="1">
      <alignment horizontal="right" vertical="center"/>
    </xf>
    <xf numFmtId="0" fontId="10" fillId="0" borderId="3" xfId="0" applyFont="1" applyBorder="1" applyAlignment="1">
      <alignment horizontal="left" vertical="center"/>
    </xf>
    <xf numFmtId="2" fontId="5" fillId="5" borderId="3" xfId="0" applyNumberFormat="1" applyFont="1" applyFill="1" applyBorder="1" applyAlignment="1">
      <alignment horizontal="center" vertical="center"/>
    </xf>
    <xf numFmtId="2" fontId="5" fillId="6" borderId="5" xfId="0" applyNumberFormat="1" applyFont="1" applyFill="1" applyBorder="1" applyAlignment="1">
      <alignment horizontal="center" vertical="center"/>
    </xf>
    <xf numFmtId="0" fontId="2" fillId="9" borderId="3" xfId="0" applyFont="1" applyFill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2" fillId="6" borderId="1" xfId="0" applyFont="1" applyFill="1" applyBorder="1" applyAlignment="1" applyProtection="1">
      <alignment horizontal="right" vertical="center"/>
      <protection hidden="1"/>
    </xf>
    <xf numFmtId="0" fontId="2" fillId="6" borderId="2" xfId="0" applyFont="1" applyFill="1" applyBorder="1" applyAlignment="1" applyProtection="1">
      <alignment horizontal="left" vertical="center"/>
      <protection hidden="1"/>
    </xf>
    <xf numFmtId="0" fontId="2" fillId="6" borderId="2" xfId="0" applyFont="1" applyFill="1" applyBorder="1" applyAlignment="1" applyProtection="1">
      <alignment horizontal="center" vertical="center"/>
      <protection hidden="1"/>
    </xf>
    <xf numFmtId="0" fontId="1" fillId="0" borderId="0" xfId="0" applyFont="1" applyAlignment="1" applyProtection="1">
      <alignment vertical="center"/>
      <protection locked="0"/>
    </xf>
    <xf numFmtId="164" fontId="1" fillId="10" borderId="3" xfId="0" applyNumberFormat="1" applyFont="1" applyFill="1" applyBorder="1" applyAlignment="1" applyProtection="1">
      <alignment horizontal="center" vertical="center"/>
      <protection hidden="1"/>
    </xf>
    <xf numFmtId="3" fontId="2" fillId="9" borderId="3" xfId="0" applyNumberFormat="1" applyFont="1" applyFill="1" applyBorder="1" applyAlignment="1" applyProtection="1">
      <alignment horizontal="center" vertical="center"/>
      <protection hidden="1"/>
    </xf>
    <xf numFmtId="3" fontId="2" fillId="6" borderId="3" xfId="0" applyNumberFormat="1" applyFont="1" applyFill="1" applyBorder="1" applyAlignment="1" applyProtection="1">
      <alignment horizontal="center" vertical="center"/>
      <protection hidden="1"/>
    </xf>
    <xf numFmtId="3" fontId="5" fillId="6" borderId="5" xfId="0" applyNumberFormat="1" applyFont="1" applyFill="1" applyBorder="1" applyAlignment="1">
      <alignment horizontal="center" vertical="center"/>
    </xf>
    <xf numFmtId="165" fontId="13" fillId="0" borderId="0" xfId="0" applyNumberFormat="1" applyFont="1" applyAlignment="1">
      <alignment horizontal="center" vertical="center"/>
    </xf>
    <xf numFmtId="1" fontId="13" fillId="0" borderId="0" xfId="0" applyNumberFormat="1" applyFont="1" applyAlignment="1">
      <alignment horizontal="center" vertical="center"/>
    </xf>
    <xf numFmtId="0" fontId="4" fillId="11" borderId="3" xfId="0" applyFont="1" applyFill="1" applyBorder="1" applyAlignment="1">
      <alignment horizontal="center" vertical="center" wrapText="1"/>
    </xf>
    <xf numFmtId="0" fontId="5" fillId="12" borderId="3" xfId="0" applyFont="1" applyFill="1" applyBorder="1" applyAlignment="1">
      <alignment horizontal="center" vertical="center"/>
    </xf>
    <xf numFmtId="2" fontId="5" fillId="12" borderId="3" xfId="0" applyNumberFormat="1" applyFont="1" applyFill="1" applyBorder="1" applyAlignment="1">
      <alignment horizontal="center" vertical="center"/>
    </xf>
    <xf numFmtId="0" fontId="4" fillId="13" borderId="3" xfId="0" applyFont="1" applyFill="1" applyBorder="1" applyAlignment="1">
      <alignment horizontal="center" vertical="center" wrapText="1"/>
    </xf>
    <xf numFmtId="166" fontId="2" fillId="0" borderId="0" xfId="0" applyNumberFormat="1" applyFont="1" applyAlignment="1" applyProtection="1">
      <alignment horizontal="center" vertical="center"/>
      <protection hidden="1"/>
    </xf>
    <xf numFmtId="0" fontId="17" fillId="15" borderId="3" xfId="0" applyFont="1" applyFill="1" applyBorder="1" applyAlignment="1">
      <alignment horizontal="center" vertical="center" wrapText="1"/>
    </xf>
    <xf numFmtId="0" fontId="18" fillId="16" borderId="3" xfId="0" applyFont="1" applyFill="1" applyBorder="1" applyAlignment="1">
      <alignment horizontal="center" vertical="center"/>
    </xf>
    <xf numFmtId="3" fontId="22" fillId="17" borderId="2" xfId="0" applyNumberFormat="1" applyFont="1" applyFill="1" applyBorder="1" applyAlignment="1" applyProtection="1">
      <alignment horizontal="center" vertical="center"/>
      <protection hidden="1"/>
    </xf>
    <xf numFmtId="0" fontId="23" fillId="18" borderId="3" xfId="0" applyFont="1" applyFill="1" applyBorder="1" applyAlignment="1">
      <alignment horizontal="center"/>
    </xf>
    <xf numFmtId="0" fontId="0" fillId="18" borderId="3" xfId="0" applyFill="1" applyBorder="1" applyAlignment="1">
      <alignment horizontal="center"/>
    </xf>
    <xf numFmtId="0" fontId="13" fillId="0" borderId="0" xfId="0" applyFont="1" applyAlignment="1">
      <alignment vertical="center"/>
    </xf>
    <xf numFmtId="0" fontId="13" fillId="0" borderId="3" xfId="0" applyFont="1" applyBorder="1" applyAlignment="1">
      <alignment vertical="center"/>
    </xf>
    <xf numFmtId="0" fontId="25" fillId="0" borderId="3" xfId="0" applyFont="1" applyBorder="1" applyAlignment="1">
      <alignment horizontal="center" vertical="center" wrapText="1"/>
    </xf>
    <xf numFmtId="2" fontId="26" fillId="0" borderId="0" xfId="0" applyNumberFormat="1" applyFont="1" applyAlignment="1">
      <alignment horizontal="center" vertical="center"/>
    </xf>
    <xf numFmtId="0" fontId="27" fillId="0" borderId="0" xfId="0" applyFont="1" applyAlignment="1">
      <alignment vertical="center"/>
    </xf>
    <xf numFmtId="0" fontId="27" fillId="0" borderId="3" xfId="0" applyFont="1" applyBorder="1" applyAlignment="1">
      <alignment vertical="center"/>
    </xf>
    <xf numFmtId="0" fontId="27" fillId="0" borderId="3" xfId="0" applyFont="1" applyBorder="1" applyAlignment="1">
      <alignment horizontal="center" vertical="center" wrapText="1"/>
    </xf>
    <xf numFmtId="165" fontId="28" fillId="0" borderId="0" xfId="0" applyNumberFormat="1" applyFont="1" applyAlignment="1">
      <alignment horizontal="center" vertical="center"/>
    </xf>
    <xf numFmtId="0" fontId="29" fillId="0" borderId="0" xfId="0" applyFont="1" applyAlignment="1">
      <alignment vertical="center"/>
    </xf>
    <xf numFmtId="165" fontId="26" fillId="0" borderId="0" xfId="0" applyNumberFormat="1" applyFont="1" applyAlignment="1">
      <alignment horizontal="center" vertical="center"/>
    </xf>
    <xf numFmtId="0" fontId="15" fillId="0" borderId="0" xfId="0" applyFont="1" applyAlignment="1">
      <alignment vertical="center"/>
    </xf>
    <xf numFmtId="0" fontId="4" fillId="3" borderId="5" xfId="0" applyFont="1" applyFill="1" applyBorder="1" applyAlignment="1">
      <alignment horizontal="center" vertical="center" wrapText="1"/>
    </xf>
    <xf numFmtId="0" fontId="4" fillId="13" borderId="5" xfId="0" applyFont="1" applyFill="1" applyBorder="1" applyAlignment="1">
      <alignment horizontal="center" vertical="center" wrapText="1"/>
    </xf>
    <xf numFmtId="0" fontId="0" fillId="0" borderId="0" xfId="0" applyAlignment="1">
      <alignment horizontal="left"/>
    </xf>
    <xf numFmtId="3" fontId="22" fillId="17" borderId="2" xfId="0" applyNumberFormat="1" applyFont="1" applyFill="1" applyBorder="1" applyAlignment="1" applyProtection="1">
      <alignment horizontal="left" vertical="center"/>
      <protection hidden="1"/>
    </xf>
    <xf numFmtId="0" fontId="31" fillId="0" borderId="0" xfId="0" applyFont="1" applyAlignment="1">
      <alignment horizontal="center"/>
    </xf>
    <xf numFmtId="0" fontId="31" fillId="20" borderId="0" xfId="0" applyFont="1" applyFill="1" applyAlignment="1">
      <alignment horizontal="center"/>
    </xf>
    <xf numFmtId="0" fontId="31" fillId="20" borderId="15" xfId="0" applyFont="1" applyFill="1" applyBorder="1" applyAlignment="1">
      <alignment horizontal="center"/>
    </xf>
    <xf numFmtId="0" fontId="31" fillId="0" borderId="15" xfId="0" applyFont="1" applyBorder="1" applyAlignment="1">
      <alignment horizontal="center"/>
    </xf>
    <xf numFmtId="0" fontId="31" fillId="0" borderId="19" xfId="0" applyFont="1" applyBorder="1" applyAlignment="1">
      <alignment horizontal="center"/>
    </xf>
    <xf numFmtId="0" fontId="0" fillId="0" borderId="0" xfId="0" applyAlignment="1">
      <alignment horizontal="center" vertical="center"/>
    </xf>
    <xf numFmtId="0" fontId="20" fillId="0" borderId="0" xfId="0" applyFont="1"/>
    <xf numFmtId="0" fontId="17" fillId="0" borderId="3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/>
    </xf>
    <xf numFmtId="0" fontId="17" fillId="0" borderId="3" xfId="0" applyFont="1" applyBorder="1" applyAlignment="1">
      <alignment horizontal="center" vertical="center"/>
    </xf>
    <xf numFmtId="0" fontId="21" fillId="0" borderId="3" xfId="0" applyFont="1" applyBorder="1" applyAlignment="1">
      <alignment horizontal="center" vertical="center"/>
    </xf>
    <xf numFmtId="0" fontId="30" fillId="0" borderId="0" xfId="0" applyFont="1" applyAlignment="1">
      <alignment vertical="center" wrapText="1"/>
    </xf>
    <xf numFmtId="0" fontId="0" fillId="0" borderId="3" xfId="0" applyBorder="1" applyAlignment="1">
      <alignment horizontal="center"/>
    </xf>
    <xf numFmtId="0" fontId="32" fillId="19" borderId="11" xfId="0" applyFont="1" applyFill="1" applyBorder="1"/>
    <xf numFmtId="0" fontId="32" fillId="19" borderId="12" xfId="0" applyFont="1" applyFill="1" applyBorder="1" applyAlignment="1">
      <alignment horizontal="center"/>
    </xf>
    <xf numFmtId="0" fontId="32" fillId="19" borderId="13" xfId="0" applyFont="1" applyFill="1" applyBorder="1" applyAlignment="1">
      <alignment horizontal="center"/>
    </xf>
    <xf numFmtId="0" fontId="32" fillId="0" borderId="0" xfId="0" applyFont="1"/>
    <xf numFmtId="3" fontId="33" fillId="0" borderId="14" xfId="0" applyNumberFormat="1" applyFont="1" applyBorder="1" applyAlignment="1" applyProtection="1">
      <alignment horizontal="left" vertical="center"/>
      <protection hidden="1"/>
    </xf>
    <xf numFmtId="0" fontId="34" fillId="0" borderId="3" xfId="0" applyFont="1" applyBorder="1" applyAlignment="1">
      <alignment horizontal="center"/>
    </xf>
    <xf numFmtId="0" fontId="32" fillId="0" borderId="0" xfId="0" applyFont="1" applyAlignment="1">
      <alignment horizontal="center"/>
    </xf>
    <xf numFmtId="0" fontId="32" fillId="0" borderId="15" xfId="0" applyFont="1" applyBorder="1" applyAlignment="1">
      <alignment horizontal="center"/>
    </xf>
    <xf numFmtId="3" fontId="33" fillId="0" borderId="16" xfId="0" applyNumberFormat="1" applyFont="1" applyBorder="1" applyAlignment="1" applyProtection="1">
      <alignment horizontal="left" vertical="center"/>
      <protection hidden="1"/>
    </xf>
    <xf numFmtId="0" fontId="34" fillId="0" borderId="17" xfId="0" applyFont="1" applyBorder="1" applyAlignment="1">
      <alignment horizontal="center"/>
    </xf>
    <xf numFmtId="0" fontId="32" fillId="0" borderId="18" xfId="0" applyFont="1" applyBorder="1" applyAlignment="1">
      <alignment horizontal="center"/>
    </xf>
    <xf numFmtId="0" fontId="32" fillId="0" borderId="19" xfId="0" applyFont="1" applyBorder="1" applyAlignment="1">
      <alignment horizontal="center"/>
    </xf>
    <xf numFmtId="0" fontId="34" fillId="20" borderId="0" xfId="0" applyFont="1" applyFill="1" applyAlignment="1">
      <alignment horizontal="center"/>
    </xf>
    <xf numFmtId="0" fontId="34" fillId="0" borderId="0" xfId="0" applyFont="1" applyAlignment="1">
      <alignment horizontal="center"/>
    </xf>
    <xf numFmtId="3" fontId="33" fillId="0" borderId="0" xfId="0" applyNumberFormat="1" applyFont="1" applyAlignment="1" applyProtection="1">
      <alignment horizontal="left" vertical="center"/>
      <protection hidden="1"/>
    </xf>
    <xf numFmtId="0" fontId="34" fillId="0" borderId="18" xfId="0" applyFont="1" applyBorder="1" applyAlignment="1">
      <alignment horizontal="center"/>
    </xf>
    <xf numFmtId="0" fontId="34" fillId="0" borderId="5" xfId="0" applyFont="1" applyBorder="1" applyAlignment="1">
      <alignment horizontal="center"/>
    </xf>
    <xf numFmtId="0" fontId="32" fillId="20" borderId="0" xfId="0" applyFont="1" applyFill="1"/>
    <xf numFmtId="0" fontId="32" fillId="20" borderId="0" xfId="0" applyFont="1" applyFill="1" applyAlignment="1">
      <alignment horizontal="center"/>
    </xf>
    <xf numFmtId="3" fontId="33" fillId="19" borderId="14" xfId="0" applyNumberFormat="1" applyFont="1" applyFill="1" applyBorder="1" applyAlignment="1" applyProtection="1">
      <alignment horizontal="left" vertical="center"/>
      <protection hidden="1"/>
    </xf>
    <xf numFmtId="0" fontId="34" fillId="19" borderId="3" xfId="0" applyFont="1" applyFill="1" applyBorder="1" applyAlignment="1">
      <alignment horizontal="center"/>
    </xf>
    <xf numFmtId="3" fontId="33" fillId="19" borderId="16" xfId="0" applyNumberFormat="1" applyFont="1" applyFill="1" applyBorder="1" applyAlignment="1" applyProtection="1">
      <alignment horizontal="left" vertical="center"/>
      <protection hidden="1"/>
    </xf>
    <xf numFmtId="0" fontId="34" fillId="19" borderId="17" xfId="0" applyFont="1" applyFill="1" applyBorder="1" applyAlignment="1">
      <alignment horizontal="center"/>
    </xf>
    <xf numFmtId="0" fontId="32" fillId="19" borderId="20" xfId="0" applyFont="1" applyFill="1" applyBorder="1" applyAlignment="1">
      <alignment vertical="center"/>
    </xf>
    <xf numFmtId="3" fontId="22" fillId="0" borderId="0" xfId="0" applyNumberFormat="1" applyFont="1" applyAlignment="1" applyProtection="1">
      <alignment horizontal="left" vertical="center"/>
      <protection hidden="1"/>
    </xf>
    <xf numFmtId="3" fontId="22" fillId="0" borderId="0" xfId="0" applyNumberFormat="1" applyFont="1" applyAlignment="1" applyProtection="1">
      <alignment horizontal="center" vertical="center"/>
      <protection hidden="1"/>
    </xf>
    <xf numFmtId="2" fontId="5" fillId="5" borderId="2" xfId="0" applyNumberFormat="1" applyFont="1" applyFill="1" applyBorder="1" applyAlignment="1">
      <alignment horizontal="center" vertical="center"/>
    </xf>
    <xf numFmtId="3" fontId="33" fillId="19" borderId="20" xfId="0" applyNumberFormat="1" applyFont="1" applyFill="1" applyBorder="1" applyAlignment="1" applyProtection="1">
      <alignment horizontal="left" vertical="center"/>
      <protection hidden="1"/>
    </xf>
    <xf numFmtId="3" fontId="22" fillId="17" borderId="23" xfId="0" applyNumberFormat="1" applyFont="1" applyFill="1" applyBorder="1" applyAlignment="1" applyProtection="1">
      <alignment horizontal="center" vertical="center"/>
      <protection hidden="1"/>
    </xf>
    <xf numFmtId="3" fontId="33" fillId="19" borderId="24" xfId="0" applyNumberFormat="1" applyFont="1" applyFill="1" applyBorder="1" applyAlignment="1" applyProtection="1">
      <alignment horizontal="left" vertical="center"/>
      <protection hidden="1"/>
    </xf>
    <xf numFmtId="0" fontId="32" fillId="0" borderId="12" xfId="0" applyFont="1" applyBorder="1" applyAlignment="1">
      <alignment horizontal="center"/>
    </xf>
    <xf numFmtId="0" fontId="32" fillId="0" borderId="13" xfId="0" applyFont="1" applyBorder="1" applyAlignment="1">
      <alignment horizontal="center"/>
    </xf>
    <xf numFmtId="3" fontId="33" fillId="19" borderId="21" xfId="0" applyNumberFormat="1" applyFont="1" applyFill="1" applyBorder="1" applyAlignment="1" applyProtection="1">
      <alignment horizontal="left" vertical="center"/>
      <protection hidden="1"/>
    </xf>
    <xf numFmtId="0" fontId="34" fillId="19" borderId="0" xfId="0" applyFont="1" applyFill="1" applyAlignment="1">
      <alignment horizontal="center"/>
    </xf>
    <xf numFmtId="0" fontId="34" fillId="19" borderId="18" xfId="0" applyFont="1" applyFill="1" applyBorder="1" applyAlignment="1">
      <alignment horizontal="center"/>
    </xf>
    <xf numFmtId="0" fontId="32" fillId="19" borderId="3" xfId="0" applyFont="1" applyFill="1" applyBorder="1" applyAlignment="1">
      <alignment horizontal="center"/>
    </xf>
    <xf numFmtId="0" fontId="34" fillId="19" borderId="25" xfId="0" applyFont="1" applyFill="1" applyBorder="1" applyAlignment="1">
      <alignment horizontal="center"/>
    </xf>
    <xf numFmtId="3" fontId="33" fillId="11" borderId="20" xfId="0" applyNumberFormat="1" applyFont="1" applyFill="1" applyBorder="1" applyAlignment="1" applyProtection="1">
      <alignment horizontal="left" vertical="center"/>
      <protection hidden="1"/>
    </xf>
    <xf numFmtId="0" fontId="34" fillId="11" borderId="0" xfId="0" applyFont="1" applyFill="1" applyAlignment="1">
      <alignment horizontal="center"/>
    </xf>
    <xf numFmtId="3" fontId="22" fillId="0" borderId="26" xfId="0" applyNumberFormat="1" applyFont="1" applyBorder="1" applyAlignment="1" applyProtection="1">
      <alignment horizontal="left" vertical="center"/>
      <protection hidden="1"/>
    </xf>
    <xf numFmtId="0" fontId="0" fillId="0" borderId="5" xfId="0" applyBorder="1" applyAlignment="1">
      <alignment horizontal="center"/>
    </xf>
    <xf numFmtId="3" fontId="22" fillId="0" borderId="26" xfId="0" applyNumberFormat="1" applyFont="1" applyBorder="1" applyAlignment="1" applyProtection="1">
      <alignment horizontal="center" vertical="center"/>
      <protection hidden="1"/>
    </xf>
    <xf numFmtId="0" fontId="15" fillId="8" borderId="1" xfId="0" applyFont="1" applyFill="1" applyBorder="1" applyAlignment="1">
      <alignment horizontal="center" vertical="center"/>
    </xf>
    <xf numFmtId="3" fontId="33" fillId="19" borderId="22" xfId="0" applyNumberFormat="1" applyFont="1" applyFill="1" applyBorder="1" applyAlignment="1" applyProtection="1">
      <alignment horizontal="left" vertical="center"/>
      <protection hidden="1"/>
    </xf>
    <xf numFmtId="0" fontId="4" fillId="0" borderId="3" xfId="0" applyFont="1" applyBorder="1" applyAlignment="1">
      <alignment horizontal="center" vertical="center" wrapText="1"/>
    </xf>
    <xf numFmtId="164" fontId="1" fillId="0" borderId="3" xfId="0" applyNumberFormat="1" applyFont="1" applyBorder="1" applyAlignment="1" applyProtection="1">
      <alignment horizontal="center" vertical="center"/>
      <protection hidden="1"/>
    </xf>
    <xf numFmtId="164" fontId="1" fillId="9" borderId="3" xfId="0" applyNumberFormat="1" applyFont="1" applyFill="1" applyBorder="1" applyAlignment="1" applyProtection="1">
      <alignment horizontal="center" vertical="center"/>
      <protection hidden="1"/>
    </xf>
    <xf numFmtId="0" fontId="15" fillId="0" borderId="1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164" fontId="1" fillId="0" borderId="0" xfId="0" applyNumberFormat="1" applyFont="1" applyAlignment="1" applyProtection="1">
      <alignment horizontal="center" vertical="center"/>
      <protection hidden="1"/>
    </xf>
    <xf numFmtId="0" fontId="5" fillId="5" borderId="2" xfId="0" applyFont="1" applyFill="1" applyBorder="1" applyAlignment="1">
      <alignment horizontal="center" vertical="center"/>
    </xf>
    <xf numFmtId="0" fontId="29" fillId="0" borderId="3" xfId="0" applyFont="1" applyBorder="1" applyAlignment="1" applyProtection="1">
      <alignment horizontal="center" vertical="center"/>
      <protection locked="0"/>
    </xf>
    <xf numFmtId="164" fontId="35" fillId="0" borderId="3" xfId="0" applyNumberFormat="1" applyFont="1" applyBorder="1" applyAlignment="1" applyProtection="1">
      <alignment horizontal="center" vertical="center"/>
      <protection hidden="1"/>
    </xf>
    <xf numFmtId="0" fontId="0" fillId="0" borderId="27" xfId="0" applyBorder="1"/>
    <xf numFmtId="0" fontId="0" fillId="20" borderId="27" xfId="0" applyFill="1" applyBorder="1"/>
    <xf numFmtId="0" fontId="14" fillId="7" borderId="1" xfId="0" applyFont="1" applyFill="1" applyBorder="1" applyAlignment="1">
      <alignment horizontal="center" vertical="center"/>
    </xf>
    <xf numFmtId="0" fontId="14" fillId="7" borderId="4" xfId="0" applyFont="1" applyFill="1" applyBorder="1" applyAlignment="1">
      <alignment horizontal="center" vertical="center"/>
    </xf>
    <xf numFmtId="0" fontId="14" fillId="7" borderId="2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center" vertical="center"/>
    </xf>
    <xf numFmtId="0" fontId="9" fillId="3" borderId="2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 wrapText="1"/>
    </xf>
    <xf numFmtId="0" fontId="9" fillId="4" borderId="4" xfId="0" applyFont="1" applyFill="1" applyBorder="1" applyAlignment="1">
      <alignment horizontal="center" vertical="center" wrapText="1"/>
    </xf>
    <xf numFmtId="0" fontId="9" fillId="4" borderId="2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9" fillId="11" borderId="1" xfId="0" applyFont="1" applyFill="1" applyBorder="1" applyAlignment="1">
      <alignment horizontal="center" vertical="center"/>
    </xf>
    <xf numFmtId="0" fontId="9" fillId="11" borderId="4" xfId="0" applyFont="1" applyFill="1" applyBorder="1" applyAlignment="1">
      <alignment horizontal="center" vertical="center"/>
    </xf>
    <xf numFmtId="0" fontId="9" fillId="11" borderId="2" xfId="0" applyFont="1" applyFill="1" applyBorder="1" applyAlignment="1">
      <alignment horizontal="center" vertical="center"/>
    </xf>
    <xf numFmtId="0" fontId="15" fillId="8" borderId="3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 wrapText="1"/>
    </xf>
    <xf numFmtId="0" fontId="15" fillId="8" borderId="1" xfId="0" applyFont="1" applyFill="1" applyBorder="1" applyAlignment="1">
      <alignment horizontal="center" vertical="center"/>
    </xf>
    <xf numFmtId="0" fontId="15" fillId="8" borderId="2" xfId="0" applyFont="1" applyFill="1" applyBorder="1" applyAlignment="1">
      <alignment horizontal="center" vertical="center"/>
    </xf>
    <xf numFmtId="0" fontId="15" fillId="8" borderId="4" xfId="0" applyFont="1" applyFill="1" applyBorder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4" fillId="14" borderId="1" xfId="0" applyFont="1" applyFill="1" applyBorder="1" applyAlignment="1">
      <alignment horizontal="center" vertical="center"/>
    </xf>
    <xf numFmtId="0" fontId="4" fillId="14" borderId="4" xfId="0" applyFont="1" applyFill="1" applyBorder="1" applyAlignment="1">
      <alignment horizontal="center" vertical="center"/>
    </xf>
    <xf numFmtId="0" fontId="16" fillId="15" borderId="3" xfId="0" applyFont="1" applyFill="1" applyBorder="1" applyAlignment="1">
      <alignment horizontal="center" vertical="center"/>
    </xf>
    <xf numFmtId="0" fontId="19" fillId="16" borderId="3" xfId="0" applyFont="1" applyFill="1" applyBorder="1" applyAlignment="1">
      <alignment horizontal="center" vertical="center"/>
    </xf>
    <xf numFmtId="0" fontId="16" fillId="15" borderId="3" xfId="0" applyFont="1" applyFill="1" applyBorder="1" applyAlignment="1">
      <alignment horizontal="left" vertical="center"/>
    </xf>
    <xf numFmtId="0" fontId="16" fillId="11" borderId="6" xfId="0" applyFont="1" applyFill="1" applyBorder="1" applyAlignment="1">
      <alignment horizontal="center" vertical="center"/>
    </xf>
    <xf numFmtId="0" fontId="16" fillId="11" borderId="7" xfId="0" applyFont="1" applyFill="1" applyBorder="1" applyAlignment="1">
      <alignment horizontal="center" vertical="center"/>
    </xf>
    <xf numFmtId="0" fontId="16" fillId="11" borderId="0" xfId="0" applyFont="1" applyFill="1" applyAlignment="1">
      <alignment horizontal="center" vertical="center"/>
    </xf>
    <xf numFmtId="0" fontId="16" fillId="11" borderId="8" xfId="0" applyFont="1" applyFill="1" applyBorder="1" applyAlignment="1">
      <alignment horizontal="center" vertical="center"/>
    </xf>
    <xf numFmtId="0" fontId="16" fillId="11" borderId="9" xfId="0" applyFont="1" applyFill="1" applyBorder="1" applyAlignment="1">
      <alignment horizontal="center" vertical="center"/>
    </xf>
    <xf numFmtId="0" fontId="16" fillId="11" borderId="10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99CC"/>
      <color rgb="FFCCFF99"/>
      <color rgb="FFFF33CC"/>
      <color rgb="FFFF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1299884</xdr:colOff>
      <xdr:row>1</xdr:row>
      <xdr:rowOff>288553</xdr:rowOff>
    </xdr:from>
    <xdr:ext cx="974910" cy="981281"/>
    <xdr:pic>
      <xdr:nvPicPr>
        <xdr:cNvPr id="2" name="Imagem 1">
          <a:extLst>
            <a:ext uri="{FF2B5EF4-FFF2-40B4-BE49-F238E27FC236}">
              <a16:creationId xmlns:a16="http://schemas.microsoft.com/office/drawing/2014/main" id="{B54D0670-90D7-4AED-B4CD-48DD57F91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5609" y="364753"/>
          <a:ext cx="974910" cy="9812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721744</xdr:colOff>
      <xdr:row>1</xdr:row>
      <xdr:rowOff>28575</xdr:rowOff>
    </xdr:from>
    <xdr:ext cx="9963150" cy="778739"/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FFDC2459-4B68-4183-9731-B47102BD6956}"/>
            </a:ext>
          </a:extLst>
        </xdr:cNvPr>
        <xdr:cNvSpPr/>
      </xdr:nvSpPr>
      <xdr:spPr>
        <a:xfrm>
          <a:off x="3252673" y="110218"/>
          <a:ext cx="9963150" cy="77873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42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5</a:t>
          </a:r>
          <a:endParaRPr lang="pt-BR" sz="42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4</xdr:col>
      <xdr:colOff>429589</xdr:colOff>
      <xdr:row>1</xdr:row>
      <xdr:rowOff>728383</xdr:rowOff>
    </xdr:from>
    <xdr:ext cx="5999207" cy="624595"/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ADCF698C-DB7A-43C5-B3E0-7230E2C881DB}"/>
            </a:ext>
          </a:extLst>
        </xdr:cNvPr>
        <xdr:cNvSpPr/>
      </xdr:nvSpPr>
      <xdr:spPr>
        <a:xfrm>
          <a:off x="4923148" y="806824"/>
          <a:ext cx="5999207" cy="62459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pt-BR" sz="34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G</a:t>
          </a:r>
          <a:r>
            <a:rPr lang="pt-BR" sz="3400" b="0" cap="none" spc="0" baseline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 I N Á S T I C A    A R T Í S T I C A</a:t>
          </a:r>
          <a:endParaRPr lang="pt-BR" sz="3400" b="0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1299884</xdr:colOff>
      <xdr:row>1</xdr:row>
      <xdr:rowOff>288553</xdr:rowOff>
    </xdr:from>
    <xdr:ext cx="974910" cy="981281"/>
    <xdr:pic>
      <xdr:nvPicPr>
        <xdr:cNvPr id="2" name="Imagem 1">
          <a:extLst>
            <a:ext uri="{FF2B5EF4-FFF2-40B4-BE49-F238E27FC236}">
              <a16:creationId xmlns:a16="http://schemas.microsoft.com/office/drawing/2014/main" id="{F8DC9C11-73CB-4815-AAC1-E657AC1A9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5609" y="364753"/>
          <a:ext cx="974910" cy="9812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721744</xdr:colOff>
      <xdr:row>1</xdr:row>
      <xdr:rowOff>28575</xdr:rowOff>
    </xdr:from>
    <xdr:ext cx="9963150" cy="778739"/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5F287373-3D89-4063-8213-BC1CA698FAA2}"/>
            </a:ext>
          </a:extLst>
        </xdr:cNvPr>
        <xdr:cNvSpPr/>
      </xdr:nvSpPr>
      <xdr:spPr>
        <a:xfrm>
          <a:off x="3255394" y="104775"/>
          <a:ext cx="9963150" cy="77873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42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5</a:t>
          </a:r>
          <a:endParaRPr lang="pt-BR" sz="42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4</xdr:col>
      <xdr:colOff>418384</xdr:colOff>
      <xdr:row>1</xdr:row>
      <xdr:rowOff>739589</xdr:rowOff>
    </xdr:from>
    <xdr:ext cx="5999207" cy="624595"/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9CB604BD-E450-4AAF-803A-A1E611110CCB}"/>
            </a:ext>
          </a:extLst>
        </xdr:cNvPr>
        <xdr:cNvSpPr/>
      </xdr:nvSpPr>
      <xdr:spPr>
        <a:xfrm>
          <a:off x="4911943" y="818030"/>
          <a:ext cx="5999207" cy="62459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pt-BR" sz="34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G</a:t>
          </a:r>
          <a:r>
            <a:rPr lang="pt-BR" sz="3400" b="0" cap="none" spc="0" baseline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 I N Á S T I C A    A R T Í S T I C A</a:t>
          </a:r>
          <a:endParaRPr lang="pt-BR" sz="3400" b="0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</a:endParaRP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1299884</xdr:colOff>
      <xdr:row>1</xdr:row>
      <xdr:rowOff>288553</xdr:rowOff>
    </xdr:from>
    <xdr:ext cx="974910" cy="981281"/>
    <xdr:pic>
      <xdr:nvPicPr>
        <xdr:cNvPr id="2" name="Imagem 1">
          <a:extLst>
            <a:ext uri="{FF2B5EF4-FFF2-40B4-BE49-F238E27FC236}">
              <a16:creationId xmlns:a16="http://schemas.microsoft.com/office/drawing/2014/main" id="{F8CEB21D-6BA8-417D-8AD8-9A34CAE83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5609" y="364753"/>
          <a:ext cx="974910" cy="9812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721744</xdr:colOff>
      <xdr:row>1</xdr:row>
      <xdr:rowOff>28575</xdr:rowOff>
    </xdr:from>
    <xdr:ext cx="9963150" cy="778739"/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EE919997-C252-44BA-8AA9-BE773FF3E2D0}"/>
            </a:ext>
          </a:extLst>
        </xdr:cNvPr>
        <xdr:cNvSpPr/>
      </xdr:nvSpPr>
      <xdr:spPr>
        <a:xfrm>
          <a:off x="3255394" y="104775"/>
          <a:ext cx="9963150" cy="77873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42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5</a:t>
          </a:r>
          <a:endParaRPr lang="pt-BR" sz="42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4</xdr:col>
      <xdr:colOff>474414</xdr:colOff>
      <xdr:row>1</xdr:row>
      <xdr:rowOff>717177</xdr:rowOff>
    </xdr:from>
    <xdr:ext cx="5999207" cy="624595"/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BFBFCCA6-BC90-4E73-8F2B-1AA9BE7112E7}"/>
            </a:ext>
          </a:extLst>
        </xdr:cNvPr>
        <xdr:cNvSpPr/>
      </xdr:nvSpPr>
      <xdr:spPr>
        <a:xfrm>
          <a:off x="4967973" y="795618"/>
          <a:ext cx="5999207" cy="62459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pt-BR" sz="34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G</a:t>
          </a:r>
          <a:r>
            <a:rPr lang="pt-BR" sz="3400" b="0" cap="none" spc="0" baseline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 I N Á S T I C A    A R T Í S T I C A</a:t>
          </a:r>
          <a:endParaRPr lang="pt-BR" sz="3400" b="0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1299884</xdr:colOff>
      <xdr:row>1</xdr:row>
      <xdr:rowOff>288553</xdr:rowOff>
    </xdr:from>
    <xdr:ext cx="974910" cy="981281"/>
    <xdr:pic>
      <xdr:nvPicPr>
        <xdr:cNvPr id="2" name="Imagem 1">
          <a:extLst>
            <a:ext uri="{FF2B5EF4-FFF2-40B4-BE49-F238E27FC236}">
              <a16:creationId xmlns:a16="http://schemas.microsoft.com/office/drawing/2014/main" id="{7741511F-5377-40E7-9724-5C0905EAE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5609" y="364753"/>
          <a:ext cx="974910" cy="9812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721744</xdr:colOff>
      <xdr:row>1</xdr:row>
      <xdr:rowOff>28575</xdr:rowOff>
    </xdr:from>
    <xdr:ext cx="9963150" cy="778739"/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79C19D4F-D8F2-4234-87A6-2D257320FBFD}"/>
            </a:ext>
          </a:extLst>
        </xdr:cNvPr>
        <xdr:cNvSpPr/>
      </xdr:nvSpPr>
      <xdr:spPr>
        <a:xfrm>
          <a:off x="3255394" y="104775"/>
          <a:ext cx="9963150" cy="77873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42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5</a:t>
          </a:r>
          <a:endParaRPr lang="pt-BR" sz="42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4</xdr:col>
      <xdr:colOff>474414</xdr:colOff>
      <xdr:row>2</xdr:row>
      <xdr:rowOff>22412</xdr:rowOff>
    </xdr:from>
    <xdr:ext cx="5999207" cy="624595"/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48D5BB33-6083-4199-8140-322FA2298515}"/>
            </a:ext>
          </a:extLst>
        </xdr:cNvPr>
        <xdr:cNvSpPr/>
      </xdr:nvSpPr>
      <xdr:spPr>
        <a:xfrm>
          <a:off x="4967973" y="874059"/>
          <a:ext cx="5999207" cy="62459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pt-BR" sz="34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G</a:t>
          </a:r>
          <a:r>
            <a:rPr lang="pt-BR" sz="3400" b="0" cap="none" spc="0" baseline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 I N Á S T I C A    A R T Í S T I C A</a:t>
          </a:r>
          <a:endParaRPr lang="pt-BR" sz="3400" b="0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</a:endParaRP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297657" cy="323850"/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5798D837-4171-420A-9884-600128C47DBB}"/>
            </a:ext>
          </a:extLst>
        </xdr:cNvPr>
        <xdr:cNvSpPr>
          <a:spLocks noChangeAspect="1" noChangeArrowheads="1"/>
        </xdr:cNvSpPr>
      </xdr:nvSpPr>
      <xdr:spPr bwMode="auto">
        <a:xfrm>
          <a:off x="1333500" y="19716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0</xdr:row>
      <xdr:rowOff>0</xdr:rowOff>
    </xdr:from>
    <xdr:ext cx="297657" cy="323850"/>
    <xdr:sp macro="" textlink="">
      <xdr:nvSpPr>
        <xdr:cNvPr id="3" name="AutoShape 1">
          <a:extLst>
            <a:ext uri="{FF2B5EF4-FFF2-40B4-BE49-F238E27FC236}">
              <a16:creationId xmlns:a16="http://schemas.microsoft.com/office/drawing/2014/main" id="{FA62A8D0-E054-4D8C-BB15-5489716D1D4C}"/>
            </a:ext>
          </a:extLst>
        </xdr:cNvPr>
        <xdr:cNvSpPr>
          <a:spLocks noChangeAspect="1" noChangeArrowheads="1"/>
        </xdr:cNvSpPr>
      </xdr:nvSpPr>
      <xdr:spPr bwMode="auto">
        <a:xfrm>
          <a:off x="1333500" y="19716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0</xdr:row>
      <xdr:rowOff>0</xdr:rowOff>
    </xdr:from>
    <xdr:ext cx="297657" cy="323850"/>
    <xdr:sp macro="" textlink="">
      <xdr:nvSpPr>
        <xdr:cNvPr id="4" name="AutoShape 1">
          <a:extLst>
            <a:ext uri="{FF2B5EF4-FFF2-40B4-BE49-F238E27FC236}">
              <a16:creationId xmlns:a16="http://schemas.microsoft.com/office/drawing/2014/main" id="{93327EA2-C734-4808-9BF1-6B4E20C22B09}"/>
            </a:ext>
          </a:extLst>
        </xdr:cNvPr>
        <xdr:cNvSpPr>
          <a:spLocks noChangeAspect="1" noChangeArrowheads="1"/>
        </xdr:cNvSpPr>
      </xdr:nvSpPr>
      <xdr:spPr bwMode="auto">
        <a:xfrm>
          <a:off x="1333500" y="19716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0</xdr:row>
      <xdr:rowOff>0</xdr:rowOff>
    </xdr:from>
    <xdr:ext cx="297657" cy="323850"/>
    <xdr:sp macro="" textlink="">
      <xdr:nvSpPr>
        <xdr:cNvPr id="5" name="AutoShape 1">
          <a:extLst>
            <a:ext uri="{FF2B5EF4-FFF2-40B4-BE49-F238E27FC236}">
              <a16:creationId xmlns:a16="http://schemas.microsoft.com/office/drawing/2014/main" id="{F4326097-E2D4-4EE3-B566-B5021CBAE4C8}"/>
            </a:ext>
          </a:extLst>
        </xdr:cNvPr>
        <xdr:cNvSpPr>
          <a:spLocks noChangeAspect="1" noChangeArrowheads="1"/>
        </xdr:cNvSpPr>
      </xdr:nvSpPr>
      <xdr:spPr bwMode="auto">
        <a:xfrm>
          <a:off x="1333500" y="19716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0</xdr:row>
      <xdr:rowOff>0</xdr:rowOff>
    </xdr:from>
    <xdr:ext cx="297657" cy="323850"/>
    <xdr:sp macro="" textlink="">
      <xdr:nvSpPr>
        <xdr:cNvPr id="6" name="AutoShape 1">
          <a:extLst>
            <a:ext uri="{FF2B5EF4-FFF2-40B4-BE49-F238E27FC236}">
              <a16:creationId xmlns:a16="http://schemas.microsoft.com/office/drawing/2014/main" id="{DE0738AD-BBC3-43AD-A203-D019E99B9ACB}"/>
            </a:ext>
          </a:extLst>
        </xdr:cNvPr>
        <xdr:cNvSpPr>
          <a:spLocks noChangeAspect="1" noChangeArrowheads="1"/>
        </xdr:cNvSpPr>
      </xdr:nvSpPr>
      <xdr:spPr bwMode="auto">
        <a:xfrm>
          <a:off x="1333500" y="19716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0</xdr:row>
      <xdr:rowOff>0</xdr:rowOff>
    </xdr:from>
    <xdr:ext cx="297657" cy="323850"/>
    <xdr:sp macro="" textlink="">
      <xdr:nvSpPr>
        <xdr:cNvPr id="7" name="AutoShape 1">
          <a:extLst>
            <a:ext uri="{FF2B5EF4-FFF2-40B4-BE49-F238E27FC236}">
              <a16:creationId xmlns:a16="http://schemas.microsoft.com/office/drawing/2014/main" id="{80CB1158-0075-4002-8D9C-1859F8A02804}"/>
            </a:ext>
          </a:extLst>
        </xdr:cNvPr>
        <xdr:cNvSpPr>
          <a:spLocks noChangeAspect="1" noChangeArrowheads="1"/>
        </xdr:cNvSpPr>
      </xdr:nvSpPr>
      <xdr:spPr bwMode="auto">
        <a:xfrm>
          <a:off x="1333500" y="19716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297657" cy="323850"/>
    <xdr:sp macro="" textlink="">
      <xdr:nvSpPr>
        <xdr:cNvPr id="12" name="AutoShape 1">
          <a:extLst>
            <a:ext uri="{FF2B5EF4-FFF2-40B4-BE49-F238E27FC236}">
              <a16:creationId xmlns:a16="http://schemas.microsoft.com/office/drawing/2014/main" id="{B65874FB-430A-45A3-83AE-D6E49137AA87}"/>
            </a:ext>
          </a:extLst>
        </xdr:cNvPr>
        <xdr:cNvSpPr>
          <a:spLocks noChangeAspect="1" noChangeArrowheads="1"/>
        </xdr:cNvSpPr>
      </xdr:nvSpPr>
      <xdr:spPr bwMode="auto">
        <a:xfrm>
          <a:off x="85725" y="1743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297657" cy="323850"/>
    <xdr:sp macro="" textlink="">
      <xdr:nvSpPr>
        <xdr:cNvPr id="13" name="AutoShape 1">
          <a:extLst>
            <a:ext uri="{FF2B5EF4-FFF2-40B4-BE49-F238E27FC236}">
              <a16:creationId xmlns:a16="http://schemas.microsoft.com/office/drawing/2014/main" id="{747C2962-67A4-49B9-B34E-838839453F05}"/>
            </a:ext>
          </a:extLst>
        </xdr:cNvPr>
        <xdr:cNvSpPr>
          <a:spLocks noChangeAspect="1" noChangeArrowheads="1"/>
        </xdr:cNvSpPr>
      </xdr:nvSpPr>
      <xdr:spPr bwMode="auto">
        <a:xfrm>
          <a:off x="85725" y="1743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297657" cy="323850"/>
    <xdr:sp macro="" textlink="">
      <xdr:nvSpPr>
        <xdr:cNvPr id="14" name="AutoShape 1">
          <a:extLst>
            <a:ext uri="{FF2B5EF4-FFF2-40B4-BE49-F238E27FC236}">
              <a16:creationId xmlns:a16="http://schemas.microsoft.com/office/drawing/2014/main" id="{9BDD39D0-0FD4-47EA-882E-33FD45599FD5}"/>
            </a:ext>
          </a:extLst>
        </xdr:cNvPr>
        <xdr:cNvSpPr>
          <a:spLocks noChangeAspect="1" noChangeArrowheads="1"/>
        </xdr:cNvSpPr>
      </xdr:nvSpPr>
      <xdr:spPr bwMode="auto">
        <a:xfrm>
          <a:off x="85725" y="1743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297657" cy="323850"/>
    <xdr:sp macro="" textlink="">
      <xdr:nvSpPr>
        <xdr:cNvPr id="15" name="AutoShape 1">
          <a:extLst>
            <a:ext uri="{FF2B5EF4-FFF2-40B4-BE49-F238E27FC236}">
              <a16:creationId xmlns:a16="http://schemas.microsoft.com/office/drawing/2014/main" id="{2D54068B-F182-4B7D-A487-A5A1BCC3CC45}"/>
            </a:ext>
          </a:extLst>
        </xdr:cNvPr>
        <xdr:cNvSpPr>
          <a:spLocks noChangeAspect="1" noChangeArrowheads="1"/>
        </xdr:cNvSpPr>
      </xdr:nvSpPr>
      <xdr:spPr bwMode="auto">
        <a:xfrm>
          <a:off x="85725" y="1743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297657" cy="323850"/>
    <xdr:sp macro="" textlink="">
      <xdr:nvSpPr>
        <xdr:cNvPr id="16" name="AutoShape 1">
          <a:extLst>
            <a:ext uri="{FF2B5EF4-FFF2-40B4-BE49-F238E27FC236}">
              <a16:creationId xmlns:a16="http://schemas.microsoft.com/office/drawing/2014/main" id="{D532628D-BF00-4D79-B52D-299692385476}"/>
            </a:ext>
          </a:extLst>
        </xdr:cNvPr>
        <xdr:cNvSpPr>
          <a:spLocks noChangeAspect="1" noChangeArrowheads="1"/>
        </xdr:cNvSpPr>
      </xdr:nvSpPr>
      <xdr:spPr bwMode="auto">
        <a:xfrm>
          <a:off x="85725" y="1743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297657" cy="323850"/>
    <xdr:sp macro="" textlink="">
      <xdr:nvSpPr>
        <xdr:cNvPr id="17" name="AutoShape 1">
          <a:extLst>
            <a:ext uri="{FF2B5EF4-FFF2-40B4-BE49-F238E27FC236}">
              <a16:creationId xmlns:a16="http://schemas.microsoft.com/office/drawing/2014/main" id="{CDEE9EDD-B854-4761-9B37-E39EC41F20AF}"/>
            </a:ext>
          </a:extLst>
        </xdr:cNvPr>
        <xdr:cNvSpPr>
          <a:spLocks noChangeAspect="1" noChangeArrowheads="1"/>
        </xdr:cNvSpPr>
      </xdr:nvSpPr>
      <xdr:spPr bwMode="auto">
        <a:xfrm>
          <a:off x="85725" y="1743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42427</xdr:colOff>
      <xdr:row>1</xdr:row>
      <xdr:rowOff>21430</xdr:rowOff>
    </xdr:from>
    <xdr:ext cx="8315324" cy="647998"/>
    <xdr:sp macro="" textlink="">
      <xdr:nvSpPr>
        <xdr:cNvPr id="18" name="Retângulo 17">
          <a:extLst>
            <a:ext uri="{FF2B5EF4-FFF2-40B4-BE49-F238E27FC236}">
              <a16:creationId xmlns:a16="http://schemas.microsoft.com/office/drawing/2014/main" id="{59E15EDA-B350-495C-9A71-C678BB94542C}"/>
            </a:ext>
          </a:extLst>
        </xdr:cNvPr>
        <xdr:cNvSpPr/>
      </xdr:nvSpPr>
      <xdr:spPr>
        <a:xfrm>
          <a:off x="4410320" y="103073"/>
          <a:ext cx="8315324" cy="64799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34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4</a:t>
          </a:r>
          <a:endParaRPr lang="pt-BR" sz="34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1</xdr:col>
      <xdr:colOff>0</xdr:colOff>
      <xdr:row>3</xdr:row>
      <xdr:rowOff>0</xdr:rowOff>
    </xdr:from>
    <xdr:ext cx="297657" cy="323850"/>
    <xdr:sp macro="" textlink="">
      <xdr:nvSpPr>
        <xdr:cNvPr id="20" name="AutoShape 1">
          <a:extLst>
            <a:ext uri="{FF2B5EF4-FFF2-40B4-BE49-F238E27FC236}">
              <a16:creationId xmlns:a16="http://schemas.microsoft.com/office/drawing/2014/main" id="{BBE3CB76-FE43-44FB-AB99-4E52BA44BE9D}"/>
            </a:ext>
          </a:extLst>
        </xdr:cNvPr>
        <xdr:cNvSpPr>
          <a:spLocks noChangeAspect="1" noChangeArrowheads="1"/>
        </xdr:cNvSpPr>
      </xdr:nvSpPr>
      <xdr:spPr bwMode="auto">
        <a:xfrm>
          <a:off x="85725" y="1743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297657" cy="323850"/>
    <xdr:sp macro="" textlink="">
      <xdr:nvSpPr>
        <xdr:cNvPr id="21" name="AutoShape 1">
          <a:extLst>
            <a:ext uri="{FF2B5EF4-FFF2-40B4-BE49-F238E27FC236}">
              <a16:creationId xmlns:a16="http://schemas.microsoft.com/office/drawing/2014/main" id="{A41DCB92-BF63-4DDD-A9CD-43515D421AB4}"/>
            </a:ext>
          </a:extLst>
        </xdr:cNvPr>
        <xdr:cNvSpPr>
          <a:spLocks noChangeAspect="1" noChangeArrowheads="1"/>
        </xdr:cNvSpPr>
      </xdr:nvSpPr>
      <xdr:spPr bwMode="auto">
        <a:xfrm>
          <a:off x="85725" y="1743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297657" cy="323850"/>
    <xdr:sp macro="" textlink="">
      <xdr:nvSpPr>
        <xdr:cNvPr id="22" name="AutoShape 1">
          <a:extLst>
            <a:ext uri="{FF2B5EF4-FFF2-40B4-BE49-F238E27FC236}">
              <a16:creationId xmlns:a16="http://schemas.microsoft.com/office/drawing/2014/main" id="{24B03213-B591-487C-B8AD-01D8A4623514}"/>
            </a:ext>
          </a:extLst>
        </xdr:cNvPr>
        <xdr:cNvSpPr>
          <a:spLocks noChangeAspect="1" noChangeArrowheads="1"/>
        </xdr:cNvSpPr>
      </xdr:nvSpPr>
      <xdr:spPr bwMode="auto">
        <a:xfrm>
          <a:off x="85725" y="1743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297657" cy="323850"/>
    <xdr:sp macro="" textlink="">
      <xdr:nvSpPr>
        <xdr:cNvPr id="23" name="AutoShape 1">
          <a:extLst>
            <a:ext uri="{FF2B5EF4-FFF2-40B4-BE49-F238E27FC236}">
              <a16:creationId xmlns:a16="http://schemas.microsoft.com/office/drawing/2014/main" id="{49AF04DA-8C11-4476-A41F-ED98F80917E6}"/>
            </a:ext>
          </a:extLst>
        </xdr:cNvPr>
        <xdr:cNvSpPr>
          <a:spLocks noChangeAspect="1" noChangeArrowheads="1"/>
        </xdr:cNvSpPr>
      </xdr:nvSpPr>
      <xdr:spPr bwMode="auto">
        <a:xfrm>
          <a:off x="85725" y="1743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297657" cy="323850"/>
    <xdr:sp macro="" textlink="">
      <xdr:nvSpPr>
        <xdr:cNvPr id="24" name="AutoShape 1">
          <a:extLst>
            <a:ext uri="{FF2B5EF4-FFF2-40B4-BE49-F238E27FC236}">
              <a16:creationId xmlns:a16="http://schemas.microsoft.com/office/drawing/2014/main" id="{018B032A-6A75-41D1-8B57-D44D271392FA}"/>
            </a:ext>
          </a:extLst>
        </xdr:cNvPr>
        <xdr:cNvSpPr>
          <a:spLocks noChangeAspect="1" noChangeArrowheads="1"/>
        </xdr:cNvSpPr>
      </xdr:nvSpPr>
      <xdr:spPr bwMode="auto">
        <a:xfrm>
          <a:off x="85725" y="1743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297657" cy="323850"/>
    <xdr:sp macro="" textlink="">
      <xdr:nvSpPr>
        <xdr:cNvPr id="25" name="AutoShape 1">
          <a:extLst>
            <a:ext uri="{FF2B5EF4-FFF2-40B4-BE49-F238E27FC236}">
              <a16:creationId xmlns:a16="http://schemas.microsoft.com/office/drawing/2014/main" id="{79842FE3-9621-46F5-840E-7DC84821B5F2}"/>
            </a:ext>
          </a:extLst>
        </xdr:cNvPr>
        <xdr:cNvSpPr>
          <a:spLocks noChangeAspect="1" noChangeArrowheads="1"/>
        </xdr:cNvSpPr>
      </xdr:nvSpPr>
      <xdr:spPr bwMode="auto">
        <a:xfrm>
          <a:off x="85725" y="1743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297657" cy="323850"/>
    <xdr:sp macro="" textlink="">
      <xdr:nvSpPr>
        <xdr:cNvPr id="26" name="AutoShape 1">
          <a:extLst>
            <a:ext uri="{FF2B5EF4-FFF2-40B4-BE49-F238E27FC236}">
              <a16:creationId xmlns:a16="http://schemas.microsoft.com/office/drawing/2014/main" id="{C4345D6E-0859-4006-909E-2EBFE0ABDF7B}"/>
            </a:ext>
          </a:extLst>
        </xdr:cNvPr>
        <xdr:cNvSpPr>
          <a:spLocks noChangeAspect="1" noChangeArrowheads="1"/>
        </xdr:cNvSpPr>
      </xdr:nvSpPr>
      <xdr:spPr bwMode="auto">
        <a:xfrm>
          <a:off x="85725" y="1743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297657" cy="323850"/>
    <xdr:sp macro="" textlink="">
      <xdr:nvSpPr>
        <xdr:cNvPr id="27" name="AutoShape 1">
          <a:extLst>
            <a:ext uri="{FF2B5EF4-FFF2-40B4-BE49-F238E27FC236}">
              <a16:creationId xmlns:a16="http://schemas.microsoft.com/office/drawing/2014/main" id="{CE44B069-0CB9-4FB8-9A8A-B597826C28FD}"/>
            </a:ext>
          </a:extLst>
        </xdr:cNvPr>
        <xdr:cNvSpPr>
          <a:spLocks noChangeAspect="1" noChangeArrowheads="1"/>
        </xdr:cNvSpPr>
      </xdr:nvSpPr>
      <xdr:spPr bwMode="auto">
        <a:xfrm>
          <a:off x="85725" y="1743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297657" cy="323850"/>
    <xdr:sp macro="" textlink="">
      <xdr:nvSpPr>
        <xdr:cNvPr id="28" name="AutoShape 1">
          <a:extLst>
            <a:ext uri="{FF2B5EF4-FFF2-40B4-BE49-F238E27FC236}">
              <a16:creationId xmlns:a16="http://schemas.microsoft.com/office/drawing/2014/main" id="{3D5CA091-C803-4867-B907-161083053D4E}"/>
            </a:ext>
          </a:extLst>
        </xdr:cNvPr>
        <xdr:cNvSpPr>
          <a:spLocks noChangeAspect="1" noChangeArrowheads="1"/>
        </xdr:cNvSpPr>
      </xdr:nvSpPr>
      <xdr:spPr bwMode="auto">
        <a:xfrm>
          <a:off x="85725" y="1743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297657" cy="323850"/>
    <xdr:sp macro="" textlink="">
      <xdr:nvSpPr>
        <xdr:cNvPr id="29" name="AutoShape 1">
          <a:extLst>
            <a:ext uri="{FF2B5EF4-FFF2-40B4-BE49-F238E27FC236}">
              <a16:creationId xmlns:a16="http://schemas.microsoft.com/office/drawing/2014/main" id="{ED836B7A-68E4-4DE8-B76A-C2EC66B54D39}"/>
            </a:ext>
          </a:extLst>
        </xdr:cNvPr>
        <xdr:cNvSpPr>
          <a:spLocks noChangeAspect="1" noChangeArrowheads="1"/>
        </xdr:cNvSpPr>
      </xdr:nvSpPr>
      <xdr:spPr bwMode="auto">
        <a:xfrm>
          <a:off x="85725" y="1743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297657" cy="323850"/>
    <xdr:sp macro="" textlink="">
      <xdr:nvSpPr>
        <xdr:cNvPr id="30" name="AutoShape 1">
          <a:extLst>
            <a:ext uri="{FF2B5EF4-FFF2-40B4-BE49-F238E27FC236}">
              <a16:creationId xmlns:a16="http://schemas.microsoft.com/office/drawing/2014/main" id="{0CA13A06-33D0-4509-ACD7-A15DB8127B5D}"/>
            </a:ext>
          </a:extLst>
        </xdr:cNvPr>
        <xdr:cNvSpPr>
          <a:spLocks noChangeAspect="1" noChangeArrowheads="1"/>
        </xdr:cNvSpPr>
      </xdr:nvSpPr>
      <xdr:spPr bwMode="auto">
        <a:xfrm>
          <a:off x="85725" y="1743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297657" cy="323850"/>
    <xdr:sp macro="" textlink="">
      <xdr:nvSpPr>
        <xdr:cNvPr id="31" name="AutoShape 1">
          <a:extLst>
            <a:ext uri="{FF2B5EF4-FFF2-40B4-BE49-F238E27FC236}">
              <a16:creationId xmlns:a16="http://schemas.microsoft.com/office/drawing/2014/main" id="{ACE3CBB6-1EC0-41BD-869B-618A39BA9C38}"/>
            </a:ext>
          </a:extLst>
        </xdr:cNvPr>
        <xdr:cNvSpPr>
          <a:spLocks noChangeAspect="1" noChangeArrowheads="1"/>
        </xdr:cNvSpPr>
      </xdr:nvSpPr>
      <xdr:spPr bwMode="auto">
        <a:xfrm>
          <a:off x="85725" y="1743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309681</xdr:colOff>
      <xdr:row>1</xdr:row>
      <xdr:rowOff>158396</xdr:rowOff>
    </xdr:from>
    <xdr:ext cx="1146361" cy="1199366"/>
    <xdr:pic>
      <xdr:nvPicPr>
        <xdr:cNvPr id="33" name="Imagem 32">
          <a:extLst>
            <a:ext uri="{FF2B5EF4-FFF2-40B4-BE49-F238E27FC236}">
              <a16:creationId xmlns:a16="http://schemas.microsoft.com/office/drawing/2014/main" id="{72EE1BFC-7577-4033-94A5-5EAF8841E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8645" y="240039"/>
          <a:ext cx="1146361" cy="119936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9</xdr:col>
      <xdr:colOff>299823</xdr:colOff>
      <xdr:row>1</xdr:row>
      <xdr:rowOff>706531</xdr:rowOff>
    </xdr:from>
    <xdr:ext cx="7471695" cy="595484"/>
    <xdr:sp macro="" textlink="">
      <xdr:nvSpPr>
        <xdr:cNvPr id="35" name="Retângulo 34">
          <a:extLst>
            <a:ext uri="{FF2B5EF4-FFF2-40B4-BE49-F238E27FC236}">
              <a16:creationId xmlns:a16="http://schemas.microsoft.com/office/drawing/2014/main" id="{FA7688CC-6C1B-44B9-B3F5-4D2A69BD0E3D}"/>
            </a:ext>
          </a:extLst>
        </xdr:cNvPr>
        <xdr:cNvSpPr/>
      </xdr:nvSpPr>
      <xdr:spPr>
        <a:xfrm>
          <a:off x="4076205" y="796178"/>
          <a:ext cx="7471695" cy="59548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3200" b="1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latin typeface="Century Gothic" panose="020B0502020202020204" pitchFamily="34" charset="0"/>
            </a:rPr>
            <a:t>G</a:t>
          </a:r>
          <a:r>
            <a:rPr lang="pt-BR" sz="3200" b="1" cap="none" spc="0" baseline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latin typeface="Century Gothic" panose="020B0502020202020204" pitchFamily="34" charset="0"/>
            </a:rPr>
            <a:t> I N Á S T I C A    A R T Í S T I C A </a:t>
          </a:r>
          <a:endParaRPr lang="pt-BR" sz="3200" b="1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  <a:latin typeface="Century Gothic" panose="020B0502020202020204" pitchFamily="34" charset="0"/>
          </a:endParaRPr>
        </a:p>
      </xdr:txBody>
    </xdr:sp>
    <xdr:clientData/>
  </xdr:oneCellAnchor>
  <xdr:oneCellAnchor>
    <xdr:from>
      <xdr:col>8</xdr:col>
      <xdr:colOff>90983</xdr:colOff>
      <xdr:row>2</xdr:row>
      <xdr:rowOff>319368</xdr:rowOff>
    </xdr:from>
    <xdr:ext cx="9995534" cy="438262"/>
    <xdr:sp macro="" textlink="">
      <xdr:nvSpPr>
        <xdr:cNvPr id="36" name="Retângulo 35">
          <a:extLst>
            <a:ext uri="{FF2B5EF4-FFF2-40B4-BE49-F238E27FC236}">
              <a16:creationId xmlns:a16="http://schemas.microsoft.com/office/drawing/2014/main" id="{09348463-F81E-48B2-B061-F3A1993D503E}"/>
            </a:ext>
          </a:extLst>
        </xdr:cNvPr>
        <xdr:cNvSpPr/>
      </xdr:nvSpPr>
      <xdr:spPr>
        <a:xfrm>
          <a:off x="3574412" y="1231047"/>
          <a:ext cx="9995534" cy="438262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pt-BR" sz="2200" b="1" cap="none" spc="0">
            <a:ln w="12700">
              <a:solidFill>
                <a:schemeClr val="accent1"/>
              </a:solidFill>
              <a:prstDash val="solid"/>
            </a:ln>
            <a:pattFill prst="pct50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effectLst>
              <a:outerShdw dist="38100" dir="2640000" algn="bl" rotWithShape="0">
                <a:schemeClr val="accent1"/>
              </a:outerShdw>
            </a:effectLst>
            <a:latin typeface="Century Gothic" panose="020B0502020202020204" pitchFamily="34" charset="0"/>
          </a:endParaRPr>
        </a:p>
      </xdr:txBody>
    </xdr:sp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</xdr:row>
      <xdr:rowOff>0</xdr:rowOff>
    </xdr:from>
    <xdr:ext cx="297657" cy="323850"/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2DED077-7042-420C-8463-787D6414E1C8}"/>
            </a:ext>
          </a:extLst>
        </xdr:cNvPr>
        <xdr:cNvSpPr>
          <a:spLocks noChangeAspect="1" noChangeArrowheads="1"/>
        </xdr:cNvSpPr>
      </xdr:nvSpPr>
      <xdr:spPr bwMode="auto">
        <a:xfrm>
          <a:off x="10477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</xdr:row>
      <xdr:rowOff>0</xdr:rowOff>
    </xdr:from>
    <xdr:ext cx="297657" cy="323850"/>
    <xdr:sp macro="" textlink="">
      <xdr:nvSpPr>
        <xdr:cNvPr id="3" name="AutoShape 1">
          <a:extLst>
            <a:ext uri="{FF2B5EF4-FFF2-40B4-BE49-F238E27FC236}">
              <a16:creationId xmlns:a16="http://schemas.microsoft.com/office/drawing/2014/main" id="{99F78CE3-4540-4482-AF51-094CEB5811EB}"/>
            </a:ext>
          </a:extLst>
        </xdr:cNvPr>
        <xdr:cNvSpPr>
          <a:spLocks noChangeAspect="1" noChangeArrowheads="1"/>
        </xdr:cNvSpPr>
      </xdr:nvSpPr>
      <xdr:spPr bwMode="auto">
        <a:xfrm>
          <a:off x="10477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</xdr:row>
      <xdr:rowOff>0</xdr:rowOff>
    </xdr:from>
    <xdr:ext cx="297657" cy="323850"/>
    <xdr:sp macro="" textlink="">
      <xdr:nvSpPr>
        <xdr:cNvPr id="4" name="AutoShape 1">
          <a:extLst>
            <a:ext uri="{FF2B5EF4-FFF2-40B4-BE49-F238E27FC236}">
              <a16:creationId xmlns:a16="http://schemas.microsoft.com/office/drawing/2014/main" id="{80B30887-1957-47F6-8647-3AE94E9A4210}"/>
            </a:ext>
          </a:extLst>
        </xdr:cNvPr>
        <xdr:cNvSpPr>
          <a:spLocks noChangeAspect="1" noChangeArrowheads="1"/>
        </xdr:cNvSpPr>
      </xdr:nvSpPr>
      <xdr:spPr bwMode="auto">
        <a:xfrm>
          <a:off x="10477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</xdr:row>
      <xdr:rowOff>0</xdr:rowOff>
    </xdr:from>
    <xdr:ext cx="297657" cy="323850"/>
    <xdr:sp macro="" textlink="">
      <xdr:nvSpPr>
        <xdr:cNvPr id="5" name="AutoShape 1">
          <a:extLst>
            <a:ext uri="{FF2B5EF4-FFF2-40B4-BE49-F238E27FC236}">
              <a16:creationId xmlns:a16="http://schemas.microsoft.com/office/drawing/2014/main" id="{F681AC0C-3DA4-4B66-A82B-785681E417EC}"/>
            </a:ext>
          </a:extLst>
        </xdr:cNvPr>
        <xdr:cNvSpPr>
          <a:spLocks noChangeAspect="1" noChangeArrowheads="1"/>
        </xdr:cNvSpPr>
      </xdr:nvSpPr>
      <xdr:spPr bwMode="auto">
        <a:xfrm>
          <a:off x="10477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</xdr:row>
      <xdr:rowOff>0</xdr:rowOff>
    </xdr:from>
    <xdr:ext cx="297657" cy="323850"/>
    <xdr:sp macro="" textlink="">
      <xdr:nvSpPr>
        <xdr:cNvPr id="6" name="AutoShape 1">
          <a:extLst>
            <a:ext uri="{FF2B5EF4-FFF2-40B4-BE49-F238E27FC236}">
              <a16:creationId xmlns:a16="http://schemas.microsoft.com/office/drawing/2014/main" id="{3FF60576-34D5-40EE-BFDF-23DD4861F9AB}"/>
            </a:ext>
          </a:extLst>
        </xdr:cNvPr>
        <xdr:cNvSpPr>
          <a:spLocks noChangeAspect="1" noChangeArrowheads="1"/>
        </xdr:cNvSpPr>
      </xdr:nvSpPr>
      <xdr:spPr bwMode="auto">
        <a:xfrm>
          <a:off x="10477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</xdr:row>
      <xdr:rowOff>0</xdr:rowOff>
    </xdr:from>
    <xdr:ext cx="297657" cy="323850"/>
    <xdr:sp macro="" textlink="">
      <xdr:nvSpPr>
        <xdr:cNvPr id="7" name="AutoShape 1">
          <a:extLst>
            <a:ext uri="{FF2B5EF4-FFF2-40B4-BE49-F238E27FC236}">
              <a16:creationId xmlns:a16="http://schemas.microsoft.com/office/drawing/2014/main" id="{610FFCA5-F86D-40A9-8C9C-7C07FB93343C}"/>
            </a:ext>
          </a:extLst>
        </xdr:cNvPr>
        <xdr:cNvSpPr>
          <a:spLocks noChangeAspect="1" noChangeArrowheads="1"/>
        </xdr:cNvSpPr>
      </xdr:nvSpPr>
      <xdr:spPr bwMode="auto">
        <a:xfrm>
          <a:off x="10477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8" name="AutoShape 1">
          <a:extLst>
            <a:ext uri="{FF2B5EF4-FFF2-40B4-BE49-F238E27FC236}">
              <a16:creationId xmlns:a16="http://schemas.microsoft.com/office/drawing/2014/main" id="{5AA0D971-119D-47E4-9A48-FD7370220864}"/>
            </a:ext>
          </a:extLst>
        </xdr:cNvPr>
        <xdr:cNvSpPr>
          <a:spLocks noChangeAspect="1" noChangeArrowheads="1"/>
        </xdr:cNvSpPr>
      </xdr:nvSpPr>
      <xdr:spPr bwMode="auto">
        <a:xfrm>
          <a:off x="214312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9" name="AutoShape 1">
          <a:extLst>
            <a:ext uri="{FF2B5EF4-FFF2-40B4-BE49-F238E27FC236}">
              <a16:creationId xmlns:a16="http://schemas.microsoft.com/office/drawing/2014/main" id="{DAEA4CBF-90BB-4079-B600-38AA8A12017C}"/>
            </a:ext>
          </a:extLst>
        </xdr:cNvPr>
        <xdr:cNvSpPr>
          <a:spLocks noChangeAspect="1" noChangeArrowheads="1"/>
        </xdr:cNvSpPr>
      </xdr:nvSpPr>
      <xdr:spPr bwMode="auto">
        <a:xfrm>
          <a:off x="214312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10" name="AutoShape 1">
          <a:extLst>
            <a:ext uri="{FF2B5EF4-FFF2-40B4-BE49-F238E27FC236}">
              <a16:creationId xmlns:a16="http://schemas.microsoft.com/office/drawing/2014/main" id="{BD429CDC-AFA8-4437-ADEC-6E097764BA3D}"/>
            </a:ext>
          </a:extLst>
        </xdr:cNvPr>
        <xdr:cNvSpPr>
          <a:spLocks noChangeAspect="1" noChangeArrowheads="1"/>
        </xdr:cNvSpPr>
      </xdr:nvSpPr>
      <xdr:spPr bwMode="auto">
        <a:xfrm>
          <a:off x="214312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11" name="AutoShape 1">
          <a:extLst>
            <a:ext uri="{FF2B5EF4-FFF2-40B4-BE49-F238E27FC236}">
              <a16:creationId xmlns:a16="http://schemas.microsoft.com/office/drawing/2014/main" id="{FEF47229-C0B1-4B4C-A664-3FF8FE5E3876}"/>
            </a:ext>
          </a:extLst>
        </xdr:cNvPr>
        <xdr:cNvSpPr>
          <a:spLocks noChangeAspect="1" noChangeArrowheads="1"/>
        </xdr:cNvSpPr>
      </xdr:nvSpPr>
      <xdr:spPr bwMode="auto">
        <a:xfrm>
          <a:off x="214312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12" name="AutoShape 1">
          <a:extLst>
            <a:ext uri="{FF2B5EF4-FFF2-40B4-BE49-F238E27FC236}">
              <a16:creationId xmlns:a16="http://schemas.microsoft.com/office/drawing/2014/main" id="{1DECEA38-9F33-4014-B86E-B9C9ADCA1B9B}"/>
            </a:ext>
          </a:extLst>
        </xdr:cNvPr>
        <xdr:cNvSpPr>
          <a:spLocks noChangeAspect="1" noChangeArrowheads="1"/>
        </xdr:cNvSpPr>
      </xdr:nvSpPr>
      <xdr:spPr bwMode="auto">
        <a:xfrm>
          <a:off x="214312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13" name="AutoShape 1">
          <a:extLst>
            <a:ext uri="{FF2B5EF4-FFF2-40B4-BE49-F238E27FC236}">
              <a16:creationId xmlns:a16="http://schemas.microsoft.com/office/drawing/2014/main" id="{715148E3-6B64-4054-986B-C2DE84D49D0F}"/>
            </a:ext>
          </a:extLst>
        </xdr:cNvPr>
        <xdr:cNvSpPr>
          <a:spLocks noChangeAspect="1" noChangeArrowheads="1"/>
        </xdr:cNvSpPr>
      </xdr:nvSpPr>
      <xdr:spPr bwMode="auto">
        <a:xfrm>
          <a:off x="214312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14" name="AutoShape 1">
          <a:extLst>
            <a:ext uri="{FF2B5EF4-FFF2-40B4-BE49-F238E27FC236}">
              <a16:creationId xmlns:a16="http://schemas.microsoft.com/office/drawing/2014/main" id="{F6F6F44C-E23E-4FB3-B8F2-561DC2B17462}"/>
            </a:ext>
          </a:extLst>
        </xdr:cNvPr>
        <xdr:cNvSpPr>
          <a:spLocks noChangeAspect="1" noChangeArrowheads="1"/>
        </xdr:cNvSpPr>
      </xdr:nvSpPr>
      <xdr:spPr bwMode="auto">
        <a:xfrm>
          <a:off x="214312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15" name="AutoShape 1">
          <a:extLst>
            <a:ext uri="{FF2B5EF4-FFF2-40B4-BE49-F238E27FC236}">
              <a16:creationId xmlns:a16="http://schemas.microsoft.com/office/drawing/2014/main" id="{020940BD-A2C2-418B-A108-6E4F392DD40E}"/>
            </a:ext>
          </a:extLst>
        </xdr:cNvPr>
        <xdr:cNvSpPr>
          <a:spLocks noChangeAspect="1" noChangeArrowheads="1"/>
        </xdr:cNvSpPr>
      </xdr:nvSpPr>
      <xdr:spPr bwMode="auto">
        <a:xfrm>
          <a:off x="214312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16" name="AutoShape 1">
          <a:extLst>
            <a:ext uri="{FF2B5EF4-FFF2-40B4-BE49-F238E27FC236}">
              <a16:creationId xmlns:a16="http://schemas.microsoft.com/office/drawing/2014/main" id="{636525D3-6855-4B20-A1B9-97261B84AFA7}"/>
            </a:ext>
          </a:extLst>
        </xdr:cNvPr>
        <xdr:cNvSpPr>
          <a:spLocks noChangeAspect="1" noChangeArrowheads="1"/>
        </xdr:cNvSpPr>
      </xdr:nvSpPr>
      <xdr:spPr bwMode="auto">
        <a:xfrm>
          <a:off x="214312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17" name="AutoShape 1">
          <a:extLst>
            <a:ext uri="{FF2B5EF4-FFF2-40B4-BE49-F238E27FC236}">
              <a16:creationId xmlns:a16="http://schemas.microsoft.com/office/drawing/2014/main" id="{31F21591-3856-4B1D-922E-014295F9C392}"/>
            </a:ext>
          </a:extLst>
        </xdr:cNvPr>
        <xdr:cNvSpPr>
          <a:spLocks noChangeAspect="1" noChangeArrowheads="1"/>
        </xdr:cNvSpPr>
      </xdr:nvSpPr>
      <xdr:spPr bwMode="auto">
        <a:xfrm>
          <a:off x="214312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18" name="AutoShape 1">
          <a:extLst>
            <a:ext uri="{FF2B5EF4-FFF2-40B4-BE49-F238E27FC236}">
              <a16:creationId xmlns:a16="http://schemas.microsoft.com/office/drawing/2014/main" id="{3A4BA062-9D63-44B1-9D32-F3C8823F12E6}"/>
            </a:ext>
          </a:extLst>
        </xdr:cNvPr>
        <xdr:cNvSpPr>
          <a:spLocks noChangeAspect="1" noChangeArrowheads="1"/>
        </xdr:cNvSpPr>
      </xdr:nvSpPr>
      <xdr:spPr bwMode="auto">
        <a:xfrm>
          <a:off x="214312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19" name="AutoShape 1">
          <a:extLst>
            <a:ext uri="{FF2B5EF4-FFF2-40B4-BE49-F238E27FC236}">
              <a16:creationId xmlns:a16="http://schemas.microsoft.com/office/drawing/2014/main" id="{0EE00073-4AA3-4EED-AE73-1F9034AE0ADC}"/>
            </a:ext>
          </a:extLst>
        </xdr:cNvPr>
        <xdr:cNvSpPr>
          <a:spLocks noChangeAspect="1" noChangeArrowheads="1"/>
        </xdr:cNvSpPr>
      </xdr:nvSpPr>
      <xdr:spPr bwMode="auto">
        <a:xfrm>
          <a:off x="214312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20" name="AutoShape 1">
          <a:extLst>
            <a:ext uri="{FF2B5EF4-FFF2-40B4-BE49-F238E27FC236}">
              <a16:creationId xmlns:a16="http://schemas.microsoft.com/office/drawing/2014/main" id="{8AB7949F-920E-438C-B7B3-8013036540BB}"/>
            </a:ext>
          </a:extLst>
        </xdr:cNvPr>
        <xdr:cNvSpPr>
          <a:spLocks noChangeAspect="1" noChangeArrowheads="1"/>
        </xdr:cNvSpPr>
      </xdr:nvSpPr>
      <xdr:spPr bwMode="auto">
        <a:xfrm>
          <a:off x="214312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21" name="AutoShape 1">
          <a:extLst>
            <a:ext uri="{FF2B5EF4-FFF2-40B4-BE49-F238E27FC236}">
              <a16:creationId xmlns:a16="http://schemas.microsoft.com/office/drawing/2014/main" id="{E40F667D-EAFD-4A8B-B597-5796CEFA0FB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22" name="AutoShape 1">
          <a:extLst>
            <a:ext uri="{FF2B5EF4-FFF2-40B4-BE49-F238E27FC236}">
              <a16:creationId xmlns:a16="http://schemas.microsoft.com/office/drawing/2014/main" id="{A701046A-DCA5-4966-B895-865FF19F335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23" name="AutoShape 1">
          <a:extLst>
            <a:ext uri="{FF2B5EF4-FFF2-40B4-BE49-F238E27FC236}">
              <a16:creationId xmlns:a16="http://schemas.microsoft.com/office/drawing/2014/main" id="{4552030E-D889-4C44-B573-E7BC4856FD94}"/>
            </a:ext>
          </a:extLst>
        </xdr:cNvPr>
        <xdr:cNvSpPr>
          <a:spLocks noChangeAspect="1" noChangeArrowheads="1"/>
        </xdr:cNvSpPr>
      </xdr:nvSpPr>
      <xdr:spPr bwMode="auto">
        <a:xfrm>
          <a:off x="214312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24" name="AutoShape 1">
          <a:extLst>
            <a:ext uri="{FF2B5EF4-FFF2-40B4-BE49-F238E27FC236}">
              <a16:creationId xmlns:a16="http://schemas.microsoft.com/office/drawing/2014/main" id="{6C706509-6912-477D-A543-C9191F979639}"/>
            </a:ext>
          </a:extLst>
        </xdr:cNvPr>
        <xdr:cNvSpPr>
          <a:spLocks noChangeAspect="1" noChangeArrowheads="1"/>
        </xdr:cNvSpPr>
      </xdr:nvSpPr>
      <xdr:spPr bwMode="auto">
        <a:xfrm>
          <a:off x="214312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25" name="AutoShape 1">
          <a:extLst>
            <a:ext uri="{FF2B5EF4-FFF2-40B4-BE49-F238E27FC236}">
              <a16:creationId xmlns:a16="http://schemas.microsoft.com/office/drawing/2014/main" id="{D37A32CD-FBCF-4CF7-AC3A-7272FABD18D8}"/>
            </a:ext>
          </a:extLst>
        </xdr:cNvPr>
        <xdr:cNvSpPr>
          <a:spLocks noChangeAspect="1" noChangeArrowheads="1"/>
        </xdr:cNvSpPr>
      </xdr:nvSpPr>
      <xdr:spPr bwMode="auto">
        <a:xfrm>
          <a:off x="214312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26" name="AutoShape 1">
          <a:extLst>
            <a:ext uri="{FF2B5EF4-FFF2-40B4-BE49-F238E27FC236}">
              <a16:creationId xmlns:a16="http://schemas.microsoft.com/office/drawing/2014/main" id="{40A724C1-2B25-4AB0-A96E-EBCE1199046B}"/>
            </a:ext>
          </a:extLst>
        </xdr:cNvPr>
        <xdr:cNvSpPr>
          <a:spLocks noChangeAspect="1" noChangeArrowheads="1"/>
        </xdr:cNvSpPr>
      </xdr:nvSpPr>
      <xdr:spPr bwMode="auto">
        <a:xfrm>
          <a:off x="214312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27" name="AutoShape 1">
          <a:extLst>
            <a:ext uri="{FF2B5EF4-FFF2-40B4-BE49-F238E27FC236}">
              <a16:creationId xmlns:a16="http://schemas.microsoft.com/office/drawing/2014/main" id="{60C1B6A8-F5D9-4EED-9790-B31002724DEE}"/>
            </a:ext>
          </a:extLst>
        </xdr:cNvPr>
        <xdr:cNvSpPr>
          <a:spLocks noChangeAspect="1" noChangeArrowheads="1"/>
        </xdr:cNvSpPr>
      </xdr:nvSpPr>
      <xdr:spPr bwMode="auto">
        <a:xfrm>
          <a:off x="214312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28" name="AutoShape 1">
          <a:extLst>
            <a:ext uri="{FF2B5EF4-FFF2-40B4-BE49-F238E27FC236}">
              <a16:creationId xmlns:a16="http://schemas.microsoft.com/office/drawing/2014/main" id="{881D8A3B-56BB-4789-AF1A-9D94202466D4}"/>
            </a:ext>
          </a:extLst>
        </xdr:cNvPr>
        <xdr:cNvSpPr>
          <a:spLocks noChangeAspect="1" noChangeArrowheads="1"/>
        </xdr:cNvSpPr>
      </xdr:nvSpPr>
      <xdr:spPr bwMode="auto">
        <a:xfrm>
          <a:off x="214312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29" name="AutoShape 1">
          <a:extLst>
            <a:ext uri="{FF2B5EF4-FFF2-40B4-BE49-F238E27FC236}">
              <a16:creationId xmlns:a16="http://schemas.microsoft.com/office/drawing/2014/main" id="{1B5CFF57-273E-44D9-8B76-7B8BE55C8963}"/>
            </a:ext>
          </a:extLst>
        </xdr:cNvPr>
        <xdr:cNvSpPr>
          <a:spLocks noChangeAspect="1" noChangeArrowheads="1"/>
        </xdr:cNvSpPr>
      </xdr:nvSpPr>
      <xdr:spPr bwMode="auto">
        <a:xfrm>
          <a:off x="214312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30" name="AutoShape 1">
          <a:extLst>
            <a:ext uri="{FF2B5EF4-FFF2-40B4-BE49-F238E27FC236}">
              <a16:creationId xmlns:a16="http://schemas.microsoft.com/office/drawing/2014/main" id="{8F05CFD5-A8C8-439C-A863-1101FE4CCE59}"/>
            </a:ext>
          </a:extLst>
        </xdr:cNvPr>
        <xdr:cNvSpPr>
          <a:spLocks noChangeAspect="1" noChangeArrowheads="1"/>
        </xdr:cNvSpPr>
      </xdr:nvSpPr>
      <xdr:spPr bwMode="auto">
        <a:xfrm>
          <a:off x="214312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31" name="AutoShape 1">
          <a:extLst>
            <a:ext uri="{FF2B5EF4-FFF2-40B4-BE49-F238E27FC236}">
              <a16:creationId xmlns:a16="http://schemas.microsoft.com/office/drawing/2014/main" id="{F189FF8B-C11A-43AB-87B1-EEACC4B2F1AF}"/>
            </a:ext>
          </a:extLst>
        </xdr:cNvPr>
        <xdr:cNvSpPr>
          <a:spLocks noChangeAspect="1" noChangeArrowheads="1"/>
        </xdr:cNvSpPr>
      </xdr:nvSpPr>
      <xdr:spPr bwMode="auto">
        <a:xfrm>
          <a:off x="214312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32" name="AutoShape 1">
          <a:extLst>
            <a:ext uri="{FF2B5EF4-FFF2-40B4-BE49-F238E27FC236}">
              <a16:creationId xmlns:a16="http://schemas.microsoft.com/office/drawing/2014/main" id="{A4EAEAB7-D34D-44FC-9B8E-F9A7227B8BF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33" name="AutoShape 1">
          <a:extLst>
            <a:ext uri="{FF2B5EF4-FFF2-40B4-BE49-F238E27FC236}">
              <a16:creationId xmlns:a16="http://schemas.microsoft.com/office/drawing/2014/main" id="{FCB62843-C193-418F-8335-BE9B84AB5817}"/>
            </a:ext>
          </a:extLst>
        </xdr:cNvPr>
        <xdr:cNvSpPr>
          <a:spLocks noChangeAspect="1" noChangeArrowheads="1"/>
        </xdr:cNvSpPr>
      </xdr:nvSpPr>
      <xdr:spPr bwMode="auto">
        <a:xfrm>
          <a:off x="214312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34" name="AutoShape 1">
          <a:extLst>
            <a:ext uri="{FF2B5EF4-FFF2-40B4-BE49-F238E27FC236}">
              <a16:creationId xmlns:a16="http://schemas.microsoft.com/office/drawing/2014/main" id="{057BFF9B-5F4B-4B06-8000-2B77CA15B97F}"/>
            </a:ext>
          </a:extLst>
        </xdr:cNvPr>
        <xdr:cNvSpPr>
          <a:spLocks noChangeAspect="1" noChangeArrowheads="1"/>
        </xdr:cNvSpPr>
      </xdr:nvSpPr>
      <xdr:spPr bwMode="auto">
        <a:xfrm>
          <a:off x="214312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35" name="AutoShape 1">
          <a:extLst>
            <a:ext uri="{FF2B5EF4-FFF2-40B4-BE49-F238E27FC236}">
              <a16:creationId xmlns:a16="http://schemas.microsoft.com/office/drawing/2014/main" id="{65324413-5356-466C-8233-5A42B6E40A8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36" name="AutoShape 1">
          <a:extLst>
            <a:ext uri="{FF2B5EF4-FFF2-40B4-BE49-F238E27FC236}">
              <a16:creationId xmlns:a16="http://schemas.microsoft.com/office/drawing/2014/main" id="{18D7DA7F-507B-48E4-A8DD-0BF36E46F5E4}"/>
            </a:ext>
          </a:extLst>
        </xdr:cNvPr>
        <xdr:cNvSpPr>
          <a:spLocks noChangeAspect="1" noChangeArrowheads="1"/>
        </xdr:cNvSpPr>
      </xdr:nvSpPr>
      <xdr:spPr bwMode="auto">
        <a:xfrm>
          <a:off x="214312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37" name="AutoShape 1">
          <a:extLst>
            <a:ext uri="{FF2B5EF4-FFF2-40B4-BE49-F238E27FC236}">
              <a16:creationId xmlns:a16="http://schemas.microsoft.com/office/drawing/2014/main" id="{554FC098-FE6D-44EC-BC3B-A0FBD0426107}"/>
            </a:ext>
          </a:extLst>
        </xdr:cNvPr>
        <xdr:cNvSpPr>
          <a:spLocks noChangeAspect="1" noChangeArrowheads="1"/>
        </xdr:cNvSpPr>
      </xdr:nvSpPr>
      <xdr:spPr bwMode="auto">
        <a:xfrm>
          <a:off x="214312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</xdr:row>
      <xdr:rowOff>0</xdr:rowOff>
    </xdr:from>
    <xdr:ext cx="297657" cy="323850"/>
    <xdr:sp macro="" textlink="">
      <xdr:nvSpPr>
        <xdr:cNvPr id="38" name="AutoShape 1">
          <a:extLst>
            <a:ext uri="{FF2B5EF4-FFF2-40B4-BE49-F238E27FC236}">
              <a16:creationId xmlns:a16="http://schemas.microsoft.com/office/drawing/2014/main" id="{1FAE7B34-A622-4A16-B966-167C8247E05B}"/>
            </a:ext>
          </a:extLst>
        </xdr:cNvPr>
        <xdr:cNvSpPr>
          <a:spLocks noChangeAspect="1" noChangeArrowheads="1"/>
        </xdr:cNvSpPr>
      </xdr:nvSpPr>
      <xdr:spPr bwMode="auto">
        <a:xfrm>
          <a:off x="10477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</xdr:row>
      <xdr:rowOff>0</xdr:rowOff>
    </xdr:from>
    <xdr:ext cx="297657" cy="323850"/>
    <xdr:sp macro="" textlink="">
      <xdr:nvSpPr>
        <xdr:cNvPr id="39" name="AutoShape 1">
          <a:extLst>
            <a:ext uri="{FF2B5EF4-FFF2-40B4-BE49-F238E27FC236}">
              <a16:creationId xmlns:a16="http://schemas.microsoft.com/office/drawing/2014/main" id="{0A129240-2FEC-4F85-8F55-E3993A86DB89}"/>
            </a:ext>
          </a:extLst>
        </xdr:cNvPr>
        <xdr:cNvSpPr>
          <a:spLocks noChangeAspect="1" noChangeArrowheads="1"/>
        </xdr:cNvSpPr>
      </xdr:nvSpPr>
      <xdr:spPr bwMode="auto">
        <a:xfrm>
          <a:off x="10477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</xdr:row>
      <xdr:rowOff>0</xdr:rowOff>
    </xdr:from>
    <xdr:ext cx="297657" cy="323850"/>
    <xdr:sp macro="" textlink="">
      <xdr:nvSpPr>
        <xdr:cNvPr id="40" name="AutoShape 1">
          <a:extLst>
            <a:ext uri="{FF2B5EF4-FFF2-40B4-BE49-F238E27FC236}">
              <a16:creationId xmlns:a16="http://schemas.microsoft.com/office/drawing/2014/main" id="{348D311B-C9C8-4A71-A8B6-9050EA895985}"/>
            </a:ext>
          </a:extLst>
        </xdr:cNvPr>
        <xdr:cNvSpPr>
          <a:spLocks noChangeAspect="1" noChangeArrowheads="1"/>
        </xdr:cNvSpPr>
      </xdr:nvSpPr>
      <xdr:spPr bwMode="auto">
        <a:xfrm>
          <a:off x="10477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</xdr:row>
      <xdr:rowOff>0</xdr:rowOff>
    </xdr:from>
    <xdr:ext cx="297657" cy="323850"/>
    <xdr:sp macro="" textlink="">
      <xdr:nvSpPr>
        <xdr:cNvPr id="41" name="AutoShape 1">
          <a:extLst>
            <a:ext uri="{FF2B5EF4-FFF2-40B4-BE49-F238E27FC236}">
              <a16:creationId xmlns:a16="http://schemas.microsoft.com/office/drawing/2014/main" id="{A1EC0E47-7B1E-42E6-9AF7-EF2980198F94}"/>
            </a:ext>
          </a:extLst>
        </xdr:cNvPr>
        <xdr:cNvSpPr>
          <a:spLocks noChangeAspect="1" noChangeArrowheads="1"/>
        </xdr:cNvSpPr>
      </xdr:nvSpPr>
      <xdr:spPr bwMode="auto">
        <a:xfrm>
          <a:off x="10477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</xdr:row>
      <xdr:rowOff>0</xdr:rowOff>
    </xdr:from>
    <xdr:ext cx="297657" cy="323850"/>
    <xdr:sp macro="" textlink="">
      <xdr:nvSpPr>
        <xdr:cNvPr id="42" name="AutoShape 1">
          <a:extLst>
            <a:ext uri="{FF2B5EF4-FFF2-40B4-BE49-F238E27FC236}">
              <a16:creationId xmlns:a16="http://schemas.microsoft.com/office/drawing/2014/main" id="{03956F92-0A9A-4070-B1EA-8A9FD18689BB}"/>
            </a:ext>
          </a:extLst>
        </xdr:cNvPr>
        <xdr:cNvSpPr>
          <a:spLocks noChangeAspect="1" noChangeArrowheads="1"/>
        </xdr:cNvSpPr>
      </xdr:nvSpPr>
      <xdr:spPr bwMode="auto">
        <a:xfrm>
          <a:off x="10477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</xdr:row>
      <xdr:rowOff>0</xdr:rowOff>
    </xdr:from>
    <xdr:ext cx="297657" cy="323850"/>
    <xdr:sp macro="" textlink="">
      <xdr:nvSpPr>
        <xdr:cNvPr id="43" name="AutoShape 1">
          <a:extLst>
            <a:ext uri="{FF2B5EF4-FFF2-40B4-BE49-F238E27FC236}">
              <a16:creationId xmlns:a16="http://schemas.microsoft.com/office/drawing/2014/main" id="{F7E17A11-69EB-4FA2-B98C-FBFAE4F0AF3A}"/>
            </a:ext>
          </a:extLst>
        </xdr:cNvPr>
        <xdr:cNvSpPr>
          <a:spLocks noChangeAspect="1" noChangeArrowheads="1"/>
        </xdr:cNvSpPr>
      </xdr:nvSpPr>
      <xdr:spPr bwMode="auto">
        <a:xfrm>
          <a:off x="10477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2</xdr:row>
      <xdr:rowOff>0</xdr:rowOff>
    </xdr:from>
    <xdr:ext cx="297657" cy="323850"/>
    <xdr:sp macro="" textlink="">
      <xdr:nvSpPr>
        <xdr:cNvPr id="44" name="AutoShape 1">
          <a:extLst>
            <a:ext uri="{FF2B5EF4-FFF2-40B4-BE49-F238E27FC236}">
              <a16:creationId xmlns:a16="http://schemas.microsoft.com/office/drawing/2014/main" id="{F6EB699B-BAC6-45C6-AD33-E8D341B570B3}"/>
            </a:ext>
          </a:extLst>
        </xdr:cNvPr>
        <xdr:cNvSpPr>
          <a:spLocks noChangeAspect="1" noChangeArrowheads="1"/>
        </xdr:cNvSpPr>
      </xdr:nvSpPr>
      <xdr:spPr bwMode="auto">
        <a:xfrm>
          <a:off x="23241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2</xdr:row>
      <xdr:rowOff>0</xdr:rowOff>
    </xdr:from>
    <xdr:ext cx="297657" cy="323850"/>
    <xdr:sp macro="" textlink="">
      <xdr:nvSpPr>
        <xdr:cNvPr id="45" name="AutoShape 1">
          <a:extLst>
            <a:ext uri="{FF2B5EF4-FFF2-40B4-BE49-F238E27FC236}">
              <a16:creationId xmlns:a16="http://schemas.microsoft.com/office/drawing/2014/main" id="{80567EB8-993D-4C55-AAF3-3F4F45B091C4}"/>
            </a:ext>
          </a:extLst>
        </xdr:cNvPr>
        <xdr:cNvSpPr>
          <a:spLocks noChangeAspect="1" noChangeArrowheads="1"/>
        </xdr:cNvSpPr>
      </xdr:nvSpPr>
      <xdr:spPr bwMode="auto">
        <a:xfrm>
          <a:off x="23241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2</xdr:row>
      <xdr:rowOff>0</xdr:rowOff>
    </xdr:from>
    <xdr:ext cx="297657" cy="323850"/>
    <xdr:sp macro="" textlink="">
      <xdr:nvSpPr>
        <xdr:cNvPr id="46" name="AutoShape 1">
          <a:extLst>
            <a:ext uri="{FF2B5EF4-FFF2-40B4-BE49-F238E27FC236}">
              <a16:creationId xmlns:a16="http://schemas.microsoft.com/office/drawing/2014/main" id="{688D0C66-A4A5-4BC8-8380-11F3A34D7C40}"/>
            </a:ext>
          </a:extLst>
        </xdr:cNvPr>
        <xdr:cNvSpPr>
          <a:spLocks noChangeAspect="1" noChangeArrowheads="1"/>
        </xdr:cNvSpPr>
      </xdr:nvSpPr>
      <xdr:spPr bwMode="auto">
        <a:xfrm>
          <a:off x="23241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2</xdr:row>
      <xdr:rowOff>0</xdr:rowOff>
    </xdr:from>
    <xdr:ext cx="297657" cy="323850"/>
    <xdr:sp macro="" textlink="">
      <xdr:nvSpPr>
        <xdr:cNvPr id="47" name="AutoShape 1">
          <a:extLst>
            <a:ext uri="{FF2B5EF4-FFF2-40B4-BE49-F238E27FC236}">
              <a16:creationId xmlns:a16="http://schemas.microsoft.com/office/drawing/2014/main" id="{8D9C6C01-F447-423C-9961-8ED7E95EBF54}"/>
            </a:ext>
          </a:extLst>
        </xdr:cNvPr>
        <xdr:cNvSpPr>
          <a:spLocks noChangeAspect="1" noChangeArrowheads="1"/>
        </xdr:cNvSpPr>
      </xdr:nvSpPr>
      <xdr:spPr bwMode="auto">
        <a:xfrm>
          <a:off x="23241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2</xdr:row>
      <xdr:rowOff>0</xdr:rowOff>
    </xdr:from>
    <xdr:ext cx="297657" cy="323850"/>
    <xdr:sp macro="" textlink="">
      <xdr:nvSpPr>
        <xdr:cNvPr id="48" name="AutoShape 1">
          <a:extLst>
            <a:ext uri="{FF2B5EF4-FFF2-40B4-BE49-F238E27FC236}">
              <a16:creationId xmlns:a16="http://schemas.microsoft.com/office/drawing/2014/main" id="{8716F746-F275-4F16-8ECC-B5CB73C0A7F6}"/>
            </a:ext>
          </a:extLst>
        </xdr:cNvPr>
        <xdr:cNvSpPr>
          <a:spLocks noChangeAspect="1" noChangeArrowheads="1"/>
        </xdr:cNvSpPr>
      </xdr:nvSpPr>
      <xdr:spPr bwMode="auto">
        <a:xfrm>
          <a:off x="23241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2</xdr:row>
      <xdr:rowOff>0</xdr:rowOff>
    </xdr:from>
    <xdr:ext cx="297657" cy="323850"/>
    <xdr:sp macro="" textlink="">
      <xdr:nvSpPr>
        <xdr:cNvPr id="49" name="AutoShape 1">
          <a:extLst>
            <a:ext uri="{FF2B5EF4-FFF2-40B4-BE49-F238E27FC236}">
              <a16:creationId xmlns:a16="http://schemas.microsoft.com/office/drawing/2014/main" id="{9C56974E-EDA2-44AB-B8D9-6F073B1E99B2}"/>
            </a:ext>
          </a:extLst>
        </xdr:cNvPr>
        <xdr:cNvSpPr>
          <a:spLocks noChangeAspect="1" noChangeArrowheads="1"/>
        </xdr:cNvSpPr>
      </xdr:nvSpPr>
      <xdr:spPr bwMode="auto">
        <a:xfrm>
          <a:off x="23241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2</xdr:row>
      <xdr:rowOff>0</xdr:rowOff>
    </xdr:from>
    <xdr:ext cx="297657" cy="323850"/>
    <xdr:sp macro="" textlink="">
      <xdr:nvSpPr>
        <xdr:cNvPr id="50" name="AutoShape 1">
          <a:extLst>
            <a:ext uri="{FF2B5EF4-FFF2-40B4-BE49-F238E27FC236}">
              <a16:creationId xmlns:a16="http://schemas.microsoft.com/office/drawing/2014/main" id="{86161E0F-FB08-4912-AE5A-F241661DED02}"/>
            </a:ext>
          </a:extLst>
        </xdr:cNvPr>
        <xdr:cNvSpPr>
          <a:spLocks noChangeAspect="1" noChangeArrowheads="1"/>
        </xdr:cNvSpPr>
      </xdr:nvSpPr>
      <xdr:spPr bwMode="auto">
        <a:xfrm>
          <a:off x="23241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2</xdr:row>
      <xdr:rowOff>0</xdr:rowOff>
    </xdr:from>
    <xdr:ext cx="297657" cy="323850"/>
    <xdr:sp macro="" textlink="">
      <xdr:nvSpPr>
        <xdr:cNvPr id="51" name="AutoShape 1">
          <a:extLst>
            <a:ext uri="{FF2B5EF4-FFF2-40B4-BE49-F238E27FC236}">
              <a16:creationId xmlns:a16="http://schemas.microsoft.com/office/drawing/2014/main" id="{622AD723-67A9-4436-9AAF-8F835BB604B4}"/>
            </a:ext>
          </a:extLst>
        </xdr:cNvPr>
        <xdr:cNvSpPr>
          <a:spLocks noChangeAspect="1" noChangeArrowheads="1"/>
        </xdr:cNvSpPr>
      </xdr:nvSpPr>
      <xdr:spPr bwMode="auto">
        <a:xfrm>
          <a:off x="23241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2</xdr:row>
      <xdr:rowOff>0</xdr:rowOff>
    </xdr:from>
    <xdr:ext cx="297657" cy="323850"/>
    <xdr:sp macro="" textlink="">
      <xdr:nvSpPr>
        <xdr:cNvPr id="52" name="AutoShape 1">
          <a:extLst>
            <a:ext uri="{FF2B5EF4-FFF2-40B4-BE49-F238E27FC236}">
              <a16:creationId xmlns:a16="http://schemas.microsoft.com/office/drawing/2014/main" id="{87F225F1-D86B-4CCD-9AAD-844B9621F3D9}"/>
            </a:ext>
          </a:extLst>
        </xdr:cNvPr>
        <xdr:cNvSpPr>
          <a:spLocks noChangeAspect="1" noChangeArrowheads="1"/>
        </xdr:cNvSpPr>
      </xdr:nvSpPr>
      <xdr:spPr bwMode="auto">
        <a:xfrm>
          <a:off x="23241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2</xdr:row>
      <xdr:rowOff>0</xdr:rowOff>
    </xdr:from>
    <xdr:ext cx="297657" cy="323850"/>
    <xdr:sp macro="" textlink="">
      <xdr:nvSpPr>
        <xdr:cNvPr id="53" name="AutoShape 1">
          <a:extLst>
            <a:ext uri="{FF2B5EF4-FFF2-40B4-BE49-F238E27FC236}">
              <a16:creationId xmlns:a16="http://schemas.microsoft.com/office/drawing/2014/main" id="{D5269A3E-4542-4D14-950E-6167ECEC5B20}"/>
            </a:ext>
          </a:extLst>
        </xdr:cNvPr>
        <xdr:cNvSpPr>
          <a:spLocks noChangeAspect="1" noChangeArrowheads="1"/>
        </xdr:cNvSpPr>
      </xdr:nvSpPr>
      <xdr:spPr bwMode="auto">
        <a:xfrm>
          <a:off x="23241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2</xdr:row>
      <xdr:rowOff>0</xdr:rowOff>
    </xdr:from>
    <xdr:ext cx="297657" cy="323850"/>
    <xdr:sp macro="" textlink="">
      <xdr:nvSpPr>
        <xdr:cNvPr id="54" name="AutoShape 1">
          <a:extLst>
            <a:ext uri="{FF2B5EF4-FFF2-40B4-BE49-F238E27FC236}">
              <a16:creationId xmlns:a16="http://schemas.microsoft.com/office/drawing/2014/main" id="{4A2C230B-91F3-41BC-BFCC-313DCE5998CC}"/>
            </a:ext>
          </a:extLst>
        </xdr:cNvPr>
        <xdr:cNvSpPr>
          <a:spLocks noChangeAspect="1" noChangeArrowheads="1"/>
        </xdr:cNvSpPr>
      </xdr:nvSpPr>
      <xdr:spPr bwMode="auto">
        <a:xfrm>
          <a:off x="23241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2</xdr:row>
      <xdr:rowOff>0</xdr:rowOff>
    </xdr:from>
    <xdr:ext cx="297657" cy="323850"/>
    <xdr:sp macro="" textlink="">
      <xdr:nvSpPr>
        <xdr:cNvPr id="55" name="AutoShape 1">
          <a:extLst>
            <a:ext uri="{FF2B5EF4-FFF2-40B4-BE49-F238E27FC236}">
              <a16:creationId xmlns:a16="http://schemas.microsoft.com/office/drawing/2014/main" id="{096A73EA-9705-47AA-B150-52E49725F300}"/>
            </a:ext>
          </a:extLst>
        </xdr:cNvPr>
        <xdr:cNvSpPr>
          <a:spLocks noChangeAspect="1" noChangeArrowheads="1"/>
        </xdr:cNvSpPr>
      </xdr:nvSpPr>
      <xdr:spPr bwMode="auto">
        <a:xfrm>
          <a:off x="23241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56" name="AutoShape 1">
          <a:extLst>
            <a:ext uri="{FF2B5EF4-FFF2-40B4-BE49-F238E27FC236}">
              <a16:creationId xmlns:a16="http://schemas.microsoft.com/office/drawing/2014/main" id="{C0DAB8D2-75A8-4BBD-A330-06C05BC1A1B2}"/>
            </a:ext>
          </a:extLst>
        </xdr:cNvPr>
        <xdr:cNvSpPr>
          <a:spLocks noChangeAspect="1" noChangeArrowheads="1"/>
        </xdr:cNvSpPr>
      </xdr:nvSpPr>
      <xdr:spPr bwMode="auto">
        <a:xfrm>
          <a:off x="429577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57" name="AutoShape 1">
          <a:extLst>
            <a:ext uri="{FF2B5EF4-FFF2-40B4-BE49-F238E27FC236}">
              <a16:creationId xmlns:a16="http://schemas.microsoft.com/office/drawing/2014/main" id="{12535838-77D9-4CA1-925F-9F47C7A4711F}"/>
            </a:ext>
          </a:extLst>
        </xdr:cNvPr>
        <xdr:cNvSpPr>
          <a:spLocks noChangeAspect="1" noChangeArrowheads="1"/>
        </xdr:cNvSpPr>
      </xdr:nvSpPr>
      <xdr:spPr bwMode="auto">
        <a:xfrm>
          <a:off x="429577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58" name="AutoShape 1">
          <a:extLst>
            <a:ext uri="{FF2B5EF4-FFF2-40B4-BE49-F238E27FC236}">
              <a16:creationId xmlns:a16="http://schemas.microsoft.com/office/drawing/2014/main" id="{30F42C3F-FE42-428A-9EDC-F5CBC43785FA}"/>
            </a:ext>
          </a:extLst>
        </xdr:cNvPr>
        <xdr:cNvSpPr>
          <a:spLocks noChangeAspect="1" noChangeArrowheads="1"/>
        </xdr:cNvSpPr>
      </xdr:nvSpPr>
      <xdr:spPr bwMode="auto">
        <a:xfrm>
          <a:off x="429577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59" name="AutoShape 1">
          <a:extLst>
            <a:ext uri="{FF2B5EF4-FFF2-40B4-BE49-F238E27FC236}">
              <a16:creationId xmlns:a16="http://schemas.microsoft.com/office/drawing/2014/main" id="{F647B4DE-694E-4CE8-9D8E-8AC8B81250B9}"/>
            </a:ext>
          </a:extLst>
        </xdr:cNvPr>
        <xdr:cNvSpPr>
          <a:spLocks noChangeAspect="1" noChangeArrowheads="1"/>
        </xdr:cNvSpPr>
      </xdr:nvSpPr>
      <xdr:spPr bwMode="auto">
        <a:xfrm>
          <a:off x="429577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60" name="AutoShape 1">
          <a:extLst>
            <a:ext uri="{FF2B5EF4-FFF2-40B4-BE49-F238E27FC236}">
              <a16:creationId xmlns:a16="http://schemas.microsoft.com/office/drawing/2014/main" id="{EB09D9BF-3AA1-4F2E-AF04-9778F6582AD1}"/>
            </a:ext>
          </a:extLst>
        </xdr:cNvPr>
        <xdr:cNvSpPr>
          <a:spLocks noChangeAspect="1" noChangeArrowheads="1"/>
        </xdr:cNvSpPr>
      </xdr:nvSpPr>
      <xdr:spPr bwMode="auto">
        <a:xfrm>
          <a:off x="429577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61" name="AutoShape 1">
          <a:extLst>
            <a:ext uri="{FF2B5EF4-FFF2-40B4-BE49-F238E27FC236}">
              <a16:creationId xmlns:a16="http://schemas.microsoft.com/office/drawing/2014/main" id="{BC34DAEC-8357-4B40-A92E-A8DDD1ACCCF1}"/>
            </a:ext>
          </a:extLst>
        </xdr:cNvPr>
        <xdr:cNvSpPr>
          <a:spLocks noChangeAspect="1" noChangeArrowheads="1"/>
        </xdr:cNvSpPr>
      </xdr:nvSpPr>
      <xdr:spPr bwMode="auto">
        <a:xfrm>
          <a:off x="429577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62" name="AutoShape 1">
          <a:extLst>
            <a:ext uri="{FF2B5EF4-FFF2-40B4-BE49-F238E27FC236}">
              <a16:creationId xmlns:a16="http://schemas.microsoft.com/office/drawing/2014/main" id="{75C556BA-A595-41DD-BA8A-1E523D6B239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63" name="AutoShape 1">
          <a:extLst>
            <a:ext uri="{FF2B5EF4-FFF2-40B4-BE49-F238E27FC236}">
              <a16:creationId xmlns:a16="http://schemas.microsoft.com/office/drawing/2014/main" id="{987B6B94-5274-4369-A426-B2B339D3548B}"/>
            </a:ext>
          </a:extLst>
        </xdr:cNvPr>
        <xdr:cNvSpPr>
          <a:spLocks noChangeAspect="1" noChangeArrowheads="1"/>
        </xdr:cNvSpPr>
      </xdr:nvSpPr>
      <xdr:spPr bwMode="auto">
        <a:xfrm>
          <a:off x="429577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64" name="AutoShape 1">
          <a:extLst>
            <a:ext uri="{FF2B5EF4-FFF2-40B4-BE49-F238E27FC236}">
              <a16:creationId xmlns:a16="http://schemas.microsoft.com/office/drawing/2014/main" id="{2E86874D-AC9F-4939-B575-1347637255A1}"/>
            </a:ext>
          </a:extLst>
        </xdr:cNvPr>
        <xdr:cNvSpPr>
          <a:spLocks noChangeAspect="1" noChangeArrowheads="1"/>
        </xdr:cNvSpPr>
      </xdr:nvSpPr>
      <xdr:spPr bwMode="auto">
        <a:xfrm>
          <a:off x="429577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65" name="AutoShape 1">
          <a:extLst>
            <a:ext uri="{FF2B5EF4-FFF2-40B4-BE49-F238E27FC236}">
              <a16:creationId xmlns:a16="http://schemas.microsoft.com/office/drawing/2014/main" id="{7B13F508-7554-4077-93CD-DF6436070E51}"/>
            </a:ext>
          </a:extLst>
        </xdr:cNvPr>
        <xdr:cNvSpPr>
          <a:spLocks noChangeAspect="1" noChangeArrowheads="1"/>
        </xdr:cNvSpPr>
      </xdr:nvSpPr>
      <xdr:spPr bwMode="auto">
        <a:xfrm>
          <a:off x="429577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66" name="AutoShape 1">
          <a:extLst>
            <a:ext uri="{FF2B5EF4-FFF2-40B4-BE49-F238E27FC236}">
              <a16:creationId xmlns:a16="http://schemas.microsoft.com/office/drawing/2014/main" id="{7DC18C3C-7ECB-4D73-AFF6-1F9316DDEB78}"/>
            </a:ext>
          </a:extLst>
        </xdr:cNvPr>
        <xdr:cNvSpPr>
          <a:spLocks noChangeAspect="1" noChangeArrowheads="1"/>
        </xdr:cNvSpPr>
      </xdr:nvSpPr>
      <xdr:spPr bwMode="auto">
        <a:xfrm>
          <a:off x="429577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67" name="AutoShape 1">
          <a:extLst>
            <a:ext uri="{FF2B5EF4-FFF2-40B4-BE49-F238E27FC236}">
              <a16:creationId xmlns:a16="http://schemas.microsoft.com/office/drawing/2014/main" id="{4B729F41-EB7A-42F8-BD57-5FD85536E1FC}"/>
            </a:ext>
          </a:extLst>
        </xdr:cNvPr>
        <xdr:cNvSpPr>
          <a:spLocks noChangeAspect="1" noChangeArrowheads="1"/>
        </xdr:cNvSpPr>
      </xdr:nvSpPr>
      <xdr:spPr bwMode="auto">
        <a:xfrm>
          <a:off x="429577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68" name="AutoShape 1">
          <a:extLst>
            <a:ext uri="{FF2B5EF4-FFF2-40B4-BE49-F238E27FC236}">
              <a16:creationId xmlns:a16="http://schemas.microsoft.com/office/drawing/2014/main" id="{4A07DF31-E2C5-4B01-9C58-D48308C0DA29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69" name="AutoShape 1">
          <a:extLst>
            <a:ext uri="{FF2B5EF4-FFF2-40B4-BE49-F238E27FC236}">
              <a16:creationId xmlns:a16="http://schemas.microsoft.com/office/drawing/2014/main" id="{A2C1FF24-4F52-4AE9-8FA9-6A649D1A3908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70" name="AutoShape 1">
          <a:extLst>
            <a:ext uri="{FF2B5EF4-FFF2-40B4-BE49-F238E27FC236}">
              <a16:creationId xmlns:a16="http://schemas.microsoft.com/office/drawing/2014/main" id="{614B940C-0745-4192-8592-4E81FD9E06FD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71" name="AutoShape 1">
          <a:extLst>
            <a:ext uri="{FF2B5EF4-FFF2-40B4-BE49-F238E27FC236}">
              <a16:creationId xmlns:a16="http://schemas.microsoft.com/office/drawing/2014/main" id="{51B85763-8344-436E-99D9-B2D5A4A838F7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72" name="AutoShape 1">
          <a:extLst>
            <a:ext uri="{FF2B5EF4-FFF2-40B4-BE49-F238E27FC236}">
              <a16:creationId xmlns:a16="http://schemas.microsoft.com/office/drawing/2014/main" id="{F40FAE14-F26F-4F14-83C3-C874BA878B07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73" name="AutoShape 1">
          <a:extLst>
            <a:ext uri="{FF2B5EF4-FFF2-40B4-BE49-F238E27FC236}">
              <a16:creationId xmlns:a16="http://schemas.microsoft.com/office/drawing/2014/main" id="{2A77A6A1-FEF8-4BB9-AF49-C6F731004708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74" name="AutoShape 1">
          <a:extLst>
            <a:ext uri="{FF2B5EF4-FFF2-40B4-BE49-F238E27FC236}">
              <a16:creationId xmlns:a16="http://schemas.microsoft.com/office/drawing/2014/main" id="{97EC1A4D-E139-4C37-BB31-FD2E993A38C6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75" name="AutoShape 1">
          <a:extLst>
            <a:ext uri="{FF2B5EF4-FFF2-40B4-BE49-F238E27FC236}">
              <a16:creationId xmlns:a16="http://schemas.microsoft.com/office/drawing/2014/main" id="{AFCF4F78-84F0-4CDC-9033-CEDEE35767AD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76" name="AutoShape 1">
          <a:extLst>
            <a:ext uri="{FF2B5EF4-FFF2-40B4-BE49-F238E27FC236}">
              <a16:creationId xmlns:a16="http://schemas.microsoft.com/office/drawing/2014/main" id="{F40D3DBD-146D-40A2-8B75-389BF94DFC19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77" name="AutoShape 1">
          <a:extLst>
            <a:ext uri="{FF2B5EF4-FFF2-40B4-BE49-F238E27FC236}">
              <a16:creationId xmlns:a16="http://schemas.microsoft.com/office/drawing/2014/main" id="{7BCC8DB0-A106-4F9A-8697-DC256A0A19D9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78" name="AutoShape 1">
          <a:extLst>
            <a:ext uri="{FF2B5EF4-FFF2-40B4-BE49-F238E27FC236}">
              <a16:creationId xmlns:a16="http://schemas.microsoft.com/office/drawing/2014/main" id="{AEA7D0F4-A1D3-447C-8A8D-1DEE215DDCCB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79" name="AutoShape 1">
          <a:extLst>
            <a:ext uri="{FF2B5EF4-FFF2-40B4-BE49-F238E27FC236}">
              <a16:creationId xmlns:a16="http://schemas.microsoft.com/office/drawing/2014/main" id="{D18A7C53-BB90-4619-B839-CCE8AA707ADC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80" name="AutoShape 1">
          <a:extLst>
            <a:ext uri="{FF2B5EF4-FFF2-40B4-BE49-F238E27FC236}">
              <a16:creationId xmlns:a16="http://schemas.microsoft.com/office/drawing/2014/main" id="{3E80AD71-23A2-4419-8EDE-5569B8594851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81" name="AutoShape 1">
          <a:extLst>
            <a:ext uri="{FF2B5EF4-FFF2-40B4-BE49-F238E27FC236}">
              <a16:creationId xmlns:a16="http://schemas.microsoft.com/office/drawing/2014/main" id="{47B0B03B-A566-4D2B-888D-D67ADD1E449D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82" name="AutoShape 1">
          <a:extLst>
            <a:ext uri="{FF2B5EF4-FFF2-40B4-BE49-F238E27FC236}">
              <a16:creationId xmlns:a16="http://schemas.microsoft.com/office/drawing/2014/main" id="{972E750E-0E58-4980-8BF2-5234BA636E0E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83" name="AutoShape 1">
          <a:extLst>
            <a:ext uri="{FF2B5EF4-FFF2-40B4-BE49-F238E27FC236}">
              <a16:creationId xmlns:a16="http://schemas.microsoft.com/office/drawing/2014/main" id="{0F5A1896-6DB2-4227-A4BA-4C718D075B4B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84" name="AutoShape 1">
          <a:extLst>
            <a:ext uri="{FF2B5EF4-FFF2-40B4-BE49-F238E27FC236}">
              <a16:creationId xmlns:a16="http://schemas.microsoft.com/office/drawing/2014/main" id="{86C9F05B-0DAB-4F7A-8196-23767B6437B2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85" name="AutoShape 1">
          <a:extLst>
            <a:ext uri="{FF2B5EF4-FFF2-40B4-BE49-F238E27FC236}">
              <a16:creationId xmlns:a16="http://schemas.microsoft.com/office/drawing/2014/main" id="{DB457B0D-62D4-432B-8961-27501F7CFB06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86" name="AutoShape 1">
          <a:extLst>
            <a:ext uri="{FF2B5EF4-FFF2-40B4-BE49-F238E27FC236}">
              <a16:creationId xmlns:a16="http://schemas.microsoft.com/office/drawing/2014/main" id="{38C3F305-735B-4A8B-8166-54863E2E6A45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87" name="AutoShape 1">
          <a:extLst>
            <a:ext uri="{FF2B5EF4-FFF2-40B4-BE49-F238E27FC236}">
              <a16:creationId xmlns:a16="http://schemas.microsoft.com/office/drawing/2014/main" id="{035D20D5-A1E7-4594-89E7-4AB4297503DE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88" name="AutoShape 1">
          <a:extLst>
            <a:ext uri="{FF2B5EF4-FFF2-40B4-BE49-F238E27FC236}">
              <a16:creationId xmlns:a16="http://schemas.microsoft.com/office/drawing/2014/main" id="{D35CC62F-3239-4F07-9734-4BD3AFD8D88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89" name="AutoShape 1">
          <a:extLst>
            <a:ext uri="{FF2B5EF4-FFF2-40B4-BE49-F238E27FC236}">
              <a16:creationId xmlns:a16="http://schemas.microsoft.com/office/drawing/2014/main" id="{10986766-EBE0-4785-9EC0-03DBE369E4AC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90" name="AutoShape 1">
          <a:extLst>
            <a:ext uri="{FF2B5EF4-FFF2-40B4-BE49-F238E27FC236}">
              <a16:creationId xmlns:a16="http://schemas.microsoft.com/office/drawing/2014/main" id="{FBC19C42-7C4C-49B7-ADDA-FCC72CDF0022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91" name="AutoShape 1">
          <a:extLst>
            <a:ext uri="{FF2B5EF4-FFF2-40B4-BE49-F238E27FC236}">
              <a16:creationId xmlns:a16="http://schemas.microsoft.com/office/drawing/2014/main" id="{D5E9FDF0-3CFF-4D49-BAA3-BBDC3F6CB61C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92" name="AutoShape 1">
          <a:extLst>
            <a:ext uri="{FF2B5EF4-FFF2-40B4-BE49-F238E27FC236}">
              <a16:creationId xmlns:a16="http://schemas.microsoft.com/office/drawing/2014/main" id="{009BE1BD-AEBE-4AE0-9493-247924E1D41F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93" name="AutoShape 1">
          <a:extLst>
            <a:ext uri="{FF2B5EF4-FFF2-40B4-BE49-F238E27FC236}">
              <a16:creationId xmlns:a16="http://schemas.microsoft.com/office/drawing/2014/main" id="{4D303DEF-59C5-49A4-8200-243B7CDA467E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94" name="AutoShape 1">
          <a:extLst>
            <a:ext uri="{FF2B5EF4-FFF2-40B4-BE49-F238E27FC236}">
              <a16:creationId xmlns:a16="http://schemas.microsoft.com/office/drawing/2014/main" id="{799A7E3F-FCCE-4975-83C5-C938B41376D7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95" name="AutoShape 1">
          <a:extLst>
            <a:ext uri="{FF2B5EF4-FFF2-40B4-BE49-F238E27FC236}">
              <a16:creationId xmlns:a16="http://schemas.microsoft.com/office/drawing/2014/main" id="{36803FFA-AAA6-4640-BC25-AA32053CA6F9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96" name="AutoShape 1">
          <a:extLst>
            <a:ext uri="{FF2B5EF4-FFF2-40B4-BE49-F238E27FC236}">
              <a16:creationId xmlns:a16="http://schemas.microsoft.com/office/drawing/2014/main" id="{5FB09995-E1AD-4F01-BF5A-91794BE062AE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97" name="AutoShape 1">
          <a:extLst>
            <a:ext uri="{FF2B5EF4-FFF2-40B4-BE49-F238E27FC236}">
              <a16:creationId xmlns:a16="http://schemas.microsoft.com/office/drawing/2014/main" id="{BF805302-62F9-4BAE-B27C-1D25BD0C2641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98" name="AutoShape 1">
          <a:extLst>
            <a:ext uri="{FF2B5EF4-FFF2-40B4-BE49-F238E27FC236}">
              <a16:creationId xmlns:a16="http://schemas.microsoft.com/office/drawing/2014/main" id="{0AF677B9-A392-4D33-A7A5-8506EA8FFBD2}"/>
            </a:ext>
          </a:extLst>
        </xdr:cNvPr>
        <xdr:cNvSpPr>
          <a:spLocks noChangeAspect="1" noChangeArrowheads="1"/>
        </xdr:cNvSpPr>
      </xdr:nvSpPr>
      <xdr:spPr bwMode="auto">
        <a:xfrm>
          <a:off x="67437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99" name="AutoShape 1">
          <a:extLst>
            <a:ext uri="{FF2B5EF4-FFF2-40B4-BE49-F238E27FC236}">
              <a16:creationId xmlns:a16="http://schemas.microsoft.com/office/drawing/2014/main" id="{22B73EB0-1107-49C8-9969-2A2AE258AC54}"/>
            </a:ext>
          </a:extLst>
        </xdr:cNvPr>
        <xdr:cNvSpPr>
          <a:spLocks noChangeAspect="1" noChangeArrowheads="1"/>
        </xdr:cNvSpPr>
      </xdr:nvSpPr>
      <xdr:spPr bwMode="auto">
        <a:xfrm>
          <a:off x="67437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00" name="AutoShape 1">
          <a:extLst>
            <a:ext uri="{FF2B5EF4-FFF2-40B4-BE49-F238E27FC236}">
              <a16:creationId xmlns:a16="http://schemas.microsoft.com/office/drawing/2014/main" id="{C7C847B5-B2ED-48B5-9537-E3A22850933D}"/>
            </a:ext>
          </a:extLst>
        </xdr:cNvPr>
        <xdr:cNvSpPr>
          <a:spLocks noChangeAspect="1" noChangeArrowheads="1"/>
        </xdr:cNvSpPr>
      </xdr:nvSpPr>
      <xdr:spPr bwMode="auto">
        <a:xfrm>
          <a:off x="67437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01" name="AutoShape 1">
          <a:extLst>
            <a:ext uri="{FF2B5EF4-FFF2-40B4-BE49-F238E27FC236}">
              <a16:creationId xmlns:a16="http://schemas.microsoft.com/office/drawing/2014/main" id="{A80128E1-6999-4A1A-998D-09C6474F7901}"/>
            </a:ext>
          </a:extLst>
        </xdr:cNvPr>
        <xdr:cNvSpPr>
          <a:spLocks noChangeAspect="1" noChangeArrowheads="1"/>
        </xdr:cNvSpPr>
      </xdr:nvSpPr>
      <xdr:spPr bwMode="auto">
        <a:xfrm>
          <a:off x="67437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02" name="AutoShape 1">
          <a:extLst>
            <a:ext uri="{FF2B5EF4-FFF2-40B4-BE49-F238E27FC236}">
              <a16:creationId xmlns:a16="http://schemas.microsoft.com/office/drawing/2014/main" id="{18CECB85-C5F2-4611-9EAF-5B1BE210DCA8}"/>
            </a:ext>
          </a:extLst>
        </xdr:cNvPr>
        <xdr:cNvSpPr>
          <a:spLocks noChangeAspect="1" noChangeArrowheads="1"/>
        </xdr:cNvSpPr>
      </xdr:nvSpPr>
      <xdr:spPr bwMode="auto">
        <a:xfrm>
          <a:off x="67437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03" name="AutoShape 1">
          <a:extLst>
            <a:ext uri="{FF2B5EF4-FFF2-40B4-BE49-F238E27FC236}">
              <a16:creationId xmlns:a16="http://schemas.microsoft.com/office/drawing/2014/main" id="{15102049-F38A-4D26-9F31-F8A164D5A71B}"/>
            </a:ext>
          </a:extLst>
        </xdr:cNvPr>
        <xdr:cNvSpPr>
          <a:spLocks noChangeAspect="1" noChangeArrowheads="1"/>
        </xdr:cNvSpPr>
      </xdr:nvSpPr>
      <xdr:spPr bwMode="auto">
        <a:xfrm>
          <a:off x="67437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04" name="AutoShape 1">
          <a:extLst>
            <a:ext uri="{FF2B5EF4-FFF2-40B4-BE49-F238E27FC236}">
              <a16:creationId xmlns:a16="http://schemas.microsoft.com/office/drawing/2014/main" id="{7594E9FC-7A88-49BB-B489-D9F510C556AA}"/>
            </a:ext>
          </a:extLst>
        </xdr:cNvPr>
        <xdr:cNvSpPr>
          <a:spLocks noChangeAspect="1" noChangeArrowheads="1"/>
        </xdr:cNvSpPr>
      </xdr:nvSpPr>
      <xdr:spPr bwMode="auto">
        <a:xfrm>
          <a:off x="67437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05" name="AutoShape 1">
          <a:extLst>
            <a:ext uri="{FF2B5EF4-FFF2-40B4-BE49-F238E27FC236}">
              <a16:creationId xmlns:a16="http://schemas.microsoft.com/office/drawing/2014/main" id="{995497A3-C10E-4DE8-8C0C-5804CE19EC6F}"/>
            </a:ext>
          </a:extLst>
        </xdr:cNvPr>
        <xdr:cNvSpPr>
          <a:spLocks noChangeAspect="1" noChangeArrowheads="1"/>
        </xdr:cNvSpPr>
      </xdr:nvSpPr>
      <xdr:spPr bwMode="auto">
        <a:xfrm>
          <a:off x="67437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06" name="AutoShape 1">
          <a:extLst>
            <a:ext uri="{FF2B5EF4-FFF2-40B4-BE49-F238E27FC236}">
              <a16:creationId xmlns:a16="http://schemas.microsoft.com/office/drawing/2014/main" id="{5EB85FF7-6072-4276-85F3-6F4784F70B09}"/>
            </a:ext>
          </a:extLst>
        </xdr:cNvPr>
        <xdr:cNvSpPr>
          <a:spLocks noChangeAspect="1" noChangeArrowheads="1"/>
        </xdr:cNvSpPr>
      </xdr:nvSpPr>
      <xdr:spPr bwMode="auto">
        <a:xfrm>
          <a:off x="67437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07" name="AutoShape 1">
          <a:extLst>
            <a:ext uri="{FF2B5EF4-FFF2-40B4-BE49-F238E27FC236}">
              <a16:creationId xmlns:a16="http://schemas.microsoft.com/office/drawing/2014/main" id="{ACC24ED6-BB4B-4B2A-A130-1D77B1AD4C86}"/>
            </a:ext>
          </a:extLst>
        </xdr:cNvPr>
        <xdr:cNvSpPr>
          <a:spLocks noChangeAspect="1" noChangeArrowheads="1"/>
        </xdr:cNvSpPr>
      </xdr:nvSpPr>
      <xdr:spPr bwMode="auto">
        <a:xfrm>
          <a:off x="67437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08" name="AutoShape 1">
          <a:extLst>
            <a:ext uri="{FF2B5EF4-FFF2-40B4-BE49-F238E27FC236}">
              <a16:creationId xmlns:a16="http://schemas.microsoft.com/office/drawing/2014/main" id="{DDDF31C9-6EE4-4B3B-AF75-4776A5AE49A2}"/>
            </a:ext>
          </a:extLst>
        </xdr:cNvPr>
        <xdr:cNvSpPr>
          <a:spLocks noChangeAspect="1" noChangeArrowheads="1"/>
        </xdr:cNvSpPr>
      </xdr:nvSpPr>
      <xdr:spPr bwMode="auto">
        <a:xfrm>
          <a:off x="67437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09" name="AutoShape 1">
          <a:extLst>
            <a:ext uri="{FF2B5EF4-FFF2-40B4-BE49-F238E27FC236}">
              <a16:creationId xmlns:a16="http://schemas.microsoft.com/office/drawing/2014/main" id="{2B81A97A-49D3-4122-96DC-3CF53D07F793}"/>
            </a:ext>
          </a:extLst>
        </xdr:cNvPr>
        <xdr:cNvSpPr>
          <a:spLocks noChangeAspect="1" noChangeArrowheads="1"/>
        </xdr:cNvSpPr>
      </xdr:nvSpPr>
      <xdr:spPr bwMode="auto">
        <a:xfrm>
          <a:off x="67437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10" name="AutoShape 1">
          <a:extLst>
            <a:ext uri="{FF2B5EF4-FFF2-40B4-BE49-F238E27FC236}">
              <a16:creationId xmlns:a16="http://schemas.microsoft.com/office/drawing/2014/main" id="{FC70EDD1-0E9C-4D0C-A789-CC86CD66B7E5}"/>
            </a:ext>
          </a:extLst>
        </xdr:cNvPr>
        <xdr:cNvSpPr>
          <a:spLocks noChangeAspect="1" noChangeArrowheads="1"/>
        </xdr:cNvSpPr>
      </xdr:nvSpPr>
      <xdr:spPr bwMode="auto">
        <a:xfrm>
          <a:off x="67437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11" name="AutoShape 1">
          <a:extLst>
            <a:ext uri="{FF2B5EF4-FFF2-40B4-BE49-F238E27FC236}">
              <a16:creationId xmlns:a16="http://schemas.microsoft.com/office/drawing/2014/main" id="{42729688-7E84-4958-8055-A0D0930A3B8B}"/>
            </a:ext>
          </a:extLst>
        </xdr:cNvPr>
        <xdr:cNvSpPr>
          <a:spLocks noChangeAspect="1" noChangeArrowheads="1"/>
        </xdr:cNvSpPr>
      </xdr:nvSpPr>
      <xdr:spPr bwMode="auto">
        <a:xfrm>
          <a:off x="67437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12" name="AutoShape 1">
          <a:extLst>
            <a:ext uri="{FF2B5EF4-FFF2-40B4-BE49-F238E27FC236}">
              <a16:creationId xmlns:a16="http://schemas.microsoft.com/office/drawing/2014/main" id="{19D747C3-F03D-4899-B959-5145B9A60FEC}"/>
            </a:ext>
          </a:extLst>
        </xdr:cNvPr>
        <xdr:cNvSpPr>
          <a:spLocks noChangeAspect="1" noChangeArrowheads="1"/>
        </xdr:cNvSpPr>
      </xdr:nvSpPr>
      <xdr:spPr bwMode="auto">
        <a:xfrm>
          <a:off x="67437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13" name="AutoShape 1">
          <a:extLst>
            <a:ext uri="{FF2B5EF4-FFF2-40B4-BE49-F238E27FC236}">
              <a16:creationId xmlns:a16="http://schemas.microsoft.com/office/drawing/2014/main" id="{35D8C7C0-89AB-4E49-A7AE-FC27E30A1268}"/>
            </a:ext>
          </a:extLst>
        </xdr:cNvPr>
        <xdr:cNvSpPr>
          <a:spLocks noChangeAspect="1" noChangeArrowheads="1"/>
        </xdr:cNvSpPr>
      </xdr:nvSpPr>
      <xdr:spPr bwMode="auto">
        <a:xfrm>
          <a:off x="67437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14" name="AutoShape 1">
          <a:extLst>
            <a:ext uri="{FF2B5EF4-FFF2-40B4-BE49-F238E27FC236}">
              <a16:creationId xmlns:a16="http://schemas.microsoft.com/office/drawing/2014/main" id="{DE42664D-B4E4-43DB-AA87-C047F955579B}"/>
            </a:ext>
          </a:extLst>
        </xdr:cNvPr>
        <xdr:cNvSpPr>
          <a:spLocks noChangeAspect="1" noChangeArrowheads="1"/>
        </xdr:cNvSpPr>
      </xdr:nvSpPr>
      <xdr:spPr bwMode="auto">
        <a:xfrm>
          <a:off x="67437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15" name="AutoShape 1">
          <a:extLst>
            <a:ext uri="{FF2B5EF4-FFF2-40B4-BE49-F238E27FC236}">
              <a16:creationId xmlns:a16="http://schemas.microsoft.com/office/drawing/2014/main" id="{E9369542-FCE0-4A94-A06A-7DB529222038}"/>
            </a:ext>
          </a:extLst>
        </xdr:cNvPr>
        <xdr:cNvSpPr>
          <a:spLocks noChangeAspect="1" noChangeArrowheads="1"/>
        </xdr:cNvSpPr>
      </xdr:nvSpPr>
      <xdr:spPr bwMode="auto">
        <a:xfrm>
          <a:off x="67437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16" name="AutoShape 1">
          <a:extLst>
            <a:ext uri="{FF2B5EF4-FFF2-40B4-BE49-F238E27FC236}">
              <a16:creationId xmlns:a16="http://schemas.microsoft.com/office/drawing/2014/main" id="{1B6E181F-AFD3-48CA-A0FD-15918FA1A4CA}"/>
            </a:ext>
          </a:extLst>
        </xdr:cNvPr>
        <xdr:cNvSpPr>
          <a:spLocks noChangeAspect="1" noChangeArrowheads="1"/>
        </xdr:cNvSpPr>
      </xdr:nvSpPr>
      <xdr:spPr bwMode="auto">
        <a:xfrm>
          <a:off x="67437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17" name="AutoShape 1">
          <a:extLst>
            <a:ext uri="{FF2B5EF4-FFF2-40B4-BE49-F238E27FC236}">
              <a16:creationId xmlns:a16="http://schemas.microsoft.com/office/drawing/2014/main" id="{54A4F4A3-CD87-4C13-B8E6-A5ED2C41943B}"/>
            </a:ext>
          </a:extLst>
        </xdr:cNvPr>
        <xdr:cNvSpPr>
          <a:spLocks noChangeAspect="1" noChangeArrowheads="1"/>
        </xdr:cNvSpPr>
      </xdr:nvSpPr>
      <xdr:spPr bwMode="auto">
        <a:xfrm>
          <a:off x="67437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18" name="AutoShape 1">
          <a:extLst>
            <a:ext uri="{FF2B5EF4-FFF2-40B4-BE49-F238E27FC236}">
              <a16:creationId xmlns:a16="http://schemas.microsoft.com/office/drawing/2014/main" id="{4C1F8E20-D4DE-43BD-A66B-0491677BB5FD}"/>
            </a:ext>
          </a:extLst>
        </xdr:cNvPr>
        <xdr:cNvSpPr>
          <a:spLocks noChangeAspect="1" noChangeArrowheads="1"/>
        </xdr:cNvSpPr>
      </xdr:nvSpPr>
      <xdr:spPr bwMode="auto">
        <a:xfrm>
          <a:off x="67437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19" name="AutoShape 1">
          <a:extLst>
            <a:ext uri="{FF2B5EF4-FFF2-40B4-BE49-F238E27FC236}">
              <a16:creationId xmlns:a16="http://schemas.microsoft.com/office/drawing/2014/main" id="{B4E9266C-EE9C-43C7-8FA3-09325CB19EA5}"/>
            </a:ext>
          </a:extLst>
        </xdr:cNvPr>
        <xdr:cNvSpPr>
          <a:spLocks noChangeAspect="1" noChangeArrowheads="1"/>
        </xdr:cNvSpPr>
      </xdr:nvSpPr>
      <xdr:spPr bwMode="auto">
        <a:xfrm>
          <a:off x="67437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20" name="AutoShape 1">
          <a:extLst>
            <a:ext uri="{FF2B5EF4-FFF2-40B4-BE49-F238E27FC236}">
              <a16:creationId xmlns:a16="http://schemas.microsoft.com/office/drawing/2014/main" id="{7C861FDF-5A0F-479F-BD7D-5F1CFDCA7FCB}"/>
            </a:ext>
          </a:extLst>
        </xdr:cNvPr>
        <xdr:cNvSpPr>
          <a:spLocks noChangeAspect="1" noChangeArrowheads="1"/>
        </xdr:cNvSpPr>
      </xdr:nvSpPr>
      <xdr:spPr bwMode="auto">
        <a:xfrm>
          <a:off x="67437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21" name="AutoShape 1">
          <a:extLst>
            <a:ext uri="{FF2B5EF4-FFF2-40B4-BE49-F238E27FC236}">
              <a16:creationId xmlns:a16="http://schemas.microsoft.com/office/drawing/2014/main" id="{6097FE86-EDE3-4A70-A920-43E93A2FB17A}"/>
            </a:ext>
          </a:extLst>
        </xdr:cNvPr>
        <xdr:cNvSpPr>
          <a:spLocks noChangeAspect="1" noChangeArrowheads="1"/>
        </xdr:cNvSpPr>
      </xdr:nvSpPr>
      <xdr:spPr bwMode="auto">
        <a:xfrm>
          <a:off x="67437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22" name="AutoShape 1">
          <a:extLst>
            <a:ext uri="{FF2B5EF4-FFF2-40B4-BE49-F238E27FC236}">
              <a16:creationId xmlns:a16="http://schemas.microsoft.com/office/drawing/2014/main" id="{4B84273D-5EFB-45F4-8BCA-672B5F294D61}"/>
            </a:ext>
          </a:extLst>
        </xdr:cNvPr>
        <xdr:cNvSpPr>
          <a:spLocks noChangeAspect="1" noChangeArrowheads="1"/>
        </xdr:cNvSpPr>
      </xdr:nvSpPr>
      <xdr:spPr bwMode="auto">
        <a:xfrm>
          <a:off x="67437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23" name="AutoShape 1">
          <a:extLst>
            <a:ext uri="{FF2B5EF4-FFF2-40B4-BE49-F238E27FC236}">
              <a16:creationId xmlns:a16="http://schemas.microsoft.com/office/drawing/2014/main" id="{F40DFBFB-2689-4182-8F9B-120B1DE50C49}"/>
            </a:ext>
          </a:extLst>
        </xdr:cNvPr>
        <xdr:cNvSpPr>
          <a:spLocks noChangeAspect="1" noChangeArrowheads="1"/>
        </xdr:cNvSpPr>
      </xdr:nvSpPr>
      <xdr:spPr bwMode="auto">
        <a:xfrm>
          <a:off x="67437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24" name="AutoShape 1">
          <a:extLst>
            <a:ext uri="{FF2B5EF4-FFF2-40B4-BE49-F238E27FC236}">
              <a16:creationId xmlns:a16="http://schemas.microsoft.com/office/drawing/2014/main" id="{19B0E725-3D9E-4907-B5DC-0A50855611ED}"/>
            </a:ext>
          </a:extLst>
        </xdr:cNvPr>
        <xdr:cNvSpPr>
          <a:spLocks noChangeAspect="1" noChangeArrowheads="1"/>
        </xdr:cNvSpPr>
      </xdr:nvSpPr>
      <xdr:spPr bwMode="auto">
        <a:xfrm>
          <a:off x="67437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25" name="AutoShape 1">
          <a:extLst>
            <a:ext uri="{FF2B5EF4-FFF2-40B4-BE49-F238E27FC236}">
              <a16:creationId xmlns:a16="http://schemas.microsoft.com/office/drawing/2014/main" id="{A93CE91D-5F20-40B2-92CC-ADE6F2C9A770}"/>
            </a:ext>
          </a:extLst>
        </xdr:cNvPr>
        <xdr:cNvSpPr>
          <a:spLocks noChangeAspect="1" noChangeArrowheads="1"/>
        </xdr:cNvSpPr>
      </xdr:nvSpPr>
      <xdr:spPr bwMode="auto">
        <a:xfrm>
          <a:off x="67437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26" name="AutoShape 1">
          <a:extLst>
            <a:ext uri="{FF2B5EF4-FFF2-40B4-BE49-F238E27FC236}">
              <a16:creationId xmlns:a16="http://schemas.microsoft.com/office/drawing/2014/main" id="{8EC59989-3B0C-4D3B-AAFE-F0E89F79C0B7}"/>
            </a:ext>
          </a:extLst>
        </xdr:cNvPr>
        <xdr:cNvSpPr>
          <a:spLocks noChangeAspect="1" noChangeArrowheads="1"/>
        </xdr:cNvSpPr>
      </xdr:nvSpPr>
      <xdr:spPr bwMode="auto">
        <a:xfrm>
          <a:off x="67437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27" name="AutoShape 1">
          <a:extLst>
            <a:ext uri="{FF2B5EF4-FFF2-40B4-BE49-F238E27FC236}">
              <a16:creationId xmlns:a16="http://schemas.microsoft.com/office/drawing/2014/main" id="{E33CCE72-5170-46D3-AD4A-4D405DFAA870}"/>
            </a:ext>
          </a:extLst>
        </xdr:cNvPr>
        <xdr:cNvSpPr>
          <a:spLocks noChangeAspect="1" noChangeArrowheads="1"/>
        </xdr:cNvSpPr>
      </xdr:nvSpPr>
      <xdr:spPr bwMode="auto">
        <a:xfrm>
          <a:off x="67437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28" name="AutoShape 1">
          <a:extLst>
            <a:ext uri="{FF2B5EF4-FFF2-40B4-BE49-F238E27FC236}">
              <a16:creationId xmlns:a16="http://schemas.microsoft.com/office/drawing/2014/main" id="{9255BEAC-BDF2-4344-9CA0-0CC75FEBD36F}"/>
            </a:ext>
          </a:extLst>
        </xdr:cNvPr>
        <xdr:cNvSpPr>
          <a:spLocks noChangeAspect="1" noChangeArrowheads="1"/>
        </xdr:cNvSpPr>
      </xdr:nvSpPr>
      <xdr:spPr bwMode="auto">
        <a:xfrm>
          <a:off x="114966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29" name="AutoShape 1">
          <a:extLst>
            <a:ext uri="{FF2B5EF4-FFF2-40B4-BE49-F238E27FC236}">
              <a16:creationId xmlns:a16="http://schemas.microsoft.com/office/drawing/2014/main" id="{18115BAA-6096-4ACB-9803-675F20D0BB46}"/>
            </a:ext>
          </a:extLst>
        </xdr:cNvPr>
        <xdr:cNvSpPr>
          <a:spLocks noChangeAspect="1" noChangeArrowheads="1"/>
        </xdr:cNvSpPr>
      </xdr:nvSpPr>
      <xdr:spPr bwMode="auto">
        <a:xfrm>
          <a:off x="114966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30" name="AutoShape 1">
          <a:extLst>
            <a:ext uri="{FF2B5EF4-FFF2-40B4-BE49-F238E27FC236}">
              <a16:creationId xmlns:a16="http://schemas.microsoft.com/office/drawing/2014/main" id="{60C0BAB4-E0F4-41F7-B7CF-9E1EBCDDA6CE}"/>
            </a:ext>
          </a:extLst>
        </xdr:cNvPr>
        <xdr:cNvSpPr>
          <a:spLocks noChangeAspect="1" noChangeArrowheads="1"/>
        </xdr:cNvSpPr>
      </xdr:nvSpPr>
      <xdr:spPr bwMode="auto">
        <a:xfrm>
          <a:off x="114966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31" name="AutoShape 1">
          <a:extLst>
            <a:ext uri="{FF2B5EF4-FFF2-40B4-BE49-F238E27FC236}">
              <a16:creationId xmlns:a16="http://schemas.microsoft.com/office/drawing/2014/main" id="{3D72EA49-D67F-49A7-9E3F-6C9581D1CB39}"/>
            </a:ext>
          </a:extLst>
        </xdr:cNvPr>
        <xdr:cNvSpPr>
          <a:spLocks noChangeAspect="1" noChangeArrowheads="1"/>
        </xdr:cNvSpPr>
      </xdr:nvSpPr>
      <xdr:spPr bwMode="auto">
        <a:xfrm>
          <a:off x="114966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32" name="AutoShape 1">
          <a:extLst>
            <a:ext uri="{FF2B5EF4-FFF2-40B4-BE49-F238E27FC236}">
              <a16:creationId xmlns:a16="http://schemas.microsoft.com/office/drawing/2014/main" id="{55FC468E-3C56-4E66-9381-E74AB18A5124}"/>
            </a:ext>
          </a:extLst>
        </xdr:cNvPr>
        <xdr:cNvSpPr>
          <a:spLocks noChangeAspect="1" noChangeArrowheads="1"/>
        </xdr:cNvSpPr>
      </xdr:nvSpPr>
      <xdr:spPr bwMode="auto">
        <a:xfrm>
          <a:off x="114966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33" name="AutoShape 1">
          <a:extLst>
            <a:ext uri="{FF2B5EF4-FFF2-40B4-BE49-F238E27FC236}">
              <a16:creationId xmlns:a16="http://schemas.microsoft.com/office/drawing/2014/main" id="{6A435A52-EF2E-4B7E-96F9-37FCD6949D17}"/>
            </a:ext>
          </a:extLst>
        </xdr:cNvPr>
        <xdr:cNvSpPr>
          <a:spLocks noChangeAspect="1" noChangeArrowheads="1"/>
        </xdr:cNvSpPr>
      </xdr:nvSpPr>
      <xdr:spPr bwMode="auto">
        <a:xfrm>
          <a:off x="114966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34" name="AutoShape 1">
          <a:extLst>
            <a:ext uri="{FF2B5EF4-FFF2-40B4-BE49-F238E27FC236}">
              <a16:creationId xmlns:a16="http://schemas.microsoft.com/office/drawing/2014/main" id="{3AEAB442-EB58-48C9-8877-3926103F79B7}"/>
            </a:ext>
          </a:extLst>
        </xdr:cNvPr>
        <xdr:cNvSpPr>
          <a:spLocks noChangeAspect="1" noChangeArrowheads="1"/>
        </xdr:cNvSpPr>
      </xdr:nvSpPr>
      <xdr:spPr bwMode="auto">
        <a:xfrm>
          <a:off x="114966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35" name="AutoShape 1">
          <a:extLst>
            <a:ext uri="{FF2B5EF4-FFF2-40B4-BE49-F238E27FC236}">
              <a16:creationId xmlns:a16="http://schemas.microsoft.com/office/drawing/2014/main" id="{8BB58351-0788-4FE7-84C9-9BFBC718C9EE}"/>
            </a:ext>
          </a:extLst>
        </xdr:cNvPr>
        <xdr:cNvSpPr>
          <a:spLocks noChangeAspect="1" noChangeArrowheads="1"/>
        </xdr:cNvSpPr>
      </xdr:nvSpPr>
      <xdr:spPr bwMode="auto">
        <a:xfrm>
          <a:off x="114966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36" name="AutoShape 1">
          <a:extLst>
            <a:ext uri="{FF2B5EF4-FFF2-40B4-BE49-F238E27FC236}">
              <a16:creationId xmlns:a16="http://schemas.microsoft.com/office/drawing/2014/main" id="{3E064EA2-80B1-408A-A077-E8B5B451EE88}"/>
            </a:ext>
          </a:extLst>
        </xdr:cNvPr>
        <xdr:cNvSpPr>
          <a:spLocks noChangeAspect="1" noChangeArrowheads="1"/>
        </xdr:cNvSpPr>
      </xdr:nvSpPr>
      <xdr:spPr bwMode="auto">
        <a:xfrm>
          <a:off x="114966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37" name="AutoShape 1">
          <a:extLst>
            <a:ext uri="{FF2B5EF4-FFF2-40B4-BE49-F238E27FC236}">
              <a16:creationId xmlns:a16="http://schemas.microsoft.com/office/drawing/2014/main" id="{6AD1B843-6661-4222-911D-CBF42D14D8E5}"/>
            </a:ext>
          </a:extLst>
        </xdr:cNvPr>
        <xdr:cNvSpPr>
          <a:spLocks noChangeAspect="1" noChangeArrowheads="1"/>
        </xdr:cNvSpPr>
      </xdr:nvSpPr>
      <xdr:spPr bwMode="auto">
        <a:xfrm>
          <a:off x="114966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38" name="AutoShape 1">
          <a:extLst>
            <a:ext uri="{FF2B5EF4-FFF2-40B4-BE49-F238E27FC236}">
              <a16:creationId xmlns:a16="http://schemas.microsoft.com/office/drawing/2014/main" id="{AB7D7C36-84E3-44C2-AC81-FF39DA228B26}"/>
            </a:ext>
          </a:extLst>
        </xdr:cNvPr>
        <xdr:cNvSpPr>
          <a:spLocks noChangeAspect="1" noChangeArrowheads="1"/>
        </xdr:cNvSpPr>
      </xdr:nvSpPr>
      <xdr:spPr bwMode="auto">
        <a:xfrm>
          <a:off x="114966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39" name="AutoShape 1">
          <a:extLst>
            <a:ext uri="{FF2B5EF4-FFF2-40B4-BE49-F238E27FC236}">
              <a16:creationId xmlns:a16="http://schemas.microsoft.com/office/drawing/2014/main" id="{92B4B5C1-1E35-48D2-9058-2618AC7191CA}"/>
            </a:ext>
          </a:extLst>
        </xdr:cNvPr>
        <xdr:cNvSpPr>
          <a:spLocks noChangeAspect="1" noChangeArrowheads="1"/>
        </xdr:cNvSpPr>
      </xdr:nvSpPr>
      <xdr:spPr bwMode="auto">
        <a:xfrm>
          <a:off x="114966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40" name="AutoShape 1">
          <a:extLst>
            <a:ext uri="{FF2B5EF4-FFF2-40B4-BE49-F238E27FC236}">
              <a16:creationId xmlns:a16="http://schemas.microsoft.com/office/drawing/2014/main" id="{79A8F3EA-26D6-4E2E-BEA5-7AA5540344A7}"/>
            </a:ext>
          </a:extLst>
        </xdr:cNvPr>
        <xdr:cNvSpPr>
          <a:spLocks noChangeAspect="1" noChangeArrowheads="1"/>
        </xdr:cNvSpPr>
      </xdr:nvSpPr>
      <xdr:spPr bwMode="auto">
        <a:xfrm>
          <a:off x="114966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41" name="AutoShape 1">
          <a:extLst>
            <a:ext uri="{FF2B5EF4-FFF2-40B4-BE49-F238E27FC236}">
              <a16:creationId xmlns:a16="http://schemas.microsoft.com/office/drawing/2014/main" id="{01821B73-40BA-4547-934D-78A4FF38091D}"/>
            </a:ext>
          </a:extLst>
        </xdr:cNvPr>
        <xdr:cNvSpPr>
          <a:spLocks noChangeAspect="1" noChangeArrowheads="1"/>
        </xdr:cNvSpPr>
      </xdr:nvSpPr>
      <xdr:spPr bwMode="auto">
        <a:xfrm>
          <a:off x="114966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42" name="AutoShape 1">
          <a:extLst>
            <a:ext uri="{FF2B5EF4-FFF2-40B4-BE49-F238E27FC236}">
              <a16:creationId xmlns:a16="http://schemas.microsoft.com/office/drawing/2014/main" id="{17B3F0BC-6E9C-408F-8A2D-4E5D4B88AAA3}"/>
            </a:ext>
          </a:extLst>
        </xdr:cNvPr>
        <xdr:cNvSpPr>
          <a:spLocks noChangeAspect="1" noChangeArrowheads="1"/>
        </xdr:cNvSpPr>
      </xdr:nvSpPr>
      <xdr:spPr bwMode="auto">
        <a:xfrm>
          <a:off x="114966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43" name="AutoShape 1">
          <a:extLst>
            <a:ext uri="{FF2B5EF4-FFF2-40B4-BE49-F238E27FC236}">
              <a16:creationId xmlns:a16="http://schemas.microsoft.com/office/drawing/2014/main" id="{828CB3E3-D403-465A-ADB4-CD7BBE30379C}"/>
            </a:ext>
          </a:extLst>
        </xdr:cNvPr>
        <xdr:cNvSpPr>
          <a:spLocks noChangeAspect="1" noChangeArrowheads="1"/>
        </xdr:cNvSpPr>
      </xdr:nvSpPr>
      <xdr:spPr bwMode="auto">
        <a:xfrm>
          <a:off x="114966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44" name="AutoShape 1">
          <a:extLst>
            <a:ext uri="{FF2B5EF4-FFF2-40B4-BE49-F238E27FC236}">
              <a16:creationId xmlns:a16="http://schemas.microsoft.com/office/drawing/2014/main" id="{FA22ADE4-FF1F-410D-981E-5E223F52FAB4}"/>
            </a:ext>
          </a:extLst>
        </xdr:cNvPr>
        <xdr:cNvSpPr>
          <a:spLocks noChangeAspect="1" noChangeArrowheads="1"/>
        </xdr:cNvSpPr>
      </xdr:nvSpPr>
      <xdr:spPr bwMode="auto">
        <a:xfrm>
          <a:off x="114966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45" name="AutoShape 1">
          <a:extLst>
            <a:ext uri="{FF2B5EF4-FFF2-40B4-BE49-F238E27FC236}">
              <a16:creationId xmlns:a16="http://schemas.microsoft.com/office/drawing/2014/main" id="{49FF853A-BB91-4ED1-8A56-43116E1A6C96}"/>
            </a:ext>
          </a:extLst>
        </xdr:cNvPr>
        <xdr:cNvSpPr>
          <a:spLocks noChangeAspect="1" noChangeArrowheads="1"/>
        </xdr:cNvSpPr>
      </xdr:nvSpPr>
      <xdr:spPr bwMode="auto">
        <a:xfrm>
          <a:off x="114966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46" name="AutoShape 1">
          <a:extLst>
            <a:ext uri="{FF2B5EF4-FFF2-40B4-BE49-F238E27FC236}">
              <a16:creationId xmlns:a16="http://schemas.microsoft.com/office/drawing/2014/main" id="{0B28D042-2222-439A-9774-712AEF4ABD4B}"/>
            </a:ext>
          </a:extLst>
        </xdr:cNvPr>
        <xdr:cNvSpPr>
          <a:spLocks noChangeAspect="1" noChangeArrowheads="1"/>
        </xdr:cNvSpPr>
      </xdr:nvSpPr>
      <xdr:spPr bwMode="auto">
        <a:xfrm>
          <a:off x="114966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47" name="AutoShape 1">
          <a:extLst>
            <a:ext uri="{FF2B5EF4-FFF2-40B4-BE49-F238E27FC236}">
              <a16:creationId xmlns:a16="http://schemas.microsoft.com/office/drawing/2014/main" id="{C08DACCE-96F8-44C7-8FDE-8D79F227F0A2}"/>
            </a:ext>
          </a:extLst>
        </xdr:cNvPr>
        <xdr:cNvSpPr>
          <a:spLocks noChangeAspect="1" noChangeArrowheads="1"/>
        </xdr:cNvSpPr>
      </xdr:nvSpPr>
      <xdr:spPr bwMode="auto">
        <a:xfrm>
          <a:off x="114966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48" name="AutoShape 1">
          <a:extLst>
            <a:ext uri="{FF2B5EF4-FFF2-40B4-BE49-F238E27FC236}">
              <a16:creationId xmlns:a16="http://schemas.microsoft.com/office/drawing/2014/main" id="{33475CB5-10AD-434A-939E-0812435319BF}"/>
            </a:ext>
          </a:extLst>
        </xdr:cNvPr>
        <xdr:cNvSpPr>
          <a:spLocks noChangeAspect="1" noChangeArrowheads="1"/>
        </xdr:cNvSpPr>
      </xdr:nvSpPr>
      <xdr:spPr bwMode="auto">
        <a:xfrm>
          <a:off x="114966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49" name="AutoShape 1">
          <a:extLst>
            <a:ext uri="{FF2B5EF4-FFF2-40B4-BE49-F238E27FC236}">
              <a16:creationId xmlns:a16="http://schemas.microsoft.com/office/drawing/2014/main" id="{612AFD54-5EA5-4A95-94BC-C332B6E1250D}"/>
            </a:ext>
          </a:extLst>
        </xdr:cNvPr>
        <xdr:cNvSpPr>
          <a:spLocks noChangeAspect="1" noChangeArrowheads="1"/>
        </xdr:cNvSpPr>
      </xdr:nvSpPr>
      <xdr:spPr bwMode="auto">
        <a:xfrm>
          <a:off x="114966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50" name="AutoShape 1">
          <a:extLst>
            <a:ext uri="{FF2B5EF4-FFF2-40B4-BE49-F238E27FC236}">
              <a16:creationId xmlns:a16="http://schemas.microsoft.com/office/drawing/2014/main" id="{1CA09C63-771F-4EEC-87FD-79D790D67E0C}"/>
            </a:ext>
          </a:extLst>
        </xdr:cNvPr>
        <xdr:cNvSpPr>
          <a:spLocks noChangeAspect="1" noChangeArrowheads="1"/>
        </xdr:cNvSpPr>
      </xdr:nvSpPr>
      <xdr:spPr bwMode="auto">
        <a:xfrm>
          <a:off x="114966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51" name="AutoShape 1">
          <a:extLst>
            <a:ext uri="{FF2B5EF4-FFF2-40B4-BE49-F238E27FC236}">
              <a16:creationId xmlns:a16="http://schemas.microsoft.com/office/drawing/2014/main" id="{E8579FD1-9FC1-4999-8F58-0D0583F74E83}"/>
            </a:ext>
          </a:extLst>
        </xdr:cNvPr>
        <xdr:cNvSpPr>
          <a:spLocks noChangeAspect="1" noChangeArrowheads="1"/>
        </xdr:cNvSpPr>
      </xdr:nvSpPr>
      <xdr:spPr bwMode="auto">
        <a:xfrm>
          <a:off x="114966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52" name="AutoShape 1">
          <a:extLst>
            <a:ext uri="{FF2B5EF4-FFF2-40B4-BE49-F238E27FC236}">
              <a16:creationId xmlns:a16="http://schemas.microsoft.com/office/drawing/2014/main" id="{EDACC45A-4022-4188-97E9-DE19F66A1EBA}"/>
            </a:ext>
          </a:extLst>
        </xdr:cNvPr>
        <xdr:cNvSpPr>
          <a:spLocks noChangeAspect="1" noChangeArrowheads="1"/>
        </xdr:cNvSpPr>
      </xdr:nvSpPr>
      <xdr:spPr bwMode="auto">
        <a:xfrm>
          <a:off x="114966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53" name="AutoShape 1">
          <a:extLst>
            <a:ext uri="{FF2B5EF4-FFF2-40B4-BE49-F238E27FC236}">
              <a16:creationId xmlns:a16="http://schemas.microsoft.com/office/drawing/2014/main" id="{33DD6558-0E4D-449D-B41D-FFB246363271}"/>
            </a:ext>
          </a:extLst>
        </xdr:cNvPr>
        <xdr:cNvSpPr>
          <a:spLocks noChangeAspect="1" noChangeArrowheads="1"/>
        </xdr:cNvSpPr>
      </xdr:nvSpPr>
      <xdr:spPr bwMode="auto">
        <a:xfrm>
          <a:off x="114966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54" name="AutoShape 1">
          <a:extLst>
            <a:ext uri="{FF2B5EF4-FFF2-40B4-BE49-F238E27FC236}">
              <a16:creationId xmlns:a16="http://schemas.microsoft.com/office/drawing/2014/main" id="{F7F10346-B75D-49C4-84F0-5C9A58D9B9E8}"/>
            </a:ext>
          </a:extLst>
        </xdr:cNvPr>
        <xdr:cNvSpPr>
          <a:spLocks noChangeAspect="1" noChangeArrowheads="1"/>
        </xdr:cNvSpPr>
      </xdr:nvSpPr>
      <xdr:spPr bwMode="auto">
        <a:xfrm>
          <a:off x="114966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55" name="AutoShape 1">
          <a:extLst>
            <a:ext uri="{FF2B5EF4-FFF2-40B4-BE49-F238E27FC236}">
              <a16:creationId xmlns:a16="http://schemas.microsoft.com/office/drawing/2014/main" id="{340732CB-A831-436C-AD62-FDD46AD8C847}"/>
            </a:ext>
          </a:extLst>
        </xdr:cNvPr>
        <xdr:cNvSpPr>
          <a:spLocks noChangeAspect="1" noChangeArrowheads="1"/>
        </xdr:cNvSpPr>
      </xdr:nvSpPr>
      <xdr:spPr bwMode="auto">
        <a:xfrm>
          <a:off x="114966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56" name="AutoShape 1">
          <a:extLst>
            <a:ext uri="{FF2B5EF4-FFF2-40B4-BE49-F238E27FC236}">
              <a16:creationId xmlns:a16="http://schemas.microsoft.com/office/drawing/2014/main" id="{E9FC5C57-4102-45DB-BD0F-46FCCE4FDB5A}"/>
            </a:ext>
          </a:extLst>
        </xdr:cNvPr>
        <xdr:cNvSpPr>
          <a:spLocks noChangeAspect="1" noChangeArrowheads="1"/>
        </xdr:cNvSpPr>
      </xdr:nvSpPr>
      <xdr:spPr bwMode="auto">
        <a:xfrm>
          <a:off x="114966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57" name="AutoShape 1">
          <a:extLst>
            <a:ext uri="{FF2B5EF4-FFF2-40B4-BE49-F238E27FC236}">
              <a16:creationId xmlns:a16="http://schemas.microsoft.com/office/drawing/2014/main" id="{93A55827-7F2D-45CB-B96B-FBF93D09FF0A}"/>
            </a:ext>
          </a:extLst>
        </xdr:cNvPr>
        <xdr:cNvSpPr>
          <a:spLocks noChangeAspect="1" noChangeArrowheads="1"/>
        </xdr:cNvSpPr>
      </xdr:nvSpPr>
      <xdr:spPr bwMode="auto">
        <a:xfrm>
          <a:off x="122872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58" name="AutoShape 1">
          <a:extLst>
            <a:ext uri="{FF2B5EF4-FFF2-40B4-BE49-F238E27FC236}">
              <a16:creationId xmlns:a16="http://schemas.microsoft.com/office/drawing/2014/main" id="{C7EE9107-B2D7-40AC-84B9-927721EB143F}"/>
            </a:ext>
          </a:extLst>
        </xdr:cNvPr>
        <xdr:cNvSpPr>
          <a:spLocks noChangeAspect="1" noChangeArrowheads="1"/>
        </xdr:cNvSpPr>
      </xdr:nvSpPr>
      <xdr:spPr bwMode="auto">
        <a:xfrm>
          <a:off x="122872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59" name="AutoShape 1">
          <a:extLst>
            <a:ext uri="{FF2B5EF4-FFF2-40B4-BE49-F238E27FC236}">
              <a16:creationId xmlns:a16="http://schemas.microsoft.com/office/drawing/2014/main" id="{B2D46CCF-ECD3-4925-A262-8D767B5F0212}"/>
            </a:ext>
          </a:extLst>
        </xdr:cNvPr>
        <xdr:cNvSpPr>
          <a:spLocks noChangeAspect="1" noChangeArrowheads="1"/>
        </xdr:cNvSpPr>
      </xdr:nvSpPr>
      <xdr:spPr bwMode="auto">
        <a:xfrm>
          <a:off x="122872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60" name="AutoShape 1">
          <a:extLst>
            <a:ext uri="{FF2B5EF4-FFF2-40B4-BE49-F238E27FC236}">
              <a16:creationId xmlns:a16="http://schemas.microsoft.com/office/drawing/2014/main" id="{25D82E33-6A2B-40E5-857D-5FDB986D6D0D}"/>
            </a:ext>
          </a:extLst>
        </xdr:cNvPr>
        <xdr:cNvSpPr>
          <a:spLocks noChangeAspect="1" noChangeArrowheads="1"/>
        </xdr:cNvSpPr>
      </xdr:nvSpPr>
      <xdr:spPr bwMode="auto">
        <a:xfrm>
          <a:off x="122872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61" name="AutoShape 1">
          <a:extLst>
            <a:ext uri="{FF2B5EF4-FFF2-40B4-BE49-F238E27FC236}">
              <a16:creationId xmlns:a16="http://schemas.microsoft.com/office/drawing/2014/main" id="{2255E7CC-605E-4E6F-A70B-4D7C70A05BB0}"/>
            </a:ext>
          </a:extLst>
        </xdr:cNvPr>
        <xdr:cNvSpPr>
          <a:spLocks noChangeAspect="1" noChangeArrowheads="1"/>
        </xdr:cNvSpPr>
      </xdr:nvSpPr>
      <xdr:spPr bwMode="auto">
        <a:xfrm>
          <a:off x="122872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62" name="AutoShape 1">
          <a:extLst>
            <a:ext uri="{FF2B5EF4-FFF2-40B4-BE49-F238E27FC236}">
              <a16:creationId xmlns:a16="http://schemas.microsoft.com/office/drawing/2014/main" id="{D3C35757-3DA8-42AA-9293-3C299115CAEE}"/>
            </a:ext>
          </a:extLst>
        </xdr:cNvPr>
        <xdr:cNvSpPr>
          <a:spLocks noChangeAspect="1" noChangeArrowheads="1"/>
        </xdr:cNvSpPr>
      </xdr:nvSpPr>
      <xdr:spPr bwMode="auto">
        <a:xfrm>
          <a:off x="122872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63" name="AutoShape 1">
          <a:extLst>
            <a:ext uri="{FF2B5EF4-FFF2-40B4-BE49-F238E27FC236}">
              <a16:creationId xmlns:a16="http://schemas.microsoft.com/office/drawing/2014/main" id="{D9DF8D66-F8CF-4FD9-A057-40884CB0B40B}"/>
            </a:ext>
          </a:extLst>
        </xdr:cNvPr>
        <xdr:cNvSpPr>
          <a:spLocks noChangeAspect="1" noChangeArrowheads="1"/>
        </xdr:cNvSpPr>
      </xdr:nvSpPr>
      <xdr:spPr bwMode="auto">
        <a:xfrm>
          <a:off x="122872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64" name="AutoShape 1">
          <a:extLst>
            <a:ext uri="{FF2B5EF4-FFF2-40B4-BE49-F238E27FC236}">
              <a16:creationId xmlns:a16="http://schemas.microsoft.com/office/drawing/2014/main" id="{2C63745D-5A6E-4702-B247-7E9627446CD9}"/>
            </a:ext>
          </a:extLst>
        </xdr:cNvPr>
        <xdr:cNvSpPr>
          <a:spLocks noChangeAspect="1" noChangeArrowheads="1"/>
        </xdr:cNvSpPr>
      </xdr:nvSpPr>
      <xdr:spPr bwMode="auto">
        <a:xfrm>
          <a:off x="122872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65" name="AutoShape 1">
          <a:extLst>
            <a:ext uri="{FF2B5EF4-FFF2-40B4-BE49-F238E27FC236}">
              <a16:creationId xmlns:a16="http://schemas.microsoft.com/office/drawing/2014/main" id="{58F87483-3187-44CE-82AA-223C2773F78A}"/>
            </a:ext>
          </a:extLst>
        </xdr:cNvPr>
        <xdr:cNvSpPr>
          <a:spLocks noChangeAspect="1" noChangeArrowheads="1"/>
        </xdr:cNvSpPr>
      </xdr:nvSpPr>
      <xdr:spPr bwMode="auto">
        <a:xfrm>
          <a:off x="122872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66" name="AutoShape 1">
          <a:extLst>
            <a:ext uri="{FF2B5EF4-FFF2-40B4-BE49-F238E27FC236}">
              <a16:creationId xmlns:a16="http://schemas.microsoft.com/office/drawing/2014/main" id="{8EACFA09-1B6E-4F14-820D-32C2086D4D14}"/>
            </a:ext>
          </a:extLst>
        </xdr:cNvPr>
        <xdr:cNvSpPr>
          <a:spLocks noChangeAspect="1" noChangeArrowheads="1"/>
        </xdr:cNvSpPr>
      </xdr:nvSpPr>
      <xdr:spPr bwMode="auto">
        <a:xfrm>
          <a:off x="122872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67" name="AutoShape 1">
          <a:extLst>
            <a:ext uri="{FF2B5EF4-FFF2-40B4-BE49-F238E27FC236}">
              <a16:creationId xmlns:a16="http://schemas.microsoft.com/office/drawing/2014/main" id="{742754B4-E5A1-4FFA-8B9F-DD7E4E118A63}"/>
            </a:ext>
          </a:extLst>
        </xdr:cNvPr>
        <xdr:cNvSpPr>
          <a:spLocks noChangeAspect="1" noChangeArrowheads="1"/>
        </xdr:cNvSpPr>
      </xdr:nvSpPr>
      <xdr:spPr bwMode="auto">
        <a:xfrm>
          <a:off x="122872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68" name="AutoShape 1">
          <a:extLst>
            <a:ext uri="{FF2B5EF4-FFF2-40B4-BE49-F238E27FC236}">
              <a16:creationId xmlns:a16="http://schemas.microsoft.com/office/drawing/2014/main" id="{58B66F2C-17D7-45FE-B910-080BE151BEA1}"/>
            </a:ext>
          </a:extLst>
        </xdr:cNvPr>
        <xdr:cNvSpPr>
          <a:spLocks noChangeAspect="1" noChangeArrowheads="1"/>
        </xdr:cNvSpPr>
      </xdr:nvSpPr>
      <xdr:spPr bwMode="auto">
        <a:xfrm>
          <a:off x="122872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69" name="AutoShape 1">
          <a:extLst>
            <a:ext uri="{FF2B5EF4-FFF2-40B4-BE49-F238E27FC236}">
              <a16:creationId xmlns:a16="http://schemas.microsoft.com/office/drawing/2014/main" id="{ABF96110-E017-449D-BA20-4CFC868BD240}"/>
            </a:ext>
          </a:extLst>
        </xdr:cNvPr>
        <xdr:cNvSpPr>
          <a:spLocks noChangeAspect="1" noChangeArrowheads="1"/>
        </xdr:cNvSpPr>
      </xdr:nvSpPr>
      <xdr:spPr bwMode="auto">
        <a:xfrm>
          <a:off x="122872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70" name="AutoShape 1">
          <a:extLst>
            <a:ext uri="{FF2B5EF4-FFF2-40B4-BE49-F238E27FC236}">
              <a16:creationId xmlns:a16="http://schemas.microsoft.com/office/drawing/2014/main" id="{9A82EB8B-6005-4A6F-8365-79C2A482DFD6}"/>
            </a:ext>
          </a:extLst>
        </xdr:cNvPr>
        <xdr:cNvSpPr>
          <a:spLocks noChangeAspect="1" noChangeArrowheads="1"/>
        </xdr:cNvSpPr>
      </xdr:nvSpPr>
      <xdr:spPr bwMode="auto">
        <a:xfrm>
          <a:off x="122872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71" name="AutoShape 1">
          <a:extLst>
            <a:ext uri="{FF2B5EF4-FFF2-40B4-BE49-F238E27FC236}">
              <a16:creationId xmlns:a16="http://schemas.microsoft.com/office/drawing/2014/main" id="{046D4769-F528-4B86-8FB6-2CE8403E44A7}"/>
            </a:ext>
          </a:extLst>
        </xdr:cNvPr>
        <xdr:cNvSpPr>
          <a:spLocks noChangeAspect="1" noChangeArrowheads="1"/>
        </xdr:cNvSpPr>
      </xdr:nvSpPr>
      <xdr:spPr bwMode="auto">
        <a:xfrm>
          <a:off x="122872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72" name="AutoShape 1">
          <a:extLst>
            <a:ext uri="{FF2B5EF4-FFF2-40B4-BE49-F238E27FC236}">
              <a16:creationId xmlns:a16="http://schemas.microsoft.com/office/drawing/2014/main" id="{C37DD5E0-7DBF-4C79-945C-B4E63093D11B}"/>
            </a:ext>
          </a:extLst>
        </xdr:cNvPr>
        <xdr:cNvSpPr>
          <a:spLocks noChangeAspect="1" noChangeArrowheads="1"/>
        </xdr:cNvSpPr>
      </xdr:nvSpPr>
      <xdr:spPr bwMode="auto">
        <a:xfrm>
          <a:off x="122872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73" name="AutoShape 1">
          <a:extLst>
            <a:ext uri="{FF2B5EF4-FFF2-40B4-BE49-F238E27FC236}">
              <a16:creationId xmlns:a16="http://schemas.microsoft.com/office/drawing/2014/main" id="{0221357A-C080-4038-BF9E-A760AC8303BC}"/>
            </a:ext>
          </a:extLst>
        </xdr:cNvPr>
        <xdr:cNvSpPr>
          <a:spLocks noChangeAspect="1" noChangeArrowheads="1"/>
        </xdr:cNvSpPr>
      </xdr:nvSpPr>
      <xdr:spPr bwMode="auto">
        <a:xfrm>
          <a:off x="122872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74" name="AutoShape 1">
          <a:extLst>
            <a:ext uri="{FF2B5EF4-FFF2-40B4-BE49-F238E27FC236}">
              <a16:creationId xmlns:a16="http://schemas.microsoft.com/office/drawing/2014/main" id="{97167FF6-0797-428A-ABE4-E7D7BC069050}"/>
            </a:ext>
          </a:extLst>
        </xdr:cNvPr>
        <xdr:cNvSpPr>
          <a:spLocks noChangeAspect="1" noChangeArrowheads="1"/>
        </xdr:cNvSpPr>
      </xdr:nvSpPr>
      <xdr:spPr bwMode="auto">
        <a:xfrm>
          <a:off x="122872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75" name="AutoShape 1">
          <a:extLst>
            <a:ext uri="{FF2B5EF4-FFF2-40B4-BE49-F238E27FC236}">
              <a16:creationId xmlns:a16="http://schemas.microsoft.com/office/drawing/2014/main" id="{370F0DA9-4136-42B1-9963-E29899229C84}"/>
            </a:ext>
          </a:extLst>
        </xdr:cNvPr>
        <xdr:cNvSpPr>
          <a:spLocks noChangeAspect="1" noChangeArrowheads="1"/>
        </xdr:cNvSpPr>
      </xdr:nvSpPr>
      <xdr:spPr bwMode="auto">
        <a:xfrm>
          <a:off x="122872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76" name="AutoShape 1">
          <a:extLst>
            <a:ext uri="{FF2B5EF4-FFF2-40B4-BE49-F238E27FC236}">
              <a16:creationId xmlns:a16="http://schemas.microsoft.com/office/drawing/2014/main" id="{7AECDFCE-6764-4FD2-91CA-7669A8ABD171}"/>
            </a:ext>
          </a:extLst>
        </xdr:cNvPr>
        <xdr:cNvSpPr>
          <a:spLocks noChangeAspect="1" noChangeArrowheads="1"/>
        </xdr:cNvSpPr>
      </xdr:nvSpPr>
      <xdr:spPr bwMode="auto">
        <a:xfrm>
          <a:off x="122872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77" name="AutoShape 1">
          <a:extLst>
            <a:ext uri="{FF2B5EF4-FFF2-40B4-BE49-F238E27FC236}">
              <a16:creationId xmlns:a16="http://schemas.microsoft.com/office/drawing/2014/main" id="{11067608-663D-45A6-A98B-BD54A5246D15}"/>
            </a:ext>
          </a:extLst>
        </xdr:cNvPr>
        <xdr:cNvSpPr>
          <a:spLocks noChangeAspect="1" noChangeArrowheads="1"/>
        </xdr:cNvSpPr>
      </xdr:nvSpPr>
      <xdr:spPr bwMode="auto">
        <a:xfrm>
          <a:off x="122872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78" name="AutoShape 1">
          <a:extLst>
            <a:ext uri="{FF2B5EF4-FFF2-40B4-BE49-F238E27FC236}">
              <a16:creationId xmlns:a16="http://schemas.microsoft.com/office/drawing/2014/main" id="{6C6DACE1-8E73-4407-BF7A-46F4D2D4874F}"/>
            </a:ext>
          </a:extLst>
        </xdr:cNvPr>
        <xdr:cNvSpPr>
          <a:spLocks noChangeAspect="1" noChangeArrowheads="1"/>
        </xdr:cNvSpPr>
      </xdr:nvSpPr>
      <xdr:spPr bwMode="auto">
        <a:xfrm>
          <a:off x="122872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79" name="AutoShape 1">
          <a:extLst>
            <a:ext uri="{FF2B5EF4-FFF2-40B4-BE49-F238E27FC236}">
              <a16:creationId xmlns:a16="http://schemas.microsoft.com/office/drawing/2014/main" id="{70403F5D-EFDC-4852-A444-4E19F0C320F2}"/>
            </a:ext>
          </a:extLst>
        </xdr:cNvPr>
        <xdr:cNvSpPr>
          <a:spLocks noChangeAspect="1" noChangeArrowheads="1"/>
        </xdr:cNvSpPr>
      </xdr:nvSpPr>
      <xdr:spPr bwMode="auto">
        <a:xfrm>
          <a:off x="122872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80" name="AutoShape 1">
          <a:extLst>
            <a:ext uri="{FF2B5EF4-FFF2-40B4-BE49-F238E27FC236}">
              <a16:creationId xmlns:a16="http://schemas.microsoft.com/office/drawing/2014/main" id="{9ED2A634-DF23-4D9C-B442-700C5AED92A7}"/>
            </a:ext>
          </a:extLst>
        </xdr:cNvPr>
        <xdr:cNvSpPr>
          <a:spLocks noChangeAspect="1" noChangeArrowheads="1"/>
        </xdr:cNvSpPr>
      </xdr:nvSpPr>
      <xdr:spPr bwMode="auto">
        <a:xfrm>
          <a:off x="122872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81" name="AutoShape 1">
          <a:extLst>
            <a:ext uri="{FF2B5EF4-FFF2-40B4-BE49-F238E27FC236}">
              <a16:creationId xmlns:a16="http://schemas.microsoft.com/office/drawing/2014/main" id="{B773E058-B278-4AF4-9C46-7C9EF6247047}"/>
            </a:ext>
          </a:extLst>
        </xdr:cNvPr>
        <xdr:cNvSpPr>
          <a:spLocks noChangeAspect="1" noChangeArrowheads="1"/>
        </xdr:cNvSpPr>
      </xdr:nvSpPr>
      <xdr:spPr bwMode="auto">
        <a:xfrm>
          <a:off x="122872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82" name="AutoShape 1">
          <a:extLst>
            <a:ext uri="{FF2B5EF4-FFF2-40B4-BE49-F238E27FC236}">
              <a16:creationId xmlns:a16="http://schemas.microsoft.com/office/drawing/2014/main" id="{61355232-13FB-4FB8-9BF3-256F69935B79}"/>
            </a:ext>
          </a:extLst>
        </xdr:cNvPr>
        <xdr:cNvSpPr>
          <a:spLocks noChangeAspect="1" noChangeArrowheads="1"/>
        </xdr:cNvSpPr>
      </xdr:nvSpPr>
      <xdr:spPr bwMode="auto">
        <a:xfrm>
          <a:off x="122872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83" name="AutoShape 1">
          <a:extLst>
            <a:ext uri="{FF2B5EF4-FFF2-40B4-BE49-F238E27FC236}">
              <a16:creationId xmlns:a16="http://schemas.microsoft.com/office/drawing/2014/main" id="{831200A2-FE36-420A-B6D6-5272A4601122}"/>
            </a:ext>
          </a:extLst>
        </xdr:cNvPr>
        <xdr:cNvSpPr>
          <a:spLocks noChangeAspect="1" noChangeArrowheads="1"/>
        </xdr:cNvSpPr>
      </xdr:nvSpPr>
      <xdr:spPr bwMode="auto">
        <a:xfrm>
          <a:off x="122872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84" name="AutoShape 1">
          <a:extLst>
            <a:ext uri="{FF2B5EF4-FFF2-40B4-BE49-F238E27FC236}">
              <a16:creationId xmlns:a16="http://schemas.microsoft.com/office/drawing/2014/main" id="{367107A2-5966-4DFC-BAB3-B6CDED9E1DCC}"/>
            </a:ext>
          </a:extLst>
        </xdr:cNvPr>
        <xdr:cNvSpPr>
          <a:spLocks noChangeAspect="1" noChangeArrowheads="1"/>
        </xdr:cNvSpPr>
      </xdr:nvSpPr>
      <xdr:spPr bwMode="auto">
        <a:xfrm>
          <a:off x="122872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85" name="AutoShape 1">
          <a:extLst>
            <a:ext uri="{FF2B5EF4-FFF2-40B4-BE49-F238E27FC236}">
              <a16:creationId xmlns:a16="http://schemas.microsoft.com/office/drawing/2014/main" id="{EA9610EA-1FAE-4B41-A121-70B18D1C5F8F}"/>
            </a:ext>
          </a:extLst>
        </xdr:cNvPr>
        <xdr:cNvSpPr>
          <a:spLocks noChangeAspect="1" noChangeArrowheads="1"/>
        </xdr:cNvSpPr>
      </xdr:nvSpPr>
      <xdr:spPr bwMode="auto">
        <a:xfrm>
          <a:off x="122872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186" name="AutoShape 1">
          <a:extLst>
            <a:ext uri="{FF2B5EF4-FFF2-40B4-BE49-F238E27FC236}">
              <a16:creationId xmlns:a16="http://schemas.microsoft.com/office/drawing/2014/main" id="{C1C31DBC-C7DB-4FCB-92E4-EDB7A523EAED}"/>
            </a:ext>
          </a:extLst>
        </xdr:cNvPr>
        <xdr:cNvSpPr>
          <a:spLocks noChangeAspect="1" noChangeArrowheads="1"/>
        </xdr:cNvSpPr>
      </xdr:nvSpPr>
      <xdr:spPr bwMode="auto">
        <a:xfrm>
          <a:off x="122872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87" name="AutoShape 1">
          <a:extLst>
            <a:ext uri="{FF2B5EF4-FFF2-40B4-BE49-F238E27FC236}">
              <a16:creationId xmlns:a16="http://schemas.microsoft.com/office/drawing/2014/main" id="{1D6D9510-715A-4C8A-9B1C-CE62F53DD499}"/>
            </a:ext>
          </a:extLst>
        </xdr:cNvPr>
        <xdr:cNvSpPr>
          <a:spLocks noChangeAspect="1" noChangeArrowheads="1"/>
        </xdr:cNvSpPr>
      </xdr:nvSpPr>
      <xdr:spPr bwMode="auto">
        <a:xfrm>
          <a:off x="429577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88" name="AutoShape 1">
          <a:extLst>
            <a:ext uri="{FF2B5EF4-FFF2-40B4-BE49-F238E27FC236}">
              <a16:creationId xmlns:a16="http://schemas.microsoft.com/office/drawing/2014/main" id="{1B27C178-1987-4DF3-8ED0-C75CDDCC6C2A}"/>
            </a:ext>
          </a:extLst>
        </xdr:cNvPr>
        <xdr:cNvSpPr>
          <a:spLocks noChangeAspect="1" noChangeArrowheads="1"/>
        </xdr:cNvSpPr>
      </xdr:nvSpPr>
      <xdr:spPr bwMode="auto">
        <a:xfrm>
          <a:off x="429577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89" name="AutoShape 1">
          <a:extLst>
            <a:ext uri="{FF2B5EF4-FFF2-40B4-BE49-F238E27FC236}">
              <a16:creationId xmlns:a16="http://schemas.microsoft.com/office/drawing/2014/main" id="{AA97684E-7061-4307-A6CE-5D71626B06C3}"/>
            </a:ext>
          </a:extLst>
        </xdr:cNvPr>
        <xdr:cNvSpPr>
          <a:spLocks noChangeAspect="1" noChangeArrowheads="1"/>
        </xdr:cNvSpPr>
      </xdr:nvSpPr>
      <xdr:spPr bwMode="auto">
        <a:xfrm>
          <a:off x="429577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90" name="AutoShape 1">
          <a:extLst>
            <a:ext uri="{FF2B5EF4-FFF2-40B4-BE49-F238E27FC236}">
              <a16:creationId xmlns:a16="http://schemas.microsoft.com/office/drawing/2014/main" id="{620AD96E-88A2-48CA-85F8-120841E69149}"/>
            </a:ext>
          </a:extLst>
        </xdr:cNvPr>
        <xdr:cNvSpPr>
          <a:spLocks noChangeAspect="1" noChangeArrowheads="1"/>
        </xdr:cNvSpPr>
      </xdr:nvSpPr>
      <xdr:spPr bwMode="auto">
        <a:xfrm>
          <a:off x="429577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91" name="AutoShape 1">
          <a:extLst>
            <a:ext uri="{FF2B5EF4-FFF2-40B4-BE49-F238E27FC236}">
              <a16:creationId xmlns:a16="http://schemas.microsoft.com/office/drawing/2014/main" id="{8C253A4B-A669-4CF4-BE74-550B6D788CFF}"/>
            </a:ext>
          </a:extLst>
        </xdr:cNvPr>
        <xdr:cNvSpPr>
          <a:spLocks noChangeAspect="1" noChangeArrowheads="1"/>
        </xdr:cNvSpPr>
      </xdr:nvSpPr>
      <xdr:spPr bwMode="auto">
        <a:xfrm>
          <a:off x="429577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92" name="AutoShape 1">
          <a:extLst>
            <a:ext uri="{FF2B5EF4-FFF2-40B4-BE49-F238E27FC236}">
              <a16:creationId xmlns:a16="http://schemas.microsoft.com/office/drawing/2014/main" id="{0DC805D8-39C8-4CDA-9B9D-DEB73A1AD044}"/>
            </a:ext>
          </a:extLst>
        </xdr:cNvPr>
        <xdr:cNvSpPr>
          <a:spLocks noChangeAspect="1" noChangeArrowheads="1"/>
        </xdr:cNvSpPr>
      </xdr:nvSpPr>
      <xdr:spPr bwMode="auto">
        <a:xfrm>
          <a:off x="429577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93" name="AutoShape 1">
          <a:extLst>
            <a:ext uri="{FF2B5EF4-FFF2-40B4-BE49-F238E27FC236}">
              <a16:creationId xmlns:a16="http://schemas.microsoft.com/office/drawing/2014/main" id="{2AA37DB9-05EE-4B67-9AB4-EB72D67F45A8}"/>
            </a:ext>
          </a:extLst>
        </xdr:cNvPr>
        <xdr:cNvSpPr>
          <a:spLocks noChangeAspect="1" noChangeArrowheads="1"/>
        </xdr:cNvSpPr>
      </xdr:nvSpPr>
      <xdr:spPr bwMode="auto">
        <a:xfrm>
          <a:off x="429577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94" name="AutoShape 1">
          <a:extLst>
            <a:ext uri="{FF2B5EF4-FFF2-40B4-BE49-F238E27FC236}">
              <a16:creationId xmlns:a16="http://schemas.microsoft.com/office/drawing/2014/main" id="{9B10F9A2-AB5D-4965-BD3E-B4EDD4F7F317}"/>
            </a:ext>
          </a:extLst>
        </xdr:cNvPr>
        <xdr:cNvSpPr>
          <a:spLocks noChangeAspect="1" noChangeArrowheads="1"/>
        </xdr:cNvSpPr>
      </xdr:nvSpPr>
      <xdr:spPr bwMode="auto">
        <a:xfrm>
          <a:off x="429577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95" name="AutoShape 1">
          <a:extLst>
            <a:ext uri="{FF2B5EF4-FFF2-40B4-BE49-F238E27FC236}">
              <a16:creationId xmlns:a16="http://schemas.microsoft.com/office/drawing/2014/main" id="{B0B5B66E-095D-45C0-A28F-276026E0D06B}"/>
            </a:ext>
          </a:extLst>
        </xdr:cNvPr>
        <xdr:cNvSpPr>
          <a:spLocks noChangeAspect="1" noChangeArrowheads="1"/>
        </xdr:cNvSpPr>
      </xdr:nvSpPr>
      <xdr:spPr bwMode="auto">
        <a:xfrm>
          <a:off x="429577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96" name="AutoShape 1">
          <a:extLst>
            <a:ext uri="{FF2B5EF4-FFF2-40B4-BE49-F238E27FC236}">
              <a16:creationId xmlns:a16="http://schemas.microsoft.com/office/drawing/2014/main" id="{55922F15-061E-43FC-B99B-7A7EA8EF02A6}"/>
            </a:ext>
          </a:extLst>
        </xdr:cNvPr>
        <xdr:cNvSpPr>
          <a:spLocks noChangeAspect="1" noChangeArrowheads="1"/>
        </xdr:cNvSpPr>
      </xdr:nvSpPr>
      <xdr:spPr bwMode="auto">
        <a:xfrm>
          <a:off x="429577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97" name="AutoShape 1">
          <a:extLst>
            <a:ext uri="{FF2B5EF4-FFF2-40B4-BE49-F238E27FC236}">
              <a16:creationId xmlns:a16="http://schemas.microsoft.com/office/drawing/2014/main" id="{CE81F6AC-D3F6-4429-BBA1-8B0FBC4C53CB}"/>
            </a:ext>
          </a:extLst>
        </xdr:cNvPr>
        <xdr:cNvSpPr>
          <a:spLocks noChangeAspect="1" noChangeArrowheads="1"/>
        </xdr:cNvSpPr>
      </xdr:nvSpPr>
      <xdr:spPr bwMode="auto">
        <a:xfrm>
          <a:off x="429577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98" name="AutoShape 1">
          <a:extLst>
            <a:ext uri="{FF2B5EF4-FFF2-40B4-BE49-F238E27FC236}">
              <a16:creationId xmlns:a16="http://schemas.microsoft.com/office/drawing/2014/main" id="{5B244212-0B76-43DF-BC79-7C6A7D799979}"/>
            </a:ext>
          </a:extLst>
        </xdr:cNvPr>
        <xdr:cNvSpPr>
          <a:spLocks noChangeAspect="1" noChangeArrowheads="1"/>
        </xdr:cNvSpPr>
      </xdr:nvSpPr>
      <xdr:spPr bwMode="auto">
        <a:xfrm>
          <a:off x="4295775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199" name="AutoShape 1">
          <a:extLst>
            <a:ext uri="{FF2B5EF4-FFF2-40B4-BE49-F238E27FC236}">
              <a16:creationId xmlns:a16="http://schemas.microsoft.com/office/drawing/2014/main" id="{B920A352-6A99-4326-BC93-2B1C62C6FF7A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200" name="AutoShape 1">
          <a:extLst>
            <a:ext uri="{FF2B5EF4-FFF2-40B4-BE49-F238E27FC236}">
              <a16:creationId xmlns:a16="http://schemas.microsoft.com/office/drawing/2014/main" id="{45FF44AC-1CB3-4916-8545-AF5D8F5F0B71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201" name="AutoShape 1">
          <a:extLst>
            <a:ext uri="{FF2B5EF4-FFF2-40B4-BE49-F238E27FC236}">
              <a16:creationId xmlns:a16="http://schemas.microsoft.com/office/drawing/2014/main" id="{262A415F-745F-4311-9CA5-AC6BEC6D4256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202" name="AutoShape 1">
          <a:extLst>
            <a:ext uri="{FF2B5EF4-FFF2-40B4-BE49-F238E27FC236}">
              <a16:creationId xmlns:a16="http://schemas.microsoft.com/office/drawing/2014/main" id="{B9CE85E7-E151-4678-BBDF-9EDEAB2319DF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203" name="AutoShape 1">
          <a:extLst>
            <a:ext uri="{FF2B5EF4-FFF2-40B4-BE49-F238E27FC236}">
              <a16:creationId xmlns:a16="http://schemas.microsoft.com/office/drawing/2014/main" id="{2D788B28-5173-4BEC-BD25-39F56751E9BB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204" name="AutoShape 1">
          <a:extLst>
            <a:ext uri="{FF2B5EF4-FFF2-40B4-BE49-F238E27FC236}">
              <a16:creationId xmlns:a16="http://schemas.microsoft.com/office/drawing/2014/main" id="{11B8D79B-775E-4041-AD34-164C999DDE2A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205" name="AutoShape 1">
          <a:extLst>
            <a:ext uri="{FF2B5EF4-FFF2-40B4-BE49-F238E27FC236}">
              <a16:creationId xmlns:a16="http://schemas.microsoft.com/office/drawing/2014/main" id="{9720D27D-A5EE-47D8-A09F-00CEFF6D1DFE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206" name="AutoShape 1">
          <a:extLst>
            <a:ext uri="{FF2B5EF4-FFF2-40B4-BE49-F238E27FC236}">
              <a16:creationId xmlns:a16="http://schemas.microsoft.com/office/drawing/2014/main" id="{8B65DA7C-095A-4564-9DB4-80B56C6E5F56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207" name="AutoShape 1">
          <a:extLst>
            <a:ext uri="{FF2B5EF4-FFF2-40B4-BE49-F238E27FC236}">
              <a16:creationId xmlns:a16="http://schemas.microsoft.com/office/drawing/2014/main" id="{56397E82-9784-4ECE-997E-96675045DFF8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208" name="AutoShape 1">
          <a:extLst>
            <a:ext uri="{FF2B5EF4-FFF2-40B4-BE49-F238E27FC236}">
              <a16:creationId xmlns:a16="http://schemas.microsoft.com/office/drawing/2014/main" id="{7040D5DA-F519-4DD9-B315-4E35E8005082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209" name="AutoShape 1">
          <a:extLst>
            <a:ext uri="{FF2B5EF4-FFF2-40B4-BE49-F238E27FC236}">
              <a16:creationId xmlns:a16="http://schemas.microsoft.com/office/drawing/2014/main" id="{F51C5058-0A63-45CD-88EA-E8B16699188C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210" name="AutoShape 1">
          <a:extLst>
            <a:ext uri="{FF2B5EF4-FFF2-40B4-BE49-F238E27FC236}">
              <a16:creationId xmlns:a16="http://schemas.microsoft.com/office/drawing/2014/main" id="{5A131437-1DAD-4F6A-B883-144ED58770DF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211" name="AutoShape 1">
          <a:extLst>
            <a:ext uri="{FF2B5EF4-FFF2-40B4-BE49-F238E27FC236}">
              <a16:creationId xmlns:a16="http://schemas.microsoft.com/office/drawing/2014/main" id="{B022FA3A-3A96-4486-9D89-3AC2A97F727D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212" name="AutoShape 1">
          <a:extLst>
            <a:ext uri="{FF2B5EF4-FFF2-40B4-BE49-F238E27FC236}">
              <a16:creationId xmlns:a16="http://schemas.microsoft.com/office/drawing/2014/main" id="{579203D3-4279-4FA3-8B21-6D05511B8D8A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213" name="AutoShape 1">
          <a:extLst>
            <a:ext uri="{FF2B5EF4-FFF2-40B4-BE49-F238E27FC236}">
              <a16:creationId xmlns:a16="http://schemas.microsoft.com/office/drawing/2014/main" id="{3724C59C-B5AA-4528-BB83-B938F58D94F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214" name="AutoShape 1">
          <a:extLst>
            <a:ext uri="{FF2B5EF4-FFF2-40B4-BE49-F238E27FC236}">
              <a16:creationId xmlns:a16="http://schemas.microsoft.com/office/drawing/2014/main" id="{0A5904E5-E6D7-4D6E-B4EF-B34B19062E3A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215" name="AutoShape 1">
          <a:extLst>
            <a:ext uri="{FF2B5EF4-FFF2-40B4-BE49-F238E27FC236}">
              <a16:creationId xmlns:a16="http://schemas.microsoft.com/office/drawing/2014/main" id="{BEB8A2E6-2AEB-4E9D-A726-376FACEB67BB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216" name="AutoShape 1">
          <a:extLst>
            <a:ext uri="{FF2B5EF4-FFF2-40B4-BE49-F238E27FC236}">
              <a16:creationId xmlns:a16="http://schemas.microsoft.com/office/drawing/2014/main" id="{111B818E-E342-43BD-A88A-B1CC5286760A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217" name="AutoShape 1">
          <a:extLst>
            <a:ext uri="{FF2B5EF4-FFF2-40B4-BE49-F238E27FC236}">
              <a16:creationId xmlns:a16="http://schemas.microsoft.com/office/drawing/2014/main" id="{54325961-0216-418B-A0ED-22CF4EB52A3B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218" name="AutoShape 1">
          <a:extLst>
            <a:ext uri="{FF2B5EF4-FFF2-40B4-BE49-F238E27FC236}">
              <a16:creationId xmlns:a16="http://schemas.microsoft.com/office/drawing/2014/main" id="{5764B9B1-B62C-4681-B0C1-57D8D7ED3878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219" name="AutoShape 1">
          <a:extLst>
            <a:ext uri="{FF2B5EF4-FFF2-40B4-BE49-F238E27FC236}">
              <a16:creationId xmlns:a16="http://schemas.microsoft.com/office/drawing/2014/main" id="{514AE91B-583A-40A3-8DD8-84A770F59891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220" name="AutoShape 1">
          <a:extLst>
            <a:ext uri="{FF2B5EF4-FFF2-40B4-BE49-F238E27FC236}">
              <a16:creationId xmlns:a16="http://schemas.microsoft.com/office/drawing/2014/main" id="{A4DCC818-C56E-4452-9C74-3F81B4F8C989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221" name="AutoShape 1">
          <a:extLst>
            <a:ext uri="{FF2B5EF4-FFF2-40B4-BE49-F238E27FC236}">
              <a16:creationId xmlns:a16="http://schemas.microsoft.com/office/drawing/2014/main" id="{A9B9C6A9-8EAA-4EC2-9E99-D2D5A8DA27BF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222" name="AutoShape 1">
          <a:extLst>
            <a:ext uri="{FF2B5EF4-FFF2-40B4-BE49-F238E27FC236}">
              <a16:creationId xmlns:a16="http://schemas.microsoft.com/office/drawing/2014/main" id="{5E04782E-03B3-46EC-9601-8E44E475457F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223" name="AutoShape 1">
          <a:extLst>
            <a:ext uri="{FF2B5EF4-FFF2-40B4-BE49-F238E27FC236}">
              <a16:creationId xmlns:a16="http://schemas.microsoft.com/office/drawing/2014/main" id="{215AD939-E4FA-4258-8351-735909ED981F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224" name="AutoShape 1">
          <a:extLst>
            <a:ext uri="{FF2B5EF4-FFF2-40B4-BE49-F238E27FC236}">
              <a16:creationId xmlns:a16="http://schemas.microsoft.com/office/drawing/2014/main" id="{ADCA1DBF-1C4D-4A62-B616-A4B47FC5FADC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225" name="AutoShape 1">
          <a:extLst>
            <a:ext uri="{FF2B5EF4-FFF2-40B4-BE49-F238E27FC236}">
              <a16:creationId xmlns:a16="http://schemas.microsoft.com/office/drawing/2014/main" id="{D4857117-A6CA-48B7-AC27-645ADD272C0F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226" name="AutoShape 1">
          <a:extLst>
            <a:ext uri="{FF2B5EF4-FFF2-40B4-BE49-F238E27FC236}">
              <a16:creationId xmlns:a16="http://schemas.microsoft.com/office/drawing/2014/main" id="{DF4B987C-6215-4AB6-83CE-C58DA0ED4AB1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227" name="AutoShape 1">
          <a:extLst>
            <a:ext uri="{FF2B5EF4-FFF2-40B4-BE49-F238E27FC236}">
              <a16:creationId xmlns:a16="http://schemas.microsoft.com/office/drawing/2014/main" id="{D179939C-82D3-463A-963D-C6AB2D2BAEB2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228" name="AutoShape 1">
          <a:extLst>
            <a:ext uri="{FF2B5EF4-FFF2-40B4-BE49-F238E27FC236}">
              <a16:creationId xmlns:a16="http://schemas.microsoft.com/office/drawing/2014/main" id="{53A1B542-1D34-4849-902C-16647364A528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04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</xdr:row>
      <xdr:rowOff>0</xdr:rowOff>
    </xdr:from>
    <xdr:ext cx="297657" cy="323850"/>
    <xdr:sp macro="" textlink="">
      <xdr:nvSpPr>
        <xdr:cNvPr id="229" name="AutoShape 1">
          <a:extLst>
            <a:ext uri="{FF2B5EF4-FFF2-40B4-BE49-F238E27FC236}">
              <a16:creationId xmlns:a16="http://schemas.microsoft.com/office/drawing/2014/main" id="{09191048-AC0E-4200-A5E6-8F631A9B52D1}"/>
            </a:ext>
          </a:extLst>
        </xdr:cNvPr>
        <xdr:cNvSpPr>
          <a:spLocks noChangeAspect="1" noChangeArrowheads="1"/>
        </xdr:cNvSpPr>
      </xdr:nvSpPr>
      <xdr:spPr bwMode="auto">
        <a:xfrm>
          <a:off x="171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</xdr:row>
      <xdr:rowOff>0</xdr:rowOff>
    </xdr:from>
    <xdr:ext cx="297657" cy="323850"/>
    <xdr:sp macro="" textlink="">
      <xdr:nvSpPr>
        <xdr:cNvPr id="230" name="AutoShape 1">
          <a:extLst>
            <a:ext uri="{FF2B5EF4-FFF2-40B4-BE49-F238E27FC236}">
              <a16:creationId xmlns:a16="http://schemas.microsoft.com/office/drawing/2014/main" id="{4BD55B5B-8130-42D2-8DE4-627DE7A04112}"/>
            </a:ext>
          </a:extLst>
        </xdr:cNvPr>
        <xdr:cNvSpPr>
          <a:spLocks noChangeAspect="1" noChangeArrowheads="1"/>
        </xdr:cNvSpPr>
      </xdr:nvSpPr>
      <xdr:spPr bwMode="auto">
        <a:xfrm>
          <a:off x="171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</xdr:row>
      <xdr:rowOff>0</xdr:rowOff>
    </xdr:from>
    <xdr:ext cx="297657" cy="323850"/>
    <xdr:sp macro="" textlink="">
      <xdr:nvSpPr>
        <xdr:cNvPr id="231" name="AutoShape 1">
          <a:extLst>
            <a:ext uri="{FF2B5EF4-FFF2-40B4-BE49-F238E27FC236}">
              <a16:creationId xmlns:a16="http://schemas.microsoft.com/office/drawing/2014/main" id="{D924BD01-97A4-4B72-ABE6-74983EF90A5B}"/>
            </a:ext>
          </a:extLst>
        </xdr:cNvPr>
        <xdr:cNvSpPr>
          <a:spLocks noChangeAspect="1" noChangeArrowheads="1"/>
        </xdr:cNvSpPr>
      </xdr:nvSpPr>
      <xdr:spPr bwMode="auto">
        <a:xfrm>
          <a:off x="171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</xdr:row>
      <xdr:rowOff>0</xdr:rowOff>
    </xdr:from>
    <xdr:ext cx="297657" cy="323850"/>
    <xdr:sp macro="" textlink="">
      <xdr:nvSpPr>
        <xdr:cNvPr id="232" name="AutoShape 1">
          <a:extLst>
            <a:ext uri="{FF2B5EF4-FFF2-40B4-BE49-F238E27FC236}">
              <a16:creationId xmlns:a16="http://schemas.microsoft.com/office/drawing/2014/main" id="{318ADE40-AC26-4B8C-8827-58D788A3D857}"/>
            </a:ext>
          </a:extLst>
        </xdr:cNvPr>
        <xdr:cNvSpPr>
          <a:spLocks noChangeAspect="1" noChangeArrowheads="1"/>
        </xdr:cNvSpPr>
      </xdr:nvSpPr>
      <xdr:spPr bwMode="auto">
        <a:xfrm>
          <a:off x="171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</xdr:row>
      <xdr:rowOff>0</xdr:rowOff>
    </xdr:from>
    <xdr:ext cx="297657" cy="323850"/>
    <xdr:sp macro="" textlink="">
      <xdr:nvSpPr>
        <xdr:cNvPr id="233" name="AutoShape 1">
          <a:extLst>
            <a:ext uri="{FF2B5EF4-FFF2-40B4-BE49-F238E27FC236}">
              <a16:creationId xmlns:a16="http://schemas.microsoft.com/office/drawing/2014/main" id="{BA87837C-1099-4CD4-BA8C-E12FC71F2273}"/>
            </a:ext>
          </a:extLst>
        </xdr:cNvPr>
        <xdr:cNvSpPr>
          <a:spLocks noChangeAspect="1" noChangeArrowheads="1"/>
        </xdr:cNvSpPr>
      </xdr:nvSpPr>
      <xdr:spPr bwMode="auto">
        <a:xfrm>
          <a:off x="171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</xdr:row>
      <xdr:rowOff>0</xdr:rowOff>
    </xdr:from>
    <xdr:ext cx="297657" cy="323850"/>
    <xdr:sp macro="" textlink="">
      <xdr:nvSpPr>
        <xdr:cNvPr id="234" name="AutoShape 1">
          <a:extLst>
            <a:ext uri="{FF2B5EF4-FFF2-40B4-BE49-F238E27FC236}">
              <a16:creationId xmlns:a16="http://schemas.microsoft.com/office/drawing/2014/main" id="{42DE45F4-0917-4050-891C-EC57C82E63B0}"/>
            </a:ext>
          </a:extLst>
        </xdr:cNvPr>
        <xdr:cNvSpPr>
          <a:spLocks noChangeAspect="1" noChangeArrowheads="1"/>
        </xdr:cNvSpPr>
      </xdr:nvSpPr>
      <xdr:spPr bwMode="auto">
        <a:xfrm>
          <a:off x="171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235" name="AutoShape 1">
          <a:extLst>
            <a:ext uri="{FF2B5EF4-FFF2-40B4-BE49-F238E27FC236}">
              <a16:creationId xmlns:a16="http://schemas.microsoft.com/office/drawing/2014/main" id="{0D5DA445-77FB-4742-9EEA-6ECDD2EFE737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236" name="AutoShape 1">
          <a:extLst>
            <a:ext uri="{FF2B5EF4-FFF2-40B4-BE49-F238E27FC236}">
              <a16:creationId xmlns:a16="http://schemas.microsoft.com/office/drawing/2014/main" id="{AD821010-67B0-4491-B7A1-1D7BE0EA350F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237" name="AutoShape 1">
          <a:extLst>
            <a:ext uri="{FF2B5EF4-FFF2-40B4-BE49-F238E27FC236}">
              <a16:creationId xmlns:a16="http://schemas.microsoft.com/office/drawing/2014/main" id="{9EB7CAC8-1F49-433F-B8A9-DF242709B895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238" name="AutoShape 1">
          <a:extLst>
            <a:ext uri="{FF2B5EF4-FFF2-40B4-BE49-F238E27FC236}">
              <a16:creationId xmlns:a16="http://schemas.microsoft.com/office/drawing/2014/main" id="{6200718D-2A3B-4132-840E-3A00F562208C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239" name="AutoShape 1">
          <a:extLst>
            <a:ext uri="{FF2B5EF4-FFF2-40B4-BE49-F238E27FC236}">
              <a16:creationId xmlns:a16="http://schemas.microsoft.com/office/drawing/2014/main" id="{601F48CE-F7F2-471A-ADD0-001D3D6ED513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240" name="AutoShape 1">
          <a:extLst>
            <a:ext uri="{FF2B5EF4-FFF2-40B4-BE49-F238E27FC236}">
              <a16:creationId xmlns:a16="http://schemas.microsoft.com/office/drawing/2014/main" id="{AA7CD8FC-1C61-4BEE-83EB-580B77CC918E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241" name="AutoShape 1">
          <a:extLst>
            <a:ext uri="{FF2B5EF4-FFF2-40B4-BE49-F238E27FC236}">
              <a16:creationId xmlns:a16="http://schemas.microsoft.com/office/drawing/2014/main" id="{D9352680-C39E-402F-854A-222F8A923633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242" name="AutoShape 1">
          <a:extLst>
            <a:ext uri="{FF2B5EF4-FFF2-40B4-BE49-F238E27FC236}">
              <a16:creationId xmlns:a16="http://schemas.microsoft.com/office/drawing/2014/main" id="{EC761038-8CD2-47E4-90BB-F91120F24857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243" name="AutoShape 1">
          <a:extLst>
            <a:ext uri="{FF2B5EF4-FFF2-40B4-BE49-F238E27FC236}">
              <a16:creationId xmlns:a16="http://schemas.microsoft.com/office/drawing/2014/main" id="{3D7041CB-5207-4176-9F1A-5C2297C46F72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244" name="AutoShape 1">
          <a:extLst>
            <a:ext uri="{FF2B5EF4-FFF2-40B4-BE49-F238E27FC236}">
              <a16:creationId xmlns:a16="http://schemas.microsoft.com/office/drawing/2014/main" id="{95828881-04D6-45F2-8928-48DB1003A167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245" name="AutoShape 1">
          <a:extLst>
            <a:ext uri="{FF2B5EF4-FFF2-40B4-BE49-F238E27FC236}">
              <a16:creationId xmlns:a16="http://schemas.microsoft.com/office/drawing/2014/main" id="{EBA02CAB-A04C-422C-8CC3-CB51DC2BC537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246" name="AutoShape 1">
          <a:extLst>
            <a:ext uri="{FF2B5EF4-FFF2-40B4-BE49-F238E27FC236}">
              <a16:creationId xmlns:a16="http://schemas.microsoft.com/office/drawing/2014/main" id="{E18A586B-E3E6-4920-B3C0-EE485D7491CF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247" name="AutoShape 1">
          <a:extLst>
            <a:ext uri="{FF2B5EF4-FFF2-40B4-BE49-F238E27FC236}">
              <a16:creationId xmlns:a16="http://schemas.microsoft.com/office/drawing/2014/main" id="{CDA7CAC6-4943-4F34-B303-32EC39344185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248" name="AutoShape 1">
          <a:extLst>
            <a:ext uri="{FF2B5EF4-FFF2-40B4-BE49-F238E27FC236}">
              <a16:creationId xmlns:a16="http://schemas.microsoft.com/office/drawing/2014/main" id="{591D0EFC-B94C-4C8D-B1D7-4542193814C9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249" name="AutoShape 1">
          <a:extLst>
            <a:ext uri="{FF2B5EF4-FFF2-40B4-BE49-F238E27FC236}">
              <a16:creationId xmlns:a16="http://schemas.microsoft.com/office/drawing/2014/main" id="{D243D304-0022-4B7A-ADE7-4EB28B83C31D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250" name="AutoShape 1">
          <a:extLst>
            <a:ext uri="{FF2B5EF4-FFF2-40B4-BE49-F238E27FC236}">
              <a16:creationId xmlns:a16="http://schemas.microsoft.com/office/drawing/2014/main" id="{B5D1910C-FA13-4C3A-968C-EE2CDB33ABB8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251" name="AutoShape 1">
          <a:extLst>
            <a:ext uri="{FF2B5EF4-FFF2-40B4-BE49-F238E27FC236}">
              <a16:creationId xmlns:a16="http://schemas.microsoft.com/office/drawing/2014/main" id="{7A0C4CAE-242D-4FE1-8B5B-AAB85D7F6367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252" name="AutoShape 1">
          <a:extLst>
            <a:ext uri="{FF2B5EF4-FFF2-40B4-BE49-F238E27FC236}">
              <a16:creationId xmlns:a16="http://schemas.microsoft.com/office/drawing/2014/main" id="{47BF4894-734E-45AE-9589-CCC22156CFFE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253" name="AutoShape 1">
          <a:extLst>
            <a:ext uri="{FF2B5EF4-FFF2-40B4-BE49-F238E27FC236}">
              <a16:creationId xmlns:a16="http://schemas.microsoft.com/office/drawing/2014/main" id="{724E9C75-78ED-413B-A1FF-815FA530CC74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254" name="AutoShape 1">
          <a:extLst>
            <a:ext uri="{FF2B5EF4-FFF2-40B4-BE49-F238E27FC236}">
              <a16:creationId xmlns:a16="http://schemas.microsoft.com/office/drawing/2014/main" id="{F12EE1C7-8B5A-4C36-B2CF-D78F749B74DC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255" name="AutoShape 1">
          <a:extLst>
            <a:ext uri="{FF2B5EF4-FFF2-40B4-BE49-F238E27FC236}">
              <a16:creationId xmlns:a16="http://schemas.microsoft.com/office/drawing/2014/main" id="{FEDCBCF9-86F6-48A0-89EC-7BE4584987A9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256" name="AutoShape 1">
          <a:extLst>
            <a:ext uri="{FF2B5EF4-FFF2-40B4-BE49-F238E27FC236}">
              <a16:creationId xmlns:a16="http://schemas.microsoft.com/office/drawing/2014/main" id="{36E9AA57-9C54-46F9-B464-48DFA55BABAD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257" name="AutoShape 1">
          <a:extLst>
            <a:ext uri="{FF2B5EF4-FFF2-40B4-BE49-F238E27FC236}">
              <a16:creationId xmlns:a16="http://schemas.microsoft.com/office/drawing/2014/main" id="{A2AB55A5-7503-41C3-AD2F-986BC69803EE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258" name="AutoShape 1">
          <a:extLst>
            <a:ext uri="{FF2B5EF4-FFF2-40B4-BE49-F238E27FC236}">
              <a16:creationId xmlns:a16="http://schemas.microsoft.com/office/drawing/2014/main" id="{8411DB27-39E7-4D63-9AD6-2E2F707F76C1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259" name="AutoShape 1">
          <a:extLst>
            <a:ext uri="{FF2B5EF4-FFF2-40B4-BE49-F238E27FC236}">
              <a16:creationId xmlns:a16="http://schemas.microsoft.com/office/drawing/2014/main" id="{A9E99A3B-D7FF-4F3B-A658-5C12AED0A2B2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260" name="AutoShape 1">
          <a:extLst>
            <a:ext uri="{FF2B5EF4-FFF2-40B4-BE49-F238E27FC236}">
              <a16:creationId xmlns:a16="http://schemas.microsoft.com/office/drawing/2014/main" id="{0C7AA0DD-5230-4C58-8904-8C8AA35EC3B5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261" name="AutoShape 1">
          <a:extLst>
            <a:ext uri="{FF2B5EF4-FFF2-40B4-BE49-F238E27FC236}">
              <a16:creationId xmlns:a16="http://schemas.microsoft.com/office/drawing/2014/main" id="{B2B210A1-E14F-4FAC-8ED9-7D69B0326841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262" name="AutoShape 1">
          <a:extLst>
            <a:ext uri="{FF2B5EF4-FFF2-40B4-BE49-F238E27FC236}">
              <a16:creationId xmlns:a16="http://schemas.microsoft.com/office/drawing/2014/main" id="{D309E7B6-E9FA-4467-A6FA-5287E610C644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263" name="AutoShape 1">
          <a:extLst>
            <a:ext uri="{FF2B5EF4-FFF2-40B4-BE49-F238E27FC236}">
              <a16:creationId xmlns:a16="http://schemas.microsoft.com/office/drawing/2014/main" id="{26355E86-78D4-40AE-8F2D-17DACAA7D10F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264" name="AutoShape 1">
          <a:extLst>
            <a:ext uri="{FF2B5EF4-FFF2-40B4-BE49-F238E27FC236}">
              <a16:creationId xmlns:a16="http://schemas.microsoft.com/office/drawing/2014/main" id="{565DCF86-D3E0-4972-8EFA-704BFA1B2F7E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</xdr:row>
      <xdr:rowOff>0</xdr:rowOff>
    </xdr:from>
    <xdr:ext cx="297657" cy="323850"/>
    <xdr:sp macro="" textlink="">
      <xdr:nvSpPr>
        <xdr:cNvPr id="265" name="AutoShape 1">
          <a:extLst>
            <a:ext uri="{FF2B5EF4-FFF2-40B4-BE49-F238E27FC236}">
              <a16:creationId xmlns:a16="http://schemas.microsoft.com/office/drawing/2014/main" id="{57AE4AC2-FEE0-4168-91BA-DB3147C383B6}"/>
            </a:ext>
          </a:extLst>
        </xdr:cNvPr>
        <xdr:cNvSpPr>
          <a:spLocks noChangeAspect="1" noChangeArrowheads="1"/>
        </xdr:cNvSpPr>
      </xdr:nvSpPr>
      <xdr:spPr bwMode="auto">
        <a:xfrm>
          <a:off x="171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</xdr:row>
      <xdr:rowOff>0</xdr:rowOff>
    </xdr:from>
    <xdr:ext cx="297657" cy="323850"/>
    <xdr:sp macro="" textlink="">
      <xdr:nvSpPr>
        <xdr:cNvPr id="266" name="AutoShape 1">
          <a:extLst>
            <a:ext uri="{FF2B5EF4-FFF2-40B4-BE49-F238E27FC236}">
              <a16:creationId xmlns:a16="http://schemas.microsoft.com/office/drawing/2014/main" id="{7719C0A6-5907-43FA-991C-CCA19D3148E5}"/>
            </a:ext>
          </a:extLst>
        </xdr:cNvPr>
        <xdr:cNvSpPr>
          <a:spLocks noChangeAspect="1" noChangeArrowheads="1"/>
        </xdr:cNvSpPr>
      </xdr:nvSpPr>
      <xdr:spPr bwMode="auto">
        <a:xfrm>
          <a:off x="171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</xdr:row>
      <xdr:rowOff>0</xdr:rowOff>
    </xdr:from>
    <xdr:ext cx="297657" cy="323850"/>
    <xdr:sp macro="" textlink="">
      <xdr:nvSpPr>
        <xdr:cNvPr id="267" name="AutoShape 1">
          <a:extLst>
            <a:ext uri="{FF2B5EF4-FFF2-40B4-BE49-F238E27FC236}">
              <a16:creationId xmlns:a16="http://schemas.microsoft.com/office/drawing/2014/main" id="{2F0A4DD7-AB3D-48A1-8A84-51E0B356E761}"/>
            </a:ext>
          </a:extLst>
        </xdr:cNvPr>
        <xdr:cNvSpPr>
          <a:spLocks noChangeAspect="1" noChangeArrowheads="1"/>
        </xdr:cNvSpPr>
      </xdr:nvSpPr>
      <xdr:spPr bwMode="auto">
        <a:xfrm>
          <a:off x="171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</xdr:row>
      <xdr:rowOff>0</xdr:rowOff>
    </xdr:from>
    <xdr:ext cx="297657" cy="323850"/>
    <xdr:sp macro="" textlink="">
      <xdr:nvSpPr>
        <xdr:cNvPr id="268" name="AutoShape 1">
          <a:extLst>
            <a:ext uri="{FF2B5EF4-FFF2-40B4-BE49-F238E27FC236}">
              <a16:creationId xmlns:a16="http://schemas.microsoft.com/office/drawing/2014/main" id="{823CB675-07E6-4B1B-B1B0-65C51FD71EEB}"/>
            </a:ext>
          </a:extLst>
        </xdr:cNvPr>
        <xdr:cNvSpPr>
          <a:spLocks noChangeAspect="1" noChangeArrowheads="1"/>
        </xdr:cNvSpPr>
      </xdr:nvSpPr>
      <xdr:spPr bwMode="auto">
        <a:xfrm>
          <a:off x="171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</xdr:row>
      <xdr:rowOff>0</xdr:rowOff>
    </xdr:from>
    <xdr:ext cx="297657" cy="323850"/>
    <xdr:sp macro="" textlink="">
      <xdr:nvSpPr>
        <xdr:cNvPr id="269" name="AutoShape 1">
          <a:extLst>
            <a:ext uri="{FF2B5EF4-FFF2-40B4-BE49-F238E27FC236}">
              <a16:creationId xmlns:a16="http://schemas.microsoft.com/office/drawing/2014/main" id="{96FB42B4-7B99-4F34-A62C-5202A4B01A73}"/>
            </a:ext>
          </a:extLst>
        </xdr:cNvPr>
        <xdr:cNvSpPr>
          <a:spLocks noChangeAspect="1" noChangeArrowheads="1"/>
        </xdr:cNvSpPr>
      </xdr:nvSpPr>
      <xdr:spPr bwMode="auto">
        <a:xfrm>
          <a:off x="171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</xdr:row>
      <xdr:rowOff>0</xdr:rowOff>
    </xdr:from>
    <xdr:ext cx="297657" cy="323850"/>
    <xdr:sp macro="" textlink="">
      <xdr:nvSpPr>
        <xdr:cNvPr id="270" name="AutoShape 1">
          <a:extLst>
            <a:ext uri="{FF2B5EF4-FFF2-40B4-BE49-F238E27FC236}">
              <a16:creationId xmlns:a16="http://schemas.microsoft.com/office/drawing/2014/main" id="{6C485BA9-8D51-49E6-9495-064EEDDFFA2F}"/>
            </a:ext>
          </a:extLst>
        </xdr:cNvPr>
        <xdr:cNvSpPr>
          <a:spLocks noChangeAspect="1" noChangeArrowheads="1"/>
        </xdr:cNvSpPr>
      </xdr:nvSpPr>
      <xdr:spPr bwMode="auto">
        <a:xfrm>
          <a:off x="171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2</xdr:row>
      <xdr:rowOff>0</xdr:rowOff>
    </xdr:from>
    <xdr:ext cx="297657" cy="323850"/>
    <xdr:sp macro="" textlink="">
      <xdr:nvSpPr>
        <xdr:cNvPr id="271" name="AutoShape 1">
          <a:extLst>
            <a:ext uri="{FF2B5EF4-FFF2-40B4-BE49-F238E27FC236}">
              <a16:creationId xmlns:a16="http://schemas.microsoft.com/office/drawing/2014/main" id="{B1C9EAA9-9BBA-4CA4-BFCD-612313334EFD}"/>
            </a:ext>
          </a:extLst>
        </xdr:cNvPr>
        <xdr:cNvSpPr>
          <a:spLocks noChangeAspect="1" noChangeArrowheads="1"/>
        </xdr:cNvSpPr>
      </xdr:nvSpPr>
      <xdr:spPr bwMode="auto">
        <a:xfrm>
          <a:off x="23907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2</xdr:row>
      <xdr:rowOff>0</xdr:rowOff>
    </xdr:from>
    <xdr:ext cx="297657" cy="323850"/>
    <xdr:sp macro="" textlink="">
      <xdr:nvSpPr>
        <xdr:cNvPr id="272" name="AutoShape 1">
          <a:extLst>
            <a:ext uri="{FF2B5EF4-FFF2-40B4-BE49-F238E27FC236}">
              <a16:creationId xmlns:a16="http://schemas.microsoft.com/office/drawing/2014/main" id="{6FC5C770-9160-4DA3-A5AE-30ADAAD9D7CF}"/>
            </a:ext>
          </a:extLst>
        </xdr:cNvPr>
        <xdr:cNvSpPr>
          <a:spLocks noChangeAspect="1" noChangeArrowheads="1"/>
        </xdr:cNvSpPr>
      </xdr:nvSpPr>
      <xdr:spPr bwMode="auto">
        <a:xfrm>
          <a:off x="23907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2</xdr:row>
      <xdr:rowOff>0</xdr:rowOff>
    </xdr:from>
    <xdr:ext cx="297657" cy="323850"/>
    <xdr:sp macro="" textlink="">
      <xdr:nvSpPr>
        <xdr:cNvPr id="273" name="AutoShape 1">
          <a:extLst>
            <a:ext uri="{FF2B5EF4-FFF2-40B4-BE49-F238E27FC236}">
              <a16:creationId xmlns:a16="http://schemas.microsoft.com/office/drawing/2014/main" id="{28160AC4-B5E7-4837-B069-05420C22C6BA}"/>
            </a:ext>
          </a:extLst>
        </xdr:cNvPr>
        <xdr:cNvSpPr>
          <a:spLocks noChangeAspect="1" noChangeArrowheads="1"/>
        </xdr:cNvSpPr>
      </xdr:nvSpPr>
      <xdr:spPr bwMode="auto">
        <a:xfrm>
          <a:off x="23907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2</xdr:row>
      <xdr:rowOff>0</xdr:rowOff>
    </xdr:from>
    <xdr:ext cx="297657" cy="323850"/>
    <xdr:sp macro="" textlink="">
      <xdr:nvSpPr>
        <xdr:cNvPr id="274" name="AutoShape 1">
          <a:extLst>
            <a:ext uri="{FF2B5EF4-FFF2-40B4-BE49-F238E27FC236}">
              <a16:creationId xmlns:a16="http://schemas.microsoft.com/office/drawing/2014/main" id="{F307B1E8-87B9-48FB-8B2F-42603834CBC6}"/>
            </a:ext>
          </a:extLst>
        </xdr:cNvPr>
        <xdr:cNvSpPr>
          <a:spLocks noChangeAspect="1" noChangeArrowheads="1"/>
        </xdr:cNvSpPr>
      </xdr:nvSpPr>
      <xdr:spPr bwMode="auto">
        <a:xfrm>
          <a:off x="23907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2</xdr:row>
      <xdr:rowOff>0</xdr:rowOff>
    </xdr:from>
    <xdr:ext cx="297657" cy="323850"/>
    <xdr:sp macro="" textlink="">
      <xdr:nvSpPr>
        <xdr:cNvPr id="275" name="AutoShape 1">
          <a:extLst>
            <a:ext uri="{FF2B5EF4-FFF2-40B4-BE49-F238E27FC236}">
              <a16:creationId xmlns:a16="http://schemas.microsoft.com/office/drawing/2014/main" id="{E677B131-A671-4455-BCE5-BFF7AE1BCEAA}"/>
            </a:ext>
          </a:extLst>
        </xdr:cNvPr>
        <xdr:cNvSpPr>
          <a:spLocks noChangeAspect="1" noChangeArrowheads="1"/>
        </xdr:cNvSpPr>
      </xdr:nvSpPr>
      <xdr:spPr bwMode="auto">
        <a:xfrm>
          <a:off x="23907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2</xdr:row>
      <xdr:rowOff>0</xdr:rowOff>
    </xdr:from>
    <xdr:ext cx="297657" cy="323850"/>
    <xdr:sp macro="" textlink="">
      <xdr:nvSpPr>
        <xdr:cNvPr id="276" name="AutoShape 1">
          <a:extLst>
            <a:ext uri="{FF2B5EF4-FFF2-40B4-BE49-F238E27FC236}">
              <a16:creationId xmlns:a16="http://schemas.microsoft.com/office/drawing/2014/main" id="{1F6E648E-7D7E-4EC7-8C7C-8EAB322719B4}"/>
            </a:ext>
          </a:extLst>
        </xdr:cNvPr>
        <xdr:cNvSpPr>
          <a:spLocks noChangeAspect="1" noChangeArrowheads="1"/>
        </xdr:cNvSpPr>
      </xdr:nvSpPr>
      <xdr:spPr bwMode="auto">
        <a:xfrm>
          <a:off x="23907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2</xdr:row>
      <xdr:rowOff>0</xdr:rowOff>
    </xdr:from>
    <xdr:ext cx="297657" cy="323850"/>
    <xdr:sp macro="" textlink="">
      <xdr:nvSpPr>
        <xdr:cNvPr id="277" name="AutoShape 1">
          <a:extLst>
            <a:ext uri="{FF2B5EF4-FFF2-40B4-BE49-F238E27FC236}">
              <a16:creationId xmlns:a16="http://schemas.microsoft.com/office/drawing/2014/main" id="{330F37F7-5A95-4F74-9533-B0B68F98348A}"/>
            </a:ext>
          </a:extLst>
        </xdr:cNvPr>
        <xdr:cNvSpPr>
          <a:spLocks noChangeAspect="1" noChangeArrowheads="1"/>
        </xdr:cNvSpPr>
      </xdr:nvSpPr>
      <xdr:spPr bwMode="auto">
        <a:xfrm>
          <a:off x="23907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2</xdr:row>
      <xdr:rowOff>0</xdr:rowOff>
    </xdr:from>
    <xdr:ext cx="297657" cy="323850"/>
    <xdr:sp macro="" textlink="">
      <xdr:nvSpPr>
        <xdr:cNvPr id="278" name="AutoShape 1">
          <a:extLst>
            <a:ext uri="{FF2B5EF4-FFF2-40B4-BE49-F238E27FC236}">
              <a16:creationId xmlns:a16="http://schemas.microsoft.com/office/drawing/2014/main" id="{3EE05F9E-5523-48E9-BB2F-2C40BDBF573F}"/>
            </a:ext>
          </a:extLst>
        </xdr:cNvPr>
        <xdr:cNvSpPr>
          <a:spLocks noChangeAspect="1" noChangeArrowheads="1"/>
        </xdr:cNvSpPr>
      </xdr:nvSpPr>
      <xdr:spPr bwMode="auto">
        <a:xfrm>
          <a:off x="23907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2</xdr:row>
      <xdr:rowOff>0</xdr:rowOff>
    </xdr:from>
    <xdr:ext cx="297657" cy="323850"/>
    <xdr:sp macro="" textlink="">
      <xdr:nvSpPr>
        <xdr:cNvPr id="279" name="AutoShape 1">
          <a:extLst>
            <a:ext uri="{FF2B5EF4-FFF2-40B4-BE49-F238E27FC236}">
              <a16:creationId xmlns:a16="http://schemas.microsoft.com/office/drawing/2014/main" id="{95DC9C77-8722-4827-BE08-717D297EBA59}"/>
            </a:ext>
          </a:extLst>
        </xdr:cNvPr>
        <xdr:cNvSpPr>
          <a:spLocks noChangeAspect="1" noChangeArrowheads="1"/>
        </xdr:cNvSpPr>
      </xdr:nvSpPr>
      <xdr:spPr bwMode="auto">
        <a:xfrm>
          <a:off x="23907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2</xdr:row>
      <xdr:rowOff>0</xdr:rowOff>
    </xdr:from>
    <xdr:ext cx="297657" cy="323850"/>
    <xdr:sp macro="" textlink="">
      <xdr:nvSpPr>
        <xdr:cNvPr id="280" name="AutoShape 1">
          <a:extLst>
            <a:ext uri="{FF2B5EF4-FFF2-40B4-BE49-F238E27FC236}">
              <a16:creationId xmlns:a16="http://schemas.microsoft.com/office/drawing/2014/main" id="{604FA37E-1BB5-42A5-A884-508475485BFB}"/>
            </a:ext>
          </a:extLst>
        </xdr:cNvPr>
        <xdr:cNvSpPr>
          <a:spLocks noChangeAspect="1" noChangeArrowheads="1"/>
        </xdr:cNvSpPr>
      </xdr:nvSpPr>
      <xdr:spPr bwMode="auto">
        <a:xfrm>
          <a:off x="23907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2</xdr:row>
      <xdr:rowOff>0</xdr:rowOff>
    </xdr:from>
    <xdr:ext cx="297657" cy="323850"/>
    <xdr:sp macro="" textlink="">
      <xdr:nvSpPr>
        <xdr:cNvPr id="281" name="AutoShape 1">
          <a:extLst>
            <a:ext uri="{FF2B5EF4-FFF2-40B4-BE49-F238E27FC236}">
              <a16:creationId xmlns:a16="http://schemas.microsoft.com/office/drawing/2014/main" id="{06B3DF98-5865-4CEB-A449-C58122564616}"/>
            </a:ext>
          </a:extLst>
        </xdr:cNvPr>
        <xdr:cNvSpPr>
          <a:spLocks noChangeAspect="1" noChangeArrowheads="1"/>
        </xdr:cNvSpPr>
      </xdr:nvSpPr>
      <xdr:spPr bwMode="auto">
        <a:xfrm>
          <a:off x="23907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2</xdr:row>
      <xdr:rowOff>0</xdr:rowOff>
    </xdr:from>
    <xdr:ext cx="297657" cy="323850"/>
    <xdr:sp macro="" textlink="">
      <xdr:nvSpPr>
        <xdr:cNvPr id="282" name="AutoShape 1">
          <a:extLst>
            <a:ext uri="{FF2B5EF4-FFF2-40B4-BE49-F238E27FC236}">
              <a16:creationId xmlns:a16="http://schemas.microsoft.com/office/drawing/2014/main" id="{F942CCE6-1CFE-4396-AA19-3315DBAD1E09}"/>
            </a:ext>
          </a:extLst>
        </xdr:cNvPr>
        <xdr:cNvSpPr>
          <a:spLocks noChangeAspect="1" noChangeArrowheads="1"/>
        </xdr:cNvSpPr>
      </xdr:nvSpPr>
      <xdr:spPr bwMode="auto">
        <a:xfrm>
          <a:off x="23907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283" name="AutoShape 1">
          <a:extLst>
            <a:ext uri="{FF2B5EF4-FFF2-40B4-BE49-F238E27FC236}">
              <a16:creationId xmlns:a16="http://schemas.microsoft.com/office/drawing/2014/main" id="{F1D97C26-E908-4EAA-83BC-00A9DB2CFD09}"/>
            </a:ext>
          </a:extLst>
        </xdr:cNvPr>
        <xdr:cNvSpPr>
          <a:spLocks noChangeAspect="1" noChangeArrowheads="1"/>
        </xdr:cNvSpPr>
      </xdr:nvSpPr>
      <xdr:spPr bwMode="auto">
        <a:xfrm>
          <a:off x="4362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284" name="AutoShape 1">
          <a:extLst>
            <a:ext uri="{FF2B5EF4-FFF2-40B4-BE49-F238E27FC236}">
              <a16:creationId xmlns:a16="http://schemas.microsoft.com/office/drawing/2014/main" id="{B041A2D5-7A32-448D-BA35-61F69DCA9F7F}"/>
            </a:ext>
          </a:extLst>
        </xdr:cNvPr>
        <xdr:cNvSpPr>
          <a:spLocks noChangeAspect="1" noChangeArrowheads="1"/>
        </xdr:cNvSpPr>
      </xdr:nvSpPr>
      <xdr:spPr bwMode="auto">
        <a:xfrm>
          <a:off x="4362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285" name="AutoShape 1">
          <a:extLst>
            <a:ext uri="{FF2B5EF4-FFF2-40B4-BE49-F238E27FC236}">
              <a16:creationId xmlns:a16="http://schemas.microsoft.com/office/drawing/2014/main" id="{F862CEFC-EFC2-4FDA-B66E-F2C55E8DCDD1}"/>
            </a:ext>
          </a:extLst>
        </xdr:cNvPr>
        <xdr:cNvSpPr>
          <a:spLocks noChangeAspect="1" noChangeArrowheads="1"/>
        </xdr:cNvSpPr>
      </xdr:nvSpPr>
      <xdr:spPr bwMode="auto">
        <a:xfrm>
          <a:off x="4362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286" name="AutoShape 1">
          <a:extLst>
            <a:ext uri="{FF2B5EF4-FFF2-40B4-BE49-F238E27FC236}">
              <a16:creationId xmlns:a16="http://schemas.microsoft.com/office/drawing/2014/main" id="{B117D0D2-8E0E-44F0-87AD-510772805EC4}"/>
            </a:ext>
          </a:extLst>
        </xdr:cNvPr>
        <xdr:cNvSpPr>
          <a:spLocks noChangeAspect="1" noChangeArrowheads="1"/>
        </xdr:cNvSpPr>
      </xdr:nvSpPr>
      <xdr:spPr bwMode="auto">
        <a:xfrm>
          <a:off x="4362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287" name="AutoShape 1">
          <a:extLst>
            <a:ext uri="{FF2B5EF4-FFF2-40B4-BE49-F238E27FC236}">
              <a16:creationId xmlns:a16="http://schemas.microsoft.com/office/drawing/2014/main" id="{7AA1334F-F26D-44A1-9224-C7C2EE46985A}"/>
            </a:ext>
          </a:extLst>
        </xdr:cNvPr>
        <xdr:cNvSpPr>
          <a:spLocks noChangeAspect="1" noChangeArrowheads="1"/>
        </xdr:cNvSpPr>
      </xdr:nvSpPr>
      <xdr:spPr bwMode="auto">
        <a:xfrm>
          <a:off x="4362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288" name="AutoShape 1">
          <a:extLst>
            <a:ext uri="{FF2B5EF4-FFF2-40B4-BE49-F238E27FC236}">
              <a16:creationId xmlns:a16="http://schemas.microsoft.com/office/drawing/2014/main" id="{E8C2D786-E35E-479A-9C99-C0831046A242}"/>
            </a:ext>
          </a:extLst>
        </xdr:cNvPr>
        <xdr:cNvSpPr>
          <a:spLocks noChangeAspect="1" noChangeArrowheads="1"/>
        </xdr:cNvSpPr>
      </xdr:nvSpPr>
      <xdr:spPr bwMode="auto">
        <a:xfrm>
          <a:off x="4362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289" name="AutoShape 1">
          <a:extLst>
            <a:ext uri="{FF2B5EF4-FFF2-40B4-BE49-F238E27FC236}">
              <a16:creationId xmlns:a16="http://schemas.microsoft.com/office/drawing/2014/main" id="{35320B75-E0BC-4A57-91A1-B39A5327096C}"/>
            </a:ext>
          </a:extLst>
        </xdr:cNvPr>
        <xdr:cNvSpPr>
          <a:spLocks noChangeAspect="1" noChangeArrowheads="1"/>
        </xdr:cNvSpPr>
      </xdr:nvSpPr>
      <xdr:spPr bwMode="auto">
        <a:xfrm>
          <a:off x="4362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290" name="AutoShape 1">
          <a:extLst>
            <a:ext uri="{FF2B5EF4-FFF2-40B4-BE49-F238E27FC236}">
              <a16:creationId xmlns:a16="http://schemas.microsoft.com/office/drawing/2014/main" id="{95FEB3CD-CF04-43F6-9D3B-C03A7935AFA0}"/>
            </a:ext>
          </a:extLst>
        </xdr:cNvPr>
        <xdr:cNvSpPr>
          <a:spLocks noChangeAspect="1" noChangeArrowheads="1"/>
        </xdr:cNvSpPr>
      </xdr:nvSpPr>
      <xdr:spPr bwMode="auto">
        <a:xfrm>
          <a:off x="4362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291" name="AutoShape 1">
          <a:extLst>
            <a:ext uri="{FF2B5EF4-FFF2-40B4-BE49-F238E27FC236}">
              <a16:creationId xmlns:a16="http://schemas.microsoft.com/office/drawing/2014/main" id="{C5AD6B7C-9EC4-40F3-B337-85F92271BE29}"/>
            </a:ext>
          </a:extLst>
        </xdr:cNvPr>
        <xdr:cNvSpPr>
          <a:spLocks noChangeAspect="1" noChangeArrowheads="1"/>
        </xdr:cNvSpPr>
      </xdr:nvSpPr>
      <xdr:spPr bwMode="auto">
        <a:xfrm>
          <a:off x="4362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292" name="AutoShape 1">
          <a:extLst>
            <a:ext uri="{FF2B5EF4-FFF2-40B4-BE49-F238E27FC236}">
              <a16:creationId xmlns:a16="http://schemas.microsoft.com/office/drawing/2014/main" id="{ED39E102-B3B3-4038-BF42-DB7DBF628E95}"/>
            </a:ext>
          </a:extLst>
        </xdr:cNvPr>
        <xdr:cNvSpPr>
          <a:spLocks noChangeAspect="1" noChangeArrowheads="1"/>
        </xdr:cNvSpPr>
      </xdr:nvSpPr>
      <xdr:spPr bwMode="auto">
        <a:xfrm>
          <a:off x="4362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293" name="AutoShape 1">
          <a:extLst>
            <a:ext uri="{FF2B5EF4-FFF2-40B4-BE49-F238E27FC236}">
              <a16:creationId xmlns:a16="http://schemas.microsoft.com/office/drawing/2014/main" id="{52E9EE37-5578-4A95-82CF-9E5672E632B2}"/>
            </a:ext>
          </a:extLst>
        </xdr:cNvPr>
        <xdr:cNvSpPr>
          <a:spLocks noChangeAspect="1" noChangeArrowheads="1"/>
        </xdr:cNvSpPr>
      </xdr:nvSpPr>
      <xdr:spPr bwMode="auto">
        <a:xfrm>
          <a:off x="4362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294" name="AutoShape 1">
          <a:extLst>
            <a:ext uri="{FF2B5EF4-FFF2-40B4-BE49-F238E27FC236}">
              <a16:creationId xmlns:a16="http://schemas.microsoft.com/office/drawing/2014/main" id="{CC166616-B7B2-45A9-92ED-EED599D966F1}"/>
            </a:ext>
          </a:extLst>
        </xdr:cNvPr>
        <xdr:cNvSpPr>
          <a:spLocks noChangeAspect="1" noChangeArrowheads="1"/>
        </xdr:cNvSpPr>
      </xdr:nvSpPr>
      <xdr:spPr bwMode="auto">
        <a:xfrm>
          <a:off x="4362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295" name="AutoShape 1">
          <a:extLst>
            <a:ext uri="{FF2B5EF4-FFF2-40B4-BE49-F238E27FC236}">
              <a16:creationId xmlns:a16="http://schemas.microsoft.com/office/drawing/2014/main" id="{A36AE608-35A1-41D8-8E61-CFE3E1F42BBB}"/>
            </a:ext>
          </a:extLst>
        </xdr:cNvPr>
        <xdr:cNvSpPr>
          <a:spLocks noChangeAspect="1" noChangeArrowheads="1"/>
        </xdr:cNvSpPr>
      </xdr:nvSpPr>
      <xdr:spPr bwMode="auto">
        <a:xfrm>
          <a:off x="41814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296" name="AutoShape 1">
          <a:extLst>
            <a:ext uri="{FF2B5EF4-FFF2-40B4-BE49-F238E27FC236}">
              <a16:creationId xmlns:a16="http://schemas.microsoft.com/office/drawing/2014/main" id="{75E083BE-B295-47BA-AD73-0199C84D826B}"/>
            </a:ext>
          </a:extLst>
        </xdr:cNvPr>
        <xdr:cNvSpPr>
          <a:spLocks noChangeAspect="1" noChangeArrowheads="1"/>
        </xdr:cNvSpPr>
      </xdr:nvSpPr>
      <xdr:spPr bwMode="auto">
        <a:xfrm>
          <a:off x="41814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297" name="AutoShape 1">
          <a:extLst>
            <a:ext uri="{FF2B5EF4-FFF2-40B4-BE49-F238E27FC236}">
              <a16:creationId xmlns:a16="http://schemas.microsoft.com/office/drawing/2014/main" id="{B2E733B7-506A-4501-9B2D-5B75CEA8747A}"/>
            </a:ext>
          </a:extLst>
        </xdr:cNvPr>
        <xdr:cNvSpPr>
          <a:spLocks noChangeAspect="1" noChangeArrowheads="1"/>
        </xdr:cNvSpPr>
      </xdr:nvSpPr>
      <xdr:spPr bwMode="auto">
        <a:xfrm>
          <a:off x="41814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298" name="AutoShape 1">
          <a:extLst>
            <a:ext uri="{FF2B5EF4-FFF2-40B4-BE49-F238E27FC236}">
              <a16:creationId xmlns:a16="http://schemas.microsoft.com/office/drawing/2014/main" id="{97AD7571-382B-4374-BA02-25772A3C7A52}"/>
            </a:ext>
          </a:extLst>
        </xdr:cNvPr>
        <xdr:cNvSpPr>
          <a:spLocks noChangeAspect="1" noChangeArrowheads="1"/>
        </xdr:cNvSpPr>
      </xdr:nvSpPr>
      <xdr:spPr bwMode="auto">
        <a:xfrm>
          <a:off x="41814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299" name="AutoShape 1">
          <a:extLst>
            <a:ext uri="{FF2B5EF4-FFF2-40B4-BE49-F238E27FC236}">
              <a16:creationId xmlns:a16="http://schemas.microsoft.com/office/drawing/2014/main" id="{57F9A3C5-13DF-4208-B69A-EB275DFB3251}"/>
            </a:ext>
          </a:extLst>
        </xdr:cNvPr>
        <xdr:cNvSpPr>
          <a:spLocks noChangeAspect="1" noChangeArrowheads="1"/>
        </xdr:cNvSpPr>
      </xdr:nvSpPr>
      <xdr:spPr bwMode="auto">
        <a:xfrm>
          <a:off x="41814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300" name="AutoShape 1">
          <a:extLst>
            <a:ext uri="{FF2B5EF4-FFF2-40B4-BE49-F238E27FC236}">
              <a16:creationId xmlns:a16="http://schemas.microsoft.com/office/drawing/2014/main" id="{110C151B-2866-4F6F-843A-5AF9529E4A9D}"/>
            </a:ext>
          </a:extLst>
        </xdr:cNvPr>
        <xdr:cNvSpPr>
          <a:spLocks noChangeAspect="1" noChangeArrowheads="1"/>
        </xdr:cNvSpPr>
      </xdr:nvSpPr>
      <xdr:spPr bwMode="auto">
        <a:xfrm>
          <a:off x="41814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301" name="AutoShape 1">
          <a:extLst>
            <a:ext uri="{FF2B5EF4-FFF2-40B4-BE49-F238E27FC236}">
              <a16:creationId xmlns:a16="http://schemas.microsoft.com/office/drawing/2014/main" id="{215B1AA3-203A-4C13-A551-BA7207BB3602}"/>
            </a:ext>
          </a:extLst>
        </xdr:cNvPr>
        <xdr:cNvSpPr>
          <a:spLocks noChangeAspect="1" noChangeArrowheads="1"/>
        </xdr:cNvSpPr>
      </xdr:nvSpPr>
      <xdr:spPr bwMode="auto">
        <a:xfrm>
          <a:off x="41814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302" name="AutoShape 1">
          <a:extLst>
            <a:ext uri="{FF2B5EF4-FFF2-40B4-BE49-F238E27FC236}">
              <a16:creationId xmlns:a16="http://schemas.microsoft.com/office/drawing/2014/main" id="{CC550EF1-4107-4456-8DA7-860A34E6E86B}"/>
            </a:ext>
          </a:extLst>
        </xdr:cNvPr>
        <xdr:cNvSpPr>
          <a:spLocks noChangeAspect="1" noChangeArrowheads="1"/>
        </xdr:cNvSpPr>
      </xdr:nvSpPr>
      <xdr:spPr bwMode="auto">
        <a:xfrm>
          <a:off x="41814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303" name="AutoShape 1">
          <a:extLst>
            <a:ext uri="{FF2B5EF4-FFF2-40B4-BE49-F238E27FC236}">
              <a16:creationId xmlns:a16="http://schemas.microsoft.com/office/drawing/2014/main" id="{C345DCFE-367C-4ED9-8A7D-882E5D121758}"/>
            </a:ext>
          </a:extLst>
        </xdr:cNvPr>
        <xdr:cNvSpPr>
          <a:spLocks noChangeAspect="1" noChangeArrowheads="1"/>
        </xdr:cNvSpPr>
      </xdr:nvSpPr>
      <xdr:spPr bwMode="auto">
        <a:xfrm>
          <a:off x="41814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304" name="AutoShape 1">
          <a:extLst>
            <a:ext uri="{FF2B5EF4-FFF2-40B4-BE49-F238E27FC236}">
              <a16:creationId xmlns:a16="http://schemas.microsoft.com/office/drawing/2014/main" id="{0AD06FA8-3D64-40B5-A0DC-19D3127AABF9}"/>
            </a:ext>
          </a:extLst>
        </xdr:cNvPr>
        <xdr:cNvSpPr>
          <a:spLocks noChangeAspect="1" noChangeArrowheads="1"/>
        </xdr:cNvSpPr>
      </xdr:nvSpPr>
      <xdr:spPr bwMode="auto">
        <a:xfrm>
          <a:off x="41814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305" name="AutoShape 1">
          <a:extLst>
            <a:ext uri="{FF2B5EF4-FFF2-40B4-BE49-F238E27FC236}">
              <a16:creationId xmlns:a16="http://schemas.microsoft.com/office/drawing/2014/main" id="{0EA5CD6A-D380-4DE5-9780-39694EF96ACD}"/>
            </a:ext>
          </a:extLst>
        </xdr:cNvPr>
        <xdr:cNvSpPr>
          <a:spLocks noChangeAspect="1" noChangeArrowheads="1"/>
        </xdr:cNvSpPr>
      </xdr:nvSpPr>
      <xdr:spPr bwMode="auto">
        <a:xfrm>
          <a:off x="41814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306" name="AutoShape 1">
          <a:extLst>
            <a:ext uri="{FF2B5EF4-FFF2-40B4-BE49-F238E27FC236}">
              <a16:creationId xmlns:a16="http://schemas.microsoft.com/office/drawing/2014/main" id="{D9232100-0155-443C-90F3-2AA226D46CCE}"/>
            </a:ext>
          </a:extLst>
        </xdr:cNvPr>
        <xdr:cNvSpPr>
          <a:spLocks noChangeAspect="1" noChangeArrowheads="1"/>
        </xdr:cNvSpPr>
      </xdr:nvSpPr>
      <xdr:spPr bwMode="auto">
        <a:xfrm>
          <a:off x="41814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307" name="AutoShape 1">
          <a:extLst>
            <a:ext uri="{FF2B5EF4-FFF2-40B4-BE49-F238E27FC236}">
              <a16:creationId xmlns:a16="http://schemas.microsoft.com/office/drawing/2014/main" id="{E33BF3C1-0221-4D8D-99DC-6140C8E49680}"/>
            </a:ext>
          </a:extLst>
        </xdr:cNvPr>
        <xdr:cNvSpPr>
          <a:spLocks noChangeAspect="1" noChangeArrowheads="1"/>
        </xdr:cNvSpPr>
      </xdr:nvSpPr>
      <xdr:spPr bwMode="auto">
        <a:xfrm>
          <a:off x="41814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308" name="AutoShape 1">
          <a:extLst>
            <a:ext uri="{FF2B5EF4-FFF2-40B4-BE49-F238E27FC236}">
              <a16:creationId xmlns:a16="http://schemas.microsoft.com/office/drawing/2014/main" id="{153DB49C-7D4C-419E-8FED-F6FCC8046357}"/>
            </a:ext>
          </a:extLst>
        </xdr:cNvPr>
        <xdr:cNvSpPr>
          <a:spLocks noChangeAspect="1" noChangeArrowheads="1"/>
        </xdr:cNvSpPr>
      </xdr:nvSpPr>
      <xdr:spPr bwMode="auto">
        <a:xfrm>
          <a:off x="41814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309" name="AutoShape 1">
          <a:extLst>
            <a:ext uri="{FF2B5EF4-FFF2-40B4-BE49-F238E27FC236}">
              <a16:creationId xmlns:a16="http://schemas.microsoft.com/office/drawing/2014/main" id="{E1E51FA0-6732-4827-BC21-1F89819DEA4F}"/>
            </a:ext>
          </a:extLst>
        </xdr:cNvPr>
        <xdr:cNvSpPr>
          <a:spLocks noChangeAspect="1" noChangeArrowheads="1"/>
        </xdr:cNvSpPr>
      </xdr:nvSpPr>
      <xdr:spPr bwMode="auto">
        <a:xfrm>
          <a:off x="41814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310" name="AutoShape 1">
          <a:extLst>
            <a:ext uri="{FF2B5EF4-FFF2-40B4-BE49-F238E27FC236}">
              <a16:creationId xmlns:a16="http://schemas.microsoft.com/office/drawing/2014/main" id="{BC541A17-11B2-4EEF-B908-325E7ACCF4E7}"/>
            </a:ext>
          </a:extLst>
        </xdr:cNvPr>
        <xdr:cNvSpPr>
          <a:spLocks noChangeAspect="1" noChangeArrowheads="1"/>
        </xdr:cNvSpPr>
      </xdr:nvSpPr>
      <xdr:spPr bwMode="auto">
        <a:xfrm>
          <a:off x="41814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311" name="AutoShape 1">
          <a:extLst>
            <a:ext uri="{FF2B5EF4-FFF2-40B4-BE49-F238E27FC236}">
              <a16:creationId xmlns:a16="http://schemas.microsoft.com/office/drawing/2014/main" id="{8C81CE59-C91F-4A9D-83AF-C61ABF6E66F6}"/>
            </a:ext>
          </a:extLst>
        </xdr:cNvPr>
        <xdr:cNvSpPr>
          <a:spLocks noChangeAspect="1" noChangeArrowheads="1"/>
        </xdr:cNvSpPr>
      </xdr:nvSpPr>
      <xdr:spPr bwMode="auto">
        <a:xfrm>
          <a:off x="41814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312" name="AutoShape 1">
          <a:extLst>
            <a:ext uri="{FF2B5EF4-FFF2-40B4-BE49-F238E27FC236}">
              <a16:creationId xmlns:a16="http://schemas.microsoft.com/office/drawing/2014/main" id="{8E84C2DE-C505-4AB4-B71C-3AA6B1650BD2}"/>
            </a:ext>
          </a:extLst>
        </xdr:cNvPr>
        <xdr:cNvSpPr>
          <a:spLocks noChangeAspect="1" noChangeArrowheads="1"/>
        </xdr:cNvSpPr>
      </xdr:nvSpPr>
      <xdr:spPr bwMode="auto">
        <a:xfrm>
          <a:off x="41814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313" name="AutoShape 1">
          <a:extLst>
            <a:ext uri="{FF2B5EF4-FFF2-40B4-BE49-F238E27FC236}">
              <a16:creationId xmlns:a16="http://schemas.microsoft.com/office/drawing/2014/main" id="{C8C61B29-FE45-485D-AFDA-39262FF91503}"/>
            </a:ext>
          </a:extLst>
        </xdr:cNvPr>
        <xdr:cNvSpPr>
          <a:spLocks noChangeAspect="1" noChangeArrowheads="1"/>
        </xdr:cNvSpPr>
      </xdr:nvSpPr>
      <xdr:spPr bwMode="auto">
        <a:xfrm>
          <a:off x="41814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314" name="AutoShape 1">
          <a:extLst>
            <a:ext uri="{FF2B5EF4-FFF2-40B4-BE49-F238E27FC236}">
              <a16:creationId xmlns:a16="http://schemas.microsoft.com/office/drawing/2014/main" id="{DB727CD1-84EB-450B-AC3F-14DD727529F9}"/>
            </a:ext>
          </a:extLst>
        </xdr:cNvPr>
        <xdr:cNvSpPr>
          <a:spLocks noChangeAspect="1" noChangeArrowheads="1"/>
        </xdr:cNvSpPr>
      </xdr:nvSpPr>
      <xdr:spPr bwMode="auto">
        <a:xfrm>
          <a:off x="41814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315" name="AutoShape 1">
          <a:extLst>
            <a:ext uri="{FF2B5EF4-FFF2-40B4-BE49-F238E27FC236}">
              <a16:creationId xmlns:a16="http://schemas.microsoft.com/office/drawing/2014/main" id="{25E78B62-8D71-4083-84E9-10228FDBC8F4}"/>
            </a:ext>
          </a:extLst>
        </xdr:cNvPr>
        <xdr:cNvSpPr>
          <a:spLocks noChangeAspect="1" noChangeArrowheads="1"/>
        </xdr:cNvSpPr>
      </xdr:nvSpPr>
      <xdr:spPr bwMode="auto">
        <a:xfrm>
          <a:off x="41814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316" name="AutoShape 1">
          <a:extLst>
            <a:ext uri="{FF2B5EF4-FFF2-40B4-BE49-F238E27FC236}">
              <a16:creationId xmlns:a16="http://schemas.microsoft.com/office/drawing/2014/main" id="{61E7CC36-A1F5-4459-8E6C-86B67BA2F204}"/>
            </a:ext>
          </a:extLst>
        </xdr:cNvPr>
        <xdr:cNvSpPr>
          <a:spLocks noChangeAspect="1" noChangeArrowheads="1"/>
        </xdr:cNvSpPr>
      </xdr:nvSpPr>
      <xdr:spPr bwMode="auto">
        <a:xfrm>
          <a:off x="41814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317" name="AutoShape 1">
          <a:extLst>
            <a:ext uri="{FF2B5EF4-FFF2-40B4-BE49-F238E27FC236}">
              <a16:creationId xmlns:a16="http://schemas.microsoft.com/office/drawing/2014/main" id="{10776AC4-DFFE-4222-8012-4F7C05C8AF1F}"/>
            </a:ext>
          </a:extLst>
        </xdr:cNvPr>
        <xdr:cNvSpPr>
          <a:spLocks noChangeAspect="1" noChangeArrowheads="1"/>
        </xdr:cNvSpPr>
      </xdr:nvSpPr>
      <xdr:spPr bwMode="auto">
        <a:xfrm>
          <a:off x="41814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318" name="AutoShape 1">
          <a:extLst>
            <a:ext uri="{FF2B5EF4-FFF2-40B4-BE49-F238E27FC236}">
              <a16:creationId xmlns:a16="http://schemas.microsoft.com/office/drawing/2014/main" id="{897815D7-CC69-4CE8-96B4-DF5B868C306F}"/>
            </a:ext>
          </a:extLst>
        </xdr:cNvPr>
        <xdr:cNvSpPr>
          <a:spLocks noChangeAspect="1" noChangeArrowheads="1"/>
        </xdr:cNvSpPr>
      </xdr:nvSpPr>
      <xdr:spPr bwMode="auto">
        <a:xfrm>
          <a:off x="41814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319" name="AutoShape 1">
          <a:extLst>
            <a:ext uri="{FF2B5EF4-FFF2-40B4-BE49-F238E27FC236}">
              <a16:creationId xmlns:a16="http://schemas.microsoft.com/office/drawing/2014/main" id="{F20D3A4D-7179-4194-B25E-4FBB7F7E8892}"/>
            </a:ext>
          </a:extLst>
        </xdr:cNvPr>
        <xdr:cNvSpPr>
          <a:spLocks noChangeAspect="1" noChangeArrowheads="1"/>
        </xdr:cNvSpPr>
      </xdr:nvSpPr>
      <xdr:spPr bwMode="auto">
        <a:xfrm>
          <a:off x="41814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320" name="AutoShape 1">
          <a:extLst>
            <a:ext uri="{FF2B5EF4-FFF2-40B4-BE49-F238E27FC236}">
              <a16:creationId xmlns:a16="http://schemas.microsoft.com/office/drawing/2014/main" id="{5231372D-C6DD-4392-A6EC-1D0DE66053BB}"/>
            </a:ext>
          </a:extLst>
        </xdr:cNvPr>
        <xdr:cNvSpPr>
          <a:spLocks noChangeAspect="1" noChangeArrowheads="1"/>
        </xdr:cNvSpPr>
      </xdr:nvSpPr>
      <xdr:spPr bwMode="auto">
        <a:xfrm>
          <a:off x="41814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321" name="AutoShape 1">
          <a:extLst>
            <a:ext uri="{FF2B5EF4-FFF2-40B4-BE49-F238E27FC236}">
              <a16:creationId xmlns:a16="http://schemas.microsoft.com/office/drawing/2014/main" id="{DDA24459-4F4B-4DCF-B191-9CEBDF8BD26B}"/>
            </a:ext>
          </a:extLst>
        </xdr:cNvPr>
        <xdr:cNvSpPr>
          <a:spLocks noChangeAspect="1" noChangeArrowheads="1"/>
        </xdr:cNvSpPr>
      </xdr:nvSpPr>
      <xdr:spPr bwMode="auto">
        <a:xfrm>
          <a:off x="41814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322" name="AutoShape 1">
          <a:extLst>
            <a:ext uri="{FF2B5EF4-FFF2-40B4-BE49-F238E27FC236}">
              <a16:creationId xmlns:a16="http://schemas.microsoft.com/office/drawing/2014/main" id="{958F909A-128D-445D-9841-43B47C655A75}"/>
            </a:ext>
          </a:extLst>
        </xdr:cNvPr>
        <xdr:cNvSpPr>
          <a:spLocks noChangeAspect="1" noChangeArrowheads="1"/>
        </xdr:cNvSpPr>
      </xdr:nvSpPr>
      <xdr:spPr bwMode="auto">
        <a:xfrm>
          <a:off x="41814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323" name="AutoShape 1">
          <a:extLst>
            <a:ext uri="{FF2B5EF4-FFF2-40B4-BE49-F238E27FC236}">
              <a16:creationId xmlns:a16="http://schemas.microsoft.com/office/drawing/2014/main" id="{A7A7396A-18F9-464C-A2CC-E24EAC781E4E}"/>
            </a:ext>
          </a:extLst>
        </xdr:cNvPr>
        <xdr:cNvSpPr>
          <a:spLocks noChangeAspect="1" noChangeArrowheads="1"/>
        </xdr:cNvSpPr>
      </xdr:nvSpPr>
      <xdr:spPr bwMode="auto">
        <a:xfrm>
          <a:off x="41814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324" name="AutoShape 1">
          <a:extLst>
            <a:ext uri="{FF2B5EF4-FFF2-40B4-BE49-F238E27FC236}">
              <a16:creationId xmlns:a16="http://schemas.microsoft.com/office/drawing/2014/main" id="{0A91CBA7-8EE1-461E-891F-4D1FB9977E9B}"/>
            </a:ext>
          </a:extLst>
        </xdr:cNvPr>
        <xdr:cNvSpPr>
          <a:spLocks noChangeAspect="1" noChangeArrowheads="1"/>
        </xdr:cNvSpPr>
      </xdr:nvSpPr>
      <xdr:spPr bwMode="auto">
        <a:xfrm>
          <a:off x="41814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325" name="AutoShape 1">
          <a:extLst>
            <a:ext uri="{FF2B5EF4-FFF2-40B4-BE49-F238E27FC236}">
              <a16:creationId xmlns:a16="http://schemas.microsoft.com/office/drawing/2014/main" id="{78628F1F-A6EE-4FE4-B904-22379C0A5B7A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326" name="AutoShape 1">
          <a:extLst>
            <a:ext uri="{FF2B5EF4-FFF2-40B4-BE49-F238E27FC236}">
              <a16:creationId xmlns:a16="http://schemas.microsoft.com/office/drawing/2014/main" id="{076A58D5-8077-4FF3-B306-B2F59B0469E4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327" name="AutoShape 1">
          <a:extLst>
            <a:ext uri="{FF2B5EF4-FFF2-40B4-BE49-F238E27FC236}">
              <a16:creationId xmlns:a16="http://schemas.microsoft.com/office/drawing/2014/main" id="{0468F28D-7899-4B9A-AA38-D21907A6B60C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328" name="AutoShape 1">
          <a:extLst>
            <a:ext uri="{FF2B5EF4-FFF2-40B4-BE49-F238E27FC236}">
              <a16:creationId xmlns:a16="http://schemas.microsoft.com/office/drawing/2014/main" id="{0782404F-5EB5-4992-9555-86CA519B9993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329" name="AutoShape 1">
          <a:extLst>
            <a:ext uri="{FF2B5EF4-FFF2-40B4-BE49-F238E27FC236}">
              <a16:creationId xmlns:a16="http://schemas.microsoft.com/office/drawing/2014/main" id="{FAA475E2-D5EA-4F17-9B10-9843685CEC1B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330" name="AutoShape 1">
          <a:extLst>
            <a:ext uri="{FF2B5EF4-FFF2-40B4-BE49-F238E27FC236}">
              <a16:creationId xmlns:a16="http://schemas.microsoft.com/office/drawing/2014/main" id="{5965F044-2783-4D4D-9C53-5DD42E9326E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331" name="AutoShape 1">
          <a:extLst>
            <a:ext uri="{FF2B5EF4-FFF2-40B4-BE49-F238E27FC236}">
              <a16:creationId xmlns:a16="http://schemas.microsoft.com/office/drawing/2014/main" id="{735E8DB9-2CD8-4B1E-BC1F-F998071EB4A5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332" name="AutoShape 1">
          <a:extLst>
            <a:ext uri="{FF2B5EF4-FFF2-40B4-BE49-F238E27FC236}">
              <a16:creationId xmlns:a16="http://schemas.microsoft.com/office/drawing/2014/main" id="{807585C3-D63E-42EF-837D-EB2D33597B2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333" name="AutoShape 1">
          <a:extLst>
            <a:ext uri="{FF2B5EF4-FFF2-40B4-BE49-F238E27FC236}">
              <a16:creationId xmlns:a16="http://schemas.microsoft.com/office/drawing/2014/main" id="{FB52BE95-12E1-4582-9EC7-313231A0E5F8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334" name="AutoShape 1">
          <a:extLst>
            <a:ext uri="{FF2B5EF4-FFF2-40B4-BE49-F238E27FC236}">
              <a16:creationId xmlns:a16="http://schemas.microsoft.com/office/drawing/2014/main" id="{1DA3FC95-278C-41FB-8870-B509F1F17CF8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335" name="AutoShape 1">
          <a:extLst>
            <a:ext uri="{FF2B5EF4-FFF2-40B4-BE49-F238E27FC236}">
              <a16:creationId xmlns:a16="http://schemas.microsoft.com/office/drawing/2014/main" id="{8A723D15-92F9-4A2D-B045-5C59B179A294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336" name="AutoShape 1">
          <a:extLst>
            <a:ext uri="{FF2B5EF4-FFF2-40B4-BE49-F238E27FC236}">
              <a16:creationId xmlns:a16="http://schemas.microsoft.com/office/drawing/2014/main" id="{605330F2-CC3B-4C14-9F5E-511DE6D3BFDB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337" name="AutoShape 1">
          <a:extLst>
            <a:ext uri="{FF2B5EF4-FFF2-40B4-BE49-F238E27FC236}">
              <a16:creationId xmlns:a16="http://schemas.microsoft.com/office/drawing/2014/main" id="{671D2428-C6E3-4999-9B41-999D25F5DCF7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338" name="AutoShape 1">
          <a:extLst>
            <a:ext uri="{FF2B5EF4-FFF2-40B4-BE49-F238E27FC236}">
              <a16:creationId xmlns:a16="http://schemas.microsoft.com/office/drawing/2014/main" id="{605D6270-C332-47F5-9427-CCFE5C8BE012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339" name="AutoShape 1">
          <a:extLst>
            <a:ext uri="{FF2B5EF4-FFF2-40B4-BE49-F238E27FC236}">
              <a16:creationId xmlns:a16="http://schemas.microsoft.com/office/drawing/2014/main" id="{427BEA46-C0F6-4E99-B443-4DFFC8A42739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340" name="AutoShape 1">
          <a:extLst>
            <a:ext uri="{FF2B5EF4-FFF2-40B4-BE49-F238E27FC236}">
              <a16:creationId xmlns:a16="http://schemas.microsoft.com/office/drawing/2014/main" id="{934C294E-FCAD-49BC-8156-DFB9C1F7D72C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341" name="AutoShape 1">
          <a:extLst>
            <a:ext uri="{FF2B5EF4-FFF2-40B4-BE49-F238E27FC236}">
              <a16:creationId xmlns:a16="http://schemas.microsoft.com/office/drawing/2014/main" id="{2D1E85BC-898C-4F6F-B4DB-85FDFA46E17A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342" name="AutoShape 1">
          <a:extLst>
            <a:ext uri="{FF2B5EF4-FFF2-40B4-BE49-F238E27FC236}">
              <a16:creationId xmlns:a16="http://schemas.microsoft.com/office/drawing/2014/main" id="{408CE33A-9205-4E22-B9F7-0D7FDFCDCB9C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343" name="AutoShape 1">
          <a:extLst>
            <a:ext uri="{FF2B5EF4-FFF2-40B4-BE49-F238E27FC236}">
              <a16:creationId xmlns:a16="http://schemas.microsoft.com/office/drawing/2014/main" id="{A230013C-36C0-422E-8F6C-6102A47101CE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344" name="AutoShape 1">
          <a:extLst>
            <a:ext uri="{FF2B5EF4-FFF2-40B4-BE49-F238E27FC236}">
              <a16:creationId xmlns:a16="http://schemas.microsoft.com/office/drawing/2014/main" id="{09A613F7-20D8-4C06-9496-5E863664A376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345" name="AutoShape 1">
          <a:extLst>
            <a:ext uri="{FF2B5EF4-FFF2-40B4-BE49-F238E27FC236}">
              <a16:creationId xmlns:a16="http://schemas.microsoft.com/office/drawing/2014/main" id="{C831C8F1-9F21-43C7-9819-F72CA8B7AB8B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346" name="AutoShape 1">
          <a:extLst>
            <a:ext uri="{FF2B5EF4-FFF2-40B4-BE49-F238E27FC236}">
              <a16:creationId xmlns:a16="http://schemas.microsoft.com/office/drawing/2014/main" id="{E6997604-5215-4D5D-9ADD-F20269C987F7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347" name="AutoShape 1">
          <a:extLst>
            <a:ext uri="{FF2B5EF4-FFF2-40B4-BE49-F238E27FC236}">
              <a16:creationId xmlns:a16="http://schemas.microsoft.com/office/drawing/2014/main" id="{397F1557-4CF0-45D6-B9FF-5C2FA3327533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348" name="AutoShape 1">
          <a:extLst>
            <a:ext uri="{FF2B5EF4-FFF2-40B4-BE49-F238E27FC236}">
              <a16:creationId xmlns:a16="http://schemas.microsoft.com/office/drawing/2014/main" id="{37D75DDD-EB9B-4AE7-A91D-F02913A3CE91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349" name="AutoShape 1">
          <a:extLst>
            <a:ext uri="{FF2B5EF4-FFF2-40B4-BE49-F238E27FC236}">
              <a16:creationId xmlns:a16="http://schemas.microsoft.com/office/drawing/2014/main" id="{1F5A8E55-23F2-4D54-86E9-767E2EE65D48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350" name="AutoShape 1">
          <a:extLst>
            <a:ext uri="{FF2B5EF4-FFF2-40B4-BE49-F238E27FC236}">
              <a16:creationId xmlns:a16="http://schemas.microsoft.com/office/drawing/2014/main" id="{E928351A-DA5B-4F69-B862-DADCAD70A213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351" name="AutoShape 1">
          <a:extLst>
            <a:ext uri="{FF2B5EF4-FFF2-40B4-BE49-F238E27FC236}">
              <a16:creationId xmlns:a16="http://schemas.microsoft.com/office/drawing/2014/main" id="{A057A0B0-BBF1-40CE-9B8D-84DD2523876E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352" name="AutoShape 1">
          <a:extLst>
            <a:ext uri="{FF2B5EF4-FFF2-40B4-BE49-F238E27FC236}">
              <a16:creationId xmlns:a16="http://schemas.microsoft.com/office/drawing/2014/main" id="{8469A0E1-5798-4338-8427-82FD5C193CB7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353" name="AutoShape 1">
          <a:extLst>
            <a:ext uri="{FF2B5EF4-FFF2-40B4-BE49-F238E27FC236}">
              <a16:creationId xmlns:a16="http://schemas.microsoft.com/office/drawing/2014/main" id="{4CB3161E-6532-46EA-8D59-9E1091EBC2E9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354" name="AutoShape 1">
          <a:extLst>
            <a:ext uri="{FF2B5EF4-FFF2-40B4-BE49-F238E27FC236}">
              <a16:creationId xmlns:a16="http://schemas.microsoft.com/office/drawing/2014/main" id="{830FAAD9-C635-43CC-B6F4-07734DE65E34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355" name="AutoShape 1">
          <a:extLst>
            <a:ext uri="{FF2B5EF4-FFF2-40B4-BE49-F238E27FC236}">
              <a16:creationId xmlns:a16="http://schemas.microsoft.com/office/drawing/2014/main" id="{A4E638BC-B14F-4C2B-A8A2-5B55B47697AB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356" name="AutoShape 1">
          <a:extLst>
            <a:ext uri="{FF2B5EF4-FFF2-40B4-BE49-F238E27FC236}">
              <a16:creationId xmlns:a16="http://schemas.microsoft.com/office/drawing/2014/main" id="{17FD4898-2EE6-4608-A18E-F9807BC9C292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357" name="AutoShape 1">
          <a:extLst>
            <a:ext uri="{FF2B5EF4-FFF2-40B4-BE49-F238E27FC236}">
              <a16:creationId xmlns:a16="http://schemas.microsoft.com/office/drawing/2014/main" id="{EE63BE3F-6EAD-43F9-BE42-4F827675542E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358" name="AutoShape 1">
          <a:extLst>
            <a:ext uri="{FF2B5EF4-FFF2-40B4-BE49-F238E27FC236}">
              <a16:creationId xmlns:a16="http://schemas.microsoft.com/office/drawing/2014/main" id="{56F9EFE0-966A-4016-A83C-CB119AA537E6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359" name="AutoShape 1">
          <a:extLst>
            <a:ext uri="{FF2B5EF4-FFF2-40B4-BE49-F238E27FC236}">
              <a16:creationId xmlns:a16="http://schemas.microsoft.com/office/drawing/2014/main" id="{61F3A76C-6422-4C4F-8F4E-3397284F45A2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360" name="AutoShape 1">
          <a:extLst>
            <a:ext uri="{FF2B5EF4-FFF2-40B4-BE49-F238E27FC236}">
              <a16:creationId xmlns:a16="http://schemas.microsoft.com/office/drawing/2014/main" id="{413D2753-EFC0-4B21-AF60-48D9555EB6FF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361" name="AutoShape 1">
          <a:extLst>
            <a:ext uri="{FF2B5EF4-FFF2-40B4-BE49-F238E27FC236}">
              <a16:creationId xmlns:a16="http://schemas.microsoft.com/office/drawing/2014/main" id="{647FA17B-2A05-44A9-BE45-825231AFEDB5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362" name="AutoShape 1">
          <a:extLst>
            <a:ext uri="{FF2B5EF4-FFF2-40B4-BE49-F238E27FC236}">
              <a16:creationId xmlns:a16="http://schemas.microsoft.com/office/drawing/2014/main" id="{1FD88CC7-1C47-40B8-BDF3-CDD3E712E428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363" name="AutoShape 1">
          <a:extLst>
            <a:ext uri="{FF2B5EF4-FFF2-40B4-BE49-F238E27FC236}">
              <a16:creationId xmlns:a16="http://schemas.microsoft.com/office/drawing/2014/main" id="{5EFC8CC8-ABC5-45C7-BD62-18E5E7C32E4C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364" name="AutoShape 1">
          <a:extLst>
            <a:ext uri="{FF2B5EF4-FFF2-40B4-BE49-F238E27FC236}">
              <a16:creationId xmlns:a16="http://schemas.microsoft.com/office/drawing/2014/main" id="{45FB7115-8F9E-45C0-AACD-F64A027BBABD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365" name="AutoShape 1">
          <a:extLst>
            <a:ext uri="{FF2B5EF4-FFF2-40B4-BE49-F238E27FC236}">
              <a16:creationId xmlns:a16="http://schemas.microsoft.com/office/drawing/2014/main" id="{C82830D7-F8B0-4FC4-A115-1B9E4910E728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366" name="AutoShape 1">
          <a:extLst>
            <a:ext uri="{FF2B5EF4-FFF2-40B4-BE49-F238E27FC236}">
              <a16:creationId xmlns:a16="http://schemas.microsoft.com/office/drawing/2014/main" id="{82B302B0-68D1-4D21-BA19-3E0CF578AF3B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367" name="AutoShape 1">
          <a:extLst>
            <a:ext uri="{FF2B5EF4-FFF2-40B4-BE49-F238E27FC236}">
              <a16:creationId xmlns:a16="http://schemas.microsoft.com/office/drawing/2014/main" id="{9C0FCFC3-1F7E-47EE-BF53-8AFB2F22FC1D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368" name="AutoShape 1">
          <a:extLst>
            <a:ext uri="{FF2B5EF4-FFF2-40B4-BE49-F238E27FC236}">
              <a16:creationId xmlns:a16="http://schemas.microsoft.com/office/drawing/2014/main" id="{36ED774C-5945-4821-B124-443644A6BB7A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369" name="AutoShape 1">
          <a:extLst>
            <a:ext uri="{FF2B5EF4-FFF2-40B4-BE49-F238E27FC236}">
              <a16:creationId xmlns:a16="http://schemas.microsoft.com/office/drawing/2014/main" id="{A94C28CF-6BF1-4810-A203-012461812C9C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370" name="AutoShape 1">
          <a:extLst>
            <a:ext uri="{FF2B5EF4-FFF2-40B4-BE49-F238E27FC236}">
              <a16:creationId xmlns:a16="http://schemas.microsoft.com/office/drawing/2014/main" id="{31202555-9AB8-4B0D-AFAE-D10EA430E095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371" name="AutoShape 1">
          <a:extLst>
            <a:ext uri="{FF2B5EF4-FFF2-40B4-BE49-F238E27FC236}">
              <a16:creationId xmlns:a16="http://schemas.microsoft.com/office/drawing/2014/main" id="{34944EF6-BCEE-4930-A13D-1E9319920AB6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372" name="AutoShape 1">
          <a:extLst>
            <a:ext uri="{FF2B5EF4-FFF2-40B4-BE49-F238E27FC236}">
              <a16:creationId xmlns:a16="http://schemas.microsoft.com/office/drawing/2014/main" id="{5EAC8C8A-0A64-4BC4-AB48-2FA0388DAA1A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373" name="AutoShape 1">
          <a:extLst>
            <a:ext uri="{FF2B5EF4-FFF2-40B4-BE49-F238E27FC236}">
              <a16:creationId xmlns:a16="http://schemas.microsoft.com/office/drawing/2014/main" id="{02929410-EC7C-4B47-9D27-32E34F473D4D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374" name="AutoShape 1">
          <a:extLst>
            <a:ext uri="{FF2B5EF4-FFF2-40B4-BE49-F238E27FC236}">
              <a16:creationId xmlns:a16="http://schemas.microsoft.com/office/drawing/2014/main" id="{C52DC73A-6004-44A9-BFA2-70D4E65802F4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375" name="AutoShape 1">
          <a:extLst>
            <a:ext uri="{FF2B5EF4-FFF2-40B4-BE49-F238E27FC236}">
              <a16:creationId xmlns:a16="http://schemas.microsoft.com/office/drawing/2014/main" id="{7DE7521B-ED2E-4185-9B70-58A6039C27F6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376" name="AutoShape 1">
          <a:extLst>
            <a:ext uri="{FF2B5EF4-FFF2-40B4-BE49-F238E27FC236}">
              <a16:creationId xmlns:a16="http://schemas.microsoft.com/office/drawing/2014/main" id="{BDFE6B3E-9EDF-4029-B71C-1012BE9EB783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377" name="AutoShape 1">
          <a:extLst>
            <a:ext uri="{FF2B5EF4-FFF2-40B4-BE49-F238E27FC236}">
              <a16:creationId xmlns:a16="http://schemas.microsoft.com/office/drawing/2014/main" id="{C8C778D5-38DB-4E3F-805C-FF0DD36C8683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378" name="AutoShape 1">
          <a:extLst>
            <a:ext uri="{FF2B5EF4-FFF2-40B4-BE49-F238E27FC236}">
              <a16:creationId xmlns:a16="http://schemas.microsoft.com/office/drawing/2014/main" id="{9B810EFF-90B0-4F21-BA71-6C318E50A949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379" name="AutoShape 1">
          <a:extLst>
            <a:ext uri="{FF2B5EF4-FFF2-40B4-BE49-F238E27FC236}">
              <a16:creationId xmlns:a16="http://schemas.microsoft.com/office/drawing/2014/main" id="{C93A81C3-A9EB-4553-A597-4DB4ADA809BA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380" name="AutoShape 1">
          <a:extLst>
            <a:ext uri="{FF2B5EF4-FFF2-40B4-BE49-F238E27FC236}">
              <a16:creationId xmlns:a16="http://schemas.microsoft.com/office/drawing/2014/main" id="{ECC40286-5020-4F15-88C3-933FB4DE5ADB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381" name="AutoShape 1">
          <a:extLst>
            <a:ext uri="{FF2B5EF4-FFF2-40B4-BE49-F238E27FC236}">
              <a16:creationId xmlns:a16="http://schemas.microsoft.com/office/drawing/2014/main" id="{D40A8253-32B3-48DD-8CC7-2B90F8A17BCA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382" name="AutoShape 1">
          <a:extLst>
            <a:ext uri="{FF2B5EF4-FFF2-40B4-BE49-F238E27FC236}">
              <a16:creationId xmlns:a16="http://schemas.microsoft.com/office/drawing/2014/main" id="{87CE9B06-5FA3-44F8-B6EC-0342B39F354A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383" name="AutoShape 1">
          <a:extLst>
            <a:ext uri="{FF2B5EF4-FFF2-40B4-BE49-F238E27FC236}">
              <a16:creationId xmlns:a16="http://schemas.microsoft.com/office/drawing/2014/main" id="{9DC7A7A4-2C47-47D0-BAEF-564090B6F1D9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384" name="AutoShape 1">
          <a:extLst>
            <a:ext uri="{FF2B5EF4-FFF2-40B4-BE49-F238E27FC236}">
              <a16:creationId xmlns:a16="http://schemas.microsoft.com/office/drawing/2014/main" id="{B7D80283-FD75-49EA-83BF-1FEF97AF19E2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385" name="AutoShape 1">
          <a:extLst>
            <a:ext uri="{FF2B5EF4-FFF2-40B4-BE49-F238E27FC236}">
              <a16:creationId xmlns:a16="http://schemas.microsoft.com/office/drawing/2014/main" id="{3E020D79-A787-46B6-8BBE-739C65460118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386" name="AutoShape 1">
          <a:extLst>
            <a:ext uri="{FF2B5EF4-FFF2-40B4-BE49-F238E27FC236}">
              <a16:creationId xmlns:a16="http://schemas.microsoft.com/office/drawing/2014/main" id="{88F15F7E-CE9F-4146-BA85-AABF224508A5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387" name="AutoShape 1">
          <a:extLst>
            <a:ext uri="{FF2B5EF4-FFF2-40B4-BE49-F238E27FC236}">
              <a16:creationId xmlns:a16="http://schemas.microsoft.com/office/drawing/2014/main" id="{F4457761-E28C-4842-9C0B-911CF17B5561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388" name="AutoShape 1">
          <a:extLst>
            <a:ext uri="{FF2B5EF4-FFF2-40B4-BE49-F238E27FC236}">
              <a16:creationId xmlns:a16="http://schemas.microsoft.com/office/drawing/2014/main" id="{957320F4-3FD2-4E81-B1C9-C89A0D6302EF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389" name="AutoShape 1">
          <a:extLst>
            <a:ext uri="{FF2B5EF4-FFF2-40B4-BE49-F238E27FC236}">
              <a16:creationId xmlns:a16="http://schemas.microsoft.com/office/drawing/2014/main" id="{51584531-B55E-469D-8F97-A12AE064A383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390" name="AutoShape 1">
          <a:extLst>
            <a:ext uri="{FF2B5EF4-FFF2-40B4-BE49-F238E27FC236}">
              <a16:creationId xmlns:a16="http://schemas.microsoft.com/office/drawing/2014/main" id="{757F21F2-8F94-411E-896C-91B9F91289B3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391" name="AutoShape 1">
          <a:extLst>
            <a:ext uri="{FF2B5EF4-FFF2-40B4-BE49-F238E27FC236}">
              <a16:creationId xmlns:a16="http://schemas.microsoft.com/office/drawing/2014/main" id="{94955FCB-25EC-4725-98B3-BBEFC3154F50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392" name="AutoShape 1">
          <a:extLst>
            <a:ext uri="{FF2B5EF4-FFF2-40B4-BE49-F238E27FC236}">
              <a16:creationId xmlns:a16="http://schemas.microsoft.com/office/drawing/2014/main" id="{62793AF4-3E74-48BB-A799-7C7F5BF59C6E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393" name="AutoShape 1">
          <a:extLst>
            <a:ext uri="{FF2B5EF4-FFF2-40B4-BE49-F238E27FC236}">
              <a16:creationId xmlns:a16="http://schemas.microsoft.com/office/drawing/2014/main" id="{275D64BB-26C1-442C-8DA5-D2569C31EEBB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394" name="AutoShape 1">
          <a:extLst>
            <a:ext uri="{FF2B5EF4-FFF2-40B4-BE49-F238E27FC236}">
              <a16:creationId xmlns:a16="http://schemas.microsoft.com/office/drawing/2014/main" id="{237B23A5-D2FF-40B7-A93A-2B2825A3C6DB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395" name="AutoShape 1">
          <a:extLst>
            <a:ext uri="{FF2B5EF4-FFF2-40B4-BE49-F238E27FC236}">
              <a16:creationId xmlns:a16="http://schemas.microsoft.com/office/drawing/2014/main" id="{344A95CE-B30C-4DAD-A10A-1B52A91ACB2A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396" name="AutoShape 1">
          <a:extLst>
            <a:ext uri="{FF2B5EF4-FFF2-40B4-BE49-F238E27FC236}">
              <a16:creationId xmlns:a16="http://schemas.microsoft.com/office/drawing/2014/main" id="{CEEE52C0-B201-4F8B-9FDD-C536B82A40A9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397" name="AutoShape 1">
          <a:extLst>
            <a:ext uri="{FF2B5EF4-FFF2-40B4-BE49-F238E27FC236}">
              <a16:creationId xmlns:a16="http://schemas.microsoft.com/office/drawing/2014/main" id="{0FCF950B-5870-4C8D-A287-81F172B14156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398" name="AutoShape 1">
          <a:extLst>
            <a:ext uri="{FF2B5EF4-FFF2-40B4-BE49-F238E27FC236}">
              <a16:creationId xmlns:a16="http://schemas.microsoft.com/office/drawing/2014/main" id="{11F717AD-08B5-4D29-B668-1C7988B2272A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399" name="AutoShape 1">
          <a:extLst>
            <a:ext uri="{FF2B5EF4-FFF2-40B4-BE49-F238E27FC236}">
              <a16:creationId xmlns:a16="http://schemas.microsoft.com/office/drawing/2014/main" id="{AF815CC5-C93A-4129-862D-41B1F52437C2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400" name="AutoShape 1">
          <a:extLst>
            <a:ext uri="{FF2B5EF4-FFF2-40B4-BE49-F238E27FC236}">
              <a16:creationId xmlns:a16="http://schemas.microsoft.com/office/drawing/2014/main" id="{3074ACCB-16E7-45BE-AC74-A401A99FC988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401" name="AutoShape 1">
          <a:extLst>
            <a:ext uri="{FF2B5EF4-FFF2-40B4-BE49-F238E27FC236}">
              <a16:creationId xmlns:a16="http://schemas.microsoft.com/office/drawing/2014/main" id="{E5335092-430F-4A75-B305-DE230CED0604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402" name="AutoShape 1">
          <a:extLst>
            <a:ext uri="{FF2B5EF4-FFF2-40B4-BE49-F238E27FC236}">
              <a16:creationId xmlns:a16="http://schemas.microsoft.com/office/drawing/2014/main" id="{80F1AE6F-B4BC-4C8C-9019-7063F3333D05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403" name="AutoShape 1">
          <a:extLst>
            <a:ext uri="{FF2B5EF4-FFF2-40B4-BE49-F238E27FC236}">
              <a16:creationId xmlns:a16="http://schemas.microsoft.com/office/drawing/2014/main" id="{92D4FAE7-F29A-46CB-A25C-74346830FEAD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404" name="AutoShape 1">
          <a:extLst>
            <a:ext uri="{FF2B5EF4-FFF2-40B4-BE49-F238E27FC236}">
              <a16:creationId xmlns:a16="http://schemas.microsoft.com/office/drawing/2014/main" id="{42FF41D6-8BD9-4E6A-B896-932CA6B2E923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405" name="AutoShape 1">
          <a:extLst>
            <a:ext uri="{FF2B5EF4-FFF2-40B4-BE49-F238E27FC236}">
              <a16:creationId xmlns:a16="http://schemas.microsoft.com/office/drawing/2014/main" id="{C864E8D5-8264-443A-860D-B91746F7A2E2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406" name="AutoShape 1">
          <a:extLst>
            <a:ext uri="{FF2B5EF4-FFF2-40B4-BE49-F238E27FC236}">
              <a16:creationId xmlns:a16="http://schemas.microsoft.com/office/drawing/2014/main" id="{4CA73555-AB0E-4087-87B3-C26538D76B46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407" name="AutoShape 1">
          <a:extLst>
            <a:ext uri="{FF2B5EF4-FFF2-40B4-BE49-F238E27FC236}">
              <a16:creationId xmlns:a16="http://schemas.microsoft.com/office/drawing/2014/main" id="{16B2EA71-D800-4F4E-A7A3-DDC929F21CDD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408" name="AutoShape 1">
          <a:extLst>
            <a:ext uri="{FF2B5EF4-FFF2-40B4-BE49-F238E27FC236}">
              <a16:creationId xmlns:a16="http://schemas.microsoft.com/office/drawing/2014/main" id="{F6DCD701-4C25-4FFE-98EA-C7293576172D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409" name="AutoShape 1">
          <a:extLst>
            <a:ext uri="{FF2B5EF4-FFF2-40B4-BE49-F238E27FC236}">
              <a16:creationId xmlns:a16="http://schemas.microsoft.com/office/drawing/2014/main" id="{A799B10F-5F87-4AC1-9101-243ECD2A05E9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410" name="AutoShape 1">
          <a:extLst>
            <a:ext uri="{FF2B5EF4-FFF2-40B4-BE49-F238E27FC236}">
              <a16:creationId xmlns:a16="http://schemas.microsoft.com/office/drawing/2014/main" id="{00FC2279-8D7C-4363-B265-18472D15AA1F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411" name="AutoShape 1">
          <a:extLst>
            <a:ext uri="{FF2B5EF4-FFF2-40B4-BE49-F238E27FC236}">
              <a16:creationId xmlns:a16="http://schemas.microsoft.com/office/drawing/2014/main" id="{B30AA5DC-2E77-4682-BE7D-E36AEC93054E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412" name="AutoShape 1">
          <a:extLst>
            <a:ext uri="{FF2B5EF4-FFF2-40B4-BE49-F238E27FC236}">
              <a16:creationId xmlns:a16="http://schemas.microsoft.com/office/drawing/2014/main" id="{E552C2A1-23BC-4009-8623-E9F64E1D9828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413" name="AutoShape 1">
          <a:extLst>
            <a:ext uri="{FF2B5EF4-FFF2-40B4-BE49-F238E27FC236}">
              <a16:creationId xmlns:a16="http://schemas.microsoft.com/office/drawing/2014/main" id="{02C64160-E572-4855-A16B-1FC3604F20F1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414" name="AutoShape 1">
          <a:extLst>
            <a:ext uri="{FF2B5EF4-FFF2-40B4-BE49-F238E27FC236}">
              <a16:creationId xmlns:a16="http://schemas.microsoft.com/office/drawing/2014/main" id="{348C7690-D4DB-45FD-9218-D2156F31FED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415" name="AutoShape 1">
          <a:extLst>
            <a:ext uri="{FF2B5EF4-FFF2-40B4-BE49-F238E27FC236}">
              <a16:creationId xmlns:a16="http://schemas.microsoft.com/office/drawing/2014/main" id="{9FE7B83D-E9C7-4BB7-8DFF-22BC4877B76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416" name="AutoShape 1">
          <a:extLst>
            <a:ext uri="{FF2B5EF4-FFF2-40B4-BE49-F238E27FC236}">
              <a16:creationId xmlns:a16="http://schemas.microsoft.com/office/drawing/2014/main" id="{88F0EE3D-E563-47B8-B00E-AC79F81B2C0C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417" name="AutoShape 1">
          <a:extLst>
            <a:ext uri="{FF2B5EF4-FFF2-40B4-BE49-F238E27FC236}">
              <a16:creationId xmlns:a16="http://schemas.microsoft.com/office/drawing/2014/main" id="{70C7EAC2-DD17-4B6F-9FE7-A4DA0F4697B4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418" name="AutoShape 1">
          <a:extLst>
            <a:ext uri="{FF2B5EF4-FFF2-40B4-BE49-F238E27FC236}">
              <a16:creationId xmlns:a16="http://schemas.microsoft.com/office/drawing/2014/main" id="{31A343B1-9315-4203-B5A4-AE613D6BBFB8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419" name="AutoShape 1">
          <a:extLst>
            <a:ext uri="{FF2B5EF4-FFF2-40B4-BE49-F238E27FC236}">
              <a16:creationId xmlns:a16="http://schemas.microsoft.com/office/drawing/2014/main" id="{62928E51-A889-48A7-82D3-6C57B98222FE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420" name="AutoShape 1">
          <a:extLst>
            <a:ext uri="{FF2B5EF4-FFF2-40B4-BE49-F238E27FC236}">
              <a16:creationId xmlns:a16="http://schemas.microsoft.com/office/drawing/2014/main" id="{FD0E2F0A-42A6-4C65-9349-DD33B2ED78F2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421" name="AutoShape 1">
          <a:extLst>
            <a:ext uri="{FF2B5EF4-FFF2-40B4-BE49-F238E27FC236}">
              <a16:creationId xmlns:a16="http://schemas.microsoft.com/office/drawing/2014/main" id="{FB8854EC-8B56-4CA1-8581-1846FE82F07D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422" name="AutoShape 1">
          <a:extLst>
            <a:ext uri="{FF2B5EF4-FFF2-40B4-BE49-F238E27FC236}">
              <a16:creationId xmlns:a16="http://schemas.microsoft.com/office/drawing/2014/main" id="{03E86A95-A39C-40B8-AA4B-8617B1771A45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423" name="AutoShape 1">
          <a:extLst>
            <a:ext uri="{FF2B5EF4-FFF2-40B4-BE49-F238E27FC236}">
              <a16:creationId xmlns:a16="http://schemas.microsoft.com/office/drawing/2014/main" id="{D1F7ADA3-E57B-4BF3-B55F-B12E9DCF2A86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424" name="AutoShape 1">
          <a:extLst>
            <a:ext uri="{FF2B5EF4-FFF2-40B4-BE49-F238E27FC236}">
              <a16:creationId xmlns:a16="http://schemas.microsoft.com/office/drawing/2014/main" id="{D07C56A3-9C75-4E41-94EC-9987A543FAF6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425" name="AutoShape 1">
          <a:extLst>
            <a:ext uri="{FF2B5EF4-FFF2-40B4-BE49-F238E27FC236}">
              <a16:creationId xmlns:a16="http://schemas.microsoft.com/office/drawing/2014/main" id="{B3130E57-E37D-4D81-BD44-178295AB7BA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426" name="AutoShape 1">
          <a:extLst>
            <a:ext uri="{FF2B5EF4-FFF2-40B4-BE49-F238E27FC236}">
              <a16:creationId xmlns:a16="http://schemas.microsoft.com/office/drawing/2014/main" id="{F2742BA9-EA51-4DBB-8BB9-CE8A32ECE10B}"/>
            </a:ext>
          </a:extLst>
        </xdr:cNvPr>
        <xdr:cNvSpPr>
          <a:spLocks noChangeAspect="1" noChangeArrowheads="1"/>
        </xdr:cNvSpPr>
      </xdr:nvSpPr>
      <xdr:spPr bwMode="auto">
        <a:xfrm>
          <a:off x="4362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427" name="AutoShape 1">
          <a:extLst>
            <a:ext uri="{FF2B5EF4-FFF2-40B4-BE49-F238E27FC236}">
              <a16:creationId xmlns:a16="http://schemas.microsoft.com/office/drawing/2014/main" id="{485F72AF-A391-41E1-A1E5-7933C4E19852}"/>
            </a:ext>
          </a:extLst>
        </xdr:cNvPr>
        <xdr:cNvSpPr>
          <a:spLocks noChangeAspect="1" noChangeArrowheads="1"/>
        </xdr:cNvSpPr>
      </xdr:nvSpPr>
      <xdr:spPr bwMode="auto">
        <a:xfrm>
          <a:off x="4362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428" name="AutoShape 1">
          <a:extLst>
            <a:ext uri="{FF2B5EF4-FFF2-40B4-BE49-F238E27FC236}">
              <a16:creationId xmlns:a16="http://schemas.microsoft.com/office/drawing/2014/main" id="{C9C1F9CE-4772-4D6D-9EF7-4FDEC51C2078}"/>
            </a:ext>
          </a:extLst>
        </xdr:cNvPr>
        <xdr:cNvSpPr>
          <a:spLocks noChangeAspect="1" noChangeArrowheads="1"/>
        </xdr:cNvSpPr>
      </xdr:nvSpPr>
      <xdr:spPr bwMode="auto">
        <a:xfrm>
          <a:off x="4362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429" name="AutoShape 1">
          <a:extLst>
            <a:ext uri="{FF2B5EF4-FFF2-40B4-BE49-F238E27FC236}">
              <a16:creationId xmlns:a16="http://schemas.microsoft.com/office/drawing/2014/main" id="{5291957E-53FB-49E5-9B3E-20AE091DF760}"/>
            </a:ext>
          </a:extLst>
        </xdr:cNvPr>
        <xdr:cNvSpPr>
          <a:spLocks noChangeAspect="1" noChangeArrowheads="1"/>
        </xdr:cNvSpPr>
      </xdr:nvSpPr>
      <xdr:spPr bwMode="auto">
        <a:xfrm>
          <a:off x="4362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430" name="AutoShape 1">
          <a:extLst>
            <a:ext uri="{FF2B5EF4-FFF2-40B4-BE49-F238E27FC236}">
              <a16:creationId xmlns:a16="http://schemas.microsoft.com/office/drawing/2014/main" id="{DC27C524-9241-4A98-976E-2B3BDF9D13AF}"/>
            </a:ext>
          </a:extLst>
        </xdr:cNvPr>
        <xdr:cNvSpPr>
          <a:spLocks noChangeAspect="1" noChangeArrowheads="1"/>
        </xdr:cNvSpPr>
      </xdr:nvSpPr>
      <xdr:spPr bwMode="auto">
        <a:xfrm>
          <a:off x="4362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431" name="AutoShape 1">
          <a:extLst>
            <a:ext uri="{FF2B5EF4-FFF2-40B4-BE49-F238E27FC236}">
              <a16:creationId xmlns:a16="http://schemas.microsoft.com/office/drawing/2014/main" id="{9703EED7-02A7-43E0-8A86-9DE7C2FF80E9}"/>
            </a:ext>
          </a:extLst>
        </xdr:cNvPr>
        <xdr:cNvSpPr>
          <a:spLocks noChangeAspect="1" noChangeArrowheads="1"/>
        </xdr:cNvSpPr>
      </xdr:nvSpPr>
      <xdr:spPr bwMode="auto">
        <a:xfrm>
          <a:off x="4362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432" name="AutoShape 1">
          <a:extLst>
            <a:ext uri="{FF2B5EF4-FFF2-40B4-BE49-F238E27FC236}">
              <a16:creationId xmlns:a16="http://schemas.microsoft.com/office/drawing/2014/main" id="{D5C445EB-E498-44B0-B9C1-70AE86723076}"/>
            </a:ext>
          </a:extLst>
        </xdr:cNvPr>
        <xdr:cNvSpPr>
          <a:spLocks noChangeAspect="1" noChangeArrowheads="1"/>
        </xdr:cNvSpPr>
      </xdr:nvSpPr>
      <xdr:spPr bwMode="auto">
        <a:xfrm>
          <a:off x="4362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433" name="AutoShape 1">
          <a:extLst>
            <a:ext uri="{FF2B5EF4-FFF2-40B4-BE49-F238E27FC236}">
              <a16:creationId xmlns:a16="http://schemas.microsoft.com/office/drawing/2014/main" id="{FF739A8C-C789-43ED-B820-070045FC6E79}"/>
            </a:ext>
          </a:extLst>
        </xdr:cNvPr>
        <xdr:cNvSpPr>
          <a:spLocks noChangeAspect="1" noChangeArrowheads="1"/>
        </xdr:cNvSpPr>
      </xdr:nvSpPr>
      <xdr:spPr bwMode="auto">
        <a:xfrm>
          <a:off x="4362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434" name="AutoShape 1">
          <a:extLst>
            <a:ext uri="{FF2B5EF4-FFF2-40B4-BE49-F238E27FC236}">
              <a16:creationId xmlns:a16="http://schemas.microsoft.com/office/drawing/2014/main" id="{4BE7F362-D02F-4EFA-9F04-2DC69BBB2AE1}"/>
            </a:ext>
          </a:extLst>
        </xdr:cNvPr>
        <xdr:cNvSpPr>
          <a:spLocks noChangeAspect="1" noChangeArrowheads="1"/>
        </xdr:cNvSpPr>
      </xdr:nvSpPr>
      <xdr:spPr bwMode="auto">
        <a:xfrm>
          <a:off x="4362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435" name="AutoShape 1">
          <a:extLst>
            <a:ext uri="{FF2B5EF4-FFF2-40B4-BE49-F238E27FC236}">
              <a16:creationId xmlns:a16="http://schemas.microsoft.com/office/drawing/2014/main" id="{72D3A12A-2F75-42EE-BF2E-A7680DAEEDBB}"/>
            </a:ext>
          </a:extLst>
        </xdr:cNvPr>
        <xdr:cNvSpPr>
          <a:spLocks noChangeAspect="1" noChangeArrowheads="1"/>
        </xdr:cNvSpPr>
      </xdr:nvSpPr>
      <xdr:spPr bwMode="auto">
        <a:xfrm>
          <a:off x="4362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436" name="AutoShape 1">
          <a:extLst>
            <a:ext uri="{FF2B5EF4-FFF2-40B4-BE49-F238E27FC236}">
              <a16:creationId xmlns:a16="http://schemas.microsoft.com/office/drawing/2014/main" id="{42A30FAF-7B5A-4567-9D02-DECC0107DD34}"/>
            </a:ext>
          </a:extLst>
        </xdr:cNvPr>
        <xdr:cNvSpPr>
          <a:spLocks noChangeAspect="1" noChangeArrowheads="1"/>
        </xdr:cNvSpPr>
      </xdr:nvSpPr>
      <xdr:spPr bwMode="auto">
        <a:xfrm>
          <a:off x="4362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437" name="AutoShape 1">
          <a:extLst>
            <a:ext uri="{FF2B5EF4-FFF2-40B4-BE49-F238E27FC236}">
              <a16:creationId xmlns:a16="http://schemas.microsoft.com/office/drawing/2014/main" id="{188950BF-B04A-49FC-B98C-85C6ACCE45CC}"/>
            </a:ext>
          </a:extLst>
        </xdr:cNvPr>
        <xdr:cNvSpPr>
          <a:spLocks noChangeAspect="1" noChangeArrowheads="1"/>
        </xdr:cNvSpPr>
      </xdr:nvSpPr>
      <xdr:spPr bwMode="auto">
        <a:xfrm>
          <a:off x="4362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438" name="AutoShape 1">
          <a:extLst>
            <a:ext uri="{FF2B5EF4-FFF2-40B4-BE49-F238E27FC236}">
              <a16:creationId xmlns:a16="http://schemas.microsoft.com/office/drawing/2014/main" id="{5369E03D-69F6-4585-84F7-42BF54EAA1A3}"/>
            </a:ext>
          </a:extLst>
        </xdr:cNvPr>
        <xdr:cNvSpPr>
          <a:spLocks noChangeAspect="1" noChangeArrowheads="1"/>
        </xdr:cNvSpPr>
      </xdr:nvSpPr>
      <xdr:spPr bwMode="auto">
        <a:xfrm>
          <a:off x="4362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439" name="AutoShape 1">
          <a:extLst>
            <a:ext uri="{FF2B5EF4-FFF2-40B4-BE49-F238E27FC236}">
              <a16:creationId xmlns:a16="http://schemas.microsoft.com/office/drawing/2014/main" id="{05F59F18-2F6F-4B7F-A7FB-3D3604C00B9F}"/>
            </a:ext>
          </a:extLst>
        </xdr:cNvPr>
        <xdr:cNvSpPr>
          <a:spLocks noChangeAspect="1" noChangeArrowheads="1"/>
        </xdr:cNvSpPr>
      </xdr:nvSpPr>
      <xdr:spPr bwMode="auto">
        <a:xfrm>
          <a:off x="4362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440" name="AutoShape 1">
          <a:extLst>
            <a:ext uri="{FF2B5EF4-FFF2-40B4-BE49-F238E27FC236}">
              <a16:creationId xmlns:a16="http://schemas.microsoft.com/office/drawing/2014/main" id="{5291950C-0DB8-4497-B366-A39FF343F812}"/>
            </a:ext>
          </a:extLst>
        </xdr:cNvPr>
        <xdr:cNvSpPr>
          <a:spLocks noChangeAspect="1" noChangeArrowheads="1"/>
        </xdr:cNvSpPr>
      </xdr:nvSpPr>
      <xdr:spPr bwMode="auto">
        <a:xfrm>
          <a:off x="4362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441" name="AutoShape 1">
          <a:extLst>
            <a:ext uri="{FF2B5EF4-FFF2-40B4-BE49-F238E27FC236}">
              <a16:creationId xmlns:a16="http://schemas.microsoft.com/office/drawing/2014/main" id="{A61AB5C5-980A-4CA3-B98C-FC6A775317E7}"/>
            </a:ext>
          </a:extLst>
        </xdr:cNvPr>
        <xdr:cNvSpPr>
          <a:spLocks noChangeAspect="1" noChangeArrowheads="1"/>
        </xdr:cNvSpPr>
      </xdr:nvSpPr>
      <xdr:spPr bwMode="auto">
        <a:xfrm>
          <a:off x="4362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442" name="AutoShape 1">
          <a:extLst>
            <a:ext uri="{FF2B5EF4-FFF2-40B4-BE49-F238E27FC236}">
              <a16:creationId xmlns:a16="http://schemas.microsoft.com/office/drawing/2014/main" id="{4DDDC337-7BCC-4854-89B3-570A3EDB06AF}"/>
            </a:ext>
          </a:extLst>
        </xdr:cNvPr>
        <xdr:cNvSpPr>
          <a:spLocks noChangeAspect="1" noChangeArrowheads="1"/>
        </xdr:cNvSpPr>
      </xdr:nvSpPr>
      <xdr:spPr bwMode="auto">
        <a:xfrm>
          <a:off x="4362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443" name="AutoShape 1">
          <a:extLst>
            <a:ext uri="{FF2B5EF4-FFF2-40B4-BE49-F238E27FC236}">
              <a16:creationId xmlns:a16="http://schemas.microsoft.com/office/drawing/2014/main" id="{907C69E7-2C8B-4C81-9574-FE864DACBB41}"/>
            </a:ext>
          </a:extLst>
        </xdr:cNvPr>
        <xdr:cNvSpPr>
          <a:spLocks noChangeAspect="1" noChangeArrowheads="1"/>
        </xdr:cNvSpPr>
      </xdr:nvSpPr>
      <xdr:spPr bwMode="auto">
        <a:xfrm>
          <a:off x="4362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444" name="AutoShape 1">
          <a:extLst>
            <a:ext uri="{FF2B5EF4-FFF2-40B4-BE49-F238E27FC236}">
              <a16:creationId xmlns:a16="http://schemas.microsoft.com/office/drawing/2014/main" id="{428AF398-3ECA-4C60-B088-436D29DD915A}"/>
            </a:ext>
          </a:extLst>
        </xdr:cNvPr>
        <xdr:cNvSpPr>
          <a:spLocks noChangeAspect="1" noChangeArrowheads="1"/>
        </xdr:cNvSpPr>
      </xdr:nvSpPr>
      <xdr:spPr bwMode="auto">
        <a:xfrm>
          <a:off x="4362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445" name="AutoShape 1">
          <a:extLst>
            <a:ext uri="{FF2B5EF4-FFF2-40B4-BE49-F238E27FC236}">
              <a16:creationId xmlns:a16="http://schemas.microsoft.com/office/drawing/2014/main" id="{1A685DD3-151E-4BF9-8B31-83E33DD38E01}"/>
            </a:ext>
          </a:extLst>
        </xdr:cNvPr>
        <xdr:cNvSpPr>
          <a:spLocks noChangeAspect="1" noChangeArrowheads="1"/>
        </xdr:cNvSpPr>
      </xdr:nvSpPr>
      <xdr:spPr bwMode="auto">
        <a:xfrm>
          <a:off x="4362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446" name="AutoShape 1">
          <a:extLst>
            <a:ext uri="{FF2B5EF4-FFF2-40B4-BE49-F238E27FC236}">
              <a16:creationId xmlns:a16="http://schemas.microsoft.com/office/drawing/2014/main" id="{AEFF263F-99CC-4171-BA64-DD1046E7896C}"/>
            </a:ext>
          </a:extLst>
        </xdr:cNvPr>
        <xdr:cNvSpPr>
          <a:spLocks noChangeAspect="1" noChangeArrowheads="1"/>
        </xdr:cNvSpPr>
      </xdr:nvSpPr>
      <xdr:spPr bwMode="auto">
        <a:xfrm>
          <a:off x="4362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447" name="AutoShape 1">
          <a:extLst>
            <a:ext uri="{FF2B5EF4-FFF2-40B4-BE49-F238E27FC236}">
              <a16:creationId xmlns:a16="http://schemas.microsoft.com/office/drawing/2014/main" id="{9950077C-854A-4E19-B6A2-BC42999ECB67}"/>
            </a:ext>
          </a:extLst>
        </xdr:cNvPr>
        <xdr:cNvSpPr>
          <a:spLocks noChangeAspect="1" noChangeArrowheads="1"/>
        </xdr:cNvSpPr>
      </xdr:nvSpPr>
      <xdr:spPr bwMode="auto">
        <a:xfrm>
          <a:off x="4362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448" name="AutoShape 1">
          <a:extLst>
            <a:ext uri="{FF2B5EF4-FFF2-40B4-BE49-F238E27FC236}">
              <a16:creationId xmlns:a16="http://schemas.microsoft.com/office/drawing/2014/main" id="{B4F78291-D7E6-419D-9E43-3E7E57FF79C0}"/>
            </a:ext>
          </a:extLst>
        </xdr:cNvPr>
        <xdr:cNvSpPr>
          <a:spLocks noChangeAspect="1" noChangeArrowheads="1"/>
        </xdr:cNvSpPr>
      </xdr:nvSpPr>
      <xdr:spPr bwMode="auto">
        <a:xfrm>
          <a:off x="4362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449" name="AutoShape 1">
          <a:extLst>
            <a:ext uri="{FF2B5EF4-FFF2-40B4-BE49-F238E27FC236}">
              <a16:creationId xmlns:a16="http://schemas.microsoft.com/office/drawing/2014/main" id="{106C819C-45A0-4AC7-9CE0-9F0BAF5523FE}"/>
            </a:ext>
          </a:extLst>
        </xdr:cNvPr>
        <xdr:cNvSpPr>
          <a:spLocks noChangeAspect="1" noChangeArrowheads="1"/>
        </xdr:cNvSpPr>
      </xdr:nvSpPr>
      <xdr:spPr bwMode="auto">
        <a:xfrm>
          <a:off x="4362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450" name="AutoShape 1">
          <a:extLst>
            <a:ext uri="{FF2B5EF4-FFF2-40B4-BE49-F238E27FC236}">
              <a16:creationId xmlns:a16="http://schemas.microsoft.com/office/drawing/2014/main" id="{459CB177-674D-4DFE-A914-6D69F59457F8}"/>
            </a:ext>
          </a:extLst>
        </xdr:cNvPr>
        <xdr:cNvSpPr>
          <a:spLocks noChangeAspect="1" noChangeArrowheads="1"/>
        </xdr:cNvSpPr>
      </xdr:nvSpPr>
      <xdr:spPr bwMode="auto">
        <a:xfrm>
          <a:off x="4362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451" name="AutoShape 1">
          <a:extLst>
            <a:ext uri="{FF2B5EF4-FFF2-40B4-BE49-F238E27FC236}">
              <a16:creationId xmlns:a16="http://schemas.microsoft.com/office/drawing/2014/main" id="{971284E9-769B-49BB-B102-6186968BD6DF}"/>
            </a:ext>
          </a:extLst>
        </xdr:cNvPr>
        <xdr:cNvSpPr>
          <a:spLocks noChangeAspect="1" noChangeArrowheads="1"/>
        </xdr:cNvSpPr>
      </xdr:nvSpPr>
      <xdr:spPr bwMode="auto">
        <a:xfrm>
          <a:off x="4362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452" name="AutoShape 1">
          <a:extLst>
            <a:ext uri="{FF2B5EF4-FFF2-40B4-BE49-F238E27FC236}">
              <a16:creationId xmlns:a16="http://schemas.microsoft.com/office/drawing/2014/main" id="{E3E8CBB2-5D1F-4D48-87F5-588868A41567}"/>
            </a:ext>
          </a:extLst>
        </xdr:cNvPr>
        <xdr:cNvSpPr>
          <a:spLocks noChangeAspect="1" noChangeArrowheads="1"/>
        </xdr:cNvSpPr>
      </xdr:nvSpPr>
      <xdr:spPr bwMode="auto">
        <a:xfrm>
          <a:off x="4362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453" name="AutoShape 1">
          <a:extLst>
            <a:ext uri="{FF2B5EF4-FFF2-40B4-BE49-F238E27FC236}">
              <a16:creationId xmlns:a16="http://schemas.microsoft.com/office/drawing/2014/main" id="{69FF50E1-41D4-4393-84B9-2EDA7C0E4DA5}"/>
            </a:ext>
          </a:extLst>
        </xdr:cNvPr>
        <xdr:cNvSpPr>
          <a:spLocks noChangeAspect="1" noChangeArrowheads="1"/>
        </xdr:cNvSpPr>
      </xdr:nvSpPr>
      <xdr:spPr bwMode="auto">
        <a:xfrm>
          <a:off x="4362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454" name="AutoShape 1">
          <a:extLst>
            <a:ext uri="{FF2B5EF4-FFF2-40B4-BE49-F238E27FC236}">
              <a16:creationId xmlns:a16="http://schemas.microsoft.com/office/drawing/2014/main" id="{A77DEA8F-7A67-4643-BDDC-50FE9E944005}"/>
            </a:ext>
          </a:extLst>
        </xdr:cNvPr>
        <xdr:cNvSpPr>
          <a:spLocks noChangeAspect="1" noChangeArrowheads="1"/>
        </xdr:cNvSpPr>
      </xdr:nvSpPr>
      <xdr:spPr bwMode="auto">
        <a:xfrm>
          <a:off x="4362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104775</xdr:colOff>
      <xdr:row>258</xdr:row>
      <xdr:rowOff>47625</xdr:rowOff>
    </xdr:from>
    <xdr:ext cx="297657" cy="323850"/>
    <xdr:sp macro="" textlink="">
      <xdr:nvSpPr>
        <xdr:cNvPr id="455" name="AutoShape 1">
          <a:extLst>
            <a:ext uri="{FF2B5EF4-FFF2-40B4-BE49-F238E27FC236}">
              <a16:creationId xmlns:a16="http://schemas.microsoft.com/office/drawing/2014/main" id="{D41623C7-B222-4A9A-B385-A92C6D6142D9}"/>
            </a:ext>
          </a:extLst>
        </xdr:cNvPr>
        <xdr:cNvSpPr>
          <a:spLocks noChangeAspect="1" noChangeArrowheads="1"/>
        </xdr:cNvSpPr>
      </xdr:nvSpPr>
      <xdr:spPr bwMode="auto">
        <a:xfrm>
          <a:off x="11563350" y="7048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456" name="AutoShape 1">
          <a:extLst>
            <a:ext uri="{FF2B5EF4-FFF2-40B4-BE49-F238E27FC236}">
              <a16:creationId xmlns:a16="http://schemas.microsoft.com/office/drawing/2014/main" id="{45F4AE0B-531B-49DE-82C8-2CA682BD6B97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457" name="AutoShape 1">
          <a:extLst>
            <a:ext uri="{FF2B5EF4-FFF2-40B4-BE49-F238E27FC236}">
              <a16:creationId xmlns:a16="http://schemas.microsoft.com/office/drawing/2014/main" id="{86038C6E-E0DB-489C-B335-59BD52241DC0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458" name="AutoShape 1">
          <a:extLst>
            <a:ext uri="{FF2B5EF4-FFF2-40B4-BE49-F238E27FC236}">
              <a16:creationId xmlns:a16="http://schemas.microsoft.com/office/drawing/2014/main" id="{ED0F4A4D-68D4-47CE-A8F4-1A9D70D73C33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459" name="AutoShape 1">
          <a:extLst>
            <a:ext uri="{FF2B5EF4-FFF2-40B4-BE49-F238E27FC236}">
              <a16:creationId xmlns:a16="http://schemas.microsoft.com/office/drawing/2014/main" id="{B2021D4E-442A-400F-BEE8-2C9C05562DF6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460" name="AutoShape 1">
          <a:extLst>
            <a:ext uri="{FF2B5EF4-FFF2-40B4-BE49-F238E27FC236}">
              <a16:creationId xmlns:a16="http://schemas.microsoft.com/office/drawing/2014/main" id="{5B505A45-0C4E-4DD7-8CA1-2F9EFD88F322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461" name="AutoShape 1">
          <a:extLst>
            <a:ext uri="{FF2B5EF4-FFF2-40B4-BE49-F238E27FC236}">
              <a16:creationId xmlns:a16="http://schemas.microsoft.com/office/drawing/2014/main" id="{735BE90C-AE3B-425A-97D4-4CBAD12945C6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462" name="AutoShape 1">
          <a:extLst>
            <a:ext uri="{FF2B5EF4-FFF2-40B4-BE49-F238E27FC236}">
              <a16:creationId xmlns:a16="http://schemas.microsoft.com/office/drawing/2014/main" id="{CF5287DB-B192-4C27-931F-E6903B747B11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463" name="AutoShape 1">
          <a:extLst>
            <a:ext uri="{FF2B5EF4-FFF2-40B4-BE49-F238E27FC236}">
              <a16:creationId xmlns:a16="http://schemas.microsoft.com/office/drawing/2014/main" id="{E1AD5ACE-DE88-4138-90B7-B9897E0E9C64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464" name="AutoShape 1">
          <a:extLst>
            <a:ext uri="{FF2B5EF4-FFF2-40B4-BE49-F238E27FC236}">
              <a16:creationId xmlns:a16="http://schemas.microsoft.com/office/drawing/2014/main" id="{9C8104BD-67FA-4432-B46A-8DC1E61B63B9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465" name="AutoShape 1">
          <a:extLst>
            <a:ext uri="{FF2B5EF4-FFF2-40B4-BE49-F238E27FC236}">
              <a16:creationId xmlns:a16="http://schemas.microsoft.com/office/drawing/2014/main" id="{550C4E79-916D-4213-B95F-0B996B9958BB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466" name="AutoShape 1">
          <a:extLst>
            <a:ext uri="{FF2B5EF4-FFF2-40B4-BE49-F238E27FC236}">
              <a16:creationId xmlns:a16="http://schemas.microsoft.com/office/drawing/2014/main" id="{87292D1B-4194-46AE-9704-D6540BD19427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467" name="AutoShape 1">
          <a:extLst>
            <a:ext uri="{FF2B5EF4-FFF2-40B4-BE49-F238E27FC236}">
              <a16:creationId xmlns:a16="http://schemas.microsoft.com/office/drawing/2014/main" id="{54FE459B-1EFF-4EB3-A525-951E9DF9C903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468" name="AutoShape 1">
          <a:extLst>
            <a:ext uri="{FF2B5EF4-FFF2-40B4-BE49-F238E27FC236}">
              <a16:creationId xmlns:a16="http://schemas.microsoft.com/office/drawing/2014/main" id="{B57155F0-FF6D-47B0-BAFD-F7953E1E8CBF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469" name="AutoShape 1">
          <a:extLst>
            <a:ext uri="{FF2B5EF4-FFF2-40B4-BE49-F238E27FC236}">
              <a16:creationId xmlns:a16="http://schemas.microsoft.com/office/drawing/2014/main" id="{E8100F96-21C1-4ED1-A4CF-A6B33A8A86A3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470" name="AutoShape 1">
          <a:extLst>
            <a:ext uri="{FF2B5EF4-FFF2-40B4-BE49-F238E27FC236}">
              <a16:creationId xmlns:a16="http://schemas.microsoft.com/office/drawing/2014/main" id="{607674DA-9937-4DEB-8CE5-F3A7CB196D93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471" name="AutoShape 1">
          <a:extLst>
            <a:ext uri="{FF2B5EF4-FFF2-40B4-BE49-F238E27FC236}">
              <a16:creationId xmlns:a16="http://schemas.microsoft.com/office/drawing/2014/main" id="{25265675-12F7-4141-8D95-05B329465F5C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472" name="AutoShape 1">
          <a:extLst>
            <a:ext uri="{FF2B5EF4-FFF2-40B4-BE49-F238E27FC236}">
              <a16:creationId xmlns:a16="http://schemas.microsoft.com/office/drawing/2014/main" id="{9D21C539-4A63-456F-B399-09B8276C4F52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473" name="AutoShape 1">
          <a:extLst>
            <a:ext uri="{FF2B5EF4-FFF2-40B4-BE49-F238E27FC236}">
              <a16:creationId xmlns:a16="http://schemas.microsoft.com/office/drawing/2014/main" id="{2432FCBA-E8D4-4C27-85B9-5192C3200947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474" name="AutoShape 1">
          <a:extLst>
            <a:ext uri="{FF2B5EF4-FFF2-40B4-BE49-F238E27FC236}">
              <a16:creationId xmlns:a16="http://schemas.microsoft.com/office/drawing/2014/main" id="{4B87D707-3905-4794-8538-6AADEAEF4301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475" name="AutoShape 1">
          <a:extLst>
            <a:ext uri="{FF2B5EF4-FFF2-40B4-BE49-F238E27FC236}">
              <a16:creationId xmlns:a16="http://schemas.microsoft.com/office/drawing/2014/main" id="{9A3ABB42-AEFE-436E-B3BC-69174631A482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476" name="AutoShape 1">
          <a:extLst>
            <a:ext uri="{FF2B5EF4-FFF2-40B4-BE49-F238E27FC236}">
              <a16:creationId xmlns:a16="http://schemas.microsoft.com/office/drawing/2014/main" id="{3795257E-1C5F-40DB-8216-CC03EE2A034A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477" name="AutoShape 1">
          <a:extLst>
            <a:ext uri="{FF2B5EF4-FFF2-40B4-BE49-F238E27FC236}">
              <a16:creationId xmlns:a16="http://schemas.microsoft.com/office/drawing/2014/main" id="{BDF38582-F20F-48F1-8E80-954B177B77BC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478" name="AutoShape 1">
          <a:extLst>
            <a:ext uri="{FF2B5EF4-FFF2-40B4-BE49-F238E27FC236}">
              <a16:creationId xmlns:a16="http://schemas.microsoft.com/office/drawing/2014/main" id="{CE85A27D-91B7-4209-80E7-8E85B2B73053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479" name="AutoShape 1">
          <a:extLst>
            <a:ext uri="{FF2B5EF4-FFF2-40B4-BE49-F238E27FC236}">
              <a16:creationId xmlns:a16="http://schemas.microsoft.com/office/drawing/2014/main" id="{B9AF298F-73B2-48C2-8315-631EB94C6D19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480" name="AutoShape 1">
          <a:extLst>
            <a:ext uri="{FF2B5EF4-FFF2-40B4-BE49-F238E27FC236}">
              <a16:creationId xmlns:a16="http://schemas.microsoft.com/office/drawing/2014/main" id="{0A5CE481-5B88-4CE7-8B24-C0623B306A28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481" name="AutoShape 1">
          <a:extLst>
            <a:ext uri="{FF2B5EF4-FFF2-40B4-BE49-F238E27FC236}">
              <a16:creationId xmlns:a16="http://schemas.microsoft.com/office/drawing/2014/main" id="{E1FFA01C-FA1B-4909-A722-5F1D70097206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482" name="AutoShape 1">
          <a:extLst>
            <a:ext uri="{FF2B5EF4-FFF2-40B4-BE49-F238E27FC236}">
              <a16:creationId xmlns:a16="http://schemas.microsoft.com/office/drawing/2014/main" id="{291B7F01-6630-428F-AF45-717DF569518E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483" name="AutoShape 1">
          <a:extLst>
            <a:ext uri="{FF2B5EF4-FFF2-40B4-BE49-F238E27FC236}">
              <a16:creationId xmlns:a16="http://schemas.microsoft.com/office/drawing/2014/main" id="{A974BBB5-441C-47B9-AE6C-085392650EAB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484" name="AutoShape 1">
          <a:extLst>
            <a:ext uri="{FF2B5EF4-FFF2-40B4-BE49-F238E27FC236}">
              <a16:creationId xmlns:a16="http://schemas.microsoft.com/office/drawing/2014/main" id="{25678427-D4DB-43E6-B58A-580A49AB1493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485" name="AutoShape 1">
          <a:extLst>
            <a:ext uri="{FF2B5EF4-FFF2-40B4-BE49-F238E27FC236}">
              <a16:creationId xmlns:a16="http://schemas.microsoft.com/office/drawing/2014/main" id="{2F071B63-2112-4ADB-99BC-4AA4A4F65CB9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486" name="AutoShape 1">
          <a:extLst>
            <a:ext uri="{FF2B5EF4-FFF2-40B4-BE49-F238E27FC236}">
              <a16:creationId xmlns:a16="http://schemas.microsoft.com/office/drawing/2014/main" id="{2BC07B1B-AAC9-4966-AD21-BB06F29E3DE5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487" name="AutoShape 1">
          <a:extLst>
            <a:ext uri="{FF2B5EF4-FFF2-40B4-BE49-F238E27FC236}">
              <a16:creationId xmlns:a16="http://schemas.microsoft.com/office/drawing/2014/main" id="{E63B73AB-294A-404F-AAA7-6D8D08A9A877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488" name="AutoShape 1">
          <a:extLst>
            <a:ext uri="{FF2B5EF4-FFF2-40B4-BE49-F238E27FC236}">
              <a16:creationId xmlns:a16="http://schemas.microsoft.com/office/drawing/2014/main" id="{CCBC0F0F-3D01-41D2-B9C1-26207B82B1D1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489" name="AutoShape 1">
          <a:extLst>
            <a:ext uri="{FF2B5EF4-FFF2-40B4-BE49-F238E27FC236}">
              <a16:creationId xmlns:a16="http://schemas.microsoft.com/office/drawing/2014/main" id="{E5F4686B-CE77-4434-B028-9BEEBA963D35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490" name="AutoShape 1">
          <a:extLst>
            <a:ext uri="{FF2B5EF4-FFF2-40B4-BE49-F238E27FC236}">
              <a16:creationId xmlns:a16="http://schemas.microsoft.com/office/drawing/2014/main" id="{AD908102-8739-4C0D-9828-5974AAC74A0B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491" name="AutoShape 1">
          <a:extLst>
            <a:ext uri="{FF2B5EF4-FFF2-40B4-BE49-F238E27FC236}">
              <a16:creationId xmlns:a16="http://schemas.microsoft.com/office/drawing/2014/main" id="{895CC802-DE8C-49E4-A131-9DC4A43A9562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492" name="AutoShape 1">
          <a:extLst>
            <a:ext uri="{FF2B5EF4-FFF2-40B4-BE49-F238E27FC236}">
              <a16:creationId xmlns:a16="http://schemas.microsoft.com/office/drawing/2014/main" id="{72CB3EF6-490B-4BFE-8358-7A7A3CA27E6E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493" name="AutoShape 1">
          <a:extLst>
            <a:ext uri="{FF2B5EF4-FFF2-40B4-BE49-F238E27FC236}">
              <a16:creationId xmlns:a16="http://schemas.microsoft.com/office/drawing/2014/main" id="{C3BCAF21-7A88-4616-A8D6-77BCDE90F8A2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494" name="AutoShape 1">
          <a:extLst>
            <a:ext uri="{FF2B5EF4-FFF2-40B4-BE49-F238E27FC236}">
              <a16:creationId xmlns:a16="http://schemas.microsoft.com/office/drawing/2014/main" id="{6E8C8F1B-0D56-440B-801D-306BBED37DD5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495" name="AutoShape 1">
          <a:extLst>
            <a:ext uri="{FF2B5EF4-FFF2-40B4-BE49-F238E27FC236}">
              <a16:creationId xmlns:a16="http://schemas.microsoft.com/office/drawing/2014/main" id="{D503A3F2-72C0-4077-BC81-D0FC97384EA7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496" name="AutoShape 1">
          <a:extLst>
            <a:ext uri="{FF2B5EF4-FFF2-40B4-BE49-F238E27FC236}">
              <a16:creationId xmlns:a16="http://schemas.microsoft.com/office/drawing/2014/main" id="{7114CAA8-4730-4703-A775-91B7F345B02A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497" name="AutoShape 1">
          <a:extLst>
            <a:ext uri="{FF2B5EF4-FFF2-40B4-BE49-F238E27FC236}">
              <a16:creationId xmlns:a16="http://schemas.microsoft.com/office/drawing/2014/main" id="{CF21809D-D6AB-4038-9DEE-8394C3F7E49E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498" name="AutoShape 1">
          <a:extLst>
            <a:ext uri="{FF2B5EF4-FFF2-40B4-BE49-F238E27FC236}">
              <a16:creationId xmlns:a16="http://schemas.microsoft.com/office/drawing/2014/main" id="{86AAC74E-0553-4F1E-8440-E50DEA8C24A2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499" name="AutoShape 1">
          <a:extLst>
            <a:ext uri="{FF2B5EF4-FFF2-40B4-BE49-F238E27FC236}">
              <a16:creationId xmlns:a16="http://schemas.microsoft.com/office/drawing/2014/main" id="{34391BAE-AAA2-46A3-A780-6AFADE1C1D1D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00" name="AutoShape 1">
          <a:extLst>
            <a:ext uri="{FF2B5EF4-FFF2-40B4-BE49-F238E27FC236}">
              <a16:creationId xmlns:a16="http://schemas.microsoft.com/office/drawing/2014/main" id="{A5E18C27-04C5-4D44-9660-A75DB8146EFA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01" name="AutoShape 1">
          <a:extLst>
            <a:ext uri="{FF2B5EF4-FFF2-40B4-BE49-F238E27FC236}">
              <a16:creationId xmlns:a16="http://schemas.microsoft.com/office/drawing/2014/main" id="{3E631CA5-FA6A-4B10-BB2B-9C215C9232C4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02" name="AutoShape 1">
          <a:extLst>
            <a:ext uri="{FF2B5EF4-FFF2-40B4-BE49-F238E27FC236}">
              <a16:creationId xmlns:a16="http://schemas.microsoft.com/office/drawing/2014/main" id="{5E748405-BAF7-4373-AC91-C807DE87671E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03" name="AutoShape 1">
          <a:extLst>
            <a:ext uri="{FF2B5EF4-FFF2-40B4-BE49-F238E27FC236}">
              <a16:creationId xmlns:a16="http://schemas.microsoft.com/office/drawing/2014/main" id="{FC9095EB-31A4-4C39-8FB3-99159C941ECF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04" name="AutoShape 1">
          <a:extLst>
            <a:ext uri="{FF2B5EF4-FFF2-40B4-BE49-F238E27FC236}">
              <a16:creationId xmlns:a16="http://schemas.microsoft.com/office/drawing/2014/main" id="{DA4E1954-96BD-4BB7-BABF-295745D4AF32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05" name="AutoShape 1">
          <a:extLst>
            <a:ext uri="{FF2B5EF4-FFF2-40B4-BE49-F238E27FC236}">
              <a16:creationId xmlns:a16="http://schemas.microsoft.com/office/drawing/2014/main" id="{ACEE3C49-720E-4EC9-B158-769A3A273454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06" name="AutoShape 1">
          <a:extLst>
            <a:ext uri="{FF2B5EF4-FFF2-40B4-BE49-F238E27FC236}">
              <a16:creationId xmlns:a16="http://schemas.microsoft.com/office/drawing/2014/main" id="{244A25A7-B2E2-47B5-8AFC-DFBBE6E1B6D7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07" name="AutoShape 1">
          <a:extLst>
            <a:ext uri="{FF2B5EF4-FFF2-40B4-BE49-F238E27FC236}">
              <a16:creationId xmlns:a16="http://schemas.microsoft.com/office/drawing/2014/main" id="{A9417447-08B1-41ED-BAA8-8ABCF8E6E845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08" name="AutoShape 1">
          <a:extLst>
            <a:ext uri="{FF2B5EF4-FFF2-40B4-BE49-F238E27FC236}">
              <a16:creationId xmlns:a16="http://schemas.microsoft.com/office/drawing/2014/main" id="{E9852F1B-437C-406C-B7AC-3D3C2FE6F38A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09" name="AutoShape 1">
          <a:extLst>
            <a:ext uri="{FF2B5EF4-FFF2-40B4-BE49-F238E27FC236}">
              <a16:creationId xmlns:a16="http://schemas.microsoft.com/office/drawing/2014/main" id="{98369AF1-3B3A-4409-938A-71CE7F43A976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10" name="AutoShape 1">
          <a:extLst>
            <a:ext uri="{FF2B5EF4-FFF2-40B4-BE49-F238E27FC236}">
              <a16:creationId xmlns:a16="http://schemas.microsoft.com/office/drawing/2014/main" id="{1F425D4A-A2B5-46CA-822B-5106BAEE8A2A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11" name="AutoShape 1">
          <a:extLst>
            <a:ext uri="{FF2B5EF4-FFF2-40B4-BE49-F238E27FC236}">
              <a16:creationId xmlns:a16="http://schemas.microsoft.com/office/drawing/2014/main" id="{1B21A43E-7F17-4382-A0CB-2E46DBC39298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12" name="AutoShape 1">
          <a:extLst>
            <a:ext uri="{FF2B5EF4-FFF2-40B4-BE49-F238E27FC236}">
              <a16:creationId xmlns:a16="http://schemas.microsoft.com/office/drawing/2014/main" id="{C54EFD66-AE11-4B9D-990A-51005B63A876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13" name="AutoShape 1">
          <a:extLst>
            <a:ext uri="{FF2B5EF4-FFF2-40B4-BE49-F238E27FC236}">
              <a16:creationId xmlns:a16="http://schemas.microsoft.com/office/drawing/2014/main" id="{92FA5043-01BC-4AB9-8266-1ED8A39830BF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14" name="AutoShape 1">
          <a:extLst>
            <a:ext uri="{FF2B5EF4-FFF2-40B4-BE49-F238E27FC236}">
              <a16:creationId xmlns:a16="http://schemas.microsoft.com/office/drawing/2014/main" id="{15890029-C739-4FAB-8DF2-1AD72F3C4504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515" name="AutoShape 1">
          <a:extLst>
            <a:ext uri="{FF2B5EF4-FFF2-40B4-BE49-F238E27FC236}">
              <a16:creationId xmlns:a16="http://schemas.microsoft.com/office/drawing/2014/main" id="{41BBB9B2-2193-4675-AC8F-E07360B96123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516" name="AutoShape 1">
          <a:extLst>
            <a:ext uri="{FF2B5EF4-FFF2-40B4-BE49-F238E27FC236}">
              <a16:creationId xmlns:a16="http://schemas.microsoft.com/office/drawing/2014/main" id="{A8FD640C-7843-48C1-A819-38741A1337B5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517" name="AutoShape 1">
          <a:extLst>
            <a:ext uri="{FF2B5EF4-FFF2-40B4-BE49-F238E27FC236}">
              <a16:creationId xmlns:a16="http://schemas.microsoft.com/office/drawing/2014/main" id="{27DE5D71-F5B3-4EFA-BE85-A5B8E0E3BA71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518" name="AutoShape 1">
          <a:extLst>
            <a:ext uri="{FF2B5EF4-FFF2-40B4-BE49-F238E27FC236}">
              <a16:creationId xmlns:a16="http://schemas.microsoft.com/office/drawing/2014/main" id="{7902040B-458F-4424-8CD4-0B68FA5FA4EF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519" name="AutoShape 1">
          <a:extLst>
            <a:ext uri="{FF2B5EF4-FFF2-40B4-BE49-F238E27FC236}">
              <a16:creationId xmlns:a16="http://schemas.microsoft.com/office/drawing/2014/main" id="{EC8448AC-626F-4195-904D-FFF14B4F9C75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520" name="AutoShape 1">
          <a:extLst>
            <a:ext uri="{FF2B5EF4-FFF2-40B4-BE49-F238E27FC236}">
              <a16:creationId xmlns:a16="http://schemas.microsoft.com/office/drawing/2014/main" id="{477C1883-4250-4D6B-BBD8-638F5B1CC28E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521" name="AutoShape 1">
          <a:extLst>
            <a:ext uri="{FF2B5EF4-FFF2-40B4-BE49-F238E27FC236}">
              <a16:creationId xmlns:a16="http://schemas.microsoft.com/office/drawing/2014/main" id="{946C1796-9C8D-4936-92AC-B27F0A2153F8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522" name="AutoShape 1">
          <a:extLst>
            <a:ext uri="{FF2B5EF4-FFF2-40B4-BE49-F238E27FC236}">
              <a16:creationId xmlns:a16="http://schemas.microsoft.com/office/drawing/2014/main" id="{A57A8DA8-3671-4A0A-A34D-9542A912A806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523" name="AutoShape 1">
          <a:extLst>
            <a:ext uri="{FF2B5EF4-FFF2-40B4-BE49-F238E27FC236}">
              <a16:creationId xmlns:a16="http://schemas.microsoft.com/office/drawing/2014/main" id="{C4766018-800B-44B8-9432-7179935AAB91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524" name="AutoShape 1">
          <a:extLst>
            <a:ext uri="{FF2B5EF4-FFF2-40B4-BE49-F238E27FC236}">
              <a16:creationId xmlns:a16="http://schemas.microsoft.com/office/drawing/2014/main" id="{92B8A8B9-7EEB-4D84-B76A-DCF3098670D0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525" name="AutoShape 1">
          <a:extLst>
            <a:ext uri="{FF2B5EF4-FFF2-40B4-BE49-F238E27FC236}">
              <a16:creationId xmlns:a16="http://schemas.microsoft.com/office/drawing/2014/main" id="{EA38843D-CD9D-4BEB-B674-13597017CA7B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526" name="AutoShape 1">
          <a:extLst>
            <a:ext uri="{FF2B5EF4-FFF2-40B4-BE49-F238E27FC236}">
              <a16:creationId xmlns:a16="http://schemas.microsoft.com/office/drawing/2014/main" id="{994A2E8D-5D09-43F4-B804-64F91F51D485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527" name="AutoShape 1">
          <a:extLst>
            <a:ext uri="{FF2B5EF4-FFF2-40B4-BE49-F238E27FC236}">
              <a16:creationId xmlns:a16="http://schemas.microsoft.com/office/drawing/2014/main" id="{D1F6D061-A83B-4B8D-B043-B41C05B22642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528" name="AutoShape 1">
          <a:extLst>
            <a:ext uri="{FF2B5EF4-FFF2-40B4-BE49-F238E27FC236}">
              <a16:creationId xmlns:a16="http://schemas.microsoft.com/office/drawing/2014/main" id="{4638AE36-1E4F-4F6B-8A12-D4E202345BD2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529" name="AutoShape 1">
          <a:extLst>
            <a:ext uri="{FF2B5EF4-FFF2-40B4-BE49-F238E27FC236}">
              <a16:creationId xmlns:a16="http://schemas.microsoft.com/office/drawing/2014/main" id="{49325DE4-33F7-49FC-BEBD-B4D20B76EB98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530" name="AutoShape 1">
          <a:extLst>
            <a:ext uri="{FF2B5EF4-FFF2-40B4-BE49-F238E27FC236}">
              <a16:creationId xmlns:a16="http://schemas.microsoft.com/office/drawing/2014/main" id="{98EC3C59-2DAC-450D-8CBC-7B336D55089D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531" name="AutoShape 1">
          <a:extLst>
            <a:ext uri="{FF2B5EF4-FFF2-40B4-BE49-F238E27FC236}">
              <a16:creationId xmlns:a16="http://schemas.microsoft.com/office/drawing/2014/main" id="{D8E8B7A0-537F-44F3-9808-0B4EF141332E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532" name="AutoShape 1">
          <a:extLst>
            <a:ext uri="{FF2B5EF4-FFF2-40B4-BE49-F238E27FC236}">
              <a16:creationId xmlns:a16="http://schemas.microsoft.com/office/drawing/2014/main" id="{AA39EA5A-6C14-47FE-8ED3-7A90DBC7717B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</xdr:row>
      <xdr:rowOff>0</xdr:rowOff>
    </xdr:from>
    <xdr:ext cx="297657" cy="323850"/>
    <xdr:sp macro="" textlink="">
      <xdr:nvSpPr>
        <xdr:cNvPr id="533" name="AutoShape 1">
          <a:extLst>
            <a:ext uri="{FF2B5EF4-FFF2-40B4-BE49-F238E27FC236}">
              <a16:creationId xmlns:a16="http://schemas.microsoft.com/office/drawing/2014/main" id="{EAA00A21-DDDC-4ABD-B111-25D7FF3EB510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209550</xdr:colOff>
      <xdr:row>0</xdr:row>
      <xdr:rowOff>57150</xdr:rowOff>
    </xdr:from>
    <xdr:ext cx="297657" cy="323850"/>
    <xdr:sp macro="" textlink="">
      <xdr:nvSpPr>
        <xdr:cNvPr id="534" name="AutoShape 1">
          <a:extLst>
            <a:ext uri="{FF2B5EF4-FFF2-40B4-BE49-F238E27FC236}">
              <a16:creationId xmlns:a16="http://schemas.microsoft.com/office/drawing/2014/main" id="{1E9BDACB-3F09-4AF2-8779-6E4ED6E550ED}"/>
            </a:ext>
          </a:extLst>
        </xdr:cNvPr>
        <xdr:cNvSpPr>
          <a:spLocks noChangeAspect="1" noChangeArrowheads="1"/>
        </xdr:cNvSpPr>
      </xdr:nvSpPr>
      <xdr:spPr bwMode="auto">
        <a:xfrm>
          <a:off x="9858375" y="571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</xdr:colOff>
      <xdr:row>0</xdr:row>
      <xdr:rowOff>38100</xdr:rowOff>
    </xdr:from>
    <xdr:ext cx="297657" cy="285750"/>
    <xdr:sp macro="" textlink="">
      <xdr:nvSpPr>
        <xdr:cNvPr id="535" name="AutoShape 1">
          <a:extLst>
            <a:ext uri="{FF2B5EF4-FFF2-40B4-BE49-F238E27FC236}">
              <a16:creationId xmlns:a16="http://schemas.microsoft.com/office/drawing/2014/main" id="{149B39E1-8543-4139-B100-8049A2321659}"/>
            </a:ext>
          </a:extLst>
        </xdr:cNvPr>
        <xdr:cNvSpPr>
          <a:spLocks noChangeAspect="1" noChangeArrowheads="1"/>
        </xdr:cNvSpPr>
      </xdr:nvSpPr>
      <xdr:spPr bwMode="auto">
        <a:xfrm>
          <a:off x="9658350" y="38100"/>
          <a:ext cx="297657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28575</xdr:colOff>
      <xdr:row>1</xdr:row>
      <xdr:rowOff>19050</xdr:rowOff>
    </xdr:from>
    <xdr:ext cx="297657" cy="323850"/>
    <xdr:sp macro="" textlink="">
      <xdr:nvSpPr>
        <xdr:cNvPr id="536" name="AutoShape 1">
          <a:extLst>
            <a:ext uri="{FF2B5EF4-FFF2-40B4-BE49-F238E27FC236}">
              <a16:creationId xmlns:a16="http://schemas.microsoft.com/office/drawing/2014/main" id="{0FF06F93-976C-423B-BF72-EC8755E14655}"/>
            </a:ext>
          </a:extLst>
        </xdr:cNvPr>
        <xdr:cNvSpPr>
          <a:spLocks noChangeAspect="1" noChangeArrowheads="1"/>
        </xdr:cNvSpPr>
      </xdr:nvSpPr>
      <xdr:spPr bwMode="auto">
        <a:xfrm>
          <a:off x="9677400" y="1238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39" name="AutoShape 1">
          <a:extLst>
            <a:ext uri="{FF2B5EF4-FFF2-40B4-BE49-F238E27FC236}">
              <a16:creationId xmlns:a16="http://schemas.microsoft.com/office/drawing/2014/main" id="{A97D91F6-4B66-4C93-860D-6F27CE27DF2D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40" name="AutoShape 1">
          <a:extLst>
            <a:ext uri="{FF2B5EF4-FFF2-40B4-BE49-F238E27FC236}">
              <a16:creationId xmlns:a16="http://schemas.microsoft.com/office/drawing/2014/main" id="{654A780B-6656-4049-B652-EB9D0712D14D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41" name="AutoShape 1">
          <a:extLst>
            <a:ext uri="{FF2B5EF4-FFF2-40B4-BE49-F238E27FC236}">
              <a16:creationId xmlns:a16="http://schemas.microsoft.com/office/drawing/2014/main" id="{1176C77E-457F-4F72-8BD8-B8403FC13346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42" name="AutoShape 1">
          <a:extLst>
            <a:ext uri="{FF2B5EF4-FFF2-40B4-BE49-F238E27FC236}">
              <a16:creationId xmlns:a16="http://schemas.microsoft.com/office/drawing/2014/main" id="{869CBAF8-C123-46DC-8073-B79C403CA1E1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43" name="AutoShape 1">
          <a:extLst>
            <a:ext uri="{FF2B5EF4-FFF2-40B4-BE49-F238E27FC236}">
              <a16:creationId xmlns:a16="http://schemas.microsoft.com/office/drawing/2014/main" id="{9A670F32-916D-4063-B582-A4ABFC3A75F8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44" name="AutoShape 1">
          <a:extLst>
            <a:ext uri="{FF2B5EF4-FFF2-40B4-BE49-F238E27FC236}">
              <a16:creationId xmlns:a16="http://schemas.microsoft.com/office/drawing/2014/main" id="{F172CD1F-E2F8-4093-BF2B-0830C7881341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45" name="AutoShape 1">
          <a:extLst>
            <a:ext uri="{FF2B5EF4-FFF2-40B4-BE49-F238E27FC236}">
              <a16:creationId xmlns:a16="http://schemas.microsoft.com/office/drawing/2014/main" id="{D72FBA22-24B3-4E89-88ED-5313BED6369F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46" name="AutoShape 1">
          <a:extLst>
            <a:ext uri="{FF2B5EF4-FFF2-40B4-BE49-F238E27FC236}">
              <a16:creationId xmlns:a16="http://schemas.microsoft.com/office/drawing/2014/main" id="{B7A12756-98B4-4677-850D-3945E8A6761A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47" name="AutoShape 1">
          <a:extLst>
            <a:ext uri="{FF2B5EF4-FFF2-40B4-BE49-F238E27FC236}">
              <a16:creationId xmlns:a16="http://schemas.microsoft.com/office/drawing/2014/main" id="{41D7302A-7F0E-4F49-B809-42BC654A761D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48" name="AutoShape 1">
          <a:extLst>
            <a:ext uri="{FF2B5EF4-FFF2-40B4-BE49-F238E27FC236}">
              <a16:creationId xmlns:a16="http://schemas.microsoft.com/office/drawing/2014/main" id="{64D6E7A3-8D09-40B7-863E-A89680A451F9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49" name="AutoShape 1">
          <a:extLst>
            <a:ext uri="{FF2B5EF4-FFF2-40B4-BE49-F238E27FC236}">
              <a16:creationId xmlns:a16="http://schemas.microsoft.com/office/drawing/2014/main" id="{727EFADC-EFDB-4184-99BE-010A982DF1DD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50" name="AutoShape 1">
          <a:extLst>
            <a:ext uri="{FF2B5EF4-FFF2-40B4-BE49-F238E27FC236}">
              <a16:creationId xmlns:a16="http://schemas.microsoft.com/office/drawing/2014/main" id="{0E0D2B0C-F491-4644-A804-8DBEEDDA9A87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51" name="AutoShape 1">
          <a:extLst>
            <a:ext uri="{FF2B5EF4-FFF2-40B4-BE49-F238E27FC236}">
              <a16:creationId xmlns:a16="http://schemas.microsoft.com/office/drawing/2014/main" id="{D0B61554-FA8F-406B-8467-A2C4B82A033D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52" name="AutoShape 1">
          <a:extLst>
            <a:ext uri="{FF2B5EF4-FFF2-40B4-BE49-F238E27FC236}">
              <a16:creationId xmlns:a16="http://schemas.microsoft.com/office/drawing/2014/main" id="{CBBA8EEE-4D3E-4FF9-9E89-C27B4D6AFE2D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53" name="AutoShape 1">
          <a:extLst>
            <a:ext uri="{FF2B5EF4-FFF2-40B4-BE49-F238E27FC236}">
              <a16:creationId xmlns:a16="http://schemas.microsoft.com/office/drawing/2014/main" id="{B3B6CC7E-B44C-48E9-9CB9-B8881D887CC7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54" name="AutoShape 1">
          <a:extLst>
            <a:ext uri="{FF2B5EF4-FFF2-40B4-BE49-F238E27FC236}">
              <a16:creationId xmlns:a16="http://schemas.microsoft.com/office/drawing/2014/main" id="{855A1736-BBBA-49F9-B3CA-7827EEAB9F59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55" name="AutoShape 1">
          <a:extLst>
            <a:ext uri="{FF2B5EF4-FFF2-40B4-BE49-F238E27FC236}">
              <a16:creationId xmlns:a16="http://schemas.microsoft.com/office/drawing/2014/main" id="{95FBAC75-B09C-41F2-A5E7-B25F68E171C7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56" name="AutoShape 1">
          <a:extLst>
            <a:ext uri="{FF2B5EF4-FFF2-40B4-BE49-F238E27FC236}">
              <a16:creationId xmlns:a16="http://schemas.microsoft.com/office/drawing/2014/main" id="{063C2771-C2F0-4D4F-A76E-1FED3E2E1ECC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57" name="AutoShape 1">
          <a:extLst>
            <a:ext uri="{FF2B5EF4-FFF2-40B4-BE49-F238E27FC236}">
              <a16:creationId xmlns:a16="http://schemas.microsoft.com/office/drawing/2014/main" id="{5E933ED0-03FA-4AAB-905A-6AD5CAFECBDB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58" name="AutoShape 1">
          <a:extLst>
            <a:ext uri="{FF2B5EF4-FFF2-40B4-BE49-F238E27FC236}">
              <a16:creationId xmlns:a16="http://schemas.microsoft.com/office/drawing/2014/main" id="{158CF07C-302B-4B20-8A1E-4055C8F40B3E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59" name="AutoShape 1">
          <a:extLst>
            <a:ext uri="{FF2B5EF4-FFF2-40B4-BE49-F238E27FC236}">
              <a16:creationId xmlns:a16="http://schemas.microsoft.com/office/drawing/2014/main" id="{A9A286C2-19BF-40FC-8336-9F7871730A43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60" name="AutoShape 1">
          <a:extLst>
            <a:ext uri="{FF2B5EF4-FFF2-40B4-BE49-F238E27FC236}">
              <a16:creationId xmlns:a16="http://schemas.microsoft.com/office/drawing/2014/main" id="{17654FE8-4128-418C-BEA3-A668968389F0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61" name="AutoShape 1">
          <a:extLst>
            <a:ext uri="{FF2B5EF4-FFF2-40B4-BE49-F238E27FC236}">
              <a16:creationId xmlns:a16="http://schemas.microsoft.com/office/drawing/2014/main" id="{A89E12F9-3A11-483E-B969-137E4A334531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62" name="AutoShape 1">
          <a:extLst>
            <a:ext uri="{FF2B5EF4-FFF2-40B4-BE49-F238E27FC236}">
              <a16:creationId xmlns:a16="http://schemas.microsoft.com/office/drawing/2014/main" id="{9A45AEA7-4712-48F8-9158-0927F5FFEECF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63" name="AutoShape 1">
          <a:extLst>
            <a:ext uri="{FF2B5EF4-FFF2-40B4-BE49-F238E27FC236}">
              <a16:creationId xmlns:a16="http://schemas.microsoft.com/office/drawing/2014/main" id="{657757CA-D26F-4F3B-A6DC-2FE28DFD190D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64" name="AutoShape 1">
          <a:extLst>
            <a:ext uri="{FF2B5EF4-FFF2-40B4-BE49-F238E27FC236}">
              <a16:creationId xmlns:a16="http://schemas.microsoft.com/office/drawing/2014/main" id="{518B85A2-2257-4531-8CD9-1D513EB9B6B1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65" name="AutoShape 1">
          <a:extLst>
            <a:ext uri="{FF2B5EF4-FFF2-40B4-BE49-F238E27FC236}">
              <a16:creationId xmlns:a16="http://schemas.microsoft.com/office/drawing/2014/main" id="{02CE0BED-430B-4CAC-B372-41549EA6BE3A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66" name="AutoShape 1">
          <a:extLst>
            <a:ext uri="{FF2B5EF4-FFF2-40B4-BE49-F238E27FC236}">
              <a16:creationId xmlns:a16="http://schemas.microsoft.com/office/drawing/2014/main" id="{32BF4F43-D4D8-4F15-9226-852686E5DD01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67" name="AutoShape 1">
          <a:extLst>
            <a:ext uri="{FF2B5EF4-FFF2-40B4-BE49-F238E27FC236}">
              <a16:creationId xmlns:a16="http://schemas.microsoft.com/office/drawing/2014/main" id="{D48C0310-66A8-4897-8AC8-56EE0B3080DE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1</xdr:row>
      <xdr:rowOff>0</xdr:rowOff>
    </xdr:from>
    <xdr:ext cx="297657" cy="323850"/>
    <xdr:sp macro="" textlink="">
      <xdr:nvSpPr>
        <xdr:cNvPr id="568" name="AutoShape 1">
          <a:extLst>
            <a:ext uri="{FF2B5EF4-FFF2-40B4-BE49-F238E27FC236}">
              <a16:creationId xmlns:a16="http://schemas.microsoft.com/office/drawing/2014/main" id="{BC429316-1A27-488E-A362-0D5D6898E1A3}"/>
            </a:ext>
          </a:extLst>
        </xdr:cNvPr>
        <xdr:cNvSpPr>
          <a:spLocks noChangeAspect="1" noChangeArrowheads="1"/>
        </xdr:cNvSpPr>
      </xdr:nvSpPr>
      <xdr:spPr bwMode="auto">
        <a:xfrm>
          <a:off x="90868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1</xdr:row>
      <xdr:rowOff>0</xdr:rowOff>
    </xdr:from>
    <xdr:ext cx="297657" cy="323850"/>
    <xdr:sp macro="" textlink="">
      <xdr:nvSpPr>
        <xdr:cNvPr id="569" name="AutoShape 1">
          <a:extLst>
            <a:ext uri="{FF2B5EF4-FFF2-40B4-BE49-F238E27FC236}">
              <a16:creationId xmlns:a16="http://schemas.microsoft.com/office/drawing/2014/main" id="{BE90A2D0-F6B7-417A-91C0-127B82560911}"/>
            </a:ext>
          </a:extLst>
        </xdr:cNvPr>
        <xdr:cNvSpPr>
          <a:spLocks noChangeAspect="1" noChangeArrowheads="1"/>
        </xdr:cNvSpPr>
      </xdr:nvSpPr>
      <xdr:spPr bwMode="auto">
        <a:xfrm>
          <a:off x="90868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1</xdr:row>
      <xdr:rowOff>0</xdr:rowOff>
    </xdr:from>
    <xdr:ext cx="297657" cy="323850"/>
    <xdr:sp macro="" textlink="">
      <xdr:nvSpPr>
        <xdr:cNvPr id="570" name="AutoShape 1">
          <a:extLst>
            <a:ext uri="{FF2B5EF4-FFF2-40B4-BE49-F238E27FC236}">
              <a16:creationId xmlns:a16="http://schemas.microsoft.com/office/drawing/2014/main" id="{C28396CD-DBAE-4966-896C-1874489D19AA}"/>
            </a:ext>
          </a:extLst>
        </xdr:cNvPr>
        <xdr:cNvSpPr>
          <a:spLocks noChangeAspect="1" noChangeArrowheads="1"/>
        </xdr:cNvSpPr>
      </xdr:nvSpPr>
      <xdr:spPr bwMode="auto">
        <a:xfrm>
          <a:off x="90868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1</xdr:row>
      <xdr:rowOff>0</xdr:rowOff>
    </xdr:from>
    <xdr:ext cx="297657" cy="323850"/>
    <xdr:sp macro="" textlink="">
      <xdr:nvSpPr>
        <xdr:cNvPr id="571" name="AutoShape 1">
          <a:extLst>
            <a:ext uri="{FF2B5EF4-FFF2-40B4-BE49-F238E27FC236}">
              <a16:creationId xmlns:a16="http://schemas.microsoft.com/office/drawing/2014/main" id="{B6E7BE6E-6FB9-4DAE-B41F-58C80C6F9E6A}"/>
            </a:ext>
          </a:extLst>
        </xdr:cNvPr>
        <xdr:cNvSpPr>
          <a:spLocks noChangeAspect="1" noChangeArrowheads="1"/>
        </xdr:cNvSpPr>
      </xdr:nvSpPr>
      <xdr:spPr bwMode="auto">
        <a:xfrm>
          <a:off x="90868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1</xdr:row>
      <xdr:rowOff>0</xdr:rowOff>
    </xdr:from>
    <xdr:ext cx="297657" cy="323850"/>
    <xdr:sp macro="" textlink="">
      <xdr:nvSpPr>
        <xdr:cNvPr id="572" name="AutoShape 1">
          <a:extLst>
            <a:ext uri="{FF2B5EF4-FFF2-40B4-BE49-F238E27FC236}">
              <a16:creationId xmlns:a16="http://schemas.microsoft.com/office/drawing/2014/main" id="{17B95A52-EAB8-465F-8903-7C1BF08B974E}"/>
            </a:ext>
          </a:extLst>
        </xdr:cNvPr>
        <xdr:cNvSpPr>
          <a:spLocks noChangeAspect="1" noChangeArrowheads="1"/>
        </xdr:cNvSpPr>
      </xdr:nvSpPr>
      <xdr:spPr bwMode="auto">
        <a:xfrm>
          <a:off x="90868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1</xdr:row>
      <xdr:rowOff>0</xdr:rowOff>
    </xdr:from>
    <xdr:ext cx="297657" cy="323850"/>
    <xdr:sp macro="" textlink="">
      <xdr:nvSpPr>
        <xdr:cNvPr id="573" name="AutoShape 1">
          <a:extLst>
            <a:ext uri="{FF2B5EF4-FFF2-40B4-BE49-F238E27FC236}">
              <a16:creationId xmlns:a16="http://schemas.microsoft.com/office/drawing/2014/main" id="{2E30C195-8886-41F5-B4A1-F029951FDFAC}"/>
            </a:ext>
          </a:extLst>
        </xdr:cNvPr>
        <xdr:cNvSpPr>
          <a:spLocks noChangeAspect="1" noChangeArrowheads="1"/>
        </xdr:cNvSpPr>
      </xdr:nvSpPr>
      <xdr:spPr bwMode="auto">
        <a:xfrm>
          <a:off x="90868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1</xdr:row>
      <xdr:rowOff>0</xdr:rowOff>
    </xdr:from>
    <xdr:ext cx="297657" cy="323850"/>
    <xdr:sp macro="" textlink="">
      <xdr:nvSpPr>
        <xdr:cNvPr id="574" name="AutoShape 1">
          <a:extLst>
            <a:ext uri="{FF2B5EF4-FFF2-40B4-BE49-F238E27FC236}">
              <a16:creationId xmlns:a16="http://schemas.microsoft.com/office/drawing/2014/main" id="{1C26552E-96F1-4716-B152-E97A58DDA2AC}"/>
            </a:ext>
          </a:extLst>
        </xdr:cNvPr>
        <xdr:cNvSpPr>
          <a:spLocks noChangeAspect="1" noChangeArrowheads="1"/>
        </xdr:cNvSpPr>
      </xdr:nvSpPr>
      <xdr:spPr bwMode="auto">
        <a:xfrm>
          <a:off x="90868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1</xdr:row>
      <xdr:rowOff>0</xdr:rowOff>
    </xdr:from>
    <xdr:ext cx="297657" cy="323850"/>
    <xdr:sp macro="" textlink="">
      <xdr:nvSpPr>
        <xdr:cNvPr id="575" name="AutoShape 1">
          <a:extLst>
            <a:ext uri="{FF2B5EF4-FFF2-40B4-BE49-F238E27FC236}">
              <a16:creationId xmlns:a16="http://schemas.microsoft.com/office/drawing/2014/main" id="{B1419358-1F75-4429-93C9-D5784059B4F1}"/>
            </a:ext>
          </a:extLst>
        </xdr:cNvPr>
        <xdr:cNvSpPr>
          <a:spLocks noChangeAspect="1" noChangeArrowheads="1"/>
        </xdr:cNvSpPr>
      </xdr:nvSpPr>
      <xdr:spPr bwMode="auto">
        <a:xfrm>
          <a:off x="90868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1</xdr:row>
      <xdr:rowOff>0</xdr:rowOff>
    </xdr:from>
    <xdr:ext cx="297657" cy="323850"/>
    <xdr:sp macro="" textlink="">
      <xdr:nvSpPr>
        <xdr:cNvPr id="576" name="AutoShape 1">
          <a:extLst>
            <a:ext uri="{FF2B5EF4-FFF2-40B4-BE49-F238E27FC236}">
              <a16:creationId xmlns:a16="http://schemas.microsoft.com/office/drawing/2014/main" id="{DBA78DCE-A5EF-4A54-A4E0-E1CB5229C18A}"/>
            </a:ext>
          </a:extLst>
        </xdr:cNvPr>
        <xdr:cNvSpPr>
          <a:spLocks noChangeAspect="1" noChangeArrowheads="1"/>
        </xdr:cNvSpPr>
      </xdr:nvSpPr>
      <xdr:spPr bwMode="auto">
        <a:xfrm>
          <a:off x="90868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1</xdr:row>
      <xdr:rowOff>0</xdr:rowOff>
    </xdr:from>
    <xdr:ext cx="297657" cy="323850"/>
    <xdr:sp macro="" textlink="">
      <xdr:nvSpPr>
        <xdr:cNvPr id="577" name="AutoShape 1">
          <a:extLst>
            <a:ext uri="{FF2B5EF4-FFF2-40B4-BE49-F238E27FC236}">
              <a16:creationId xmlns:a16="http://schemas.microsoft.com/office/drawing/2014/main" id="{E656331A-334E-4662-868E-C8831A6B9F63}"/>
            </a:ext>
          </a:extLst>
        </xdr:cNvPr>
        <xdr:cNvSpPr>
          <a:spLocks noChangeAspect="1" noChangeArrowheads="1"/>
        </xdr:cNvSpPr>
      </xdr:nvSpPr>
      <xdr:spPr bwMode="auto">
        <a:xfrm>
          <a:off x="90868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1</xdr:row>
      <xdr:rowOff>0</xdr:rowOff>
    </xdr:from>
    <xdr:ext cx="297657" cy="323850"/>
    <xdr:sp macro="" textlink="">
      <xdr:nvSpPr>
        <xdr:cNvPr id="578" name="AutoShape 1">
          <a:extLst>
            <a:ext uri="{FF2B5EF4-FFF2-40B4-BE49-F238E27FC236}">
              <a16:creationId xmlns:a16="http://schemas.microsoft.com/office/drawing/2014/main" id="{12445F84-197B-47D5-B09C-6BC35B93D9A5}"/>
            </a:ext>
          </a:extLst>
        </xdr:cNvPr>
        <xdr:cNvSpPr>
          <a:spLocks noChangeAspect="1" noChangeArrowheads="1"/>
        </xdr:cNvSpPr>
      </xdr:nvSpPr>
      <xdr:spPr bwMode="auto">
        <a:xfrm>
          <a:off x="90868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1</xdr:row>
      <xdr:rowOff>0</xdr:rowOff>
    </xdr:from>
    <xdr:ext cx="297657" cy="323850"/>
    <xdr:sp macro="" textlink="">
      <xdr:nvSpPr>
        <xdr:cNvPr id="579" name="AutoShape 1">
          <a:extLst>
            <a:ext uri="{FF2B5EF4-FFF2-40B4-BE49-F238E27FC236}">
              <a16:creationId xmlns:a16="http://schemas.microsoft.com/office/drawing/2014/main" id="{A5AC4C70-5492-4BDE-9B18-4B4250B271FC}"/>
            </a:ext>
          </a:extLst>
        </xdr:cNvPr>
        <xdr:cNvSpPr>
          <a:spLocks noChangeAspect="1" noChangeArrowheads="1"/>
        </xdr:cNvSpPr>
      </xdr:nvSpPr>
      <xdr:spPr bwMode="auto">
        <a:xfrm>
          <a:off x="90868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1</xdr:row>
      <xdr:rowOff>0</xdr:rowOff>
    </xdr:from>
    <xdr:ext cx="297657" cy="323850"/>
    <xdr:sp macro="" textlink="">
      <xdr:nvSpPr>
        <xdr:cNvPr id="580" name="AutoShape 1">
          <a:extLst>
            <a:ext uri="{FF2B5EF4-FFF2-40B4-BE49-F238E27FC236}">
              <a16:creationId xmlns:a16="http://schemas.microsoft.com/office/drawing/2014/main" id="{DB6232C1-08A2-4F6A-BFD9-8A9D67D18DCA}"/>
            </a:ext>
          </a:extLst>
        </xdr:cNvPr>
        <xdr:cNvSpPr>
          <a:spLocks noChangeAspect="1" noChangeArrowheads="1"/>
        </xdr:cNvSpPr>
      </xdr:nvSpPr>
      <xdr:spPr bwMode="auto">
        <a:xfrm>
          <a:off x="90868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1</xdr:row>
      <xdr:rowOff>0</xdr:rowOff>
    </xdr:from>
    <xdr:ext cx="297657" cy="323850"/>
    <xdr:sp macro="" textlink="">
      <xdr:nvSpPr>
        <xdr:cNvPr id="581" name="AutoShape 1">
          <a:extLst>
            <a:ext uri="{FF2B5EF4-FFF2-40B4-BE49-F238E27FC236}">
              <a16:creationId xmlns:a16="http://schemas.microsoft.com/office/drawing/2014/main" id="{EC882F7E-B0A1-4124-9781-8A88A20DB117}"/>
            </a:ext>
          </a:extLst>
        </xdr:cNvPr>
        <xdr:cNvSpPr>
          <a:spLocks noChangeAspect="1" noChangeArrowheads="1"/>
        </xdr:cNvSpPr>
      </xdr:nvSpPr>
      <xdr:spPr bwMode="auto">
        <a:xfrm>
          <a:off x="90868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1</xdr:row>
      <xdr:rowOff>0</xdr:rowOff>
    </xdr:from>
    <xdr:ext cx="297657" cy="323850"/>
    <xdr:sp macro="" textlink="">
      <xdr:nvSpPr>
        <xdr:cNvPr id="582" name="AutoShape 1">
          <a:extLst>
            <a:ext uri="{FF2B5EF4-FFF2-40B4-BE49-F238E27FC236}">
              <a16:creationId xmlns:a16="http://schemas.microsoft.com/office/drawing/2014/main" id="{2B33C611-5C9C-4259-855C-275E6CD7EE43}"/>
            </a:ext>
          </a:extLst>
        </xdr:cNvPr>
        <xdr:cNvSpPr>
          <a:spLocks noChangeAspect="1" noChangeArrowheads="1"/>
        </xdr:cNvSpPr>
      </xdr:nvSpPr>
      <xdr:spPr bwMode="auto">
        <a:xfrm>
          <a:off x="90868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1</xdr:row>
      <xdr:rowOff>0</xdr:rowOff>
    </xdr:from>
    <xdr:ext cx="297657" cy="323850"/>
    <xdr:sp macro="" textlink="">
      <xdr:nvSpPr>
        <xdr:cNvPr id="583" name="AutoShape 1">
          <a:extLst>
            <a:ext uri="{FF2B5EF4-FFF2-40B4-BE49-F238E27FC236}">
              <a16:creationId xmlns:a16="http://schemas.microsoft.com/office/drawing/2014/main" id="{8E3D5347-8875-4523-8457-13252413A924}"/>
            </a:ext>
          </a:extLst>
        </xdr:cNvPr>
        <xdr:cNvSpPr>
          <a:spLocks noChangeAspect="1" noChangeArrowheads="1"/>
        </xdr:cNvSpPr>
      </xdr:nvSpPr>
      <xdr:spPr bwMode="auto">
        <a:xfrm>
          <a:off x="90868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1</xdr:row>
      <xdr:rowOff>0</xdr:rowOff>
    </xdr:from>
    <xdr:ext cx="297657" cy="323850"/>
    <xdr:sp macro="" textlink="">
      <xdr:nvSpPr>
        <xdr:cNvPr id="584" name="AutoShape 1">
          <a:extLst>
            <a:ext uri="{FF2B5EF4-FFF2-40B4-BE49-F238E27FC236}">
              <a16:creationId xmlns:a16="http://schemas.microsoft.com/office/drawing/2014/main" id="{1A2E9B3A-05EE-4AA0-9EF4-09CB102B98B1}"/>
            </a:ext>
          </a:extLst>
        </xdr:cNvPr>
        <xdr:cNvSpPr>
          <a:spLocks noChangeAspect="1" noChangeArrowheads="1"/>
        </xdr:cNvSpPr>
      </xdr:nvSpPr>
      <xdr:spPr bwMode="auto">
        <a:xfrm>
          <a:off x="90868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1</xdr:row>
      <xdr:rowOff>0</xdr:rowOff>
    </xdr:from>
    <xdr:ext cx="297657" cy="323850"/>
    <xdr:sp macro="" textlink="">
      <xdr:nvSpPr>
        <xdr:cNvPr id="585" name="AutoShape 1">
          <a:extLst>
            <a:ext uri="{FF2B5EF4-FFF2-40B4-BE49-F238E27FC236}">
              <a16:creationId xmlns:a16="http://schemas.microsoft.com/office/drawing/2014/main" id="{6B273EC6-AC1E-43D6-BD1C-9EF00A836E8B}"/>
            </a:ext>
          </a:extLst>
        </xdr:cNvPr>
        <xdr:cNvSpPr>
          <a:spLocks noChangeAspect="1" noChangeArrowheads="1"/>
        </xdr:cNvSpPr>
      </xdr:nvSpPr>
      <xdr:spPr bwMode="auto">
        <a:xfrm>
          <a:off x="90868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1</xdr:row>
      <xdr:rowOff>0</xdr:rowOff>
    </xdr:from>
    <xdr:ext cx="297657" cy="323850"/>
    <xdr:sp macro="" textlink="">
      <xdr:nvSpPr>
        <xdr:cNvPr id="586" name="AutoShape 1">
          <a:extLst>
            <a:ext uri="{FF2B5EF4-FFF2-40B4-BE49-F238E27FC236}">
              <a16:creationId xmlns:a16="http://schemas.microsoft.com/office/drawing/2014/main" id="{CDD5474C-CE93-4929-A823-9E4248ACF426}"/>
            </a:ext>
          </a:extLst>
        </xdr:cNvPr>
        <xdr:cNvSpPr>
          <a:spLocks noChangeAspect="1" noChangeArrowheads="1"/>
        </xdr:cNvSpPr>
      </xdr:nvSpPr>
      <xdr:spPr bwMode="auto">
        <a:xfrm>
          <a:off x="90868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1</xdr:row>
      <xdr:rowOff>19050</xdr:rowOff>
    </xdr:from>
    <xdr:ext cx="297657" cy="323850"/>
    <xdr:sp macro="" textlink="">
      <xdr:nvSpPr>
        <xdr:cNvPr id="588" name="AutoShape 1">
          <a:extLst>
            <a:ext uri="{FF2B5EF4-FFF2-40B4-BE49-F238E27FC236}">
              <a16:creationId xmlns:a16="http://schemas.microsoft.com/office/drawing/2014/main" id="{F6968EB8-EBDF-43A0-89DB-BA913ADA77F2}"/>
            </a:ext>
          </a:extLst>
        </xdr:cNvPr>
        <xdr:cNvSpPr>
          <a:spLocks noChangeAspect="1" noChangeArrowheads="1"/>
        </xdr:cNvSpPr>
      </xdr:nvSpPr>
      <xdr:spPr bwMode="auto">
        <a:xfrm>
          <a:off x="10201275" y="1238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9525</xdr:colOff>
      <xdr:row>1</xdr:row>
      <xdr:rowOff>114300</xdr:rowOff>
    </xdr:from>
    <xdr:ext cx="297657" cy="323850"/>
    <xdr:sp macro="" textlink="">
      <xdr:nvSpPr>
        <xdr:cNvPr id="589" name="AutoShape 1">
          <a:extLst>
            <a:ext uri="{FF2B5EF4-FFF2-40B4-BE49-F238E27FC236}">
              <a16:creationId xmlns:a16="http://schemas.microsoft.com/office/drawing/2014/main" id="{AA6EFF2A-2F48-475D-965C-957F88AC820C}"/>
            </a:ext>
          </a:extLst>
        </xdr:cNvPr>
        <xdr:cNvSpPr>
          <a:spLocks noChangeAspect="1" noChangeArrowheads="1"/>
        </xdr:cNvSpPr>
      </xdr:nvSpPr>
      <xdr:spPr bwMode="auto">
        <a:xfrm>
          <a:off x="9839325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123825</xdr:colOff>
      <xdr:row>0</xdr:row>
      <xdr:rowOff>85725</xdr:rowOff>
    </xdr:from>
    <xdr:ext cx="297657" cy="323850"/>
    <xdr:sp macro="" textlink="">
      <xdr:nvSpPr>
        <xdr:cNvPr id="590" name="AutoShape 1">
          <a:extLst>
            <a:ext uri="{FF2B5EF4-FFF2-40B4-BE49-F238E27FC236}">
              <a16:creationId xmlns:a16="http://schemas.microsoft.com/office/drawing/2014/main" id="{C4C19044-FBED-4413-ABC4-740F82CB9911}"/>
            </a:ext>
          </a:extLst>
        </xdr:cNvPr>
        <xdr:cNvSpPr>
          <a:spLocks noChangeAspect="1" noChangeArrowheads="1"/>
        </xdr:cNvSpPr>
      </xdr:nvSpPr>
      <xdr:spPr bwMode="auto">
        <a:xfrm>
          <a:off x="9953625" y="85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91" name="AutoShape 1">
          <a:extLst>
            <a:ext uri="{FF2B5EF4-FFF2-40B4-BE49-F238E27FC236}">
              <a16:creationId xmlns:a16="http://schemas.microsoft.com/office/drawing/2014/main" id="{21FCF874-7202-42D8-A944-E66C1761A559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92" name="AutoShape 1">
          <a:extLst>
            <a:ext uri="{FF2B5EF4-FFF2-40B4-BE49-F238E27FC236}">
              <a16:creationId xmlns:a16="http://schemas.microsoft.com/office/drawing/2014/main" id="{2BA424ED-EFD6-48EE-9067-2BDB927976D9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93" name="AutoShape 1">
          <a:extLst>
            <a:ext uri="{FF2B5EF4-FFF2-40B4-BE49-F238E27FC236}">
              <a16:creationId xmlns:a16="http://schemas.microsoft.com/office/drawing/2014/main" id="{C8C2F813-088A-4A22-B5B5-0B9F3FD02A6D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94" name="AutoShape 1">
          <a:extLst>
            <a:ext uri="{FF2B5EF4-FFF2-40B4-BE49-F238E27FC236}">
              <a16:creationId xmlns:a16="http://schemas.microsoft.com/office/drawing/2014/main" id="{8F6B68DE-C7D3-4800-98BF-72CEEF764881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95" name="AutoShape 1">
          <a:extLst>
            <a:ext uri="{FF2B5EF4-FFF2-40B4-BE49-F238E27FC236}">
              <a16:creationId xmlns:a16="http://schemas.microsoft.com/office/drawing/2014/main" id="{E11DD3D2-C228-4DFA-AF98-583A0609672D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96" name="AutoShape 1">
          <a:extLst>
            <a:ext uri="{FF2B5EF4-FFF2-40B4-BE49-F238E27FC236}">
              <a16:creationId xmlns:a16="http://schemas.microsoft.com/office/drawing/2014/main" id="{B8EC0556-E745-46F5-AB2F-403C74F13176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97" name="AutoShape 1">
          <a:extLst>
            <a:ext uri="{FF2B5EF4-FFF2-40B4-BE49-F238E27FC236}">
              <a16:creationId xmlns:a16="http://schemas.microsoft.com/office/drawing/2014/main" id="{3D27CFC8-9EAA-47F3-9218-1BBA49332537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98" name="AutoShape 1">
          <a:extLst>
            <a:ext uri="{FF2B5EF4-FFF2-40B4-BE49-F238E27FC236}">
              <a16:creationId xmlns:a16="http://schemas.microsoft.com/office/drawing/2014/main" id="{CD5A660E-F501-4E4A-993A-920FE17C9401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599" name="AutoShape 1">
          <a:extLst>
            <a:ext uri="{FF2B5EF4-FFF2-40B4-BE49-F238E27FC236}">
              <a16:creationId xmlns:a16="http://schemas.microsoft.com/office/drawing/2014/main" id="{497F0515-64D6-437A-AC16-792E99FF3721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00" name="AutoShape 1">
          <a:extLst>
            <a:ext uri="{FF2B5EF4-FFF2-40B4-BE49-F238E27FC236}">
              <a16:creationId xmlns:a16="http://schemas.microsoft.com/office/drawing/2014/main" id="{57AC923D-6743-4489-B77E-26B9624E69EB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01" name="AutoShape 1">
          <a:extLst>
            <a:ext uri="{FF2B5EF4-FFF2-40B4-BE49-F238E27FC236}">
              <a16:creationId xmlns:a16="http://schemas.microsoft.com/office/drawing/2014/main" id="{099002C4-16FC-493F-A175-F8664A563133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02" name="AutoShape 1">
          <a:extLst>
            <a:ext uri="{FF2B5EF4-FFF2-40B4-BE49-F238E27FC236}">
              <a16:creationId xmlns:a16="http://schemas.microsoft.com/office/drawing/2014/main" id="{39FC05D8-CFAB-482D-B762-41D3742AD221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03" name="AutoShape 1">
          <a:extLst>
            <a:ext uri="{FF2B5EF4-FFF2-40B4-BE49-F238E27FC236}">
              <a16:creationId xmlns:a16="http://schemas.microsoft.com/office/drawing/2014/main" id="{FB10394C-42ED-4070-88D8-526009EB6A84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04" name="AutoShape 1">
          <a:extLst>
            <a:ext uri="{FF2B5EF4-FFF2-40B4-BE49-F238E27FC236}">
              <a16:creationId xmlns:a16="http://schemas.microsoft.com/office/drawing/2014/main" id="{24F99592-8B85-473E-A9DC-C569D9C0F9EF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05" name="AutoShape 1">
          <a:extLst>
            <a:ext uri="{FF2B5EF4-FFF2-40B4-BE49-F238E27FC236}">
              <a16:creationId xmlns:a16="http://schemas.microsoft.com/office/drawing/2014/main" id="{4D9C48B7-2A5A-4CCF-98C2-C082E74FB37A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06" name="AutoShape 1">
          <a:extLst>
            <a:ext uri="{FF2B5EF4-FFF2-40B4-BE49-F238E27FC236}">
              <a16:creationId xmlns:a16="http://schemas.microsoft.com/office/drawing/2014/main" id="{95C51456-88C4-45CF-917B-C1A5FD9F68C8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07" name="AutoShape 1">
          <a:extLst>
            <a:ext uri="{FF2B5EF4-FFF2-40B4-BE49-F238E27FC236}">
              <a16:creationId xmlns:a16="http://schemas.microsoft.com/office/drawing/2014/main" id="{31E1634D-A965-4508-9D20-64BC3A4FEB79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08" name="AutoShape 1">
          <a:extLst>
            <a:ext uri="{FF2B5EF4-FFF2-40B4-BE49-F238E27FC236}">
              <a16:creationId xmlns:a16="http://schemas.microsoft.com/office/drawing/2014/main" id="{139F3285-2242-4DB4-A3FC-78533105D2D4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09" name="AutoShape 1">
          <a:extLst>
            <a:ext uri="{FF2B5EF4-FFF2-40B4-BE49-F238E27FC236}">
              <a16:creationId xmlns:a16="http://schemas.microsoft.com/office/drawing/2014/main" id="{26C883CC-B252-4F06-B04F-D14717312FB6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10" name="AutoShape 1">
          <a:extLst>
            <a:ext uri="{FF2B5EF4-FFF2-40B4-BE49-F238E27FC236}">
              <a16:creationId xmlns:a16="http://schemas.microsoft.com/office/drawing/2014/main" id="{4729030D-A4AF-4673-9FEC-1A01C4FCB43D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11" name="AutoShape 1">
          <a:extLst>
            <a:ext uri="{FF2B5EF4-FFF2-40B4-BE49-F238E27FC236}">
              <a16:creationId xmlns:a16="http://schemas.microsoft.com/office/drawing/2014/main" id="{7504AB3D-4B7B-4CD4-85BB-209624981DE6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12" name="AutoShape 1">
          <a:extLst>
            <a:ext uri="{FF2B5EF4-FFF2-40B4-BE49-F238E27FC236}">
              <a16:creationId xmlns:a16="http://schemas.microsoft.com/office/drawing/2014/main" id="{B2B6108E-1666-4144-9B46-F7FF4ED073E0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13" name="AutoShape 1">
          <a:extLst>
            <a:ext uri="{FF2B5EF4-FFF2-40B4-BE49-F238E27FC236}">
              <a16:creationId xmlns:a16="http://schemas.microsoft.com/office/drawing/2014/main" id="{AA48D374-75AC-4394-B1B4-70D1ADDEFDB7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14" name="AutoShape 1">
          <a:extLst>
            <a:ext uri="{FF2B5EF4-FFF2-40B4-BE49-F238E27FC236}">
              <a16:creationId xmlns:a16="http://schemas.microsoft.com/office/drawing/2014/main" id="{DA712E98-B67B-43B3-85A5-5B477027B8FF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15" name="AutoShape 1">
          <a:extLst>
            <a:ext uri="{FF2B5EF4-FFF2-40B4-BE49-F238E27FC236}">
              <a16:creationId xmlns:a16="http://schemas.microsoft.com/office/drawing/2014/main" id="{52AF1600-D434-41A5-932C-A9E6BA046CE1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16" name="AutoShape 1">
          <a:extLst>
            <a:ext uri="{FF2B5EF4-FFF2-40B4-BE49-F238E27FC236}">
              <a16:creationId xmlns:a16="http://schemas.microsoft.com/office/drawing/2014/main" id="{620BB275-CF4F-4A9B-843B-DAB9B61EB269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17" name="AutoShape 1">
          <a:extLst>
            <a:ext uri="{FF2B5EF4-FFF2-40B4-BE49-F238E27FC236}">
              <a16:creationId xmlns:a16="http://schemas.microsoft.com/office/drawing/2014/main" id="{839012BA-FCB1-438C-A07D-6666E691967E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18" name="AutoShape 1">
          <a:extLst>
            <a:ext uri="{FF2B5EF4-FFF2-40B4-BE49-F238E27FC236}">
              <a16:creationId xmlns:a16="http://schemas.microsoft.com/office/drawing/2014/main" id="{0C791EF6-0EC4-46DD-A4A4-E3CCD13783C7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19" name="AutoShape 1">
          <a:extLst>
            <a:ext uri="{FF2B5EF4-FFF2-40B4-BE49-F238E27FC236}">
              <a16:creationId xmlns:a16="http://schemas.microsoft.com/office/drawing/2014/main" id="{A8A86B47-6C35-4E51-9142-41E87EEF534B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20" name="AutoShape 1">
          <a:extLst>
            <a:ext uri="{FF2B5EF4-FFF2-40B4-BE49-F238E27FC236}">
              <a16:creationId xmlns:a16="http://schemas.microsoft.com/office/drawing/2014/main" id="{08BE0522-5029-42D0-BA04-E7C2EF1C5C5A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21" name="AutoShape 1">
          <a:extLst>
            <a:ext uri="{FF2B5EF4-FFF2-40B4-BE49-F238E27FC236}">
              <a16:creationId xmlns:a16="http://schemas.microsoft.com/office/drawing/2014/main" id="{7E264B26-9618-46CB-AA5A-304A973F5544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22" name="AutoShape 1">
          <a:extLst>
            <a:ext uri="{FF2B5EF4-FFF2-40B4-BE49-F238E27FC236}">
              <a16:creationId xmlns:a16="http://schemas.microsoft.com/office/drawing/2014/main" id="{19FC3F71-33EE-4B7A-90CA-7427E775B36D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23" name="AutoShape 1">
          <a:extLst>
            <a:ext uri="{FF2B5EF4-FFF2-40B4-BE49-F238E27FC236}">
              <a16:creationId xmlns:a16="http://schemas.microsoft.com/office/drawing/2014/main" id="{F6288583-E22A-4DA8-B5DD-64824DC22626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24" name="AutoShape 1">
          <a:extLst>
            <a:ext uri="{FF2B5EF4-FFF2-40B4-BE49-F238E27FC236}">
              <a16:creationId xmlns:a16="http://schemas.microsoft.com/office/drawing/2014/main" id="{3E4D0D36-356B-4C9E-8295-28B4F9DCC079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25" name="AutoShape 1">
          <a:extLst>
            <a:ext uri="{FF2B5EF4-FFF2-40B4-BE49-F238E27FC236}">
              <a16:creationId xmlns:a16="http://schemas.microsoft.com/office/drawing/2014/main" id="{6E3A0F55-AA1E-4128-90CF-4A97EEE512E8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26" name="AutoShape 1">
          <a:extLst>
            <a:ext uri="{FF2B5EF4-FFF2-40B4-BE49-F238E27FC236}">
              <a16:creationId xmlns:a16="http://schemas.microsoft.com/office/drawing/2014/main" id="{1D48F766-799B-4B6A-8658-77F82701E157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27" name="AutoShape 1">
          <a:extLst>
            <a:ext uri="{FF2B5EF4-FFF2-40B4-BE49-F238E27FC236}">
              <a16:creationId xmlns:a16="http://schemas.microsoft.com/office/drawing/2014/main" id="{4E89C1C7-166C-42DA-B422-5588AACBD409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28" name="AutoShape 1">
          <a:extLst>
            <a:ext uri="{FF2B5EF4-FFF2-40B4-BE49-F238E27FC236}">
              <a16:creationId xmlns:a16="http://schemas.microsoft.com/office/drawing/2014/main" id="{127EA9C9-6904-4D06-98A4-5C7320BCB921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29" name="AutoShape 1">
          <a:extLst>
            <a:ext uri="{FF2B5EF4-FFF2-40B4-BE49-F238E27FC236}">
              <a16:creationId xmlns:a16="http://schemas.microsoft.com/office/drawing/2014/main" id="{5AEC141D-A2ED-49F0-BBE6-CCEDBE1D2026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30" name="AutoShape 1">
          <a:extLst>
            <a:ext uri="{FF2B5EF4-FFF2-40B4-BE49-F238E27FC236}">
              <a16:creationId xmlns:a16="http://schemas.microsoft.com/office/drawing/2014/main" id="{18A8DF69-0959-4F0E-AE57-302D7E571D0F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31" name="AutoShape 1">
          <a:extLst>
            <a:ext uri="{FF2B5EF4-FFF2-40B4-BE49-F238E27FC236}">
              <a16:creationId xmlns:a16="http://schemas.microsoft.com/office/drawing/2014/main" id="{F2D86A2A-4FEE-4A61-8AA3-3074B0880F20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32" name="AutoShape 1">
          <a:extLst>
            <a:ext uri="{FF2B5EF4-FFF2-40B4-BE49-F238E27FC236}">
              <a16:creationId xmlns:a16="http://schemas.microsoft.com/office/drawing/2014/main" id="{3E859678-C6EF-49EF-9890-E7CA8007612E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33" name="AutoShape 1">
          <a:extLst>
            <a:ext uri="{FF2B5EF4-FFF2-40B4-BE49-F238E27FC236}">
              <a16:creationId xmlns:a16="http://schemas.microsoft.com/office/drawing/2014/main" id="{D5384D2E-2F3A-4A93-9552-7532A7ACE4AC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34" name="AutoShape 1">
          <a:extLst>
            <a:ext uri="{FF2B5EF4-FFF2-40B4-BE49-F238E27FC236}">
              <a16:creationId xmlns:a16="http://schemas.microsoft.com/office/drawing/2014/main" id="{27C54A5C-25B4-4BD5-BA48-64A0582BF5D7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35" name="AutoShape 1">
          <a:extLst>
            <a:ext uri="{FF2B5EF4-FFF2-40B4-BE49-F238E27FC236}">
              <a16:creationId xmlns:a16="http://schemas.microsoft.com/office/drawing/2014/main" id="{F1B9BB8F-A14A-4C76-82F2-AF401C93EE9B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36" name="AutoShape 1">
          <a:extLst>
            <a:ext uri="{FF2B5EF4-FFF2-40B4-BE49-F238E27FC236}">
              <a16:creationId xmlns:a16="http://schemas.microsoft.com/office/drawing/2014/main" id="{F3493BF0-4347-454F-B810-5976509DC46D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37" name="AutoShape 1">
          <a:extLst>
            <a:ext uri="{FF2B5EF4-FFF2-40B4-BE49-F238E27FC236}">
              <a16:creationId xmlns:a16="http://schemas.microsoft.com/office/drawing/2014/main" id="{5E0A1689-0B14-4732-B7C9-67FA61CA4290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38" name="AutoShape 1">
          <a:extLst>
            <a:ext uri="{FF2B5EF4-FFF2-40B4-BE49-F238E27FC236}">
              <a16:creationId xmlns:a16="http://schemas.microsoft.com/office/drawing/2014/main" id="{AA31E084-E697-4A5C-ABBC-5C0EE25DA9FB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39" name="AutoShape 1">
          <a:extLst>
            <a:ext uri="{FF2B5EF4-FFF2-40B4-BE49-F238E27FC236}">
              <a16:creationId xmlns:a16="http://schemas.microsoft.com/office/drawing/2014/main" id="{45251ECE-5B35-40A0-AB9C-B0A572F616F0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40" name="AutoShape 1">
          <a:extLst>
            <a:ext uri="{FF2B5EF4-FFF2-40B4-BE49-F238E27FC236}">
              <a16:creationId xmlns:a16="http://schemas.microsoft.com/office/drawing/2014/main" id="{04323009-3F48-4178-898A-E41000608B4C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41" name="AutoShape 1">
          <a:extLst>
            <a:ext uri="{FF2B5EF4-FFF2-40B4-BE49-F238E27FC236}">
              <a16:creationId xmlns:a16="http://schemas.microsoft.com/office/drawing/2014/main" id="{A098BFB1-84D9-461C-AD73-8D7F8DDDA5AE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42" name="AutoShape 1">
          <a:extLst>
            <a:ext uri="{FF2B5EF4-FFF2-40B4-BE49-F238E27FC236}">
              <a16:creationId xmlns:a16="http://schemas.microsoft.com/office/drawing/2014/main" id="{6274B251-E3D5-4FFA-BF64-4EDA68911879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43" name="AutoShape 1">
          <a:extLst>
            <a:ext uri="{FF2B5EF4-FFF2-40B4-BE49-F238E27FC236}">
              <a16:creationId xmlns:a16="http://schemas.microsoft.com/office/drawing/2014/main" id="{80CF5072-1A61-46E9-BB65-DF623D86AB5E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44" name="AutoShape 1">
          <a:extLst>
            <a:ext uri="{FF2B5EF4-FFF2-40B4-BE49-F238E27FC236}">
              <a16:creationId xmlns:a16="http://schemas.microsoft.com/office/drawing/2014/main" id="{86938145-EB09-4E28-B493-74DBC6DDF879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45" name="AutoShape 1">
          <a:extLst>
            <a:ext uri="{FF2B5EF4-FFF2-40B4-BE49-F238E27FC236}">
              <a16:creationId xmlns:a16="http://schemas.microsoft.com/office/drawing/2014/main" id="{46A33891-9277-4AA5-8776-D40261A3AAFE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46" name="AutoShape 1">
          <a:extLst>
            <a:ext uri="{FF2B5EF4-FFF2-40B4-BE49-F238E27FC236}">
              <a16:creationId xmlns:a16="http://schemas.microsoft.com/office/drawing/2014/main" id="{CFE6BEBA-B1E3-41CD-ACA5-8AC206C9054B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47" name="AutoShape 1">
          <a:extLst>
            <a:ext uri="{FF2B5EF4-FFF2-40B4-BE49-F238E27FC236}">
              <a16:creationId xmlns:a16="http://schemas.microsoft.com/office/drawing/2014/main" id="{7D0352E1-0125-43D1-8861-38BD0EB7F491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48" name="AutoShape 1">
          <a:extLst>
            <a:ext uri="{FF2B5EF4-FFF2-40B4-BE49-F238E27FC236}">
              <a16:creationId xmlns:a16="http://schemas.microsoft.com/office/drawing/2014/main" id="{C19F93BB-1711-4BFF-A159-07ADF3AC35A8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49" name="AutoShape 1">
          <a:extLst>
            <a:ext uri="{FF2B5EF4-FFF2-40B4-BE49-F238E27FC236}">
              <a16:creationId xmlns:a16="http://schemas.microsoft.com/office/drawing/2014/main" id="{381B298E-17BF-45E3-A3D4-529E1D7C6B97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50" name="AutoShape 1">
          <a:extLst>
            <a:ext uri="{FF2B5EF4-FFF2-40B4-BE49-F238E27FC236}">
              <a16:creationId xmlns:a16="http://schemas.microsoft.com/office/drawing/2014/main" id="{5C0A297A-69EE-4ABC-8DD7-C7381837C4CA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51" name="AutoShape 1">
          <a:extLst>
            <a:ext uri="{FF2B5EF4-FFF2-40B4-BE49-F238E27FC236}">
              <a16:creationId xmlns:a16="http://schemas.microsoft.com/office/drawing/2014/main" id="{04522F73-9D97-438E-9A07-69EE16368DDC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52" name="AutoShape 1">
          <a:extLst>
            <a:ext uri="{FF2B5EF4-FFF2-40B4-BE49-F238E27FC236}">
              <a16:creationId xmlns:a16="http://schemas.microsoft.com/office/drawing/2014/main" id="{71E71884-5598-4323-848C-D3FEE07BAFCB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53" name="AutoShape 1">
          <a:extLst>
            <a:ext uri="{FF2B5EF4-FFF2-40B4-BE49-F238E27FC236}">
              <a16:creationId xmlns:a16="http://schemas.microsoft.com/office/drawing/2014/main" id="{59F3549F-4497-4336-88AE-E8C510B696EA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54" name="AutoShape 1">
          <a:extLst>
            <a:ext uri="{FF2B5EF4-FFF2-40B4-BE49-F238E27FC236}">
              <a16:creationId xmlns:a16="http://schemas.microsoft.com/office/drawing/2014/main" id="{A6BBB1CE-6945-48BE-AC51-B4D3C4FF597F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55" name="AutoShape 1">
          <a:extLst>
            <a:ext uri="{FF2B5EF4-FFF2-40B4-BE49-F238E27FC236}">
              <a16:creationId xmlns:a16="http://schemas.microsoft.com/office/drawing/2014/main" id="{5249ADAF-22A2-4041-A75E-F433B88D305A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56" name="AutoShape 1">
          <a:extLst>
            <a:ext uri="{FF2B5EF4-FFF2-40B4-BE49-F238E27FC236}">
              <a16:creationId xmlns:a16="http://schemas.microsoft.com/office/drawing/2014/main" id="{1413FA55-05D0-40BB-A38F-865B0B84D56D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57" name="AutoShape 1">
          <a:extLst>
            <a:ext uri="{FF2B5EF4-FFF2-40B4-BE49-F238E27FC236}">
              <a16:creationId xmlns:a16="http://schemas.microsoft.com/office/drawing/2014/main" id="{57049492-8C7D-495D-93A5-1D8B64C3F6F7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58" name="AutoShape 1">
          <a:extLst>
            <a:ext uri="{FF2B5EF4-FFF2-40B4-BE49-F238E27FC236}">
              <a16:creationId xmlns:a16="http://schemas.microsoft.com/office/drawing/2014/main" id="{44F455FF-5938-442D-B1E7-0E317AE5AD19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59" name="AutoShape 1">
          <a:extLst>
            <a:ext uri="{FF2B5EF4-FFF2-40B4-BE49-F238E27FC236}">
              <a16:creationId xmlns:a16="http://schemas.microsoft.com/office/drawing/2014/main" id="{542BC445-1408-4AD8-BBAF-8A06449D8976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60" name="AutoShape 1">
          <a:extLst>
            <a:ext uri="{FF2B5EF4-FFF2-40B4-BE49-F238E27FC236}">
              <a16:creationId xmlns:a16="http://schemas.microsoft.com/office/drawing/2014/main" id="{6CE3B9D1-37F7-4BA2-9E28-4258967B7B79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61" name="AutoShape 1">
          <a:extLst>
            <a:ext uri="{FF2B5EF4-FFF2-40B4-BE49-F238E27FC236}">
              <a16:creationId xmlns:a16="http://schemas.microsoft.com/office/drawing/2014/main" id="{5FA868F1-1BFB-407C-8DF6-2BE6F12AFAB3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62" name="AutoShape 1">
          <a:extLst>
            <a:ext uri="{FF2B5EF4-FFF2-40B4-BE49-F238E27FC236}">
              <a16:creationId xmlns:a16="http://schemas.microsoft.com/office/drawing/2014/main" id="{9AF222B2-06E7-48A5-BA9C-C2ABC7063794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63" name="AutoShape 1">
          <a:extLst>
            <a:ext uri="{FF2B5EF4-FFF2-40B4-BE49-F238E27FC236}">
              <a16:creationId xmlns:a16="http://schemas.microsoft.com/office/drawing/2014/main" id="{D980D6D2-0521-48A6-977D-11C0EDDC1D98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64" name="AutoShape 1">
          <a:extLst>
            <a:ext uri="{FF2B5EF4-FFF2-40B4-BE49-F238E27FC236}">
              <a16:creationId xmlns:a16="http://schemas.microsoft.com/office/drawing/2014/main" id="{9DC90C4D-2B9A-4DEB-B093-3DF46DFB5BA7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65" name="AutoShape 1">
          <a:extLst>
            <a:ext uri="{FF2B5EF4-FFF2-40B4-BE49-F238E27FC236}">
              <a16:creationId xmlns:a16="http://schemas.microsoft.com/office/drawing/2014/main" id="{17C9EA4B-8BAE-421B-BCE9-831AC2952677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66" name="AutoShape 1">
          <a:extLst>
            <a:ext uri="{FF2B5EF4-FFF2-40B4-BE49-F238E27FC236}">
              <a16:creationId xmlns:a16="http://schemas.microsoft.com/office/drawing/2014/main" id="{DEFF742C-82CC-4D2E-91FB-4C05DD633874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67" name="AutoShape 1">
          <a:extLst>
            <a:ext uri="{FF2B5EF4-FFF2-40B4-BE49-F238E27FC236}">
              <a16:creationId xmlns:a16="http://schemas.microsoft.com/office/drawing/2014/main" id="{B5CED337-5C68-4FA1-93B5-141BC3385BBE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68" name="AutoShape 1">
          <a:extLst>
            <a:ext uri="{FF2B5EF4-FFF2-40B4-BE49-F238E27FC236}">
              <a16:creationId xmlns:a16="http://schemas.microsoft.com/office/drawing/2014/main" id="{54441E04-B926-4F0D-9886-70EB49D4A47B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69" name="AutoShape 1">
          <a:extLst>
            <a:ext uri="{FF2B5EF4-FFF2-40B4-BE49-F238E27FC236}">
              <a16:creationId xmlns:a16="http://schemas.microsoft.com/office/drawing/2014/main" id="{55B0564F-C2E8-4763-8D4A-3C4950C3E1FA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70" name="AutoShape 1">
          <a:extLst>
            <a:ext uri="{FF2B5EF4-FFF2-40B4-BE49-F238E27FC236}">
              <a16:creationId xmlns:a16="http://schemas.microsoft.com/office/drawing/2014/main" id="{BAFE89CA-8C6F-451E-9F6E-7C0927917CAF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71" name="AutoShape 1">
          <a:extLst>
            <a:ext uri="{FF2B5EF4-FFF2-40B4-BE49-F238E27FC236}">
              <a16:creationId xmlns:a16="http://schemas.microsoft.com/office/drawing/2014/main" id="{68B3D0A7-89F6-41D7-B8C8-233EA16D2784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72" name="AutoShape 1">
          <a:extLst>
            <a:ext uri="{FF2B5EF4-FFF2-40B4-BE49-F238E27FC236}">
              <a16:creationId xmlns:a16="http://schemas.microsoft.com/office/drawing/2014/main" id="{6DAD0CBA-E797-4EFB-8AA3-E743B28DCEC6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73" name="AutoShape 1">
          <a:extLst>
            <a:ext uri="{FF2B5EF4-FFF2-40B4-BE49-F238E27FC236}">
              <a16:creationId xmlns:a16="http://schemas.microsoft.com/office/drawing/2014/main" id="{381459F6-AB95-4D28-8CA5-5AF976A276EE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74" name="AutoShape 1">
          <a:extLst>
            <a:ext uri="{FF2B5EF4-FFF2-40B4-BE49-F238E27FC236}">
              <a16:creationId xmlns:a16="http://schemas.microsoft.com/office/drawing/2014/main" id="{E365C07C-5B89-45FD-850C-7C8199130F7F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75" name="AutoShape 1">
          <a:extLst>
            <a:ext uri="{FF2B5EF4-FFF2-40B4-BE49-F238E27FC236}">
              <a16:creationId xmlns:a16="http://schemas.microsoft.com/office/drawing/2014/main" id="{5178DACB-232E-4F54-9E6E-BF45EB16C61D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76" name="AutoShape 1">
          <a:extLst>
            <a:ext uri="{FF2B5EF4-FFF2-40B4-BE49-F238E27FC236}">
              <a16:creationId xmlns:a16="http://schemas.microsoft.com/office/drawing/2014/main" id="{256D6E89-99A7-436F-A4B8-D20CBDDB251D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77" name="AutoShape 1">
          <a:extLst>
            <a:ext uri="{FF2B5EF4-FFF2-40B4-BE49-F238E27FC236}">
              <a16:creationId xmlns:a16="http://schemas.microsoft.com/office/drawing/2014/main" id="{F3C215E5-444D-40F3-A6A8-5EEF5A87A20E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78" name="AutoShape 1">
          <a:extLst>
            <a:ext uri="{FF2B5EF4-FFF2-40B4-BE49-F238E27FC236}">
              <a16:creationId xmlns:a16="http://schemas.microsoft.com/office/drawing/2014/main" id="{A2A75928-D4FC-4EA0-9F20-4D079113DFB0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</xdr:row>
      <xdr:rowOff>0</xdr:rowOff>
    </xdr:from>
    <xdr:ext cx="297657" cy="323850"/>
    <xdr:sp macro="" textlink="">
      <xdr:nvSpPr>
        <xdr:cNvPr id="679" name="AutoShape 1">
          <a:extLst>
            <a:ext uri="{FF2B5EF4-FFF2-40B4-BE49-F238E27FC236}">
              <a16:creationId xmlns:a16="http://schemas.microsoft.com/office/drawing/2014/main" id="{BF35DB7F-DF53-4F1E-B769-ADB975D75355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667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1299884</xdr:colOff>
      <xdr:row>1</xdr:row>
      <xdr:rowOff>288553</xdr:rowOff>
    </xdr:from>
    <xdr:ext cx="974910" cy="981281"/>
    <xdr:pic>
      <xdr:nvPicPr>
        <xdr:cNvPr id="3" name="Imagem 2">
          <a:extLst>
            <a:ext uri="{FF2B5EF4-FFF2-40B4-BE49-F238E27FC236}">
              <a16:creationId xmlns:a16="http://schemas.microsoft.com/office/drawing/2014/main" id="{51EE11CC-990D-4DCA-8D13-818194924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5609" y="364753"/>
          <a:ext cx="974910" cy="9812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721744</xdr:colOff>
      <xdr:row>1</xdr:row>
      <xdr:rowOff>28575</xdr:rowOff>
    </xdr:from>
    <xdr:ext cx="9963150" cy="778739"/>
    <xdr:sp macro="" textlink="">
      <xdr:nvSpPr>
        <xdr:cNvPr id="4" name="Retângulo 3">
          <a:extLst>
            <a:ext uri="{FF2B5EF4-FFF2-40B4-BE49-F238E27FC236}">
              <a16:creationId xmlns:a16="http://schemas.microsoft.com/office/drawing/2014/main" id="{90361882-9D51-420E-9964-C8ED065C1C0B}"/>
            </a:ext>
          </a:extLst>
        </xdr:cNvPr>
        <xdr:cNvSpPr/>
      </xdr:nvSpPr>
      <xdr:spPr>
        <a:xfrm>
          <a:off x="3255394" y="104775"/>
          <a:ext cx="9963150" cy="77873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42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5</a:t>
          </a:r>
          <a:endParaRPr lang="pt-BR" sz="42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4</xdr:col>
      <xdr:colOff>407178</xdr:colOff>
      <xdr:row>1</xdr:row>
      <xdr:rowOff>683559</xdr:rowOff>
    </xdr:from>
    <xdr:ext cx="5999207" cy="624595"/>
    <xdr:sp macro="" textlink="">
      <xdr:nvSpPr>
        <xdr:cNvPr id="10" name="Retângulo 9">
          <a:extLst>
            <a:ext uri="{FF2B5EF4-FFF2-40B4-BE49-F238E27FC236}">
              <a16:creationId xmlns:a16="http://schemas.microsoft.com/office/drawing/2014/main" id="{41D30E39-F53A-4E4F-824B-5D4275A48F56}"/>
            </a:ext>
          </a:extLst>
        </xdr:cNvPr>
        <xdr:cNvSpPr/>
      </xdr:nvSpPr>
      <xdr:spPr>
        <a:xfrm>
          <a:off x="4900737" y="762000"/>
          <a:ext cx="5999207" cy="62459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pt-BR" sz="34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G</a:t>
          </a:r>
          <a:r>
            <a:rPr lang="pt-BR" sz="3400" b="0" cap="none" spc="0" baseline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 I N Á S T I C A    A R T Í S T I C A</a:t>
          </a:r>
          <a:endParaRPr lang="pt-BR" sz="3400" b="0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1299884</xdr:colOff>
      <xdr:row>1</xdr:row>
      <xdr:rowOff>288553</xdr:rowOff>
    </xdr:from>
    <xdr:ext cx="974910" cy="981281"/>
    <xdr:pic>
      <xdr:nvPicPr>
        <xdr:cNvPr id="2" name="Imagem 1">
          <a:extLst>
            <a:ext uri="{FF2B5EF4-FFF2-40B4-BE49-F238E27FC236}">
              <a16:creationId xmlns:a16="http://schemas.microsoft.com/office/drawing/2014/main" id="{898BA675-3900-437E-A731-98888ED4B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5609" y="364753"/>
          <a:ext cx="974910" cy="9812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721744</xdr:colOff>
      <xdr:row>1</xdr:row>
      <xdr:rowOff>28575</xdr:rowOff>
    </xdr:from>
    <xdr:ext cx="9963150" cy="778739"/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210F3AF8-0D6E-4778-801F-B69175B21246}"/>
            </a:ext>
          </a:extLst>
        </xdr:cNvPr>
        <xdr:cNvSpPr/>
      </xdr:nvSpPr>
      <xdr:spPr>
        <a:xfrm>
          <a:off x="3255394" y="104775"/>
          <a:ext cx="9963150" cy="77873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42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5</a:t>
          </a:r>
          <a:endParaRPr lang="pt-BR" sz="42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4</xdr:col>
      <xdr:colOff>463207</xdr:colOff>
      <xdr:row>1</xdr:row>
      <xdr:rowOff>705971</xdr:rowOff>
    </xdr:from>
    <xdr:ext cx="5999207" cy="624595"/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DD14554E-C52F-4740-9207-30313D2E9BF2}"/>
            </a:ext>
          </a:extLst>
        </xdr:cNvPr>
        <xdr:cNvSpPr/>
      </xdr:nvSpPr>
      <xdr:spPr>
        <a:xfrm>
          <a:off x="4956766" y="784412"/>
          <a:ext cx="5999207" cy="62459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pt-BR" sz="34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G</a:t>
          </a:r>
          <a:r>
            <a:rPr lang="pt-BR" sz="3400" b="0" cap="none" spc="0" baseline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 I N Á S T I C A    A R T Í S T I C A</a:t>
          </a:r>
          <a:endParaRPr lang="pt-BR" sz="3400" b="0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1299884</xdr:colOff>
      <xdr:row>1</xdr:row>
      <xdr:rowOff>288553</xdr:rowOff>
    </xdr:from>
    <xdr:ext cx="974910" cy="981281"/>
    <xdr:pic>
      <xdr:nvPicPr>
        <xdr:cNvPr id="2" name="Imagem 1">
          <a:extLst>
            <a:ext uri="{FF2B5EF4-FFF2-40B4-BE49-F238E27FC236}">
              <a16:creationId xmlns:a16="http://schemas.microsoft.com/office/drawing/2014/main" id="{920B7D8E-5865-4209-BFF4-CB12AD937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5609" y="364753"/>
          <a:ext cx="974910" cy="9812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721744</xdr:colOff>
      <xdr:row>1</xdr:row>
      <xdr:rowOff>28575</xdr:rowOff>
    </xdr:from>
    <xdr:ext cx="9963150" cy="778739"/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7BDE1D1A-24D1-4C8F-82E0-912DF23BF545}"/>
            </a:ext>
          </a:extLst>
        </xdr:cNvPr>
        <xdr:cNvSpPr/>
      </xdr:nvSpPr>
      <xdr:spPr>
        <a:xfrm>
          <a:off x="3255394" y="104775"/>
          <a:ext cx="9963150" cy="77873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42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5</a:t>
          </a:r>
          <a:endParaRPr lang="pt-BR" sz="42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4</xdr:col>
      <xdr:colOff>418384</xdr:colOff>
      <xdr:row>2</xdr:row>
      <xdr:rowOff>33619</xdr:rowOff>
    </xdr:from>
    <xdr:ext cx="5999207" cy="624595"/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2D8A5E10-5B30-4ACC-A388-5A40372A6814}"/>
            </a:ext>
          </a:extLst>
        </xdr:cNvPr>
        <xdr:cNvSpPr/>
      </xdr:nvSpPr>
      <xdr:spPr>
        <a:xfrm>
          <a:off x="4911943" y="885266"/>
          <a:ext cx="5999207" cy="62459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pt-BR" sz="34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G</a:t>
          </a:r>
          <a:r>
            <a:rPr lang="pt-BR" sz="3400" b="0" cap="none" spc="0" baseline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 I N Á S T I C A    A R T Í S T I C A</a:t>
          </a:r>
          <a:endParaRPr lang="pt-BR" sz="3400" b="0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1299884</xdr:colOff>
      <xdr:row>1</xdr:row>
      <xdr:rowOff>288553</xdr:rowOff>
    </xdr:from>
    <xdr:ext cx="974910" cy="981281"/>
    <xdr:pic>
      <xdr:nvPicPr>
        <xdr:cNvPr id="2" name="Imagem 1">
          <a:extLst>
            <a:ext uri="{FF2B5EF4-FFF2-40B4-BE49-F238E27FC236}">
              <a16:creationId xmlns:a16="http://schemas.microsoft.com/office/drawing/2014/main" id="{B474B4F4-EC3D-4B92-B133-D8E62A821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5609" y="364753"/>
          <a:ext cx="974910" cy="9812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721744</xdr:colOff>
      <xdr:row>1</xdr:row>
      <xdr:rowOff>28575</xdr:rowOff>
    </xdr:from>
    <xdr:ext cx="9963150" cy="778739"/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3708B037-7EC2-4A11-BDBE-E52096131451}"/>
            </a:ext>
          </a:extLst>
        </xdr:cNvPr>
        <xdr:cNvSpPr/>
      </xdr:nvSpPr>
      <xdr:spPr>
        <a:xfrm>
          <a:off x="3255394" y="104775"/>
          <a:ext cx="9963150" cy="77873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42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5</a:t>
          </a:r>
          <a:endParaRPr lang="pt-BR" sz="42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4</xdr:col>
      <xdr:colOff>429590</xdr:colOff>
      <xdr:row>1</xdr:row>
      <xdr:rowOff>750795</xdr:rowOff>
    </xdr:from>
    <xdr:ext cx="5999207" cy="624595"/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3AB6C728-6A2B-4204-9C44-190922041652}"/>
            </a:ext>
          </a:extLst>
        </xdr:cNvPr>
        <xdr:cNvSpPr/>
      </xdr:nvSpPr>
      <xdr:spPr>
        <a:xfrm>
          <a:off x="4923149" y="829236"/>
          <a:ext cx="5999207" cy="62459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pt-BR" sz="34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G</a:t>
          </a:r>
          <a:r>
            <a:rPr lang="pt-BR" sz="3400" b="0" cap="none" spc="0" baseline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 I N Á S T I C A    A R T Í S T I C A</a:t>
          </a:r>
          <a:endParaRPr lang="pt-BR" sz="3400" b="0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</a:endParaRP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1299884</xdr:colOff>
      <xdr:row>1</xdr:row>
      <xdr:rowOff>288553</xdr:rowOff>
    </xdr:from>
    <xdr:ext cx="974910" cy="981281"/>
    <xdr:pic>
      <xdr:nvPicPr>
        <xdr:cNvPr id="2" name="Imagem 1">
          <a:extLst>
            <a:ext uri="{FF2B5EF4-FFF2-40B4-BE49-F238E27FC236}">
              <a16:creationId xmlns:a16="http://schemas.microsoft.com/office/drawing/2014/main" id="{EBBBFE40-F274-4CA8-8C7F-6EE264F61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5609" y="364753"/>
          <a:ext cx="974910" cy="9812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721744</xdr:colOff>
      <xdr:row>1</xdr:row>
      <xdr:rowOff>28575</xdr:rowOff>
    </xdr:from>
    <xdr:ext cx="9963150" cy="778739"/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5EF3D74D-034C-4F9A-8636-AA734F69233F}"/>
            </a:ext>
          </a:extLst>
        </xdr:cNvPr>
        <xdr:cNvSpPr/>
      </xdr:nvSpPr>
      <xdr:spPr>
        <a:xfrm>
          <a:off x="3255394" y="104775"/>
          <a:ext cx="9963150" cy="77873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42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5</a:t>
          </a:r>
          <a:endParaRPr lang="pt-BR" sz="42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4</xdr:col>
      <xdr:colOff>452002</xdr:colOff>
      <xdr:row>1</xdr:row>
      <xdr:rowOff>750795</xdr:rowOff>
    </xdr:from>
    <xdr:ext cx="5999207" cy="624595"/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0AA2C976-0A14-45C5-9FD9-F4F835B1FB3C}"/>
            </a:ext>
          </a:extLst>
        </xdr:cNvPr>
        <xdr:cNvSpPr/>
      </xdr:nvSpPr>
      <xdr:spPr>
        <a:xfrm>
          <a:off x="4945561" y="829236"/>
          <a:ext cx="5999207" cy="62459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pt-BR" sz="34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G</a:t>
          </a:r>
          <a:r>
            <a:rPr lang="pt-BR" sz="3400" b="0" cap="none" spc="0" baseline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 I N Á S T I C A    A R T Í S T I C A</a:t>
          </a:r>
          <a:endParaRPr lang="pt-BR" sz="3400" b="0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</a:endParaRP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1299884</xdr:colOff>
      <xdr:row>1</xdr:row>
      <xdr:rowOff>288553</xdr:rowOff>
    </xdr:from>
    <xdr:ext cx="974910" cy="981281"/>
    <xdr:pic>
      <xdr:nvPicPr>
        <xdr:cNvPr id="2" name="Imagem 1">
          <a:extLst>
            <a:ext uri="{FF2B5EF4-FFF2-40B4-BE49-F238E27FC236}">
              <a16:creationId xmlns:a16="http://schemas.microsoft.com/office/drawing/2014/main" id="{96A3914A-E5BC-47EB-8FB1-ADE61138F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5609" y="364753"/>
          <a:ext cx="974910" cy="9812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721744</xdr:colOff>
      <xdr:row>1</xdr:row>
      <xdr:rowOff>28575</xdr:rowOff>
    </xdr:from>
    <xdr:ext cx="9963150" cy="778739"/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B2E80F42-C070-40F3-BCAA-DA6D49ACDCE1}"/>
            </a:ext>
          </a:extLst>
        </xdr:cNvPr>
        <xdr:cNvSpPr/>
      </xdr:nvSpPr>
      <xdr:spPr>
        <a:xfrm>
          <a:off x="3255394" y="104775"/>
          <a:ext cx="9963150" cy="77873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42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5</a:t>
          </a:r>
          <a:endParaRPr lang="pt-BR" sz="42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4</xdr:col>
      <xdr:colOff>407178</xdr:colOff>
      <xdr:row>1</xdr:row>
      <xdr:rowOff>762001</xdr:rowOff>
    </xdr:from>
    <xdr:ext cx="5999207" cy="624595"/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C036BD84-97FE-4D0B-991C-085FBD9D6AD8}"/>
            </a:ext>
          </a:extLst>
        </xdr:cNvPr>
        <xdr:cNvSpPr/>
      </xdr:nvSpPr>
      <xdr:spPr>
        <a:xfrm>
          <a:off x="4900737" y="840442"/>
          <a:ext cx="5999207" cy="62459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pt-BR" sz="34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G</a:t>
          </a:r>
          <a:r>
            <a:rPr lang="pt-BR" sz="3400" b="0" cap="none" spc="0" baseline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 I N Á S T I C A    A R T Í S T I C A</a:t>
          </a:r>
          <a:endParaRPr lang="pt-BR" sz="3400" b="0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</a:endParaRP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1299884</xdr:colOff>
      <xdr:row>1</xdr:row>
      <xdr:rowOff>288553</xdr:rowOff>
    </xdr:from>
    <xdr:ext cx="974910" cy="981281"/>
    <xdr:pic>
      <xdr:nvPicPr>
        <xdr:cNvPr id="2" name="Imagem 1">
          <a:extLst>
            <a:ext uri="{FF2B5EF4-FFF2-40B4-BE49-F238E27FC236}">
              <a16:creationId xmlns:a16="http://schemas.microsoft.com/office/drawing/2014/main" id="{21585CE9-2426-430D-866C-4472F5CD5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5609" y="364753"/>
          <a:ext cx="974910" cy="9812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721744</xdr:colOff>
      <xdr:row>1</xdr:row>
      <xdr:rowOff>28575</xdr:rowOff>
    </xdr:from>
    <xdr:ext cx="9963150" cy="778739"/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B118482A-9490-447C-99B3-775E78185421}"/>
            </a:ext>
          </a:extLst>
        </xdr:cNvPr>
        <xdr:cNvSpPr/>
      </xdr:nvSpPr>
      <xdr:spPr>
        <a:xfrm>
          <a:off x="3255394" y="104775"/>
          <a:ext cx="9963150" cy="77873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42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5</a:t>
          </a:r>
          <a:endParaRPr lang="pt-BR" sz="42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4</xdr:col>
      <xdr:colOff>474413</xdr:colOff>
      <xdr:row>1</xdr:row>
      <xdr:rowOff>762001</xdr:rowOff>
    </xdr:from>
    <xdr:ext cx="5999207" cy="624595"/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AD4CBE2F-2DBF-41AA-8220-9207689C58AC}"/>
            </a:ext>
          </a:extLst>
        </xdr:cNvPr>
        <xdr:cNvSpPr/>
      </xdr:nvSpPr>
      <xdr:spPr>
        <a:xfrm>
          <a:off x="4967972" y="840442"/>
          <a:ext cx="5999207" cy="62459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pt-BR" sz="34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G</a:t>
          </a:r>
          <a:r>
            <a:rPr lang="pt-BR" sz="3400" b="0" cap="none" spc="0" baseline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 I N Á S T I C A    A R T Í S T I C A</a:t>
          </a:r>
          <a:endParaRPr lang="pt-BR" sz="3400" b="0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</a:endParaRP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1299884</xdr:colOff>
      <xdr:row>1</xdr:row>
      <xdr:rowOff>288553</xdr:rowOff>
    </xdr:from>
    <xdr:ext cx="974910" cy="981281"/>
    <xdr:pic>
      <xdr:nvPicPr>
        <xdr:cNvPr id="2" name="Imagem 1">
          <a:extLst>
            <a:ext uri="{FF2B5EF4-FFF2-40B4-BE49-F238E27FC236}">
              <a16:creationId xmlns:a16="http://schemas.microsoft.com/office/drawing/2014/main" id="{68E8948F-9C08-4C66-9109-E5F0865AE8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5609" y="364753"/>
          <a:ext cx="974910" cy="9812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721744</xdr:colOff>
      <xdr:row>1</xdr:row>
      <xdr:rowOff>28575</xdr:rowOff>
    </xdr:from>
    <xdr:ext cx="9963150" cy="778739"/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E79BEAB8-64AC-4E2D-B31D-B8E31F994696}"/>
            </a:ext>
          </a:extLst>
        </xdr:cNvPr>
        <xdr:cNvSpPr/>
      </xdr:nvSpPr>
      <xdr:spPr>
        <a:xfrm>
          <a:off x="3255394" y="104775"/>
          <a:ext cx="9963150" cy="77873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42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5</a:t>
          </a:r>
          <a:endParaRPr lang="pt-BR" sz="42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4</xdr:col>
      <xdr:colOff>463208</xdr:colOff>
      <xdr:row>2</xdr:row>
      <xdr:rowOff>1</xdr:rowOff>
    </xdr:from>
    <xdr:ext cx="5999207" cy="624595"/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7B78DCEA-1694-45A5-A16C-D9F2B641D999}"/>
            </a:ext>
          </a:extLst>
        </xdr:cNvPr>
        <xdr:cNvSpPr/>
      </xdr:nvSpPr>
      <xdr:spPr>
        <a:xfrm>
          <a:off x="4956767" y="851648"/>
          <a:ext cx="5999207" cy="62459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pt-BR" sz="34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G</a:t>
          </a:r>
          <a:r>
            <a:rPr lang="pt-BR" sz="3400" b="0" cap="none" spc="0" baseline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 I N Á S T I C A    A R T Í S T I C A</a:t>
          </a:r>
          <a:endParaRPr lang="pt-BR" sz="3400" b="0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>
    <tabColor rgb="FFFF33CC"/>
  </sheetPr>
  <dimension ref="A1:U213"/>
  <sheetViews>
    <sheetView showGridLines="0" zoomScale="89" zoomScaleNormal="89" workbookViewId="0">
      <selection activeCell="Q153" sqref="Q153"/>
    </sheetView>
  </sheetViews>
  <sheetFormatPr defaultRowHeight="14.25" x14ac:dyDescent="0.25"/>
  <cols>
    <col min="1" max="1" width="1.28515625" style="5" customWidth="1"/>
    <col min="2" max="2" width="38.85546875" style="2" bestFit="1" customWidth="1"/>
    <col min="3" max="3" width="41.140625" style="2" bestFit="1" customWidth="1"/>
    <col min="4" max="4" width="13.42578125" style="2" bestFit="1" customWidth="1"/>
    <col min="5" max="5" width="14" style="2" bestFit="1" customWidth="1"/>
    <col min="6" max="6" width="14" style="2" customWidth="1"/>
    <col min="7" max="7" width="2.7109375" style="2" customWidth="1"/>
    <col min="8" max="8" width="11" style="2" hidden="1" customWidth="1"/>
    <col min="9" max="10" width="11" style="5" hidden="1" customWidth="1"/>
    <col min="11" max="11" width="11" style="2" hidden="1" customWidth="1"/>
    <col min="12" max="12" width="11" style="68" hidden="1" customWidth="1"/>
    <col min="13" max="13" width="11" style="2" hidden="1" customWidth="1"/>
    <col min="14" max="14" width="9.28515625" style="2" hidden="1" customWidth="1"/>
    <col min="15" max="15" width="3.42578125" style="2" customWidth="1"/>
    <col min="16" max="16" width="18.42578125" style="2" bestFit="1" customWidth="1"/>
    <col min="17" max="17" width="43.140625" style="2" customWidth="1"/>
    <col min="18" max="18" width="41.140625" style="2" bestFit="1" customWidth="1"/>
    <col min="19" max="19" width="16" style="2" customWidth="1"/>
    <col min="20" max="21" width="16" style="32" customWidth="1"/>
    <col min="22" max="16384" width="9.140625" style="2"/>
  </cols>
  <sheetData>
    <row r="1" spans="1:21" s="5" customFormat="1" ht="6" customHeight="1" x14ac:dyDescent="0.25">
      <c r="B1" s="6"/>
      <c r="C1" s="6"/>
      <c r="D1" s="6"/>
      <c r="E1" s="6"/>
      <c r="F1" s="6"/>
      <c r="H1" s="7"/>
      <c r="I1" s="60"/>
      <c r="J1" s="60"/>
      <c r="K1" s="8"/>
      <c r="L1" s="64"/>
      <c r="M1" s="8"/>
      <c r="N1" s="8"/>
      <c r="T1" s="31"/>
      <c r="U1" s="31"/>
    </row>
    <row r="2" spans="1:21" s="1" customFormat="1" ht="60.75" customHeight="1" x14ac:dyDescent="0.25"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</row>
    <row r="3" spans="1:21" s="1" customFormat="1" ht="60.75" customHeight="1" x14ac:dyDescent="0.25"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</row>
    <row r="4" spans="1:21" x14ac:dyDescent="0.25">
      <c r="A4" s="2"/>
      <c r="H4" s="7"/>
      <c r="I4" s="60"/>
      <c r="J4" s="60"/>
      <c r="K4" s="8"/>
      <c r="L4" s="64"/>
      <c r="M4" s="8"/>
      <c r="N4" s="8"/>
    </row>
    <row r="5" spans="1:21" x14ac:dyDescent="0.25">
      <c r="A5" s="2"/>
      <c r="D5" s="156"/>
      <c r="E5" s="156"/>
      <c r="F5" s="157"/>
      <c r="G5" s="10"/>
      <c r="H5" s="7"/>
      <c r="I5" s="60"/>
      <c r="J5" s="60"/>
      <c r="K5" s="8"/>
      <c r="L5" s="64"/>
      <c r="M5" s="8"/>
      <c r="N5" s="8"/>
      <c r="R5" s="33" t="s">
        <v>12</v>
      </c>
      <c r="S5" s="34" t="s">
        <v>13</v>
      </c>
    </row>
    <row r="6" spans="1:21" ht="32.25" customHeight="1" x14ac:dyDescent="0.25">
      <c r="A6" s="2"/>
      <c r="B6" s="146" t="s">
        <v>38</v>
      </c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47"/>
      <c r="R6" s="147"/>
      <c r="S6" s="147"/>
      <c r="T6" s="147"/>
      <c r="U6" s="148"/>
    </row>
    <row r="7" spans="1:21" ht="20.25" customHeight="1" x14ac:dyDescent="0.25">
      <c r="A7" s="2"/>
      <c r="B7" s="149" t="s">
        <v>24</v>
      </c>
      <c r="C7" s="150"/>
      <c r="D7" s="150"/>
      <c r="E7" s="150"/>
      <c r="F7" s="151"/>
      <c r="H7" s="11"/>
      <c r="I7" s="61"/>
      <c r="J7" s="61"/>
      <c r="K7" s="12"/>
      <c r="L7" s="65"/>
      <c r="M7" s="12"/>
      <c r="N7" s="12"/>
      <c r="O7" s="14"/>
      <c r="P7" s="152" t="s">
        <v>14</v>
      </c>
      <c r="Q7" s="153"/>
      <c r="R7" s="153"/>
      <c r="S7" s="153"/>
      <c r="T7" s="153"/>
      <c r="U7" s="154"/>
    </row>
    <row r="8" spans="1:21" s="15" customFormat="1" ht="28.5" customHeight="1" x14ac:dyDescent="0.25">
      <c r="B8" s="16" t="s">
        <v>15</v>
      </c>
      <c r="C8" s="16" t="s">
        <v>1</v>
      </c>
      <c r="D8" s="16" t="s">
        <v>26</v>
      </c>
      <c r="E8" s="16" t="s">
        <v>27</v>
      </c>
      <c r="F8" s="16" t="s">
        <v>3</v>
      </c>
      <c r="G8" s="17"/>
      <c r="H8" s="18"/>
      <c r="I8" s="62"/>
      <c r="J8" s="62"/>
      <c r="K8" s="19"/>
      <c r="L8" s="66"/>
      <c r="M8" s="19"/>
      <c r="N8" s="19"/>
      <c r="O8" s="18"/>
      <c r="P8" s="21" t="s">
        <v>4</v>
      </c>
      <c r="Q8" s="29" t="s">
        <v>15</v>
      </c>
      <c r="R8" s="29" t="s">
        <v>1</v>
      </c>
      <c r="S8" s="29" t="s">
        <v>3</v>
      </c>
      <c r="T8" s="21" t="s">
        <v>16</v>
      </c>
      <c r="U8" s="21" t="s">
        <v>17</v>
      </c>
    </row>
    <row r="9" spans="1:21" s="5" customFormat="1" ht="18.75" customHeight="1" x14ac:dyDescent="0.25">
      <c r="B9" s="26" t="s">
        <v>745</v>
      </c>
      <c r="C9" s="22" t="str">
        <f>IF(B9="","",VLOOKUP(B9,LISTAS!$F$5:$G$1006,2,0))</f>
        <v>LICEU JARDIM</v>
      </c>
      <c r="D9" s="35">
        <v>15.5</v>
      </c>
      <c r="E9" s="35">
        <v>15.8</v>
      </c>
      <c r="F9" s="35">
        <f t="shared" ref="F9:F40" si="0">IF(D9="",IF(E9="","",SUM(D9:E9)),SUM(D9:E9))</f>
        <v>31.3</v>
      </c>
      <c r="H9" s="48">
        <f>IF(F9="","",F9+(ROW(F9)/1000))</f>
        <v>31.309000000000001</v>
      </c>
      <c r="I9" s="63" t="str">
        <f>IF($L9="","",IF(B9="","",B9))</f>
        <v>ANA CAROLINA AMARAL LION</v>
      </c>
      <c r="J9" s="63" t="str">
        <f>IF($L9="","",IF(C9="","",C9))</f>
        <v>LICEU JARDIM</v>
      </c>
      <c r="K9" s="48">
        <f t="shared" ref="K9:K72" si="1">IF($L9="","",F9)</f>
        <v>31.3</v>
      </c>
      <c r="L9" s="67">
        <f t="shared" ref="L9:L72" si="2">H9</f>
        <v>31.309000000000001</v>
      </c>
      <c r="M9" s="48">
        <f>IF(L9="","",LARGE($L$9:$L$108,N9))</f>
        <v>31.309000000000001</v>
      </c>
      <c r="N9" s="49">
        <v>1</v>
      </c>
      <c r="O9" s="23"/>
      <c r="P9" s="47">
        <f>IF(S9&lt;&gt;"",_xlfn.RANK.EQ(S9,$S$9:$S$108,0),"")</f>
        <v>1</v>
      </c>
      <c r="Q9" s="24" t="str">
        <f>IF($L9="","",VLOOKUP(M9,$H$9:$K$108,2,0))</f>
        <v>ANA CAROLINA AMARAL LION</v>
      </c>
      <c r="R9" s="24" t="str">
        <f>IF($L9="","",VLOOKUP(Q9,LISTAS!$F$5:$G$1006,2,0))</f>
        <v>LICEU JARDIM</v>
      </c>
      <c r="S9" s="36">
        <f>IF($L9="","",VLOOKUP(M9,$H$9:$K$108,4,0))</f>
        <v>31.3</v>
      </c>
      <c r="T9" s="25">
        <f>IF($P9="","",IF(S9=$U$5,"",IF($P9=1,400,IF($P9=2,340,IF($P9=3,300,IF($P9=4,280,IF($P9=5,270,IF($P9=6,260,IF($P9=7,250,IF($P9=8,240,IF($P9=9,200,IF($P9=10,200,IF($P9=11,200,IF($P9=12,200,IF($P9=13,200,IF($P9=14,200,IF($P9=15,200,IF($P9=16,200,IF($P9&gt;16,"","")))))))))))))))))))</f>
        <v>400</v>
      </c>
      <c r="U9" s="25">
        <f>IF(P9="","",IF($S$5="NÃO","",IF(S9=$U$5,"",IF(P9=1,400,IF(P9=2,340,IF(P9=3,300,IF(P9=4,280,IF(P9=5,270,IF(P9=6,260,IF(P9=7,250,IF(P9=8,240,IF(P9=9,200,IF(P9=10,200,IF(P9=11,200,IF(P9=12,200,IF(P9=13,200,IF(P9=14,200,IF(P9=15,200,IF(P9=16,200,IF(P9&gt;16,"",""))))))))))))))))))))</f>
        <v>400</v>
      </c>
    </row>
    <row r="10" spans="1:21" s="5" customFormat="1" ht="18.75" customHeight="1" x14ac:dyDescent="0.25">
      <c r="B10" s="26" t="s">
        <v>690</v>
      </c>
      <c r="C10" s="22" t="str">
        <f>IF(B10="","",VLOOKUP(B10,LISTAS!$F$5:$G$1006,2,0))</f>
        <v>IEBURIX -SBC</v>
      </c>
      <c r="D10" s="35">
        <v>15.2</v>
      </c>
      <c r="E10" s="35">
        <v>15.7</v>
      </c>
      <c r="F10" s="35">
        <f t="shared" si="0"/>
        <v>30.9</v>
      </c>
      <c r="H10" s="48">
        <f t="shared" ref="H10:H73" si="3">IF(F10="","",F10+(ROW(F10)/1000))</f>
        <v>30.91</v>
      </c>
      <c r="I10" s="63" t="str">
        <f t="shared" ref="I10:I73" si="4">IF($L10="","",IF(B10="","",B10))</f>
        <v>ISIS SOARES SOUSA FEITOSA</v>
      </c>
      <c r="J10" s="63" t="str">
        <f t="shared" ref="J10:J73" si="5">IF($L10="","",IF(C10="","",C10))</f>
        <v>IEBURIX -SBC</v>
      </c>
      <c r="K10" s="48">
        <f t="shared" si="1"/>
        <v>30.9</v>
      </c>
      <c r="L10" s="67">
        <f t="shared" si="2"/>
        <v>30.91</v>
      </c>
      <c r="M10" s="48">
        <f t="shared" ref="M10:M73" si="6">IF(L10="","",LARGE($L$9:$L$108,N10))</f>
        <v>30.91</v>
      </c>
      <c r="N10" s="49">
        <v>2</v>
      </c>
      <c r="O10" s="27"/>
      <c r="P10" s="47">
        <f t="shared" ref="P10:P73" si="7">IF(S10&lt;&gt;"",_xlfn.RANK.EQ(S10,$S$9:$S$108,0),"")</f>
        <v>2</v>
      </c>
      <c r="Q10" s="24" t="str">
        <f t="shared" ref="Q10:Q73" si="8">IF($L10="","",VLOOKUP(M10,$H$9:$K$108,2,0))</f>
        <v>ISIS SOARES SOUSA FEITOSA</v>
      </c>
      <c r="R10" s="24" t="str">
        <f>IF($L10="","",VLOOKUP(Q10,LISTAS!$F$5:$G$1006,2,0))</f>
        <v>IEBURIX -SBC</v>
      </c>
      <c r="S10" s="36">
        <f t="shared" ref="S10:S73" si="9">IF($L10="","",VLOOKUP(M10,$H$9:$K$108,4,0))</f>
        <v>30.9</v>
      </c>
      <c r="T10" s="25">
        <f t="shared" ref="T10:T73" si="10">IF($P10="","",IF(S10=$U$5,"",IF($P10=1,400,IF($P10=2,340,IF($P10=3,300,IF($P10=4,280,IF($P10=5,270,IF($P10=6,260,IF($P10=7,250,IF($P10=8,240,IF($P10=9,200,IF($P10=10,200,IF($P10=11,200,IF($P10=12,200,IF($P10=13,200,IF($P10=14,200,IF($P10=15,200,IF($P10=16,200,IF($P10&gt;16,"","")))))))))))))))))))</f>
        <v>340</v>
      </c>
      <c r="U10" s="25">
        <f t="shared" ref="U10:U73" si="11">IF(P10="","",IF($S$5="NÃO","",IF(S10=$U$5,"",IF(P10=1,400,IF(P10=2,340,IF(P10=3,300,IF(P10=4,280,IF(P10=5,270,IF(P10=6,260,IF(P10=7,250,IF(P10=8,240,IF(P10=9,200,IF(P10=10,200,IF(P10=11,200,IF(P10=12,200,IF(P10=13,200,IF(P10=14,200,IF(P10=15,200,IF(P10=16,200,IF(P10&gt;16,"",""))))))))))))))))))))</f>
        <v>340</v>
      </c>
    </row>
    <row r="11" spans="1:21" s="5" customFormat="1" ht="18.75" customHeight="1" x14ac:dyDescent="0.3">
      <c r="B11" s="26" t="s">
        <v>494</v>
      </c>
      <c r="C11" s="22" t="str">
        <f>IF(B11="","",VLOOKUP(B11,LISTAS!$F$5:$G$1006,2,0))</f>
        <v>LICEU JARDIM</v>
      </c>
      <c r="D11" s="35">
        <v>15.3</v>
      </c>
      <c r="E11" s="35">
        <v>15.2</v>
      </c>
      <c r="F11" s="35">
        <f t="shared" si="0"/>
        <v>30.5</v>
      </c>
      <c r="H11" s="48">
        <f t="shared" si="3"/>
        <v>30.510999999999999</v>
      </c>
      <c r="I11" s="63" t="str">
        <f t="shared" si="4"/>
        <v>CATARINA GHIRELLI</v>
      </c>
      <c r="J11" s="63" t="str">
        <f t="shared" si="5"/>
        <v>LICEU JARDIM</v>
      </c>
      <c r="K11" s="48">
        <f t="shared" si="1"/>
        <v>30.5</v>
      </c>
      <c r="L11" s="67">
        <f t="shared" si="2"/>
        <v>30.510999999999999</v>
      </c>
      <c r="M11" s="48">
        <f t="shared" si="6"/>
        <v>30.510999999999999</v>
      </c>
      <c r="N11" s="49">
        <v>3</v>
      </c>
      <c r="O11" s="28"/>
      <c r="P11" s="47">
        <f t="shared" si="7"/>
        <v>3</v>
      </c>
      <c r="Q11" s="24" t="str">
        <f t="shared" si="8"/>
        <v>CATARINA GHIRELLI</v>
      </c>
      <c r="R11" s="24" t="str">
        <f>IF($L11="","",VLOOKUP(Q11,LISTAS!$F$5:$G$1006,2,0))</f>
        <v>LICEU JARDIM</v>
      </c>
      <c r="S11" s="36">
        <f t="shared" si="9"/>
        <v>30.5</v>
      </c>
      <c r="T11" s="25">
        <f t="shared" si="10"/>
        <v>300</v>
      </c>
      <c r="U11" s="25">
        <f t="shared" si="11"/>
        <v>300</v>
      </c>
    </row>
    <row r="12" spans="1:21" s="5" customFormat="1" ht="18.75" customHeight="1" x14ac:dyDescent="0.3">
      <c r="B12" s="26" t="s">
        <v>51</v>
      </c>
      <c r="C12" s="22" t="str">
        <f>IF(B12="","",VLOOKUP(B12,LISTAS!$F$5:$G$1006,2,0))</f>
        <v>COLÉGIO ARBOS - UNIDADE SANTO ANDRÉ</v>
      </c>
      <c r="D12" s="35">
        <v>14.5</v>
      </c>
      <c r="E12" s="35">
        <v>15.6</v>
      </c>
      <c r="F12" s="35">
        <f t="shared" si="0"/>
        <v>30.1</v>
      </c>
      <c r="H12" s="48">
        <f t="shared" si="3"/>
        <v>30.112000000000002</v>
      </c>
      <c r="I12" s="63" t="str">
        <f t="shared" si="4"/>
        <v>BEATRIZ CARDOSO SIBUCKS</v>
      </c>
      <c r="J12" s="63" t="str">
        <f t="shared" si="5"/>
        <v>COLÉGIO ARBOS - UNIDADE SANTO ANDRÉ</v>
      </c>
      <c r="K12" s="48">
        <f t="shared" si="1"/>
        <v>30.1</v>
      </c>
      <c r="L12" s="67">
        <f t="shared" si="2"/>
        <v>30.112000000000002</v>
      </c>
      <c r="M12" s="48">
        <f t="shared" si="6"/>
        <v>30.113000000000003</v>
      </c>
      <c r="N12" s="49">
        <v>4</v>
      </c>
      <c r="O12" s="28"/>
      <c r="P12" s="47">
        <f t="shared" si="7"/>
        <v>4</v>
      </c>
      <c r="Q12" s="24" t="str">
        <f t="shared" si="8"/>
        <v>ANTONELLA DALOIA</v>
      </c>
      <c r="R12" s="24" t="str">
        <f>IF($L12="","",VLOOKUP(Q12,LISTAS!$F$5:$G$1006,2,0))</f>
        <v>ARBOS S.B.C.</v>
      </c>
      <c r="S12" s="36">
        <f t="shared" si="9"/>
        <v>30.1</v>
      </c>
      <c r="T12" s="25">
        <f t="shared" si="10"/>
        <v>280</v>
      </c>
      <c r="U12" s="25">
        <f t="shared" si="11"/>
        <v>280</v>
      </c>
    </row>
    <row r="13" spans="1:21" s="5" customFormat="1" ht="18.75" customHeight="1" x14ac:dyDescent="0.3">
      <c r="B13" s="26" t="s">
        <v>791</v>
      </c>
      <c r="C13" s="22" t="str">
        <f>IF(B13="","",VLOOKUP(B13,LISTAS!$F$5:$G$1006,2,0))</f>
        <v>ARBOS S.B.C.</v>
      </c>
      <c r="D13" s="35">
        <v>14.7</v>
      </c>
      <c r="E13" s="35">
        <v>15.4</v>
      </c>
      <c r="F13" s="35">
        <f t="shared" si="0"/>
        <v>30.1</v>
      </c>
      <c r="H13" s="48">
        <f t="shared" si="3"/>
        <v>30.113000000000003</v>
      </c>
      <c r="I13" s="63" t="str">
        <f t="shared" si="4"/>
        <v>ANTONELLA DALOIA</v>
      </c>
      <c r="J13" s="63" t="str">
        <f t="shared" si="5"/>
        <v>ARBOS S.B.C.</v>
      </c>
      <c r="K13" s="48">
        <f t="shared" si="1"/>
        <v>30.1</v>
      </c>
      <c r="L13" s="67">
        <f t="shared" si="2"/>
        <v>30.113000000000003</v>
      </c>
      <c r="M13" s="48">
        <f t="shared" si="6"/>
        <v>30.112000000000002</v>
      </c>
      <c r="N13" s="49">
        <v>5</v>
      </c>
      <c r="O13" s="28"/>
      <c r="P13" s="47">
        <f t="shared" si="7"/>
        <v>4</v>
      </c>
      <c r="Q13" s="24" t="str">
        <f t="shared" si="8"/>
        <v>BEATRIZ CARDOSO SIBUCKS</v>
      </c>
      <c r="R13" s="24" t="str">
        <f>IF($L13="","",VLOOKUP(Q13,LISTAS!$F$5:$G$1006,2,0))</f>
        <v>COLÉGIO ARBOS - UNIDADE SANTO ANDRÉ</v>
      </c>
      <c r="S13" s="36">
        <f t="shared" si="9"/>
        <v>30.1</v>
      </c>
      <c r="T13" s="25">
        <f t="shared" si="10"/>
        <v>280</v>
      </c>
      <c r="U13" s="25">
        <f t="shared" si="11"/>
        <v>280</v>
      </c>
    </row>
    <row r="14" spans="1:21" s="5" customFormat="1" ht="18.75" customHeight="1" x14ac:dyDescent="0.3">
      <c r="B14" s="26" t="s">
        <v>621</v>
      </c>
      <c r="C14" s="22" t="str">
        <f>IF(B14="","",VLOOKUP(B14,LISTAS!$F$5:$G$1006,2,0))</f>
        <v>LICEU JARDIM</v>
      </c>
      <c r="D14" s="35">
        <v>14.7</v>
      </c>
      <c r="E14" s="35">
        <v>15.2</v>
      </c>
      <c r="F14" s="35">
        <f t="shared" si="0"/>
        <v>29.9</v>
      </c>
      <c r="H14" s="48">
        <f t="shared" si="3"/>
        <v>29.913999999999998</v>
      </c>
      <c r="I14" s="63" t="str">
        <f t="shared" si="4"/>
        <v>ISABELA SIMIONATO COSTA</v>
      </c>
      <c r="J14" s="63" t="str">
        <f t="shared" si="5"/>
        <v>LICEU JARDIM</v>
      </c>
      <c r="K14" s="48">
        <f t="shared" si="1"/>
        <v>29.9</v>
      </c>
      <c r="L14" s="67">
        <f t="shared" si="2"/>
        <v>29.913999999999998</v>
      </c>
      <c r="M14" s="48">
        <f t="shared" si="6"/>
        <v>29.914999999999999</v>
      </c>
      <c r="N14" s="49">
        <v>6</v>
      </c>
      <c r="O14" s="28"/>
      <c r="P14" s="47">
        <f t="shared" si="7"/>
        <v>6</v>
      </c>
      <c r="Q14" s="24" t="str">
        <f t="shared" si="8"/>
        <v>JÚLIA ARCANJO ZAMPOLI</v>
      </c>
      <c r="R14" s="24" t="str">
        <f>IF($L14="","",VLOOKUP(Q14,LISTAS!$F$5:$G$1006,2,0))</f>
        <v>LICEU JARDIM</v>
      </c>
      <c r="S14" s="36">
        <f t="shared" si="9"/>
        <v>29.9</v>
      </c>
      <c r="T14" s="25">
        <f t="shared" si="10"/>
        <v>260</v>
      </c>
      <c r="U14" s="25">
        <f t="shared" si="11"/>
        <v>260</v>
      </c>
    </row>
    <row r="15" spans="1:21" s="5" customFormat="1" ht="18.75" customHeight="1" x14ac:dyDescent="0.3">
      <c r="B15" s="26" t="s">
        <v>759</v>
      </c>
      <c r="C15" s="22" t="str">
        <f>IF(B15="","",VLOOKUP(B15,LISTAS!$F$5:$G$1006,2,0))</f>
        <v>LICEU JARDIM</v>
      </c>
      <c r="D15" s="35">
        <v>14.5</v>
      </c>
      <c r="E15" s="35">
        <v>15.4</v>
      </c>
      <c r="F15" s="35">
        <f t="shared" si="0"/>
        <v>29.9</v>
      </c>
      <c r="H15" s="48">
        <f t="shared" si="3"/>
        <v>29.914999999999999</v>
      </c>
      <c r="I15" s="63" t="str">
        <f t="shared" si="4"/>
        <v>JÚLIA ARCANJO ZAMPOLI</v>
      </c>
      <c r="J15" s="63" t="str">
        <f t="shared" si="5"/>
        <v>LICEU JARDIM</v>
      </c>
      <c r="K15" s="48">
        <f t="shared" si="1"/>
        <v>29.9</v>
      </c>
      <c r="L15" s="67">
        <f t="shared" si="2"/>
        <v>29.914999999999999</v>
      </c>
      <c r="M15" s="48">
        <f t="shared" si="6"/>
        <v>29.913999999999998</v>
      </c>
      <c r="N15" s="49">
        <v>7</v>
      </c>
      <c r="O15" s="28"/>
      <c r="P15" s="47">
        <f t="shared" si="7"/>
        <v>6</v>
      </c>
      <c r="Q15" s="24" t="str">
        <f t="shared" si="8"/>
        <v>ISABELA SIMIONATO COSTA</v>
      </c>
      <c r="R15" s="24" t="str">
        <f>IF($L15="","",VLOOKUP(Q15,LISTAS!$F$5:$G$1006,2,0))</f>
        <v>LICEU JARDIM</v>
      </c>
      <c r="S15" s="36">
        <f t="shared" si="9"/>
        <v>29.9</v>
      </c>
      <c r="T15" s="25">
        <f t="shared" si="10"/>
        <v>260</v>
      </c>
      <c r="U15" s="25">
        <f t="shared" si="11"/>
        <v>260</v>
      </c>
    </row>
    <row r="16" spans="1:21" s="5" customFormat="1" ht="18.75" customHeight="1" x14ac:dyDescent="0.3">
      <c r="B16" s="26" t="s">
        <v>53</v>
      </c>
      <c r="C16" s="22" t="str">
        <f>IF(B16="","",VLOOKUP(B16,LISTAS!$F$5:$G$1006,2,0))</f>
        <v>COLÉGIO ARBOS - UNIDADE SANTO ANDRÉ</v>
      </c>
      <c r="D16" s="35">
        <v>14.4</v>
      </c>
      <c r="E16" s="35">
        <v>15.4</v>
      </c>
      <c r="F16" s="35">
        <f t="shared" si="0"/>
        <v>29.8</v>
      </c>
      <c r="H16" s="48">
        <f t="shared" si="3"/>
        <v>29.815999999999999</v>
      </c>
      <c r="I16" s="63" t="str">
        <f t="shared" si="4"/>
        <v>ISADORA CAMPOS PENHA</v>
      </c>
      <c r="J16" s="63" t="str">
        <f t="shared" si="5"/>
        <v>COLÉGIO ARBOS - UNIDADE SANTO ANDRÉ</v>
      </c>
      <c r="K16" s="48">
        <f t="shared" si="1"/>
        <v>29.8</v>
      </c>
      <c r="L16" s="67">
        <f t="shared" si="2"/>
        <v>29.815999999999999</v>
      </c>
      <c r="M16" s="48">
        <f t="shared" si="6"/>
        <v>29.815999999999999</v>
      </c>
      <c r="N16" s="49">
        <v>8</v>
      </c>
      <c r="O16" s="28"/>
      <c r="P16" s="47">
        <f t="shared" si="7"/>
        <v>8</v>
      </c>
      <c r="Q16" s="24" t="str">
        <f t="shared" si="8"/>
        <v>ISADORA CAMPOS PENHA</v>
      </c>
      <c r="R16" s="24" t="str">
        <f>IF($L16="","",VLOOKUP(Q16,LISTAS!$F$5:$G$1006,2,0))</f>
        <v>COLÉGIO ARBOS - UNIDADE SANTO ANDRÉ</v>
      </c>
      <c r="S16" s="36">
        <f t="shared" si="9"/>
        <v>29.8</v>
      </c>
      <c r="T16" s="25">
        <f t="shared" si="10"/>
        <v>240</v>
      </c>
      <c r="U16" s="25">
        <f t="shared" si="11"/>
        <v>240</v>
      </c>
    </row>
    <row r="17" spans="2:21" s="5" customFormat="1" ht="18.75" customHeight="1" x14ac:dyDescent="0.3">
      <c r="B17" s="26" t="s">
        <v>681</v>
      </c>
      <c r="C17" s="22" t="str">
        <f>IF(B17="","",VLOOKUP(B17,LISTAS!$F$5:$G$1006,2,0))</f>
        <v>COLÉGIO ARBOS - UNIDADE SANTO ANDRÉ</v>
      </c>
      <c r="D17" s="35">
        <v>14.2</v>
      </c>
      <c r="E17" s="35">
        <v>15.4</v>
      </c>
      <c r="F17" s="35">
        <f t="shared" si="0"/>
        <v>29.6</v>
      </c>
      <c r="H17" s="48">
        <f t="shared" si="3"/>
        <v>29.617000000000001</v>
      </c>
      <c r="I17" s="63" t="str">
        <f t="shared" si="4"/>
        <v>BELLA GROSSI VENDITTI</v>
      </c>
      <c r="J17" s="63" t="str">
        <f t="shared" si="5"/>
        <v>COLÉGIO ARBOS - UNIDADE SANTO ANDRÉ</v>
      </c>
      <c r="K17" s="48">
        <f t="shared" si="1"/>
        <v>29.6</v>
      </c>
      <c r="L17" s="67">
        <f t="shared" si="2"/>
        <v>29.617000000000001</v>
      </c>
      <c r="M17" s="48">
        <f t="shared" si="6"/>
        <v>29.617000000000001</v>
      </c>
      <c r="N17" s="49">
        <v>9</v>
      </c>
      <c r="O17" s="28"/>
      <c r="P17" s="47">
        <f t="shared" si="7"/>
        <v>9</v>
      </c>
      <c r="Q17" s="24" t="str">
        <f t="shared" si="8"/>
        <v>BELLA GROSSI VENDITTI</v>
      </c>
      <c r="R17" s="24" t="str">
        <f>IF($L17="","",VLOOKUP(Q17,LISTAS!$F$5:$G$1006,2,0))</f>
        <v>COLÉGIO ARBOS - UNIDADE SANTO ANDRÉ</v>
      </c>
      <c r="S17" s="36">
        <f t="shared" si="9"/>
        <v>29.6</v>
      </c>
      <c r="T17" s="25">
        <f t="shared" si="10"/>
        <v>200</v>
      </c>
      <c r="U17" s="25">
        <f t="shared" si="11"/>
        <v>200</v>
      </c>
    </row>
    <row r="18" spans="2:21" s="5" customFormat="1" ht="18.75" customHeight="1" x14ac:dyDescent="0.3">
      <c r="B18" s="26" t="s">
        <v>870</v>
      </c>
      <c r="C18" s="22" t="str">
        <f>IF(B18="","",VLOOKUP(B18,LISTAS!$F$5:$G$1006,2,0))</f>
        <v>ARBOS S.B.C.</v>
      </c>
      <c r="D18" s="35">
        <v>14.3</v>
      </c>
      <c r="E18" s="35">
        <v>15.2</v>
      </c>
      <c r="F18" s="35">
        <f t="shared" si="0"/>
        <v>29.5</v>
      </c>
      <c r="H18" s="48">
        <f t="shared" si="3"/>
        <v>29.518000000000001</v>
      </c>
      <c r="I18" s="63" t="str">
        <f t="shared" si="4"/>
        <v>MARIA EDUARDA FONSECA</v>
      </c>
      <c r="J18" s="63" t="str">
        <f t="shared" si="5"/>
        <v>ARBOS S.B.C.</v>
      </c>
      <c r="K18" s="48">
        <f t="shared" si="1"/>
        <v>29.5</v>
      </c>
      <c r="L18" s="67">
        <f t="shared" si="2"/>
        <v>29.518000000000001</v>
      </c>
      <c r="M18" s="48">
        <f t="shared" si="6"/>
        <v>29.518000000000001</v>
      </c>
      <c r="N18" s="49">
        <v>10</v>
      </c>
      <c r="O18" s="28"/>
      <c r="P18" s="47">
        <f t="shared" si="7"/>
        <v>10</v>
      </c>
      <c r="Q18" s="24" t="str">
        <f t="shared" si="8"/>
        <v>MARIA EDUARDA FONSECA</v>
      </c>
      <c r="R18" s="24" t="str">
        <f>IF($L18="","",VLOOKUP(Q18,LISTAS!$F$5:$G$1006,2,0))</f>
        <v>ARBOS S.B.C.</v>
      </c>
      <c r="S18" s="36">
        <f t="shared" si="9"/>
        <v>29.5</v>
      </c>
      <c r="T18" s="25">
        <f t="shared" si="10"/>
        <v>200</v>
      </c>
      <c r="U18" s="25">
        <f t="shared" si="11"/>
        <v>200</v>
      </c>
    </row>
    <row r="19" spans="2:21" s="5" customFormat="1" ht="18.75" customHeight="1" x14ac:dyDescent="0.3">
      <c r="B19" s="26" t="s">
        <v>746</v>
      </c>
      <c r="C19" s="22" t="str">
        <f>IF(B19="","",VLOOKUP(B19,LISTAS!$F$5:$G$1006,2,0))</f>
        <v>LICEU JARDIM</v>
      </c>
      <c r="D19" s="35">
        <v>14</v>
      </c>
      <c r="E19" s="35">
        <v>15</v>
      </c>
      <c r="F19" s="35">
        <f t="shared" si="0"/>
        <v>29</v>
      </c>
      <c r="H19" s="48">
        <f t="shared" si="3"/>
        <v>29.018999999999998</v>
      </c>
      <c r="I19" s="63" t="str">
        <f t="shared" si="4"/>
        <v xml:space="preserve">LETICIA VENCIGUERI CHICOLI  </v>
      </c>
      <c r="J19" s="63" t="str">
        <f t="shared" si="5"/>
        <v>LICEU JARDIM</v>
      </c>
      <c r="K19" s="48">
        <f t="shared" si="1"/>
        <v>29</v>
      </c>
      <c r="L19" s="67">
        <f t="shared" si="2"/>
        <v>29.018999999999998</v>
      </c>
      <c r="M19" s="48">
        <f t="shared" si="6"/>
        <v>29.018999999999998</v>
      </c>
      <c r="N19" s="49">
        <v>11</v>
      </c>
      <c r="O19" s="28"/>
      <c r="P19" s="47">
        <f t="shared" si="7"/>
        <v>11</v>
      </c>
      <c r="Q19" s="24" t="str">
        <f t="shared" si="8"/>
        <v xml:space="preserve">LETICIA VENCIGUERI CHICOLI  </v>
      </c>
      <c r="R19" s="24" t="str">
        <f>IF($L19="","",VLOOKUP(Q19,LISTAS!$F$5:$G$1006,2,0))</f>
        <v>LICEU JARDIM</v>
      </c>
      <c r="S19" s="36">
        <f t="shared" si="9"/>
        <v>29</v>
      </c>
      <c r="T19" s="25">
        <f t="shared" si="10"/>
        <v>200</v>
      </c>
      <c r="U19" s="25">
        <f t="shared" si="11"/>
        <v>200</v>
      </c>
    </row>
    <row r="20" spans="2:21" s="5" customFormat="1" ht="18.75" customHeight="1" x14ac:dyDescent="0.3">
      <c r="B20" s="26" t="s">
        <v>86</v>
      </c>
      <c r="C20" s="22" t="str">
        <f>IF(B20="","",VLOOKUP(B20,LISTAS!$F$5:$G$1006,2,0))</f>
        <v>IEBURIX -SBC</v>
      </c>
      <c r="D20" s="35">
        <v>15</v>
      </c>
      <c r="E20" s="35">
        <v>13.7</v>
      </c>
      <c r="F20" s="35">
        <f t="shared" si="0"/>
        <v>28.7</v>
      </c>
      <c r="H20" s="48">
        <f t="shared" si="3"/>
        <v>28.72</v>
      </c>
      <c r="I20" s="63" t="str">
        <f t="shared" si="4"/>
        <v>ANTONELLA TEIXEIRA GUADAGNINI</v>
      </c>
      <c r="J20" s="63" t="str">
        <f t="shared" si="5"/>
        <v>IEBURIX -SBC</v>
      </c>
      <c r="K20" s="48">
        <f t="shared" si="1"/>
        <v>28.7</v>
      </c>
      <c r="L20" s="67">
        <f t="shared" si="2"/>
        <v>28.72</v>
      </c>
      <c r="M20" s="48">
        <f t="shared" si="6"/>
        <v>28.72</v>
      </c>
      <c r="N20" s="49">
        <v>12</v>
      </c>
      <c r="O20" s="28"/>
      <c r="P20" s="47">
        <f t="shared" si="7"/>
        <v>12</v>
      </c>
      <c r="Q20" s="24" t="str">
        <f t="shared" si="8"/>
        <v>ANTONELLA TEIXEIRA GUADAGNINI</v>
      </c>
      <c r="R20" s="24" t="str">
        <f>IF($L20="","",VLOOKUP(Q20,LISTAS!$F$5:$G$1006,2,0))</f>
        <v>IEBURIX -SBC</v>
      </c>
      <c r="S20" s="36">
        <f t="shared" si="9"/>
        <v>28.7</v>
      </c>
      <c r="T20" s="25">
        <f t="shared" si="10"/>
        <v>200</v>
      </c>
      <c r="U20" s="25">
        <f t="shared" si="11"/>
        <v>200</v>
      </c>
    </row>
    <row r="21" spans="2:21" s="5" customFormat="1" ht="18.75" customHeight="1" x14ac:dyDescent="0.3">
      <c r="B21" s="26" t="s">
        <v>691</v>
      </c>
      <c r="C21" s="22" t="str">
        <f>IF(B21="","",VLOOKUP(B21,LISTAS!$F$5:$G$1006,2,0))</f>
        <v>IEBURIX -SBC</v>
      </c>
      <c r="D21" s="35">
        <v>15</v>
      </c>
      <c r="E21" s="35">
        <v>13.5</v>
      </c>
      <c r="F21" s="35">
        <f t="shared" si="0"/>
        <v>28.5</v>
      </c>
      <c r="H21" s="48">
        <f t="shared" si="3"/>
        <v>28.521000000000001</v>
      </c>
      <c r="I21" s="63" t="str">
        <f t="shared" si="4"/>
        <v>MANUELA CORADI PASCHOIN LOPES</v>
      </c>
      <c r="J21" s="63" t="str">
        <f t="shared" si="5"/>
        <v>IEBURIX -SBC</v>
      </c>
      <c r="K21" s="48">
        <f t="shared" si="1"/>
        <v>28.5</v>
      </c>
      <c r="L21" s="67">
        <f t="shared" si="2"/>
        <v>28.521000000000001</v>
      </c>
      <c r="M21" s="48">
        <f t="shared" si="6"/>
        <v>28.521000000000001</v>
      </c>
      <c r="N21" s="49">
        <v>13</v>
      </c>
      <c r="O21" s="28"/>
      <c r="P21" s="47">
        <f t="shared" si="7"/>
        <v>13</v>
      </c>
      <c r="Q21" s="24" t="str">
        <f t="shared" si="8"/>
        <v>MANUELA CORADI PASCHOIN LOPES</v>
      </c>
      <c r="R21" s="24" t="str">
        <f>IF($L21="","",VLOOKUP(Q21,LISTAS!$F$5:$G$1006,2,0))</f>
        <v>IEBURIX -SBC</v>
      </c>
      <c r="S21" s="36">
        <f t="shared" si="9"/>
        <v>28.5</v>
      </c>
      <c r="T21" s="25">
        <f t="shared" si="10"/>
        <v>200</v>
      </c>
      <c r="U21" s="25">
        <f t="shared" si="11"/>
        <v>200</v>
      </c>
    </row>
    <row r="22" spans="2:21" s="5" customFormat="1" ht="18.75" customHeight="1" x14ac:dyDescent="0.3">
      <c r="B22" s="26" t="s">
        <v>682</v>
      </c>
      <c r="C22" s="22" t="str">
        <f>IF(B22="","",VLOOKUP(B22,LISTAS!$F$5:$G$1006,2,0))</f>
        <v>COLÉGIO ARBOS - UNIDADE SANTO ANDRÉ</v>
      </c>
      <c r="D22" s="35">
        <v>13.9</v>
      </c>
      <c r="E22" s="35">
        <v>14.5</v>
      </c>
      <c r="F22" s="35">
        <f t="shared" si="0"/>
        <v>28.4</v>
      </c>
      <c r="H22" s="48">
        <f t="shared" si="3"/>
        <v>28.421999999999997</v>
      </c>
      <c r="I22" s="63" t="str">
        <f t="shared" si="4"/>
        <v>ESTHER GAMA RAULE</v>
      </c>
      <c r="J22" s="63" t="str">
        <f t="shared" si="5"/>
        <v>COLÉGIO ARBOS - UNIDADE SANTO ANDRÉ</v>
      </c>
      <c r="K22" s="48">
        <f t="shared" si="1"/>
        <v>28.4</v>
      </c>
      <c r="L22" s="67">
        <f t="shared" si="2"/>
        <v>28.421999999999997</v>
      </c>
      <c r="M22" s="48">
        <f t="shared" si="6"/>
        <v>28.421999999999997</v>
      </c>
      <c r="N22" s="49">
        <v>14</v>
      </c>
      <c r="O22" s="28"/>
      <c r="P22" s="47">
        <f t="shared" si="7"/>
        <v>14</v>
      </c>
      <c r="Q22" s="24" t="str">
        <f t="shared" si="8"/>
        <v>ESTHER GAMA RAULE</v>
      </c>
      <c r="R22" s="24" t="str">
        <f>IF($L22="","",VLOOKUP(Q22,LISTAS!$F$5:$G$1006,2,0))</f>
        <v>COLÉGIO ARBOS - UNIDADE SANTO ANDRÉ</v>
      </c>
      <c r="S22" s="36">
        <f t="shared" si="9"/>
        <v>28.4</v>
      </c>
      <c r="T22" s="25">
        <f t="shared" si="10"/>
        <v>200</v>
      </c>
      <c r="U22" s="25">
        <f t="shared" si="11"/>
        <v>200</v>
      </c>
    </row>
    <row r="23" spans="2:21" s="5" customFormat="1" ht="18.75" customHeight="1" x14ac:dyDescent="0.3">
      <c r="B23" s="26" t="s">
        <v>808</v>
      </c>
      <c r="C23" s="22" t="str">
        <f>IF(B23="","",VLOOKUP(B23,LISTAS!$F$5:$G$1006,2,0))</f>
        <v>COLÉGIO ARBOS S.C.S.</v>
      </c>
      <c r="D23" s="35">
        <v>14.8</v>
      </c>
      <c r="E23" s="35">
        <v>13.5</v>
      </c>
      <c r="F23" s="35">
        <f t="shared" si="0"/>
        <v>28.3</v>
      </c>
      <c r="H23" s="48">
        <f t="shared" si="3"/>
        <v>28.323</v>
      </c>
      <c r="I23" s="63" t="str">
        <f t="shared" si="4"/>
        <v>VALENTINA HERRERA GIMENES DE SOUZA</v>
      </c>
      <c r="J23" s="63" t="str">
        <f t="shared" si="5"/>
        <v>COLÉGIO ARBOS S.C.S.</v>
      </c>
      <c r="K23" s="48">
        <f t="shared" si="1"/>
        <v>28.3</v>
      </c>
      <c r="L23" s="67">
        <f t="shared" si="2"/>
        <v>28.323</v>
      </c>
      <c r="M23" s="48">
        <f t="shared" si="6"/>
        <v>28.323</v>
      </c>
      <c r="N23" s="49">
        <v>15</v>
      </c>
      <c r="O23" s="28"/>
      <c r="P23" s="47">
        <f t="shared" si="7"/>
        <v>15</v>
      </c>
      <c r="Q23" s="24" t="str">
        <f t="shared" si="8"/>
        <v>VALENTINA HERRERA GIMENES DE SOUZA</v>
      </c>
      <c r="R23" s="24" t="str">
        <f>IF($L23="","",VLOOKUP(Q23,LISTAS!$F$5:$G$1006,2,0))</f>
        <v>COLÉGIO ARBOS S.C.S.</v>
      </c>
      <c r="S23" s="36">
        <f t="shared" si="9"/>
        <v>28.3</v>
      </c>
      <c r="T23" s="25">
        <f t="shared" si="10"/>
        <v>200</v>
      </c>
      <c r="U23" s="25">
        <f t="shared" si="11"/>
        <v>200</v>
      </c>
    </row>
    <row r="24" spans="2:21" s="5" customFormat="1" ht="18.75" customHeight="1" x14ac:dyDescent="0.3">
      <c r="B24" s="26" t="s">
        <v>87</v>
      </c>
      <c r="C24" s="22" t="str">
        <f>IF(B24="","",VLOOKUP(B24,LISTAS!$F$5:$G$1006,2,0))</f>
        <v>IEBURIX -SBC</v>
      </c>
      <c r="D24" s="35">
        <v>14.8</v>
      </c>
      <c r="E24" s="35">
        <v>13.4</v>
      </c>
      <c r="F24" s="35">
        <f t="shared" si="0"/>
        <v>28.200000000000003</v>
      </c>
      <c r="H24" s="48">
        <f t="shared" si="3"/>
        <v>28.224000000000004</v>
      </c>
      <c r="I24" s="63" t="str">
        <f t="shared" si="4"/>
        <v>CORA DIAS ANDREOLLI</v>
      </c>
      <c r="J24" s="63" t="str">
        <f t="shared" si="5"/>
        <v>IEBURIX -SBC</v>
      </c>
      <c r="K24" s="48">
        <f t="shared" si="1"/>
        <v>28.200000000000003</v>
      </c>
      <c r="L24" s="67">
        <f t="shared" si="2"/>
        <v>28.224000000000004</v>
      </c>
      <c r="M24" s="48">
        <f t="shared" si="6"/>
        <v>28.224000000000004</v>
      </c>
      <c r="N24" s="49">
        <v>16</v>
      </c>
      <c r="O24" s="28"/>
      <c r="P24" s="47">
        <f t="shared" si="7"/>
        <v>16</v>
      </c>
      <c r="Q24" s="24" t="str">
        <f t="shared" si="8"/>
        <v>CORA DIAS ANDREOLLI</v>
      </c>
      <c r="R24" s="24" t="str">
        <f>IF($L24="","",VLOOKUP(Q24,LISTAS!$F$5:$G$1006,2,0))</f>
        <v>IEBURIX -SBC</v>
      </c>
      <c r="S24" s="36">
        <f t="shared" si="9"/>
        <v>28.200000000000003</v>
      </c>
      <c r="T24" s="25">
        <f t="shared" si="10"/>
        <v>200</v>
      </c>
      <c r="U24" s="25">
        <f t="shared" si="11"/>
        <v>200</v>
      </c>
    </row>
    <row r="25" spans="2:21" s="5" customFormat="1" ht="18.75" customHeight="1" x14ac:dyDescent="0.3">
      <c r="B25" s="26" t="s">
        <v>500</v>
      </c>
      <c r="C25" s="22" t="str">
        <f>IF(B25="","",VLOOKUP(B25,LISTAS!$F$5:$G$1006,2,0))</f>
        <v>LICEU JARDIM</v>
      </c>
      <c r="D25" s="35">
        <v>14.3</v>
      </c>
      <c r="E25" s="35">
        <v>13.7</v>
      </c>
      <c r="F25" s="35">
        <f t="shared" si="0"/>
        <v>28</v>
      </c>
      <c r="H25" s="48">
        <f t="shared" si="3"/>
        <v>28.024999999999999</v>
      </c>
      <c r="I25" s="63" t="str">
        <f t="shared" si="4"/>
        <v>ELIZA MARCHI BESSA</v>
      </c>
      <c r="J25" s="63" t="str">
        <f t="shared" si="5"/>
        <v>LICEU JARDIM</v>
      </c>
      <c r="K25" s="48">
        <f t="shared" si="1"/>
        <v>28</v>
      </c>
      <c r="L25" s="67">
        <f t="shared" si="2"/>
        <v>28.024999999999999</v>
      </c>
      <c r="M25" s="48">
        <f t="shared" si="6"/>
        <v>28.026</v>
      </c>
      <c r="N25" s="49">
        <v>17</v>
      </c>
      <c r="O25" s="28"/>
      <c r="P25" s="47">
        <f t="shared" si="7"/>
        <v>17</v>
      </c>
      <c r="Q25" s="24" t="str">
        <f t="shared" si="8"/>
        <v>EMANUELLA CIARLEGLIO ULBA GOMES</v>
      </c>
      <c r="R25" s="24" t="str">
        <f>IF($L25="","",VLOOKUP(Q25,LISTAS!$F$5:$G$1006,2,0))</f>
        <v>LICEU JARDIM</v>
      </c>
      <c r="S25" s="36">
        <f t="shared" si="9"/>
        <v>28</v>
      </c>
      <c r="T25" s="25" t="str">
        <f t="shared" si="10"/>
        <v/>
      </c>
      <c r="U25" s="25" t="str">
        <f t="shared" si="11"/>
        <v/>
      </c>
    </row>
    <row r="26" spans="2:21" s="5" customFormat="1" ht="18.75" customHeight="1" x14ac:dyDescent="0.3">
      <c r="B26" s="26" t="s">
        <v>501</v>
      </c>
      <c r="C26" s="22" t="str">
        <f>IF(B26="","",VLOOKUP(B26,LISTAS!$F$5:$G$1006,2,0))</f>
        <v>LICEU JARDIM</v>
      </c>
      <c r="D26" s="35">
        <v>14.6</v>
      </c>
      <c r="E26" s="35">
        <v>13.4</v>
      </c>
      <c r="F26" s="35">
        <f t="shared" si="0"/>
        <v>28</v>
      </c>
      <c r="H26" s="48">
        <f t="shared" si="3"/>
        <v>28.026</v>
      </c>
      <c r="I26" s="63" t="str">
        <f t="shared" si="4"/>
        <v>EMANUELLA CIARLEGLIO ULBA GOMES</v>
      </c>
      <c r="J26" s="63" t="str">
        <f t="shared" si="5"/>
        <v>LICEU JARDIM</v>
      </c>
      <c r="K26" s="48">
        <f t="shared" si="1"/>
        <v>28</v>
      </c>
      <c r="L26" s="67">
        <f t="shared" si="2"/>
        <v>28.026</v>
      </c>
      <c r="M26" s="48">
        <f t="shared" si="6"/>
        <v>28.024999999999999</v>
      </c>
      <c r="N26" s="49">
        <v>18</v>
      </c>
      <c r="O26" s="28"/>
      <c r="P26" s="47">
        <f t="shared" si="7"/>
        <v>17</v>
      </c>
      <c r="Q26" s="24" t="str">
        <f t="shared" si="8"/>
        <v>ELIZA MARCHI BESSA</v>
      </c>
      <c r="R26" s="24" t="str">
        <f>IF($L26="","",VLOOKUP(Q26,LISTAS!$F$5:$G$1006,2,0))</f>
        <v>LICEU JARDIM</v>
      </c>
      <c r="S26" s="36">
        <f t="shared" si="9"/>
        <v>28</v>
      </c>
      <c r="T26" s="25" t="str">
        <f t="shared" si="10"/>
        <v/>
      </c>
      <c r="U26" s="25" t="str">
        <f t="shared" si="11"/>
        <v/>
      </c>
    </row>
    <row r="27" spans="2:21" s="5" customFormat="1" ht="18.75" customHeight="1" x14ac:dyDescent="0.3">
      <c r="B27" s="26" t="s">
        <v>386</v>
      </c>
      <c r="C27" s="22" t="str">
        <f>IF(B27="","",VLOOKUP(B27,LISTAS!$F$5:$G$1006,2,0))</f>
        <v>COLÉGIO ARBOS S.C.S.</v>
      </c>
      <c r="D27" s="35">
        <v>14.6</v>
      </c>
      <c r="E27" s="35">
        <v>13.3</v>
      </c>
      <c r="F27" s="35">
        <f t="shared" si="0"/>
        <v>27.9</v>
      </c>
      <c r="H27" s="48">
        <f t="shared" si="3"/>
        <v>27.927</v>
      </c>
      <c r="I27" s="63" t="str">
        <f t="shared" si="4"/>
        <v>MAITE OLIVEIRA ATANAZIO</v>
      </c>
      <c r="J27" s="63" t="str">
        <f t="shared" si="5"/>
        <v>COLÉGIO ARBOS S.C.S.</v>
      </c>
      <c r="K27" s="48">
        <f t="shared" si="1"/>
        <v>27.9</v>
      </c>
      <c r="L27" s="67">
        <f t="shared" si="2"/>
        <v>27.927</v>
      </c>
      <c r="M27" s="48">
        <f t="shared" si="6"/>
        <v>27.93</v>
      </c>
      <c r="N27" s="49">
        <v>19</v>
      </c>
      <c r="O27" s="28"/>
      <c r="P27" s="47">
        <f t="shared" si="7"/>
        <v>19</v>
      </c>
      <c r="Q27" s="24" t="str">
        <f t="shared" si="8"/>
        <v>LUIZA AGUIAR RAMACCIOTTI</v>
      </c>
      <c r="R27" s="24" t="str">
        <f>IF($L27="","",VLOOKUP(Q27,LISTAS!$F$5:$G$1006,2,0))</f>
        <v>LICEU JARDIM</v>
      </c>
      <c r="S27" s="36">
        <f t="shared" si="9"/>
        <v>27.9</v>
      </c>
      <c r="T27" s="25" t="str">
        <f t="shared" si="10"/>
        <v/>
      </c>
      <c r="U27" s="25" t="str">
        <f t="shared" si="11"/>
        <v/>
      </c>
    </row>
    <row r="28" spans="2:21" s="5" customFormat="1" ht="18.75" customHeight="1" x14ac:dyDescent="0.3">
      <c r="B28" s="26" t="s">
        <v>684</v>
      </c>
      <c r="C28" s="22" t="str">
        <f>IF(B28="","",VLOOKUP(B28,LISTAS!$F$5:$G$1006,2,0))</f>
        <v>COLÉGIO ARBOS - UNIDADE SANTO ANDRÉ</v>
      </c>
      <c r="D28" s="35">
        <v>14.2</v>
      </c>
      <c r="E28" s="35">
        <v>13.7</v>
      </c>
      <c r="F28" s="35">
        <f t="shared" si="0"/>
        <v>27.9</v>
      </c>
      <c r="H28" s="48">
        <f t="shared" si="3"/>
        <v>27.927999999999997</v>
      </c>
      <c r="I28" s="63" t="str">
        <f t="shared" si="4"/>
        <v>LARISSA AUGUSTO GESKI</v>
      </c>
      <c r="J28" s="63" t="str">
        <f t="shared" si="5"/>
        <v>COLÉGIO ARBOS - UNIDADE SANTO ANDRÉ</v>
      </c>
      <c r="K28" s="48">
        <f t="shared" si="1"/>
        <v>27.9</v>
      </c>
      <c r="L28" s="67">
        <f t="shared" si="2"/>
        <v>27.927999999999997</v>
      </c>
      <c r="M28" s="48">
        <f t="shared" si="6"/>
        <v>27.928999999999998</v>
      </c>
      <c r="N28" s="49">
        <v>20</v>
      </c>
      <c r="O28" s="28"/>
      <c r="P28" s="47">
        <f t="shared" si="7"/>
        <v>19</v>
      </c>
      <c r="Q28" s="24" t="str">
        <f t="shared" si="8"/>
        <v>LÍVIA VILELA CHENTA</v>
      </c>
      <c r="R28" s="24" t="str">
        <f>IF($L28="","",VLOOKUP(Q28,LISTAS!$F$5:$G$1006,2,0))</f>
        <v>LICEU JARDIM</v>
      </c>
      <c r="S28" s="36">
        <f t="shared" si="9"/>
        <v>27.9</v>
      </c>
      <c r="T28" s="25" t="str">
        <f t="shared" si="10"/>
        <v/>
      </c>
      <c r="U28" s="25" t="str">
        <f t="shared" si="11"/>
        <v/>
      </c>
    </row>
    <row r="29" spans="2:21" ht="16.5" x14ac:dyDescent="0.3">
      <c r="B29" s="26" t="s">
        <v>762</v>
      </c>
      <c r="C29" s="22" t="str">
        <f>IF(B29="","",VLOOKUP(B29,LISTAS!$F$5:$G$1006,2,0))</f>
        <v>LICEU JARDIM</v>
      </c>
      <c r="D29" s="35">
        <v>14.7</v>
      </c>
      <c r="E29" s="35">
        <v>13.2</v>
      </c>
      <c r="F29" s="35">
        <f t="shared" si="0"/>
        <v>27.9</v>
      </c>
      <c r="G29" s="5"/>
      <c r="H29" s="48">
        <f t="shared" si="3"/>
        <v>27.928999999999998</v>
      </c>
      <c r="I29" s="63" t="str">
        <f t="shared" si="4"/>
        <v>LÍVIA VILELA CHENTA</v>
      </c>
      <c r="J29" s="63" t="str">
        <f t="shared" si="5"/>
        <v>LICEU JARDIM</v>
      </c>
      <c r="K29" s="48">
        <f t="shared" si="1"/>
        <v>27.9</v>
      </c>
      <c r="L29" s="67">
        <f t="shared" si="2"/>
        <v>27.928999999999998</v>
      </c>
      <c r="M29" s="48">
        <f t="shared" si="6"/>
        <v>27.927999999999997</v>
      </c>
      <c r="N29" s="49">
        <v>21</v>
      </c>
      <c r="O29" s="28"/>
      <c r="P29" s="47">
        <f t="shared" si="7"/>
        <v>19</v>
      </c>
      <c r="Q29" s="24" t="str">
        <f t="shared" si="8"/>
        <v>LARISSA AUGUSTO GESKI</v>
      </c>
      <c r="R29" s="24" t="str">
        <f>IF($L29="","",VLOOKUP(Q29,LISTAS!$F$5:$G$1006,2,0))</f>
        <v>COLÉGIO ARBOS - UNIDADE SANTO ANDRÉ</v>
      </c>
      <c r="S29" s="36">
        <f t="shared" si="9"/>
        <v>27.9</v>
      </c>
      <c r="T29" s="25" t="str">
        <f t="shared" si="10"/>
        <v/>
      </c>
      <c r="U29" s="25" t="str">
        <f t="shared" si="11"/>
        <v/>
      </c>
    </row>
    <row r="30" spans="2:21" ht="16.5" x14ac:dyDescent="0.3">
      <c r="B30" s="26" t="s">
        <v>552</v>
      </c>
      <c r="C30" s="22" t="str">
        <f>IF(B30="","",VLOOKUP(B30,LISTAS!$F$5:$G$1006,2,0))</f>
        <v>LICEU JARDIM</v>
      </c>
      <c r="D30" s="35">
        <v>14.3</v>
      </c>
      <c r="E30" s="35">
        <v>13.6</v>
      </c>
      <c r="F30" s="35">
        <f t="shared" si="0"/>
        <v>27.9</v>
      </c>
      <c r="G30" s="5"/>
      <c r="H30" s="48">
        <f t="shared" si="3"/>
        <v>27.93</v>
      </c>
      <c r="I30" s="63" t="str">
        <f t="shared" si="4"/>
        <v>LUIZA AGUIAR RAMACCIOTTI</v>
      </c>
      <c r="J30" s="63" t="str">
        <f t="shared" si="5"/>
        <v>LICEU JARDIM</v>
      </c>
      <c r="K30" s="48">
        <f t="shared" si="1"/>
        <v>27.9</v>
      </c>
      <c r="L30" s="67">
        <f t="shared" si="2"/>
        <v>27.93</v>
      </c>
      <c r="M30" s="48">
        <f t="shared" si="6"/>
        <v>27.927</v>
      </c>
      <c r="N30" s="49">
        <v>22</v>
      </c>
      <c r="O30" s="28"/>
      <c r="P30" s="47">
        <f t="shared" si="7"/>
        <v>19</v>
      </c>
      <c r="Q30" s="24" t="str">
        <f t="shared" si="8"/>
        <v>MAITE OLIVEIRA ATANAZIO</v>
      </c>
      <c r="R30" s="24" t="str">
        <f>IF($L30="","",VLOOKUP(Q30,LISTAS!$F$5:$G$1006,2,0))</f>
        <v>COLÉGIO ARBOS S.C.S.</v>
      </c>
      <c r="S30" s="36">
        <f t="shared" si="9"/>
        <v>27.9</v>
      </c>
      <c r="T30" s="25" t="str">
        <f t="shared" si="10"/>
        <v/>
      </c>
      <c r="U30" s="25" t="str">
        <f t="shared" si="11"/>
        <v/>
      </c>
    </row>
    <row r="31" spans="2:21" ht="16.5" x14ac:dyDescent="0.3">
      <c r="B31" s="26" t="s">
        <v>683</v>
      </c>
      <c r="C31" s="22" t="str">
        <f>IF(B31="","",VLOOKUP(B31,LISTAS!$F$5:$G$1006,2,0))</f>
        <v>COLÉGIO ARBOS - UNIDADE SANTO ANDRÉ</v>
      </c>
      <c r="D31" s="35">
        <v>14.5</v>
      </c>
      <c r="E31" s="35">
        <v>13.3</v>
      </c>
      <c r="F31" s="35">
        <f t="shared" si="0"/>
        <v>27.8</v>
      </c>
      <c r="G31" s="5"/>
      <c r="H31" s="48">
        <f t="shared" si="3"/>
        <v>27.831</v>
      </c>
      <c r="I31" s="63" t="str">
        <f t="shared" si="4"/>
        <v>HELENA CAMERLINGO TORREZ</v>
      </c>
      <c r="J31" s="63" t="str">
        <f t="shared" si="5"/>
        <v>COLÉGIO ARBOS - UNIDADE SANTO ANDRÉ</v>
      </c>
      <c r="K31" s="48">
        <f t="shared" si="1"/>
        <v>27.8</v>
      </c>
      <c r="L31" s="67">
        <f t="shared" si="2"/>
        <v>27.831</v>
      </c>
      <c r="M31" s="48">
        <f t="shared" si="6"/>
        <v>27.833999999999996</v>
      </c>
      <c r="N31" s="49">
        <v>23</v>
      </c>
      <c r="O31" s="28"/>
      <c r="P31" s="47">
        <f t="shared" si="7"/>
        <v>26</v>
      </c>
      <c r="Q31" s="24" t="str">
        <f t="shared" si="8"/>
        <v>HELENA FRANCESCHI FRANCO</v>
      </c>
      <c r="R31" s="24" t="str">
        <f>IF($L31="","",VLOOKUP(Q31,LISTAS!$F$5:$G$1006,2,0))</f>
        <v>LICEU JARDIM</v>
      </c>
      <c r="S31" s="36">
        <f t="shared" si="9"/>
        <v>27.799999999999997</v>
      </c>
      <c r="T31" s="25" t="str">
        <f t="shared" si="10"/>
        <v/>
      </c>
      <c r="U31" s="25" t="str">
        <f t="shared" si="11"/>
        <v/>
      </c>
    </row>
    <row r="32" spans="2:21" ht="16.5" x14ac:dyDescent="0.3">
      <c r="B32" s="26" t="s">
        <v>538</v>
      </c>
      <c r="C32" s="22" t="str">
        <f>IF(B32="","",VLOOKUP(B32,LISTAS!$F$5:$G$1006,2,0))</f>
        <v>LICEU JARDIM</v>
      </c>
      <c r="D32" s="35">
        <v>15</v>
      </c>
      <c r="E32" s="35">
        <v>12.8</v>
      </c>
      <c r="F32" s="35">
        <f t="shared" si="0"/>
        <v>27.8</v>
      </c>
      <c r="G32" s="5"/>
      <c r="H32" s="48">
        <f t="shared" si="3"/>
        <v>27.832000000000001</v>
      </c>
      <c r="I32" s="63" t="str">
        <f t="shared" si="4"/>
        <v>LAURA SUCIO MARCOVECCHIO</v>
      </c>
      <c r="J32" s="63" t="str">
        <f t="shared" si="5"/>
        <v>LICEU JARDIM</v>
      </c>
      <c r="K32" s="48">
        <f t="shared" si="1"/>
        <v>27.8</v>
      </c>
      <c r="L32" s="67">
        <f t="shared" si="2"/>
        <v>27.832000000000001</v>
      </c>
      <c r="M32" s="48">
        <f t="shared" si="6"/>
        <v>27.833000000000002</v>
      </c>
      <c r="N32" s="49">
        <v>24</v>
      </c>
      <c r="O32" s="28"/>
      <c r="P32" s="47">
        <f t="shared" si="7"/>
        <v>23</v>
      </c>
      <c r="Q32" s="24" t="str">
        <f t="shared" si="8"/>
        <v>MARINA COCHI</v>
      </c>
      <c r="R32" s="24" t="str">
        <f>IF($L32="","",VLOOKUP(Q32,LISTAS!$F$5:$G$1006,2,0))</f>
        <v>ARBOS S.B.C.</v>
      </c>
      <c r="S32" s="36">
        <f t="shared" si="9"/>
        <v>27.8</v>
      </c>
      <c r="T32" s="25" t="str">
        <f t="shared" si="10"/>
        <v/>
      </c>
      <c r="U32" s="25" t="str">
        <f t="shared" si="11"/>
        <v/>
      </c>
    </row>
    <row r="33" spans="2:21" ht="16.5" x14ac:dyDescent="0.3">
      <c r="B33" s="26" t="s">
        <v>835</v>
      </c>
      <c r="C33" s="22" t="str">
        <f>IF(B33="","",VLOOKUP(B33,LISTAS!$F$5:$G$1006,2,0))</f>
        <v>ARBOS S.B.C.</v>
      </c>
      <c r="D33" s="35">
        <v>14.8</v>
      </c>
      <c r="E33" s="35">
        <v>13</v>
      </c>
      <c r="F33" s="35">
        <f t="shared" si="0"/>
        <v>27.8</v>
      </c>
      <c r="G33" s="5"/>
      <c r="H33" s="48">
        <f t="shared" si="3"/>
        <v>27.833000000000002</v>
      </c>
      <c r="I33" s="63" t="str">
        <f t="shared" si="4"/>
        <v>MARINA COCHI</v>
      </c>
      <c r="J33" s="63" t="str">
        <f t="shared" si="5"/>
        <v>ARBOS S.B.C.</v>
      </c>
      <c r="K33" s="48">
        <f t="shared" si="1"/>
        <v>27.8</v>
      </c>
      <c r="L33" s="67">
        <f t="shared" si="2"/>
        <v>27.833000000000002</v>
      </c>
      <c r="M33" s="48">
        <f t="shared" si="6"/>
        <v>27.832000000000001</v>
      </c>
      <c r="N33" s="49">
        <v>25</v>
      </c>
      <c r="O33" s="28"/>
      <c r="P33" s="47">
        <f t="shared" si="7"/>
        <v>23</v>
      </c>
      <c r="Q33" s="24" t="str">
        <f t="shared" si="8"/>
        <v>LAURA SUCIO MARCOVECCHIO</v>
      </c>
      <c r="R33" s="24" t="str">
        <f>IF($L33="","",VLOOKUP(Q33,LISTAS!$F$5:$G$1006,2,0))</f>
        <v>LICEU JARDIM</v>
      </c>
      <c r="S33" s="36">
        <f t="shared" si="9"/>
        <v>27.8</v>
      </c>
      <c r="T33" s="25" t="str">
        <f t="shared" si="10"/>
        <v/>
      </c>
      <c r="U33" s="25" t="str">
        <f t="shared" si="11"/>
        <v/>
      </c>
    </row>
    <row r="34" spans="2:21" ht="16.5" x14ac:dyDescent="0.3">
      <c r="B34" s="26" t="s">
        <v>517</v>
      </c>
      <c r="C34" s="22" t="str">
        <f>IF(B34="","",VLOOKUP(B34,LISTAS!$F$5:$G$1006,2,0))</f>
        <v>LICEU JARDIM</v>
      </c>
      <c r="D34" s="35">
        <v>14.1</v>
      </c>
      <c r="E34" s="35">
        <v>13.7</v>
      </c>
      <c r="F34" s="35">
        <f t="shared" si="0"/>
        <v>27.799999999999997</v>
      </c>
      <c r="G34" s="5"/>
      <c r="H34" s="48">
        <f t="shared" si="3"/>
        <v>27.833999999999996</v>
      </c>
      <c r="I34" s="63" t="str">
        <f t="shared" si="4"/>
        <v>HELENA FRANCESCHI FRANCO</v>
      </c>
      <c r="J34" s="63" t="str">
        <f t="shared" si="5"/>
        <v>LICEU JARDIM</v>
      </c>
      <c r="K34" s="48">
        <f t="shared" si="1"/>
        <v>27.799999999999997</v>
      </c>
      <c r="L34" s="67">
        <f t="shared" si="2"/>
        <v>27.833999999999996</v>
      </c>
      <c r="M34" s="48">
        <f t="shared" si="6"/>
        <v>27.831</v>
      </c>
      <c r="N34" s="49">
        <v>26</v>
      </c>
      <c r="O34" s="28"/>
      <c r="P34" s="47">
        <f t="shared" si="7"/>
        <v>23</v>
      </c>
      <c r="Q34" s="24" t="str">
        <f t="shared" si="8"/>
        <v>HELENA CAMERLINGO TORREZ</v>
      </c>
      <c r="R34" s="24" t="str">
        <f>IF($L34="","",VLOOKUP(Q34,LISTAS!$F$5:$G$1006,2,0))</f>
        <v>COLÉGIO ARBOS - UNIDADE SANTO ANDRÉ</v>
      </c>
      <c r="S34" s="36">
        <f t="shared" si="9"/>
        <v>27.8</v>
      </c>
      <c r="T34" s="25" t="str">
        <f t="shared" si="10"/>
        <v/>
      </c>
      <c r="U34" s="25" t="str">
        <f t="shared" si="11"/>
        <v/>
      </c>
    </row>
    <row r="35" spans="2:21" ht="16.5" x14ac:dyDescent="0.3">
      <c r="B35" s="26" t="s">
        <v>534</v>
      </c>
      <c r="C35" s="22" t="str">
        <f>IF(B35="","",VLOOKUP(B35,LISTAS!$F$5:$G$1006,2,0))</f>
        <v>LICEU JARDIM</v>
      </c>
      <c r="D35" s="35">
        <v>14.2</v>
      </c>
      <c r="E35" s="35">
        <v>13.5</v>
      </c>
      <c r="F35" s="35">
        <f t="shared" si="0"/>
        <v>27.7</v>
      </c>
      <c r="G35" s="5"/>
      <c r="H35" s="48">
        <f t="shared" si="3"/>
        <v>27.734999999999999</v>
      </c>
      <c r="I35" s="63" t="str">
        <f t="shared" si="4"/>
        <v>LARISSA MAIOLI RIZZO</v>
      </c>
      <c r="J35" s="63" t="str">
        <f t="shared" si="5"/>
        <v>LICEU JARDIM</v>
      </c>
      <c r="K35" s="48">
        <f t="shared" si="1"/>
        <v>27.7</v>
      </c>
      <c r="L35" s="67">
        <f t="shared" si="2"/>
        <v>27.734999999999999</v>
      </c>
      <c r="M35" s="48">
        <f t="shared" si="6"/>
        <v>27.734999999999999</v>
      </c>
      <c r="N35" s="49">
        <v>27</v>
      </c>
      <c r="O35" s="28"/>
      <c r="P35" s="47">
        <f t="shared" si="7"/>
        <v>27</v>
      </c>
      <c r="Q35" s="24" t="str">
        <f t="shared" si="8"/>
        <v>LARISSA MAIOLI RIZZO</v>
      </c>
      <c r="R35" s="24" t="str">
        <f>IF($L35="","",VLOOKUP(Q35,LISTAS!$F$5:$G$1006,2,0))</f>
        <v>LICEU JARDIM</v>
      </c>
      <c r="S35" s="36">
        <f t="shared" si="9"/>
        <v>27.7</v>
      </c>
      <c r="T35" s="25" t="str">
        <f t="shared" si="10"/>
        <v/>
      </c>
      <c r="U35" s="25" t="str">
        <f t="shared" si="11"/>
        <v/>
      </c>
    </row>
    <row r="36" spans="2:21" ht="16.5" x14ac:dyDescent="0.3">
      <c r="B36" s="26" t="s">
        <v>389</v>
      </c>
      <c r="C36" s="22" t="str">
        <f>IF(B36="","",VLOOKUP(B36,LISTAS!$F$5:$G$1006,2,0))</f>
        <v>COLÉGIO ARBOS S.C.S.</v>
      </c>
      <c r="D36" s="35">
        <v>14.2</v>
      </c>
      <c r="E36" s="35">
        <v>13.3</v>
      </c>
      <c r="F36" s="35">
        <f t="shared" si="0"/>
        <v>27.5</v>
      </c>
      <c r="G36" s="5"/>
      <c r="H36" s="48">
        <f t="shared" si="3"/>
        <v>27.536000000000001</v>
      </c>
      <c r="I36" s="63" t="str">
        <f t="shared" si="4"/>
        <v>HELENA SERRANO RIGO</v>
      </c>
      <c r="J36" s="63" t="str">
        <f t="shared" si="5"/>
        <v>COLÉGIO ARBOS S.C.S.</v>
      </c>
      <c r="K36" s="48">
        <f t="shared" si="1"/>
        <v>27.5</v>
      </c>
      <c r="L36" s="67">
        <f t="shared" si="2"/>
        <v>27.536000000000001</v>
      </c>
      <c r="M36" s="48">
        <f t="shared" si="6"/>
        <v>27.536999999999999</v>
      </c>
      <c r="N36" s="49">
        <v>28</v>
      </c>
      <c r="O36" s="28"/>
      <c r="P36" s="47">
        <f t="shared" si="7"/>
        <v>28</v>
      </c>
      <c r="Q36" s="24" t="str">
        <f t="shared" si="8"/>
        <v>HELOÍSA MATURANA HAVRANEK</v>
      </c>
      <c r="R36" s="24" t="str">
        <f>IF($L36="","",VLOOKUP(Q36,LISTAS!$F$5:$G$1006,2,0))</f>
        <v>LICEU JARDIM</v>
      </c>
      <c r="S36" s="36">
        <f t="shared" si="9"/>
        <v>27.5</v>
      </c>
      <c r="T36" s="25" t="str">
        <f t="shared" si="10"/>
        <v/>
      </c>
      <c r="U36" s="25" t="str">
        <f t="shared" si="11"/>
        <v/>
      </c>
    </row>
    <row r="37" spans="2:21" ht="16.5" x14ac:dyDescent="0.3">
      <c r="B37" s="26" t="s">
        <v>757</v>
      </c>
      <c r="C37" s="22" t="str">
        <f>IF(B37="","",VLOOKUP(B37,LISTAS!$F$5:$G$1006,2,0))</f>
        <v>LICEU JARDIM</v>
      </c>
      <c r="D37" s="35">
        <v>14.2</v>
      </c>
      <c r="E37" s="35">
        <v>13.3</v>
      </c>
      <c r="F37" s="35">
        <f t="shared" si="0"/>
        <v>27.5</v>
      </c>
      <c r="G37" s="5"/>
      <c r="H37" s="48">
        <f t="shared" si="3"/>
        <v>27.536999999999999</v>
      </c>
      <c r="I37" s="63" t="str">
        <f t="shared" si="4"/>
        <v>HELOÍSA MATURANA HAVRANEK</v>
      </c>
      <c r="J37" s="63" t="str">
        <f t="shared" si="5"/>
        <v>LICEU JARDIM</v>
      </c>
      <c r="K37" s="48">
        <f t="shared" si="1"/>
        <v>27.5</v>
      </c>
      <c r="L37" s="67">
        <f t="shared" si="2"/>
        <v>27.536999999999999</v>
      </c>
      <c r="M37" s="48">
        <f t="shared" si="6"/>
        <v>27.536000000000001</v>
      </c>
      <c r="N37" s="49">
        <v>29</v>
      </c>
      <c r="O37" s="28"/>
      <c r="P37" s="47">
        <f t="shared" si="7"/>
        <v>28</v>
      </c>
      <c r="Q37" s="24" t="str">
        <f t="shared" si="8"/>
        <v>HELENA SERRANO RIGO</v>
      </c>
      <c r="R37" s="24" t="str">
        <f>IF($L37="","",VLOOKUP(Q37,LISTAS!$F$5:$G$1006,2,0))</f>
        <v>COLÉGIO ARBOS S.C.S.</v>
      </c>
      <c r="S37" s="36">
        <f t="shared" si="9"/>
        <v>27.5</v>
      </c>
      <c r="T37" s="25" t="str">
        <f t="shared" si="10"/>
        <v/>
      </c>
      <c r="U37" s="25" t="str">
        <f t="shared" si="11"/>
        <v/>
      </c>
    </row>
    <row r="38" spans="2:21" ht="16.5" x14ac:dyDescent="0.3">
      <c r="B38" s="26" t="s">
        <v>85</v>
      </c>
      <c r="C38" s="22" t="str">
        <f>IF(B38="","",VLOOKUP(B38,LISTAS!$F$5:$G$1006,2,0))</f>
        <v>IEBURIX -SBC</v>
      </c>
      <c r="D38" s="35">
        <v>13.8</v>
      </c>
      <c r="E38" s="35">
        <v>13.6</v>
      </c>
      <c r="F38" s="35">
        <f t="shared" si="0"/>
        <v>27.4</v>
      </c>
      <c r="G38" s="5"/>
      <c r="H38" s="48">
        <f t="shared" si="3"/>
        <v>27.437999999999999</v>
      </c>
      <c r="I38" s="63" t="str">
        <f t="shared" si="4"/>
        <v>ALANIS VITTI MARQUEZIN</v>
      </c>
      <c r="J38" s="63" t="str">
        <f t="shared" si="5"/>
        <v>IEBURIX -SBC</v>
      </c>
      <c r="K38" s="48">
        <f t="shared" si="1"/>
        <v>27.4</v>
      </c>
      <c r="L38" s="67">
        <f t="shared" si="2"/>
        <v>27.437999999999999</v>
      </c>
      <c r="M38" s="48">
        <f t="shared" si="6"/>
        <v>27.437999999999999</v>
      </c>
      <c r="N38" s="49">
        <v>30</v>
      </c>
      <c r="O38" s="28"/>
      <c r="P38" s="47">
        <f t="shared" si="7"/>
        <v>30</v>
      </c>
      <c r="Q38" s="24" t="str">
        <f t="shared" si="8"/>
        <v>ALANIS VITTI MARQUEZIN</v>
      </c>
      <c r="R38" s="24" t="str">
        <f>IF($L38="","",VLOOKUP(Q38,LISTAS!$F$5:$G$1006,2,0))</f>
        <v>IEBURIX -SBC</v>
      </c>
      <c r="S38" s="36">
        <f t="shared" si="9"/>
        <v>27.4</v>
      </c>
      <c r="T38" s="25" t="str">
        <f t="shared" si="10"/>
        <v/>
      </c>
      <c r="U38" s="25" t="str">
        <f t="shared" si="11"/>
        <v/>
      </c>
    </row>
    <row r="39" spans="2:21" ht="16.5" x14ac:dyDescent="0.3">
      <c r="B39" s="26" t="s">
        <v>754</v>
      </c>
      <c r="C39" s="22" t="str">
        <f>IF(B39="","",VLOOKUP(B39,LISTAS!$F$5:$G$1006,2,0))</f>
        <v>LICEU JARDIM</v>
      </c>
      <c r="D39" s="35">
        <v>14</v>
      </c>
      <c r="E39" s="35">
        <v>13.3</v>
      </c>
      <c r="F39" s="35">
        <f t="shared" si="0"/>
        <v>27.3</v>
      </c>
      <c r="G39" s="5"/>
      <c r="H39" s="48">
        <f t="shared" si="3"/>
        <v>27.339000000000002</v>
      </c>
      <c r="I39" s="63" t="str">
        <f t="shared" si="4"/>
        <v>HELENA GARCIA VIEIRA</v>
      </c>
      <c r="J39" s="63" t="str">
        <f t="shared" si="5"/>
        <v>LICEU JARDIM</v>
      </c>
      <c r="K39" s="48">
        <f t="shared" si="1"/>
        <v>27.3</v>
      </c>
      <c r="L39" s="67">
        <f t="shared" si="2"/>
        <v>27.339000000000002</v>
      </c>
      <c r="M39" s="48">
        <f t="shared" si="6"/>
        <v>27.339000000000002</v>
      </c>
      <c r="N39" s="49">
        <v>31</v>
      </c>
      <c r="O39" s="28"/>
      <c r="P39" s="47">
        <f t="shared" si="7"/>
        <v>31</v>
      </c>
      <c r="Q39" s="24" t="str">
        <f t="shared" si="8"/>
        <v>HELENA GARCIA VIEIRA</v>
      </c>
      <c r="R39" s="24" t="str">
        <f>IF($L39="","",VLOOKUP(Q39,LISTAS!$F$5:$G$1006,2,0))</f>
        <v>LICEU JARDIM</v>
      </c>
      <c r="S39" s="36">
        <f t="shared" si="9"/>
        <v>27.3</v>
      </c>
      <c r="T39" s="25" t="str">
        <f t="shared" si="10"/>
        <v/>
      </c>
      <c r="U39" s="25" t="str">
        <f t="shared" si="11"/>
        <v/>
      </c>
    </row>
    <row r="40" spans="2:21" ht="16.5" x14ac:dyDescent="0.3">
      <c r="B40" s="26" t="s">
        <v>747</v>
      </c>
      <c r="C40" s="22" t="str">
        <f>IF(B40="","",VLOOKUP(B40,LISTAS!$F$5:$G$1006,2,0))</f>
        <v>LICEU JARDIM</v>
      </c>
      <c r="D40" s="35">
        <v>13.8</v>
      </c>
      <c r="E40" s="35">
        <v>13.3</v>
      </c>
      <c r="F40" s="35">
        <f t="shared" si="0"/>
        <v>27.1</v>
      </c>
      <c r="G40" s="5"/>
      <c r="H40" s="48">
        <f t="shared" si="3"/>
        <v>27.14</v>
      </c>
      <c r="I40" s="63" t="str">
        <f t="shared" si="4"/>
        <v>CLARA RIOTO</v>
      </c>
      <c r="J40" s="63" t="str">
        <f t="shared" si="5"/>
        <v>LICEU JARDIM</v>
      </c>
      <c r="K40" s="48">
        <f t="shared" si="1"/>
        <v>27.1</v>
      </c>
      <c r="L40" s="67">
        <f t="shared" si="2"/>
        <v>27.14</v>
      </c>
      <c r="M40" s="48">
        <f t="shared" si="6"/>
        <v>27.142000000000003</v>
      </c>
      <c r="N40" s="49">
        <v>32</v>
      </c>
      <c r="O40" s="28"/>
      <c r="P40" s="47">
        <f t="shared" si="7"/>
        <v>32</v>
      </c>
      <c r="Q40" s="24" t="str">
        <f t="shared" si="8"/>
        <v>ALICE GANAHA</v>
      </c>
      <c r="R40" s="24" t="str">
        <f>IF($L40="","",VLOOKUP(Q40,LISTAS!$F$5:$G$1006,2,0))</f>
        <v>ARBOS S.B.C.</v>
      </c>
      <c r="S40" s="36">
        <f t="shared" si="9"/>
        <v>27.1</v>
      </c>
      <c r="T40" s="25" t="str">
        <f t="shared" si="10"/>
        <v/>
      </c>
      <c r="U40" s="25" t="str">
        <f t="shared" si="11"/>
        <v/>
      </c>
    </row>
    <row r="41" spans="2:21" ht="16.5" x14ac:dyDescent="0.3">
      <c r="B41" s="26" t="s">
        <v>750</v>
      </c>
      <c r="C41" s="22" t="str">
        <f>IF(B41="","",VLOOKUP(B41,LISTAS!$F$5:$G$1006,2,0))</f>
        <v>LICEU JARDIM</v>
      </c>
      <c r="D41" s="35">
        <v>13.9</v>
      </c>
      <c r="E41" s="35">
        <v>13.2</v>
      </c>
      <c r="F41" s="35">
        <f t="shared" ref="F41:F72" si="12">IF(D41="",IF(E41="","",SUM(D41:E41)),SUM(D41:E41))</f>
        <v>27.1</v>
      </c>
      <c r="G41" s="5"/>
      <c r="H41" s="48">
        <f t="shared" si="3"/>
        <v>27.141000000000002</v>
      </c>
      <c r="I41" s="63" t="str">
        <f t="shared" si="4"/>
        <v>FERNANDA MARTINI ESTEVES</v>
      </c>
      <c r="J41" s="63" t="str">
        <f t="shared" si="5"/>
        <v>LICEU JARDIM</v>
      </c>
      <c r="K41" s="48">
        <f t="shared" si="1"/>
        <v>27.1</v>
      </c>
      <c r="L41" s="67">
        <f t="shared" si="2"/>
        <v>27.141000000000002</v>
      </c>
      <c r="M41" s="48">
        <f t="shared" si="6"/>
        <v>27.141000000000002</v>
      </c>
      <c r="N41" s="49">
        <v>33</v>
      </c>
      <c r="O41" s="28"/>
      <c r="P41" s="47">
        <f t="shared" si="7"/>
        <v>32</v>
      </c>
      <c r="Q41" s="24" t="str">
        <f t="shared" si="8"/>
        <v>FERNANDA MARTINI ESTEVES</v>
      </c>
      <c r="R41" s="24" t="str">
        <f>IF($L41="","",VLOOKUP(Q41,LISTAS!$F$5:$G$1006,2,0))</f>
        <v>LICEU JARDIM</v>
      </c>
      <c r="S41" s="36">
        <f t="shared" si="9"/>
        <v>27.1</v>
      </c>
      <c r="T41" s="25" t="str">
        <f t="shared" si="10"/>
        <v/>
      </c>
      <c r="U41" s="25" t="str">
        <f t="shared" si="11"/>
        <v/>
      </c>
    </row>
    <row r="42" spans="2:21" ht="16.5" x14ac:dyDescent="0.3">
      <c r="B42" s="26" t="s">
        <v>794</v>
      </c>
      <c r="C42" s="22" t="str">
        <f>IF(B42="","",VLOOKUP(B42,LISTAS!$F$5:$G$1006,2,0))</f>
        <v>ARBOS S.B.C.</v>
      </c>
      <c r="D42" s="35">
        <v>14</v>
      </c>
      <c r="E42" s="35">
        <v>13.1</v>
      </c>
      <c r="F42" s="35">
        <f t="shared" si="12"/>
        <v>27.1</v>
      </c>
      <c r="G42" s="5"/>
      <c r="H42" s="48">
        <f t="shared" si="3"/>
        <v>27.142000000000003</v>
      </c>
      <c r="I42" s="63" t="str">
        <f t="shared" si="4"/>
        <v>ALICE GANAHA</v>
      </c>
      <c r="J42" s="63" t="str">
        <f t="shared" si="5"/>
        <v>ARBOS S.B.C.</v>
      </c>
      <c r="K42" s="48">
        <f t="shared" si="1"/>
        <v>27.1</v>
      </c>
      <c r="L42" s="67">
        <f t="shared" si="2"/>
        <v>27.142000000000003</v>
      </c>
      <c r="M42" s="48">
        <f t="shared" si="6"/>
        <v>27.14</v>
      </c>
      <c r="N42" s="49">
        <v>34</v>
      </c>
      <c r="O42" s="28"/>
      <c r="P42" s="47">
        <f t="shared" si="7"/>
        <v>32</v>
      </c>
      <c r="Q42" s="24" t="str">
        <f t="shared" si="8"/>
        <v>CLARA RIOTO</v>
      </c>
      <c r="R42" s="24" t="str">
        <f>IF($L42="","",VLOOKUP(Q42,LISTAS!$F$5:$G$1006,2,0))</f>
        <v>LICEU JARDIM</v>
      </c>
      <c r="S42" s="36">
        <f t="shared" si="9"/>
        <v>27.1</v>
      </c>
      <c r="T42" s="25" t="str">
        <f t="shared" si="10"/>
        <v/>
      </c>
      <c r="U42" s="25" t="str">
        <f t="shared" si="11"/>
        <v/>
      </c>
    </row>
    <row r="43" spans="2:21" ht="16.5" x14ac:dyDescent="0.3">
      <c r="B43" s="26" t="s">
        <v>679</v>
      </c>
      <c r="C43" s="22" t="str">
        <f>IF(B43="","",VLOOKUP(B43,LISTAS!$F$5:$G$1006,2,0))</f>
        <v>COLÉGIO ARBOS - UNIDADE SANTO ANDRÉ</v>
      </c>
      <c r="D43" s="35">
        <v>14</v>
      </c>
      <c r="E43" s="35">
        <v>13</v>
      </c>
      <c r="F43" s="35">
        <f t="shared" si="12"/>
        <v>27</v>
      </c>
      <c r="G43" s="5"/>
      <c r="H43" s="48">
        <f t="shared" si="3"/>
        <v>27.042999999999999</v>
      </c>
      <c r="I43" s="63" t="str">
        <f t="shared" si="4"/>
        <v>ALICE CESTARI RAPOSO MARQUES</v>
      </c>
      <c r="J43" s="63" t="str">
        <f t="shared" si="5"/>
        <v>COLÉGIO ARBOS - UNIDADE SANTO ANDRÉ</v>
      </c>
      <c r="K43" s="48">
        <f t="shared" si="1"/>
        <v>27</v>
      </c>
      <c r="L43" s="67">
        <f t="shared" si="2"/>
        <v>27.042999999999999</v>
      </c>
      <c r="M43" s="48">
        <f t="shared" si="6"/>
        <v>27.044</v>
      </c>
      <c r="N43" s="49">
        <v>35</v>
      </c>
      <c r="O43" s="28"/>
      <c r="P43" s="47">
        <f t="shared" si="7"/>
        <v>35</v>
      </c>
      <c r="Q43" s="24" t="str">
        <f t="shared" si="8"/>
        <v>MARIANA SOARES</v>
      </c>
      <c r="R43" s="24" t="str">
        <f>IF($L43="","",VLOOKUP(Q43,LISTAS!$F$5:$G$1006,2,0))</f>
        <v>ARBOS S.B.C.</v>
      </c>
      <c r="S43" s="36">
        <f t="shared" si="9"/>
        <v>27</v>
      </c>
      <c r="T43" s="25" t="str">
        <f t="shared" si="10"/>
        <v/>
      </c>
      <c r="U43" s="25" t="str">
        <f t="shared" si="11"/>
        <v/>
      </c>
    </row>
    <row r="44" spans="2:21" ht="16.5" x14ac:dyDescent="0.3">
      <c r="B44" s="26" t="s">
        <v>846</v>
      </c>
      <c r="C44" s="22" t="str">
        <f>IF(B44="","",VLOOKUP(B44,LISTAS!$F$5:$G$1006,2,0))</f>
        <v>ARBOS S.B.C.</v>
      </c>
      <c r="D44" s="35">
        <v>13.8</v>
      </c>
      <c r="E44" s="35">
        <v>13.2</v>
      </c>
      <c r="F44" s="35">
        <f t="shared" si="12"/>
        <v>27</v>
      </c>
      <c r="G44" s="5"/>
      <c r="H44" s="48">
        <f t="shared" si="3"/>
        <v>27.044</v>
      </c>
      <c r="I44" s="63" t="str">
        <f t="shared" si="4"/>
        <v>MARIANA SOARES</v>
      </c>
      <c r="J44" s="63" t="str">
        <f t="shared" si="5"/>
        <v>ARBOS S.B.C.</v>
      </c>
      <c r="K44" s="48">
        <f t="shared" si="1"/>
        <v>27</v>
      </c>
      <c r="L44" s="67">
        <f t="shared" si="2"/>
        <v>27.044</v>
      </c>
      <c r="M44" s="48">
        <f t="shared" si="6"/>
        <v>27.042999999999999</v>
      </c>
      <c r="N44" s="49">
        <v>36</v>
      </c>
      <c r="O44" s="28"/>
      <c r="P44" s="47">
        <f t="shared" si="7"/>
        <v>35</v>
      </c>
      <c r="Q44" s="24" t="str">
        <f t="shared" si="8"/>
        <v>ALICE CESTARI RAPOSO MARQUES</v>
      </c>
      <c r="R44" s="24" t="str">
        <f>IF($L44="","",VLOOKUP(Q44,LISTAS!$F$5:$G$1006,2,0))</f>
        <v>COLÉGIO ARBOS - UNIDADE SANTO ANDRÉ</v>
      </c>
      <c r="S44" s="36">
        <f t="shared" si="9"/>
        <v>27</v>
      </c>
      <c r="T44" s="25" t="str">
        <f t="shared" si="10"/>
        <v/>
      </c>
      <c r="U44" s="25" t="str">
        <f t="shared" si="11"/>
        <v/>
      </c>
    </row>
    <row r="45" spans="2:21" ht="16.5" x14ac:dyDescent="0.3">
      <c r="B45" s="26" t="s">
        <v>680</v>
      </c>
      <c r="C45" s="22" t="str">
        <f>IF(B45="","",VLOOKUP(B45,LISTAS!$F$5:$G$1006,2,0))</f>
        <v>COLÉGIO ARBOS - UNIDADE SANTO ANDRÉ</v>
      </c>
      <c r="D45" s="35">
        <v>13.5</v>
      </c>
      <c r="E45" s="35">
        <v>13.3</v>
      </c>
      <c r="F45" s="35">
        <f t="shared" si="12"/>
        <v>26.8</v>
      </c>
      <c r="G45" s="5"/>
      <c r="H45" s="48">
        <f t="shared" si="3"/>
        <v>26.845000000000002</v>
      </c>
      <c r="I45" s="63" t="str">
        <f t="shared" si="4"/>
        <v>BEATRIZ SILVA VALIANTE</v>
      </c>
      <c r="J45" s="63" t="str">
        <f t="shared" si="5"/>
        <v>COLÉGIO ARBOS - UNIDADE SANTO ANDRÉ</v>
      </c>
      <c r="K45" s="48">
        <f t="shared" si="1"/>
        <v>26.8</v>
      </c>
      <c r="L45" s="67">
        <f t="shared" si="2"/>
        <v>26.845000000000002</v>
      </c>
      <c r="M45" s="48">
        <f t="shared" si="6"/>
        <v>26.845000000000002</v>
      </c>
      <c r="N45" s="49">
        <v>37</v>
      </c>
      <c r="O45" s="28"/>
      <c r="P45" s="47">
        <f t="shared" si="7"/>
        <v>37</v>
      </c>
      <c r="Q45" s="24" t="str">
        <f t="shared" si="8"/>
        <v>BEATRIZ SILVA VALIANTE</v>
      </c>
      <c r="R45" s="24" t="str">
        <f>IF($L45="","",VLOOKUP(Q45,LISTAS!$F$5:$G$1006,2,0))</f>
        <v>COLÉGIO ARBOS - UNIDADE SANTO ANDRÉ</v>
      </c>
      <c r="S45" s="36">
        <f t="shared" si="9"/>
        <v>26.8</v>
      </c>
      <c r="T45" s="25" t="str">
        <f t="shared" si="10"/>
        <v/>
      </c>
      <c r="U45" s="25" t="str">
        <f t="shared" si="11"/>
        <v/>
      </c>
    </row>
    <row r="46" spans="2:21" ht="16.5" x14ac:dyDescent="0.3">
      <c r="B46" s="26" t="s">
        <v>753</v>
      </c>
      <c r="C46" s="22" t="str">
        <f>IF(B46="","",VLOOKUP(B46,LISTAS!$F$5:$G$1006,2,0))</f>
        <v>LICEU JARDIM</v>
      </c>
      <c r="D46" s="35">
        <v>13</v>
      </c>
      <c r="E46" s="35">
        <v>13.2</v>
      </c>
      <c r="F46" s="35">
        <f t="shared" si="12"/>
        <v>26.2</v>
      </c>
      <c r="G46" s="5"/>
      <c r="H46" s="48">
        <f t="shared" si="3"/>
        <v>26.245999999999999</v>
      </c>
      <c r="I46" s="63" t="str">
        <f t="shared" si="4"/>
        <v>HELENA CUSNIR ANDERSON</v>
      </c>
      <c r="J46" s="63" t="str">
        <f t="shared" si="5"/>
        <v>LICEU JARDIM</v>
      </c>
      <c r="K46" s="48">
        <f t="shared" si="1"/>
        <v>26.2</v>
      </c>
      <c r="L46" s="67">
        <f t="shared" si="2"/>
        <v>26.245999999999999</v>
      </c>
      <c r="M46" s="48">
        <f t="shared" si="6"/>
        <v>26.245999999999999</v>
      </c>
      <c r="N46" s="49">
        <v>38</v>
      </c>
      <c r="O46" s="28"/>
      <c r="P46" s="47">
        <f t="shared" si="7"/>
        <v>38</v>
      </c>
      <c r="Q46" s="24" t="str">
        <f t="shared" si="8"/>
        <v>HELENA CUSNIR ANDERSON</v>
      </c>
      <c r="R46" s="24" t="str">
        <f>IF($L46="","",VLOOKUP(Q46,LISTAS!$F$5:$G$1006,2,0))</f>
        <v>LICEU JARDIM</v>
      </c>
      <c r="S46" s="36">
        <f t="shared" si="9"/>
        <v>26.2</v>
      </c>
      <c r="T46" s="25" t="str">
        <f t="shared" si="10"/>
        <v/>
      </c>
      <c r="U46" s="25" t="str">
        <f t="shared" si="11"/>
        <v/>
      </c>
    </row>
    <row r="47" spans="2:21" ht="16.5" x14ac:dyDescent="0.3">
      <c r="B47" s="26" t="s">
        <v>755</v>
      </c>
      <c r="C47" s="22" t="str">
        <f>IF(B47="","",VLOOKUP(B47,LISTAS!$F$5:$G$1006,2,0))</f>
        <v>LICEU JARDIM</v>
      </c>
      <c r="D47" s="35">
        <v>13</v>
      </c>
      <c r="E47" s="35">
        <v>13</v>
      </c>
      <c r="F47" s="35">
        <f t="shared" si="12"/>
        <v>26</v>
      </c>
      <c r="G47" s="5"/>
      <c r="H47" s="48">
        <f t="shared" si="3"/>
        <v>26.047000000000001</v>
      </c>
      <c r="I47" s="63" t="str">
        <f t="shared" si="4"/>
        <v>HELENA ISABEL AGUILAR TRONCOSO</v>
      </c>
      <c r="J47" s="63" t="str">
        <f t="shared" si="5"/>
        <v>LICEU JARDIM</v>
      </c>
      <c r="K47" s="48">
        <f t="shared" si="1"/>
        <v>26</v>
      </c>
      <c r="L47" s="67">
        <f t="shared" si="2"/>
        <v>26.047000000000001</v>
      </c>
      <c r="M47" s="48">
        <f t="shared" si="6"/>
        <v>26.047999999999998</v>
      </c>
      <c r="N47" s="49">
        <v>39</v>
      </c>
      <c r="O47" s="28"/>
      <c r="P47" s="47">
        <f t="shared" si="7"/>
        <v>39</v>
      </c>
      <c r="Q47" s="24" t="str">
        <f t="shared" si="8"/>
        <v>LAILA ABDEL LATIF MUSLEH</v>
      </c>
      <c r="R47" s="24" t="str">
        <f>IF($L47="","",VLOOKUP(Q47,LISTAS!$F$5:$G$1006,2,0))</f>
        <v>LICEU JARDIM</v>
      </c>
      <c r="S47" s="36">
        <f t="shared" si="9"/>
        <v>26</v>
      </c>
      <c r="T47" s="25" t="str">
        <f t="shared" si="10"/>
        <v/>
      </c>
      <c r="U47" s="25" t="str">
        <f t="shared" si="11"/>
        <v/>
      </c>
    </row>
    <row r="48" spans="2:21" ht="16.5" x14ac:dyDescent="0.3">
      <c r="B48" s="26" t="s">
        <v>760</v>
      </c>
      <c r="C48" s="22" t="str">
        <f>IF(B48="","",VLOOKUP(B48,LISTAS!$F$5:$G$1006,2,0))</f>
        <v>LICEU JARDIM</v>
      </c>
      <c r="D48" s="35">
        <v>13.1</v>
      </c>
      <c r="E48" s="35">
        <v>12.9</v>
      </c>
      <c r="F48" s="35">
        <f t="shared" si="12"/>
        <v>26</v>
      </c>
      <c r="G48" s="5"/>
      <c r="H48" s="48">
        <f t="shared" si="3"/>
        <v>26.047999999999998</v>
      </c>
      <c r="I48" s="63" t="str">
        <f t="shared" si="4"/>
        <v>LAILA ABDEL LATIF MUSLEH</v>
      </c>
      <c r="J48" s="63" t="str">
        <f t="shared" si="5"/>
        <v>LICEU JARDIM</v>
      </c>
      <c r="K48" s="48">
        <f t="shared" si="1"/>
        <v>26</v>
      </c>
      <c r="L48" s="67">
        <f t="shared" si="2"/>
        <v>26.047999999999998</v>
      </c>
      <c r="M48" s="48">
        <f t="shared" si="6"/>
        <v>26.047000000000001</v>
      </c>
      <c r="N48" s="49">
        <v>40</v>
      </c>
      <c r="O48" s="28"/>
      <c r="P48" s="47">
        <f t="shared" si="7"/>
        <v>39</v>
      </c>
      <c r="Q48" s="24" t="str">
        <f t="shared" si="8"/>
        <v>HELENA ISABEL AGUILAR TRONCOSO</v>
      </c>
      <c r="R48" s="24" t="str">
        <f>IF($L48="","",VLOOKUP(Q48,LISTAS!$F$5:$G$1006,2,0))</f>
        <v>LICEU JARDIM</v>
      </c>
      <c r="S48" s="36">
        <f t="shared" si="9"/>
        <v>26</v>
      </c>
      <c r="T48" s="25" t="str">
        <f t="shared" si="10"/>
        <v/>
      </c>
      <c r="U48" s="25" t="str">
        <f t="shared" si="11"/>
        <v/>
      </c>
    </row>
    <row r="49" spans="2:21" ht="16.5" x14ac:dyDescent="0.3">
      <c r="B49" s="26" t="s">
        <v>803</v>
      </c>
      <c r="C49" s="22" t="str">
        <f>IF(B49="","",VLOOKUP(B49,LISTAS!$F$5:$G$1006,2,0))</f>
        <v>COLÉGIO ARBOS S.C.S.</v>
      </c>
      <c r="D49" s="35">
        <v>0</v>
      </c>
      <c r="E49" s="35">
        <v>0</v>
      </c>
      <c r="F49" s="35">
        <f t="shared" si="12"/>
        <v>0</v>
      </c>
      <c r="G49" s="5"/>
      <c r="H49" s="48">
        <f t="shared" si="3"/>
        <v>4.9000000000000002E-2</v>
      </c>
      <c r="I49" s="63" t="str">
        <f t="shared" si="4"/>
        <v>CLARICE GUIMARÃES SESTAROLLI</v>
      </c>
      <c r="J49" s="63" t="str">
        <f t="shared" si="5"/>
        <v>COLÉGIO ARBOS S.C.S.</v>
      </c>
      <c r="K49" s="48">
        <f t="shared" si="1"/>
        <v>0</v>
      </c>
      <c r="L49" s="67">
        <f t="shared" si="2"/>
        <v>4.9000000000000002E-2</v>
      </c>
      <c r="M49" s="48">
        <f t="shared" si="6"/>
        <v>6.5000000000000002E-2</v>
      </c>
      <c r="N49" s="49">
        <v>41</v>
      </c>
      <c r="O49" s="28"/>
      <c r="P49" s="47">
        <f t="shared" si="7"/>
        <v>41</v>
      </c>
      <c r="Q49" s="24" t="str">
        <f t="shared" si="8"/>
        <v>REBECA SOFIA</v>
      </c>
      <c r="R49" s="24" t="str">
        <f>IF($L49="","",VLOOKUP(Q49,LISTAS!$F$5:$G$1006,2,0))</f>
        <v>LICEU JARDIM</v>
      </c>
      <c r="S49" s="36">
        <f t="shared" si="9"/>
        <v>0</v>
      </c>
      <c r="T49" s="25" t="str">
        <f t="shared" si="10"/>
        <v/>
      </c>
      <c r="U49" s="25" t="str">
        <f t="shared" si="11"/>
        <v/>
      </c>
    </row>
    <row r="50" spans="2:21" ht="16.5" x14ac:dyDescent="0.3">
      <c r="B50" s="26" t="s">
        <v>805</v>
      </c>
      <c r="C50" s="22" t="str">
        <f>IF(B50="","",VLOOKUP(B50,LISTAS!$F$5:$G$1006,2,0))</f>
        <v>COLÉGIO ARBOS S.C.S.</v>
      </c>
      <c r="D50" s="35">
        <v>0</v>
      </c>
      <c r="E50" s="35">
        <v>0</v>
      </c>
      <c r="F50" s="35">
        <f t="shared" si="12"/>
        <v>0</v>
      </c>
      <c r="G50" s="5"/>
      <c r="H50" s="48">
        <f t="shared" si="3"/>
        <v>0.05</v>
      </c>
      <c r="I50" s="63" t="str">
        <f t="shared" si="4"/>
        <v>ISABELA GUIMARÃES PINHEIRO</v>
      </c>
      <c r="J50" s="63" t="str">
        <f t="shared" si="5"/>
        <v>COLÉGIO ARBOS S.C.S.</v>
      </c>
      <c r="K50" s="48">
        <f t="shared" si="1"/>
        <v>0</v>
      </c>
      <c r="L50" s="67">
        <f t="shared" si="2"/>
        <v>0.05</v>
      </c>
      <c r="M50" s="48">
        <f t="shared" si="6"/>
        <v>6.4000000000000001E-2</v>
      </c>
      <c r="N50" s="49">
        <v>42</v>
      </c>
      <c r="O50" s="28"/>
      <c r="P50" s="47">
        <f t="shared" si="7"/>
        <v>41</v>
      </c>
      <c r="Q50" s="24" t="str">
        <f t="shared" si="8"/>
        <v>LETÍCIA SOUZA GARRIDO</v>
      </c>
      <c r="R50" s="24" t="str">
        <f>IF($L50="","",VLOOKUP(Q50,LISTAS!$F$5:$G$1006,2,0))</f>
        <v>LICEU JARDIM</v>
      </c>
      <c r="S50" s="36">
        <f t="shared" si="9"/>
        <v>0</v>
      </c>
      <c r="T50" s="25" t="str">
        <f t="shared" si="10"/>
        <v/>
      </c>
      <c r="U50" s="25" t="str">
        <f t="shared" si="11"/>
        <v/>
      </c>
    </row>
    <row r="51" spans="2:21" ht="16.5" x14ac:dyDescent="0.3">
      <c r="B51" s="26" t="s">
        <v>806</v>
      </c>
      <c r="C51" s="22" t="str">
        <f>IF(B51="","",VLOOKUP(B51,LISTAS!$F$5:$G$1006,2,0))</f>
        <v>COLÉGIO ARBOS S.C.S.</v>
      </c>
      <c r="D51" s="35">
        <v>0</v>
      </c>
      <c r="E51" s="35">
        <v>0</v>
      </c>
      <c r="F51" s="35">
        <f t="shared" si="12"/>
        <v>0</v>
      </c>
      <c r="G51" s="5"/>
      <c r="H51" s="48">
        <f t="shared" si="3"/>
        <v>5.0999999999999997E-2</v>
      </c>
      <c r="I51" s="63" t="str">
        <f t="shared" si="4"/>
        <v>MANUELA SANTOS BAUTISTA</v>
      </c>
      <c r="J51" s="63" t="str">
        <f t="shared" si="5"/>
        <v>COLÉGIO ARBOS S.C.S.</v>
      </c>
      <c r="K51" s="48">
        <f t="shared" si="1"/>
        <v>0</v>
      </c>
      <c r="L51" s="67">
        <f t="shared" si="2"/>
        <v>5.0999999999999997E-2</v>
      </c>
      <c r="M51" s="48">
        <f t="shared" si="6"/>
        <v>6.3E-2</v>
      </c>
      <c r="N51" s="49">
        <v>43</v>
      </c>
      <c r="O51" s="28"/>
      <c r="P51" s="47">
        <f t="shared" si="7"/>
        <v>41</v>
      </c>
      <c r="Q51" s="24" t="str">
        <f t="shared" si="8"/>
        <v>INGRID LAYANI FONTANA DE BESSA</v>
      </c>
      <c r="R51" s="24" t="str">
        <f>IF($L51="","",VLOOKUP(Q51,LISTAS!$F$5:$G$1006,2,0))</f>
        <v>LICEU JARDIM</v>
      </c>
      <c r="S51" s="36">
        <f t="shared" si="9"/>
        <v>0</v>
      </c>
      <c r="T51" s="25" t="str">
        <f t="shared" si="10"/>
        <v/>
      </c>
      <c r="U51" s="25" t="str">
        <f t="shared" si="11"/>
        <v/>
      </c>
    </row>
    <row r="52" spans="2:21" ht="16.5" x14ac:dyDescent="0.3">
      <c r="B52" s="26" t="s">
        <v>807</v>
      </c>
      <c r="C52" s="22" t="str">
        <f>IF(B52="","",VLOOKUP(B52,LISTAS!$F$5:$G$1006,2,0))</f>
        <v>COLÉGIO ARBOS S.C.S.</v>
      </c>
      <c r="D52" s="35">
        <v>0</v>
      </c>
      <c r="E52" s="35">
        <v>0</v>
      </c>
      <c r="F52" s="35">
        <f t="shared" si="12"/>
        <v>0</v>
      </c>
      <c r="G52" s="5"/>
      <c r="H52" s="48">
        <f t="shared" si="3"/>
        <v>5.1999999999999998E-2</v>
      </c>
      <c r="I52" s="63" t="str">
        <f t="shared" si="4"/>
        <v>MARIA TEREZA RODRIGUES  CARLI</v>
      </c>
      <c r="J52" s="63" t="str">
        <f t="shared" si="5"/>
        <v>COLÉGIO ARBOS S.C.S.</v>
      </c>
      <c r="K52" s="48">
        <f t="shared" si="1"/>
        <v>0</v>
      </c>
      <c r="L52" s="67">
        <f t="shared" si="2"/>
        <v>5.1999999999999998E-2</v>
      </c>
      <c r="M52" s="48">
        <f t="shared" si="6"/>
        <v>6.2E-2</v>
      </c>
      <c r="N52" s="49">
        <v>44</v>
      </c>
      <c r="O52" s="28"/>
      <c r="P52" s="47">
        <f t="shared" si="7"/>
        <v>41</v>
      </c>
      <c r="Q52" s="24" t="str">
        <f t="shared" si="8"/>
        <v>HELENA MACEDO ALVES</v>
      </c>
      <c r="R52" s="24" t="str">
        <f>IF($L52="","",VLOOKUP(Q52,LISTAS!$F$5:$G$1006,2,0))</f>
        <v>LICEU JARDIM</v>
      </c>
      <c r="S52" s="36">
        <f t="shared" si="9"/>
        <v>0</v>
      </c>
      <c r="T52" s="25" t="str">
        <f t="shared" si="10"/>
        <v/>
      </c>
      <c r="U52" s="25" t="str">
        <f t="shared" si="11"/>
        <v/>
      </c>
    </row>
    <row r="53" spans="2:21" ht="16.5" x14ac:dyDescent="0.3">
      <c r="B53" s="26" t="s">
        <v>809</v>
      </c>
      <c r="C53" s="22" t="str">
        <f>IF(B53="","",VLOOKUP(B53,LISTAS!$F$5:$G$1006,2,0))</f>
        <v>COLÉGIO ARBOS S.C.S.</v>
      </c>
      <c r="D53" s="35">
        <v>0</v>
      </c>
      <c r="E53" s="35">
        <v>0</v>
      </c>
      <c r="F53" s="35">
        <f t="shared" si="12"/>
        <v>0</v>
      </c>
      <c r="G53" s="5"/>
      <c r="H53" s="48">
        <f t="shared" si="3"/>
        <v>5.2999999999999999E-2</v>
      </c>
      <c r="I53" s="63" t="str">
        <f t="shared" si="4"/>
        <v>ELIS DIAS FERREIRA ZANARDO</v>
      </c>
      <c r="J53" s="63" t="str">
        <f t="shared" si="5"/>
        <v>COLÉGIO ARBOS S.C.S.</v>
      </c>
      <c r="K53" s="48">
        <f t="shared" si="1"/>
        <v>0</v>
      </c>
      <c r="L53" s="67">
        <f t="shared" si="2"/>
        <v>5.2999999999999999E-2</v>
      </c>
      <c r="M53" s="48">
        <f t="shared" si="6"/>
        <v>6.0999999999999999E-2</v>
      </c>
      <c r="N53" s="49">
        <v>45</v>
      </c>
      <c r="O53" s="28"/>
      <c r="P53" s="47">
        <f t="shared" si="7"/>
        <v>41</v>
      </c>
      <c r="Q53" s="24" t="str">
        <f t="shared" si="8"/>
        <v>MARIA EDUARDA</v>
      </c>
      <c r="R53" s="24" t="str">
        <f>IF($L53="","",VLOOKUP(Q53,LISTAS!$F$5:$G$1006,2,0))</f>
        <v>ARBOS S.B.C.</v>
      </c>
      <c r="S53" s="36">
        <f t="shared" si="9"/>
        <v>0</v>
      </c>
      <c r="T53" s="25" t="str">
        <f t="shared" si="10"/>
        <v/>
      </c>
      <c r="U53" s="25" t="str">
        <f t="shared" si="11"/>
        <v/>
      </c>
    </row>
    <row r="54" spans="2:21" ht="16.5" x14ac:dyDescent="0.3">
      <c r="B54" s="26" t="s">
        <v>810</v>
      </c>
      <c r="C54" s="22" t="str">
        <f>IF(B54="","",VLOOKUP(B54,LISTAS!$F$5:$G$1006,2,0))</f>
        <v>COLÉGIO ARBOS S.C.S.</v>
      </c>
      <c r="D54" s="35">
        <v>0</v>
      </c>
      <c r="E54" s="35">
        <v>0</v>
      </c>
      <c r="F54" s="35">
        <f t="shared" si="12"/>
        <v>0</v>
      </c>
      <c r="G54" s="5"/>
      <c r="H54" s="48">
        <f t="shared" si="3"/>
        <v>5.3999999999999999E-2</v>
      </c>
      <c r="I54" s="63" t="str">
        <f t="shared" si="4"/>
        <v>LUISA SAMPAIO DE MIRANDA</v>
      </c>
      <c r="J54" s="63" t="str">
        <f t="shared" si="5"/>
        <v>COLÉGIO ARBOS S.C.S.</v>
      </c>
      <c r="K54" s="48">
        <f t="shared" si="1"/>
        <v>0</v>
      </c>
      <c r="L54" s="67">
        <f t="shared" si="2"/>
        <v>5.3999999999999999E-2</v>
      </c>
      <c r="M54" s="48">
        <f t="shared" si="6"/>
        <v>0.06</v>
      </c>
      <c r="N54" s="49">
        <v>46</v>
      </c>
      <c r="O54" s="28"/>
      <c r="P54" s="47">
        <f t="shared" si="7"/>
        <v>41</v>
      </c>
      <c r="Q54" s="24" t="str">
        <f t="shared" si="8"/>
        <v>HELENA CAMARATE VILAR</v>
      </c>
      <c r="R54" s="24" t="str">
        <f>IF($L54="","",VLOOKUP(Q54,LISTAS!$F$5:$G$1006,2,0))</f>
        <v>LICEU JARDIM</v>
      </c>
      <c r="S54" s="36">
        <f t="shared" si="9"/>
        <v>0</v>
      </c>
      <c r="T54" s="25" t="str">
        <f t="shared" si="10"/>
        <v/>
      </c>
      <c r="U54" s="25" t="str">
        <f t="shared" si="11"/>
        <v/>
      </c>
    </row>
    <row r="55" spans="2:21" ht="16.5" x14ac:dyDescent="0.3">
      <c r="B55" s="26" t="s">
        <v>840</v>
      </c>
      <c r="C55" s="22" t="str">
        <f>IF(B55="","",VLOOKUP(B55,LISTAS!$F$5:$G$1006,2,0))</f>
        <v>COLÉGIO ARBOS S.C.S.</v>
      </c>
      <c r="D55" s="35">
        <v>0</v>
      </c>
      <c r="E55" s="35">
        <v>0</v>
      </c>
      <c r="F55" s="35">
        <f t="shared" si="12"/>
        <v>0</v>
      </c>
      <c r="G55" s="5"/>
      <c r="H55" s="48">
        <f t="shared" si="3"/>
        <v>5.5E-2</v>
      </c>
      <c r="I55" s="63" t="str">
        <f t="shared" si="4"/>
        <v>OLIVIA S REIS</v>
      </c>
      <c r="J55" s="63" t="str">
        <f t="shared" si="5"/>
        <v>COLÉGIO ARBOS S.C.S.</v>
      </c>
      <c r="K55" s="48">
        <f t="shared" si="1"/>
        <v>0</v>
      </c>
      <c r="L55" s="67">
        <f t="shared" si="2"/>
        <v>5.5E-2</v>
      </c>
      <c r="M55" s="48">
        <f t="shared" si="6"/>
        <v>5.8999999999999997E-2</v>
      </c>
      <c r="N55" s="49">
        <v>47</v>
      </c>
      <c r="O55" s="28"/>
      <c r="P55" s="47">
        <f t="shared" si="7"/>
        <v>41</v>
      </c>
      <c r="Q55" s="24" t="str">
        <f t="shared" si="8"/>
        <v>GIOVANNA PEREIRA MELCHIORI</v>
      </c>
      <c r="R55" s="24" t="str">
        <f>IF($L55="","",VLOOKUP(Q55,LISTAS!$F$5:$G$1006,2,0))</f>
        <v>LICEU JARDIM</v>
      </c>
      <c r="S55" s="36">
        <f t="shared" si="9"/>
        <v>0</v>
      </c>
      <c r="T55" s="25" t="str">
        <f t="shared" si="10"/>
        <v/>
      </c>
      <c r="U55" s="25" t="str">
        <f t="shared" si="11"/>
        <v/>
      </c>
    </row>
    <row r="56" spans="2:21" ht="16.5" x14ac:dyDescent="0.3">
      <c r="B56" s="26" t="s">
        <v>841</v>
      </c>
      <c r="C56" s="22" t="str">
        <f>IF(B56="","",VLOOKUP(B56,LISTAS!$F$5:$G$1006,2,0))</f>
        <v>COLÉGIO ARBOS S.C.S.</v>
      </c>
      <c r="D56" s="35">
        <v>0</v>
      </c>
      <c r="E56" s="35">
        <v>0</v>
      </c>
      <c r="F56" s="35">
        <f t="shared" si="12"/>
        <v>0</v>
      </c>
      <c r="G56" s="5"/>
      <c r="H56" s="48">
        <f t="shared" si="3"/>
        <v>5.6000000000000001E-2</v>
      </c>
      <c r="I56" s="63" t="str">
        <f t="shared" si="4"/>
        <v>ALYSSA Y. ASAHI</v>
      </c>
      <c r="J56" s="63" t="str">
        <f t="shared" si="5"/>
        <v>COLÉGIO ARBOS S.C.S.</v>
      </c>
      <c r="K56" s="48">
        <f t="shared" si="1"/>
        <v>0</v>
      </c>
      <c r="L56" s="67">
        <f t="shared" si="2"/>
        <v>5.6000000000000001E-2</v>
      </c>
      <c r="M56" s="48">
        <f t="shared" si="6"/>
        <v>5.8000000000000003E-2</v>
      </c>
      <c r="N56" s="49">
        <v>48</v>
      </c>
      <c r="O56" s="28"/>
      <c r="P56" s="47">
        <f t="shared" si="7"/>
        <v>41</v>
      </c>
      <c r="Q56" s="24" t="str">
        <f t="shared" si="8"/>
        <v>EVA MENDES ANDRADE</v>
      </c>
      <c r="R56" s="24" t="str">
        <f>IF($L56="","",VLOOKUP(Q56,LISTAS!$F$5:$G$1006,2,0))</f>
        <v>LICEU JARDIM</v>
      </c>
      <c r="S56" s="36">
        <f t="shared" si="9"/>
        <v>0</v>
      </c>
      <c r="T56" s="25" t="str">
        <f t="shared" si="10"/>
        <v/>
      </c>
      <c r="U56" s="25" t="str">
        <f t="shared" si="11"/>
        <v/>
      </c>
    </row>
    <row r="57" spans="2:21" ht="16.5" x14ac:dyDescent="0.3">
      <c r="B57" s="26" t="s">
        <v>748</v>
      </c>
      <c r="C57" s="22" t="str">
        <f>IF(B57="","",VLOOKUP(B57,LISTAS!$F$5:$G$1006,2,0))</f>
        <v>LICEU JARDIM</v>
      </c>
      <c r="D57" s="35">
        <v>0</v>
      </c>
      <c r="E57" s="35">
        <v>0</v>
      </c>
      <c r="F57" s="35">
        <f t="shared" si="12"/>
        <v>0</v>
      </c>
      <c r="G57" s="5"/>
      <c r="H57" s="48">
        <f t="shared" si="3"/>
        <v>5.7000000000000002E-2</v>
      </c>
      <c r="I57" s="63" t="str">
        <f t="shared" si="4"/>
        <v>CLARA TISSEU DE GODOY</v>
      </c>
      <c r="J57" s="63" t="str">
        <f t="shared" si="5"/>
        <v>LICEU JARDIM</v>
      </c>
      <c r="K57" s="48">
        <f t="shared" si="1"/>
        <v>0</v>
      </c>
      <c r="L57" s="67">
        <f t="shared" si="2"/>
        <v>5.7000000000000002E-2</v>
      </c>
      <c r="M57" s="48">
        <f t="shared" si="6"/>
        <v>5.7000000000000002E-2</v>
      </c>
      <c r="N57" s="49">
        <v>49</v>
      </c>
      <c r="O57" s="28"/>
      <c r="P57" s="47">
        <f t="shared" si="7"/>
        <v>41</v>
      </c>
      <c r="Q57" s="24" t="str">
        <f t="shared" si="8"/>
        <v>CLARA TISSEU DE GODOY</v>
      </c>
      <c r="R57" s="24" t="str">
        <f>IF($L57="","",VLOOKUP(Q57,LISTAS!$F$5:$G$1006,2,0))</f>
        <v>LICEU JARDIM</v>
      </c>
      <c r="S57" s="36">
        <f t="shared" si="9"/>
        <v>0</v>
      </c>
      <c r="T57" s="25" t="str">
        <f t="shared" si="10"/>
        <v/>
      </c>
      <c r="U57" s="25" t="str">
        <f t="shared" si="11"/>
        <v/>
      </c>
    </row>
    <row r="58" spans="2:21" ht="16.5" x14ac:dyDescent="0.3">
      <c r="B58" s="26" t="s">
        <v>749</v>
      </c>
      <c r="C58" s="22" t="str">
        <f>IF(B58="","",VLOOKUP(B58,LISTAS!$F$5:$G$1006,2,0))</f>
        <v>LICEU JARDIM</v>
      </c>
      <c r="D58" s="35">
        <v>0</v>
      </c>
      <c r="E58" s="35">
        <v>0</v>
      </c>
      <c r="F58" s="35">
        <f t="shared" si="12"/>
        <v>0</v>
      </c>
      <c r="G58" s="5"/>
      <c r="H58" s="48">
        <f t="shared" si="3"/>
        <v>5.8000000000000003E-2</v>
      </c>
      <c r="I58" s="63" t="str">
        <f t="shared" si="4"/>
        <v>EVA MENDES ANDRADE</v>
      </c>
      <c r="J58" s="63" t="str">
        <f t="shared" si="5"/>
        <v>LICEU JARDIM</v>
      </c>
      <c r="K58" s="48">
        <f t="shared" si="1"/>
        <v>0</v>
      </c>
      <c r="L58" s="67">
        <f t="shared" si="2"/>
        <v>5.8000000000000003E-2</v>
      </c>
      <c r="M58" s="48">
        <f t="shared" si="6"/>
        <v>5.6000000000000001E-2</v>
      </c>
      <c r="N58" s="49">
        <v>50</v>
      </c>
      <c r="O58" s="28"/>
      <c r="P58" s="47">
        <f t="shared" si="7"/>
        <v>41</v>
      </c>
      <c r="Q58" s="24" t="str">
        <f t="shared" si="8"/>
        <v>ALYSSA Y. ASAHI</v>
      </c>
      <c r="R58" s="24" t="str">
        <f>IF($L58="","",VLOOKUP(Q58,LISTAS!$F$5:$G$1006,2,0))</f>
        <v>COLÉGIO ARBOS S.C.S.</v>
      </c>
      <c r="S58" s="36">
        <f t="shared" si="9"/>
        <v>0</v>
      </c>
      <c r="T58" s="25" t="str">
        <f t="shared" si="10"/>
        <v/>
      </c>
      <c r="U58" s="25" t="str">
        <f t="shared" si="11"/>
        <v/>
      </c>
    </row>
    <row r="59" spans="2:21" ht="16.5" x14ac:dyDescent="0.3">
      <c r="B59" s="26" t="s">
        <v>751</v>
      </c>
      <c r="C59" s="22" t="str">
        <f>IF(B59="","",VLOOKUP(B59,LISTAS!$F$5:$G$1006,2,0))</f>
        <v>LICEU JARDIM</v>
      </c>
      <c r="D59" s="35">
        <v>0</v>
      </c>
      <c r="E59" s="35">
        <v>0</v>
      </c>
      <c r="F59" s="35">
        <f t="shared" si="12"/>
        <v>0</v>
      </c>
      <c r="G59" s="5"/>
      <c r="H59" s="48">
        <f t="shared" si="3"/>
        <v>5.8999999999999997E-2</v>
      </c>
      <c r="I59" s="63" t="str">
        <f t="shared" si="4"/>
        <v>GIOVANNA PEREIRA MELCHIORI</v>
      </c>
      <c r="J59" s="63" t="str">
        <f t="shared" si="5"/>
        <v>LICEU JARDIM</v>
      </c>
      <c r="K59" s="48">
        <f t="shared" si="1"/>
        <v>0</v>
      </c>
      <c r="L59" s="67">
        <f t="shared" si="2"/>
        <v>5.8999999999999997E-2</v>
      </c>
      <c r="M59" s="48">
        <f t="shared" si="6"/>
        <v>5.5E-2</v>
      </c>
      <c r="N59" s="49">
        <v>51</v>
      </c>
      <c r="O59" s="28"/>
      <c r="P59" s="47">
        <f t="shared" si="7"/>
        <v>41</v>
      </c>
      <c r="Q59" s="24" t="str">
        <f t="shared" si="8"/>
        <v>OLIVIA S REIS</v>
      </c>
      <c r="R59" s="24" t="str">
        <f>IF($L59="","",VLOOKUP(Q59,LISTAS!$F$5:$G$1006,2,0))</f>
        <v>COLÉGIO ARBOS S.C.S.</v>
      </c>
      <c r="S59" s="36">
        <f t="shared" si="9"/>
        <v>0</v>
      </c>
      <c r="T59" s="25" t="str">
        <f t="shared" si="10"/>
        <v/>
      </c>
      <c r="U59" s="25" t="str">
        <f t="shared" si="11"/>
        <v/>
      </c>
    </row>
    <row r="60" spans="2:21" ht="16.5" x14ac:dyDescent="0.3">
      <c r="B60" s="26" t="s">
        <v>752</v>
      </c>
      <c r="C60" s="22" t="str">
        <f>IF(B60="","",VLOOKUP(B60,LISTAS!$F$5:$G$1006,2,0))</f>
        <v>LICEU JARDIM</v>
      </c>
      <c r="D60" s="35">
        <v>0</v>
      </c>
      <c r="E60" s="35">
        <v>0</v>
      </c>
      <c r="F60" s="35">
        <f t="shared" si="12"/>
        <v>0</v>
      </c>
      <c r="G60" s="5"/>
      <c r="H60" s="48">
        <f t="shared" si="3"/>
        <v>0.06</v>
      </c>
      <c r="I60" s="63" t="str">
        <f t="shared" si="4"/>
        <v>HELENA CAMARATE VILAR</v>
      </c>
      <c r="J60" s="63" t="str">
        <f t="shared" si="5"/>
        <v>LICEU JARDIM</v>
      </c>
      <c r="K60" s="48">
        <f t="shared" si="1"/>
        <v>0</v>
      </c>
      <c r="L60" s="67">
        <f t="shared" si="2"/>
        <v>0.06</v>
      </c>
      <c r="M60" s="48">
        <f t="shared" si="6"/>
        <v>5.3999999999999999E-2</v>
      </c>
      <c r="N60" s="49">
        <v>52</v>
      </c>
      <c r="O60" s="28"/>
      <c r="P60" s="47">
        <f t="shared" si="7"/>
        <v>41</v>
      </c>
      <c r="Q60" s="24" t="str">
        <f t="shared" si="8"/>
        <v>LUISA SAMPAIO DE MIRANDA</v>
      </c>
      <c r="R60" s="24" t="str">
        <f>IF($L60="","",VLOOKUP(Q60,LISTAS!$F$5:$G$1006,2,0))</f>
        <v>COLÉGIO ARBOS S.C.S.</v>
      </c>
      <c r="S60" s="36">
        <f t="shared" si="9"/>
        <v>0</v>
      </c>
      <c r="T60" s="25" t="str">
        <f t="shared" si="10"/>
        <v/>
      </c>
      <c r="U60" s="25" t="str">
        <f t="shared" si="11"/>
        <v/>
      </c>
    </row>
    <row r="61" spans="2:21" ht="16.5" x14ac:dyDescent="0.3">
      <c r="B61" s="26" t="s">
        <v>793</v>
      </c>
      <c r="C61" s="22" t="str">
        <f>IF(B61="","",VLOOKUP(B61,LISTAS!$F$5:$G$1006,2,0))</f>
        <v>ARBOS S.B.C.</v>
      </c>
      <c r="D61" s="35">
        <v>0</v>
      </c>
      <c r="E61" s="35">
        <v>0</v>
      </c>
      <c r="F61" s="35">
        <f t="shared" si="12"/>
        <v>0</v>
      </c>
      <c r="G61" s="5"/>
      <c r="H61" s="48">
        <f t="shared" si="3"/>
        <v>6.0999999999999999E-2</v>
      </c>
      <c r="I61" s="63" t="str">
        <f t="shared" si="4"/>
        <v>MARIA EDUARDA</v>
      </c>
      <c r="J61" s="63" t="str">
        <f t="shared" si="5"/>
        <v>ARBOS S.B.C.</v>
      </c>
      <c r="K61" s="48">
        <f t="shared" si="1"/>
        <v>0</v>
      </c>
      <c r="L61" s="67">
        <f t="shared" si="2"/>
        <v>6.0999999999999999E-2</v>
      </c>
      <c r="M61" s="48">
        <f t="shared" si="6"/>
        <v>5.2999999999999999E-2</v>
      </c>
      <c r="N61" s="49">
        <v>53</v>
      </c>
      <c r="O61" s="28"/>
      <c r="P61" s="47">
        <f t="shared" si="7"/>
        <v>41</v>
      </c>
      <c r="Q61" s="24" t="str">
        <f t="shared" si="8"/>
        <v>ELIS DIAS FERREIRA ZANARDO</v>
      </c>
      <c r="R61" s="24" t="str">
        <f>IF($L61="","",VLOOKUP(Q61,LISTAS!$F$5:$G$1006,2,0))</f>
        <v>COLÉGIO ARBOS S.C.S.</v>
      </c>
      <c r="S61" s="36">
        <f t="shared" si="9"/>
        <v>0</v>
      </c>
      <c r="T61" s="25" t="str">
        <f t="shared" si="10"/>
        <v/>
      </c>
      <c r="U61" s="25" t="str">
        <f t="shared" si="11"/>
        <v/>
      </c>
    </row>
    <row r="62" spans="2:21" ht="16.5" x14ac:dyDescent="0.3">
      <c r="B62" s="26" t="s">
        <v>756</v>
      </c>
      <c r="C62" s="22" t="str">
        <f>IF(B62="","",VLOOKUP(B62,LISTAS!$F$5:$G$1006,2,0))</f>
        <v>LICEU JARDIM</v>
      </c>
      <c r="D62" s="35">
        <v>0</v>
      </c>
      <c r="E62" s="35">
        <v>0</v>
      </c>
      <c r="F62" s="35">
        <f t="shared" si="12"/>
        <v>0</v>
      </c>
      <c r="G62" s="5"/>
      <c r="H62" s="48">
        <f t="shared" si="3"/>
        <v>6.2E-2</v>
      </c>
      <c r="I62" s="63" t="str">
        <f t="shared" si="4"/>
        <v>HELENA MACEDO ALVES</v>
      </c>
      <c r="J62" s="63" t="str">
        <f t="shared" si="5"/>
        <v>LICEU JARDIM</v>
      </c>
      <c r="K62" s="48">
        <f t="shared" si="1"/>
        <v>0</v>
      </c>
      <c r="L62" s="67">
        <f t="shared" si="2"/>
        <v>6.2E-2</v>
      </c>
      <c r="M62" s="48">
        <f t="shared" si="6"/>
        <v>5.1999999999999998E-2</v>
      </c>
      <c r="N62" s="49">
        <v>54</v>
      </c>
      <c r="O62" s="28"/>
      <c r="P62" s="47">
        <f t="shared" si="7"/>
        <v>41</v>
      </c>
      <c r="Q62" s="24" t="str">
        <f t="shared" si="8"/>
        <v>MARIA TEREZA RODRIGUES  CARLI</v>
      </c>
      <c r="R62" s="24" t="str">
        <f>IF($L62="","",VLOOKUP(Q62,LISTAS!$F$5:$G$1006,2,0))</f>
        <v>COLÉGIO ARBOS S.C.S.</v>
      </c>
      <c r="S62" s="36">
        <f t="shared" si="9"/>
        <v>0</v>
      </c>
      <c r="T62" s="25" t="str">
        <f t="shared" si="10"/>
        <v/>
      </c>
      <c r="U62" s="25" t="str">
        <f t="shared" si="11"/>
        <v/>
      </c>
    </row>
    <row r="63" spans="2:21" ht="16.5" x14ac:dyDescent="0.3">
      <c r="B63" s="26" t="s">
        <v>758</v>
      </c>
      <c r="C63" s="22" t="str">
        <f>IF(B63="","",VLOOKUP(B63,LISTAS!$F$5:$G$1006,2,0))</f>
        <v>LICEU JARDIM</v>
      </c>
      <c r="D63" s="35">
        <v>0</v>
      </c>
      <c r="E63" s="35">
        <v>0</v>
      </c>
      <c r="F63" s="35">
        <f t="shared" si="12"/>
        <v>0</v>
      </c>
      <c r="G63" s="5"/>
      <c r="H63" s="48">
        <f t="shared" si="3"/>
        <v>6.3E-2</v>
      </c>
      <c r="I63" s="63" t="str">
        <f t="shared" si="4"/>
        <v>INGRID LAYANI FONTANA DE BESSA</v>
      </c>
      <c r="J63" s="63" t="str">
        <f t="shared" si="5"/>
        <v>LICEU JARDIM</v>
      </c>
      <c r="K63" s="48">
        <f t="shared" si="1"/>
        <v>0</v>
      </c>
      <c r="L63" s="67">
        <f t="shared" si="2"/>
        <v>6.3E-2</v>
      </c>
      <c r="M63" s="48">
        <f t="shared" si="6"/>
        <v>5.0999999999999997E-2</v>
      </c>
      <c r="N63" s="49">
        <v>55</v>
      </c>
      <c r="O63" s="28"/>
      <c r="P63" s="47">
        <f t="shared" si="7"/>
        <v>41</v>
      </c>
      <c r="Q63" s="24" t="str">
        <f t="shared" si="8"/>
        <v>MANUELA SANTOS BAUTISTA</v>
      </c>
      <c r="R63" s="24" t="str">
        <f>IF($L63="","",VLOOKUP(Q63,LISTAS!$F$5:$G$1006,2,0))</f>
        <v>COLÉGIO ARBOS S.C.S.</v>
      </c>
      <c r="S63" s="36">
        <f t="shared" si="9"/>
        <v>0</v>
      </c>
      <c r="T63" s="25" t="str">
        <f t="shared" si="10"/>
        <v/>
      </c>
      <c r="U63" s="25" t="str">
        <f t="shared" si="11"/>
        <v/>
      </c>
    </row>
    <row r="64" spans="2:21" ht="16.5" x14ac:dyDescent="0.3">
      <c r="B64" s="26" t="s">
        <v>761</v>
      </c>
      <c r="C64" s="22" t="str">
        <f>IF(B64="","",VLOOKUP(B64,LISTAS!$F$5:$G$1006,2,0))</f>
        <v>LICEU JARDIM</v>
      </c>
      <c r="D64" s="35">
        <v>0</v>
      </c>
      <c r="E64" s="35">
        <v>0</v>
      </c>
      <c r="F64" s="35">
        <f t="shared" si="12"/>
        <v>0</v>
      </c>
      <c r="G64" s="5"/>
      <c r="H64" s="48">
        <f t="shared" si="3"/>
        <v>6.4000000000000001E-2</v>
      </c>
      <c r="I64" s="63" t="str">
        <f t="shared" si="4"/>
        <v>LETÍCIA SOUZA GARRIDO</v>
      </c>
      <c r="J64" s="63" t="str">
        <f t="shared" si="5"/>
        <v>LICEU JARDIM</v>
      </c>
      <c r="K64" s="48">
        <f t="shared" si="1"/>
        <v>0</v>
      </c>
      <c r="L64" s="67">
        <f t="shared" si="2"/>
        <v>6.4000000000000001E-2</v>
      </c>
      <c r="M64" s="48">
        <f t="shared" si="6"/>
        <v>0.05</v>
      </c>
      <c r="N64" s="49">
        <v>56</v>
      </c>
      <c r="O64" s="28"/>
      <c r="P64" s="47">
        <f t="shared" si="7"/>
        <v>41</v>
      </c>
      <c r="Q64" s="24" t="str">
        <f t="shared" si="8"/>
        <v>ISABELA GUIMARÃES PINHEIRO</v>
      </c>
      <c r="R64" s="24" t="str">
        <f>IF($L64="","",VLOOKUP(Q64,LISTAS!$F$5:$G$1006,2,0))</f>
        <v>COLÉGIO ARBOS S.C.S.</v>
      </c>
      <c r="S64" s="36">
        <f t="shared" si="9"/>
        <v>0</v>
      </c>
      <c r="T64" s="25" t="str">
        <f t="shared" si="10"/>
        <v/>
      </c>
      <c r="U64" s="25" t="str">
        <f t="shared" si="11"/>
        <v/>
      </c>
    </row>
    <row r="65" spans="2:21" ht="16.5" x14ac:dyDescent="0.3">
      <c r="B65" s="26" t="s">
        <v>838</v>
      </c>
      <c r="C65" s="22" t="str">
        <f>IF(B65="","",VLOOKUP(B65,LISTAS!$F$5:$G$1006,2,0))</f>
        <v>LICEU JARDIM</v>
      </c>
      <c r="D65" s="35">
        <v>0</v>
      </c>
      <c r="E65" s="35">
        <v>0</v>
      </c>
      <c r="F65" s="35">
        <f t="shared" si="12"/>
        <v>0</v>
      </c>
      <c r="G65" s="5"/>
      <c r="H65" s="48">
        <f t="shared" si="3"/>
        <v>6.5000000000000002E-2</v>
      </c>
      <c r="I65" s="63" t="str">
        <f t="shared" si="4"/>
        <v>REBECA SOFIA</v>
      </c>
      <c r="J65" s="63" t="str">
        <f t="shared" si="5"/>
        <v>LICEU JARDIM</v>
      </c>
      <c r="K65" s="48">
        <f t="shared" si="1"/>
        <v>0</v>
      </c>
      <c r="L65" s="67">
        <f t="shared" si="2"/>
        <v>6.5000000000000002E-2</v>
      </c>
      <c r="M65" s="48">
        <f t="shared" si="6"/>
        <v>4.9000000000000002E-2</v>
      </c>
      <c r="N65" s="49">
        <v>57</v>
      </c>
      <c r="O65" s="28"/>
      <c r="P65" s="47">
        <f t="shared" si="7"/>
        <v>41</v>
      </c>
      <c r="Q65" s="24" t="str">
        <f t="shared" si="8"/>
        <v>CLARICE GUIMARÃES SESTAROLLI</v>
      </c>
      <c r="R65" s="24" t="str">
        <f>IF($L65="","",VLOOKUP(Q65,LISTAS!$F$5:$G$1006,2,0))</f>
        <v>COLÉGIO ARBOS S.C.S.</v>
      </c>
      <c r="S65" s="36">
        <f t="shared" si="9"/>
        <v>0</v>
      </c>
      <c r="T65" s="25" t="str">
        <f t="shared" si="10"/>
        <v/>
      </c>
      <c r="U65" s="25" t="str">
        <f t="shared" si="11"/>
        <v/>
      </c>
    </row>
    <row r="66" spans="2:21" ht="16.5" x14ac:dyDescent="0.3">
      <c r="B66" s="26"/>
      <c r="C66" s="22" t="str">
        <f>IF(B66="","",VLOOKUP(B66,LISTAS!$F$5:$G$1006,2,0))</f>
        <v/>
      </c>
      <c r="D66" s="35"/>
      <c r="E66" s="35"/>
      <c r="F66" s="35" t="str">
        <f t="shared" si="12"/>
        <v/>
      </c>
      <c r="G66" s="5"/>
      <c r="H66" s="48" t="str">
        <f t="shared" si="3"/>
        <v/>
      </c>
      <c r="I66" s="63" t="str">
        <f t="shared" si="4"/>
        <v/>
      </c>
      <c r="J66" s="63" t="str">
        <f t="shared" si="5"/>
        <v/>
      </c>
      <c r="K66" s="48" t="str">
        <f t="shared" si="1"/>
        <v/>
      </c>
      <c r="L66" s="67" t="str">
        <f t="shared" si="2"/>
        <v/>
      </c>
      <c r="M66" s="48" t="str">
        <f t="shared" si="6"/>
        <v/>
      </c>
      <c r="N66" s="49">
        <v>58</v>
      </c>
      <c r="O66" s="28"/>
      <c r="P66" s="47" t="str">
        <f t="shared" si="7"/>
        <v/>
      </c>
      <c r="Q66" s="24" t="str">
        <f t="shared" si="8"/>
        <v/>
      </c>
      <c r="R66" s="24" t="str">
        <f>IF($L66="","",VLOOKUP(Q66,LISTAS!$F$5:$G$1006,2,0))</f>
        <v/>
      </c>
      <c r="S66" s="36" t="str">
        <f t="shared" si="9"/>
        <v/>
      </c>
      <c r="T66" s="25" t="str">
        <f t="shared" si="10"/>
        <v/>
      </c>
      <c r="U66" s="25" t="str">
        <f t="shared" si="11"/>
        <v/>
      </c>
    </row>
    <row r="67" spans="2:21" ht="16.5" x14ac:dyDescent="0.3">
      <c r="B67" s="26"/>
      <c r="C67" s="22" t="str">
        <f>IF(B67="","",VLOOKUP(B67,LISTAS!$F$5:$G$1006,2,0))</f>
        <v/>
      </c>
      <c r="D67" s="35"/>
      <c r="E67" s="35"/>
      <c r="F67" s="35" t="str">
        <f t="shared" si="12"/>
        <v/>
      </c>
      <c r="G67" s="5"/>
      <c r="H67" s="48" t="str">
        <f t="shared" si="3"/>
        <v/>
      </c>
      <c r="I67" s="63" t="str">
        <f t="shared" si="4"/>
        <v/>
      </c>
      <c r="J67" s="63" t="str">
        <f t="shared" si="5"/>
        <v/>
      </c>
      <c r="K67" s="48" t="str">
        <f t="shared" si="1"/>
        <v/>
      </c>
      <c r="L67" s="67" t="str">
        <f t="shared" si="2"/>
        <v/>
      </c>
      <c r="M67" s="48" t="str">
        <f t="shared" si="6"/>
        <v/>
      </c>
      <c r="N67" s="49">
        <v>59</v>
      </c>
      <c r="O67" s="28"/>
      <c r="P67" s="47" t="str">
        <f t="shared" si="7"/>
        <v/>
      </c>
      <c r="Q67" s="24" t="str">
        <f t="shared" si="8"/>
        <v/>
      </c>
      <c r="R67" s="24" t="str">
        <f>IF($L67="","",VLOOKUP(Q67,LISTAS!$F$5:$G$1006,2,0))</f>
        <v/>
      </c>
      <c r="S67" s="36" t="str">
        <f t="shared" si="9"/>
        <v/>
      </c>
      <c r="T67" s="25" t="str">
        <f t="shared" si="10"/>
        <v/>
      </c>
      <c r="U67" s="25" t="str">
        <f t="shared" si="11"/>
        <v/>
      </c>
    </row>
    <row r="68" spans="2:21" ht="16.5" x14ac:dyDescent="0.3">
      <c r="B68" s="26"/>
      <c r="C68" s="22" t="str">
        <f>IF(B68="","",VLOOKUP(B68,LISTAS!$F$5:$G$1006,2,0))</f>
        <v/>
      </c>
      <c r="D68" s="35"/>
      <c r="E68" s="35"/>
      <c r="F68" s="35" t="str">
        <f t="shared" si="12"/>
        <v/>
      </c>
      <c r="G68" s="5"/>
      <c r="H68" s="48" t="str">
        <f t="shared" si="3"/>
        <v/>
      </c>
      <c r="I68" s="63" t="str">
        <f t="shared" si="4"/>
        <v/>
      </c>
      <c r="J68" s="63" t="str">
        <f t="shared" si="5"/>
        <v/>
      </c>
      <c r="K68" s="48" t="str">
        <f t="shared" si="1"/>
        <v/>
      </c>
      <c r="L68" s="67" t="str">
        <f t="shared" si="2"/>
        <v/>
      </c>
      <c r="M68" s="48" t="str">
        <f t="shared" si="6"/>
        <v/>
      </c>
      <c r="N68" s="49">
        <v>60</v>
      </c>
      <c r="O68" s="28"/>
      <c r="P68" s="47" t="str">
        <f t="shared" si="7"/>
        <v/>
      </c>
      <c r="Q68" s="24" t="str">
        <f t="shared" si="8"/>
        <v/>
      </c>
      <c r="R68" s="24" t="str">
        <f>IF($L68="","",VLOOKUP(Q68,LISTAS!$F$5:$G$1006,2,0))</f>
        <v/>
      </c>
      <c r="S68" s="36" t="str">
        <f t="shared" si="9"/>
        <v/>
      </c>
      <c r="T68" s="25" t="str">
        <f t="shared" si="10"/>
        <v/>
      </c>
      <c r="U68" s="25" t="str">
        <f t="shared" si="11"/>
        <v/>
      </c>
    </row>
    <row r="69" spans="2:21" ht="16.5" x14ac:dyDescent="0.3">
      <c r="B69" s="26"/>
      <c r="C69" s="22" t="str">
        <f>IF(B69="","",VLOOKUP(B69,LISTAS!$F$5:$G$1006,2,0))</f>
        <v/>
      </c>
      <c r="D69" s="35"/>
      <c r="E69" s="35"/>
      <c r="F69" s="35" t="str">
        <f t="shared" si="12"/>
        <v/>
      </c>
      <c r="G69" s="5"/>
      <c r="H69" s="48" t="str">
        <f t="shared" si="3"/>
        <v/>
      </c>
      <c r="I69" s="63" t="str">
        <f t="shared" si="4"/>
        <v/>
      </c>
      <c r="J69" s="63" t="str">
        <f t="shared" si="5"/>
        <v/>
      </c>
      <c r="K69" s="48" t="str">
        <f t="shared" si="1"/>
        <v/>
      </c>
      <c r="L69" s="67" t="str">
        <f t="shared" si="2"/>
        <v/>
      </c>
      <c r="M69" s="48" t="str">
        <f t="shared" si="6"/>
        <v/>
      </c>
      <c r="N69" s="49">
        <v>61</v>
      </c>
      <c r="O69" s="28"/>
      <c r="P69" s="47" t="str">
        <f t="shared" si="7"/>
        <v/>
      </c>
      <c r="Q69" s="24" t="str">
        <f t="shared" si="8"/>
        <v/>
      </c>
      <c r="R69" s="24" t="str">
        <f>IF($L69="","",VLOOKUP(Q69,LISTAS!$F$5:$G$1006,2,0))</f>
        <v/>
      </c>
      <c r="S69" s="36" t="str">
        <f t="shared" si="9"/>
        <v/>
      </c>
      <c r="T69" s="25" t="str">
        <f t="shared" si="10"/>
        <v/>
      </c>
      <c r="U69" s="25" t="str">
        <f t="shared" si="11"/>
        <v/>
      </c>
    </row>
    <row r="70" spans="2:21" ht="16.5" x14ac:dyDescent="0.3">
      <c r="B70" s="26"/>
      <c r="C70" s="22" t="str">
        <f>IF(B70="","",VLOOKUP(B70,LISTAS!$F$5:$G$1006,2,0))</f>
        <v/>
      </c>
      <c r="D70" s="35"/>
      <c r="E70" s="35"/>
      <c r="F70" s="35" t="str">
        <f t="shared" si="12"/>
        <v/>
      </c>
      <c r="G70" s="5"/>
      <c r="H70" s="48" t="str">
        <f t="shared" si="3"/>
        <v/>
      </c>
      <c r="I70" s="63" t="str">
        <f t="shared" si="4"/>
        <v/>
      </c>
      <c r="J70" s="63" t="str">
        <f t="shared" si="5"/>
        <v/>
      </c>
      <c r="K70" s="48" t="str">
        <f t="shared" si="1"/>
        <v/>
      </c>
      <c r="L70" s="67" t="str">
        <f t="shared" si="2"/>
        <v/>
      </c>
      <c r="M70" s="48" t="str">
        <f t="shared" si="6"/>
        <v/>
      </c>
      <c r="N70" s="49">
        <v>62</v>
      </c>
      <c r="O70" s="28"/>
      <c r="P70" s="47" t="str">
        <f t="shared" si="7"/>
        <v/>
      </c>
      <c r="Q70" s="24" t="str">
        <f t="shared" si="8"/>
        <v/>
      </c>
      <c r="R70" s="24" t="str">
        <f>IF($L70="","",VLOOKUP(Q70,LISTAS!$F$5:$G$1006,2,0))</f>
        <v/>
      </c>
      <c r="S70" s="36" t="str">
        <f t="shared" si="9"/>
        <v/>
      </c>
      <c r="T70" s="25" t="str">
        <f t="shared" si="10"/>
        <v/>
      </c>
      <c r="U70" s="25" t="str">
        <f t="shared" si="11"/>
        <v/>
      </c>
    </row>
    <row r="71" spans="2:21" ht="16.5" x14ac:dyDescent="0.3">
      <c r="B71" s="26"/>
      <c r="C71" s="22" t="str">
        <f>IF(B71="","",VLOOKUP(B71,LISTAS!$F$5:$G$1006,2,0))</f>
        <v/>
      </c>
      <c r="D71" s="35"/>
      <c r="E71" s="35"/>
      <c r="F71" s="35" t="str">
        <f t="shared" si="12"/>
        <v/>
      </c>
      <c r="G71" s="5"/>
      <c r="H71" s="48" t="str">
        <f t="shared" si="3"/>
        <v/>
      </c>
      <c r="I71" s="63" t="str">
        <f t="shared" si="4"/>
        <v/>
      </c>
      <c r="J71" s="63" t="str">
        <f t="shared" si="5"/>
        <v/>
      </c>
      <c r="K71" s="48" t="str">
        <f t="shared" si="1"/>
        <v/>
      </c>
      <c r="L71" s="67" t="str">
        <f t="shared" si="2"/>
        <v/>
      </c>
      <c r="M71" s="48" t="str">
        <f t="shared" si="6"/>
        <v/>
      </c>
      <c r="N71" s="49">
        <v>63</v>
      </c>
      <c r="O71" s="28"/>
      <c r="P71" s="47" t="str">
        <f t="shared" si="7"/>
        <v/>
      </c>
      <c r="Q71" s="24" t="str">
        <f t="shared" si="8"/>
        <v/>
      </c>
      <c r="R71" s="24" t="str">
        <f>IF($L71="","",VLOOKUP(Q71,LISTAS!$F$5:$G$1006,2,0))</f>
        <v/>
      </c>
      <c r="S71" s="36" t="str">
        <f t="shared" si="9"/>
        <v/>
      </c>
      <c r="T71" s="25" t="str">
        <f t="shared" si="10"/>
        <v/>
      </c>
      <c r="U71" s="25" t="str">
        <f t="shared" si="11"/>
        <v/>
      </c>
    </row>
    <row r="72" spans="2:21" ht="16.5" x14ac:dyDescent="0.3">
      <c r="B72" s="26"/>
      <c r="C72" s="22" t="str">
        <f>IF(B72="","",VLOOKUP(B72,LISTAS!$F$5:$G$1006,2,0))</f>
        <v/>
      </c>
      <c r="D72" s="35"/>
      <c r="E72" s="35"/>
      <c r="F72" s="35" t="str">
        <f t="shared" si="12"/>
        <v/>
      </c>
      <c r="G72" s="5"/>
      <c r="H72" s="48" t="str">
        <f t="shared" si="3"/>
        <v/>
      </c>
      <c r="I72" s="63" t="str">
        <f t="shared" si="4"/>
        <v/>
      </c>
      <c r="J72" s="63" t="str">
        <f t="shared" si="5"/>
        <v/>
      </c>
      <c r="K72" s="48" t="str">
        <f t="shared" si="1"/>
        <v/>
      </c>
      <c r="L72" s="67" t="str">
        <f t="shared" si="2"/>
        <v/>
      </c>
      <c r="M72" s="48" t="str">
        <f t="shared" si="6"/>
        <v/>
      </c>
      <c r="N72" s="49">
        <v>64</v>
      </c>
      <c r="O72" s="28"/>
      <c r="P72" s="47" t="str">
        <f t="shared" si="7"/>
        <v/>
      </c>
      <c r="Q72" s="24" t="str">
        <f t="shared" si="8"/>
        <v/>
      </c>
      <c r="R72" s="24" t="str">
        <f>IF($L72="","",VLOOKUP(Q72,LISTAS!$F$5:$G$1006,2,0))</f>
        <v/>
      </c>
      <c r="S72" s="36" t="str">
        <f t="shared" si="9"/>
        <v/>
      </c>
      <c r="T72" s="25" t="str">
        <f t="shared" si="10"/>
        <v/>
      </c>
      <c r="U72" s="25" t="str">
        <f t="shared" si="11"/>
        <v/>
      </c>
    </row>
    <row r="73" spans="2:21" ht="16.5" x14ac:dyDescent="0.3">
      <c r="B73" s="26"/>
      <c r="C73" s="22" t="str">
        <f>IF(B73="","",VLOOKUP(B73,LISTAS!$F$5:$G$1006,2,0))</f>
        <v/>
      </c>
      <c r="D73" s="35"/>
      <c r="E73" s="35"/>
      <c r="F73" s="35" t="str">
        <f t="shared" ref="F73:F78" si="13">IF(D73="",IF(E73="","",SUM(D73:E73)),SUM(D73:E73))</f>
        <v/>
      </c>
      <c r="G73" s="5"/>
      <c r="H73" s="48" t="str">
        <f t="shared" si="3"/>
        <v/>
      </c>
      <c r="I73" s="63" t="str">
        <f t="shared" si="4"/>
        <v/>
      </c>
      <c r="J73" s="63" t="str">
        <f t="shared" si="5"/>
        <v/>
      </c>
      <c r="K73" s="48" t="str">
        <f t="shared" ref="K73:K108" si="14">IF($L73="","",F73)</f>
        <v/>
      </c>
      <c r="L73" s="67" t="str">
        <f t="shared" ref="L73:L108" si="15">H73</f>
        <v/>
      </c>
      <c r="M73" s="48" t="str">
        <f t="shared" si="6"/>
        <v/>
      </c>
      <c r="N73" s="49">
        <v>65</v>
      </c>
      <c r="O73" s="28"/>
      <c r="P73" s="47" t="str">
        <f t="shared" si="7"/>
        <v/>
      </c>
      <c r="Q73" s="24" t="str">
        <f t="shared" si="8"/>
        <v/>
      </c>
      <c r="R73" s="24" t="str">
        <f>IF($L73="","",VLOOKUP(Q73,LISTAS!$F$5:$G$1006,2,0))</f>
        <v/>
      </c>
      <c r="S73" s="36" t="str">
        <f t="shared" si="9"/>
        <v/>
      </c>
      <c r="T73" s="25" t="str">
        <f t="shared" si="10"/>
        <v/>
      </c>
      <c r="U73" s="25" t="str">
        <f t="shared" si="11"/>
        <v/>
      </c>
    </row>
    <row r="74" spans="2:21" ht="16.5" x14ac:dyDescent="0.3">
      <c r="B74" s="26"/>
      <c r="C74" s="22" t="str">
        <f>IF(B74="","",VLOOKUP(B74,LISTAS!$F$5:$G$1006,2,0))</f>
        <v/>
      </c>
      <c r="D74" s="35"/>
      <c r="E74" s="35"/>
      <c r="F74" s="35" t="str">
        <f t="shared" si="13"/>
        <v/>
      </c>
      <c r="G74" s="5"/>
      <c r="H74" s="48" t="str">
        <f t="shared" ref="H74:H108" si="16">IF(F74="","",F74+(ROW(F74)/1000))</f>
        <v/>
      </c>
      <c r="I74" s="63" t="str">
        <f t="shared" ref="I74:I108" si="17">IF($L74="","",IF(B74="","",B74))</f>
        <v/>
      </c>
      <c r="J74" s="63" t="str">
        <f t="shared" ref="J74:J108" si="18">IF($L74="","",IF(C74="","",C74))</f>
        <v/>
      </c>
      <c r="K74" s="48" t="str">
        <f t="shared" si="14"/>
        <v/>
      </c>
      <c r="L74" s="67" t="str">
        <f t="shared" si="15"/>
        <v/>
      </c>
      <c r="M74" s="48" t="str">
        <f t="shared" ref="M74:M108" si="19">IF(L74="","",LARGE($L$9:$L$108,N74))</f>
        <v/>
      </c>
      <c r="N74" s="49">
        <v>66</v>
      </c>
      <c r="O74" s="28"/>
      <c r="P74" s="47" t="str">
        <f t="shared" ref="P74:P108" si="20">IF(S74&lt;&gt;"",_xlfn.RANK.EQ(S74,$S$9:$S$108,0),"")</f>
        <v/>
      </c>
      <c r="Q74" s="24" t="str">
        <f t="shared" ref="Q74:Q108" si="21">IF($L74="","",VLOOKUP(M74,$H$9:$K$108,2,0))</f>
        <v/>
      </c>
      <c r="R74" s="24" t="str">
        <f>IF($L74="","",VLOOKUP(Q74,LISTAS!$F$5:$G$1006,2,0))</f>
        <v/>
      </c>
      <c r="S74" s="36" t="str">
        <f t="shared" ref="S74:S108" si="22">IF($L74="","",VLOOKUP(M74,$H$9:$K$108,4,0))</f>
        <v/>
      </c>
      <c r="T74" s="25" t="str">
        <f t="shared" ref="T74:T108" si="23">IF($P74="","",IF(S74=$U$5,"",IF($P74=1,400,IF($P74=2,340,IF($P74=3,300,IF($P74=4,280,IF($P74=5,270,IF($P74=6,260,IF($P74=7,250,IF($P74=8,240,IF($P74=9,200,IF($P74=10,200,IF($P74=11,200,IF($P74=12,200,IF($P74=13,200,IF($P74=14,200,IF($P74=15,200,IF($P74=16,200,IF($P74&gt;16,"","")))))))))))))))))))</f>
        <v/>
      </c>
      <c r="U74" s="25" t="str">
        <f t="shared" ref="U74:U108" si="24">IF(P74="","",IF($S$5="NÃO","",IF(S74=$U$5,"",IF(P74=1,400,IF(P74=2,340,IF(P74=3,300,IF(P74=4,280,IF(P74=5,270,IF(P74=6,260,IF(P74=7,250,IF(P74=8,240,IF(P74=9,200,IF(P74=10,200,IF(P74=11,200,IF(P74=12,200,IF(P74=13,200,IF(P74=14,200,IF(P74=15,200,IF(P74=16,200,IF(P74&gt;16,"",""))))))))))))))))))))</f>
        <v/>
      </c>
    </row>
    <row r="75" spans="2:21" ht="16.5" x14ac:dyDescent="0.3">
      <c r="B75" s="26"/>
      <c r="C75" s="22" t="str">
        <f>IF(B75="","",VLOOKUP(B75,LISTAS!$F$5:$G$1006,2,0))</f>
        <v/>
      </c>
      <c r="D75" s="35"/>
      <c r="E75" s="35"/>
      <c r="F75" s="35" t="str">
        <f t="shared" si="13"/>
        <v/>
      </c>
      <c r="G75" s="5"/>
      <c r="H75" s="48" t="str">
        <f t="shared" si="16"/>
        <v/>
      </c>
      <c r="I75" s="63" t="str">
        <f t="shared" si="17"/>
        <v/>
      </c>
      <c r="J75" s="63" t="str">
        <f t="shared" si="18"/>
        <v/>
      </c>
      <c r="K75" s="48" t="str">
        <f t="shared" si="14"/>
        <v/>
      </c>
      <c r="L75" s="67" t="str">
        <f t="shared" si="15"/>
        <v/>
      </c>
      <c r="M75" s="48" t="str">
        <f t="shared" si="19"/>
        <v/>
      </c>
      <c r="N75" s="49">
        <v>67</v>
      </c>
      <c r="O75" s="28"/>
      <c r="P75" s="47" t="str">
        <f t="shared" si="20"/>
        <v/>
      </c>
      <c r="Q75" s="24" t="str">
        <f t="shared" si="21"/>
        <v/>
      </c>
      <c r="R75" s="24" t="str">
        <f>IF($L75="","",VLOOKUP(Q75,LISTAS!$F$5:$G$1006,2,0))</f>
        <v/>
      </c>
      <c r="S75" s="36" t="str">
        <f t="shared" si="22"/>
        <v/>
      </c>
      <c r="T75" s="25" t="str">
        <f t="shared" si="23"/>
        <v/>
      </c>
      <c r="U75" s="25" t="str">
        <f t="shared" si="24"/>
        <v/>
      </c>
    </row>
    <row r="76" spans="2:21" ht="16.5" x14ac:dyDescent="0.3">
      <c r="B76" s="26"/>
      <c r="C76" s="22" t="str">
        <f>IF(B76="","",VLOOKUP(B76,LISTAS!$F$5:$G$1006,2,0))</f>
        <v/>
      </c>
      <c r="D76" s="35"/>
      <c r="E76" s="35"/>
      <c r="F76" s="35" t="str">
        <f t="shared" si="13"/>
        <v/>
      </c>
      <c r="G76" s="5"/>
      <c r="H76" s="48" t="str">
        <f t="shared" si="16"/>
        <v/>
      </c>
      <c r="I76" s="63" t="str">
        <f t="shared" si="17"/>
        <v/>
      </c>
      <c r="J76" s="63" t="str">
        <f t="shared" si="18"/>
        <v/>
      </c>
      <c r="K76" s="48" t="str">
        <f t="shared" si="14"/>
        <v/>
      </c>
      <c r="L76" s="67" t="str">
        <f t="shared" si="15"/>
        <v/>
      </c>
      <c r="M76" s="48" t="str">
        <f t="shared" si="19"/>
        <v/>
      </c>
      <c r="N76" s="49">
        <v>68</v>
      </c>
      <c r="O76" s="28"/>
      <c r="P76" s="47" t="str">
        <f t="shared" si="20"/>
        <v/>
      </c>
      <c r="Q76" s="24" t="str">
        <f t="shared" si="21"/>
        <v/>
      </c>
      <c r="R76" s="24" t="str">
        <f>IF($L76="","",VLOOKUP(Q76,LISTAS!$F$5:$G$1006,2,0))</f>
        <v/>
      </c>
      <c r="S76" s="36" t="str">
        <f t="shared" si="22"/>
        <v/>
      </c>
      <c r="T76" s="25" t="str">
        <f t="shared" si="23"/>
        <v/>
      </c>
      <c r="U76" s="25" t="str">
        <f t="shared" si="24"/>
        <v/>
      </c>
    </row>
    <row r="77" spans="2:21" ht="16.5" x14ac:dyDescent="0.3">
      <c r="B77" s="26"/>
      <c r="C77" s="22" t="str">
        <f>IF(B77="","",VLOOKUP(B77,LISTAS!$F$5:$G$1006,2,0))</f>
        <v/>
      </c>
      <c r="D77" s="35"/>
      <c r="E77" s="35"/>
      <c r="F77" s="35" t="str">
        <f t="shared" si="13"/>
        <v/>
      </c>
      <c r="G77" s="5"/>
      <c r="H77" s="48" t="str">
        <f t="shared" si="16"/>
        <v/>
      </c>
      <c r="I77" s="63" t="str">
        <f t="shared" si="17"/>
        <v/>
      </c>
      <c r="J77" s="63" t="str">
        <f t="shared" si="18"/>
        <v/>
      </c>
      <c r="K77" s="48" t="str">
        <f t="shared" si="14"/>
        <v/>
      </c>
      <c r="L77" s="67" t="str">
        <f t="shared" si="15"/>
        <v/>
      </c>
      <c r="M77" s="48" t="str">
        <f t="shared" si="19"/>
        <v/>
      </c>
      <c r="N77" s="49">
        <v>69</v>
      </c>
      <c r="O77" s="28"/>
      <c r="P77" s="47" t="str">
        <f t="shared" si="20"/>
        <v/>
      </c>
      <c r="Q77" s="24" t="str">
        <f t="shared" si="21"/>
        <v/>
      </c>
      <c r="R77" s="24" t="str">
        <f>IF($L77="","",VLOOKUP(Q77,LISTAS!$F$5:$G$1006,2,0))</f>
        <v/>
      </c>
      <c r="S77" s="36" t="str">
        <f t="shared" si="22"/>
        <v/>
      </c>
      <c r="T77" s="25" t="str">
        <f t="shared" si="23"/>
        <v/>
      </c>
      <c r="U77" s="25" t="str">
        <f t="shared" si="24"/>
        <v/>
      </c>
    </row>
    <row r="78" spans="2:21" ht="16.5" x14ac:dyDescent="0.3">
      <c r="B78" s="26"/>
      <c r="C78" s="22" t="str">
        <f>IF(B78="","",VLOOKUP(B78,LISTAS!$F$5:$G$1006,2,0))</f>
        <v/>
      </c>
      <c r="D78" s="35"/>
      <c r="E78" s="35"/>
      <c r="F78" s="35" t="str">
        <f t="shared" si="13"/>
        <v/>
      </c>
      <c r="G78" s="5"/>
      <c r="H78" s="48" t="str">
        <f t="shared" si="16"/>
        <v/>
      </c>
      <c r="I78" s="63" t="str">
        <f t="shared" si="17"/>
        <v/>
      </c>
      <c r="J78" s="63" t="str">
        <f t="shared" si="18"/>
        <v/>
      </c>
      <c r="K78" s="48" t="str">
        <f t="shared" si="14"/>
        <v/>
      </c>
      <c r="L78" s="67" t="str">
        <f t="shared" si="15"/>
        <v/>
      </c>
      <c r="M78" s="48" t="str">
        <f t="shared" si="19"/>
        <v/>
      </c>
      <c r="N78" s="49">
        <v>70</v>
      </c>
      <c r="O78" s="28"/>
      <c r="P78" s="47" t="str">
        <f t="shared" si="20"/>
        <v/>
      </c>
      <c r="Q78" s="24" t="str">
        <f t="shared" si="21"/>
        <v/>
      </c>
      <c r="R78" s="24" t="str">
        <f>IF($L78="","",VLOOKUP(Q78,LISTAS!$F$5:$G$1006,2,0))</f>
        <v/>
      </c>
      <c r="S78" s="36" t="str">
        <f t="shared" si="22"/>
        <v/>
      </c>
      <c r="T78" s="25" t="str">
        <f t="shared" si="23"/>
        <v/>
      </c>
      <c r="U78" s="25" t="str">
        <f t="shared" si="24"/>
        <v/>
      </c>
    </row>
    <row r="79" spans="2:21" ht="16.5" x14ac:dyDescent="0.3">
      <c r="B79" s="26"/>
      <c r="C79" s="22" t="str">
        <f>IF(B79="","",VLOOKUP(B79,LISTAS!$F$5:$G$1006,2,0))</f>
        <v/>
      </c>
      <c r="D79" s="35"/>
      <c r="E79" s="35"/>
      <c r="F79" s="35" t="str">
        <f t="shared" ref="F79:F108" si="25">IF(D79="",IF(E79="","",SUM(D79:E79)),SUM(D79:E79))</f>
        <v/>
      </c>
      <c r="G79" s="5"/>
      <c r="H79" s="48" t="str">
        <f t="shared" si="16"/>
        <v/>
      </c>
      <c r="I79" s="63" t="str">
        <f t="shared" si="17"/>
        <v/>
      </c>
      <c r="J79" s="63" t="str">
        <f t="shared" si="18"/>
        <v/>
      </c>
      <c r="K79" s="48" t="str">
        <f t="shared" si="14"/>
        <v/>
      </c>
      <c r="L79" s="67" t="str">
        <f t="shared" si="15"/>
        <v/>
      </c>
      <c r="M79" s="48" t="str">
        <f t="shared" si="19"/>
        <v/>
      </c>
      <c r="N79" s="49">
        <v>71</v>
      </c>
      <c r="O79" s="28"/>
      <c r="P79" s="47" t="str">
        <f t="shared" si="20"/>
        <v/>
      </c>
      <c r="Q79" s="24" t="str">
        <f t="shared" si="21"/>
        <v/>
      </c>
      <c r="R79" s="24" t="str">
        <f>IF($L79="","",VLOOKUP(Q79,LISTAS!$F$5:$G$1006,2,0))</f>
        <v/>
      </c>
      <c r="S79" s="36" t="str">
        <f t="shared" si="22"/>
        <v/>
      </c>
      <c r="T79" s="25" t="str">
        <f t="shared" si="23"/>
        <v/>
      </c>
      <c r="U79" s="25" t="str">
        <f t="shared" si="24"/>
        <v/>
      </c>
    </row>
    <row r="80" spans="2:21" ht="16.5" x14ac:dyDescent="0.3">
      <c r="B80" s="26"/>
      <c r="C80" s="22" t="str">
        <f>IF(B80="","",VLOOKUP(B80,LISTAS!$F$5:$G$1006,2,0))</f>
        <v/>
      </c>
      <c r="D80" s="35"/>
      <c r="E80" s="35"/>
      <c r="F80" s="35" t="str">
        <f t="shared" si="25"/>
        <v/>
      </c>
      <c r="G80" s="5"/>
      <c r="H80" s="48" t="str">
        <f t="shared" si="16"/>
        <v/>
      </c>
      <c r="I80" s="63" t="str">
        <f t="shared" si="17"/>
        <v/>
      </c>
      <c r="J80" s="63" t="str">
        <f t="shared" si="18"/>
        <v/>
      </c>
      <c r="K80" s="48" t="str">
        <f t="shared" si="14"/>
        <v/>
      </c>
      <c r="L80" s="67" t="str">
        <f t="shared" si="15"/>
        <v/>
      </c>
      <c r="M80" s="48" t="str">
        <f t="shared" si="19"/>
        <v/>
      </c>
      <c r="N80" s="49">
        <v>72</v>
      </c>
      <c r="O80" s="28"/>
      <c r="P80" s="47" t="str">
        <f t="shared" si="20"/>
        <v/>
      </c>
      <c r="Q80" s="24" t="str">
        <f t="shared" si="21"/>
        <v/>
      </c>
      <c r="R80" s="24" t="str">
        <f>IF($L80="","",VLOOKUP(Q80,LISTAS!$F$5:$G$1006,2,0))</f>
        <v/>
      </c>
      <c r="S80" s="36" t="str">
        <f t="shared" si="22"/>
        <v/>
      </c>
      <c r="T80" s="25" t="str">
        <f t="shared" si="23"/>
        <v/>
      </c>
      <c r="U80" s="25" t="str">
        <f t="shared" si="24"/>
        <v/>
      </c>
    </row>
    <row r="81" spans="2:21" ht="16.5" x14ac:dyDescent="0.3">
      <c r="B81" s="26"/>
      <c r="C81" s="22" t="str">
        <f>IF(B81="","",VLOOKUP(B81,LISTAS!$F$5:$G$1006,2,0))</f>
        <v/>
      </c>
      <c r="D81" s="35"/>
      <c r="E81" s="35"/>
      <c r="F81" s="35" t="str">
        <f t="shared" si="25"/>
        <v/>
      </c>
      <c r="G81" s="5"/>
      <c r="H81" s="48" t="str">
        <f t="shared" si="16"/>
        <v/>
      </c>
      <c r="I81" s="63" t="str">
        <f t="shared" si="17"/>
        <v/>
      </c>
      <c r="J81" s="63" t="str">
        <f t="shared" si="18"/>
        <v/>
      </c>
      <c r="K81" s="48" t="str">
        <f t="shared" si="14"/>
        <v/>
      </c>
      <c r="L81" s="67" t="str">
        <f t="shared" si="15"/>
        <v/>
      </c>
      <c r="M81" s="48" t="str">
        <f t="shared" si="19"/>
        <v/>
      </c>
      <c r="N81" s="49">
        <v>73</v>
      </c>
      <c r="O81" s="28"/>
      <c r="P81" s="47" t="str">
        <f t="shared" si="20"/>
        <v/>
      </c>
      <c r="Q81" s="24" t="str">
        <f t="shared" si="21"/>
        <v/>
      </c>
      <c r="R81" s="24" t="str">
        <f>IF($L81="","",VLOOKUP(Q81,LISTAS!$F$5:$G$1006,2,0))</f>
        <v/>
      </c>
      <c r="S81" s="36" t="str">
        <f t="shared" si="22"/>
        <v/>
      </c>
      <c r="T81" s="25" t="str">
        <f t="shared" si="23"/>
        <v/>
      </c>
      <c r="U81" s="25" t="str">
        <f t="shared" si="24"/>
        <v/>
      </c>
    </row>
    <row r="82" spans="2:21" ht="16.5" x14ac:dyDescent="0.3">
      <c r="B82" s="26"/>
      <c r="C82" s="22" t="str">
        <f>IF(B82="","",VLOOKUP(B82,LISTAS!$F$5:$G$1006,2,0))</f>
        <v/>
      </c>
      <c r="D82" s="35"/>
      <c r="E82" s="35"/>
      <c r="F82" s="35" t="str">
        <f t="shared" si="25"/>
        <v/>
      </c>
      <c r="G82" s="5"/>
      <c r="H82" s="48" t="str">
        <f t="shared" si="16"/>
        <v/>
      </c>
      <c r="I82" s="63" t="str">
        <f t="shared" si="17"/>
        <v/>
      </c>
      <c r="J82" s="63" t="str">
        <f t="shared" si="18"/>
        <v/>
      </c>
      <c r="K82" s="48" t="str">
        <f t="shared" si="14"/>
        <v/>
      </c>
      <c r="L82" s="67" t="str">
        <f t="shared" si="15"/>
        <v/>
      </c>
      <c r="M82" s="48" t="str">
        <f t="shared" si="19"/>
        <v/>
      </c>
      <c r="N82" s="49">
        <v>74</v>
      </c>
      <c r="O82" s="28"/>
      <c r="P82" s="47" t="str">
        <f t="shared" si="20"/>
        <v/>
      </c>
      <c r="Q82" s="24" t="str">
        <f t="shared" si="21"/>
        <v/>
      </c>
      <c r="R82" s="24" t="str">
        <f>IF($L82="","",VLOOKUP(Q82,LISTAS!$F$5:$G$1006,2,0))</f>
        <v/>
      </c>
      <c r="S82" s="36" t="str">
        <f t="shared" si="22"/>
        <v/>
      </c>
      <c r="T82" s="25" t="str">
        <f t="shared" si="23"/>
        <v/>
      </c>
      <c r="U82" s="25" t="str">
        <f t="shared" si="24"/>
        <v/>
      </c>
    </row>
    <row r="83" spans="2:21" ht="16.5" x14ac:dyDescent="0.3">
      <c r="B83" s="26"/>
      <c r="C83" s="22" t="str">
        <f>IF(B83="","",VLOOKUP(B83,LISTAS!$F$5:$G$1006,2,0))</f>
        <v/>
      </c>
      <c r="D83" s="35"/>
      <c r="E83" s="35"/>
      <c r="F83" s="35" t="str">
        <f t="shared" si="25"/>
        <v/>
      </c>
      <c r="G83" s="5"/>
      <c r="H83" s="48" t="str">
        <f t="shared" si="16"/>
        <v/>
      </c>
      <c r="I83" s="63" t="str">
        <f t="shared" si="17"/>
        <v/>
      </c>
      <c r="J83" s="63" t="str">
        <f t="shared" si="18"/>
        <v/>
      </c>
      <c r="K83" s="48" t="str">
        <f t="shared" si="14"/>
        <v/>
      </c>
      <c r="L83" s="67" t="str">
        <f t="shared" si="15"/>
        <v/>
      </c>
      <c r="M83" s="48" t="str">
        <f t="shared" si="19"/>
        <v/>
      </c>
      <c r="N83" s="49">
        <v>75</v>
      </c>
      <c r="O83" s="28"/>
      <c r="P83" s="47" t="str">
        <f t="shared" si="20"/>
        <v/>
      </c>
      <c r="Q83" s="24" t="str">
        <f t="shared" si="21"/>
        <v/>
      </c>
      <c r="R83" s="24" t="str">
        <f>IF($L83="","",VLOOKUP(Q83,LISTAS!$F$5:$G$1006,2,0))</f>
        <v/>
      </c>
      <c r="S83" s="36" t="str">
        <f t="shared" si="22"/>
        <v/>
      </c>
      <c r="T83" s="25" t="str">
        <f t="shared" si="23"/>
        <v/>
      </c>
      <c r="U83" s="25" t="str">
        <f t="shared" si="24"/>
        <v/>
      </c>
    </row>
    <row r="84" spans="2:21" ht="16.5" x14ac:dyDescent="0.3">
      <c r="B84" s="26"/>
      <c r="C84" s="22" t="str">
        <f>IF(B84="","",VLOOKUP(B84,LISTAS!$F$5:$G$1006,2,0))</f>
        <v/>
      </c>
      <c r="D84" s="35"/>
      <c r="E84" s="35"/>
      <c r="F84" s="35" t="str">
        <f t="shared" si="25"/>
        <v/>
      </c>
      <c r="G84" s="5"/>
      <c r="H84" s="48" t="str">
        <f t="shared" si="16"/>
        <v/>
      </c>
      <c r="I84" s="63" t="str">
        <f t="shared" si="17"/>
        <v/>
      </c>
      <c r="J84" s="63" t="str">
        <f t="shared" si="18"/>
        <v/>
      </c>
      <c r="K84" s="48" t="str">
        <f t="shared" si="14"/>
        <v/>
      </c>
      <c r="L84" s="67" t="str">
        <f t="shared" si="15"/>
        <v/>
      </c>
      <c r="M84" s="48" t="str">
        <f t="shared" si="19"/>
        <v/>
      </c>
      <c r="N84" s="49">
        <v>76</v>
      </c>
      <c r="O84" s="28"/>
      <c r="P84" s="47" t="str">
        <f t="shared" si="20"/>
        <v/>
      </c>
      <c r="Q84" s="24" t="str">
        <f t="shared" si="21"/>
        <v/>
      </c>
      <c r="R84" s="24" t="str">
        <f>IF($L84="","",VLOOKUP(Q84,LISTAS!$F$5:$G$1006,2,0))</f>
        <v/>
      </c>
      <c r="S84" s="36" t="str">
        <f t="shared" si="22"/>
        <v/>
      </c>
      <c r="T84" s="25" t="str">
        <f t="shared" si="23"/>
        <v/>
      </c>
      <c r="U84" s="25" t="str">
        <f t="shared" si="24"/>
        <v/>
      </c>
    </row>
    <row r="85" spans="2:21" ht="16.5" x14ac:dyDescent="0.3">
      <c r="B85" s="26"/>
      <c r="C85" s="22" t="str">
        <f>IF(B85="","",VLOOKUP(B85,LISTAS!$F$5:$G$1006,2,0))</f>
        <v/>
      </c>
      <c r="D85" s="35"/>
      <c r="E85" s="35"/>
      <c r="F85" s="35" t="str">
        <f t="shared" si="25"/>
        <v/>
      </c>
      <c r="G85" s="5"/>
      <c r="H85" s="48" t="str">
        <f t="shared" si="16"/>
        <v/>
      </c>
      <c r="I85" s="63" t="str">
        <f t="shared" si="17"/>
        <v/>
      </c>
      <c r="J85" s="63" t="str">
        <f t="shared" si="18"/>
        <v/>
      </c>
      <c r="K85" s="48" t="str">
        <f t="shared" si="14"/>
        <v/>
      </c>
      <c r="L85" s="67" t="str">
        <f t="shared" si="15"/>
        <v/>
      </c>
      <c r="M85" s="48" t="str">
        <f t="shared" si="19"/>
        <v/>
      </c>
      <c r="N85" s="49">
        <v>77</v>
      </c>
      <c r="O85" s="28"/>
      <c r="P85" s="47" t="str">
        <f t="shared" si="20"/>
        <v/>
      </c>
      <c r="Q85" s="24" t="str">
        <f t="shared" si="21"/>
        <v/>
      </c>
      <c r="R85" s="24" t="str">
        <f>IF($L85="","",VLOOKUP(Q85,LISTAS!$F$5:$G$1006,2,0))</f>
        <v/>
      </c>
      <c r="S85" s="36" t="str">
        <f t="shared" si="22"/>
        <v/>
      </c>
      <c r="T85" s="25" t="str">
        <f t="shared" si="23"/>
        <v/>
      </c>
      <c r="U85" s="25" t="str">
        <f t="shared" si="24"/>
        <v/>
      </c>
    </row>
    <row r="86" spans="2:21" ht="16.5" x14ac:dyDescent="0.3">
      <c r="B86" s="26"/>
      <c r="C86" s="22" t="str">
        <f>IF(B86="","",VLOOKUP(B86,LISTAS!$F$5:$G$1006,2,0))</f>
        <v/>
      </c>
      <c r="D86" s="35"/>
      <c r="E86" s="35"/>
      <c r="F86" s="35" t="str">
        <f t="shared" si="25"/>
        <v/>
      </c>
      <c r="G86" s="5"/>
      <c r="H86" s="48" t="str">
        <f t="shared" si="16"/>
        <v/>
      </c>
      <c r="I86" s="63" t="str">
        <f t="shared" si="17"/>
        <v/>
      </c>
      <c r="J86" s="63" t="str">
        <f t="shared" si="18"/>
        <v/>
      </c>
      <c r="K86" s="48" t="str">
        <f t="shared" si="14"/>
        <v/>
      </c>
      <c r="L86" s="67" t="str">
        <f t="shared" si="15"/>
        <v/>
      </c>
      <c r="M86" s="48" t="str">
        <f t="shared" si="19"/>
        <v/>
      </c>
      <c r="N86" s="49">
        <v>78</v>
      </c>
      <c r="O86" s="28"/>
      <c r="P86" s="47" t="str">
        <f t="shared" si="20"/>
        <v/>
      </c>
      <c r="Q86" s="24" t="str">
        <f t="shared" si="21"/>
        <v/>
      </c>
      <c r="R86" s="24" t="str">
        <f>IF($L86="","",VLOOKUP(Q86,LISTAS!$F$5:$G$1006,2,0))</f>
        <v/>
      </c>
      <c r="S86" s="36" t="str">
        <f t="shared" si="22"/>
        <v/>
      </c>
      <c r="T86" s="25" t="str">
        <f t="shared" si="23"/>
        <v/>
      </c>
      <c r="U86" s="25" t="str">
        <f t="shared" si="24"/>
        <v/>
      </c>
    </row>
    <row r="87" spans="2:21" ht="16.5" x14ac:dyDescent="0.3">
      <c r="B87" s="26"/>
      <c r="C87" s="22" t="str">
        <f>IF(B87="","",VLOOKUP(B87,LISTAS!$F$5:$G$1006,2,0))</f>
        <v/>
      </c>
      <c r="D87" s="35"/>
      <c r="E87" s="35"/>
      <c r="F87" s="35" t="str">
        <f t="shared" si="25"/>
        <v/>
      </c>
      <c r="G87" s="5"/>
      <c r="H87" s="48" t="str">
        <f t="shared" si="16"/>
        <v/>
      </c>
      <c r="I87" s="63" t="str">
        <f t="shared" si="17"/>
        <v/>
      </c>
      <c r="J87" s="63" t="str">
        <f t="shared" si="18"/>
        <v/>
      </c>
      <c r="K87" s="48" t="str">
        <f t="shared" si="14"/>
        <v/>
      </c>
      <c r="L87" s="67" t="str">
        <f t="shared" si="15"/>
        <v/>
      </c>
      <c r="M87" s="48" t="str">
        <f t="shared" si="19"/>
        <v/>
      </c>
      <c r="N87" s="49">
        <v>79</v>
      </c>
      <c r="O87" s="28"/>
      <c r="P87" s="47" t="str">
        <f t="shared" si="20"/>
        <v/>
      </c>
      <c r="Q87" s="24" t="str">
        <f t="shared" si="21"/>
        <v/>
      </c>
      <c r="R87" s="24" t="str">
        <f>IF($L87="","",VLOOKUP(Q87,LISTAS!$F$5:$G$1006,2,0))</f>
        <v/>
      </c>
      <c r="S87" s="36" t="str">
        <f t="shared" si="22"/>
        <v/>
      </c>
      <c r="T87" s="25" t="str">
        <f t="shared" si="23"/>
        <v/>
      </c>
      <c r="U87" s="25" t="str">
        <f t="shared" si="24"/>
        <v/>
      </c>
    </row>
    <row r="88" spans="2:21" ht="16.5" x14ac:dyDescent="0.3">
      <c r="B88" s="26"/>
      <c r="C88" s="22" t="str">
        <f>IF(B88="","",VLOOKUP(B88,LISTAS!$F$5:$G$1006,2,0))</f>
        <v/>
      </c>
      <c r="D88" s="35"/>
      <c r="E88" s="35"/>
      <c r="F88" s="35" t="str">
        <f t="shared" si="25"/>
        <v/>
      </c>
      <c r="G88" s="5"/>
      <c r="H88" s="48" t="str">
        <f t="shared" si="16"/>
        <v/>
      </c>
      <c r="I88" s="63" t="str">
        <f t="shared" si="17"/>
        <v/>
      </c>
      <c r="J88" s="63" t="str">
        <f t="shared" si="18"/>
        <v/>
      </c>
      <c r="K88" s="48" t="str">
        <f t="shared" si="14"/>
        <v/>
      </c>
      <c r="L88" s="67" t="str">
        <f t="shared" si="15"/>
        <v/>
      </c>
      <c r="M88" s="48" t="str">
        <f t="shared" si="19"/>
        <v/>
      </c>
      <c r="N88" s="49">
        <v>80</v>
      </c>
      <c r="O88" s="28"/>
      <c r="P88" s="47" t="str">
        <f t="shared" si="20"/>
        <v/>
      </c>
      <c r="Q88" s="24" t="str">
        <f t="shared" si="21"/>
        <v/>
      </c>
      <c r="R88" s="24" t="str">
        <f>IF($L88="","",VLOOKUP(Q88,LISTAS!$F$5:$G$1006,2,0))</f>
        <v/>
      </c>
      <c r="S88" s="36" t="str">
        <f t="shared" si="22"/>
        <v/>
      </c>
      <c r="T88" s="25" t="str">
        <f t="shared" si="23"/>
        <v/>
      </c>
      <c r="U88" s="25" t="str">
        <f t="shared" si="24"/>
        <v/>
      </c>
    </row>
    <row r="89" spans="2:21" ht="16.5" x14ac:dyDescent="0.3">
      <c r="B89" s="26"/>
      <c r="C89" s="22" t="str">
        <f>IF(B89="","",VLOOKUP(B89,LISTAS!$F$5:$G$1006,2,0))</f>
        <v/>
      </c>
      <c r="D89" s="35"/>
      <c r="E89" s="35"/>
      <c r="F89" s="35" t="str">
        <f t="shared" si="25"/>
        <v/>
      </c>
      <c r="G89" s="5"/>
      <c r="H89" s="48" t="str">
        <f t="shared" si="16"/>
        <v/>
      </c>
      <c r="I89" s="63" t="str">
        <f t="shared" si="17"/>
        <v/>
      </c>
      <c r="J89" s="63" t="str">
        <f t="shared" si="18"/>
        <v/>
      </c>
      <c r="K89" s="48" t="str">
        <f t="shared" si="14"/>
        <v/>
      </c>
      <c r="L89" s="67" t="str">
        <f t="shared" si="15"/>
        <v/>
      </c>
      <c r="M89" s="48" t="str">
        <f t="shared" si="19"/>
        <v/>
      </c>
      <c r="N89" s="49">
        <v>81</v>
      </c>
      <c r="O89" s="28"/>
      <c r="P89" s="47" t="str">
        <f t="shared" si="20"/>
        <v/>
      </c>
      <c r="Q89" s="24" t="str">
        <f t="shared" si="21"/>
        <v/>
      </c>
      <c r="R89" s="24" t="str">
        <f>IF($L89="","",VLOOKUP(Q89,LISTAS!$F$5:$G$1006,2,0))</f>
        <v/>
      </c>
      <c r="S89" s="36" t="str">
        <f t="shared" si="22"/>
        <v/>
      </c>
      <c r="T89" s="25" t="str">
        <f t="shared" si="23"/>
        <v/>
      </c>
      <c r="U89" s="25" t="str">
        <f t="shared" si="24"/>
        <v/>
      </c>
    </row>
    <row r="90" spans="2:21" ht="16.5" x14ac:dyDescent="0.3">
      <c r="B90" s="26"/>
      <c r="C90" s="22" t="str">
        <f>IF(B90="","",VLOOKUP(B90,LISTAS!$F$5:$G$1006,2,0))</f>
        <v/>
      </c>
      <c r="D90" s="35"/>
      <c r="E90" s="35"/>
      <c r="F90" s="35" t="str">
        <f t="shared" si="25"/>
        <v/>
      </c>
      <c r="G90" s="5"/>
      <c r="H90" s="48" t="str">
        <f t="shared" si="16"/>
        <v/>
      </c>
      <c r="I90" s="63" t="str">
        <f t="shared" si="17"/>
        <v/>
      </c>
      <c r="J90" s="63" t="str">
        <f t="shared" si="18"/>
        <v/>
      </c>
      <c r="K90" s="48" t="str">
        <f t="shared" si="14"/>
        <v/>
      </c>
      <c r="L90" s="67" t="str">
        <f t="shared" si="15"/>
        <v/>
      </c>
      <c r="M90" s="48" t="str">
        <f t="shared" si="19"/>
        <v/>
      </c>
      <c r="N90" s="49">
        <v>82</v>
      </c>
      <c r="O90" s="28"/>
      <c r="P90" s="47" t="str">
        <f t="shared" si="20"/>
        <v/>
      </c>
      <c r="Q90" s="24" t="str">
        <f t="shared" si="21"/>
        <v/>
      </c>
      <c r="R90" s="24" t="str">
        <f>IF($L90="","",VLOOKUP(Q90,LISTAS!$F$5:$G$1006,2,0))</f>
        <v/>
      </c>
      <c r="S90" s="36" t="str">
        <f t="shared" si="22"/>
        <v/>
      </c>
      <c r="T90" s="25" t="str">
        <f t="shared" si="23"/>
        <v/>
      </c>
      <c r="U90" s="25" t="str">
        <f t="shared" si="24"/>
        <v/>
      </c>
    </row>
    <row r="91" spans="2:21" ht="16.5" x14ac:dyDescent="0.3">
      <c r="B91" s="26"/>
      <c r="C91" s="22" t="str">
        <f>IF(B91="","",VLOOKUP(B91,LISTAS!$F$5:$G$1006,2,0))</f>
        <v/>
      </c>
      <c r="D91" s="35"/>
      <c r="E91" s="35"/>
      <c r="F91" s="35" t="str">
        <f t="shared" si="25"/>
        <v/>
      </c>
      <c r="G91" s="5"/>
      <c r="H91" s="48" t="str">
        <f t="shared" si="16"/>
        <v/>
      </c>
      <c r="I91" s="63" t="str">
        <f t="shared" si="17"/>
        <v/>
      </c>
      <c r="J91" s="63" t="str">
        <f t="shared" si="18"/>
        <v/>
      </c>
      <c r="K91" s="48" t="str">
        <f t="shared" si="14"/>
        <v/>
      </c>
      <c r="L91" s="67" t="str">
        <f t="shared" si="15"/>
        <v/>
      </c>
      <c r="M91" s="48" t="str">
        <f t="shared" si="19"/>
        <v/>
      </c>
      <c r="N91" s="49">
        <v>83</v>
      </c>
      <c r="O91" s="28"/>
      <c r="P91" s="47" t="str">
        <f t="shared" si="20"/>
        <v/>
      </c>
      <c r="Q91" s="24" t="str">
        <f t="shared" si="21"/>
        <v/>
      </c>
      <c r="R91" s="24" t="str">
        <f>IF($L91="","",VLOOKUP(Q91,LISTAS!$F$5:$G$1006,2,0))</f>
        <v/>
      </c>
      <c r="S91" s="36" t="str">
        <f t="shared" si="22"/>
        <v/>
      </c>
      <c r="T91" s="25" t="str">
        <f t="shared" si="23"/>
        <v/>
      </c>
      <c r="U91" s="25" t="str">
        <f t="shared" si="24"/>
        <v/>
      </c>
    </row>
    <row r="92" spans="2:21" ht="16.5" x14ac:dyDescent="0.3">
      <c r="B92" s="26"/>
      <c r="C92" s="22" t="str">
        <f>IF(B92="","",VLOOKUP(B92,LISTAS!$F$5:$G$1006,2,0))</f>
        <v/>
      </c>
      <c r="D92" s="35"/>
      <c r="E92" s="35"/>
      <c r="F92" s="35" t="str">
        <f t="shared" si="25"/>
        <v/>
      </c>
      <c r="G92" s="5"/>
      <c r="H92" s="48" t="str">
        <f t="shared" si="16"/>
        <v/>
      </c>
      <c r="I92" s="63" t="str">
        <f t="shared" si="17"/>
        <v/>
      </c>
      <c r="J92" s="63" t="str">
        <f t="shared" si="18"/>
        <v/>
      </c>
      <c r="K92" s="48" t="str">
        <f t="shared" si="14"/>
        <v/>
      </c>
      <c r="L92" s="67" t="str">
        <f t="shared" si="15"/>
        <v/>
      </c>
      <c r="M92" s="48" t="str">
        <f t="shared" si="19"/>
        <v/>
      </c>
      <c r="N92" s="49">
        <v>84</v>
      </c>
      <c r="O92" s="28"/>
      <c r="P92" s="47" t="str">
        <f t="shared" si="20"/>
        <v/>
      </c>
      <c r="Q92" s="24" t="str">
        <f t="shared" si="21"/>
        <v/>
      </c>
      <c r="R92" s="24" t="str">
        <f>IF($L92="","",VLOOKUP(Q92,LISTAS!$F$5:$G$1006,2,0))</f>
        <v/>
      </c>
      <c r="S92" s="36" t="str">
        <f t="shared" si="22"/>
        <v/>
      </c>
      <c r="T92" s="25" t="str">
        <f t="shared" si="23"/>
        <v/>
      </c>
      <c r="U92" s="25" t="str">
        <f t="shared" si="24"/>
        <v/>
      </c>
    </row>
    <row r="93" spans="2:21" ht="16.5" x14ac:dyDescent="0.3">
      <c r="B93" s="26"/>
      <c r="C93" s="22" t="str">
        <f>IF(B93="","",VLOOKUP(B93,LISTAS!$F$5:$G$1006,2,0))</f>
        <v/>
      </c>
      <c r="D93" s="35"/>
      <c r="E93" s="35"/>
      <c r="F93" s="35" t="str">
        <f t="shared" si="25"/>
        <v/>
      </c>
      <c r="G93" s="5"/>
      <c r="H93" s="48" t="str">
        <f t="shared" si="16"/>
        <v/>
      </c>
      <c r="I93" s="63" t="str">
        <f t="shared" si="17"/>
        <v/>
      </c>
      <c r="J93" s="63" t="str">
        <f t="shared" si="18"/>
        <v/>
      </c>
      <c r="K93" s="48" t="str">
        <f t="shared" si="14"/>
        <v/>
      </c>
      <c r="L93" s="67" t="str">
        <f t="shared" si="15"/>
        <v/>
      </c>
      <c r="M93" s="48" t="str">
        <f t="shared" si="19"/>
        <v/>
      </c>
      <c r="N93" s="49">
        <v>85</v>
      </c>
      <c r="O93" s="28"/>
      <c r="P93" s="47" t="str">
        <f t="shared" si="20"/>
        <v/>
      </c>
      <c r="Q93" s="24" t="str">
        <f t="shared" si="21"/>
        <v/>
      </c>
      <c r="R93" s="24" t="str">
        <f>IF($L93="","",VLOOKUP(Q93,LISTAS!$F$5:$G$1006,2,0))</f>
        <v/>
      </c>
      <c r="S93" s="36" t="str">
        <f t="shared" si="22"/>
        <v/>
      </c>
      <c r="T93" s="25" t="str">
        <f t="shared" si="23"/>
        <v/>
      </c>
      <c r="U93" s="25" t="str">
        <f t="shared" si="24"/>
        <v/>
      </c>
    </row>
    <row r="94" spans="2:21" ht="16.5" x14ac:dyDescent="0.3">
      <c r="B94" s="26"/>
      <c r="C94" s="22" t="str">
        <f>IF(B94="","",VLOOKUP(B94,LISTAS!$F$5:$G$1006,2,0))</f>
        <v/>
      </c>
      <c r="D94" s="35"/>
      <c r="E94" s="35"/>
      <c r="F94" s="35" t="str">
        <f t="shared" si="25"/>
        <v/>
      </c>
      <c r="G94" s="5"/>
      <c r="H94" s="48" t="str">
        <f t="shared" si="16"/>
        <v/>
      </c>
      <c r="I94" s="63" t="str">
        <f t="shared" si="17"/>
        <v/>
      </c>
      <c r="J94" s="63" t="str">
        <f t="shared" si="18"/>
        <v/>
      </c>
      <c r="K94" s="48" t="str">
        <f t="shared" si="14"/>
        <v/>
      </c>
      <c r="L94" s="67" t="str">
        <f t="shared" si="15"/>
        <v/>
      </c>
      <c r="M94" s="48" t="str">
        <f t="shared" si="19"/>
        <v/>
      </c>
      <c r="N94" s="49">
        <v>86</v>
      </c>
      <c r="O94" s="28"/>
      <c r="P94" s="47" t="str">
        <f t="shared" si="20"/>
        <v/>
      </c>
      <c r="Q94" s="24" t="str">
        <f t="shared" si="21"/>
        <v/>
      </c>
      <c r="R94" s="24" t="str">
        <f>IF($L94="","",VLOOKUP(Q94,LISTAS!$F$5:$G$1006,2,0))</f>
        <v/>
      </c>
      <c r="S94" s="36" t="str">
        <f t="shared" si="22"/>
        <v/>
      </c>
      <c r="T94" s="25" t="str">
        <f t="shared" si="23"/>
        <v/>
      </c>
      <c r="U94" s="25" t="str">
        <f t="shared" si="24"/>
        <v/>
      </c>
    </row>
    <row r="95" spans="2:21" ht="16.5" x14ac:dyDescent="0.3">
      <c r="B95" s="26"/>
      <c r="C95" s="22" t="str">
        <f>IF(B95="","",VLOOKUP(B95,LISTAS!$F$5:$G$1006,2,0))</f>
        <v/>
      </c>
      <c r="D95" s="35"/>
      <c r="E95" s="35"/>
      <c r="F95" s="35" t="str">
        <f t="shared" si="25"/>
        <v/>
      </c>
      <c r="G95" s="5"/>
      <c r="H95" s="48" t="str">
        <f t="shared" si="16"/>
        <v/>
      </c>
      <c r="I95" s="63" t="str">
        <f t="shared" si="17"/>
        <v/>
      </c>
      <c r="J95" s="63" t="str">
        <f t="shared" si="18"/>
        <v/>
      </c>
      <c r="K95" s="48" t="str">
        <f t="shared" si="14"/>
        <v/>
      </c>
      <c r="L95" s="67" t="str">
        <f t="shared" si="15"/>
        <v/>
      </c>
      <c r="M95" s="48" t="str">
        <f t="shared" si="19"/>
        <v/>
      </c>
      <c r="N95" s="49">
        <v>87</v>
      </c>
      <c r="O95" s="28"/>
      <c r="P95" s="47" t="str">
        <f t="shared" si="20"/>
        <v/>
      </c>
      <c r="Q95" s="24" t="str">
        <f t="shared" si="21"/>
        <v/>
      </c>
      <c r="R95" s="24" t="str">
        <f>IF($L95="","",VLOOKUP(Q95,LISTAS!$F$5:$G$1006,2,0))</f>
        <v/>
      </c>
      <c r="S95" s="36" t="str">
        <f t="shared" si="22"/>
        <v/>
      </c>
      <c r="T95" s="25" t="str">
        <f t="shared" si="23"/>
        <v/>
      </c>
      <c r="U95" s="25" t="str">
        <f t="shared" si="24"/>
        <v/>
      </c>
    </row>
    <row r="96" spans="2:21" ht="16.5" x14ac:dyDescent="0.3">
      <c r="B96" s="26"/>
      <c r="C96" s="22" t="str">
        <f>IF(B96="","",VLOOKUP(B96,LISTAS!$F$5:$G$1006,2,0))</f>
        <v/>
      </c>
      <c r="D96" s="35"/>
      <c r="E96" s="35"/>
      <c r="F96" s="35" t="str">
        <f t="shared" si="25"/>
        <v/>
      </c>
      <c r="G96" s="5"/>
      <c r="H96" s="48" t="str">
        <f t="shared" si="16"/>
        <v/>
      </c>
      <c r="I96" s="63" t="str">
        <f t="shared" si="17"/>
        <v/>
      </c>
      <c r="J96" s="63" t="str">
        <f t="shared" si="18"/>
        <v/>
      </c>
      <c r="K96" s="48" t="str">
        <f t="shared" si="14"/>
        <v/>
      </c>
      <c r="L96" s="67" t="str">
        <f t="shared" si="15"/>
        <v/>
      </c>
      <c r="M96" s="48" t="str">
        <f t="shared" si="19"/>
        <v/>
      </c>
      <c r="N96" s="49">
        <v>88</v>
      </c>
      <c r="O96" s="28"/>
      <c r="P96" s="47" t="str">
        <f t="shared" si="20"/>
        <v/>
      </c>
      <c r="Q96" s="24" t="str">
        <f t="shared" si="21"/>
        <v/>
      </c>
      <c r="R96" s="24" t="str">
        <f>IF($L96="","",VLOOKUP(Q96,LISTAS!$F$5:$G$1006,2,0))</f>
        <v/>
      </c>
      <c r="S96" s="36" t="str">
        <f t="shared" si="22"/>
        <v/>
      </c>
      <c r="T96" s="25" t="str">
        <f t="shared" si="23"/>
        <v/>
      </c>
      <c r="U96" s="25" t="str">
        <f t="shared" si="24"/>
        <v/>
      </c>
    </row>
    <row r="97" spans="1:21" ht="16.5" x14ac:dyDescent="0.3">
      <c r="B97" s="26"/>
      <c r="C97" s="22" t="str">
        <f>IF(B97="","",VLOOKUP(B97,LISTAS!$F$5:$G$1006,2,0))</f>
        <v/>
      </c>
      <c r="D97" s="35"/>
      <c r="E97" s="35"/>
      <c r="F97" s="35" t="str">
        <f t="shared" si="25"/>
        <v/>
      </c>
      <c r="G97" s="5"/>
      <c r="H97" s="48" t="str">
        <f t="shared" si="16"/>
        <v/>
      </c>
      <c r="I97" s="63" t="str">
        <f t="shared" si="17"/>
        <v/>
      </c>
      <c r="J97" s="63" t="str">
        <f t="shared" si="18"/>
        <v/>
      </c>
      <c r="K97" s="48" t="str">
        <f t="shared" si="14"/>
        <v/>
      </c>
      <c r="L97" s="67" t="str">
        <f t="shared" si="15"/>
        <v/>
      </c>
      <c r="M97" s="48" t="str">
        <f t="shared" si="19"/>
        <v/>
      </c>
      <c r="N97" s="49">
        <v>89</v>
      </c>
      <c r="O97" s="28"/>
      <c r="P97" s="47" t="str">
        <f t="shared" si="20"/>
        <v/>
      </c>
      <c r="Q97" s="24" t="str">
        <f t="shared" si="21"/>
        <v/>
      </c>
      <c r="R97" s="24" t="str">
        <f>IF($L97="","",VLOOKUP(Q97,LISTAS!$F$5:$G$1006,2,0))</f>
        <v/>
      </c>
      <c r="S97" s="36" t="str">
        <f t="shared" si="22"/>
        <v/>
      </c>
      <c r="T97" s="25" t="str">
        <f t="shared" si="23"/>
        <v/>
      </c>
      <c r="U97" s="25" t="str">
        <f t="shared" si="24"/>
        <v/>
      </c>
    </row>
    <row r="98" spans="1:21" ht="16.5" x14ac:dyDescent="0.3">
      <c r="B98" s="26"/>
      <c r="C98" s="22" t="str">
        <f>IF(B98="","",VLOOKUP(B98,LISTAS!$F$5:$G$1006,2,0))</f>
        <v/>
      </c>
      <c r="D98" s="35"/>
      <c r="E98" s="35"/>
      <c r="F98" s="35" t="str">
        <f t="shared" si="25"/>
        <v/>
      </c>
      <c r="G98" s="5"/>
      <c r="H98" s="48" t="str">
        <f t="shared" si="16"/>
        <v/>
      </c>
      <c r="I98" s="63" t="str">
        <f t="shared" si="17"/>
        <v/>
      </c>
      <c r="J98" s="63" t="str">
        <f t="shared" si="18"/>
        <v/>
      </c>
      <c r="K98" s="48" t="str">
        <f t="shared" si="14"/>
        <v/>
      </c>
      <c r="L98" s="67" t="str">
        <f t="shared" si="15"/>
        <v/>
      </c>
      <c r="M98" s="48" t="str">
        <f t="shared" si="19"/>
        <v/>
      </c>
      <c r="N98" s="49">
        <v>90</v>
      </c>
      <c r="O98" s="28"/>
      <c r="P98" s="47" t="str">
        <f t="shared" si="20"/>
        <v/>
      </c>
      <c r="Q98" s="24" t="str">
        <f t="shared" si="21"/>
        <v/>
      </c>
      <c r="R98" s="24" t="str">
        <f>IF($L98="","",VLOOKUP(Q98,LISTAS!$F$5:$G$1006,2,0))</f>
        <v/>
      </c>
      <c r="S98" s="36" t="str">
        <f t="shared" si="22"/>
        <v/>
      </c>
      <c r="T98" s="25" t="str">
        <f t="shared" si="23"/>
        <v/>
      </c>
      <c r="U98" s="25" t="str">
        <f t="shared" si="24"/>
        <v/>
      </c>
    </row>
    <row r="99" spans="1:21" ht="16.5" x14ac:dyDescent="0.3">
      <c r="B99" s="26"/>
      <c r="C99" s="22" t="str">
        <f>IF(B99="","",VLOOKUP(B99,LISTAS!$F$5:$G$1006,2,0))</f>
        <v/>
      </c>
      <c r="D99" s="35"/>
      <c r="E99" s="35"/>
      <c r="F99" s="35" t="str">
        <f t="shared" si="25"/>
        <v/>
      </c>
      <c r="G99" s="5"/>
      <c r="H99" s="48" t="str">
        <f t="shared" si="16"/>
        <v/>
      </c>
      <c r="I99" s="63" t="str">
        <f t="shared" si="17"/>
        <v/>
      </c>
      <c r="J99" s="63" t="str">
        <f t="shared" si="18"/>
        <v/>
      </c>
      <c r="K99" s="48" t="str">
        <f t="shared" si="14"/>
        <v/>
      </c>
      <c r="L99" s="67" t="str">
        <f t="shared" si="15"/>
        <v/>
      </c>
      <c r="M99" s="48" t="str">
        <f t="shared" si="19"/>
        <v/>
      </c>
      <c r="N99" s="49">
        <v>91</v>
      </c>
      <c r="O99" s="28"/>
      <c r="P99" s="47" t="str">
        <f t="shared" si="20"/>
        <v/>
      </c>
      <c r="Q99" s="24" t="str">
        <f t="shared" si="21"/>
        <v/>
      </c>
      <c r="R99" s="24" t="str">
        <f>IF($L99="","",VLOOKUP(Q99,LISTAS!$F$5:$G$1006,2,0))</f>
        <v/>
      </c>
      <c r="S99" s="36" t="str">
        <f t="shared" si="22"/>
        <v/>
      </c>
      <c r="T99" s="25" t="str">
        <f t="shared" si="23"/>
        <v/>
      </c>
      <c r="U99" s="25" t="str">
        <f t="shared" si="24"/>
        <v/>
      </c>
    </row>
    <row r="100" spans="1:21" ht="16.5" x14ac:dyDescent="0.3">
      <c r="B100" s="26"/>
      <c r="C100" s="22" t="str">
        <f>IF(B100="","",VLOOKUP(B100,LISTAS!$F$5:$G$1006,2,0))</f>
        <v/>
      </c>
      <c r="D100" s="35"/>
      <c r="E100" s="35"/>
      <c r="F100" s="35" t="str">
        <f t="shared" si="25"/>
        <v/>
      </c>
      <c r="G100" s="5"/>
      <c r="H100" s="48" t="str">
        <f t="shared" si="16"/>
        <v/>
      </c>
      <c r="I100" s="63" t="str">
        <f t="shared" si="17"/>
        <v/>
      </c>
      <c r="J100" s="63" t="str">
        <f t="shared" si="18"/>
        <v/>
      </c>
      <c r="K100" s="48" t="str">
        <f t="shared" si="14"/>
        <v/>
      </c>
      <c r="L100" s="67" t="str">
        <f t="shared" si="15"/>
        <v/>
      </c>
      <c r="M100" s="48" t="str">
        <f t="shared" si="19"/>
        <v/>
      </c>
      <c r="N100" s="49">
        <v>92</v>
      </c>
      <c r="O100" s="28"/>
      <c r="P100" s="47" t="str">
        <f t="shared" si="20"/>
        <v/>
      </c>
      <c r="Q100" s="24" t="str">
        <f t="shared" si="21"/>
        <v/>
      </c>
      <c r="R100" s="24" t="str">
        <f>IF($L100="","",VLOOKUP(Q100,LISTAS!$F$5:$G$1006,2,0))</f>
        <v/>
      </c>
      <c r="S100" s="36" t="str">
        <f t="shared" si="22"/>
        <v/>
      </c>
      <c r="T100" s="25" t="str">
        <f t="shared" si="23"/>
        <v/>
      </c>
      <c r="U100" s="25" t="str">
        <f t="shared" si="24"/>
        <v/>
      </c>
    </row>
    <row r="101" spans="1:21" ht="16.5" x14ac:dyDescent="0.3">
      <c r="B101" s="26"/>
      <c r="C101" s="22" t="str">
        <f>IF(B101="","",VLOOKUP(B101,LISTAS!$F$5:$G$1006,2,0))</f>
        <v/>
      </c>
      <c r="D101" s="35"/>
      <c r="E101" s="35"/>
      <c r="F101" s="35" t="str">
        <f t="shared" si="25"/>
        <v/>
      </c>
      <c r="G101" s="5"/>
      <c r="H101" s="48" t="str">
        <f t="shared" si="16"/>
        <v/>
      </c>
      <c r="I101" s="63" t="str">
        <f t="shared" si="17"/>
        <v/>
      </c>
      <c r="J101" s="63" t="str">
        <f t="shared" si="18"/>
        <v/>
      </c>
      <c r="K101" s="48" t="str">
        <f t="shared" si="14"/>
        <v/>
      </c>
      <c r="L101" s="67" t="str">
        <f t="shared" si="15"/>
        <v/>
      </c>
      <c r="M101" s="48" t="str">
        <f t="shared" si="19"/>
        <v/>
      </c>
      <c r="N101" s="49">
        <v>93</v>
      </c>
      <c r="O101" s="28"/>
      <c r="P101" s="47" t="str">
        <f t="shared" si="20"/>
        <v/>
      </c>
      <c r="Q101" s="24" t="str">
        <f t="shared" si="21"/>
        <v/>
      </c>
      <c r="R101" s="24" t="str">
        <f>IF($L101="","",VLOOKUP(Q101,LISTAS!$F$5:$G$1006,2,0))</f>
        <v/>
      </c>
      <c r="S101" s="36" t="str">
        <f t="shared" si="22"/>
        <v/>
      </c>
      <c r="T101" s="25" t="str">
        <f t="shared" si="23"/>
        <v/>
      </c>
      <c r="U101" s="25" t="str">
        <f t="shared" si="24"/>
        <v/>
      </c>
    </row>
    <row r="102" spans="1:21" ht="16.5" x14ac:dyDescent="0.3">
      <c r="B102" s="26"/>
      <c r="C102" s="22" t="str">
        <f>IF(B102="","",VLOOKUP(B102,LISTAS!$F$5:$G$1006,2,0))</f>
        <v/>
      </c>
      <c r="D102" s="35"/>
      <c r="E102" s="35"/>
      <c r="F102" s="35" t="str">
        <f t="shared" si="25"/>
        <v/>
      </c>
      <c r="G102" s="5"/>
      <c r="H102" s="48" t="str">
        <f t="shared" si="16"/>
        <v/>
      </c>
      <c r="I102" s="63" t="str">
        <f t="shared" si="17"/>
        <v/>
      </c>
      <c r="J102" s="63" t="str">
        <f t="shared" si="18"/>
        <v/>
      </c>
      <c r="K102" s="48" t="str">
        <f t="shared" si="14"/>
        <v/>
      </c>
      <c r="L102" s="67" t="str">
        <f t="shared" si="15"/>
        <v/>
      </c>
      <c r="M102" s="48" t="str">
        <f t="shared" si="19"/>
        <v/>
      </c>
      <c r="N102" s="49">
        <v>94</v>
      </c>
      <c r="O102" s="28"/>
      <c r="P102" s="47" t="str">
        <f t="shared" si="20"/>
        <v/>
      </c>
      <c r="Q102" s="24" t="str">
        <f t="shared" si="21"/>
        <v/>
      </c>
      <c r="R102" s="24" t="str">
        <f>IF($L102="","",VLOOKUP(Q102,LISTAS!$F$5:$G$1006,2,0))</f>
        <v/>
      </c>
      <c r="S102" s="36" t="str">
        <f t="shared" si="22"/>
        <v/>
      </c>
      <c r="T102" s="25" t="str">
        <f t="shared" si="23"/>
        <v/>
      </c>
      <c r="U102" s="25" t="str">
        <f t="shared" si="24"/>
        <v/>
      </c>
    </row>
    <row r="103" spans="1:21" ht="16.5" x14ac:dyDescent="0.3">
      <c r="B103" s="26"/>
      <c r="C103" s="22" t="str">
        <f>IF(B103="","",VLOOKUP(B103,LISTAS!$F$5:$G$1006,2,0))</f>
        <v/>
      </c>
      <c r="D103" s="35"/>
      <c r="E103" s="35"/>
      <c r="F103" s="35" t="str">
        <f t="shared" si="25"/>
        <v/>
      </c>
      <c r="G103" s="5"/>
      <c r="H103" s="48" t="str">
        <f t="shared" si="16"/>
        <v/>
      </c>
      <c r="I103" s="63" t="str">
        <f t="shared" si="17"/>
        <v/>
      </c>
      <c r="J103" s="63" t="str">
        <f t="shared" si="18"/>
        <v/>
      </c>
      <c r="K103" s="48" t="str">
        <f t="shared" si="14"/>
        <v/>
      </c>
      <c r="L103" s="67" t="str">
        <f t="shared" si="15"/>
        <v/>
      </c>
      <c r="M103" s="48" t="str">
        <f t="shared" si="19"/>
        <v/>
      </c>
      <c r="N103" s="49">
        <v>95</v>
      </c>
      <c r="O103" s="28"/>
      <c r="P103" s="47" t="str">
        <f t="shared" si="20"/>
        <v/>
      </c>
      <c r="Q103" s="24" t="str">
        <f t="shared" si="21"/>
        <v/>
      </c>
      <c r="R103" s="24" t="str">
        <f>IF($L103="","",VLOOKUP(Q103,LISTAS!$F$5:$G$1006,2,0))</f>
        <v/>
      </c>
      <c r="S103" s="36" t="str">
        <f t="shared" si="22"/>
        <v/>
      </c>
      <c r="T103" s="25" t="str">
        <f t="shared" si="23"/>
        <v/>
      </c>
      <c r="U103" s="25" t="str">
        <f t="shared" si="24"/>
        <v/>
      </c>
    </row>
    <row r="104" spans="1:21" ht="16.5" x14ac:dyDescent="0.3">
      <c r="B104" s="26"/>
      <c r="C104" s="22" t="str">
        <f>IF(B104="","",VLOOKUP(B104,LISTAS!$F$5:$G$1006,2,0))</f>
        <v/>
      </c>
      <c r="D104" s="35"/>
      <c r="E104" s="35"/>
      <c r="F104" s="35" t="str">
        <f t="shared" si="25"/>
        <v/>
      </c>
      <c r="G104" s="5"/>
      <c r="H104" s="48" t="str">
        <f t="shared" si="16"/>
        <v/>
      </c>
      <c r="I104" s="63" t="str">
        <f t="shared" si="17"/>
        <v/>
      </c>
      <c r="J104" s="63" t="str">
        <f t="shared" si="18"/>
        <v/>
      </c>
      <c r="K104" s="48" t="str">
        <f t="shared" si="14"/>
        <v/>
      </c>
      <c r="L104" s="67" t="str">
        <f t="shared" si="15"/>
        <v/>
      </c>
      <c r="M104" s="48" t="str">
        <f t="shared" si="19"/>
        <v/>
      </c>
      <c r="N104" s="49">
        <v>96</v>
      </c>
      <c r="O104" s="28"/>
      <c r="P104" s="47" t="str">
        <f t="shared" si="20"/>
        <v/>
      </c>
      <c r="Q104" s="24" t="str">
        <f t="shared" si="21"/>
        <v/>
      </c>
      <c r="R104" s="24" t="str">
        <f>IF($L104="","",VLOOKUP(Q104,LISTAS!$F$5:$G$1006,2,0))</f>
        <v/>
      </c>
      <c r="S104" s="36" t="str">
        <f t="shared" si="22"/>
        <v/>
      </c>
      <c r="T104" s="25" t="str">
        <f t="shared" si="23"/>
        <v/>
      </c>
      <c r="U104" s="25" t="str">
        <f t="shared" si="24"/>
        <v/>
      </c>
    </row>
    <row r="105" spans="1:21" ht="16.5" x14ac:dyDescent="0.3">
      <c r="B105" s="26"/>
      <c r="C105" s="22" t="str">
        <f>IF(B105="","",VLOOKUP(B105,LISTAS!$F$5:$G$1006,2,0))</f>
        <v/>
      </c>
      <c r="D105" s="35"/>
      <c r="E105" s="35"/>
      <c r="F105" s="35" t="str">
        <f t="shared" si="25"/>
        <v/>
      </c>
      <c r="G105" s="5"/>
      <c r="H105" s="48" t="str">
        <f t="shared" si="16"/>
        <v/>
      </c>
      <c r="I105" s="63" t="str">
        <f t="shared" si="17"/>
        <v/>
      </c>
      <c r="J105" s="63" t="str">
        <f t="shared" si="18"/>
        <v/>
      </c>
      <c r="K105" s="48" t="str">
        <f t="shared" si="14"/>
        <v/>
      </c>
      <c r="L105" s="67" t="str">
        <f t="shared" si="15"/>
        <v/>
      </c>
      <c r="M105" s="48" t="str">
        <f t="shared" si="19"/>
        <v/>
      </c>
      <c r="N105" s="49">
        <v>97</v>
      </c>
      <c r="O105" s="28"/>
      <c r="P105" s="47" t="str">
        <f t="shared" si="20"/>
        <v/>
      </c>
      <c r="Q105" s="24" t="str">
        <f t="shared" si="21"/>
        <v/>
      </c>
      <c r="R105" s="24" t="str">
        <f>IF($L105="","",VLOOKUP(Q105,LISTAS!$F$5:$G$1006,2,0))</f>
        <v/>
      </c>
      <c r="S105" s="36" t="str">
        <f t="shared" si="22"/>
        <v/>
      </c>
      <c r="T105" s="25" t="str">
        <f t="shared" si="23"/>
        <v/>
      </c>
      <c r="U105" s="25" t="str">
        <f t="shared" si="24"/>
        <v/>
      </c>
    </row>
    <row r="106" spans="1:21" ht="16.5" x14ac:dyDescent="0.3">
      <c r="B106" s="26"/>
      <c r="C106" s="22" t="str">
        <f>IF(B106="","",VLOOKUP(B106,LISTAS!$F$5:$G$1006,2,0))</f>
        <v/>
      </c>
      <c r="D106" s="35"/>
      <c r="E106" s="35"/>
      <c r="F106" s="35" t="str">
        <f t="shared" si="25"/>
        <v/>
      </c>
      <c r="G106" s="5"/>
      <c r="H106" s="48" t="str">
        <f t="shared" si="16"/>
        <v/>
      </c>
      <c r="I106" s="63" t="str">
        <f t="shared" si="17"/>
        <v/>
      </c>
      <c r="J106" s="63" t="str">
        <f t="shared" si="18"/>
        <v/>
      </c>
      <c r="K106" s="48" t="str">
        <f t="shared" si="14"/>
        <v/>
      </c>
      <c r="L106" s="67" t="str">
        <f t="shared" si="15"/>
        <v/>
      </c>
      <c r="M106" s="48" t="str">
        <f t="shared" si="19"/>
        <v/>
      </c>
      <c r="N106" s="49">
        <v>98</v>
      </c>
      <c r="O106" s="28"/>
      <c r="P106" s="47" t="str">
        <f t="shared" si="20"/>
        <v/>
      </c>
      <c r="Q106" s="24" t="str">
        <f t="shared" si="21"/>
        <v/>
      </c>
      <c r="R106" s="24" t="str">
        <f>IF($L106="","",VLOOKUP(Q106,LISTAS!$F$5:$G$1006,2,0))</f>
        <v/>
      </c>
      <c r="S106" s="36" t="str">
        <f t="shared" si="22"/>
        <v/>
      </c>
      <c r="T106" s="25" t="str">
        <f t="shared" si="23"/>
        <v/>
      </c>
      <c r="U106" s="25" t="str">
        <f t="shared" si="24"/>
        <v/>
      </c>
    </row>
    <row r="107" spans="1:21" ht="16.5" x14ac:dyDescent="0.3">
      <c r="B107" s="26"/>
      <c r="C107" s="22" t="str">
        <f>IF(B107="","",VLOOKUP(B107,LISTAS!$F$5:$G$1006,2,0))</f>
        <v/>
      </c>
      <c r="D107" s="35"/>
      <c r="E107" s="35"/>
      <c r="F107" s="35" t="str">
        <f t="shared" si="25"/>
        <v/>
      </c>
      <c r="G107" s="5"/>
      <c r="H107" s="48" t="str">
        <f t="shared" si="16"/>
        <v/>
      </c>
      <c r="I107" s="63" t="str">
        <f t="shared" si="17"/>
        <v/>
      </c>
      <c r="J107" s="63" t="str">
        <f t="shared" si="18"/>
        <v/>
      </c>
      <c r="K107" s="48" t="str">
        <f t="shared" si="14"/>
        <v/>
      </c>
      <c r="L107" s="67" t="str">
        <f t="shared" si="15"/>
        <v/>
      </c>
      <c r="M107" s="48" t="str">
        <f t="shared" si="19"/>
        <v/>
      </c>
      <c r="N107" s="49">
        <v>99</v>
      </c>
      <c r="O107" s="28"/>
      <c r="P107" s="47" t="str">
        <f t="shared" si="20"/>
        <v/>
      </c>
      <c r="Q107" s="24" t="str">
        <f t="shared" si="21"/>
        <v/>
      </c>
      <c r="R107" s="24" t="str">
        <f>IF($L107="","",VLOOKUP(Q107,LISTAS!$F$5:$G$1006,2,0))</f>
        <v/>
      </c>
      <c r="S107" s="36" t="str">
        <f t="shared" si="22"/>
        <v/>
      </c>
      <c r="T107" s="25" t="str">
        <f t="shared" si="23"/>
        <v/>
      </c>
      <c r="U107" s="25" t="str">
        <f t="shared" si="24"/>
        <v/>
      </c>
    </row>
    <row r="108" spans="1:21" ht="16.5" x14ac:dyDescent="0.3">
      <c r="B108" s="26"/>
      <c r="C108" s="22" t="str">
        <f>IF(B108="","",VLOOKUP(B108,LISTAS!$F$5:$G$1006,2,0))</f>
        <v/>
      </c>
      <c r="D108" s="35"/>
      <c r="E108" s="35"/>
      <c r="F108" s="35" t="str">
        <f t="shared" si="25"/>
        <v/>
      </c>
      <c r="G108" s="5"/>
      <c r="H108" s="48" t="str">
        <f t="shared" si="16"/>
        <v/>
      </c>
      <c r="I108" s="63" t="str">
        <f t="shared" si="17"/>
        <v/>
      </c>
      <c r="J108" s="63" t="str">
        <f t="shared" si="18"/>
        <v/>
      </c>
      <c r="K108" s="48" t="str">
        <f t="shared" si="14"/>
        <v/>
      </c>
      <c r="L108" s="67" t="str">
        <f t="shared" si="15"/>
        <v/>
      </c>
      <c r="M108" s="48" t="str">
        <f t="shared" si="19"/>
        <v/>
      </c>
      <c r="N108" s="49">
        <v>100</v>
      </c>
      <c r="O108" s="28"/>
      <c r="P108" s="47" t="str">
        <f t="shared" si="20"/>
        <v/>
      </c>
      <c r="Q108" s="24" t="str">
        <f t="shared" si="21"/>
        <v/>
      </c>
      <c r="R108" s="24" t="str">
        <f>IF($L108="","",VLOOKUP(Q108,LISTAS!$F$5:$G$1006,2,0))</f>
        <v/>
      </c>
      <c r="S108" s="36" t="str">
        <f t="shared" si="22"/>
        <v/>
      </c>
      <c r="T108" s="25" t="str">
        <f t="shared" si="23"/>
        <v/>
      </c>
      <c r="U108" s="25" t="str">
        <f t="shared" si="24"/>
        <v/>
      </c>
    </row>
    <row r="111" spans="1:21" ht="32.25" customHeight="1" x14ac:dyDescent="0.25">
      <c r="A111" s="2"/>
      <c r="B111" s="146" t="s">
        <v>39</v>
      </c>
      <c r="C111" s="147"/>
      <c r="D111" s="147"/>
      <c r="E111" s="147"/>
      <c r="F111" s="147"/>
      <c r="G111" s="147"/>
      <c r="H111" s="147"/>
      <c r="I111" s="147"/>
      <c r="J111" s="147"/>
      <c r="K111" s="147"/>
      <c r="L111" s="147"/>
      <c r="M111" s="147"/>
      <c r="N111" s="147"/>
      <c r="O111" s="147"/>
      <c r="P111" s="147"/>
      <c r="Q111" s="147"/>
      <c r="R111" s="147"/>
      <c r="S111" s="147"/>
      <c r="T111" s="147"/>
      <c r="U111" s="148"/>
    </row>
    <row r="112" spans="1:21" ht="20.25" customHeight="1" x14ac:dyDescent="0.25">
      <c r="A112" s="2"/>
      <c r="B112" s="149" t="s">
        <v>24</v>
      </c>
      <c r="C112" s="150"/>
      <c r="D112" s="150"/>
      <c r="E112" s="150"/>
      <c r="F112" s="151"/>
      <c r="H112" s="11"/>
      <c r="I112" s="61"/>
      <c r="J112" s="61"/>
      <c r="K112" s="12"/>
      <c r="L112" s="65"/>
      <c r="M112" s="12"/>
      <c r="N112" s="12"/>
      <c r="O112" s="14"/>
      <c r="P112" s="152" t="s">
        <v>14</v>
      </c>
      <c r="Q112" s="153"/>
      <c r="R112" s="153"/>
      <c r="S112" s="153"/>
      <c r="T112" s="153"/>
      <c r="U112" s="154"/>
    </row>
    <row r="113" spans="2:21" s="15" customFormat="1" ht="28.5" customHeight="1" x14ac:dyDescent="0.25">
      <c r="B113" s="16" t="s">
        <v>15</v>
      </c>
      <c r="C113" s="16" t="s">
        <v>1</v>
      </c>
      <c r="D113" s="16" t="s">
        <v>26</v>
      </c>
      <c r="E113" s="16" t="s">
        <v>27</v>
      </c>
      <c r="F113" s="16" t="s">
        <v>3</v>
      </c>
      <c r="G113" s="17"/>
      <c r="H113" s="18"/>
      <c r="I113" s="62"/>
      <c r="J113" s="62"/>
      <c r="K113" s="19"/>
      <c r="L113" s="66"/>
      <c r="M113" s="19"/>
      <c r="N113" s="19"/>
      <c r="O113" s="18"/>
      <c r="P113" s="21" t="s">
        <v>4</v>
      </c>
      <c r="Q113" s="29" t="s">
        <v>15</v>
      </c>
      <c r="R113" s="29" t="s">
        <v>1</v>
      </c>
      <c r="S113" s="29" t="s">
        <v>3</v>
      </c>
      <c r="T113" s="21" t="s">
        <v>16</v>
      </c>
      <c r="U113" s="21" t="s">
        <v>17</v>
      </c>
    </row>
    <row r="114" spans="2:21" s="5" customFormat="1" ht="18.75" customHeight="1" x14ac:dyDescent="0.25">
      <c r="B114" s="26" t="s">
        <v>58</v>
      </c>
      <c r="C114" s="22" t="str">
        <f>IF(B114="","",VLOOKUP(B114,LISTAS!$F$5:$G$1006,2,0))</f>
        <v>EXTERNATO RIO BRANCO</v>
      </c>
      <c r="D114" s="35">
        <v>13.5</v>
      </c>
      <c r="E114" s="35">
        <v>15.1</v>
      </c>
      <c r="F114" s="35">
        <f t="shared" ref="F114:F145" si="26">IF(D114="",IF(E114="","",SUM(D114:E114)),SUM(D114:E114))</f>
        <v>28.6</v>
      </c>
      <c r="H114" s="48">
        <f>IF(F114="","",F114+(ROW(F114)/1000))</f>
        <v>28.714000000000002</v>
      </c>
      <c r="I114" s="63" t="str">
        <f>IF($L114="","",IF(B114="","",B114))</f>
        <v>ALICE VIEITEZ MARQUES</v>
      </c>
      <c r="J114" s="63" t="str">
        <f>IF($L114="","",IF(C114="","",C114))</f>
        <v>EXTERNATO RIO BRANCO</v>
      </c>
      <c r="K114" s="48">
        <f t="shared" ref="K114:K177" si="27">IF($L114="","",F114)</f>
        <v>28.6</v>
      </c>
      <c r="L114" s="67">
        <f t="shared" ref="L114:L177" si="28">H114</f>
        <v>28.714000000000002</v>
      </c>
      <c r="M114" s="48">
        <f>IF(L114="","",LARGE($L$114:$L$213,N114))</f>
        <v>31.344999999999999</v>
      </c>
      <c r="N114" s="49">
        <v>1</v>
      </c>
      <c r="O114" s="23"/>
      <c r="P114" s="47">
        <f>IF(S114&lt;&gt;"",_xlfn.RANK.EQ(S114,$S$114:$S$213,0),"")</f>
        <v>1</v>
      </c>
      <c r="Q114" s="24" t="str">
        <f>IF($L114="","",VLOOKUP(M114,$H$114:$K$213,2,0))</f>
        <v>RAFAELA BERNARDE</v>
      </c>
      <c r="R114" s="24" t="str">
        <f>IF($L114="","",VLOOKUP(Q114,LISTAS!$F$5:$G$1006,2,0))</f>
        <v>COLÉGIO ARBOS S.C.S.</v>
      </c>
      <c r="S114" s="36">
        <f>IF($L114="","",VLOOKUP(M114,$H$114:$K$213,4,0))</f>
        <v>31.2</v>
      </c>
      <c r="T114" s="25">
        <f>IF($P114="","",IF(S114=$U$5,"",IF($P114=1,400,IF($P114=2,340,IF($P114=3,300,IF($P114=4,280,IF($P114=5,270,IF($P114=6,260,IF($P114=7,250,IF($P114=8,240,IF($P114=9,200,IF($P114=10,200,IF($P114=11,200,IF($P114=12,200,IF($P114=13,200,IF($P114=14,200,IF($P114=15,200,IF($P114=16,200,IF($P114&gt;16,"","")))))))))))))))))))</f>
        <v>400</v>
      </c>
      <c r="U114" s="25">
        <f>IF(P114="","",IF($S$5="NÃO","",IF(S114=$U$5,"",IF(P114=1,400,IF(P114=2,340,IF(P114=3,300,IF(P114=4,280,IF(P114=5,270,IF(P114=6,260,IF(P114=7,250,IF(P114=8,240,IF(P114=9,200,IF(P114=10,200,IF(P114=11,200,IF(P114=12,200,IF(P114=13,200,IF(P114=14,200,IF(P114=15,200,IF(P114=16,200,IF(P114&gt;16,"",""))))))))))))))))))))</f>
        <v>400</v>
      </c>
    </row>
    <row r="115" spans="2:21" s="5" customFormat="1" ht="18.75" customHeight="1" x14ac:dyDescent="0.25">
      <c r="B115" s="26" t="s">
        <v>59</v>
      </c>
      <c r="C115" s="22" t="str">
        <f>IF(B115="","",VLOOKUP(B115,LISTAS!$F$5:$G$1006,2,0))</f>
        <v>EXTERNATO RIO BRANCO</v>
      </c>
      <c r="D115" s="35">
        <v>0</v>
      </c>
      <c r="E115" s="35">
        <v>0</v>
      </c>
      <c r="F115" s="35">
        <f t="shared" si="26"/>
        <v>0</v>
      </c>
      <c r="H115" s="48">
        <f t="shared" ref="H115:H178" si="29">IF(F115="","",F115+(ROW(F115)/1000))</f>
        <v>0.115</v>
      </c>
      <c r="I115" s="63" t="str">
        <f t="shared" ref="I115:I178" si="30">IF($L115="","",IF(B115="","",B115))</f>
        <v>ALICIA NORONHA GONÇALVES</v>
      </c>
      <c r="J115" s="63" t="str">
        <f t="shared" ref="J115:J178" si="31">IF($L115="","",IF(C115="","",C115))</f>
        <v>EXTERNATO RIO BRANCO</v>
      </c>
      <c r="K115" s="48">
        <f t="shared" si="27"/>
        <v>0</v>
      </c>
      <c r="L115" s="67">
        <f t="shared" si="28"/>
        <v>0.115</v>
      </c>
      <c r="M115" s="48">
        <f t="shared" ref="M115:M178" si="32">IF(L115="","",LARGE($L$114:$L$213,N115))</f>
        <v>31.152999999999999</v>
      </c>
      <c r="N115" s="49">
        <v>2</v>
      </c>
      <c r="O115" s="27"/>
      <c r="P115" s="47">
        <f t="shared" ref="P115:P178" si="33">IF(S115&lt;&gt;"",_xlfn.RANK.EQ(S115,$S$114:$S$213,0),"")</f>
        <v>2</v>
      </c>
      <c r="Q115" s="24" t="str">
        <f t="shared" ref="Q115:Q178" si="34">IF($L115="","",VLOOKUP(M115,$H$114:$K$213,2,0))</f>
        <v>ALICE ALMEIDA SILVA</v>
      </c>
      <c r="R115" s="24" t="str">
        <f>IF($L115="","",VLOOKUP(Q115,LISTAS!$F$5:$G$1006,2,0))</f>
        <v>COLÉGIO ARBOS S.C.S.</v>
      </c>
      <c r="S115" s="36">
        <f t="shared" ref="S115:S178" si="35">IF($L115="","",VLOOKUP(M115,$H$114:$K$213,4,0))</f>
        <v>31</v>
      </c>
      <c r="T115" s="25">
        <f t="shared" ref="T115:T178" si="36">IF($P115="","",IF(S115=$U$5,"",IF($P115=1,400,IF($P115=2,340,IF($P115=3,300,IF($P115=4,280,IF($P115=5,270,IF($P115=6,260,IF($P115=7,250,IF($P115=8,240,IF($P115=9,200,IF($P115=10,200,IF($P115=11,200,IF($P115=12,200,IF($P115=13,200,IF($P115=14,200,IF($P115=15,200,IF($P115=16,200,IF($P115&gt;16,"","")))))))))))))))))))</f>
        <v>340</v>
      </c>
      <c r="U115" s="25">
        <f t="shared" ref="U115:U178" si="37">IF(P115="","",IF($S$5="NÃO","",IF(S115=$U$5,"",IF(P115=1,400,IF(P115=2,340,IF(P115=3,300,IF(P115=4,280,IF(P115=5,270,IF(P115=6,260,IF(P115=7,250,IF(P115=8,240,IF(P115=9,200,IF(P115=10,200,IF(P115=11,200,IF(P115=12,200,IF(P115=13,200,IF(P115=14,200,IF(P115=15,200,IF(P115=16,200,IF(P115&gt;16,"",""))))))))))))))))))))</f>
        <v>340</v>
      </c>
    </row>
    <row r="116" spans="2:21" s="5" customFormat="1" ht="18.75" customHeight="1" x14ac:dyDescent="0.3">
      <c r="B116" s="26" t="s">
        <v>60</v>
      </c>
      <c r="C116" s="22" t="str">
        <f>IF(B116="","",VLOOKUP(B116,LISTAS!$F$5:$G$1006,2,0))</f>
        <v>EXTERNATO RIO BRANCO</v>
      </c>
      <c r="D116" s="35">
        <v>0</v>
      </c>
      <c r="E116" s="35">
        <v>0</v>
      </c>
      <c r="F116" s="35">
        <f t="shared" si="26"/>
        <v>0</v>
      </c>
      <c r="H116" s="48">
        <f t="shared" si="29"/>
        <v>0.11600000000000001</v>
      </c>
      <c r="I116" s="63" t="str">
        <f t="shared" si="30"/>
        <v>AMANDA UTIDA ELIAS</v>
      </c>
      <c r="J116" s="63" t="str">
        <f t="shared" si="31"/>
        <v>EXTERNATO RIO BRANCO</v>
      </c>
      <c r="K116" s="48">
        <f t="shared" si="27"/>
        <v>0</v>
      </c>
      <c r="L116" s="67">
        <f t="shared" si="28"/>
        <v>0.11600000000000001</v>
      </c>
      <c r="M116" s="48">
        <f t="shared" si="32"/>
        <v>30.651</v>
      </c>
      <c r="N116" s="49">
        <v>3</v>
      </c>
      <c r="O116" s="28"/>
      <c r="P116" s="47">
        <f t="shared" si="33"/>
        <v>3</v>
      </c>
      <c r="Q116" s="24" t="str">
        <f t="shared" si="34"/>
        <v>LARA OLIVEIRA ATANAZIO</v>
      </c>
      <c r="R116" s="24" t="str">
        <f>IF($L116="","",VLOOKUP(Q116,LISTAS!$F$5:$G$1006,2,0))</f>
        <v>COLÉGIO ARBOS S.C.S.</v>
      </c>
      <c r="S116" s="36">
        <f t="shared" si="35"/>
        <v>30.5</v>
      </c>
      <c r="T116" s="25">
        <f t="shared" si="36"/>
        <v>300</v>
      </c>
      <c r="U116" s="25">
        <f t="shared" si="37"/>
        <v>300</v>
      </c>
    </row>
    <row r="117" spans="2:21" s="5" customFormat="1" ht="18.75" customHeight="1" x14ac:dyDescent="0.3">
      <c r="B117" s="26" t="s">
        <v>61</v>
      </c>
      <c r="C117" s="22" t="str">
        <f>IF(B117="","",VLOOKUP(B117,LISTAS!$F$5:$G$1006,2,0))</f>
        <v>EXTERNATO RIO BRANCO</v>
      </c>
      <c r="D117" s="35">
        <v>14.2</v>
      </c>
      <c r="E117" s="35">
        <v>14.5</v>
      </c>
      <c r="F117" s="35">
        <f t="shared" si="26"/>
        <v>28.7</v>
      </c>
      <c r="H117" s="48">
        <f t="shared" si="29"/>
        <v>28.817</v>
      </c>
      <c r="I117" s="63" t="str">
        <f t="shared" si="30"/>
        <v>ANA LUÍZA PEREIRA FERREIRA</v>
      </c>
      <c r="J117" s="63" t="str">
        <f t="shared" si="31"/>
        <v>EXTERNATO RIO BRANCO</v>
      </c>
      <c r="K117" s="48">
        <f t="shared" si="27"/>
        <v>28.7</v>
      </c>
      <c r="L117" s="67">
        <f t="shared" si="28"/>
        <v>28.817</v>
      </c>
      <c r="M117" s="48">
        <f t="shared" si="32"/>
        <v>30.584000000000003</v>
      </c>
      <c r="N117" s="49">
        <v>4</v>
      </c>
      <c r="O117" s="28"/>
      <c r="P117" s="47">
        <f t="shared" si="33"/>
        <v>4</v>
      </c>
      <c r="Q117" s="24" t="str">
        <f t="shared" si="34"/>
        <v>FERNANDA CARVALHO RAMALHO</v>
      </c>
      <c r="R117" s="24" t="str">
        <f>IF($L117="","",VLOOKUP(Q117,LISTAS!$F$5:$G$1006,2,0))</f>
        <v>PEN LIFE</v>
      </c>
      <c r="S117" s="36">
        <f t="shared" si="35"/>
        <v>30.450000000000003</v>
      </c>
      <c r="T117" s="25">
        <f t="shared" si="36"/>
        <v>280</v>
      </c>
      <c r="U117" s="25">
        <f t="shared" si="37"/>
        <v>280</v>
      </c>
    </row>
    <row r="118" spans="2:21" s="5" customFormat="1" ht="18.75" customHeight="1" x14ac:dyDescent="0.3">
      <c r="B118" s="26" t="s">
        <v>62</v>
      </c>
      <c r="C118" s="22" t="str">
        <f>IF(B118="","",VLOOKUP(B118,LISTAS!$F$5:$G$1006,2,0))</f>
        <v>EXTERNATO RIO BRANCO</v>
      </c>
      <c r="D118" s="35">
        <v>0</v>
      </c>
      <c r="E118" s="35">
        <v>0</v>
      </c>
      <c r="F118" s="35">
        <f t="shared" si="26"/>
        <v>0</v>
      </c>
      <c r="H118" s="48">
        <f t="shared" si="29"/>
        <v>0.11799999999999999</v>
      </c>
      <c r="I118" s="63" t="str">
        <f t="shared" si="30"/>
        <v>CATARINA FILGUEIRAS PARANHOS FARO</v>
      </c>
      <c r="J118" s="63" t="str">
        <f t="shared" si="31"/>
        <v>EXTERNATO RIO BRANCO</v>
      </c>
      <c r="K118" s="48">
        <f t="shared" si="27"/>
        <v>0</v>
      </c>
      <c r="L118" s="67">
        <f t="shared" si="28"/>
        <v>0.11799999999999999</v>
      </c>
      <c r="M118" s="48">
        <f t="shared" si="32"/>
        <v>30.364999999999998</v>
      </c>
      <c r="N118" s="49">
        <v>5</v>
      </c>
      <c r="O118" s="28"/>
      <c r="P118" s="47">
        <f t="shared" si="33"/>
        <v>5</v>
      </c>
      <c r="Q118" s="24" t="str">
        <f t="shared" si="34"/>
        <v>MANUELA BELUCCI</v>
      </c>
      <c r="R118" s="24" t="str">
        <f>IF($L118="","",VLOOKUP(Q118,LISTAS!$F$5:$G$1006,2,0))</f>
        <v>EXTERNATO RIO BRANCO</v>
      </c>
      <c r="S118" s="36">
        <f t="shared" si="35"/>
        <v>30.2</v>
      </c>
      <c r="T118" s="25">
        <f t="shared" si="36"/>
        <v>270</v>
      </c>
      <c r="U118" s="25">
        <f t="shared" si="37"/>
        <v>270</v>
      </c>
    </row>
    <row r="119" spans="2:21" s="5" customFormat="1" ht="18.75" customHeight="1" x14ac:dyDescent="0.3">
      <c r="B119" s="26" t="s">
        <v>63</v>
      </c>
      <c r="C119" s="22" t="str">
        <f>IF(B119="","",VLOOKUP(B119,LISTAS!$F$5:$G$1006,2,0))</f>
        <v>EXTERNATO RIO BRANCO</v>
      </c>
      <c r="D119" s="35">
        <v>12.6</v>
      </c>
      <c r="E119" s="35">
        <v>13.6</v>
      </c>
      <c r="F119" s="35">
        <f t="shared" si="26"/>
        <v>26.2</v>
      </c>
      <c r="H119" s="48">
        <f t="shared" si="29"/>
        <v>26.318999999999999</v>
      </c>
      <c r="I119" s="63" t="str">
        <f t="shared" si="30"/>
        <v>HELENA REGO DIAS</v>
      </c>
      <c r="J119" s="63" t="str">
        <f t="shared" si="31"/>
        <v>EXTERNATO RIO BRANCO</v>
      </c>
      <c r="K119" s="48">
        <f t="shared" si="27"/>
        <v>26.2</v>
      </c>
      <c r="L119" s="67">
        <f t="shared" si="28"/>
        <v>26.318999999999999</v>
      </c>
      <c r="M119" s="48">
        <f t="shared" si="32"/>
        <v>30.020999999999997</v>
      </c>
      <c r="N119" s="49">
        <v>6</v>
      </c>
      <c r="O119" s="28"/>
      <c r="P119" s="47">
        <f t="shared" si="33"/>
        <v>6</v>
      </c>
      <c r="Q119" s="24" t="str">
        <f t="shared" si="34"/>
        <v>LARISSA ALVES SILVA</v>
      </c>
      <c r="R119" s="24" t="str">
        <f>IF($L119="","",VLOOKUP(Q119,LISTAS!$F$5:$G$1006,2,0))</f>
        <v>EXTERNATO RIO BRANCO</v>
      </c>
      <c r="S119" s="36">
        <f t="shared" si="35"/>
        <v>29.9</v>
      </c>
      <c r="T119" s="25">
        <f t="shared" si="36"/>
        <v>260</v>
      </c>
      <c r="U119" s="25">
        <f t="shared" si="37"/>
        <v>260</v>
      </c>
    </row>
    <row r="120" spans="2:21" s="5" customFormat="1" ht="18.75" customHeight="1" x14ac:dyDescent="0.3">
      <c r="B120" s="26" t="s">
        <v>64</v>
      </c>
      <c r="C120" s="22" t="str">
        <f>IF(B120="","",VLOOKUP(B120,LISTAS!$F$5:$G$1006,2,0))</f>
        <v>EXTERNATO RIO BRANCO</v>
      </c>
      <c r="D120" s="35">
        <v>14.6</v>
      </c>
      <c r="E120" s="35">
        <v>14.4</v>
      </c>
      <c r="F120" s="35">
        <f t="shared" si="26"/>
        <v>29</v>
      </c>
      <c r="H120" s="48">
        <f t="shared" si="29"/>
        <v>29.12</v>
      </c>
      <c r="I120" s="63" t="str">
        <f t="shared" si="30"/>
        <v>HELOISE BERGAMIM BARBOZA</v>
      </c>
      <c r="J120" s="63" t="str">
        <f t="shared" si="31"/>
        <v>EXTERNATO RIO BRANCO</v>
      </c>
      <c r="K120" s="48">
        <f t="shared" si="27"/>
        <v>29</v>
      </c>
      <c r="L120" s="67">
        <f t="shared" si="28"/>
        <v>29.12</v>
      </c>
      <c r="M120" s="48">
        <f t="shared" si="32"/>
        <v>29.857000000000003</v>
      </c>
      <c r="N120" s="49">
        <v>7</v>
      </c>
      <c r="O120" s="28"/>
      <c r="P120" s="47">
        <f t="shared" si="33"/>
        <v>7</v>
      </c>
      <c r="Q120" s="24" t="str">
        <f t="shared" si="34"/>
        <v>ALICE TIEZZI MILAN GIL</v>
      </c>
      <c r="R120" s="24" t="str">
        <f>IF($L120="","",VLOOKUP(Q120,LISTAS!$F$5:$G$1006,2,0))</f>
        <v>COLEGIO PETROPOLIS</v>
      </c>
      <c r="S120" s="36">
        <f t="shared" si="35"/>
        <v>29.700000000000003</v>
      </c>
      <c r="T120" s="25">
        <f t="shared" si="36"/>
        <v>250</v>
      </c>
      <c r="U120" s="25">
        <f t="shared" si="37"/>
        <v>250</v>
      </c>
    </row>
    <row r="121" spans="2:21" s="5" customFormat="1" ht="18.75" customHeight="1" x14ac:dyDescent="0.3">
      <c r="B121" s="26" t="s">
        <v>65</v>
      </c>
      <c r="C121" s="22" t="str">
        <f>IF(B121="","",VLOOKUP(B121,LISTAS!$F$5:$G$1006,2,0))</f>
        <v>EXTERNATO RIO BRANCO</v>
      </c>
      <c r="D121" s="35">
        <v>14.3</v>
      </c>
      <c r="E121" s="35">
        <v>15.6</v>
      </c>
      <c r="F121" s="35">
        <f t="shared" si="26"/>
        <v>29.9</v>
      </c>
      <c r="H121" s="48">
        <f t="shared" si="29"/>
        <v>30.020999999999997</v>
      </c>
      <c r="I121" s="63" t="str">
        <f t="shared" si="30"/>
        <v>LARISSA ALVES SILVA</v>
      </c>
      <c r="J121" s="63" t="str">
        <f t="shared" si="31"/>
        <v>EXTERNATO RIO BRANCO</v>
      </c>
      <c r="K121" s="48">
        <f t="shared" si="27"/>
        <v>29.9</v>
      </c>
      <c r="L121" s="67">
        <f t="shared" si="28"/>
        <v>30.020999999999997</v>
      </c>
      <c r="M121" s="48">
        <f t="shared" si="32"/>
        <v>29.776</v>
      </c>
      <c r="N121" s="49">
        <v>8</v>
      </c>
      <c r="O121" s="28"/>
      <c r="P121" s="47">
        <f t="shared" si="33"/>
        <v>8</v>
      </c>
      <c r="Q121" s="24" t="str">
        <f t="shared" si="34"/>
        <v>SOPHIA OLIVEIRA DA COSTA ROSA</v>
      </c>
      <c r="R121" s="24" t="str">
        <f>IF($L121="","",VLOOKUP(Q121,LISTAS!$F$5:$G$1006,2,0))</f>
        <v>LICEU JARDIM</v>
      </c>
      <c r="S121" s="36">
        <f t="shared" si="35"/>
        <v>29.6</v>
      </c>
      <c r="T121" s="25">
        <f t="shared" si="36"/>
        <v>240</v>
      </c>
      <c r="U121" s="25">
        <f t="shared" si="37"/>
        <v>240</v>
      </c>
    </row>
    <row r="122" spans="2:21" s="5" customFormat="1" ht="18.75" customHeight="1" x14ac:dyDescent="0.3">
      <c r="B122" s="26" t="s">
        <v>66</v>
      </c>
      <c r="C122" s="22" t="str">
        <f>IF(B122="","",VLOOKUP(B122,LISTAS!$F$5:$G$1006,2,0))</f>
        <v>EXTERNATO RIO BRANCO</v>
      </c>
      <c r="D122" s="35">
        <v>12.4</v>
      </c>
      <c r="E122" s="35">
        <v>8.5</v>
      </c>
      <c r="F122" s="35">
        <f t="shared" si="26"/>
        <v>20.9</v>
      </c>
      <c r="H122" s="48">
        <f t="shared" si="29"/>
        <v>21.021999999999998</v>
      </c>
      <c r="I122" s="63" t="str">
        <f t="shared" si="30"/>
        <v>LAURA FREIRE OCTAVIANO</v>
      </c>
      <c r="J122" s="63" t="str">
        <f t="shared" si="31"/>
        <v>EXTERNATO RIO BRANCO</v>
      </c>
      <c r="K122" s="48">
        <f t="shared" si="27"/>
        <v>20.9</v>
      </c>
      <c r="L122" s="67">
        <f t="shared" si="28"/>
        <v>21.021999999999998</v>
      </c>
      <c r="M122" s="48">
        <f t="shared" si="32"/>
        <v>29.425000000000001</v>
      </c>
      <c r="N122" s="49">
        <v>9</v>
      </c>
      <c r="O122" s="28"/>
      <c r="P122" s="47">
        <f t="shared" si="33"/>
        <v>9</v>
      </c>
      <c r="Q122" s="24" t="str">
        <f t="shared" si="34"/>
        <v>LETICIA LOGUERCIO RODRIGUES</v>
      </c>
      <c r="R122" s="24" t="str">
        <f>IF($L122="","",VLOOKUP(Q122,LISTAS!$F$5:$G$1006,2,0))</f>
        <v>COLÉGIO ARBOS - UNIDADE SANTO ANDRÉ</v>
      </c>
      <c r="S122" s="36">
        <f t="shared" si="35"/>
        <v>29.3</v>
      </c>
      <c r="T122" s="25">
        <f t="shared" si="36"/>
        <v>200</v>
      </c>
      <c r="U122" s="25">
        <f t="shared" si="37"/>
        <v>200</v>
      </c>
    </row>
    <row r="123" spans="2:21" s="5" customFormat="1" ht="18.75" customHeight="1" x14ac:dyDescent="0.3">
      <c r="B123" s="26" t="s">
        <v>67</v>
      </c>
      <c r="C123" s="22" t="str">
        <f>IF(B123="","",VLOOKUP(B123,LISTAS!$F$5:$G$1006,2,0))</f>
        <v>EXTERNATO RIO BRANCO</v>
      </c>
      <c r="D123" s="35">
        <v>14</v>
      </c>
      <c r="E123" s="35">
        <v>13</v>
      </c>
      <c r="F123" s="35">
        <f t="shared" si="26"/>
        <v>27</v>
      </c>
      <c r="H123" s="48">
        <f t="shared" si="29"/>
        <v>27.123000000000001</v>
      </c>
      <c r="I123" s="63" t="str">
        <f t="shared" si="30"/>
        <v>LAURA RATTI CORTEZ</v>
      </c>
      <c r="J123" s="63" t="str">
        <f t="shared" si="31"/>
        <v>EXTERNATO RIO BRANCO</v>
      </c>
      <c r="K123" s="48">
        <f t="shared" si="27"/>
        <v>27</v>
      </c>
      <c r="L123" s="67">
        <f t="shared" si="28"/>
        <v>27.123000000000001</v>
      </c>
      <c r="M123" s="48">
        <f t="shared" si="32"/>
        <v>29.349999999999998</v>
      </c>
      <c r="N123" s="49">
        <v>10</v>
      </c>
      <c r="O123" s="28"/>
      <c r="P123" s="47">
        <f t="shared" si="33"/>
        <v>10</v>
      </c>
      <c r="Q123" s="24" t="str">
        <f t="shared" si="34"/>
        <v>MARIA EDUARDA PEDUTO</v>
      </c>
      <c r="R123" s="24" t="str">
        <f>IF($L123="","",VLOOKUP(Q123,LISTAS!$F$5:$G$1006,2,0))</f>
        <v>COLÉGIO ARBOS S.C.S.</v>
      </c>
      <c r="S123" s="36">
        <f t="shared" si="35"/>
        <v>29.2</v>
      </c>
      <c r="T123" s="25">
        <f t="shared" si="36"/>
        <v>200</v>
      </c>
      <c r="U123" s="25">
        <f t="shared" si="37"/>
        <v>200</v>
      </c>
    </row>
    <row r="124" spans="2:21" s="5" customFormat="1" ht="18.75" customHeight="1" x14ac:dyDescent="0.3">
      <c r="B124" s="26" t="s">
        <v>75</v>
      </c>
      <c r="C124" s="22" t="str">
        <f>IF(B124="","",VLOOKUP(B124,LISTAS!$F$5:$G$1006,2,0))</f>
        <v>EXTERNATO RIO BRANCO</v>
      </c>
      <c r="D124" s="35">
        <v>13.5</v>
      </c>
      <c r="E124" s="35">
        <v>11.7</v>
      </c>
      <c r="F124" s="35">
        <f t="shared" si="26"/>
        <v>25.2</v>
      </c>
      <c r="H124" s="48">
        <f t="shared" si="29"/>
        <v>25.323999999999998</v>
      </c>
      <c r="I124" s="63" t="str">
        <f t="shared" si="30"/>
        <v>MARIA LUISA TOLARDO PEREIRA</v>
      </c>
      <c r="J124" s="63" t="str">
        <f t="shared" si="31"/>
        <v>EXTERNATO RIO BRANCO</v>
      </c>
      <c r="K124" s="48">
        <f t="shared" si="27"/>
        <v>25.2</v>
      </c>
      <c r="L124" s="67">
        <f t="shared" si="28"/>
        <v>25.323999999999998</v>
      </c>
      <c r="M124" s="48">
        <f t="shared" si="32"/>
        <v>29.12</v>
      </c>
      <c r="N124" s="49">
        <v>11</v>
      </c>
      <c r="O124" s="28"/>
      <c r="P124" s="47">
        <f t="shared" si="33"/>
        <v>11</v>
      </c>
      <c r="Q124" s="24" t="str">
        <f t="shared" si="34"/>
        <v>HELOISE BERGAMIM BARBOZA</v>
      </c>
      <c r="R124" s="24" t="str">
        <f>IF($L124="","",VLOOKUP(Q124,LISTAS!$F$5:$G$1006,2,0))</f>
        <v>EXTERNATO RIO BRANCO</v>
      </c>
      <c r="S124" s="36">
        <f t="shared" si="35"/>
        <v>29</v>
      </c>
      <c r="T124" s="25">
        <f t="shared" si="36"/>
        <v>200</v>
      </c>
      <c r="U124" s="25">
        <f t="shared" si="37"/>
        <v>200</v>
      </c>
    </row>
    <row r="125" spans="2:21" s="5" customFormat="1" ht="18.75" customHeight="1" x14ac:dyDescent="0.3">
      <c r="B125" s="26" t="s">
        <v>54</v>
      </c>
      <c r="C125" s="22" t="str">
        <f>IF(B125="","",VLOOKUP(B125,LISTAS!$F$5:$G$1006,2,0))</f>
        <v>COLÉGIO ARBOS - UNIDADE SANTO ANDRÉ</v>
      </c>
      <c r="D125" s="35">
        <v>13.5</v>
      </c>
      <c r="E125" s="35">
        <v>15.8</v>
      </c>
      <c r="F125" s="35">
        <f t="shared" si="26"/>
        <v>29.3</v>
      </c>
      <c r="H125" s="48">
        <f t="shared" si="29"/>
        <v>29.425000000000001</v>
      </c>
      <c r="I125" s="63" t="str">
        <f t="shared" si="30"/>
        <v>LETICIA LOGUERCIO RODRIGUES</v>
      </c>
      <c r="J125" s="63" t="str">
        <f t="shared" si="31"/>
        <v>COLÉGIO ARBOS - UNIDADE SANTO ANDRÉ</v>
      </c>
      <c r="K125" s="48">
        <f t="shared" si="27"/>
        <v>29.3</v>
      </c>
      <c r="L125" s="67">
        <f t="shared" si="28"/>
        <v>29.425000000000001</v>
      </c>
      <c r="M125" s="48">
        <f t="shared" si="32"/>
        <v>28.817</v>
      </c>
      <c r="N125" s="49">
        <v>12</v>
      </c>
      <c r="O125" s="28"/>
      <c r="P125" s="47">
        <f t="shared" si="33"/>
        <v>12</v>
      </c>
      <c r="Q125" s="24" t="str">
        <f t="shared" si="34"/>
        <v>ANA LUÍZA PEREIRA FERREIRA</v>
      </c>
      <c r="R125" s="24" t="str">
        <f>IF($L125="","",VLOOKUP(Q125,LISTAS!$F$5:$G$1006,2,0))</f>
        <v>EXTERNATO RIO BRANCO</v>
      </c>
      <c r="S125" s="36">
        <f t="shared" si="35"/>
        <v>28.7</v>
      </c>
      <c r="T125" s="25">
        <f t="shared" si="36"/>
        <v>200</v>
      </c>
      <c r="U125" s="25">
        <f t="shared" si="37"/>
        <v>200</v>
      </c>
    </row>
    <row r="126" spans="2:21" s="5" customFormat="1" ht="18.75" customHeight="1" x14ac:dyDescent="0.3">
      <c r="B126" s="26" t="s">
        <v>685</v>
      </c>
      <c r="C126" s="22" t="str">
        <f>IF(B126="","",VLOOKUP(B126,LISTAS!$F$5:$G$1006,2,0))</f>
        <v>COLÉGIO ARBOS - UNIDADE SANTO ANDRÉ</v>
      </c>
      <c r="D126" s="35">
        <v>12.4</v>
      </c>
      <c r="E126" s="35">
        <v>13</v>
      </c>
      <c r="F126" s="35">
        <f t="shared" si="26"/>
        <v>25.4</v>
      </c>
      <c r="H126" s="48">
        <f t="shared" si="29"/>
        <v>25.526</v>
      </c>
      <c r="I126" s="63" t="str">
        <f t="shared" si="30"/>
        <v>LORENA VONA CAVALCANTI</v>
      </c>
      <c r="J126" s="63" t="str">
        <f t="shared" si="31"/>
        <v>COLÉGIO ARBOS - UNIDADE SANTO ANDRÉ</v>
      </c>
      <c r="K126" s="48">
        <f t="shared" si="27"/>
        <v>25.4</v>
      </c>
      <c r="L126" s="67">
        <f t="shared" si="28"/>
        <v>25.526</v>
      </c>
      <c r="M126" s="48">
        <f t="shared" si="32"/>
        <v>28.714000000000002</v>
      </c>
      <c r="N126" s="49">
        <v>13</v>
      </c>
      <c r="O126" s="28"/>
      <c r="P126" s="47">
        <f t="shared" si="33"/>
        <v>13</v>
      </c>
      <c r="Q126" s="24" t="str">
        <f t="shared" si="34"/>
        <v>ALICE VIEITEZ MARQUES</v>
      </c>
      <c r="R126" s="24" t="str">
        <f>IF($L126="","",VLOOKUP(Q126,LISTAS!$F$5:$G$1006,2,0))</f>
        <v>EXTERNATO RIO BRANCO</v>
      </c>
      <c r="S126" s="36">
        <f t="shared" si="35"/>
        <v>28.6</v>
      </c>
      <c r="T126" s="25">
        <f t="shared" si="36"/>
        <v>200</v>
      </c>
      <c r="U126" s="25">
        <f t="shared" si="37"/>
        <v>200</v>
      </c>
    </row>
    <row r="127" spans="2:21" s="5" customFormat="1" ht="18.75" customHeight="1" x14ac:dyDescent="0.3">
      <c r="B127" s="26" t="s">
        <v>686</v>
      </c>
      <c r="C127" s="22" t="str">
        <f>IF(B127="","",VLOOKUP(B127,LISTAS!$F$5:$G$1006,2,0))</f>
        <v>COLÉGIO ARBOS - UNIDADE SANTO ANDRÉ</v>
      </c>
      <c r="D127" s="35">
        <v>12.8</v>
      </c>
      <c r="E127" s="35">
        <v>6.5</v>
      </c>
      <c r="F127" s="35">
        <f t="shared" si="26"/>
        <v>19.3</v>
      </c>
      <c r="H127" s="48">
        <f t="shared" si="29"/>
        <v>19.427</v>
      </c>
      <c r="I127" s="63" t="str">
        <f t="shared" si="30"/>
        <v>MAIA MUSTAFA DE PÁDUA</v>
      </c>
      <c r="J127" s="63" t="str">
        <f t="shared" si="31"/>
        <v>COLÉGIO ARBOS - UNIDADE SANTO ANDRÉ</v>
      </c>
      <c r="K127" s="48">
        <f t="shared" si="27"/>
        <v>19.3</v>
      </c>
      <c r="L127" s="67">
        <f t="shared" si="28"/>
        <v>19.427</v>
      </c>
      <c r="M127" s="48">
        <f t="shared" si="32"/>
        <v>28.067999999999998</v>
      </c>
      <c r="N127" s="49">
        <v>14</v>
      </c>
      <c r="O127" s="28"/>
      <c r="P127" s="47">
        <f t="shared" si="33"/>
        <v>14</v>
      </c>
      <c r="Q127" s="24" t="str">
        <f t="shared" si="34"/>
        <v>MARIA EDUARDA MARTINS BATISTELA</v>
      </c>
      <c r="R127" s="24" t="str">
        <f>IF($L127="","",VLOOKUP(Q127,LISTAS!$F$5:$G$1006,2,0))</f>
        <v>LICEU JARDIM</v>
      </c>
      <c r="S127" s="36">
        <f t="shared" si="35"/>
        <v>27.9</v>
      </c>
      <c r="T127" s="25">
        <f t="shared" si="36"/>
        <v>200</v>
      </c>
      <c r="U127" s="25">
        <f t="shared" si="37"/>
        <v>200</v>
      </c>
    </row>
    <row r="128" spans="2:21" s="5" customFormat="1" ht="18.75" customHeight="1" x14ac:dyDescent="0.3">
      <c r="B128" s="26" t="s">
        <v>55</v>
      </c>
      <c r="C128" s="22" t="str">
        <f>IF(B128="","",VLOOKUP(B128,LISTAS!$F$5:$G$1006,2,0))</f>
        <v>COLÉGIO ARBOS - UNIDADE SANTO ANDRÉ</v>
      </c>
      <c r="D128" s="35">
        <v>13.6</v>
      </c>
      <c r="E128" s="35">
        <v>11.6</v>
      </c>
      <c r="F128" s="35">
        <f t="shared" si="26"/>
        <v>25.2</v>
      </c>
      <c r="H128" s="48">
        <f t="shared" si="29"/>
        <v>25.327999999999999</v>
      </c>
      <c r="I128" s="63" t="str">
        <f t="shared" si="30"/>
        <v>MANUELA FREITAS CHIGANÇAS</v>
      </c>
      <c r="J128" s="63" t="str">
        <f t="shared" si="31"/>
        <v>COLÉGIO ARBOS - UNIDADE SANTO ANDRÉ</v>
      </c>
      <c r="K128" s="48">
        <f t="shared" si="27"/>
        <v>25.2</v>
      </c>
      <c r="L128" s="67">
        <f t="shared" si="28"/>
        <v>25.327999999999999</v>
      </c>
      <c r="M128" s="48">
        <f t="shared" si="32"/>
        <v>28.035999999999998</v>
      </c>
      <c r="N128" s="49">
        <v>15</v>
      </c>
      <c r="O128" s="28"/>
      <c r="P128" s="47">
        <f t="shared" si="33"/>
        <v>14</v>
      </c>
      <c r="Q128" s="24" t="str">
        <f t="shared" si="34"/>
        <v>MANUELA TOMÉ DE SOUZA</v>
      </c>
      <c r="R128" s="24" t="str">
        <f>IF($L128="","",VLOOKUP(Q128,LISTAS!$F$5:$G$1006,2,0))</f>
        <v>PEN LIFE</v>
      </c>
      <c r="S128" s="36">
        <f t="shared" si="35"/>
        <v>27.9</v>
      </c>
      <c r="T128" s="25">
        <f t="shared" si="36"/>
        <v>200</v>
      </c>
      <c r="U128" s="25">
        <f t="shared" si="37"/>
        <v>200</v>
      </c>
    </row>
    <row r="129" spans="2:21" s="5" customFormat="1" ht="18.75" customHeight="1" x14ac:dyDescent="0.3">
      <c r="B129" s="26" t="s">
        <v>687</v>
      </c>
      <c r="C129" s="22" t="str">
        <f>IF(B129="","",VLOOKUP(B129,LISTAS!$F$5:$G$1006,2,0))</f>
        <v>COLÉGIO ARBOS - UNIDADE SANTO ANDRÉ</v>
      </c>
      <c r="D129" s="35">
        <v>12.7</v>
      </c>
      <c r="E129" s="35">
        <v>10.7</v>
      </c>
      <c r="F129" s="35">
        <f t="shared" si="26"/>
        <v>23.4</v>
      </c>
      <c r="H129" s="48">
        <f t="shared" si="29"/>
        <v>23.529</v>
      </c>
      <c r="I129" s="63" t="str">
        <f t="shared" si="30"/>
        <v>MARIA CLARA UZUELLI FASSINA</v>
      </c>
      <c r="J129" s="63" t="str">
        <f t="shared" si="31"/>
        <v>COLÉGIO ARBOS - UNIDADE SANTO ANDRÉ</v>
      </c>
      <c r="K129" s="48">
        <f t="shared" si="27"/>
        <v>23.4</v>
      </c>
      <c r="L129" s="67">
        <f t="shared" si="28"/>
        <v>23.529</v>
      </c>
      <c r="M129" s="48">
        <f t="shared" si="32"/>
        <v>27.946000000000002</v>
      </c>
      <c r="N129" s="49">
        <v>16</v>
      </c>
      <c r="O129" s="28"/>
      <c r="P129" s="47">
        <f t="shared" si="33"/>
        <v>16</v>
      </c>
      <c r="Q129" s="24" t="str">
        <f t="shared" si="34"/>
        <v>ALICE LIRA DOS SANTOS</v>
      </c>
      <c r="R129" s="24" t="str">
        <f>IF($L129="","",VLOOKUP(Q129,LISTAS!$F$5:$G$1006,2,0))</f>
        <v>COLÉGIO ARBOS S.C.S.</v>
      </c>
      <c r="S129" s="36">
        <f t="shared" si="35"/>
        <v>27.8</v>
      </c>
      <c r="T129" s="25">
        <f t="shared" si="36"/>
        <v>200</v>
      </c>
      <c r="U129" s="25">
        <f t="shared" si="37"/>
        <v>200</v>
      </c>
    </row>
    <row r="130" spans="2:21" s="5" customFormat="1" ht="18.75" customHeight="1" x14ac:dyDescent="0.3">
      <c r="B130" s="26" t="s">
        <v>688</v>
      </c>
      <c r="C130" s="22" t="str">
        <f>IF(B130="","",VLOOKUP(B130,LISTAS!$F$5:$G$1006,2,0))</f>
        <v>COLÉGIO ARBOS - UNIDADE SANTO ANDRÉ</v>
      </c>
      <c r="D130" s="35">
        <v>12.8</v>
      </c>
      <c r="E130" s="35">
        <v>12.4</v>
      </c>
      <c r="F130" s="35">
        <f t="shared" si="26"/>
        <v>25.200000000000003</v>
      </c>
      <c r="H130" s="48">
        <f t="shared" si="29"/>
        <v>25.330000000000002</v>
      </c>
      <c r="I130" s="63" t="str">
        <f t="shared" si="30"/>
        <v>MARTINA CATALDI ANDREU</v>
      </c>
      <c r="J130" s="63" t="str">
        <f t="shared" si="31"/>
        <v>COLÉGIO ARBOS - UNIDADE SANTO ANDRÉ</v>
      </c>
      <c r="K130" s="48">
        <f t="shared" si="27"/>
        <v>25.200000000000003</v>
      </c>
      <c r="L130" s="67">
        <f t="shared" si="28"/>
        <v>25.330000000000002</v>
      </c>
      <c r="M130" s="48">
        <f t="shared" si="32"/>
        <v>27.744</v>
      </c>
      <c r="N130" s="49">
        <v>17</v>
      </c>
      <c r="O130" s="28"/>
      <c r="P130" s="47">
        <f t="shared" si="33"/>
        <v>17</v>
      </c>
      <c r="Q130" s="24" t="str">
        <f t="shared" si="34"/>
        <v>LUIZA HELENA HERNANDEZ</v>
      </c>
      <c r="R130" s="24" t="str">
        <f>IF($L130="","",VLOOKUP(Q130,LISTAS!$F$5:$G$1006,2,0))</f>
        <v>COLÉGIO ARBOS S.C.S.</v>
      </c>
      <c r="S130" s="36">
        <f t="shared" si="35"/>
        <v>27.6</v>
      </c>
      <c r="T130" s="25" t="str">
        <f t="shared" si="36"/>
        <v/>
      </c>
      <c r="U130" s="25" t="str">
        <f t="shared" si="37"/>
        <v/>
      </c>
    </row>
    <row r="131" spans="2:21" s="5" customFormat="1" ht="18.75" customHeight="1" x14ac:dyDescent="0.3">
      <c r="B131" s="26" t="s">
        <v>57</v>
      </c>
      <c r="C131" s="22" t="str">
        <f>IF(B131="","",VLOOKUP(B131,LISTAS!$F$5:$G$1006,2,0))</f>
        <v>COLÉGIO ARBOS - UNIDADE SANTO ANDRÉ</v>
      </c>
      <c r="D131" s="35">
        <v>14.1</v>
      </c>
      <c r="E131" s="35">
        <v>11.4</v>
      </c>
      <c r="F131" s="35">
        <f t="shared" si="26"/>
        <v>25.5</v>
      </c>
      <c r="H131" s="48">
        <f t="shared" si="29"/>
        <v>25.631</v>
      </c>
      <c r="I131" s="63" t="str">
        <f t="shared" si="30"/>
        <v>VALENTINA PINHEIRO DOS ANJOS</v>
      </c>
      <c r="J131" s="63" t="str">
        <f t="shared" si="31"/>
        <v>COLÉGIO ARBOS - UNIDADE SANTO ANDRÉ</v>
      </c>
      <c r="K131" s="48">
        <f t="shared" si="27"/>
        <v>25.5</v>
      </c>
      <c r="L131" s="67">
        <f t="shared" si="28"/>
        <v>25.631</v>
      </c>
      <c r="M131" s="48">
        <f t="shared" si="32"/>
        <v>27.58</v>
      </c>
      <c r="N131" s="49">
        <v>18</v>
      </c>
      <c r="O131" s="28"/>
      <c r="P131" s="47">
        <f t="shared" si="33"/>
        <v>18</v>
      </c>
      <c r="Q131" s="24" t="str">
        <f t="shared" si="34"/>
        <v>ALICE MACHIORI</v>
      </c>
      <c r="R131" s="24" t="str">
        <f>IF($L131="","",VLOOKUP(Q131,LISTAS!$F$5:$G$1006,2,0))</f>
        <v>LICEU JARDIM</v>
      </c>
      <c r="S131" s="36">
        <f t="shared" si="35"/>
        <v>27.4</v>
      </c>
      <c r="T131" s="25" t="str">
        <f t="shared" si="36"/>
        <v/>
      </c>
      <c r="U131" s="25" t="str">
        <f t="shared" si="37"/>
        <v/>
      </c>
    </row>
    <row r="132" spans="2:21" s="5" customFormat="1" ht="18.75" customHeight="1" x14ac:dyDescent="0.3">
      <c r="B132" s="26" t="s">
        <v>835</v>
      </c>
      <c r="C132" s="22" t="str">
        <f>IF(B132="","",VLOOKUP(B132,LISTAS!$F$5:$G$1006,2,0))</f>
        <v>ARBOS S.B.C.</v>
      </c>
      <c r="D132" s="35">
        <v>0</v>
      </c>
      <c r="E132" s="35">
        <v>0</v>
      </c>
      <c r="F132" s="35">
        <f t="shared" si="26"/>
        <v>0</v>
      </c>
      <c r="H132" s="48">
        <f t="shared" si="29"/>
        <v>0.13200000000000001</v>
      </c>
      <c r="I132" s="63" t="str">
        <f t="shared" si="30"/>
        <v>MARINA COCHI</v>
      </c>
      <c r="J132" s="63" t="str">
        <f t="shared" si="31"/>
        <v>ARBOS S.B.C.</v>
      </c>
      <c r="K132" s="48">
        <f t="shared" si="27"/>
        <v>0</v>
      </c>
      <c r="L132" s="67">
        <f t="shared" si="28"/>
        <v>0.13200000000000001</v>
      </c>
      <c r="M132" s="48">
        <f t="shared" si="32"/>
        <v>27.123000000000001</v>
      </c>
      <c r="N132" s="49">
        <v>19</v>
      </c>
      <c r="O132" s="28"/>
      <c r="P132" s="47">
        <f t="shared" si="33"/>
        <v>19</v>
      </c>
      <c r="Q132" s="24" t="str">
        <f t="shared" si="34"/>
        <v>LAURA RATTI CORTEZ</v>
      </c>
      <c r="R132" s="24" t="str">
        <f>IF($L132="","",VLOOKUP(Q132,LISTAS!$F$5:$G$1006,2,0))</f>
        <v>EXTERNATO RIO BRANCO</v>
      </c>
      <c r="S132" s="36">
        <f t="shared" si="35"/>
        <v>27</v>
      </c>
      <c r="T132" s="25" t="str">
        <f t="shared" si="36"/>
        <v/>
      </c>
      <c r="U132" s="25" t="str">
        <f t="shared" si="37"/>
        <v/>
      </c>
    </row>
    <row r="133" spans="2:21" s="5" customFormat="1" ht="18.75" customHeight="1" x14ac:dyDescent="0.3">
      <c r="B133" s="26" t="s">
        <v>92</v>
      </c>
      <c r="C133" s="22" t="str">
        <f>IF(B133="","",VLOOKUP(B133,LISTAS!$F$5:$G$1006,2,0))</f>
        <v>PEN LIFE</v>
      </c>
      <c r="D133" s="35">
        <v>0</v>
      </c>
      <c r="E133" s="35">
        <v>0</v>
      </c>
      <c r="F133" s="35">
        <f t="shared" si="26"/>
        <v>0</v>
      </c>
      <c r="H133" s="48">
        <f t="shared" si="29"/>
        <v>0.13300000000000001</v>
      </c>
      <c r="I133" s="63" t="str">
        <f t="shared" si="30"/>
        <v>CECÍLIA RAMPIM BENEDICTO</v>
      </c>
      <c r="J133" s="63" t="str">
        <f t="shared" si="31"/>
        <v>PEN LIFE</v>
      </c>
      <c r="K133" s="48">
        <f t="shared" si="27"/>
        <v>0</v>
      </c>
      <c r="L133" s="67">
        <f t="shared" si="28"/>
        <v>0.13300000000000001</v>
      </c>
      <c r="M133" s="48">
        <f t="shared" si="32"/>
        <v>26.84</v>
      </c>
      <c r="N133" s="49">
        <v>20</v>
      </c>
      <c r="O133" s="28"/>
      <c r="P133" s="47">
        <f t="shared" si="33"/>
        <v>20</v>
      </c>
      <c r="Q133" s="24" t="str">
        <f t="shared" si="34"/>
        <v>MARIA LUIZA RUY DE SOUZA</v>
      </c>
      <c r="R133" s="24" t="str">
        <f>IF($L133="","",VLOOKUP(Q133,LISTAS!$F$5:$G$1006,2,0))</f>
        <v>IEBURIX -SBC</v>
      </c>
      <c r="S133" s="36">
        <f t="shared" si="35"/>
        <v>26.7</v>
      </c>
      <c r="T133" s="25" t="str">
        <f t="shared" si="36"/>
        <v/>
      </c>
      <c r="U133" s="25" t="str">
        <f t="shared" si="37"/>
        <v/>
      </c>
    </row>
    <row r="134" spans="2:21" ht="16.5" x14ac:dyDescent="0.3">
      <c r="B134" s="26" t="s">
        <v>93</v>
      </c>
      <c r="C134" s="22" t="str">
        <f>IF(B134="","",VLOOKUP(B134,LISTAS!$F$5:$G$1006,2,0))</f>
        <v>PEN LIFE</v>
      </c>
      <c r="D134" s="35">
        <v>14.8</v>
      </c>
      <c r="E134" s="35">
        <v>15.65</v>
      </c>
      <c r="F134" s="35">
        <f t="shared" si="26"/>
        <v>30.450000000000003</v>
      </c>
      <c r="G134" s="5"/>
      <c r="H134" s="48">
        <f t="shared" si="29"/>
        <v>30.584000000000003</v>
      </c>
      <c r="I134" s="63" t="str">
        <f t="shared" si="30"/>
        <v>FERNANDA CARVALHO RAMALHO</v>
      </c>
      <c r="J134" s="63" t="str">
        <f t="shared" si="31"/>
        <v>PEN LIFE</v>
      </c>
      <c r="K134" s="48">
        <f t="shared" si="27"/>
        <v>30.450000000000003</v>
      </c>
      <c r="L134" s="67">
        <f t="shared" si="28"/>
        <v>30.584000000000003</v>
      </c>
      <c r="M134" s="48">
        <f t="shared" si="32"/>
        <v>26.675000000000001</v>
      </c>
      <c r="N134" s="49">
        <v>21</v>
      </c>
      <c r="O134" s="28"/>
      <c r="P134" s="47">
        <f t="shared" si="33"/>
        <v>21</v>
      </c>
      <c r="Q134" s="24" t="str">
        <f t="shared" si="34"/>
        <v>SOFIA VIEIRA GUAZZELLI VINCI</v>
      </c>
      <c r="R134" s="24" t="str">
        <f>IF($L134="","",VLOOKUP(Q134,LISTAS!$F$5:$G$1006,2,0))</f>
        <v>LICEU JARDIM</v>
      </c>
      <c r="S134" s="36">
        <f t="shared" si="35"/>
        <v>26.5</v>
      </c>
      <c r="T134" s="25" t="str">
        <f t="shared" si="36"/>
        <v/>
      </c>
      <c r="U134" s="25" t="str">
        <f t="shared" si="37"/>
        <v/>
      </c>
    </row>
    <row r="135" spans="2:21" ht="16.5" x14ac:dyDescent="0.3">
      <c r="B135" s="26" t="s">
        <v>94</v>
      </c>
      <c r="C135" s="22" t="str">
        <f>IF(B135="","",VLOOKUP(B135,LISTAS!$F$5:$G$1006,2,0))</f>
        <v>PEN LIFE</v>
      </c>
      <c r="D135" s="35">
        <v>12.6</v>
      </c>
      <c r="E135" s="35">
        <v>13</v>
      </c>
      <c r="F135" s="35">
        <f t="shared" si="26"/>
        <v>25.6</v>
      </c>
      <c r="G135" s="5"/>
      <c r="H135" s="48">
        <f t="shared" si="29"/>
        <v>25.735000000000003</v>
      </c>
      <c r="I135" s="63" t="str">
        <f t="shared" si="30"/>
        <v>LIVIA TIEMI ARAÚJO UEZU</v>
      </c>
      <c r="J135" s="63" t="str">
        <f t="shared" si="31"/>
        <v>PEN LIFE</v>
      </c>
      <c r="K135" s="48">
        <f t="shared" si="27"/>
        <v>25.6</v>
      </c>
      <c r="L135" s="67">
        <f t="shared" si="28"/>
        <v>25.735000000000003</v>
      </c>
      <c r="M135" s="48">
        <f t="shared" si="32"/>
        <v>26.572999999999997</v>
      </c>
      <c r="N135" s="49">
        <v>22</v>
      </c>
      <c r="O135" s="28"/>
      <c r="P135" s="47">
        <f t="shared" si="33"/>
        <v>22</v>
      </c>
      <c r="Q135" s="24" t="str">
        <f t="shared" si="34"/>
        <v>MELISSA MARTINS PEDROSO CAFOLLA</v>
      </c>
      <c r="R135" s="24" t="str">
        <f>IF($L135="","",VLOOKUP(Q135,LISTAS!$F$5:$G$1006,2,0))</f>
        <v>LICEU JARDIM</v>
      </c>
      <c r="S135" s="36">
        <f t="shared" si="35"/>
        <v>26.4</v>
      </c>
      <c r="T135" s="25" t="str">
        <f t="shared" si="36"/>
        <v/>
      </c>
      <c r="U135" s="25" t="str">
        <f t="shared" si="37"/>
        <v/>
      </c>
    </row>
    <row r="136" spans="2:21" ht="16.5" x14ac:dyDescent="0.3">
      <c r="B136" s="26" t="s">
        <v>96</v>
      </c>
      <c r="C136" s="22" t="str">
        <f>IF(B136="","",VLOOKUP(B136,LISTAS!$F$5:$G$1006,2,0))</f>
        <v>PEN LIFE</v>
      </c>
      <c r="D136" s="35">
        <v>15</v>
      </c>
      <c r="E136" s="35">
        <v>12.9</v>
      </c>
      <c r="F136" s="35">
        <f t="shared" si="26"/>
        <v>27.9</v>
      </c>
      <c r="G136" s="5"/>
      <c r="H136" s="48">
        <f t="shared" si="29"/>
        <v>28.035999999999998</v>
      </c>
      <c r="I136" s="63" t="str">
        <f t="shared" si="30"/>
        <v>MANUELA TOMÉ DE SOUZA</v>
      </c>
      <c r="J136" s="63" t="str">
        <f t="shared" si="31"/>
        <v>PEN LIFE</v>
      </c>
      <c r="K136" s="48">
        <f t="shared" si="27"/>
        <v>27.9</v>
      </c>
      <c r="L136" s="67">
        <f t="shared" si="28"/>
        <v>28.035999999999998</v>
      </c>
      <c r="M136" s="48">
        <f t="shared" si="32"/>
        <v>26.57</v>
      </c>
      <c r="N136" s="49">
        <v>23</v>
      </c>
      <c r="O136" s="28"/>
      <c r="P136" s="47">
        <f t="shared" si="33"/>
        <v>22</v>
      </c>
      <c r="Q136" s="24" t="str">
        <f t="shared" si="34"/>
        <v>MARIA LUÍSA MARTINS BARBOSA</v>
      </c>
      <c r="R136" s="24" t="str">
        <f>IF($L136="","",VLOOKUP(Q136,LISTAS!$F$5:$G$1006,2,0))</f>
        <v>LICEU JARDIM</v>
      </c>
      <c r="S136" s="36">
        <f t="shared" si="35"/>
        <v>26.4</v>
      </c>
      <c r="T136" s="25" t="str">
        <f t="shared" si="36"/>
        <v/>
      </c>
      <c r="U136" s="25" t="str">
        <f t="shared" si="37"/>
        <v/>
      </c>
    </row>
    <row r="137" spans="2:21" ht="16.5" x14ac:dyDescent="0.3">
      <c r="B137" s="26" t="s">
        <v>97</v>
      </c>
      <c r="C137" s="22" t="str">
        <f>IF(B137="","",VLOOKUP(B137,LISTAS!$F$5:$G$1006,2,0))</f>
        <v>PEN LIFE</v>
      </c>
      <c r="D137" s="35">
        <v>12.6</v>
      </c>
      <c r="E137" s="35">
        <v>12.8</v>
      </c>
      <c r="F137" s="35">
        <f t="shared" si="26"/>
        <v>25.4</v>
      </c>
      <c r="G137" s="5"/>
      <c r="H137" s="48">
        <f t="shared" si="29"/>
        <v>25.536999999999999</v>
      </c>
      <c r="I137" s="63" t="str">
        <f t="shared" si="30"/>
        <v>NINA BALTAZAR MUNIZ</v>
      </c>
      <c r="J137" s="63" t="str">
        <f t="shared" si="31"/>
        <v>PEN LIFE</v>
      </c>
      <c r="K137" s="48">
        <f t="shared" si="27"/>
        <v>25.4</v>
      </c>
      <c r="L137" s="67">
        <f t="shared" si="28"/>
        <v>25.536999999999999</v>
      </c>
      <c r="M137" s="48">
        <f t="shared" si="32"/>
        <v>26.565999999999999</v>
      </c>
      <c r="N137" s="49">
        <v>24</v>
      </c>
      <c r="O137" s="28"/>
      <c r="P137" s="47">
        <f t="shared" si="33"/>
        <v>22</v>
      </c>
      <c r="Q137" s="24" t="str">
        <f t="shared" si="34"/>
        <v>LUIZA AYUMI NAGAMINE ROCHA</v>
      </c>
      <c r="R137" s="24" t="str">
        <f>IF($L137="","",VLOOKUP(Q137,LISTAS!$F$5:$G$1006,2,0))</f>
        <v>LICEU JARDIM</v>
      </c>
      <c r="S137" s="36">
        <f t="shared" si="35"/>
        <v>26.4</v>
      </c>
      <c r="T137" s="25" t="str">
        <f t="shared" si="36"/>
        <v/>
      </c>
      <c r="U137" s="25" t="str">
        <f t="shared" si="37"/>
        <v/>
      </c>
    </row>
    <row r="138" spans="2:21" ht="16.5" x14ac:dyDescent="0.3">
      <c r="B138" s="26" t="s">
        <v>692</v>
      </c>
      <c r="C138" s="22" t="str">
        <f>IF(B138="","",VLOOKUP(B138,LISTAS!$F$5:$G$1006,2,0))</f>
        <v>IEBURIX -SBC</v>
      </c>
      <c r="D138" s="35">
        <v>13.1</v>
      </c>
      <c r="E138" s="35">
        <v>13.1</v>
      </c>
      <c r="F138" s="35">
        <f t="shared" si="26"/>
        <v>26.2</v>
      </c>
      <c r="G138" s="5"/>
      <c r="H138" s="48">
        <f t="shared" si="29"/>
        <v>26.338000000000001</v>
      </c>
      <c r="I138" s="63" t="str">
        <f t="shared" si="30"/>
        <v>MARIA CLARA FERNANDES TAVARES</v>
      </c>
      <c r="J138" s="63" t="str">
        <f t="shared" si="31"/>
        <v>IEBURIX -SBC</v>
      </c>
      <c r="K138" s="48">
        <f t="shared" si="27"/>
        <v>26.2</v>
      </c>
      <c r="L138" s="67">
        <f t="shared" si="28"/>
        <v>26.338000000000001</v>
      </c>
      <c r="M138" s="48">
        <f t="shared" si="32"/>
        <v>26.338000000000001</v>
      </c>
      <c r="N138" s="49">
        <v>25</v>
      </c>
      <c r="O138" s="28"/>
      <c r="P138" s="47">
        <f t="shared" si="33"/>
        <v>25</v>
      </c>
      <c r="Q138" s="24" t="str">
        <f t="shared" si="34"/>
        <v>MARIA CLARA FERNANDES TAVARES</v>
      </c>
      <c r="R138" s="24" t="str">
        <f>IF($L138="","",VLOOKUP(Q138,LISTAS!$F$5:$G$1006,2,0))</f>
        <v>IEBURIX -SBC</v>
      </c>
      <c r="S138" s="36">
        <f t="shared" si="35"/>
        <v>26.2</v>
      </c>
      <c r="T138" s="25" t="str">
        <f t="shared" si="36"/>
        <v/>
      </c>
      <c r="U138" s="25" t="str">
        <f t="shared" si="37"/>
        <v/>
      </c>
    </row>
    <row r="139" spans="2:21" ht="16.5" x14ac:dyDescent="0.3">
      <c r="B139" s="26" t="s">
        <v>693</v>
      </c>
      <c r="C139" s="22" t="str">
        <f>IF(B139="","",VLOOKUP(B139,LISTAS!$F$5:$G$1006,2,0))</f>
        <v>IEBURIX -SBC</v>
      </c>
      <c r="D139" s="35">
        <v>12.4</v>
      </c>
      <c r="E139" s="35">
        <v>9.5</v>
      </c>
      <c r="F139" s="35">
        <f t="shared" si="26"/>
        <v>21.9</v>
      </c>
      <c r="G139" s="5"/>
      <c r="H139" s="48">
        <f t="shared" si="29"/>
        <v>22.038999999999998</v>
      </c>
      <c r="I139" s="63" t="str">
        <f t="shared" si="30"/>
        <v>MARIA EDUARDA LEMOS AZEVEDO</v>
      </c>
      <c r="J139" s="63" t="str">
        <f t="shared" si="31"/>
        <v>IEBURIX -SBC</v>
      </c>
      <c r="K139" s="48">
        <f t="shared" si="27"/>
        <v>21.9</v>
      </c>
      <c r="L139" s="67">
        <f t="shared" si="28"/>
        <v>22.038999999999998</v>
      </c>
      <c r="M139" s="48">
        <f t="shared" si="32"/>
        <v>26.318999999999999</v>
      </c>
      <c r="N139" s="49">
        <v>26</v>
      </c>
      <c r="O139" s="28"/>
      <c r="P139" s="47">
        <f t="shared" si="33"/>
        <v>25</v>
      </c>
      <c r="Q139" s="24" t="str">
        <f t="shared" si="34"/>
        <v>HELENA REGO DIAS</v>
      </c>
      <c r="R139" s="24" t="str">
        <f>IF($L139="","",VLOOKUP(Q139,LISTAS!$F$5:$G$1006,2,0))</f>
        <v>EXTERNATO RIO BRANCO</v>
      </c>
      <c r="S139" s="36">
        <f t="shared" si="35"/>
        <v>26.2</v>
      </c>
      <c r="T139" s="25" t="str">
        <f t="shared" si="36"/>
        <v/>
      </c>
      <c r="U139" s="25" t="str">
        <f t="shared" si="37"/>
        <v/>
      </c>
    </row>
    <row r="140" spans="2:21" ht="16.5" x14ac:dyDescent="0.3">
      <c r="B140" s="26" t="s">
        <v>694</v>
      </c>
      <c r="C140" s="22" t="str">
        <f>IF(B140="","",VLOOKUP(B140,LISTAS!$F$5:$G$1006,2,0))</f>
        <v>IEBURIX -SBC</v>
      </c>
      <c r="D140" s="35">
        <v>13.2</v>
      </c>
      <c r="E140" s="35">
        <v>13.5</v>
      </c>
      <c r="F140" s="35">
        <f t="shared" si="26"/>
        <v>26.7</v>
      </c>
      <c r="G140" s="5"/>
      <c r="H140" s="48">
        <f t="shared" si="29"/>
        <v>26.84</v>
      </c>
      <c r="I140" s="63" t="str">
        <f t="shared" si="30"/>
        <v>MARIA LUIZA RUY DE SOUZA</v>
      </c>
      <c r="J140" s="63" t="str">
        <f t="shared" si="31"/>
        <v>IEBURIX -SBC</v>
      </c>
      <c r="K140" s="48">
        <f t="shared" si="27"/>
        <v>26.7</v>
      </c>
      <c r="L140" s="67">
        <f t="shared" si="28"/>
        <v>26.84</v>
      </c>
      <c r="M140" s="48">
        <f t="shared" si="32"/>
        <v>26.163</v>
      </c>
      <c r="N140" s="49">
        <v>27</v>
      </c>
      <c r="O140" s="28"/>
      <c r="P140" s="47">
        <f t="shared" si="33"/>
        <v>27</v>
      </c>
      <c r="Q140" s="24" t="str">
        <f t="shared" si="34"/>
        <v>VALENTINA SOFILIO HONORATO</v>
      </c>
      <c r="R140" s="24" t="str">
        <f>IF($L140="","",VLOOKUP(Q140,LISTAS!$F$5:$G$1006,2,0))</f>
        <v>GRUPO FÊNIX DE EDUCAÇÃO</v>
      </c>
      <c r="S140" s="36">
        <f t="shared" si="35"/>
        <v>26</v>
      </c>
      <c r="T140" s="25" t="str">
        <f t="shared" si="36"/>
        <v/>
      </c>
      <c r="U140" s="25" t="str">
        <f t="shared" si="37"/>
        <v/>
      </c>
    </row>
    <row r="141" spans="2:21" ht="16.5" x14ac:dyDescent="0.3">
      <c r="B141" s="26" t="s">
        <v>695</v>
      </c>
      <c r="C141" s="22" t="str">
        <f>IF(B141="","",VLOOKUP(B141,LISTAS!$F$5:$G$1006,2,0))</f>
        <v>IEBURIX -SBC</v>
      </c>
      <c r="D141" s="35">
        <v>12.8</v>
      </c>
      <c r="E141" s="35">
        <v>10.3</v>
      </c>
      <c r="F141" s="35">
        <f t="shared" si="26"/>
        <v>23.1</v>
      </c>
      <c r="G141" s="5"/>
      <c r="H141" s="48">
        <f t="shared" si="29"/>
        <v>23.241</v>
      </c>
      <c r="I141" s="63" t="str">
        <f t="shared" si="30"/>
        <v>MARIA. VALENTINA MELLO CÂMARA DE OLIVEIRA</v>
      </c>
      <c r="J141" s="63" t="str">
        <f t="shared" si="31"/>
        <v>IEBURIX -SBC</v>
      </c>
      <c r="K141" s="48">
        <f t="shared" si="27"/>
        <v>23.1</v>
      </c>
      <c r="L141" s="67">
        <f t="shared" si="28"/>
        <v>23.241</v>
      </c>
      <c r="M141" s="48">
        <f t="shared" si="32"/>
        <v>26.064</v>
      </c>
      <c r="N141" s="49">
        <v>28</v>
      </c>
      <c r="O141" s="28"/>
      <c r="P141" s="47">
        <f t="shared" si="33"/>
        <v>28</v>
      </c>
      <c r="Q141" s="24" t="str">
        <f t="shared" si="34"/>
        <v>SERENA CANO</v>
      </c>
      <c r="R141" s="24" t="str">
        <f>IF($L141="","",VLOOKUP(Q141,LISTAS!$F$5:$G$1006,2,0))</f>
        <v>EXTERNATO RIO BRANCO</v>
      </c>
      <c r="S141" s="36">
        <f t="shared" si="35"/>
        <v>25.9</v>
      </c>
      <c r="T141" s="25" t="str">
        <f t="shared" si="36"/>
        <v/>
      </c>
      <c r="U141" s="25" t="str">
        <f t="shared" si="37"/>
        <v/>
      </c>
    </row>
    <row r="142" spans="2:21" ht="16.5" x14ac:dyDescent="0.3">
      <c r="B142" s="26" t="s">
        <v>91</v>
      </c>
      <c r="C142" s="22" t="str">
        <f>IF(B142="","",VLOOKUP(B142,LISTAS!$F$5:$G$1006,2,0))</f>
        <v>IEBURIX -SBC</v>
      </c>
      <c r="D142" s="35">
        <v>14.5</v>
      </c>
      <c r="E142" s="35">
        <v>10</v>
      </c>
      <c r="F142" s="35">
        <f t="shared" si="26"/>
        <v>24.5</v>
      </c>
      <c r="G142" s="5"/>
      <c r="H142" s="48">
        <f t="shared" si="29"/>
        <v>24.641999999999999</v>
      </c>
      <c r="I142" s="63" t="str">
        <f t="shared" si="30"/>
        <v>RARUNA DUARTE MORETTI</v>
      </c>
      <c r="J142" s="63" t="str">
        <f t="shared" si="31"/>
        <v>IEBURIX -SBC</v>
      </c>
      <c r="K142" s="48">
        <f t="shared" si="27"/>
        <v>24.5</v>
      </c>
      <c r="L142" s="67">
        <f t="shared" si="28"/>
        <v>24.641999999999999</v>
      </c>
      <c r="M142" s="48">
        <f t="shared" si="32"/>
        <v>25.774000000000001</v>
      </c>
      <c r="N142" s="49">
        <v>29</v>
      </c>
      <c r="O142" s="28"/>
      <c r="P142" s="47">
        <f t="shared" si="33"/>
        <v>29</v>
      </c>
      <c r="Q142" s="24" t="str">
        <f t="shared" si="34"/>
        <v>RAFAELA DE OLIVEIRA MARQUES CONTE</v>
      </c>
      <c r="R142" s="24" t="str">
        <f>IF($L142="","",VLOOKUP(Q142,LISTAS!$F$5:$G$1006,2,0))</f>
        <v>LICEU JARDIM</v>
      </c>
      <c r="S142" s="36">
        <f t="shared" si="35"/>
        <v>25.6</v>
      </c>
      <c r="T142" s="25" t="str">
        <f t="shared" si="36"/>
        <v/>
      </c>
      <c r="U142" s="25" t="str">
        <f t="shared" si="37"/>
        <v/>
      </c>
    </row>
    <row r="143" spans="2:21" ht="16.5" x14ac:dyDescent="0.3">
      <c r="B143" s="26" t="s">
        <v>811</v>
      </c>
      <c r="C143" s="22" t="str">
        <f>IF(B143="","",VLOOKUP(B143,LISTAS!$F$5:$G$1006,2,0))</f>
        <v>COLÉGIO ARBOS S.C.S.</v>
      </c>
      <c r="D143" s="35">
        <v>13</v>
      </c>
      <c r="E143" s="35">
        <v>8.5</v>
      </c>
      <c r="F143" s="35">
        <f t="shared" si="26"/>
        <v>21.5</v>
      </c>
      <c r="G143" s="5"/>
      <c r="H143" s="48">
        <f t="shared" si="29"/>
        <v>21.643000000000001</v>
      </c>
      <c r="I143" s="63" t="str">
        <f t="shared" si="30"/>
        <v xml:space="preserve">JULIETA ROCHA </v>
      </c>
      <c r="J143" s="63" t="str">
        <f t="shared" si="31"/>
        <v>COLÉGIO ARBOS S.C.S.</v>
      </c>
      <c r="K143" s="48">
        <f t="shared" si="27"/>
        <v>21.5</v>
      </c>
      <c r="L143" s="67">
        <f t="shared" si="28"/>
        <v>21.643000000000001</v>
      </c>
      <c r="M143" s="48">
        <f t="shared" si="32"/>
        <v>25.735000000000003</v>
      </c>
      <c r="N143" s="49">
        <v>30</v>
      </c>
      <c r="O143" s="28"/>
      <c r="P143" s="47">
        <f t="shared" si="33"/>
        <v>29</v>
      </c>
      <c r="Q143" s="24" t="str">
        <f t="shared" si="34"/>
        <v>LIVIA TIEMI ARAÚJO UEZU</v>
      </c>
      <c r="R143" s="24" t="str">
        <f>IF($L143="","",VLOOKUP(Q143,LISTAS!$F$5:$G$1006,2,0))</f>
        <v>PEN LIFE</v>
      </c>
      <c r="S143" s="36">
        <f t="shared" si="35"/>
        <v>25.6</v>
      </c>
      <c r="T143" s="25" t="str">
        <f t="shared" si="36"/>
        <v/>
      </c>
      <c r="U143" s="25" t="str">
        <f t="shared" si="37"/>
        <v/>
      </c>
    </row>
    <row r="144" spans="2:21" ht="16.5" x14ac:dyDescent="0.3">
      <c r="B144" s="26" t="s">
        <v>391</v>
      </c>
      <c r="C144" s="22" t="str">
        <f>IF(B144="","",VLOOKUP(B144,LISTAS!$F$5:$G$1006,2,0))</f>
        <v>COLÉGIO ARBOS S.C.S.</v>
      </c>
      <c r="D144" s="35">
        <v>14.8</v>
      </c>
      <c r="E144" s="35">
        <v>12.8</v>
      </c>
      <c r="F144" s="35">
        <f t="shared" si="26"/>
        <v>27.6</v>
      </c>
      <c r="G144" s="5"/>
      <c r="H144" s="48">
        <f t="shared" si="29"/>
        <v>27.744</v>
      </c>
      <c r="I144" s="63" t="str">
        <f t="shared" si="30"/>
        <v>LUIZA HELENA HERNANDEZ</v>
      </c>
      <c r="J144" s="63" t="str">
        <f t="shared" si="31"/>
        <v>COLÉGIO ARBOS S.C.S.</v>
      </c>
      <c r="K144" s="48">
        <f t="shared" si="27"/>
        <v>27.6</v>
      </c>
      <c r="L144" s="67">
        <f t="shared" si="28"/>
        <v>27.744</v>
      </c>
      <c r="M144" s="48">
        <f t="shared" si="32"/>
        <v>25.631</v>
      </c>
      <c r="N144" s="49">
        <v>31</v>
      </c>
      <c r="O144" s="28"/>
      <c r="P144" s="47">
        <f t="shared" si="33"/>
        <v>31</v>
      </c>
      <c r="Q144" s="24" t="str">
        <f t="shared" si="34"/>
        <v>VALENTINA PINHEIRO DOS ANJOS</v>
      </c>
      <c r="R144" s="24" t="str">
        <f>IF($L144="","",VLOOKUP(Q144,LISTAS!$F$5:$G$1006,2,0))</f>
        <v>COLÉGIO ARBOS - UNIDADE SANTO ANDRÉ</v>
      </c>
      <c r="S144" s="36">
        <f t="shared" si="35"/>
        <v>25.5</v>
      </c>
      <c r="T144" s="25" t="str">
        <f t="shared" si="36"/>
        <v/>
      </c>
      <c r="U144" s="25" t="str">
        <f t="shared" si="37"/>
        <v/>
      </c>
    </row>
    <row r="145" spans="2:21" ht="16.5" x14ac:dyDescent="0.3">
      <c r="B145" s="26" t="s">
        <v>390</v>
      </c>
      <c r="C145" s="22" t="str">
        <f>IF(B145="","",VLOOKUP(B145,LISTAS!$F$5:$G$1006,2,0))</f>
        <v>COLÉGIO ARBOS S.C.S.</v>
      </c>
      <c r="D145" s="35">
        <v>15.2</v>
      </c>
      <c r="E145" s="35">
        <v>16</v>
      </c>
      <c r="F145" s="35">
        <f t="shared" si="26"/>
        <v>31.2</v>
      </c>
      <c r="G145" s="5"/>
      <c r="H145" s="48">
        <f t="shared" si="29"/>
        <v>31.344999999999999</v>
      </c>
      <c r="I145" s="63" t="str">
        <f t="shared" si="30"/>
        <v>RAFAELA BERNARDE</v>
      </c>
      <c r="J145" s="63" t="str">
        <f t="shared" si="31"/>
        <v>COLÉGIO ARBOS S.C.S.</v>
      </c>
      <c r="K145" s="48">
        <f t="shared" si="27"/>
        <v>31.2</v>
      </c>
      <c r="L145" s="67">
        <f t="shared" si="28"/>
        <v>31.344999999999999</v>
      </c>
      <c r="M145" s="48">
        <f t="shared" si="32"/>
        <v>25.536999999999999</v>
      </c>
      <c r="N145" s="49">
        <v>32</v>
      </c>
      <c r="O145" s="28"/>
      <c r="P145" s="47">
        <f t="shared" si="33"/>
        <v>32</v>
      </c>
      <c r="Q145" s="24" t="str">
        <f t="shared" si="34"/>
        <v>NINA BALTAZAR MUNIZ</v>
      </c>
      <c r="R145" s="24" t="str">
        <f>IF($L145="","",VLOOKUP(Q145,LISTAS!$F$5:$G$1006,2,0))</f>
        <v>PEN LIFE</v>
      </c>
      <c r="S145" s="36">
        <f t="shared" si="35"/>
        <v>25.4</v>
      </c>
      <c r="T145" s="25" t="str">
        <f t="shared" si="36"/>
        <v/>
      </c>
      <c r="U145" s="25" t="str">
        <f t="shared" si="37"/>
        <v/>
      </c>
    </row>
    <row r="146" spans="2:21" ht="16.5" x14ac:dyDescent="0.3">
      <c r="B146" s="26" t="s">
        <v>383</v>
      </c>
      <c r="C146" s="22" t="str">
        <f>IF(B146="","",VLOOKUP(B146,LISTAS!$F$5:$G$1006,2,0))</f>
        <v>COLÉGIO ARBOS S.C.S.</v>
      </c>
      <c r="D146" s="35">
        <v>13.4</v>
      </c>
      <c r="E146" s="35">
        <v>14.4</v>
      </c>
      <c r="F146" s="35">
        <f t="shared" ref="F146:F164" si="38">IF(D146="",IF(E146="","",SUM(D146:E146)),SUM(D146:E146))</f>
        <v>27.8</v>
      </c>
      <c r="G146" s="5"/>
      <c r="H146" s="48">
        <f t="shared" si="29"/>
        <v>27.946000000000002</v>
      </c>
      <c r="I146" s="63" t="str">
        <f t="shared" si="30"/>
        <v>ALICE LIRA DOS SANTOS</v>
      </c>
      <c r="J146" s="63" t="str">
        <f t="shared" si="31"/>
        <v>COLÉGIO ARBOS S.C.S.</v>
      </c>
      <c r="K146" s="48">
        <f t="shared" si="27"/>
        <v>27.8</v>
      </c>
      <c r="L146" s="67">
        <f t="shared" si="28"/>
        <v>27.946000000000002</v>
      </c>
      <c r="M146" s="48">
        <f t="shared" si="32"/>
        <v>25.526</v>
      </c>
      <c r="N146" s="49">
        <v>33</v>
      </c>
      <c r="O146" s="28"/>
      <c r="P146" s="47">
        <f t="shared" si="33"/>
        <v>32</v>
      </c>
      <c r="Q146" s="24" t="str">
        <f t="shared" si="34"/>
        <v>LORENA VONA CAVALCANTI</v>
      </c>
      <c r="R146" s="24" t="str">
        <f>IF($L146="","",VLOOKUP(Q146,LISTAS!$F$5:$G$1006,2,0))</f>
        <v>COLÉGIO ARBOS - UNIDADE SANTO ANDRÉ</v>
      </c>
      <c r="S146" s="36">
        <f t="shared" si="35"/>
        <v>25.4</v>
      </c>
      <c r="T146" s="25" t="str">
        <f t="shared" si="36"/>
        <v/>
      </c>
      <c r="U146" s="25" t="str">
        <f t="shared" si="37"/>
        <v/>
      </c>
    </row>
    <row r="147" spans="2:21" ht="16.5" x14ac:dyDescent="0.3">
      <c r="B147" s="26" t="s">
        <v>384</v>
      </c>
      <c r="C147" s="22" t="str">
        <f>IF(B147="","",VLOOKUP(B147,LISTAS!$F$5:$G$1006,2,0))</f>
        <v>COLÉGIO ARBOS S.C.S.</v>
      </c>
      <c r="D147" s="35">
        <v>13.5</v>
      </c>
      <c r="E147" s="35">
        <v>11.5</v>
      </c>
      <c r="F147" s="35">
        <f t="shared" si="38"/>
        <v>25</v>
      </c>
      <c r="G147" s="5"/>
      <c r="H147" s="48">
        <f t="shared" si="29"/>
        <v>25.146999999999998</v>
      </c>
      <c r="I147" s="63" t="str">
        <f t="shared" si="30"/>
        <v>BELLA SANCHEZ CARDOSO CALDERONI</v>
      </c>
      <c r="J147" s="63" t="str">
        <f t="shared" si="31"/>
        <v>COLÉGIO ARBOS S.C.S.</v>
      </c>
      <c r="K147" s="48">
        <f t="shared" si="27"/>
        <v>25</v>
      </c>
      <c r="L147" s="67">
        <f t="shared" si="28"/>
        <v>25.146999999999998</v>
      </c>
      <c r="M147" s="48">
        <f t="shared" si="32"/>
        <v>25.330000000000002</v>
      </c>
      <c r="N147" s="49">
        <v>34</v>
      </c>
      <c r="O147" s="28"/>
      <c r="P147" s="47">
        <f t="shared" si="33"/>
        <v>34</v>
      </c>
      <c r="Q147" s="24" t="str">
        <f t="shared" si="34"/>
        <v>MARTINA CATALDI ANDREU</v>
      </c>
      <c r="R147" s="24" t="str">
        <f>IF($L147="","",VLOOKUP(Q147,LISTAS!$F$5:$G$1006,2,0))</f>
        <v>COLÉGIO ARBOS - UNIDADE SANTO ANDRÉ</v>
      </c>
      <c r="S147" s="36">
        <f t="shared" si="35"/>
        <v>25.200000000000003</v>
      </c>
      <c r="T147" s="25" t="str">
        <f t="shared" si="36"/>
        <v/>
      </c>
      <c r="U147" s="25" t="str">
        <f t="shared" si="37"/>
        <v/>
      </c>
    </row>
    <row r="148" spans="2:21" ht="16.5" x14ac:dyDescent="0.3">
      <c r="B148" s="26" t="s">
        <v>812</v>
      </c>
      <c r="C148" s="22" t="str">
        <f>IF(B148="","",VLOOKUP(B148,LISTAS!$F$5:$G$1006,2,0))</f>
        <v>COLÉGIO ARBOS S.C.S.</v>
      </c>
      <c r="D148" s="35">
        <v>12.4</v>
      </c>
      <c r="E148" s="35">
        <v>12</v>
      </c>
      <c r="F148" s="35">
        <f t="shared" si="38"/>
        <v>24.4</v>
      </c>
      <c r="G148" s="5"/>
      <c r="H148" s="48">
        <f t="shared" si="29"/>
        <v>24.547999999999998</v>
      </c>
      <c r="I148" s="63" t="str">
        <f t="shared" si="30"/>
        <v>ISADORA DE ALMEIDA</v>
      </c>
      <c r="J148" s="63" t="str">
        <f t="shared" si="31"/>
        <v>COLÉGIO ARBOS S.C.S.</v>
      </c>
      <c r="K148" s="48">
        <f t="shared" si="27"/>
        <v>24.4</v>
      </c>
      <c r="L148" s="67">
        <f t="shared" si="28"/>
        <v>24.547999999999998</v>
      </c>
      <c r="M148" s="48">
        <f t="shared" si="32"/>
        <v>25.327999999999999</v>
      </c>
      <c r="N148" s="49">
        <v>35</v>
      </c>
      <c r="O148" s="28"/>
      <c r="P148" s="47">
        <f t="shared" si="33"/>
        <v>35</v>
      </c>
      <c r="Q148" s="24" t="str">
        <f t="shared" si="34"/>
        <v>MANUELA FREITAS CHIGANÇAS</v>
      </c>
      <c r="R148" s="24" t="str">
        <f>IF($L148="","",VLOOKUP(Q148,LISTAS!$F$5:$G$1006,2,0))</f>
        <v>COLÉGIO ARBOS - UNIDADE SANTO ANDRÉ</v>
      </c>
      <c r="S148" s="36">
        <f t="shared" si="35"/>
        <v>25.2</v>
      </c>
      <c r="T148" s="25" t="str">
        <f t="shared" si="36"/>
        <v/>
      </c>
      <c r="U148" s="25" t="str">
        <f t="shared" si="37"/>
        <v/>
      </c>
    </row>
    <row r="149" spans="2:21" ht="16.5" x14ac:dyDescent="0.3">
      <c r="B149" s="26" t="s">
        <v>813</v>
      </c>
      <c r="C149" s="22" t="str">
        <f>IF(B149="","",VLOOKUP(B149,LISTAS!$F$5:$G$1006,2,0))</f>
        <v>COLÉGIO ARBOS S.C.S.</v>
      </c>
      <c r="D149" s="35">
        <v>0</v>
      </c>
      <c r="E149" s="35">
        <v>0</v>
      </c>
      <c r="F149" s="35">
        <f t="shared" si="38"/>
        <v>0</v>
      </c>
      <c r="G149" s="5"/>
      <c r="H149" s="48">
        <f t="shared" si="29"/>
        <v>0.14899999999999999</v>
      </c>
      <c r="I149" s="63" t="str">
        <f t="shared" si="30"/>
        <v>LAURA SANTOS CASAGRANDE</v>
      </c>
      <c r="J149" s="63" t="str">
        <f t="shared" si="31"/>
        <v>COLÉGIO ARBOS S.C.S.</v>
      </c>
      <c r="K149" s="48">
        <f t="shared" si="27"/>
        <v>0</v>
      </c>
      <c r="L149" s="67">
        <f t="shared" si="28"/>
        <v>0.14899999999999999</v>
      </c>
      <c r="M149" s="48">
        <f t="shared" si="32"/>
        <v>25.323999999999998</v>
      </c>
      <c r="N149" s="49">
        <v>36</v>
      </c>
      <c r="O149" s="28"/>
      <c r="P149" s="47">
        <f t="shared" si="33"/>
        <v>35</v>
      </c>
      <c r="Q149" s="24" t="str">
        <f t="shared" si="34"/>
        <v>MARIA LUISA TOLARDO PEREIRA</v>
      </c>
      <c r="R149" s="24" t="str">
        <f>IF($L149="","",VLOOKUP(Q149,LISTAS!$F$5:$G$1006,2,0))</f>
        <v>EXTERNATO RIO BRANCO</v>
      </c>
      <c r="S149" s="36">
        <f t="shared" si="35"/>
        <v>25.2</v>
      </c>
      <c r="T149" s="25" t="str">
        <f t="shared" si="36"/>
        <v/>
      </c>
      <c r="U149" s="25" t="str">
        <f t="shared" si="37"/>
        <v/>
      </c>
    </row>
    <row r="150" spans="2:21" ht="16.5" x14ac:dyDescent="0.3">
      <c r="B150" s="26" t="s">
        <v>392</v>
      </c>
      <c r="C150" s="22" t="str">
        <f>IF(B150="","",VLOOKUP(B150,LISTAS!$F$5:$G$1006,2,0))</f>
        <v>COLÉGIO ARBOS S.C.S.</v>
      </c>
      <c r="D150" s="35">
        <v>13.6</v>
      </c>
      <c r="E150" s="35">
        <v>15.6</v>
      </c>
      <c r="F150" s="35">
        <f t="shared" si="38"/>
        <v>29.2</v>
      </c>
      <c r="G150" s="5"/>
      <c r="H150" s="48">
        <f t="shared" si="29"/>
        <v>29.349999999999998</v>
      </c>
      <c r="I150" s="63" t="str">
        <f t="shared" si="30"/>
        <v>MARIA EDUARDA PEDUTO</v>
      </c>
      <c r="J150" s="63" t="str">
        <f t="shared" si="31"/>
        <v>COLÉGIO ARBOS S.C.S.</v>
      </c>
      <c r="K150" s="48">
        <f t="shared" si="27"/>
        <v>29.2</v>
      </c>
      <c r="L150" s="67">
        <f t="shared" si="28"/>
        <v>29.349999999999998</v>
      </c>
      <c r="M150" s="48">
        <f t="shared" si="32"/>
        <v>25.158000000000001</v>
      </c>
      <c r="N150" s="49">
        <v>37</v>
      </c>
      <c r="O150" s="28"/>
      <c r="P150" s="47">
        <f t="shared" si="33"/>
        <v>37</v>
      </c>
      <c r="Q150" s="24" t="str">
        <f t="shared" si="34"/>
        <v>STELLA SILVA GOBETTI</v>
      </c>
      <c r="R150" s="24" t="str">
        <f>IF($L150="","",VLOOKUP(Q150,LISTAS!$F$5:$G$1006,2,0))</f>
        <v>COLEGIO PETROPOLIS</v>
      </c>
      <c r="S150" s="36">
        <f t="shared" si="35"/>
        <v>25</v>
      </c>
      <c r="T150" s="25" t="str">
        <f t="shared" si="36"/>
        <v/>
      </c>
      <c r="U150" s="25" t="str">
        <f t="shared" si="37"/>
        <v/>
      </c>
    </row>
    <row r="151" spans="2:21" ht="16.5" x14ac:dyDescent="0.3">
      <c r="B151" s="26" t="s">
        <v>393</v>
      </c>
      <c r="C151" s="22" t="str">
        <f>IF(B151="","",VLOOKUP(B151,LISTAS!$F$5:$G$1006,2,0))</f>
        <v>COLÉGIO ARBOS S.C.S.</v>
      </c>
      <c r="D151" s="35">
        <v>14.8</v>
      </c>
      <c r="E151" s="35">
        <v>15.7</v>
      </c>
      <c r="F151" s="35">
        <f t="shared" si="38"/>
        <v>30.5</v>
      </c>
      <c r="G151" s="5"/>
      <c r="H151" s="48">
        <f t="shared" si="29"/>
        <v>30.651</v>
      </c>
      <c r="I151" s="63" t="str">
        <f t="shared" si="30"/>
        <v>LARA OLIVEIRA ATANAZIO</v>
      </c>
      <c r="J151" s="63" t="str">
        <f t="shared" si="31"/>
        <v>COLÉGIO ARBOS S.C.S.</v>
      </c>
      <c r="K151" s="48">
        <f t="shared" si="27"/>
        <v>30.5</v>
      </c>
      <c r="L151" s="67">
        <f t="shared" si="28"/>
        <v>30.651</v>
      </c>
      <c r="M151" s="48">
        <f t="shared" si="32"/>
        <v>25.146999999999998</v>
      </c>
      <c r="N151" s="49">
        <v>38</v>
      </c>
      <c r="O151" s="28"/>
      <c r="P151" s="47">
        <f t="shared" si="33"/>
        <v>37</v>
      </c>
      <c r="Q151" s="24" t="str">
        <f t="shared" si="34"/>
        <v>BELLA SANCHEZ CARDOSO CALDERONI</v>
      </c>
      <c r="R151" s="24" t="str">
        <f>IF($L151="","",VLOOKUP(Q151,LISTAS!$F$5:$G$1006,2,0))</f>
        <v>COLÉGIO ARBOS S.C.S.</v>
      </c>
      <c r="S151" s="36">
        <f t="shared" si="35"/>
        <v>25</v>
      </c>
      <c r="T151" s="25" t="str">
        <f t="shared" si="36"/>
        <v/>
      </c>
      <c r="U151" s="25" t="str">
        <f t="shared" si="37"/>
        <v/>
      </c>
    </row>
    <row r="152" spans="2:21" ht="16.5" x14ac:dyDescent="0.3">
      <c r="B152" s="26" t="s">
        <v>814</v>
      </c>
      <c r="C152" s="22" t="str">
        <f>IF(B152="","",VLOOKUP(B152,LISTAS!$F$5:$G$1006,2,0))</f>
        <v>COLÉGIO ARBOS S.C.S.</v>
      </c>
      <c r="D152" s="35">
        <v>0</v>
      </c>
      <c r="E152" s="35">
        <v>0</v>
      </c>
      <c r="F152" s="35">
        <f t="shared" si="38"/>
        <v>0</v>
      </c>
      <c r="G152" s="5"/>
      <c r="H152" s="48">
        <f t="shared" si="29"/>
        <v>0.152</v>
      </c>
      <c r="I152" s="63" t="str">
        <f t="shared" si="30"/>
        <v>VITORIA  DE SOUZA BATISTA</v>
      </c>
      <c r="J152" s="63" t="str">
        <f t="shared" si="31"/>
        <v>COLÉGIO ARBOS S.C.S.</v>
      </c>
      <c r="K152" s="48">
        <f t="shared" si="27"/>
        <v>0</v>
      </c>
      <c r="L152" s="67">
        <f t="shared" si="28"/>
        <v>0.152</v>
      </c>
      <c r="M152" s="48">
        <f t="shared" si="32"/>
        <v>25.071999999999999</v>
      </c>
      <c r="N152" s="49">
        <v>39</v>
      </c>
      <c r="O152" s="28"/>
      <c r="P152" s="47">
        <f t="shared" si="33"/>
        <v>39</v>
      </c>
      <c r="Q152" s="24" t="str">
        <f t="shared" si="34"/>
        <v>MARIZKA ZAKALUK</v>
      </c>
      <c r="R152" s="24" t="str">
        <f>IF($L152="","",VLOOKUP(Q152,LISTAS!$F$5:$G$1006,2,0))</f>
        <v>LICEU JARDIM</v>
      </c>
      <c r="S152" s="36">
        <f t="shared" si="35"/>
        <v>24.9</v>
      </c>
      <c r="T152" s="25" t="str">
        <f t="shared" si="36"/>
        <v/>
      </c>
      <c r="U152" s="25" t="str">
        <f t="shared" si="37"/>
        <v/>
      </c>
    </row>
    <row r="153" spans="2:21" ht="16.5" x14ac:dyDescent="0.3">
      <c r="B153" s="26" t="s">
        <v>394</v>
      </c>
      <c r="C153" s="22" t="str">
        <f>IF(B153="","",VLOOKUP(B153,LISTAS!$F$5:$G$1006,2,0))</f>
        <v>COLÉGIO ARBOS S.C.S.</v>
      </c>
      <c r="D153" s="35">
        <v>15.1</v>
      </c>
      <c r="E153" s="35">
        <v>15.9</v>
      </c>
      <c r="F153" s="35">
        <f t="shared" si="38"/>
        <v>31</v>
      </c>
      <c r="G153" s="5"/>
      <c r="H153" s="48">
        <f t="shared" si="29"/>
        <v>31.152999999999999</v>
      </c>
      <c r="I153" s="63" t="str">
        <f t="shared" si="30"/>
        <v>ALICE ALMEIDA SILVA</v>
      </c>
      <c r="J153" s="63" t="str">
        <f t="shared" si="31"/>
        <v>COLÉGIO ARBOS S.C.S.</v>
      </c>
      <c r="K153" s="48">
        <f t="shared" si="27"/>
        <v>31</v>
      </c>
      <c r="L153" s="67">
        <f t="shared" si="28"/>
        <v>31.152999999999999</v>
      </c>
      <c r="M153" s="48">
        <f t="shared" si="32"/>
        <v>24.66</v>
      </c>
      <c r="N153" s="49">
        <v>40</v>
      </c>
      <c r="O153" s="28"/>
      <c r="P153" s="47">
        <f t="shared" si="33"/>
        <v>40</v>
      </c>
      <c r="Q153" s="24" t="str">
        <f t="shared" si="34"/>
        <v>HELÔ CERLINI MARCHETTI</v>
      </c>
      <c r="R153" s="24" t="str">
        <f>IF($L153="","",VLOOKUP(Q153,LISTAS!$F$5:$G$1006,2,0))</f>
        <v>GRUPO FÊNIX DE EDUCAÇÃO</v>
      </c>
      <c r="S153" s="36">
        <f t="shared" si="35"/>
        <v>24.5</v>
      </c>
      <c r="T153" s="25" t="str">
        <f t="shared" si="36"/>
        <v/>
      </c>
      <c r="U153" s="25" t="str">
        <f t="shared" si="37"/>
        <v/>
      </c>
    </row>
    <row r="154" spans="2:21" ht="16.5" x14ac:dyDescent="0.3">
      <c r="B154" s="26" t="s">
        <v>842</v>
      </c>
      <c r="C154" s="22" t="str">
        <f>IF(B154="","",VLOOKUP(B154,LISTAS!$F$5:$G$1006,2,0))</f>
        <v>COLÉGIO ARBOS S.C.S.</v>
      </c>
      <c r="D154" s="35">
        <v>0</v>
      </c>
      <c r="E154" s="35">
        <v>0</v>
      </c>
      <c r="F154" s="35">
        <f t="shared" si="38"/>
        <v>0</v>
      </c>
      <c r="G154" s="5"/>
      <c r="H154" s="48">
        <f t="shared" si="29"/>
        <v>0.154</v>
      </c>
      <c r="I154" s="63" t="str">
        <f t="shared" si="30"/>
        <v>ALICE MEIRELES</v>
      </c>
      <c r="J154" s="63" t="str">
        <f t="shared" si="31"/>
        <v>COLÉGIO ARBOS S.C.S.</v>
      </c>
      <c r="K154" s="48">
        <f t="shared" si="27"/>
        <v>0</v>
      </c>
      <c r="L154" s="67">
        <f t="shared" si="28"/>
        <v>0.154</v>
      </c>
      <c r="M154" s="48">
        <f t="shared" si="32"/>
        <v>24.641999999999999</v>
      </c>
      <c r="N154" s="49">
        <v>41</v>
      </c>
      <c r="O154" s="28"/>
      <c r="P154" s="47">
        <f t="shared" si="33"/>
        <v>40</v>
      </c>
      <c r="Q154" s="24" t="str">
        <f t="shared" si="34"/>
        <v>RARUNA DUARTE MORETTI</v>
      </c>
      <c r="R154" s="24" t="str">
        <f>IF($L154="","",VLOOKUP(Q154,LISTAS!$F$5:$G$1006,2,0))</f>
        <v>IEBURIX -SBC</v>
      </c>
      <c r="S154" s="36">
        <f t="shared" si="35"/>
        <v>24.5</v>
      </c>
      <c r="T154" s="25" t="str">
        <f t="shared" si="36"/>
        <v/>
      </c>
      <c r="U154" s="25" t="str">
        <f t="shared" si="37"/>
        <v/>
      </c>
    </row>
    <row r="155" spans="2:21" ht="16.5" x14ac:dyDescent="0.3">
      <c r="B155" s="26" t="s">
        <v>840</v>
      </c>
      <c r="C155" s="22" t="str">
        <f>IF(B155="","",VLOOKUP(B155,LISTAS!$F$5:$G$1006,2,0))</f>
        <v>COLÉGIO ARBOS S.C.S.</v>
      </c>
      <c r="D155" s="35">
        <v>0</v>
      </c>
      <c r="E155" s="35">
        <v>0</v>
      </c>
      <c r="F155" s="35">
        <f t="shared" si="38"/>
        <v>0</v>
      </c>
      <c r="G155" s="5"/>
      <c r="H155" s="48">
        <f t="shared" si="29"/>
        <v>0.155</v>
      </c>
      <c r="I155" s="63" t="str">
        <f t="shared" si="30"/>
        <v>OLIVIA S REIS</v>
      </c>
      <c r="J155" s="63" t="str">
        <f t="shared" si="31"/>
        <v>COLÉGIO ARBOS S.C.S.</v>
      </c>
      <c r="K155" s="48">
        <f t="shared" si="27"/>
        <v>0</v>
      </c>
      <c r="L155" s="67">
        <f t="shared" si="28"/>
        <v>0.155</v>
      </c>
      <c r="M155" s="48">
        <f t="shared" si="32"/>
        <v>24.547999999999998</v>
      </c>
      <c r="N155" s="49">
        <v>42</v>
      </c>
      <c r="O155" s="28"/>
      <c r="P155" s="47">
        <f t="shared" si="33"/>
        <v>42</v>
      </c>
      <c r="Q155" s="24" t="str">
        <f t="shared" si="34"/>
        <v>ISADORA DE ALMEIDA</v>
      </c>
      <c r="R155" s="24" t="str">
        <f>IF($L155="","",VLOOKUP(Q155,LISTAS!$F$5:$G$1006,2,0))</f>
        <v>COLÉGIO ARBOS S.C.S.</v>
      </c>
      <c r="S155" s="36">
        <f t="shared" si="35"/>
        <v>24.4</v>
      </c>
      <c r="T155" s="25" t="str">
        <f t="shared" si="36"/>
        <v/>
      </c>
      <c r="U155" s="25" t="str">
        <f t="shared" si="37"/>
        <v/>
      </c>
    </row>
    <row r="156" spans="2:21" ht="16.5" x14ac:dyDescent="0.3">
      <c r="B156" s="26" t="s">
        <v>841</v>
      </c>
      <c r="C156" s="22" t="str">
        <f>IF(B156="","",VLOOKUP(B156,LISTAS!$F$5:$G$1006,2,0))</f>
        <v>COLÉGIO ARBOS S.C.S.</v>
      </c>
      <c r="D156" s="35">
        <v>0</v>
      </c>
      <c r="E156" s="35">
        <v>0</v>
      </c>
      <c r="F156" s="35">
        <f t="shared" si="38"/>
        <v>0</v>
      </c>
      <c r="G156" s="5"/>
      <c r="H156" s="48">
        <f t="shared" si="29"/>
        <v>0.156</v>
      </c>
      <c r="I156" s="63" t="str">
        <f t="shared" si="30"/>
        <v>ALYSSA Y. ASAHI</v>
      </c>
      <c r="J156" s="63" t="str">
        <f t="shared" si="31"/>
        <v>COLÉGIO ARBOS S.C.S.</v>
      </c>
      <c r="K156" s="48">
        <f t="shared" si="27"/>
        <v>0</v>
      </c>
      <c r="L156" s="67">
        <f t="shared" si="28"/>
        <v>0.156</v>
      </c>
      <c r="M156" s="48">
        <f t="shared" si="32"/>
        <v>24.259</v>
      </c>
      <c r="N156" s="49">
        <v>43</v>
      </c>
      <c r="O156" s="28"/>
      <c r="P156" s="47">
        <f t="shared" si="33"/>
        <v>43</v>
      </c>
      <c r="Q156" s="24" t="str">
        <f t="shared" si="34"/>
        <v>HELENA PERES MOLINA</v>
      </c>
      <c r="R156" s="24" t="str">
        <f>IF($L156="","",VLOOKUP(Q156,LISTAS!$F$5:$G$1006,2,0))</f>
        <v>GRUPO FÊNIX DE EDUCAÇÃO</v>
      </c>
      <c r="S156" s="36">
        <f t="shared" si="35"/>
        <v>24.1</v>
      </c>
      <c r="T156" s="25" t="str">
        <f t="shared" si="36"/>
        <v/>
      </c>
      <c r="U156" s="25" t="str">
        <f t="shared" si="37"/>
        <v/>
      </c>
    </row>
    <row r="157" spans="2:21" ht="16.5" x14ac:dyDescent="0.3">
      <c r="B157" s="26" t="s">
        <v>48</v>
      </c>
      <c r="C157" s="22" t="str">
        <f>IF(B157="","",VLOOKUP(B157,LISTAS!$F$5:$G$1006,2,0))</f>
        <v>COLEGIO PETROPOLIS</v>
      </c>
      <c r="D157" s="35">
        <v>13.9</v>
      </c>
      <c r="E157" s="35">
        <v>15.8</v>
      </c>
      <c r="F157" s="35">
        <f t="shared" si="38"/>
        <v>29.700000000000003</v>
      </c>
      <c r="G157" s="5"/>
      <c r="H157" s="48">
        <f t="shared" si="29"/>
        <v>29.857000000000003</v>
      </c>
      <c r="I157" s="63" t="str">
        <f t="shared" si="30"/>
        <v>ALICE TIEZZI MILAN GIL</v>
      </c>
      <c r="J157" s="63" t="str">
        <f t="shared" si="31"/>
        <v>COLEGIO PETROPOLIS</v>
      </c>
      <c r="K157" s="48">
        <f t="shared" si="27"/>
        <v>29.700000000000003</v>
      </c>
      <c r="L157" s="67">
        <f t="shared" si="28"/>
        <v>29.857000000000003</v>
      </c>
      <c r="M157" s="48">
        <f t="shared" si="32"/>
        <v>23.561</v>
      </c>
      <c r="N157" s="49">
        <v>44</v>
      </c>
      <c r="O157" s="28"/>
      <c r="P157" s="47">
        <f t="shared" si="33"/>
        <v>44</v>
      </c>
      <c r="Q157" s="24" t="str">
        <f t="shared" si="34"/>
        <v>LORENA GOMES GARCIA DA SILVA</v>
      </c>
      <c r="R157" s="24" t="str">
        <f>IF($L157="","",VLOOKUP(Q157,LISTAS!$F$5:$G$1006,2,0))</f>
        <v>GRUPO FÊNIX DE EDUCAÇÃO</v>
      </c>
      <c r="S157" s="36">
        <f t="shared" si="35"/>
        <v>23.4</v>
      </c>
      <c r="T157" s="25" t="str">
        <f t="shared" si="36"/>
        <v/>
      </c>
      <c r="U157" s="25" t="str">
        <f t="shared" si="37"/>
        <v/>
      </c>
    </row>
    <row r="158" spans="2:21" ht="16.5" x14ac:dyDescent="0.3">
      <c r="B158" s="26" t="s">
        <v>50</v>
      </c>
      <c r="C158" s="22" t="str">
        <f>IF(B158="","",VLOOKUP(B158,LISTAS!$F$5:$G$1006,2,0))</f>
        <v>COLEGIO PETROPOLIS</v>
      </c>
      <c r="D158" s="35">
        <v>13.5</v>
      </c>
      <c r="E158" s="35">
        <v>11.5</v>
      </c>
      <c r="F158" s="35">
        <f t="shared" si="38"/>
        <v>25</v>
      </c>
      <c r="G158" s="5"/>
      <c r="H158" s="48">
        <f t="shared" si="29"/>
        <v>25.158000000000001</v>
      </c>
      <c r="I158" s="63" t="str">
        <f t="shared" si="30"/>
        <v>STELLA SILVA GOBETTI</v>
      </c>
      <c r="J158" s="63" t="str">
        <f t="shared" si="31"/>
        <v>COLEGIO PETROPOLIS</v>
      </c>
      <c r="K158" s="48">
        <f t="shared" si="27"/>
        <v>25</v>
      </c>
      <c r="L158" s="67">
        <f t="shared" si="28"/>
        <v>25.158000000000001</v>
      </c>
      <c r="M158" s="48">
        <f t="shared" si="32"/>
        <v>23.529</v>
      </c>
      <c r="N158" s="49">
        <v>45</v>
      </c>
      <c r="O158" s="28"/>
      <c r="P158" s="47">
        <f t="shared" si="33"/>
        <v>44</v>
      </c>
      <c r="Q158" s="24" t="str">
        <f t="shared" si="34"/>
        <v>MARIA CLARA UZUELLI FASSINA</v>
      </c>
      <c r="R158" s="24" t="str">
        <f>IF($L158="","",VLOOKUP(Q158,LISTAS!$F$5:$G$1006,2,0))</f>
        <v>COLÉGIO ARBOS - UNIDADE SANTO ANDRÉ</v>
      </c>
      <c r="S158" s="36">
        <f t="shared" si="35"/>
        <v>23.4</v>
      </c>
      <c r="T158" s="25" t="str">
        <f t="shared" si="36"/>
        <v/>
      </c>
      <c r="U158" s="25" t="str">
        <f t="shared" si="37"/>
        <v/>
      </c>
    </row>
    <row r="159" spans="2:21" ht="16.5" x14ac:dyDescent="0.3">
      <c r="B159" s="141" t="s">
        <v>78</v>
      </c>
      <c r="C159" s="22" t="str">
        <f>IF(B159="","",VLOOKUP(B159,LISTAS!$F$5:$G$1006,2,0))</f>
        <v>GRUPO FÊNIX DE EDUCAÇÃO</v>
      </c>
      <c r="D159" s="35">
        <v>14.2</v>
      </c>
      <c r="E159" s="35">
        <v>9.9</v>
      </c>
      <c r="F159" s="35">
        <f t="shared" si="38"/>
        <v>24.1</v>
      </c>
      <c r="G159" s="5"/>
      <c r="H159" s="48">
        <f t="shared" si="29"/>
        <v>24.259</v>
      </c>
      <c r="I159" s="63" t="str">
        <f t="shared" si="30"/>
        <v>HELENA PERES MOLINA</v>
      </c>
      <c r="J159" s="63" t="str">
        <f t="shared" si="31"/>
        <v>GRUPO FÊNIX DE EDUCAÇÃO</v>
      </c>
      <c r="K159" s="48">
        <f t="shared" si="27"/>
        <v>24.1</v>
      </c>
      <c r="L159" s="67">
        <f t="shared" si="28"/>
        <v>24.259</v>
      </c>
      <c r="M159" s="48">
        <f t="shared" si="32"/>
        <v>23.469000000000001</v>
      </c>
      <c r="N159" s="49">
        <v>46</v>
      </c>
      <c r="O159" s="28"/>
      <c r="P159" s="47">
        <f t="shared" si="33"/>
        <v>46</v>
      </c>
      <c r="Q159" s="24" t="str">
        <f t="shared" si="34"/>
        <v>MARIA EDUARDA SANTAROSSA BONI</v>
      </c>
      <c r="R159" s="24" t="str">
        <f>IF($L159="","",VLOOKUP(Q159,LISTAS!$F$5:$G$1006,2,0))</f>
        <v>LICEU JARDIM</v>
      </c>
      <c r="S159" s="36">
        <f t="shared" si="35"/>
        <v>23.3</v>
      </c>
      <c r="T159" s="25" t="str">
        <f t="shared" si="36"/>
        <v/>
      </c>
      <c r="U159" s="25" t="str">
        <f t="shared" si="37"/>
        <v/>
      </c>
    </row>
    <row r="160" spans="2:21" ht="16.5" x14ac:dyDescent="0.3">
      <c r="B160" s="141" t="s">
        <v>79</v>
      </c>
      <c r="C160" s="22" t="str">
        <f>IF(B160="","",VLOOKUP(B160,LISTAS!$F$5:$G$1006,2,0))</f>
        <v>GRUPO FÊNIX DE EDUCAÇÃO</v>
      </c>
      <c r="D160" s="35">
        <v>12.7</v>
      </c>
      <c r="E160" s="35">
        <v>11.8</v>
      </c>
      <c r="F160" s="35">
        <f t="shared" si="38"/>
        <v>24.5</v>
      </c>
      <c r="G160" s="5"/>
      <c r="H160" s="48">
        <f t="shared" si="29"/>
        <v>24.66</v>
      </c>
      <c r="I160" s="63" t="str">
        <f t="shared" si="30"/>
        <v>HELÔ CERLINI MARCHETTI</v>
      </c>
      <c r="J160" s="63" t="str">
        <f t="shared" si="31"/>
        <v>GRUPO FÊNIX DE EDUCAÇÃO</v>
      </c>
      <c r="K160" s="48">
        <f t="shared" si="27"/>
        <v>24.5</v>
      </c>
      <c r="L160" s="67">
        <f t="shared" si="28"/>
        <v>24.66</v>
      </c>
      <c r="M160" s="48">
        <f t="shared" si="32"/>
        <v>23.241</v>
      </c>
      <c r="N160" s="49">
        <v>47</v>
      </c>
      <c r="O160" s="28"/>
      <c r="P160" s="47">
        <f t="shared" si="33"/>
        <v>47</v>
      </c>
      <c r="Q160" s="24" t="str">
        <f t="shared" si="34"/>
        <v>MARIA. VALENTINA MELLO CÂMARA DE OLIVEIRA</v>
      </c>
      <c r="R160" s="24" t="str">
        <f>IF($L160="","",VLOOKUP(Q160,LISTAS!$F$5:$G$1006,2,0))</f>
        <v>IEBURIX -SBC</v>
      </c>
      <c r="S160" s="36">
        <f t="shared" si="35"/>
        <v>23.1</v>
      </c>
      <c r="T160" s="25" t="str">
        <f t="shared" si="36"/>
        <v/>
      </c>
      <c r="U160" s="25" t="str">
        <f t="shared" si="37"/>
        <v/>
      </c>
    </row>
    <row r="161" spans="2:21" ht="16.5" x14ac:dyDescent="0.3">
      <c r="B161" s="141" t="s">
        <v>80</v>
      </c>
      <c r="C161" s="22" t="str">
        <f>IF(B161="","",VLOOKUP(B161,LISTAS!$F$5:$G$1006,2,0))</f>
        <v>GRUPO FÊNIX DE EDUCAÇÃO</v>
      </c>
      <c r="D161" s="35">
        <v>12.1</v>
      </c>
      <c r="E161" s="35">
        <v>11.3</v>
      </c>
      <c r="F161" s="35">
        <f t="shared" si="38"/>
        <v>23.4</v>
      </c>
      <c r="G161" s="5"/>
      <c r="H161" s="48">
        <f t="shared" si="29"/>
        <v>23.561</v>
      </c>
      <c r="I161" s="63" t="str">
        <f t="shared" si="30"/>
        <v>LORENA GOMES GARCIA DA SILVA</v>
      </c>
      <c r="J161" s="63" t="str">
        <f t="shared" si="31"/>
        <v>GRUPO FÊNIX DE EDUCAÇÃO</v>
      </c>
      <c r="K161" s="48">
        <f t="shared" si="27"/>
        <v>23.4</v>
      </c>
      <c r="L161" s="67">
        <f t="shared" si="28"/>
        <v>23.561</v>
      </c>
      <c r="M161" s="48">
        <f t="shared" si="32"/>
        <v>23.167000000000002</v>
      </c>
      <c r="N161" s="49">
        <v>48</v>
      </c>
      <c r="O161" s="28"/>
      <c r="P161" s="47">
        <f t="shared" si="33"/>
        <v>48</v>
      </c>
      <c r="Q161" s="24" t="str">
        <f t="shared" si="34"/>
        <v>LUIZA CESAR ARMELLINI</v>
      </c>
      <c r="R161" s="24" t="str">
        <f>IF($L161="","",VLOOKUP(Q161,LISTAS!$F$5:$G$1006,2,0))</f>
        <v>LICEU JARDIM</v>
      </c>
      <c r="S161" s="36">
        <f t="shared" si="35"/>
        <v>23</v>
      </c>
      <c r="T161" s="25" t="str">
        <f t="shared" si="36"/>
        <v/>
      </c>
      <c r="U161" s="25" t="str">
        <f t="shared" si="37"/>
        <v/>
      </c>
    </row>
    <row r="162" spans="2:21" ht="16.5" x14ac:dyDescent="0.3">
      <c r="B162" s="141" t="s">
        <v>689</v>
      </c>
      <c r="C162" s="22" t="str">
        <f>IF(B162="","",VLOOKUP(B162,LISTAS!$F$5:$G$1006,2,0))</f>
        <v>GRUPO FÊNIX DE EDUCAÇÃO</v>
      </c>
      <c r="D162" s="35">
        <v>0</v>
      </c>
      <c r="E162" s="35">
        <v>0</v>
      </c>
      <c r="F162" s="35">
        <f t="shared" si="38"/>
        <v>0</v>
      </c>
      <c r="G162" s="5"/>
      <c r="H162" s="48">
        <f t="shared" si="29"/>
        <v>0.16200000000000001</v>
      </c>
      <c r="I162" s="63" t="str">
        <f t="shared" si="30"/>
        <v>LUISA FONSECA NABARRETO</v>
      </c>
      <c r="J162" s="63" t="str">
        <f t="shared" si="31"/>
        <v>GRUPO FÊNIX DE EDUCAÇÃO</v>
      </c>
      <c r="K162" s="48">
        <f t="shared" si="27"/>
        <v>0</v>
      </c>
      <c r="L162" s="67">
        <f t="shared" si="28"/>
        <v>0.16200000000000001</v>
      </c>
      <c r="M162" s="48">
        <f t="shared" si="32"/>
        <v>22.779</v>
      </c>
      <c r="N162" s="49">
        <v>49</v>
      </c>
      <c r="O162" s="28"/>
      <c r="P162" s="47">
        <f t="shared" si="33"/>
        <v>49</v>
      </c>
      <c r="Q162" s="24" t="str">
        <f t="shared" si="34"/>
        <v>REBECA SOFIA</v>
      </c>
      <c r="R162" s="24" t="str">
        <f>IF($L162="","",VLOOKUP(Q162,LISTAS!$F$5:$G$1006,2,0))</f>
        <v>LICEU JARDIM</v>
      </c>
      <c r="S162" s="36">
        <f t="shared" si="35"/>
        <v>22.6</v>
      </c>
      <c r="T162" s="25" t="str">
        <f t="shared" si="36"/>
        <v/>
      </c>
      <c r="U162" s="25" t="str">
        <f t="shared" si="37"/>
        <v/>
      </c>
    </row>
    <row r="163" spans="2:21" ht="16.5" x14ac:dyDescent="0.3">
      <c r="B163" s="141" t="s">
        <v>84</v>
      </c>
      <c r="C163" s="22" t="str">
        <f>IF(B163="","",VLOOKUP(B163,LISTAS!$F$5:$G$1006,2,0))</f>
        <v>GRUPO FÊNIX DE EDUCAÇÃO</v>
      </c>
      <c r="D163" s="35">
        <v>13.6</v>
      </c>
      <c r="E163" s="35">
        <v>12.4</v>
      </c>
      <c r="F163" s="35">
        <f t="shared" si="38"/>
        <v>26</v>
      </c>
      <c r="G163" s="5"/>
      <c r="H163" s="48">
        <f t="shared" si="29"/>
        <v>26.163</v>
      </c>
      <c r="I163" s="63" t="str">
        <f t="shared" si="30"/>
        <v>VALENTINA SOFILIO HONORATO</v>
      </c>
      <c r="J163" s="63" t="str">
        <f t="shared" si="31"/>
        <v>GRUPO FÊNIX DE EDUCAÇÃO</v>
      </c>
      <c r="K163" s="48">
        <f t="shared" si="27"/>
        <v>26</v>
      </c>
      <c r="L163" s="67">
        <f t="shared" si="28"/>
        <v>26.163</v>
      </c>
      <c r="M163" s="48">
        <f t="shared" si="32"/>
        <v>22.038999999999998</v>
      </c>
      <c r="N163" s="49">
        <v>50</v>
      </c>
      <c r="O163" s="28"/>
      <c r="P163" s="47">
        <f t="shared" si="33"/>
        <v>50</v>
      </c>
      <c r="Q163" s="24" t="str">
        <f t="shared" si="34"/>
        <v>MARIA EDUARDA LEMOS AZEVEDO</v>
      </c>
      <c r="R163" s="24" t="str">
        <f>IF($L163="","",VLOOKUP(Q163,LISTAS!$F$5:$G$1006,2,0))</f>
        <v>IEBURIX -SBC</v>
      </c>
      <c r="S163" s="36">
        <f t="shared" si="35"/>
        <v>21.9</v>
      </c>
      <c r="T163" s="25" t="str">
        <f t="shared" si="36"/>
        <v/>
      </c>
      <c r="U163" s="25" t="str">
        <f t="shared" si="37"/>
        <v/>
      </c>
    </row>
    <row r="164" spans="2:21" ht="16.5" x14ac:dyDescent="0.3">
      <c r="B164" s="141" t="s">
        <v>868</v>
      </c>
      <c r="C164" s="22" t="str">
        <f>IF(B164="","",VLOOKUP(B164,LISTAS!$F$5:$G$1006,2,0))</f>
        <v>EXTERNATO RIO BRANCO</v>
      </c>
      <c r="D164" s="35">
        <v>13.7</v>
      </c>
      <c r="E164" s="35">
        <v>12.2</v>
      </c>
      <c r="F164" s="35">
        <f t="shared" si="38"/>
        <v>25.9</v>
      </c>
      <c r="G164" s="5"/>
      <c r="H164" s="48">
        <f t="shared" si="29"/>
        <v>26.064</v>
      </c>
      <c r="I164" s="63" t="str">
        <f t="shared" si="30"/>
        <v>SERENA CANO</v>
      </c>
      <c r="J164" s="63" t="str">
        <f t="shared" si="31"/>
        <v>EXTERNATO RIO BRANCO</v>
      </c>
      <c r="K164" s="48">
        <f t="shared" si="27"/>
        <v>25.9</v>
      </c>
      <c r="L164" s="67">
        <f t="shared" si="28"/>
        <v>26.064</v>
      </c>
      <c r="M164" s="48">
        <f t="shared" si="32"/>
        <v>21.643000000000001</v>
      </c>
      <c r="N164" s="49">
        <v>51</v>
      </c>
      <c r="O164" s="28"/>
      <c r="P164" s="47">
        <f t="shared" si="33"/>
        <v>51</v>
      </c>
      <c r="Q164" s="24" t="str">
        <f t="shared" si="34"/>
        <v xml:space="preserve">JULIETA ROCHA </v>
      </c>
      <c r="R164" s="24" t="str">
        <f>IF($L164="","",VLOOKUP(Q164,LISTAS!$F$5:$G$1006,2,0))</f>
        <v>COLÉGIO ARBOS S.C.S.</v>
      </c>
      <c r="S164" s="36">
        <f t="shared" si="35"/>
        <v>21.5</v>
      </c>
      <c r="T164" s="25" t="str">
        <f t="shared" si="36"/>
        <v/>
      </c>
      <c r="U164" s="25" t="str">
        <f t="shared" si="37"/>
        <v/>
      </c>
    </row>
    <row r="165" spans="2:21" ht="16.5" x14ac:dyDescent="0.3">
      <c r="B165" s="26" t="s">
        <v>869</v>
      </c>
      <c r="C165" s="22" t="str">
        <f>IF(B165="","",VLOOKUP(B165,LISTAS!$F$5:$G$1006,2,0))</f>
        <v>EXTERNATO RIO BRANCO</v>
      </c>
      <c r="D165" s="35">
        <v>14.5</v>
      </c>
      <c r="E165" s="35">
        <v>15.7</v>
      </c>
      <c r="F165" s="35">
        <f t="shared" ref="F165:F177" si="39">IF(D165="",IF(E165="","",SUM(D165:E165)),SUM(D165:E165))</f>
        <v>30.2</v>
      </c>
      <c r="G165" s="5"/>
      <c r="H165" s="48">
        <f t="shared" si="29"/>
        <v>30.364999999999998</v>
      </c>
      <c r="I165" s="63" t="str">
        <f t="shared" si="30"/>
        <v>MANUELA BELUCCI</v>
      </c>
      <c r="J165" s="63" t="str">
        <f t="shared" si="31"/>
        <v>EXTERNATO RIO BRANCO</v>
      </c>
      <c r="K165" s="48">
        <f t="shared" si="27"/>
        <v>30.2</v>
      </c>
      <c r="L165" s="67">
        <f t="shared" si="28"/>
        <v>30.364999999999998</v>
      </c>
      <c r="M165" s="48">
        <f t="shared" si="32"/>
        <v>21.021999999999998</v>
      </c>
      <c r="N165" s="49">
        <v>52</v>
      </c>
      <c r="O165" s="28"/>
      <c r="P165" s="47">
        <f t="shared" si="33"/>
        <v>52</v>
      </c>
      <c r="Q165" s="24" t="str">
        <f t="shared" si="34"/>
        <v>LAURA FREIRE OCTAVIANO</v>
      </c>
      <c r="R165" s="24" t="str">
        <f>IF($L165="","",VLOOKUP(Q165,LISTAS!$F$5:$G$1006,2,0))</f>
        <v>EXTERNATO RIO BRANCO</v>
      </c>
      <c r="S165" s="36">
        <f t="shared" si="35"/>
        <v>20.9</v>
      </c>
      <c r="T165" s="25" t="str">
        <f t="shared" si="36"/>
        <v/>
      </c>
      <c r="U165" s="25" t="str">
        <f t="shared" si="37"/>
        <v/>
      </c>
    </row>
    <row r="166" spans="2:21" ht="16.5" x14ac:dyDescent="0.3">
      <c r="B166" s="26" t="s">
        <v>553</v>
      </c>
      <c r="C166" s="22" t="str">
        <f>IF(B166="","",VLOOKUP(B166,LISTAS!$F$5:$G$1006,2,0))</f>
        <v>LICEU JARDIM</v>
      </c>
      <c r="D166" s="35">
        <v>13.8</v>
      </c>
      <c r="E166" s="35">
        <v>12.6</v>
      </c>
      <c r="F166" s="35">
        <f t="shared" si="39"/>
        <v>26.4</v>
      </c>
      <c r="G166" s="5"/>
      <c r="H166" s="48">
        <f t="shared" si="29"/>
        <v>26.565999999999999</v>
      </c>
      <c r="I166" s="63" t="str">
        <f t="shared" si="30"/>
        <v>LUIZA AYUMI NAGAMINE ROCHA</v>
      </c>
      <c r="J166" s="63" t="str">
        <f t="shared" si="31"/>
        <v>LICEU JARDIM</v>
      </c>
      <c r="K166" s="48">
        <f t="shared" si="27"/>
        <v>26.4</v>
      </c>
      <c r="L166" s="67">
        <f t="shared" si="28"/>
        <v>26.565999999999999</v>
      </c>
      <c r="M166" s="48">
        <f t="shared" si="32"/>
        <v>19.427</v>
      </c>
      <c r="N166" s="49">
        <v>53</v>
      </c>
      <c r="O166" s="28"/>
      <c r="P166" s="47">
        <f t="shared" si="33"/>
        <v>53</v>
      </c>
      <c r="Q166" s="24" t="str">
        <f t="shared" si="34"/>
        <v>MAIA MUSTAFA DE PÁDUA</v>
      </c>
      <c r="R166" s="24" t="str">
        <f>IF($L166="","",VLOOKUP(Q166,LISTAS!$F$5:$G$1006,2,0))</f>
        <v>COLÉGIO ARBOS - UNIDADE SANTO ANDRÉ</v>
      </c>
      <c r="S166" s="36">
        <f t="shared" si="35"/>
        <v>19.3</v>
      </c>
      <c r="T166" s="25" t="str">
        <f t="shared" si="36"/>
        <v/>
      </c>
      <c r="U166" s="25" t="str">
        <f t="shared" si="37"/>
        <v/>
      </c>
    </row>
    <row r="167" spans="2:21" ht="16.5" x14ac:dyDescent="0.3">
      <c r="B167" s="26" t="s">
        <v>622</v>
      </c>
      <c r="C167" s="22" t="str">
        <f>IF(B167="","",VLOOKUP(B167,LISTAS!$F$5:$G$1006,2,0))</f>
        <v>LICEU JARDIM</v>
      </c>
      <c r="D167" s="35">
        <v>12.8</v>
      </c>
      <c r="E167" s="35">
        <v>10.199999999999999</v>
      </c>
      <c r="F167" s="35">
        <f t="shared" si="39"/>
        <v>23</v>
      </c>
      <c r="G167" s="5"/>
      <c r="H167" s="48">
        <f t="shared" si="29"/>
        <v>23.167000000000002</v>
      </c>
      <c r="I167" s="63" t="str">
        <f t="shared" si="30"/>
        <v>LUIZA CESAR ARMELLINI</v>
      </c>
      <c r="J167" s="63" t="str">
        <f t="shared" si="31"/>
        <v>LICEU JARDIM</v>
      </c>
      <c r="K167" s="48">
        <f t="shared" si="27"/>
        <v>23</v>
      </c>
      <c r="L167" s="67">
        <f t="shared" si="28"/>
        <v>23.167000000000002</v>
      </c>
      <c r="M167" s="48">
        <f t="shared" si="32"/>
        <v>0.17799999999999999</v>
      </c>
      <c r="N167" s="49">
        <v>54</v>
      </c>
      <c r="O167" s="28"/>
      <c r="P167" s="47">
        <f t="shared" si="33"/>
        <v>54</v>
      </c>
      <c r="Q167" s="24" t="str">
        <f t="shared" si="34"/>
        <v>HELENA CUSNIR ANDERSON</v>
      </c>
      <c r="R167" s="24" t="str">
        <f>IF($L167="","",VLOOKUP(Q167,LISTAS!$F$5:$G$1006,2,0))</f>
        <v>LICEU JARDIM</v>
      </c>
      <c r="S167" s="36">
        <f t="shared" si="35"/>
        <v>0</v>
      </c>
      <c r="T167" s="25" t="str">
        <f t="shared" si="36"/>
        <v/>
      </c>
      <c r="U167" s="25" t="str">
        <f t="shared" si="37"/>
        <v/>
      </c>
    </row>
    <row r="168" spans="2:21" ht="16.5" x14ac:dyDescent="0.3">
      <c r="B168" s="26" t="s">
        <v>567</v>
      </c>
      <c r="C168" s="22" t="str">
        <f>IF(B168="","",VLOOKUP(B168,LISTAS!$F$5:$G$1006,2,0))</f>
        <v>LICEU JARDIM</v>
      </c>
      <c r="D168" s="35">
        <v>13.7</v>
      </c>
      <c r="E168" s="35">
        <v>14.2</v>
      </c>
      <c r="F168" s="35">
        <f t="shared" si="39"/>
        <v>27.9</v>
      </c>
      <c r="G168" s="5"/>
      <c r="H168" s="48">
        <f t="shared" si="29"/>
        <v>28.067999999999998</v>
      </c>
      <c r="I168" s="63" t="str">
        <f t="shared" si="30"/>
        <v>MARIA EDUARDA MARTINS BATISTELA</v>
      </c>
      <c r="J168" s="63" t="str">
        <f t="shared" si="31"/>
        <v>LICEU JARDIM</v>
      </c>
      <c r="K168" s="48">
        <f t="shared" si="27"/>
        <v>27.9</v>
      </c>
      <c r="L168" s="67">
        <f t="shared" si="28"/>
        <v>28.067999999999998</v>
      </c>
      <c r="M168" s="48">
        <f t="shared" si="32"/>
        <v>0.17699999999999999</v>
      </c>
      <c r="N168" s="49">
        <v>55</v>
      </c>
      <c r="O168" s="28"/>
      <c r="P168" s="47">
        <f t="shared" si="33"/>
        <v>54</v>
      </c>
      <c r="Q168" s="24" t="str">
        <f t="shared" si="34"/>
        <v>STELLA ALVES MATIUSSI</v>
      </c>
      <c r="R168" s="24" t="str">
        <f>IF($L168="","",VLOOKUP(Q168,LISTAS!$F$5:$G$1006,2,0))</f>
        <v>LICEU JARDIM</v>
      </c>
      <c r="S168" s="36">
        <f t="shared" si="35"/>
        <v>0</v>
      </c>
      <c r="T168" s="25" t="str">
        <f t="shared" si="36"/>
        <v/>
      </c>
      <c r="U168" s="25" t="str">
        <f t="shared" si="37"/>
        <v/>
      </c>
    </row>
    <row r="169" spans="2:21" ht="16.5" x14ac:dyDescent="0.3">
      <c r="B169" s="26" t="s">
        <v>763</v>
      </c>
      <c r="C169" s="22" t="str">
        <f>IF(B169="","",VLOOKUP(B169,LISTAS!$F$5:$G$1006,2,0))</f>
        <v>LICEU JARDIM</v>
      </c>
      <c r="D169" s="35">
        <v>13</v>
      </c>
      <c r="E169" s="35">
        <v>10.3</v>
      </c>
      <c r="F169" s="35">
        <f t="shared" si="39"/>
        <v>23.3</v>
      </c>
      <c r="G169" s="5"/>
      <c r="H169" s="48">
        <f t="shared" si="29"/>
        <v>23.469000000000001</v>
      </c>
      <c r="I169" s="63" t="str">
        <f t="shared" si="30"/>
        <v>MARIA EDUARDA SANTAROSSA BONI</v>
      </c>
      <c r="J169" s="63" t="str">
        <f t="shared" si="31"/>
        <v>LICEU JARDIM</v>
      </c>
      <c r="K169" s="48">
        <f t="shared" si="27"/>
        <v>23.3</v>
      </c>
      <c r="L169" s="67">
        <f t="shared" si="28"/>
        <v>23.469000000000001</v>
      </c>
      <c r="M169" s="48">
        <f t="shared" si="32"/>
        <v>0.17100000000000001</v>
      </c>
      <c r="N169" s="49">
        <v>56</v>
      </c>
      <c r="O169" s="28"/>
      <c r="P169" s="47">
        <f t="shared" si="33"/>
        <v>54</v>
      </c>
      <c r="Q169" s="24" t="str">
        <f t="shared" si="34"/>
        <v>MARIA MARCONDES CALIMAN</v>
      </c>
      <c r="R169" s="24" t="str">
        <f>IF($L169="","",VLOOKUP(Q169,LISTAS!$F$5:$G$1006,2,0))</f>
        <v>LICEU JARDIM</v>
      </c>
      <c r="S169" s="36">
        <f t="shared" si="35"/>
        <v>0</v>
      </c>
      <c r="T169" s="25" t="str">
        <f t="shared" si="36"/>
        <v/>
      </c>
      <c r="U169" s="25" t="str">
        <f t="shared" si="37"/>
        <v/>
      </c>
    </row>
    <row r="170" spans="2:21" ht="16.5" x14ac:dyDescent="0.3">
      <c r="B170" s="26" t="s">
        <v>764</v>
      </c>
      <c r="C170" s="22" t="str">
        <f>IF(B170="","",VLOOKUP(B170,LISTAS!$F$5:$G$1006,2,0))</f>
        <v>LICEU JARDIM</v>
      </c>
      <c r="D170" s="35">
        <v>13.8</v>
      </c>
      <c r="E170" s="35">
        <v>12.6</v>
      </c>
      <c r="F170" s="35">
        <f t="shared" si="39"/>
        <v>26.4</v>
      </c>
      <c r="G170" s="5"/>
      <c r="H170" s="48">
        <f t="shared" si="29"/>
        <v>26.57</v>
      </c>
      <c r="I170" s="63" t="str">
        <f t="shared" si="30"/>
        <v>MARIA LUÍSA MARTINS BARBOSA</v>
      </c>
      <c r="J170" s="63" t="str">
        <f t="shared" si="31"/>
        <v>LICEU JARDIM</v>
      </c>
      <c r="K170" s="48">
        <f t="shared" si="27"/>
        <v>26.4</v>
      </c>
      <c r="L170" s="67">
        <f t="shared" si="28"/>
        <v>26.57</v>
      </c>
      <c r="M170" s="48">
        <f t="shared" si="32"/>
        <v>0.16200000000000001</v>
      </c>
      <c r="N170" s="49">
        <v>57</v>
      </c>
      <c r="O170" s="28"/>
      <c r="P170" s="47">
        <f t="shared" si="33"/>
        <v>54</v>
      </c>
      <c r="Q170" s="24" t="str">
        <f t="shared" si="34"/>
        <v>LUISA FONSECA NABARRETO</v>
      </c>
      <c r="R170" s="24" t="str">
        <f>IF($L170="","",VLOOKUP(Q170,LISTAS!$F$5:$G$1006,2,0))</f>
        <v>GRUPO FÊNIX DE EDUCAÇÃO</v>
      </c>
      <c r="S170" s="36">
        <f t="shared" si="35"/>
        <v>0</v>
      </c>
      <c r="T170" s="25" t="str">
        <f t="shared" si="36"/>
        <v/>
      </c>
      <c r="U170" s="25" t="str">
        <f t="shared" si="37"/>
        <v/>
      </c>
    </row>
    <row r="171" spans="2:21" ht="16.5" x14ac:dyDescent="0.3">
      <c r="B171" s="26" t="s">
        <v>572</v>
      </c>
      <c r="C171" s="22" t="str">
        <f>IF(B171="","",VLOOKUP(B171,LISTAS!$F$5:$G$1006,2,0))</f>
        <v>LICEU JARDIM</v>
      </c>
      <c r="D171" s="35">
        <v>0</v>
      </c>
      <c r="E171" s="35">
        <v>0</v>
      </c>
      <c r="F171" s="35">
        <f t="shared" si="39"/>
        <v>0</v>
      </c>
      <c r="G171" s="5"/>
      <c r="H171" s="48">
        <f t="shared" si="29"/>
        <v>0.17100000000000001</v>
      </c>
      <c r="I171" s="63" t="str">
        <f t="shared" si="30"/>
        <v>MARIA MARCONDES CALIMAN</v>
      </c>
      <c r="J171" s="63" t="str">
        <f t="shared" si="31"/>
        <v>LICEU JARDIM</v>
      </c>
      <c r="K171" s="48">
        <f t="shared" si="27"/>
        <v>0</v>
      </c>
      <c r="L171" s="67">
        <f t="shared" si="28"/>
        <v>0.17100000000000001</v>
      </c>
      <c r="M171" s="48">
        <f t="shared" si="32"/>
        <v>0.156</v>
      </c>
      <c r="N171" s="49">
        <v>58</v>
      </c>
      <c r="O171" s="28"/>
      <c r="P171" s="47">
        <f t="shared" si="33"/>
        <v>54</v>
      </c>
      <c r="Q171" s="24" t="str">
        <f t="shared" si="34"/>
        <v>ALYSSA Y. ASAHI</v>
      </c>
      <c r="R171" s="24" t="str">
        <f>IF($L171="","",VLOOKUP(Q171,LISTAS!$F$5:$G$1006,2,0))</f>
        <v>COLÉGIO ARBOS S.C.S.</v>
      </c>
      <c r="S171" s="36">
        <f t="shared" si="35"/>
        <v>0</v>
      </c>
      <c r="T171" s="25" t="str">
        <f t="shared" si="36"/>
        <v/>
      </c>
      <c r="U171" s="25" t="str">
        <f t="shared" si="37"/>
        <v/>
      </c>
    </row>
    <row r="172" spans="2:21" ht="16.5" x14ac:dyDescent="0.3">
      <c r="B172" s="26" t="s">
        <v>577</v>
      </c>
      <c r="C172" s="22" t="str">
        <f>IF(B172="","",VLOOKUP(B172,LISTAS!$F$5:$G$1006,2,0))</f>
        <v>LICEU JARDIM</v>
      </c>
      <c r="D172" s="35">
        <v>12.6</v>
      </c>
      <c r="E172" s="35">
        <v>12.3</v>
      </c>
      <c r="F172" s="35">
        <f t="shared" si="39"/>
        <v>24.9</v>
      </c>
      <c r="G172" s="5"/>
      <c r="H172" s="48">
        <f t="shared" si="29"/>
        <v>25.071999999999999</v>
      </c>
      <c r="I172" s="63" t="str">
        <f t="shared" si="30"/>
        <v>MARIZKA ZAKALUK</v>
      </c>
      <c r="J172" s="63" t="str">
        <f t="shared" si="31"/>
        <v>LICEU JARDIM</v>
      </c>
      <c r="K172" s="48">
        <f t="shared" si="27"/>
        <v>24.9</v>
      </c>
      <c r="L172" s="67">
        <f t="shared" si="28"/>
        <v>25.071999999999999</v>
      </c>
      <c r="M172" s="48">
        <f t="shared" si="32"/>
        <v>0.155</v>
      </c>
      <c r="N172" s="49">
        <v>59</v>
      </c>
      <c r="O172" s="28"/>
      <c r="P172" s="47">
        <f t="shared" si="33"/>
        <v>54</v>
      </c>
      <c r="Q172" s="24" t="str">
        <f t="shared" si="34"/>
        <v>OLIVIA S REIS</v>
      </c>
      <c r="R172" s="24" t="str">
        <f>IF($L172="","",VLOOKUP(Q172,LISTAS!$F$5:$G$1006,2,0))</f>
        <v>COLÉGIO ARBOS S.C.S.</v>
      </c>
      <c r="S172" s="36">
        <f t="shared" si="35"/>
        <v>0</v>
      </c>
      <c r="T172" s="25" t="str">
        <f t="shared" si="36"/>
        <v/>
      </c>
      <c r="U172" s="25" t="str">
        <f t="shared" si="37"/>
        <v/>
      </c>
    </row>
    <row r="173" spans="2:21" ht="16.5" x14ac:dyDescent="0.3">
      <c r="B173" s="26" t="s">
        <v>765</v>
      </c>
      <c r="C173" s="22" t="str">
        <f>IF(B173="","",VLOOKUP(B173,LISTAS!$F$5:$G$1006,2,0))</f>
        <v>LICEU JARDIM</v>
      </c>
      <c r="D173" s="35">
        <v>13.7</v>
      </c>
      <c r="E173" s="35">
        <v>12.7</v>
      </c>
      <c r="F173" s="35">
        <f t="shared" si="39"/>
        <v>26.4</v>
      </c>
      <c r="G173" s="5"/>
      <c r="H173" s="48">
        <f t="shared" si="29"/>
        <v>26.572999999999997</v>
      </c>
      <c r="I173" s="63" t="str">
        <f t="shared" si="30"/>
        <v>MELISSA MARTINS PEDROSO CAFOLLA</v>
      </c>
      <c r="J173" s="63" t="str">
        <f t="shared" si="31"/>
        <v>LICEU JARDIM</v>
      </c>
      <c r="K173" s="48">
        <f t="shared" si="27"/>
        <v>26.4</v>
      </c>
      <c r="L173" s="67">
        <f t="shared" si="28"/>
        <v>26.572999999999997</v>
      </c>
      <c r="M173" s="48">
        <f t="shared" si="32"/>
        <v>0.154</v>
      </c>
      <c r="N173" s="49">
        <v>60</v>
      </c>
      <c r="O173" s="28"/>
      <c r="P173" s="47">
        <f t="shared" si="33"/>
        <v>54</v>
      </c>
      <c r="Q173" s="24" t="str">
        <f t="shared" si="34"/>
        <v>ALICE MEIRELES</v>
      </c>
      <c r="R173" s="24" t="str">
        <f>IF($L173="","",VLOOKUP(Q173,LISTAS!$F$5:$G$1006,2,0))</f>
        <v>COLÉGIO ARBOS S.C.S.</v>
      </c>
      <c r="S173" s="36">
        <f t="shared" si="35"/>
        <v>0</v>
      </c>
      <c r="T173" s="25" t="str">
        <f t="shared" si="36"/>
        <v/>
      </c>
      <c r="U173" s="25" t="str">
        <f t="shared" si="37"/>
        <v/>
      </c>
    </row>
    <row r="174" spans="2:21" ht="16.5" x14ac:dyDescent="0.3">
      <c r="B174" s="26" t="s">
        <v>584</v>
      </c>
      <c r="C174" s="22" t="str">
        <f>IF(B174="","",VLOOKUP(B174,LISTAS!$F$5:$G$1006,2,0))</f>
        <v>LICEU JARDIM</v>
      </c>
      <c r="D174" s="35">
        <v>14.6</v>
      </c>
      <c r="E174" s="35">
        <v>11</v>
      </c>
      <c r="F174" s="35">
        <f t="shared" si="39"/>
        <v>25.6</v>
      </c>
      <c r="G174" s="5"/>
      <c r="H174" s="48">
        <f t="shared" si="29"/>
        <v>25.774000000000001</v>
      </c>
      <c r="I174" s="63" t="str">
        <f t="shared" si="30"/>
        <v>RAFAELA DE OLIVEIRA MARQUES CONTE</v>
      </c>
      <c r="J174" s="63" t="str">
        <f t="shared" si="31"/>
        <v>LICEU JARDIM</v>
      </c>
      <c r="K174" s="48">
        <f t="shared" si="27"/>
        <v>25.6</v>
      </c>
      <c r="L174" s="67">
        <f t="shared" si="28"/>
        <v>25.774000000000001</v>
      </c>
      <c r="M174" s="48">
        <f t="shared" si="32"/>
        <v>0.152</v>
      </c>
      <c r="N174" s="49">
        <v>61</v>
      </c>
      <c r="O174" s="28"/>
      <c r="P174" s="47">
        <f t="shared" si="33"/>
        <v>54</v>
      </c>
      <c r="Q174" s="24" t="str">
        <f t="shared" si="34"/>
        <v>VITORIA  DE SOUZA BATISTA</v>
      </c>
      <c r="R174" s="24" t="str">
        <f>IF($L174="","",VLOOKUP(Q174,LISTAS!$F$5:$G$1006,2,0))</f>
        <v>COLÉGIO ARBOS S.C.S.</v>
      </c>
      <c r="S174" s="36">
        <f t="shared" si="35"/>
        <v>0</v>
      </c>
      <c r="T174" s="25" t="str">
        <f t="shared" si="36"/>
        <v/>
      </c>
      <c r="U174" s="25" t="str">
        <f t="shared" si="37"/>
        <v/>
      </c>
    </row>
    <row r="175" spans="2:21" ht="16.5" x14ac:dyDescent="0.3">
      <c r="B175" s="26" t="s">
        <v>597</v>
      </c>
      <c r="C175" s="22" t="str">
        <f>IF(B175="","",VLOOKUP(B175,LISTAS!$F$5:$G$1006,2,0))</f>
        <v>LICEU JARDIM</v>
      </c>
      <c r="D175" s="35">
        <v>13.6</v>
      </c>
      <c r="E175" s="35">
        <v>12.9</v>
      </c>
      <c r="F175" s="35">
        <f t="shared" si="39"/>
        <v>26.5</v>
      </c>
      <c r="G175" s="5"/>
      <c r="H175" s="48">
        <f t="shared" si="29"/>
        <v>26.675000000000001</v>
      </c>
      <c r="I175" s="63" t="str">
        <f t="shared" si="30"/>
        <v>SOFIA VIEIRA GUAZZELLI VINCI</v>
      </c>
      <c r="J175" s="63" t="str">
        <f t="shared" si="31"/>
        <v>LICEU JARDIM</v>
      </c>
      <c r="K175" s="48">
        <f t="shared" si="27"/>
        <v>26.5</v>
      </c>
      <c r="L175" s="67">
        <f t="shared" si="28"/>
        <v>26.675000000000001</v>
      </c>
      <c r="M175" s="48">
        <f t="shared" si="32"/>
        <v>0.14899999999999999</v>
      </c>
      <c r="N175" s="49">
        <v>62</v>
      </c>
      <c r="O175" s="28"/>
      <c r="P175" s="47">
        <f t="shared" si="33"/>
        <v>54</v>
      </c>
      <c r="Q175" s="24" t="str">
        <f t="shared" si="34"/>
        <v>LAURA SANTOS CASAGRANDE</v>
      </c>
      <c r="R175" s="24" t="str">
        <f>IF($L175="","",VLOOKUP(Q175,LISTAS!$F$5:$G$1006,2,0))</f>
        <v>COLÉGIO ARBOS S.C.S.</v>
      </c>
      <c r="S175" s="36">
        <f t="shared" si="35"/>
        <v>0</v>
      </c>
      <c r="T175" s="25" t="str">
        <f t="shared" si="36"/>
        <v/>
      </c>
      <c r="U175" s="25" t="str">
        <f t="shared" si="37"/>
        <v/>
      </c>
    </row>
    <row r="176" spans="2:21" ht="16.5" x14ac:dyDescent="0.3">
      <c r="B176" s="26" t="s">
        <v>766</v>
      </c>
      <c r="C176" s="22" t="str">
        <f>IF(B176="","",VLOOKUP(B176,LISTAS!$F$5:$G$1006,2,0))</f>
        <v>LICEU JARDIM</v>
      </c>
      <c r="D176" s="35">
        <v>13.8</v>
      </c>
      <c r="E176" s="35">
        <v>15.8</v>
      </c>
      <c r="F176" s="35">
        <f t="shared" si="39"/>
        <v>29.6</v>
      </c>
      <c r="G176" s="5"/>
      <c r="H176" s="48">
        <f t="shared" si="29"/>
        <v>29.776</v>
      </c>
      <c r="I176" s="63" t="str">
        <f t="shared" si="30"/>
        <v>SOPHIA OLIVEIRA DA COSTA ROSA</v>
      </c>
      <c r="J176" s="63" t="str">
        <f t="shared" si="31"/>
        <v>LICEU JARDIM</v>
      </c>
      <c r="K176" s="48">
        <f t="shared" si="27"/>
        <v>29.6</v>
      </c>
      <c r="L176" s="67">
        <f t="shared" si="28"/>
        <v>29.776</v>
      </c>
      <c r="M176" s="48">
        <f t="shared" si="32"/>
        <v>0.13300000000000001</v>
      </c>
      <c r="N176" s="49">
        <v>63</v>
      </c>
      <c r="O176" s="28"/>
      <c r="P176" s="47">
        <f t="shared" si="33"/>
        <v>54</v>
      </c>
      <c r="Q176" s="24" t="str">
        <f t="shared" si="34"/>
        <v>CECÍLIA RAMPIM BENEDICTO</v>
      </c>
      <c r="R176" s="24" t="str">
        <f>IF($L176="","",VLOOKUP(Q176,LISTAS!$F$5:$G$1006,2,0))</f>
        <v>PEN LIFE</v>
      </c>
      <c r="S176" s="36">
        <f t="shared" si="35"/>
        <v>0</v>
      </c>
      <c r="T176" s="25" t="str">
        <f t="shared" si="36"/>
        <v/>
      </c>
      <c r="U176" s="25" t="str">
        <f t="shared" si="37"/>
        <v/>
      </c>
    </row>
    <row r="177" spans="2:21" ht="16.5" x14ac:dyDescent="0.3">
      <c r="B177" s="26" t="s">
        <v>598</v>
      </c>
      <c r="C177" s="22" t="str">
        <f>IF(B177="","",VLOOKUP(B177,LISTAS!$F$5:$G$1006,2,0))</f>
        <v>LICEU JARDIM</v>
      </c>
      <c r="D177" s="35">
        <v>0</v>
      </c>
      <c r="E177" s="35">
        <v>0</v>
      </c>
      <c r="F177" s="35">
        <f t="shared" si="39"/>
        <v>0</v>
      </c>
      <c r="G177" s="5"/>
      <c r="H177" s="48">
        <f t="shared" si="29"/>
        <v>0.17699999999999999</v>
      </c>
      <c r="I177" s="63" t="str">
        <f t="shared" si="30"/>
        <v>STELLA ALVES MATIUSSI</v>
      </c>
      <c r="J177" s="63" t="str">
        <f t="shared" si="31"/>
        <v>LICEU JARDIM</v>
      </c>
      <c r="K177" s="48">
        <f t="shared" si="27"/>
        <v>0</v>
      </c>
      <c r="L177" s="67">
        <f t="shared" si="28"/>
        <v>0.17699999999999999</v>
      </c>
      <c r="M177" s="48">
        <f t="shared" si="32"/>
        <v>0.13200000000000001</v>
      </c>
      <c r="N177" s="49">
        <v>64</v>
      </c>
      <c r="O177" s="28"/>
      <c r="P177" s="47">
        <f t="shared" si="33"/>
        <v>54</v>
      </c>
      <c r="Q177" s="24" t="str">
        <f t="shared" si="34"/>
        <v>MARINA COCHI</v>
      </c>
      <c r="R177" s="24" t="str">
        <f>IF($L177="","",VLOOKUP(Q177,LISTAS!$F$5:$G$1006,2,0))</f>
        <v>ARBOS S.B.C.</v>
      </c>
      <c r="S177" s="36">
        <f t="shared" si="35"/>
        <v>0</v>
      </c>
      <c r="T177" s="25" t="str">
        <f t="shared" si="36"/>
        <v/>
      </c>
      <c r="U177" s="25" t="str">
        <f t="shared" si="37"/>
        <v/>
      </c>
    </row>
    <row r="178" spans="2:21" ht="16.5" x14ac:dyDescent="0.3">
      <c r="B178" s="26" t="s">
        <v>753</v>
      </c>
      <c r="C178" s="22" t="str">
        <f>IF(B178="","",VLOOKUP(B178,LISTAS!$F$5:$G$1006,2,0))</f>
        <v>LICEU JARDIM</v>
      </c>
      <c r="D178" s="35">
        <v>0</v>
      </c>
      <c r="E178" s="35">
        <v>0</v>
      </c>
      <c r="F178" s="35">
        <f t="shared" ref="F178:F213" si="40">IF(D178="",IF(E178="","",SUM(D178:E178)),SUM(D178:E178))</f>
        <v>0</v>
      </c>
      <c r="G178" s="5"/>
      <c r="H178" s="48">
        <f t="shared" si="29"/>
        <v>0.17799999999999999</v>
      </c>
      <c r="I178" s="63" t="str">
        <f t="shared" si="30"/>
        <v>HELENA CUSNIR ANDERSON</v>
      </c>
      <c r="J178" s="63" t="str">
        <f t="shared" si="31"/>
        <v>LICEU JARDIM</v>
      </c>
      <c r="K178" s="48">
        <f t="shared" ref="K178:K213" si="41">IF($L178="","",F178)</f>
        <v>0</v>
      </c>
      <c r="L178" s="67">
        <f t="shared" ref="L178:L213" si="42">H178</f>
        <v>0.17799999999999999</v>
      </c>
      <c r="M178" s="48">
        <f t="shared" si="32"/>
        <v>0.11799999999999999</v>
      </c>
      <c r="N178" s="49">
        <v>65</v>
      </c>
      <c r="O178" s="28"/>
      <c r="P178" s="47">
        <f t="shared" si="33"/>
        <v>54</v>
      </c>
      <c r="Q178" s="24" t="str">
        <f t="shared" si="34"/>
        <v>CATARINA FILGUEIRAS PARANHOS FARO</v>
      </c>
      <c r="R178" s="24" t="str">
        <f>IF($L178="","",VLOOKUP(Q178,LISTAS!$F$5:$G$1006,2,0))</f>
        <v>EXTERNATO RIO BRANCO</v>
      </c>
      <c r="S178" s="36">
        <f t="shared" si="35"/>
        <v>0</v>
      </c>
      <c r="T178" s="25" t="str">
        <f t="shared" si="36"/>
        <v/>
      </c>
      <c r="U178" s="25" t="str">
        <f t="shared" si="37"/>
        <v/>
      </c>
    </row>
    <row r="179" spans="2:21" ht="16.5" x14ac:dyDescent="0.3">
      <c r="B179" s="26" t="s">
        <v>838</v>
      </c>
      <c r="C179" s="22" t="str">
        <f>IF(B179="","",VLOOKUP(B179,LISTAS!$F$5:$G$1006,2,0))</f>
        <v>LICEU JARDIM</v>
      </c>
      <c r="D179" s="35">
        <v>12.7</v>
      </c>
      <c r="E179" s="35">
        <v>9.9</v>
      </c>
      <c r="F179" s="35">
        <f t="shared" si="40"/>
        <v>22.6</v>
      </c>
      <c r="G179" s="5"/>
      <c r="H179" s="48">
        <f t="shared" ref="H179:H213" si="43">IF(F179="","",F179+(ROW(F179)/1000))</f>
        <v>22.779</v>
      </c>
      <c r="I179" s="63" t="str">
        <f t="shared" ref="I179:I213" si="44">IF($L179="","",IF(B179="","",B179))</f>
        <v>REBECA SOFIA</v>
      </c>
      <c r="J179" s="63" t="str">
        <f t="shared" ref="J179:J213" si="45">IF($L179="","",IF(C179="","",C179))</f>
        <v>LICEU JARDIM</v>
      </c>
      <c r="K179" s="48">
        <f t="shared" si="41"/>
        <v>22.6</v>
      </c>
      <c r="L179" s="67">
        <f t="shared" si="42"/>
        <v>22.779</v>
      </c>
      <c r="M179" s="48">
        <f t="shared" ref="M179:M213" si="46">IF(L179="","",LARGE($L$114:$L$213,N179))</f>
        <v>0.11600000000000001</v>
      </c>
      <c r="N179" s="49">
        <v>66</v>
      </c>
      <c r="O179" s="28"/>
      <c r="P179" s="47">
        <f t="shared" ref="P179:P213" si="47">IF(S179&lt;&gt;"",_xlfn.RANK.EQ(S179,$S$114:$S$213,0),"")</f>
        <v>54</v>
      </c>
      <c r="Q179" s="24" t="str">
        <f t="shared" ref="Q179:Q213" si="48">IF($L179="","",VLOOKUP(M179,$H$114:$K$213,2,0))</f>
        <v>AMANDA UTIDA ELIAS</v>
      </c>
      <c r="R179" s="24" t="str">
        <f>IF($L179="","",VLOOKUP(Q179,LISTAS!$F$5:$G$1006,2,0))</f>
        <v>EXTERNATO RIO BRANCO</v>
      </c>
      <c r="S179" s="36">
        <f t="shared" ref="S179:S213" si="49">IF($L179="","",VLOOKUP(M179,$H$114:$K$213,4,0))</f>
        <v>0</v>
      </c>
      <c r="T179" s="25" t="str">
        <f t="shared" ref="T179:T213" si="50">IF($P179="","",IF(S179=$U$5,"",IF($P179=1,400,IF($P179=2,340,IF($P179=3,300,IF($P179=4,280,IF($P179=5,270,IF($P179=6,260,IF($P179=7,250,IF($P179=8,240,IF($P179=9,200,IF($P179=10,200,IF($P179=11,200,IF($P179=12,200,IF($P179=13,200,IF($P179=14,200,IF($P179=15,200,IF($P179=16,200,IF($P179&gt;16,"","")))))))))))))))))))</f>
        <v/>
      </c>
      <c r="U179" s="25" t="str">
        <f t="shared" ref="U179:U213" si="51">IF(P179="","",IF($S$5="NÃO","",IF(S179=$U$5,"",IF(P179=1,400,IF(P179=2,340,IF(P179=3,300,IF(P179=4,280,IF(P179=5,270,IF(P179=6,260,IF(P179=7,250,IF(P179=8,240,IF(P179=9,200,IF(P179=10,200,IF(P179=11,200,IF(P179=12,200,IF(P179=13,200,IF(P179=14,200,IF(P179=15,200,IF(P179=16,200,IF(P179&gt;16,"",""))))))))))))))))))))</f>
        <v/>
      </c>
    </row>
    <row r="180" spans="2:21" ht="16.5" x14ac:dyDescent="0.3">
      <c r="B180" s="26" t="s">
        <v>871</v>
      </c>
      <c r="C180" s="22" t="str">
        <f>IF(B180="","",VLOOKUP(B180,LISTAS!$F$5:$G$1006,2,0))</f>
        <v>LICEU JARDIM</v>
      </c>
      <c r="D180" s="35">
        <v>13.8</v>
      </c>
      <c r="E180" s="35">
        <v>13.6</v>
      </c>
      <c r="F180" s="35">
        <f t="shared" si="40"/>
        <v>27.4</v>
      </c>
      <c r="G180" s="5"/>
      <c r="H180" s="48">
        <f t="shared" si="43"/>
        <v>27.58</v>
      </c>
      <c r="I180" s="63" t="str">
        <f t="shared" si="44"/>
        <v>ALICE MACHIORI</v>
      </c>
      <c r="J180" s="63" t="str">
        <f t="shared" si="45"/>
        <v>LICEU JARDIM</v>
      </c>
      <c r="K180" s="48">
        <f t="shared" si="41"/>
        <v>27.4</v>
      </c>
      <c r="L180" s="67">
        <f t="shared" si="42"/>
        <v>27.58</v>
      </c>
      <c r="M180" s="48">
        <f t="shared" si="46"/>
        <v>0.115</v>
      </c>
      <c r="N180" s="49">
        <v>67</v>
      </c>
      <c r="O180" s="28"/>
      <c r="P180" s="47">
        <f t="shared" si="47"/>
        <v>54</v>
      </c>
      <c r="Q180" s="24" t="str">
        <f t="shared" si="48"/>
        <v>ALICIA NORONHA GONÇALVES</v>
      </c>
      <c r="R180" s="24" t="str">
        <f>IF($L180="","",VLOOKUP(Q180,LISTAS!$F$5:$G$1006,2,0))</f>
        <v>EXTERNATO RIO BRANCO</v>
      </c>
      <c r="S180" s="36">
        <f t="shared" si="49"/>
        <v>0</v>
      </c>
      <c r="T180" s="25" t="str">
        <f t="shared" si="50"/>
        <v/>
      </c>
      <c r="U180" s="25" t="str">
        <f t="shared" si="51"/>
        <v/>
      </c>
    </row>
    <row r="181" spans="2:21" ht="16.5" x14ac:dyDescent="0.3">
      <c r="B181" s="26"/>
      <c r="C181" s="22" t="str">
        <f>IF(B181="","",VLOOKUP(B181,LISTAS!$F$5:$G$1006,2,0))</f>
        <v/>
      </c>
      <c r="D181" s="35"/>
      <c r="E181" s="35"/>
      <c r="F181" s="35" t="str">
        <f t="shared" si="40"/>
        <v/>
      </c>
      <c r="G181" s="5"/>
      <c r="H181" s="48" t="str">
        <f t="shared" si="43"/>
        <v/>
      </c>
      <c r="I181" s="63" t="str">
        <f t="shared" si="44"/>
        <v/>
      </c>
      <c r="J181" s="63" t="str">
        <f t="shared" si="45"/>
        <v/>
      </c>
      <c r="K181" s="48" t="str">
        <f t="shared" si="41"/>
        <v/>
      </c>
      <c r="L181" s="67" t="str">
        <f t="shared" si="42"/>
        <v/>
      </c>
      <c r="M181" s="48" t="str">
        <f t="shared" si="46"/>
        <v/>
      </c>
      <c r="N181" s="49">
        <v>68</v>
      </c>
      <c r="O181" s="28"/>
      <c r="P181" s="47" t="str">
        <f t="shared" si="47"/>
        <v/>
      </c>
      <c r="Q181" s="24" t="str">
        <f t="shared" si="48"/>
        <v/>
      </c>
      <c r="R181" s="24" t="str">
        <f>IF($L181="","",VLOOKUP(Q181,LISTAS!$F$5:$G$1006,2,0))</f>
        <v/>
      </c>
      <c r="S181" s="36" t="str">
        <f t="shared" si="49"/>
        <v/>
      </c>
      <c r="T181" s="25" t="str">
        <f t="shared" si="50"/>
        <v/>
      </c>
      <c r="U181" s="25" t="str">
        <f t="shared" si="51"/>
        <v/>
      </c>
    </row>
    <row r="182" spans="2:21" ht="16.5" x14ac:dyDescent="0.3">
      <c r="B182" s="26"/>
      <c r="C182" s="22" t="str">
        <f>IF(B182="","",VLOOKUP(B182,LISTAS!$F$5:$G$1006,2,0))</f>
        <v/>
      </c>
      <c r="D182" s="35"/>
      <c r="E182" s="35"/>
      <c r="F182" s="35" t="str">
        <f t="shared" si="40"/>
        <v/>
      </c>
      <c r="G182" s="5"/>
      <c r="H182" s="48" t="str">
        <f t="shared" si="43"/>
        <v/>
      </c>
      <c r="I182" s="63" t="str">
        <f t="shared" si="44"/>
        <v/>
      </c>
      <c r="J182" s="63" t="str">
        <f t="shared" si="45"/>
        <v/>
      </c>
      <c r="K182" s="48" t="str">
        <f t="shared" si="41"/>
        <v/>
      </c>
      <c r="L182" s="67" t="str">
        <f t="shared" si="42"/>
        <v/>
      </c>
      <c r="M182" s="48" t="str">
        <f t="shared" si="46"/>
        <v/>
      </c>
      <c r="N182" s="49">
        <v>69</v>
      </c>
      <c r="O182" s="28"/>
      <c r="P182" s="47" t="str">
        <f t="shared" si="47"/>
        <v/>
      </c>
      <c r="Q182" s="24" t="str">
        <f t="shared" si="48"/>
        <v/>
      </c>
      <c r="R182" s="24" t="str">
        <f>IF($L182="","",VLOOKUP(Q182,LISTAS!$F$5:$G$1006,2,0))</f>
        <v/>
      </c>
      <c r="S182" s="36" t="str">
        <f t="shared" si="49"/>
        <v/>
      </c>
      <c r="T182" s="25" t="str">
        <f t="shared" si="50"/>
        <v/>
      </c>
      <c r="U182" s="25" t="str">
        <f t="shared" si="51"/>
        <v/>
      </c>
    </row>
    <row r="183" spans="2:21" ht="16.5" x14ac:dyDescent="0.3">
      <c r="B183" s="26"/>
      <c r="C183" s="22" t="str">
        <f>IF(B183="","",VLOOKUP(B183,LISTAS!$F$5:$G$1006,2,0))</f>
        <v/>
      </c>
      <c r="D183" s="35"/>
      <c r="E183" s="35"/>
      <c r="F183" s="35" t="str">
        <f t="shared" si="40"/>
        <v/>
      </c>
      <c r="G183" s="5"/>
      <c r="H183" s="48" t="str">
        <f t="shared" si="43"/>
        <v/>
      </c>
      <c r="I183" s="63" t="str">
        <f t="shared" si="44"/>
        <v/>
      </c>
      <c r="J183" s="63" t="str">
        <f t="shared" si="45"/>
        <v/>
      </c>
      <c r="K183" s="48" t="str">
        <f t="shared" si="41"/>
        <v/>
      </c>
      <c r="L183" s="67" t="str">
        <f t="shared" si="42"/>
        <v/>
      </c>
      <c r="M183" s="48" t="str">
        <f t="shared" si="46"/>
        <v/>
      </c>
      <c r="N183" s="49">
        <v>70</v>
      </c>
      <c r="O183" s="28"/>
      <c r="P183" s="47" t="str">
        <f t="shared" si="47"/>
        <v/>
      </c>
      <c r="Q183" s="24" t="str">
        <f t="shared" si="48"/>
        <v/>
      </c>
      <c r="R183" s="24" t="str">
        <f>IF($L183="","",VLOOKUP(Q183,LISTAS!$F$5:$G$1006,2,0))</f>
        <v/>
      </c>
      <c r="S183" s="36" t="str">
        <f t="shared" si="49"/>
        <v/>
      </c>
      <c r="T183" s="25" t="str">
        <f t="shared" si="50"/>
        <v/>
      </c>
      <c r="U183" s="25" t="str">
        <f t="shared" si="51"/>
        <v/>
      </c>
    </row>
    <row r="184" spans="2:21" ht="16.5" x14ac:dyDescent="0.3">
      <c r="B184" s="26"/>
      <c r="C184" s="22" t="str">
        <f>IF(B184="","",VLOOKUP(B184,LISTAS!$F$5:$G$1006,2,0))</f>
        <v/>
      </c>
      <c r="D184" s="35"/>
      <c r="E184" s="35"/>
      <c r="F184" s="35" t="str">
        <f t="shared" si="40"/>
        <v/>
      </c>
      <c r="G184" s="5"/>
      <c r="H184" s="48" t="str">
        <f t="shared" si="43"/>
        <v/>
      </c>
      <c r="I184" s="63" t="str">
        <f t="shared" si="44"/>
        <v/>
      </c>
      <c r="J184" s="63" t="str">
        <f t="shared" si="45"/>
        <v/>
      </c>
      <c r="K184" s="48" t="str">
        <f t="shared" si="41"/>
        <v/>
      </c>
      <c r="L184" s="67" t="str">
        <f t="shared" si="42"/>
        <v/>
      </c>
      <c r="M184" s="48" t="str">
        <f t="shared" si="46"/>
        <v/>
      </c>
      <c r="N184" s="49">
        <v>71</v>
      </c>
      <c r="O184" s="28"/>
      <c r="P184" s="47" t="str">
        <f t="shared" si="47"/>
        <v/>
      </c>
      <c r="Q184" s="24" t="str">
        <f t="shared" si="48"/>
        <v/>
      </c>
      <c r="R184" s="24" t="str">
        <f>IF($L184="","",VLOOKUP(Q184,LISTAS!$F$5:$G$1006,2,0))</f>
        <v/>
      </c>
      <c r="S184" s="36" t="str">
        <f t="shared" si="49"/>
        <v/>
      </c>
      <c r="T184" s="25" t="str">
        <f t="shared" si="50"/>
        <v/>
      </c>
      <c r="U184" s="25" t="str">
        <f t="shared" si="51"/>
        <v/>
      </c>
    </row>
    <row r="185" spans="2:21" ht="16.5" x14ac:dyDescent="0.3">
      <c r="B185" s="26"/>
      <c r="C185" s="22" t="str">
        <f>IF(B185="","",VLOOKUP(B185,LISTAS!$F$5:$G$1006,2,0))</f>
        <v/>
      </c>
      <c r="D185" s="35"/>
      <c r="E185" s="35"/>
      <c r="F185" s="35" t="str">
        <f t="shared" si="40"/>
        <v/>
      </c>
      <c r="G185" s="5"/>
      <c r="H185" s="48" t="str">
        <f t="shared" si="43"/>
        <v/>
      </c>
      <c r="I185" s="63" t="str">
        <f t="shared" si="44"/>
        <v/>
      </c>
      <c r="J185" s="63" t="str">
        <f t="shared" si="45"/>
        <v/>
      </c>
      <c r="K185" s="48" t="str">
        <f t="shared" si="41"/>
        <v/>
      </c>
      <c r="L185" s="67" t="str">
        <f t="shared" si="42"/>
        <v/>
      </c>
      <c r="M185" s="48" t="str">
        <f t="shared" si="46"/>
        <v/>
      </c>
      <c r="N185" s="49">
        <v>72</v>
      </c>
      <c r="O185" s="28"/>
      <c r="P185" s="47" t="str">
        <f t="shared" si="47"/>
        <v/>
      </c>
      <c r="Q185" s="24" t="str">
        <f t="shared" si="48"/>
        <v/>
      </c>
      <c r="R185" s="24" t="str">
        <f>IF($L185="","",VLOOKUP(Q185,LISTAS!$F$5:$G$1006,2,0))</f>
        <v/>
      </c>
      <c r="S185" s="36" t="str">
        <f t="shared" si="49"/>
        <v/>
      </c>
      <c r="T185" s="25" t="str">
        <f t="shared" si="50"/>
        <v/>
      </c>
      <c r="U185" s="25" t="str">
        <f t="shared" si="51"/>
        <v/>
      </c>
    </row>
    <row r="186" spans="2:21" ht="16.5" x14ac:dyDescent="0.3">
      <c r="B186" s="26"/>
      <c r="C186" s="22" t="str">
        <f>IF(B186="","",VLOOKUP(B186,LISTAS!$F$5:$G$1006,2,0))</f>
        <v/>
      </c>
      <c r="D186" s="35"/>
      <c r="E186" s="35"/>
      <c r="F186" s="35" t="str">
        <f t="shared" si="40"/>
        <v/>
      </c>
      <c r="G186" s="5"/>
      <c r="H186" s="48" t="str">
        <f t="shared" si="43"/>
        <v/>
      </c>
      <c r="I186" s="63" t="str">
        <f t="shared" si="44"/>
        <v/>
      </c>
      <c r="J186" s="63" t="str">
        <f t="shared" si="45"/>
        <v/>
      </c>
      <c r="K186" s="48" t="str">
        <f t="shared" si="41"/>
        <v/>
      </c>
      <c r="L186" s="67" t="str">
        <f t="shared" si="42"/>
        <v/>
      </c>
      <c r="M186" s="48" t="str">
        <f t="shared" si="46"/>
        <v/>
      </c>
      <c r="N186" s="49">
        <v>73</v>
      </c>
      <c r="O186" s="28"/>
      <c r="P186" s="47" t="str">
        <f t="shared" si="47"/>
        <v/>
      </c>
      <c r="Q186" s="24" t="str">
        <f t="shared" si="48"/>
        <v/>
      </c>
      <c r="R186" s="24" t="str">
        <f>IF($L186="","",VLOOKUP(Q186,LISTAS!$F$5:$G$1006,2,0))</f>
        <v/>
      </c>
      <c r="S186" s="36" t="str">
        <f t="shared" si="49"/>
        <v/>
      </c>
      <c r="T186" s="25" t="str">
        <f t="shared" si="50"/>
        <v/>
      </c>
      <c r="U186" s="25" t="str">
        <f t="shared" si="51"/>
        <v/>
      </c>
    </row>
    <row r="187" spans="2:21" ht="16.5" x14ac:dyDescent="0.3">
      <c r="B187" s="26"/>
      <c r="C187" s="22" t="str">
        <f>IF(B187="","",VLOOKUP(B187,LISTAS!$F$5:$G$1006,2,0))</f>
        <v/>
      </c>
      <c r="D187" s="35"/>
      <c r="E187" s="35"/>
      <c r="F187" s="35" t="str">
        <f t="shared" si="40"/>
        <v/>
      </c>
      <c r="G187" s="5"/>
      <c r="H187" s="48" t="str">
        <f t="shared" si="43"/>
        <v/>
      </c>
      <c r="I187" s="63" t="str">
        <f t="shared" si="44"/>
        <v/>
      </c>
      <c r="J187" s="63" t="str">
        <f t="shared" si="45"/>
        <v/>
      </c>
      <c r="K187" s="48" t="str">
        <f t="shared" si="41"/>
        <v/>
      </c>
      <c r="L187" s="67" t="str">
        <f t="shared" si="42"/>
        <v/>
      </c>
      <c r="M187" s="48" t="str">
        <f t="shared" si="46"/>
        <v/>
      </c>
      <c r="N187" s="49">
        <v>74</v>
      </c>
      <c r="O187" s="28"/>
      <c r="P187" s="47" t="str">
        <f t="shared" si="47"/>
        <v/>
      </c>
      <c r="Q187" s="24" t="str">
        <f t="shared" si="48"/>
        <v/>
      </c>
      <c r="R187" s="24" t="str">
        <f>IF($L187="","",VLOOKUP(Q187,LISTAS!$F$5:$G$1006,2,0))</f>
        <v/>
      </c>
      <c r="S187" s="36" t="str">
        <f t="shared" si="49"/>
        <v/>
      </c>
      <c r="T187" s="25" t="str">
        <f t="shared" si="50"/>
        <v/>
      </c>
      <c r="U187" s="25" t="str">
        <f t="shared" si="51"/>
        <v/>
      </c>
    </row>
    <row r="188" spans="2:21" ht="16.5" x14ac:dyDescent="0.3">
      <c r="B188" s="26"/>
      <c r="C188" s="22" t="str">
        <f>IF(B188="","",VLOOKUP(B188,LISTAS!$F$5:$G$1006,2,0))</f>
        <v/>
      </c>
      <c r="D188" s="35"/>
      <c r="E188" s="35"/>
      <c r="F188" s="35" t="str">
        <f t="shared" si="40"/>
        <v/>
      </c>
      <c r="G188" s="5"/>
      <c r="H188" s="48" t="str">
        <f t="shared" si="43"/>
        <v/>
      </c>
      <c r="I188" s="63" t="str">
        <f t="shared" si="44"/>
        <v/>
      </c>
      <c r="J188" s="63" t="str">
        <f t="shared" si="45"/>
        <v/>
      </c>
      <c r="K188" s="48" t="str">
        <f t="shared" si="41"/>
        <v/>
      </c>
      <c r="L188" s="67" t="str">
        <f t="shared" si="42"/>
        <v/>
      </c>
      <c r="M188" s="48" t="str">
        <f t="shared" si="46"/>
        <v/>
      </c>
      <c r="N188" s="49">
        <v>75</v>
      </c>
      <c r="O188" s="28"/>
      <c r="P188" s="47" t="str">
        <f t="shared" si="47"/>
        <v/>
      </c>
      <c r="Q188" s="24" t="str">
        <f t="shared" si="48"/>
        <v/>
      </c>
      <c r="R188" s="24" t="str">
        <f>IF($L188="","",VLOOKUP(Q188,LISTAS!$F$5:$G$1006,2,0))</f>
        <v/>
      </c>
      <c r="S188" s="36" t="str">
        <f t="shared" si="49"/>
        <v/>
      </c>
      <c r="T188" s="25" t="str">
        <f t="shared" si="50"/>
        <v/>
      </c>
      <c r="U188" s="25" t="str">
        <f t="shared" si="51"/>
        <v/>
      </c>
    </row>
    <row r="189" spans="2:21" ht="16.5" x14ac:dyDescent="0.3">
      <c r="B189" s="26"/>
      <c r="C189" s="22" t="str">
        <f>IF(B189="","",VLOOKUP(B189,LISTAS!$F$5:$G$1006,2,0))</f>
        <v/>
      </c>
      <c r="D189" s="35"/>
      <c r="E189" s="35"/>
      <c r="F189" s="35" t="str">
        <f t="shared" si="40"/>
        <v/>
      </c>
      <c r="G189" s="5"/>
      <c r="H189" s="48" t="str">
        <f t="shared" si="43"/>
        <v/>
      </c>
      <c r="I189" s="63" t="str">
        <f t="shared" si="44"/>
        <v/>
      </c>
      <c r="J189" s="63" t="str">
        <f t="shared" si="45"/>
        <v/>
      </c>
      <c r="K189" s="48" t="str">
        <f t="shared" si="41"/>
        <v/>
      </c>
      <c r="L189" s="67" t="str">
        <f t="shared" si="42"/>
        <v/>
      </c>
      <c r="M189" s="48" t="str">
        <f t="shared" si="46"/>
        <v/>
      </c>
      <c r="N189" s="49">
        <v>76</v>
      </c>
      <c r="O189" s="28"/>
      <c r="P189" s="47" t="str">
        <f t="shared" si="47"/>
        <v/>
      </c>
      <c r="Q189" s="24" t="str">
        <f t="shared" si="48"/>
        <v/>
      </c>
      <c r="R189" s="24" t="str">
        <f>IF($L189="","",VLOOKUP(Q189,LISTAS!$F$5:$G$1006,2,0))</f>
        <v/>
      </c>
      <c r="S189" s="36" t="str">
        <f t="shared" si="49"/>
        <v/>
      </c>
      <c r="T189" s="25" t="str">
        <f t="shared" si="50"/>
        <v/>
      </c>
      <c r="U189" s="25" t="str">
        <f t="shared" si="51"/>
        <v/>
      </c>
    </row>
    <row r="190" spans="2:21" ht="16.5" x14ac:dyDescent="0.3">
      <c r="B190" s="26"/>
      <c r="C190" s="22" t="str">
        <f>IF(B190="","",VLOOKUP(B190,LISTAS!$F$5:$G$1006,2,0))</f>
        <v/>
      </c>
      <c r="D190" s="35"/>
      <c r="E190" s="35"/>
      <c r="F190" s="35" t="str">
        <f t="shared" si="40"/>
        <v/>
      </c>
      <c r="G190" s="5"/>
      <c r="H190" s="48" t="str">
        <f t="shared" si="43"/>
        <v/>
      </c>
      <c r="I190" s="63" t="str">
        <f t="shared" si="44"/>
        <v/>
      </c>
      <c r="J190" s="63" t="str">
        <f t="shared" si="45"/>
        <v/>
      </c>
      <c r="K190" s="48" t="str">
        <f t="shared" si="41"/>
        <v/>
      </c>
      <c r="L190" s="67" t="str">
        <f t="shared" si="42"/>
        <v/>
      </c>
      <c r="M190" s="48" t="str">
        <f t="shared" si="46"/>
        <v/>
      </c>
      <c r="N190" s="49">
        <v>77</v>
      </c>
      <c r="O190" s="28"/>
      <c r="P190" s="47" t="str">
        <f t="shared" si="47"/>
        <v/>
      </c>
      <c r="Q190" s="24" t="str">
        <f t="shared" si="48"/>
        <v/>
      </c>
      <c r="R190" s="24" t="str">
        <f>IF($L190="","",VLOOKUP(Q190,LISTAS!$F$5:$G$1006,2,0))</f>
        <v/>
      </c>
      <c r="S190" s="36" t="str">
        <f t="shared" si="49"/>
        <v/>
      </c>
      <c r="T190" s="25" t="str">
        <f t="shared" si="50"/>
        <v/>
      </c>
      <c r="U190" s="25" t="str">
        <f t="shared" si="51"/>
        <v/>
      </c>
    </row>
    <row r="191" spans="2:21" ht="16.5" x14ac:dyDescent="0.3">
      <c r="B191" s="26"/>
      <c r="C191" s="22" t="str">
        <f>IF(B191="","",VLOOKUP(B191,LISTAS!$F$5:$G$1006,2,0))</f>
        <v/>
      </c>
      <c r="D191" s="35"/>
      <c r="E191" s="35"/>
      <c r="F191" s="35" t="str">
        <f t="shared" si="40"/>
        <v/>
      </c>
      <c r="G191" s="5"/>
      <c r="H191" s="48" t="str">
        <f t="shared" si="43"/>
        <v/>
      </c>
      <c r="I191" s="63" t="str">
        <f t="shared" si="44"/>
        <v/>
      </c>
      <c r="J191" s="63" t="str">
        <f t="shared" si="45"/>
        <v/>
      </c>
      <c r="K191" s="48" t="str">
        <f t="shared" si="41"/>
        <v/>
      </c>
      <c r="L191" s="67" t="str">
        <f t="shared" si="42"/>
        <v/>
      </c>
      <c r="M191" s="48" t="str">
        <f t="shared" si="46"/>
        <v/>
      </c>
      <c r="N191" s="49">
        <v>78</v>
      </c>
      <c r="O191" s="28"/>
      <c r="P191" s="47" t="str">
        <f t="shared" si="47"/>
        <v/>
      </c>
      <c r="Q191" s="24" t="str">
        <f t="shared" si="48"/>
        <v/>
      </c>
      <c r="R191" s="24" t="str">
        <f>IF($L191="","",VLOOKUP(Q191,LISTAS!$F$5:$G$1006,2,0))</f>
        <v/>
      </c>
      <c r="S191" s="36" t="str">
        <f t="shared" si="49"/>
        <v/>
      </c>
      <c r="T191" s="25" t="str">
        <f t="shared" si="50"/>
        <v/>
      </c>
      <c r="U191" s="25" t="str">
        <f t="shared" si="51"/>
        <v/>
      </c>
    </row>
    <row r="192" spans="2:21" ht="16.5" x14ac:dyDescent="0.3">
      <c r="B192" s="26"/>
      <c r="C192" s="22" t="str">
        <f>IF(B192="","",VLOOKUP(B192,LISTAS!$F$5:$G$1006,2,0))</f>
        <v/>
      </c>
      <c r="D192" s="35"/>
      <c r="E192" s="35"/>
      <c r="F192" s="35" t="str">
        <f t="shared" si="40"/>
        <v/>
      </c>
      <c r="G192" s="5"/>
      <c r="H192" s="48" t="str">
        <f t="shared" si="43"/>
        <v/>
      </c>
      <c r="I192" s="63" t="str">
        <f t="shared" si="44"/>
        <v/>
      </c>
      <c r="J192" s="63" t="str">
        <f t="shared" si="45"/>
        <v/>
      </c>
      <c r="K192" s="48" t="str">
        <f t="shared" si="41"/>
        <v/>
      </c>
      <c r="L192" s="67" t="str">
        <f t="shared" si="42"/>
        <v/>
      </c>
      <c r="M192" s="48" t="str">
        <f t="shared" si="46"/>
        <v/>
      </c>
      <c r="N192" s="49">
        <v>79</v>
      </c>
      <c r="O192" s="28"/>
      <c r="P192" s="47" t="str">
        <f t="shared" si="47"/>
        <v/>
      </c>
      <c r="Q192" s="24" t="str">
        <f t="shared" si="48"/>
        <v/>
      </c>
      <c r="R192" s="24" t="str">
        <f>IF($L192="","",VLOOKUP(Q192,LISTAS!$F$5:$G$1006,2,0))</f>
        <v/>
      </c>
      <c r="S192" s="36" t="str">
        <f t="shared" si="49"/>
        <v/>
      </c>
      <c r="T192" s="25" t="str">
        <f t="shared" si="50"/>
        <v/>
      </c>
      <c r="U192" s="25" t="str">
        <f t="shared" si="51"/>
        <v/>
      </c>
    </row>
    <row r="193" spans="2:21" ht="16.5" x14ac:dyDescent="0.3">
      <c r="B193" s="26"/>
      <c r="C193" s="22" t="str">
        <f>IF(B193="","",VLOOKUP(B193,LISTAS!$F$5:$G$1006,2,0))</f>
        <v/>
      </c>
      <c r="D193" s="35"/>
      <c r="E193" s="35"/>
      <c r="F193" s="35" t="str">
        <f t="shared" si="40"/>
        <v/>
      </c>
      <c r="G193" s="5"/>
      <c r="H193" s="48" t="str">
        <f t="shared" si="43"/>
        <v/>
      </c>
      <c r="I193" s="63" t="str">
        <f t="shared" si="44"/>
        <v/>
      </c>
      <c r="J193" s="63" t="str">
        <f t="shared" si="45"/>
        <v/>
      </c>
      <c r="K193" s="48" t="str">
        <f t="shared" si="41"/>
        <v/>
      </c>
      <c r="L193" s="67" t="str">
        <f t="shared" si="42"/>
        <v/>
      </c>
      <c r="M193" s="48" t="str">
        <f t="shared" si="46"/>
        <v/>
      </c>
      <c r="N193" s="49">
        <v>80</v>
      </c>
      <c r="O193" s="28"/>
      <c r="P193" s="47" t="str">
        <f t="shared" si="47"/>
        <v/>
      </c>
      <c r="Q193" s="24" t="str">
        <f t="shared" si="48"/>
        <v/>
      </c>
      <c r="R193" s="24" t="str">
        <f>IF($L193="","",VLOOKUP(Q193,LISTAS!$F$5:$G$1006,2,0))</f>
        <v/>
      </c>
      <c r="S193" s="36" t="str">
        <f t="shared" si="49"/>
        <v/>
      </c>
      <c r="T193" s="25" t="str">
        <f t="shared" si="50"/>
        <v/>
      </c>
      <c r="U193" s="25" t="str">
        <f t="shared" si="51"/>
        <v/>
      </c>
    </row>
    <row r="194" spans="2:21" ht="16.5" x14ac:dyDescent="0.3">
      <c r="B194" s="26"/>
      <c r="C194" s="22" t="str">
        <f>IF(B194="","",VLOOKUP(B194,LISTAS!$F$5:$G$1006,2,0))</f>
        <v/>
      </c>
      <c r="D194" s="35"/>
      <c r="E194" s="35"/>
      <c r="F194" s="35" t="str">
        <f t="shared" si="40"/>
        <v/>
      </c>
      <c r="G194" s="5"/>
      <c r="H194" s="48" t="str">
        <f t="shared" si="43"/>
        <v/>
      </c>
      <c r="I194" s="63" t="str">
        <f t="shared" si="44"/>
        <v/>
      </c>
      <c r="J194" s="63" t="str">
        <f t="shared" si="45"/>
        <v/>
      </c>
      <c r="K194" s="48" t="str">
        <f t="shared" si="41"/>
        <v/>
      </c>
      <c r="L194" s="67" t="str">
        <f t="shared" si="42"/>
        <v/>
      </c>
      <c r="M194" s="48" t="str">
        <f t="shared" si="46"/>
        <v/>
      </c>
      <c r="N194" s="49">
        <v>81</v>
      </c>
      <c r="O194" s="28"/>
      <c r="P194" s="47" t="str">
        <f t="shared" si="47"/>
        <v/>
      </c>
      <c r="Q194" s="24" t="str">
        <f t="shared" si="48"/>
        <v/>
      </c>
      <c r="R194" s="24" t="str">
        <f>IF($L194="","",VLOOKUP(Q194,LISTAS!$F$5:$G$1006,2,0))</f>
        <v/>
      </c>
      <c r="S194" s="36" t="str">
        <f t="shared" si="49"/>
        <v/>
      </c>
      <c r="T194" s="25" t="str">
        <f t="shared" si="50"/>
        <v/>
      </c>
      <c r="U194" s="25" t="str">
        <f t="shared" si="51"/>
        <v/>
      </c>
    </row>
    <row r="195" spans="2:21" ht="16.5" x14ac:dyDescent="0.3">
      <c r="B195" s="26"/>
      <c r="C195" s="22" t="str">
        <f>IF(B195="","",VLOOKUP(B195,LISTAS!$F$5:$G$1006,2,0))</f>
        <v/>
      </c>
      <c r="D195" s="35"/>
      <c r="E195" s="35"/>
      <c r="F195" s="35" t="str">
        <f t="shared" si="40"/>
        <v/>
      </c>
      <c r="G195" s="5"/>
      <c r="H195" s="48" t="str">
        <f t="shared" si="43"/>
        <v/>
      </c>
      <c r="I195" s="63" t="str">
        <f t="shared" si="44"/>
        <v/>
      </c>
      <c r="J195" s="63" t="str">
        <f t="shared" si="45"/>
        <v/>
      </c>
      <c r="K195" s="48" t="str">
        <f t="shared" si="41"/>
        <v/>
      </c>
      <c r="L195" s="67" t="str">
        <f t="shared" si="42"/>
        <v/>
      </c>
      <c r="M195" s="48" t="str">
        <f t="shared" si="46"/>
        <v/>
      </c>
      <c r="N195" s="49">
        <v>82</v>
      </c>
      <c r="O195" s="28"/>
      <c r="P195" s="47" t="str">
        <f t="shared" si="47"/>
        <v/>
      </c>
      <c r="Q195" s="24" t="str">
        <f t="shared" si="48"/>
        <v/>
      </c>
      <c r="R195" s="24" t="str">
        <f>IF($L195="","",VLOOKUP(Q195,LISTAS!$F$5:$G$1006,2,0))</f>
        <v/>
      </c>
      <c r="S195" s="36" t="str">
        <f t="shared" si="49"/>
        <v/>
      </c>
      <c r="T195" s="25" t="str">
        <f t="shared" si="50"/>
        <v/>
      </c>
      <c r="U195" s="25" t="str">
        <f t="shared" si="51"/>
        <v/>
      </c>
    </row>
    <row r="196" spans="2:21" ht="16.5" x14ac:dyDescent="0.3">
      <c r="B196" s="26"/>
      <c r="C196" s="22" t="str">
        <f>IF(B196="","",VLOOKUP(B196,LISTAS!$F$5:$G$1006,2,0))</f>
        <v/>
      </c>
      <c r="D196" s="35"/>
      <c r="E196" s="35"/>
      <c r="F196" s="35" t="str">
        <f t="shared" si="40"/>
        <v/>
      </c>
      <c r="G196" s="5"/>
      <c r="H196" s="48" t="str">
        <f t="shared" si="43"/>
        <v/>
      </c>
      <c r="I196" s="63" t="str">
        <f t="shared" si="44"/>
        <v/>
      </c>
      <c r="J196" s="63" t="str">
        <f t="shared" si="45"/>
        <v/>
      </c>
      <c r="K196" s="48" t="str">
        <f t="shared" si="41"/>
        <v/>
      </c>
      <c r="L196" s="67" t="str">
        <f t="shared" si="42"/>
        <v/>
      </c>
      <c r="M196" s="48" t="str">
        <f t="shared" si="46"/>
        <v/>
      </c>
      <c r="N196" s="49">
        <v>83</v>
      </c>
      <c r="O196" s="28"/>
      <c r="P196" s="47" t="str">
        <f t="shared" si="47"/>
        <v/>
      </c>
      <c r="Q196" s="24" t="str">
        <f t="shared" si="48"/>
        <v/>
      </c>
      <c r="R196" s="24" t="str">
        <f>IF($L196="","",VLOOKUP(Q196,LISTAS!$F$5:$G$1006,2,0))</f>
        <v/>
      </c>
      <c r="S196" s="36" t="str">
        <f t="shared" si="49"/>
        <v/>
      </c>
      <c r="T196" s="25" t="str">
        <f t="shared" si="50"/>
        <v/>
      </c>
      <c r="U196" s="25" t="str">
        <f t="shared" si="51"/>
        <v/>
      </c>
    </row>
    <row r="197" spans="2:21" ht="16.5" x14ac:dyDescent="0.3">
      <c r="B197" s="26"/>
      <c r="C197" s="22" t="str">
        <f>IF(B197="","",VLOOKUP(B197,LISTAS!$F$5:$G$1006,2,0))</f>
        <v/>
      </c>
      <c r="D197" s="35"/>
      <c r="E197" s="35"/>
      <c r="F197" s="35" t="str">
        <f t="shared" si="40"/>
        <v/>
      </c>
      <c r="G197" s="5"/>
      <c r="H197" s="48" t="str">
        <f t="shared" si="43"/>
        <v/>
      </c>
      <c r="I197" s="63" t="str">
        <f t="shared" si="44"/>
        <v/>
      </c>
      <c r="J197" s="63" t="str">
        <f t="shared" si="45"/>
        <v/>
      </c>
      <c r="K197" s="48" t="str">
        <f t="shared" si="41"/>
        <v/>
      </c>
      <c r="L197" s="67" t="str">
        <f t="shared" si="42"/>
        <v/>
      </c>
      <c r="M197" s="48" t="str">
        <f t="shared" si="46"/>
        <v/>
      </c>
      <c r="N197" s="49">
        <v>84</v>
      </c>
      <c r="O197" s="28"/>
      <c r="P197" s="47" t="str">
        <f t="shared" si="47"/>
        <v/>
      </c>
      <c r="Q197" s="24" t="str">
        <f t="shared" si="48"/>
        <v/>
      </c>
      <c r="R197" s="24" t="str">
        <f>IF($L197="","",VLOOKUP(Q197,LISTAS!$F$5:$G$1006,2,0))</f>
        <v/>
      </c>
      <c r="S197" s="36" t="str">
        <f t="shared" si="49"/>
        <v/>
      </c>
      <c r="T197" s="25" t="str">
        <f t="shared" si="50"/>
        <v/>
      </c>
      <c r="U197" s="25" t="str">
        <f t="shared" si="51"/>
        <v/>
      </c>
    </row>
    <row r="198" spans="2:21" ht="16.5" x14ac:dyDescent="0.3">
      <c r="B198" s="26"/>
      <c r="C198" s="22" t="str">
        <f>IF(B198="","",VLOOKUP(B198,LISTAS!$F$5:$G$1006,2,0))</f>
        <v/>
      </c>
      <c r="D198" s="35"/>
      <c r="E198" s="35"/>
      <c r="F198" s="35" t="str">
        <f t="shared" si="40"/>
        <v/>
      </c>
      <c r="G198" s="5"/>
      <c r="H198" s="48" t="str">
        <f t="shared" si="43"/>
        <v/>
      </c>
      <c r="I198" s="63" t="str">
        <f t="shared" si="44"/>
        <v/>
      </c>
      <c r="J198" s="63" t="str">
        <f t="shared" si="45"/>
        <v/>
      </c>
      <c r="K198" s="48" t="str">
        <f t="shared" si="41"/>
        <v/>
      </c>
      <c r="L198" s="67" t="str">
        <f t="shared" si="42"/>
        <v/>
      </c>
      <c r="M198" s="48" t="str">
        <f t="shared" si="46"/>
        <v/>
      </c>
      <c r="N198" s="49">
        <v>85</v>
      </c>
      <c r="O198" s="28"/>
      <c r="P198" s="47" t="str">
        <f t="shared" si="47"/>
        <v/>
      </c>
      <c r="Q198" s="24" t="str">
        <f t="shared" si="48"/>
        <v/>
      </c>
      <c r="R198" s="24" t="str">
        <f>IF($L198="","",VLOOKUP(Q198,LISTAS!$F$5:$G$1006,2,0))</f>
        <v/>
      </c>
      <c r="S198" s="36" t="str">
        <f t="shared" si="49"/>
        <v/>
      </c>
      <c r="T198" s="25" t="str">
        <f t="shared" si="50"/>
        <v/>
      </c>
      <c r="U198" s="25" t="str">
        <f t="shared" si="51"/>
        <v/>
      </c>
    </row>
    <row r="199" spans="2:21" ht="16.5" x14ac:dyDescent="0.3">
      <c r="B199" s="26"/>
      <c r="C199" s="22" t="str">
        <f>IF(B199="","",VLOOKUP(B199,LISTAS!$F$5:$G$1006,2,0))</f>
        <v/>
      </c>
      <c r="D199" s="35"/>
      <c r="E199" s="35"/>
      <c r="F199" s="35" t="str">
        <f t="shared" si="40"/>
        <v/>
      </c>
      <c r="G199" s="5"/>
      <c r="H199" s="48" t="str">
        <f t="shared" si="43"/>
        <v/>
      </c>
      <c r="I199" s="63" t="str">
        <f t="shared" si="44"/>
        <v/>
      </c>
      <c r="J199" s="63" t="str">
        <f t="shared" si="45"/>
        <v/>
      </c>
      <c r="K199" s="48" t="str">
        <f t="shared" si="41"/>
        <v/>
      </c>
      <c r="L199" s="67" t="str">
        <f t="shared" si="42"/>
        <v/>
      </c>
      <c r="M199" s="48" t="str">
        <f t="shared" si="46"/>
        <v/>
      </c>
      <c r="N199" s="49">
        <v>86</v>
      </c>
      <c r="O199" s="28"/>
      <c r="P199" s="47" t="str">
        <f t="shared" si="47"/>
        <v/>
      </c>
      <c r="Q199" s="24" t="str">
        <f t="shared" si="48"/>
        <v/>
      </c>
      <c r="R199" s="24" t="str">
        <f>IF($L199="","",VLOOKUP(Q199,LISTAS!$F$5:$G$1006,2,0))</f>
        <v/>
      </c>
      <c r="S199" s="36" t="str">
        <f t="shared" si="49"/>
        <v/>
      </c>
      <c r="T199" s="25" t="str">
        <f t="shared" si="50"/>
        <v/>
      </c>
      <c r="U199" s="25" t="str">
        <f t="shared" si="51"/>
        <v/>
      </c>
    </row>
    <row r="200" spans="2:21" ht="16.5" x14ac:dyDescent="0.3">
      <c r="B200" s="26"/>
      <c r="C200" s="22" t="str">
        <f>IF(B200="","",VLOOKUP(B200,LISTAS!$F$5:$G$1006,2,0))</f>
        <v/>
      </c>
      <c r="D200" s="35"/>
      <c r="E200" s="35"/>
      <c r="F200" s="35" t="str">
        <f t="shared" si="40"/>
        <v/>
      </c>
      <c r="G200" s="5"/>
      <c r="H200" s="48" t="str">
        <f t="shared" si="43"/>
        <v/>
      </c>
      <c r="I200" s="63" t="str">
        <f t="shared" si="44"/>
        <v/>
      </c>
      <c r="J200" s="63" t="str">
        <f t="shared" si="45"/>
        <v/>
      </c>
      <c r="K200" s="48" t="str">
        <f t="shared" si="41"/>
        <v/>
      </c>
      <c r="L200" s="67" t="str">
        <f t="shared" si="42"/>
        <v/>
      </c>
      <c r="M200" s="48" t="str">
        <f t="shared" si="46"/>
        <v/>
      </c>
      <c r="N200" s="49">
        <v>87</v>
      </c>
      <c r="O200" s="28"/>
      <c r="P200" s="47" t="str">
        <f t="shared" si="47"/>
        <v/>
      </c>
      <c r="Q200" s="24" t="str">
        <f t="shared" si="48"/>
        <v/>
      </c>
      <c r="R200" s="24" t="str">
        <f>IF($L200="","",VLOOKUP(Q200,LISTAS!$F$5:$G$1006,2,0))</f>
        <v/>
      </c>
      <c r="S200" s="36" t="str">
        <f t="shared" si="49"/>
        <v/>
      </c>
      <c r="T200" s="25" t="str">
        <f t="shared" si="50"/>
        <v/>
      </c>
      <c r="U200" s="25" t="str">
        <f t="shared" si="51"/>
        <v/>
      </c>
    </row>
    <row r="201" spans="2:21" ht="16.5" x14ac:dyDescent="0.3">
      <c r="B201" s="26"/>
      <c r="C201" s="22" t="str">
        <f>IF(B201="","",VLOOKUP(B201,LISTAS!$F$5:$G$1006,2,0))</f>
        <v/>
      </c>
      <c r="D201" s="35"/>
      <c r="E201" s="35"/>
      <c r="F201" s="35" t="str">
        <f t="shared" si="40"/>
        <v/>
      </c>
      <c r="G201" s="5"/>
      <c r="H201" s="48" t="str">
        <f t="shared" si="43"/>
        <v/>
      </c>
      <c r="I201" s="63" t="str">
        <f t="shared" si="44"/>
        <v/>
      </c>
      <c r="J201" s="63" t="str">
        <f t="shared" si="45"/>
        <v/>
      </c>
      <c r="K201" s="48" t="str">
        <f t="shared" si="41"/>
        <v/>
      </c>
      <c r="L201" s="67" t="str">
        <f t="shared" si="42"/>
        <v/>
      </c>
      <c r="M201" s="48" t="str">
        <f t="shared" si="46"/>
        <v/>
      </c>
      <c r="N201" s="49">
        <v>88</v>
      </c>
      <c r="O201" s="28"/>
      <c r="P201" s="47" t="str">
        <f t="shared" si="47"/>
        <v/>
      </c>
      <c r="Q201" s="24" t="str">
        <f t="shared" si="48"/>
        <v/>
      </c>
      <c r="R201" s="24" t="str">
        <f>IF($L201="","",VLOOKUP(Q201,LISTAS!$F$5:$G$1006,2,0))</f>
        <v/>
      </c>
      <c r="S201" s="36" t="str">
        <f t="shared" si="49"/>
        <v/>
      </c>
      <c r="T201" s="25" t="str">
        <f t="shared" si="50"/>
        <v/>
      </c>
      <c r="U201" s="25" t="str">
        <f t="shared" si="51"/>
        <v/>
      </c>
    </row>
    <row r="202" spans="2:21" ht="16.5" x14ac:dyDescent="0.3">
      <c r="B202" s="26"/>
      <c r="C202" s="22" t="str">
        <f>IF(B202="","",VLOOKUP(B202,LISTAS!$F$5:$G$1006,2,0))</f>
        <v/>
      </c>
      <c r="D202" s="35"/>
      <c r="E202" s="35"/>
      <c r="F202" s="35" t="str">
        <f t="shared" si="40"/>
        <v/>
      </c>
      <c r="G202" s="5"/>
      <c r="H202" s="48" t="str">
        <f t="shared" si="43"/>
        <v/>
      </c>
      <c r="I202" s="63" t="str">
        <f t="shared" si="44"/>
        <v/>
      </c>
      <c r="J202" s="63" t="str">
        <f t="shared" si="45"/>
        <v/>
      </c>
      <c r="K202" s="48" t="str">
        <f t="shared" si="41"/>
        <v/>
      </c>
      <c r="L202" s="67" t="str">
        <f t="shared" si="42"/>
        <v/>
      </c>
      <c r="M202" s="48" t="str">
        <f t="shared" si="46"/>
        <v/>
      </c>
      <c r="N202" s="49">
        <v>89</v>
      </c>
      <c r="O202" s="28"/>
      <c r="P202" s="47" t="str">
        <f t="shared" si="47"/>
        <v/>
      </c>
      <c r="Q202" s="24" t="str">
        <f t="shared" si="48"/>
        <v/>
      </c>
      <c r="R202" s="24" t="str">
        <f>IF($L202="","",VLOOKUP(Q202,LISTAS!$F$5:$G$1006,2,0))</f>
        <v/>
      </c>
      <c r="S202" s="36" t="str">
        <f t="shared" si="49"/>
        <v/>
      </c>
      <c r="T202" s="25" t="str">
        <f t="shared" si="50"/>
        <v/>
      </c>
      <c r="U202" s="25" t="str">
        <f t="shared" si="51"/>
        <v/>
      </c>
    </row>
    <row r="203" spans="2:21" ht="16.5" x14ac:dyDescent="0.3">
      <c r="B203" s="26"/>
      <c r="C203" s="22" t="str">
        <f>IF(B203="","",VLOOKUP(B203,LISTAS!$F$5:$G$1006,2,0))</f>
        <v/>
      </c>
      <c r="D203" s="35"/>
      <c r="E203" s="35"/>
      <c r="F203" s="35" t="str">
        <f t="shared" si="40"/>
        <v/>
      </c>
      <c r="G203" s="5"/>
      <c r="H203" s="48" t="str">
        <f t="shared" si="43"/>
        <v/>
      </c>
      <c r="I203" s="63" t="str">
        <f t="shared" si="44"/>
        <v/>
      </c>
      <c r="J203" s="63" t="str">
        <f t="shared" si="45"/>
        <v/>
      </c>
      <c r="K203" s="48" t="str">
        <f t="shared" si="41"/>
        <v/>
      </c>
      <c r="L203" s="67" t="str">
        <f t="shared" si="42"/>
        <v/>
      </c>
      <c r="M203" s="48" t="str">
        <f t="shared" si="46"/>
        <v/>
      </c>
      <c r="N203" s="49">
        <v>90</v>
      </c>
      <c r="O203" s="28"/>
      <c r="P203" s="47" t="str">
        <f t="shared" si="47"/>
        <v/>
      </c>
      <c r="Q203" s="24" t="str">
        <f t="shared" si="48"/>
        <v/>
      </c>
      <c r="R203" s="24" t="str">
        <f>IF($L203="","",VLOOKUP(Q203,LISTAS!$F$5:$G$1006,2,0))</f>
        <v/>
      </c>
      <c r="S203" s="36" t="str">
        <f t="shared" si="49"/>
        <v/>
      </c>
      <c r="T203" s="25" t="str">
        <f t="shared" si="50"/>
        <v/>
      </c>
      <c r="U203" s="25" t="str">
        <f t="shared" si="51"/>
        <v/>
      </c>
    </row>
    <row r="204" spans="2:21" ht="16.5" x14ac:dyDescent="0.3">
      <c r="B204" s="26"/>
      <c r="C204" s="22" t="str">
        <f>IF(B204="","",VLOOKUP(B204,LISTAS!$F$5:$G$1006,2,0))</f>
        <v/>
      </c>
      <c r="D204" s="35"/>
      <c r="E204" s="35"/>
      <c r="F204" s="35" t="str">
        <f t="shared" si="40"/>
        <v/>
      </c>
      <c r="G204" s="5"/>
      <c r="H204" s="48" t="str">
        <f t="shared" si="43"/>
        <v/>
      </c>
      <c r="I204" s="63" t="str">
        <f t="shared" si="44"/>
        <v/>
      </c>
      <c r="J204" s="63" t="str">
        <f t="shared" si="45"/>
        <v/>
      </c>
      <c r="K204" s="48" t="str">
        <f t="shared" si="41"/>
        <v/>
      </c>
      <c r="L204" s="67" t="str">
        <f t="shared" si="42"/>
        <v/>
      </c>
      <c r="M204" s="48" t="str">
        <f t="shared" si="46"/>
        <v/>
      </c>
      <c r="N204" s="49">
        <v>91</v>
      </c>
      <c r="O204" s="28"/>
      <c r="P204" s="47" t="str">
        <f t="shared" si="47"/>
        <v/>
      </c>
      <c r="Q204" s="24" t="str">
        <f t="shared" si="48"/>
        <v/>
      </c>
      <c r="R204" s="24" t="str">
        <f>IF($L204="","",VLOOKUP(Q204,LISTAS!$F$5:$G$1006,2,0))</f>
        <v/>
      </c>
      <c r="S204" s="36" t="str">
        <f t="shared" si="49"/>
        <v/>
      </c>
      <c r="T204" s="25" t="str">
        <f t="shared" si="50"/>
        <v/>
      </c>
      <c r="U204" s="25" t="str">
        <f t="shared" si="51"/>
        <v/>
      </c>
    </row>
    <row r="205" spans="2:21" ht="16.5" x14ac:dyDescent="0.3">
      <c r="B205" s="26"/>
      <c r="C205" s="22" t="str">
        <f>IF(B205="","",VLOOKUP(B205,LISTAS!$F$5:$G$1006,2,0))</f>
        <v/>
      </c>
      <c r="D205" s="35"/>
      <c r="E205" s="35"/>
      <c r="F205" s="35" t="str">
        <f t="shared" si="40"/>
        <v/>
      </c>
      <c r="G205" s="5"/>
      <c r="H205" s="48" t="str">
        <f t="shared" si="43"/>
        <v/>
      </c>
      <c r="I205" s="63" t="str">
        <f t="shared" si="44"/>
        <v/>
      </c>
      <c r="J205" s="63" t="str">
        <f t="shared" si="45"/>
        <v/>
      </c>
      <c r="K205" s="48" t="str">
        <f t="shared" si="41"/>
        <v/>
      </c>
      <c r="L205" s="67" t="str">
        <f t="shared" si="42"/>
        <v/>
      </c>
      <c r="M205" s="48" t="str">
        <f t="shared" si="46"/>
        <v/>
      </c>
      <c r="N205" s="49">
        <v>92</v>
      </c>
      <c r="O205" s="28"/>
      <c r="P205" s="47" t="str">
        <f t="shared" si="47"/>
        <v/>
      </c>
      <c r="Q205" s="24" t="str">
        <f t="shared" si="48"/>
        <v/>
      </c>
      <c r="R205" s="24" t="str">
        <f>IF($L205="","",VLOOKUP(Q205,LISTAS!$F$5:$G$1006,2,0))</f>
        <v/>
      </c>
      <c r="S205" s="36" t="str">
        <f t="shared" si="49"/>
        <v/>
      </c>
      <c r="T205" s="25" t="str">
        <f t="shared" si="50"/>
        <v/>
      </c>
      <c r="U205" s="25" t="str">
        <f t="shared" si="51"/>
        <v/>
      </c>
    </row>
    <row r="206" spans="2:21" ht="16.5" x14ac:dyDescent="0.3">
      <c r="B206" s="26"/>
      <c r="C206" s="22" t="str">
        <f>IF(B206="","",VLOOKUP(B206,LISTAS!$F$5:$G$1006,2,0))</f>
        <v/>
      </c>
      <c r="D206" s="35"/>
      <c r="E206" s="35"/>
      <c r="F206" s="35" t="str">
        <f t="shared" si="40"/>
        <v/>
      </c>
      <c r="G206" s="5"/>
      <c r="H206" s="48" t="str">
        <f t="shared" si="43"/>
        <v/>
      </c>
      <c r="I206" s="63" t="str">
        <f t="shared" si="44"/>
        <v/>
      </c>
      <c r="J206" s="63" t="str">
        <f t="shared" si="45"/>
        <v/>
      </c>
      <c r="K206" s="48" t="str">
        <f t="shared" si="41"/>
        <v/>
      </c>
      <c r="L206" s="67" t="str">
        <f t="shared" si="42"/>
        <v/>
      </c>
      <c r="M206" s="48" t="str">
        <f t="shared" si="46"/>
        <v/>
      </c>
      <c r="N206" s="49">
        <v>93</v>
      </c>
      <c r="O206" s="28"/>
      <c r="P206" s="47" t="str">
        <f t="shared" si="47"/>
        <v/>
      </c>
      <c r="Q206" s="24" t="str">
        <f t="shared" si="48"/>
        <v/>
      </c>
      <c r="R206" s="24" t="str">
        <f>IF($L206="","",VLOOKUP(Q206,LISTAS!$F$5:$G$1006,2,0))</f>
        <v/>
      </c>
      <c r="S206" s="36" t="str">
        <f t="shared" si="49"/>
        <v/>
      </c>
      <c r="T206" s="25" t="str">
        <f t="shared" si="50"/>
        <v/>
      </c>
      <c r="U206" s="25" t="str">
        <f t="shared" si="51"/>
        <v/>
      </c>
    </row>
    <row r="207" spans="2:21" ht="16.5" x14ac:dyDescent="0.3">
      <c r="B207" s="26"/>
      <c r="C207" s="22" t="str">
        <f>IF(B207="","",VLOOKUP(B207,LISTAS!$F$5:$G$1006,2,0))</f>
        <v/>
      </c>
      <c r="D207" s="35"/>
      <c r="E207" s="35"/>
      <c r="F207" s="35" t="str">
        <f t="shared" si="40"/>
        <v/>
      </c>
      <c r="G207" s="5"/>
      <c r="H207" s="48" t="str">
        <f t="shared" si="43"/>
        <v/>
      </c>
      <c r="I207" s="63" t="str">
        <f t="shared" si="44"/>
        <v/>
      </c>
      <c r="J207" s="63" t="str">
        <f t="shared" si="45"/>
        <v/>
      </c>
      <c r="K207" s="48" t="str">
        <f t="shared" si="41"/>
        <v/>
      </c>
      <c r="L207" s="67" t="str">
        <f t="shared" si="42"/>
        <v/>
      </c>
      <c r="M207" s="48" t="str">
        <f t="shared" si="46"/>
        <v/>
      </c>
      <c r="N207" s="49">
        <v>94</v>
      </c>
      <c r="O207" s="28"/>
      <c r="P207" s="47" t="str">
        <f t="shared" si="47"/>
        <v/>
      </c>
      <c r="Q207" s="24" t="str">
        <f t="shared" si="48"/>
        <v/>
      </c>
      <c r="R207" s="24" t="str">
        <f>IF($L207="","",VLOOKUP(Q207,LISTAS!$F$5:$G$1006,2,0))</f>
        <v/>
      </c>
      <c r="S207" s="36" t="str">
        <f t="shared" si="49"/>
        <v/>
      </c>
      <c r="T207" s="25" t="str">
        <f t="shared" si="50"/>
        <v/>
      </c>
      <c r="U207" s="25" t="str">
        <f t="shared" si="51"/>
        <v/>
      </c>
    </row>
    <row r="208" spans="2:21" ht="16.5" x14ac:dyDescent="0.3">
      <c r="B208" s="26"/>
      <c r="C208" s="22" t="str">
        <f>IF(B208="","",VLOOKUP(B208,LISTAS!$F$5:$G$1006,2,0))</f>
        <v/>
      </c>
      <c r="D208" s="35"/>
      <c r="E208" s="35"/>
      <c r="F208" s="35" t="str">
        <f t="shared" si="40"/>
        <v/>
      </c>
      <c r="G208" s="5"/>
      <c r="H208" s="48" t="str">
        <f t="shared" si="43"/>
        <v/>
      </c>
      <c r="I208" s="63" t="str">
        <f t="shared" si="44"/>
        <v/>
      </c>
      <c r="J208" s="63" t="str">
        <f t="shared" si="45"/>
        <v/>
      </c>
      <c r="K208" s="48" t="str">
        <f t="shared" si="41"/>
        <v/>
      </c>
      <c r="L208" s="67" t="str">
        <f t="shared" si="42"/>
        <v/>
      </c>
      <c r="M208" s="48" t="str">
        <f t="shared" si="46"/>
        <v/>
      </c>
      <c r="N208" s="49">
        <v>95</v>
      </c>
      <c r="O208" s="28"/>
      <c r="P208" s="47" t="str">
        <f t="shared" si="47"/>
        <v/>
      </c>
      <c r="Q208" s="24" t="str">
        <f t="shared" si="48"/>
        <v/>
      </c>
      <c r="R208" s="24" t="str">
        <f>IF($L208="","",VLOOKUP(Q208,LISTAS!$F$5:$G$1006,2,0))</f>
        <v/>
      </c>
      <c r="S208" s="36" t="str">
        <f t="shared" si="49"/>
        <v/>
      </c>
      <c r="T208" s="25" t="str">
        <f t="shared" si="50"/>
        <v/>
      </c>
      <c r="U208" s="25" t="str">
        <f t="shared" si="51"/>
        <v/>
      </c>
    </row>
    <row r="209" spans="2:21" ht="16.5" x14ac:dyDescent="0.3">
      <c r="B209" s="26"/>
      <c r="C209" s="22" t="str">
        <f>IF(B209="","",VLOOKUP(B209,LISTAS!$F$5:$G$1006,2,0))</f>
        <v/>
      </c>
      <c r="D209" s="35"/>
      <c r="E209" s="35"/>
      <c r="F209" s="35" t="str">
        <f t="shared" si="40"/>
        <v/>
      </c>
      <c r="G209" s="5"/>
      <c r="H209" s="48" t="str">
        <f t="shared" si="43"/>
        <v/>
      </c>
      <c r="I209" s="63" t="str">
        <f t="shared" si="44"/>
        <v/>
      </c>
      <c r="J209" s="63" t="str">
        <f t="shared" si="45"/>
        <v/>
      </c>
      <c r="K209" s="48" t="str">
        <f t="shared" si="41"/>
        <v/>
      </c>
      <c r="L209" s="67" t="str">
        <f t="shared" si="42"/>
        <v/>
      </c>
      <c r="M209" s="48" t="str">
        <f t="shared" si="46"/>
        <v/>
      </c>
      <c r="N209" s="49">
        <v>96</v>
      </c>
      <c r="O209" s="28"/>
      <c r="P209" s="47" t="str">
        <f t="shared" si="47"/>
        <v/>
      </c>
      <c r="Q209" s="24" t="str">
        <f t="shared" si="48"/>
        <v/>
      </c>
      <c r="R209" s="24" t="str">
        <f>IF($L209="","",VLOOKUP(Q209,LISTAS!$F$5:$G$1006,2,0))</f>
        <v/>
      </c>
      <c r="S209" s="36" t="str">
        <f t="shared" si="49"/>
        <v/>
      </c>
      <c r="T209" s="25" t="str">
        <f t="shared" si="50"/>
        <v/>
      </c>
      <c r="U209" s="25" t="str">
        <f t="shared" si="51"/>
        <v/>
      </c>
    </row>
    <row r="210" spans="2:21" ht="16.5" x14ac:dyDescent="0.3">
      <c r="B210" s="26"/>
      <c r="C210" s="22" t="str">
        <f>IF(B210="","",VLOOKUP(B210,LISTAS!$F$5:$G$1006,2,0))</f>
        <v/>
      </c>
      <c r="D210" s="35"/>
      <c r="E210" s="35"/>
      <c r="F210" s="35" t="str">
        <f t="shared" si="40"/>
        <v/>
      </c>
      <c r="G210" s="5"/>
      <c r="H210" s="48" t="str">
        <f t="shared" si="43"/>
        <v/>
      </c>
      <c r="I210" s="63" t="str">
        <f t="shared" si="44"/>
        <v/>
      </c>
      <c r="J210" s="63" t="str">
        <f t="shared" si="45"/>
        <v/>
      </c>
      <c r="K210" s="48" t="str">
        <f t="shared" si="41"/>
        <v/>
      </c>
      <c r="L210" s="67" t="str">
        <f t="shared" si="42"/>
        <v/>
      </c>
      <c r="M210" s="48" t="str">
        <f t="shared" si="46"/>
        <v/>
      </c>
      <c r="N210" s="49">
        <v>97</v>
      </c>
      <c r="O210" s="28"/>
      <c r="P210" s="47" t="str">
        <f t="shared" si="47"/>
        <v/>
      </c>
      <c r="Q210" s="24" t="str">
        <f t="shared" si="48"/>
        <v/>
      </c>
      <c r="R210" s="24" t="str">
        <f>IF($L210="","",VLOOKUP(Q210,LISTAS!$F$5:$G$1006,2,0))</f>
        <v/>
      </c>
      <c r="S210" s="36" t="str">
        <f t="shared" si="49"/>
        <v/>
      </c>
      <c r="T210" s="25" t="str">
        <f t="shared" si="50"/>
        <v/>
      </c>
      <c r="U210" s="25" t="str">
        <f t="shared" si="51"/>
        <v/>
      </c>
    </row>
    <row r="211" spans="2:21" ht="16.5" x14ac:dyDescent="0.3">
      <c r="B211" s="26"/>
      <c r="C211" s="22" t="str">
        <f>IF(B211="","",VLOOKUP(B211,LISTAS!$F$5:$G$1006,2,0))</f>
        <v/>
      </c>
      <c r="D211" s="35"/>
      <c r="E211" s="35"/>
      <c r="F211" s="35" t="str">
        <f t="shared" si="40"/>
        <v/>
      </c>
      <c r="G211" s="5"/>
      <c r="H211" s="48" t="str">
        <f t="shared" si="43"/>
        <v/>
      </c>
      <c r="I211" s="63" t="str">
        <f t="shared" si="44"/>
        <v/>
      </c>
      <c r="J211" s="63" t="str">
        <f t="shared" si="45"/>
        <v/>
      </c>
      <c r="K211" s="48" t="str">
        <f t="shared" si="41"/>
        <v/>
      </c>
      <c r="L211" s="67" t="str">
        <f t="shared" si="42"/>
        <v/>
      </c>
      <c r="M211" s="48" t="str">
        <f t="shared" si="46"/>
        <v/>
      </c>
      <c r="N211" s="49">
        <v>98</v>
      </c>
      <c r="O211" s="28"/>
      <c r="P211" s="47" t="str">
        <f t="shared" si="47"/>
        <v/>
      </c>
      <c r="Q211" s="24" t="str">
        <f t="shared" si="48"/>
        <v/>
      </c>
      <c r="R211" s="24" t="str">
        <f>IF($L211="","",VLOOKUP(Q211,LISTAS!$F$5:$G$1006,2,0))</f>
        <v/>
      </c>
      <c r="S211" s="36" t="str">
        <f t="shared" si="49"/>
        <v/>
      </c>
      <c r="T211" s="25" t="str">
        <f t="shared" si="50"/>
        <v/>
      </c>
      <c r="U211" s="25" t="str">
        <f t="shared" si="51"/>
        <v/>
      </c>
    </row>
    <row r="212" spans="2:21" ht="16.5" x14ac:dyDescent="0.3">
      <c r="B212" s="26"/>
      <c r="C212" s="22" t="str">
        <f>IF(B212="","",VLOOKUP(B212,LISTAS!$F$5:$G$1006,2,0))</f>
        <v/>
      </c>
      <c r="D212" s="35"/>
      <c r="E212" s="35"/>
      <c r="F212" s="35" t="str">
        <f t="shared" si="40"/>
        <v/>
      </c>
      <c r="G212" s="5"/>
      <c r="H212" s="48" t="str">
        <f t="shared" si="43"/>
        <v/>
      </c>
      <c r="I212" s="63" t="str">
        <f t="shared" si="44"/>
        <v/>
      </c>
      <c r="J212" s="63" t="str">
        <f t="shared" si="45"/>
        <v/>
      </c>
      <c r="K212" s="48" t="str">
        <f t="shared" si="41"/>
        <v/>
      </c>
      <c r="L212" s="67" t="str">
        <f t="shared" si="42"/>
        <v/>
      </c>
      <c r="M212" s="48" t="str">
        <f t="shared" si="46"/>
        <v/>
      </c>
      <c r="N212" s="49">
        <v>99</v>
      </c>
      <c r="O212" s="28"/>
      <c r="P212" s="47" t="str">
        <f t="shared" si="47"/>
        <v/>
      </c>
      <c r="Q212" s="24" t="str">
        <f t="shared" si="48"/>
        <v/>
      </c>
      <c r="R212" s="24" t="str">
        <f>IF($L212="","",VLOOKUP(Q212,LISTAS!$F$5:$G$1006,2,0))</f>
        <v/>
      </c>
      <c r="S212" s="36" t="str">
        <f t="shared" si="49"/>
        <v/>
      </c>
      <c r="T212" s="25" t="str">
        <f t="shared" si="50"/>
        <v/>
      </c>
      <c r="U212" s="25" t="str">
        <f t="shared" si="51"/>
        <v/>
      </c>
    </row>
    <row r="213" spans="2:21" ht="16.5" x14ac:dyDescent="0.3">
      <c r="B213" s="26"/>
      <c r="C213" s="22" t="str">
        <f>IF(B213="","",VLOOKUP(B213,LISTAS!$F$5:$G$1006,2,0))</f>
        <v/>
      </c>
      <c r="D213" s="35"/>
      <c r="E213" s="35"/>
      <c r="F213" s="35" t="str">
        <f t="shared" si="40"/>
        <v/>
      </c>
      <c r="G213" s="5"/>
      <c r="H213" s="48" t="str">
        <f t="shared" si="43"/>
        <v/>
      </c>
      <c r="I213" s="63" t="str">
        <f t="shared" si="44"/>
        <v/>
      </c>
      <c r="J213" s="63" t="str">
        <f t="shared" si="45"/>
        <v/>
      </c>
      <c r="K213" s="48" t="str">
        <f t="shared" si="41"/>
        <v/>
      </c>
      <c r="L213" s="67" t="str">
        <f t="shared" si="42"/>
        <v/>
      </c>
      <c r="M213" s="48" t="str">
        <f t="shared" si="46"/>
        <v/>
      </c>
      <c r="N213" s="49">
        <v>100</v>
      </c>
      <c r="O213" s="28"/>
      <c r="P213" s="47" t="str">
        <f t="shared" si="47"/>
        <v/>
      </c>
      <c r="Q213" s="24" t="str">
        <f t="shared" si="48"/>
        <v/>
      </c>
      <c r="R213" s="24" t="str">
        <f>IF($L213="","",VLOOKUP(Q213,LISTAS!$F$5:$G$1006,2,0))</f>
        <v/>
      </c>
      <c r="S213" s="36" t="str">
        <f t="shared" si="49"/>
        <v/>
      </c>
      <c r="T213" s="25" t="str">
        <f t="shared" si="50"/>
        <v/>
      </c>
      <c r="U213" s="25" t="str">
        <f t="shared" si="51"/>
        <v/>
      </c>
    </row>
  </sheetData>
  <sortState xmlns:xlrd2="http://schemas.microsoft.com/office/spreadsheetml/2017/richdata2" ref="B9:F65">
    <sortCondition descending="1" ref="F9:F65"/>
  </sortState>
  <mergeCells count="8">
    <mergeCell ref="B111:U111"/>
    <mergeCell ref="B112:F112"/>
    <mergeCell ref="P112:U112"/>
    <mergeCell ref="B2:U3"/>
    <mergeCell ref="D5:F5"/>
    <mergeCell ref="B6:U6"/>
    <mergeCell ref="P7:U7"/>
    <mergeCell ref="B7:F7"/>
  </mergeCells>
  <dataValidations count="1">
    <dataValidation type="list" allowBlank="1" showInputMessage="1" showErrorMessage="1" sqref="B184:B213 B86:B108" xr:uid="{00000000-0002-0000-0000-000000000000}">
      <formula1>$F$5:$F$1006</formula1>
    </dataValidation>
  </dataValidations>
  <printOptions horizontalCentered="1"/>
  <pageMargins left="0.39370078740157483" right="0.39370078740157483" top="0.39370078740157483" bottom="0.39370078740157483" header="0" footer="0"/>
  <pageSetup paperSize="9" scale="80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000-000003000000}">
          <x14:formula1>
            <xm:f>LISTAS!$D$5:$D$6</xm:f>
          </x14:formula1>
          <xm:sqref>S5 G5</xm:sqref>
        </x14:dataValidation>
        <x14:dataValidation type="list" allowBlank="1" showInputMessage="1" showErrorMessage="1" xr:uid="{00000000-0002-0000-0000-000004000000}">
          <x14:formula1>
            <xm:f>LISTAS!$F$5:$F$1006</xm:f>
          </x14:formula1>
          <xm:sqref>B165:B167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ilha9">
    <tabColor rgb="FF0070C0"/>
  </sheetPr>
  <dimension ref="A1:U424"/>
  <sheetViews>
    <sheetView showGridLines="0" topLeftCell="B337" zoomScale="85" zoomScaleNormal="85" workbookViewId="0">
      <selection activeCell="P119" sqref="P119"/>
    </sheetView>
  </sheetViews>
  <sheetFormatPr defaultRowHeight="14.25" x14ac:dyDescent="0.25"/>
  <cols>
    <col min="1" max="1" width="1.28515625" style="5" customWidth="1"/>
    <col min="2" max="2" width="36.7109375" style="2" customWidth="1"/>
    <col min="3" max="3" width="24.5703125" style="2" bestFit="1" customWidth="1"/>
    <col min="4" max="4" width="13.42578125" style="2" bestFit="1" customWidth="1"/>
    <col min="5" max="5" width="14" style="2" bestFit="1" customWidth="1"/>
    <col min="6" max="6" width="14" style="2" customWidth="1"/>
    <col min="7" max="7" width="2.7109375" style="2" customWidth="1"/>
    <col min="8" max="8" width="11" style="2" hidden="1" customWidth="1"/>
    <col min="9" max="10" width="11" style="5" hidden="1" customWidth="1"/>
    <col min="11" max="11" width="11" style="2" hidden="1" customWidth="1"/>
    <col min="12" max="12" width="11" style="68" hidden="1" customWidth="1"/>
    <col min="13" max="13" width="11" style="2" hidden="1" customWidth="1"/>
    <col min="14" max="14" width="9.28515625" style="2" hidden="1" customWidth="1"/>
    <col min="15" max="15" width="3.42578125" style="2" customWidth="1"/>
    <col min="16" max="16" width="18.42578125" style="2" customWidth="1"/>
    <col min="17" max="17" width="36.7109375" style="2" customWidth="1"/>
    <col min="18" max="18" width="24.5703125" style="2" bestFit="1" customWidth="1"/>
    <col min="19" max="19" width="16" style="2" customWidth="1"/>
    <col min="20" max="21" width="16" style="32" customWidth="1"/>
    <col min="22" max="16384" width="9.140625" style="2"/>
  </cols>
  <sheetData>
    <row r="1" spans="1:21" s="5" customFormat="1" ht="6" customHeight="1" x14ac:dyDescent="0.25">
      <c r="B1" s="6"/>
      <c r="C1" s="6"/>
      <c r="D1" s="6"/>
      <c r="E1" s="6"/>
      <c r="F1" s="6"/>
      <c r="H1" s="7"/>
      <c r="I1" s="60"/>
      <c r="J1" s="60"/>
      <c r="K1" s="8"/>
      <c r="L1" s="64"/>
      <c r="M1" s="8"/>
      <c r="N1" s="8"/>
      <c r="T1" s="31"/>
      <c r="U1" s="31"/>
    </row>
    <row r="2" spans="1:21" s="1" customFormat="1" ht="60.75" customHeight="1" x14ac:dyDescent="0.25"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</row>
    <row r="3" spans="1:21" s="1" customFormat="1" ht="60.75" customHeight="1" x14ac:dyDescent="0.25"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</row>
    <row r="4" spans="1:21" x14ac:dyDescent="0.25">
      <c r="A4" s="2"/>
      <c r="H4" s="7"/>
      <c r="I4" s="60"/>
      <c r="J4" s="60"/>
      <c r="K4" s="8"/>
      <c r="L4" s="64"/>
      <c r="M4" s="8"/>
      <c r="N4" s="8"/>
    </row>
    <row r="5" spans="1:21" x14ac:dyDescent="0.25">
      <c r="A5" s="2"/>
      <c r="D5" s="156"/>
      <c r="E5" s="156"/>
      <c r="F5" s="157"/>
      <c r="G5" s="10"/>
      <c r="H5" s="7"/>
      <c r="I5" s="60"/>
      <c r="J5" s="60"/>
      <c r="K5" s="8"/>
      <c r="L5" s="64"/>
      <c r="M5" s="8"/>
      <c r="N5" s="8"/>
      <c r="R5" s="33" t="s">
        <v>12</v>
      </c>
      <c r="S5" s="34" t="s">
        <v>13</v>
      </c>
    </row>
    <row r="6" spans="1:21" ht="32.25" customHeight="1" x14ac:dyDescent="0.25">
      <c r="A6" s="2"/>
      <c r="B6" s="146" t="s">
        <v>633</v>
      </c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47"/>
      <c r="R6" s="147"/>
      <c r="S6" s="147"/>
      <c r="T6" s="147"/>
      <c r="U6" s="148"/>
    </row>
    <row r="7" spans="1:21" ht="20.25" customHeight="1" x14ac:dyDescent="0.25">
      <c r="A7" s="2"/>
      <c r="B7" s="158" t="s">
        <v>32</v>
      </c>
      <c r="C7" s="159"/>
      <c r="D7" s="159"/>
      <c r="E7" s="159"/>
      <c r="F7" s="160"/>
      <c r="H7" s="11"/>
      <c r="I7" s="61"/>
      <c r="J7" s="61"/>
      <c r="K7" s="12"/>
      <c r="L7" s="65"/>
      <c r="M7" s="12"/>
      <c r="N7" s="12"/>
      <c r="O7" s="14"/>
      <c r="P7" s="152" t="s">
        <v>14</v>
      </c>
      <c r="Q7" s="153"/>
      <c r="R7" s="153"/>
      <c r="S7" s="153"/>
      <c r="T7" s="153"/>
      <c r="U7" s="154"/>
    </row>
    <row r="8" spans="1:21" s="15" customFormat="1" ht="28.5" customHeight="1" x14ac:dyDescent="0.25">
      <c r="B8" s="50" t="s">
        <v>15</v>
      </c>
      <c r="C8" s="50" t="s">
        <v>1</v>
      </c>
      <c r="D8" s="50" t="s">
        <v>26</v>
      </c>
      <c r="E8" s="50" t="s">
        <v>27</v>
      </c>
      <c r="F8" s="50" t="s">
        <v>3</v>
      </c>
      <c r="G8" s="17"/>
      <c r="H8" s="18"/>
      <c r="I8" s="62"/>
      <c r="J8" s="62"/>
      <c r="K8" s="19"/>
      <c r="L8" s="66"/>
      <c r="M8" s="19"/>
      <c r="N8" s="19"/>
      <c r="O8" s="18"/>
      <c r="P8" s="21" t="s">
        <v>4</v>
      </c>
      <c r="Q8" s="29" t="s">
        <v>15</v>
      </c>
      <c r="R8" s="29" t="s">
        <v>1</v>
      </c>
      <c r="S8" s="29" t="s">
        <v>3</v>
      </c>
      <c r="T8" s="21" t="s">
        <v>16</v>
      </c>
      <c r="U8" s="21" t="s">
        <v>17</v>
      </c>
    </row>
    <row r="9" spans="1:21" s="5" customFormat="1" ht="18.75" customHeight="1" x14ac:dyDescent="0.25">
      <c r="B9" s="51"/>
      <c r="C9" s="51" t="str">
        <f>IF(B9="","",VLOOKUP(B9,LISTAS!$F$5:$G$1006,2,0))</f>
        <v/>
      </c>
      <c r="D9" s="52"/>
      <c r="E9" s="52"/>
      <c r="F9" s="52" t="str">
        <f t="shared" ref="F9:F72" si="0">IF(D9="",IF(E9="","",SUM(D9:E9)),SUM(D9:E9))</f>
        <v/>
      </c>
      <c r="H9" s="48" t="str">
        <f>IF(F9="","",F9+(ROW(F9)/1000))</f>
        <v/>
      </c>
      <c r="I9" s="63" t="str">
        <f>IF($L9="","",IF(B9="","",B9))</f>
        <v/>
      </c>
      <c r="J9" s="63" t="str">
        <f>IF($L9="","",IF(C9="","",C9))</f>
        <v/>
      </c>
      <c r="K9" s="48" t="str">
        <f t="shared" ref="K9:K72" si="1">IF($L9="","",F9)</f>
        <v/>
      </c>
      <c r="L9" s="67" t="str">
        <f t="shared" ref="L9:L72" si="2">H9</f>
        <v/>
      </c>
      <c r="M9" s="48" t="str">
        <f>IF(L9="","",LARGE($L$9:$L$108,N9))</f>
        <v/>
      </c>
      <c r="N9" s="49">
        <v>1</v>
      </c>
      <c r="O9" s="23"/>
      <c r="P9" s="47" t="str">
        <f>IF(S9&lt;&gt;"",_xlfn.RANK.EQ(S9,$S$9:$S$108,0),"")</f>
        <v/>
      </c>
      <c r="Q9" s="24" t="str">
        <f>IF($L9="","",VLOOKUP(M9,$H$9:$K$108,2,0))</f>
        <v/>
      </c>
      <c r="R9" s="24" t="str">
        <f>IF($L9="","",VLOOKUP(Q9,LISTAS!$F$5:$G$1006,2,0))</f>
        <v/>
      </c>
      <c r="S9" s="36" t="str">
        <f>IF($L9="","",VLOOKUP(M9,$H$9:$K$108,4,0))</f>
        <v/>
      </c>
      <c r="T9" s="25" t="str">
        <f>IF($P9="","",IF(S9=$U$5,"",IF($P9=1,400,IF($P9=2,340,IF($P9=3,300,IF($P9=4,280,IF($P9=5,270,IF($P9=6,260,IF($P9=7,250,IF($P9=8,240,IF($P9=9,200,IF($P9=10,200,IF($P9=11,200,IF($P9=12,200,IF($P9=13,200,IF($P9=14,200,IF($P9=15,200,IF($P9=16,200,IF($P9&gt;16,"","")))))))))))))))))))</f>
        <v/>
      </c>
      <c r="U9" s="25" t="str">
        <f>IF(P9="","",IF($S$5="NÃO","",IF(S9=$U$5,"",IF(P9=1,400,IF(P9=2,340,IF(P9=3,300,IF(P9=4,280,IF(P9=5,270,IF(P9=6,260,IF(P9=7,250,IF(P9=8,240,IF(P9=9,200,IF(P9=10,200,IF(P9=11,200,IF(P9=12,200,IF(P9=13,200,IF(P9=14,200,IF(P9=15,200,IF(P9=16,200,IF(P9&gt;16,"",""))))))))))))))))))))</f>
        <v/>
      </c>
    </row>
    <row r="10" spans="1:21" s="5" customFormat="1" ht="18.75" customHeight="1" x14ac:dyDescent="0.25">
      <c r="B10" s="51"/>
      <c r="C10" s="51" t="str">
        <f>IF(B10="","",VLOOKUP(B10,LISTAS!$F$5:$G$1006,2,0))</f>
        <v/>
      </c>
      <c r="D10" s="52"/>
      <c r="E10" s="52"/>
      <c r="F10" s="52" t="str">
        <f t="shared" si="0"/>
        <v/>
      </c>
      <c r="H10" s="48" t="str">
        <f t="shared" ref="H10:H73" si="3">IF(F10="","",F10+(ROW(F10)/1000))</f>
        <v/>
      </c>
      <c r="I10" s="63" t="str">
        <f t="shared" ref="I10:J73" si="4">IF($L10="","",IF(B10="","",B10))</f>
        <v/>
      </c>
      <c r="J10" s="63" t="str">
        <f t="shared" si="4"/>
        <v/>
      </c>
      <c r="K10" s="48" t="str">
        <f t="shared" si="1"/>
        <v/>
      </c>
      <c r="L10" s="67" t="str">
        <f t="shared" si="2"/>
        <v/>
      </c>
      <c r="M10" s="48" t="str">
        <f t="shared" ref="M10:M73" si="5">IF(L10="","",LARGE($L$9:$L$108,N10))</f>
        <v/>
      </c>
      <c r="N10" s="49">
        <v>2</v>
      </c>
      <c r="O10" s="27"/>
      <c r="P10" s="47" t="str">
        <f t="shared" ref="P10:P73" si="6">IF(S10&lt;&gt;"",_xlfn.RANK.EQ(S10,$S$9:$S$108,0),"")</f>
        <v/>
      </c>
      <c r="Q10" s="24" t="str">
        <f t="shared" ref="Q10:Q73" si="7">IF($L10="","",VLOOKUP(M10,$H$9:$K$108,2,0))</f>
        <v/>
      </c>
      <c r="R10" s="24" t="str">
        <f>IF($L10="","",VLOOKUP(Q10,LISTAS!$F$5:$G$1006,2,0))</f>
        <v/>
      </c>
      <c r="S10" s="36" t="str">
        <f t="shared" ref="S10:S73" si="8">IF($L10="","",VLOOKUP(M10,$H$9:$K$108,4,0))</f>
        <v/>
      </c>
      <c r="T10" s="25" t="str">
        <f t="shared" ref="T10:T73" si="9">IF($P10="","",IF(S10=$U$5,"",IF($P10=1,400,IF($P10=2,340,IF($P10=3,300,IF($P10=4,280,IF($P10=5,270,IF($P10=6,260,IF($P10=7,250,IF($P10=8,240,IF($P10=9,200,IF($P10=10,200,IF($P10=11,200,IF($P10=12,200,IF($P10=13,200,IF($P10=14,200,IF($P10=15,200,IF($P10=16,200,IF($P10&gt;16,"","")))))))))))))))))))</f>
        <v/>
      </c>
      <c r="U10" s="25" t="str">
        <f t="shared" ref="U10:U73" si="10">IF(P10="","",IF($S$5="NÃO","",IF(S10=$U$5,"",IF(P10=1,400,IF(P10=2,340,IF(P10=3,300,IF(P10=4,280,IF(P10=5,270,IF(P10=6,260,IF(P10=7,250,IF(P10=8,240,IF(P10=9,200,IF(P10=10,200,IF(P10=11,200,IF(P10=12,200,IF(P10=13,200,IF(P10=14,200,IF(P10=15,200,IF(P10=16,200,IF(P10&gt;16,"",""))))))))))))))))))))</f>
        <v/>
      </c>
    </row>
    <row r="11" spans="1:21" s="5" customFormat="1" ht="18.75" customHeight="1" x14ac:dyDescent="0.3">
      <c r="B11" s="51"/>
      <c r="C11" s="51" t="str">
        <f>IF(B11="","",VLOOKUP(B11,LISTAS!$F$5:$G$1006,2,0))</f>
        <v/>
      </c>
      <c r="D11" s="52"/>
      <c r="E11" s="52"/>
      <c r="F11" s="52" t="str">
        <f t="shared" si="0"/>
        <v/>
      </c>
      <c r="H11" s="48" t="str">
        <f t="shared" si="3"/>
        <v/>
      </c>
      <c r="I11" s="63" t="str">
        <f t="shared" si="4"/>
        <v/>
      </c>
      <c r="J11" s="63" t="str">
        <f t="shared" si="4"/>
        <v/>
      </c>
      <c r="K11" s="48" t="str">
        <f t="shared" si="1"/>
        <v/>
      </c>
      <c r="L11" s="67" t="str">
        <f t="shared" si="2"/>
        <v/>
      </c>
      <c r="M11" s="48" t="str">
        <f t="shared" si="5"/>
        <v/>
      </c>
      <c r="N11" s="49">
        <v>3</v>
      </c>
      <c r="O11" s="28"/>
      <c r="P11" s="47" t="str">
        <f t="shared" si="6"/>
        <v/>
      </c>
      <c r="Q11" s="24" t="str">
        <f t="shared" si="7"/>
        <v/>
      </c>
      <c r="R11" s="24" t="str">
        <f>IF($L11="","",VLOOKUP(Q11,LISTAS!$F$5:$G$1006,2,0))</f>
        <v/>
      </c>
      <c r="S11" s="36" t="str">
        <f t="shared" si="8"/>
        <v/>
      </c>
      <c r="T11" s="25" t="str">
        <f t="shared" si="9"/>
        <v/>
      </c>
      <c r="U11" s="25" t="str">
        <f t="shared" si="10"/>
        <v/>
      </c>
    </row>
    <row r="12" spans="1:21" s="5" customFormat="1" ht="18.75" customHeight="1" x14ac:dyDescent="0.3">
      <c r="B12" s="51"/>
      <c r="C12" s="51" t="str">
        <f>IF(B12="","",VLOOKUP(B12,LISTAS!$F$5:$G$1006,2,0))</f>
        <v/>
      </c>
      <c r="D12" s="52"/>
      <c r="E12" s="52"/>
      <c r="F12" s="52" t="str">
        <f t="shared" si="0"/>
        <v/>
      </c>
      <c r="H12" s="48" t="str">
        <f t="shared" si="3"/>
        <v/>
      </c>
      <c r="I12" s="63" t="str">
        <f t="shared" si="4"/>
        <v/>
      </c>
      <c r="J12" s="63" t="str">
        <f t="shared" si="4"/>
        <v/>
      </c>
      <c r="K12" s="48" t="str">
        <f t="shared" si="1"/>
        <v/>
      </c>
      <c r="L12" s="67" t="str">
        <f t="shared" si="2"/>
        <v/>
      </c>
      <c r="M12" s="48" t="str">
        <f t="shared" si="5"/>
        <v/>
      </c>
      <c r="N12" s="49">
        <v>4</v>
      </c>
      <c r="O12" s="28"/>
      <c r="P12" s="47" t="str">
        <f t="shared" si="6"/>
        <v/>
      </c>
      <c r="Q12" s="24" t="str">
        <f t="shared" si="7"/>
        <v/>
      </c>
      <c r="R12" s="24" t="str">
        <f>IF($L12="","",VLOOKUP(Q12,LISTAS!$F$5:$G$1006,2,0))</f>
        <v/>
      </c>
      <c r="S12" s="36" t="str">
        <f t="shared" si="8"/>
        <v/>
      </c>
      <c r="T12" s="25" t="str">
        <f t="shared" si="9"/>
        <v/>
      </c>
      <c r="U12" s="25" t="str">
        <f t="shared" si="10"/>
        <v/>
      </c>
    </row>
    <row r="13" spans="1:21" s="5" customFormat="1" ht="18.75" customHeight="1" x14ac:dyDescent="0.3">
      <c r="B13" s="51"/>
      <c r="C13" s="51" t="str">
        <f>IF(B13="","",VLOOKUP(B13,LISTAS!$F$5:$G$1006,2,0))</f>
        <v/>
      </c>
      <c r="D13" s="52"/>
      <c r="E13" s="52"/>
      <c r="F13" s="52" t="str">
        <f t="shared" si="0"/>
        <v/>
      </c>
      <c r="H13" s="48" t="str">
        <f t="shared" si="3"/>
        <v/>
      </c>
      <c r="I13" s="63" t="str">
        <f t="shared" si="4"/>
        <v/>
      </c>
      <c r="J13" s="63" t="str">
        <f t="shared" si="4"/>
        <v/>
      </c>
      <c r="K13" s="48" t="str">
        <f t="shared" si="1"/>
        <v/>
      </c>
      <c r="L13" s="67" t="str">
        <f t="shared" si="2"/>
        <v/>
      </c>
      <c r="M13" s="48" t="str">
        <f t="shared" si="5"/>
        <v/>
      </c>
      <c r="N13" s="49">
        <v>5</v>
      </c>
      <c r="O13" s="28"/>
      <c r="P13" s="47" t="str">
        <f t="shared" si="6"/>
        <v/>
      </c>
      <c r="Q13" s="24" t="str">
        <f t="shared" si="7"/>
        <v/>
      </c>
      <c r="R13" s="24" t="str">
        <f>IF($L13="","",VLOOKUP(Q13,LISTAS!$F$5:$G$1006,2,0))</f>
        <v/>
      </c>
      <c r="S13" s="36" t="str">
        <f t="shared" si="8"/>
        <v/>
      </c>
      <c r="T13" s="25" t="str">
        <f t="shared" si="9"/>
        <v/>
      </c>
      <c r="U13" s="25" t="str">
        <f t="shared" si="10"/>
        <v/>
      </c>
    </row>
    <row r="14" spans="1:21" s="5" customFormat="1" ht="18.75" customHeight="1" x14ac:dyDescent="0.3">
      <c r="B14" s="51"/>
      <c r="C14" s="51" t="str">
        <f>IF(B14="","",VLOOKUP(B14,LISTAS!$F$5:$G$1006,2,0))</f>
        <v/>
      </c>
      <c r="D14" s="52"/>
      <c r="E14" s="52"/>
      <c r="F14" s="52" t="str">
        <f t="shared" si="0"/>
        <v/>
      </c>
      <c r="H14" s="48" t="str">
        <f t="shared" si="3"/>
        <v/>
      </c>
      <c r="I14" s="63" t="str">
        <f t="shared" si="4"/>
        <v/>
      </c>
      <c r="J14" s="63" t="str">
        <f t="shared" si="4"/>
        <v/>
      </c>
      <c r="K14" s="48" t="str">
        <f t="shared" si="1"/>
        <v/>
      </c>
      <c r="L14" s="67" t="str">
        <f t="shared" si="2"/>
        <v/>
      </c>
      <c r="M14" s="48" t="str">
        <f t="shared" si="5"/>
        <v/>
      </c>
      <c r="N14" s="49">
        <v>6</v>
      </c>
      <c r="O14" s="28"/>
      <c r="P14" s="47" t="str">
        <f t="shared" si="6"/>
        <v/>
      </c>
      <c r="Q14" s="24" t="str">
        <f t="shared" si="7"/>
        <v/>
      </c>
      <c r="R14" s="24" t="str">
        <f>IF($L14="","",VLOOKUP(Q14,LISTAS!$F$5:$G$1006,2,0))</f>
        <v/>
      </c>
      <c r="S14" s="36" t="str">
        <f t="shared" si="8"/>
        <v/>
      </c>
      <c r="T14" s="25" t="str">
        <f t="shared" si="9"/>
        <v/>
      </c>
      <c r="U14" s="25" t="str">
        <f t="shared" si="10"/>
        <v/>
      </c>
    </row>
    <row r="15" spans="1:21" s="5" customFormat="1" ht="18.75" customHeight="1" x14ac:dyDescent="0.3">
      <c r="B15" s="51"/>
      <c r="C15" s="51" t="str">
        <f>IF(B15="","",VLOOKUP(B15,LISTAS!$F$5:$G$1006,2,0))</f>
        <v/>
      </c>
      <c r="D15" s="52"/>
      <c r="E15" s="52"/>
      <c r="F15" s="52" t="str">
        <f t="shared" si="0"/>
        <v/>
      </c>
      <c r="H15" s="48" t="str">
        <f t="shared" si="3"/>
        <v/>
      </c>
      <c r="I15" s="63" t="str">
        <f t="shared" si="4"/>
        <v/>
      </c>
      <c r="J15" s="63" t="str">
        <f t="shared" si="4"/>
        <v/>
      </c>
      <c r="K15" s="48" t="str">
        <f t="shared" si="1"/>
        <v/>
      </c>
      <c r="L15" s="67" t="str">
        <f t="shared" si="2"/>
        <v/>
      </c>
      <c r="M15" s="48" t="str">
        <f t="shared" si="5"/>
        <v/>
      </c>
      <c r="N15" s="49">
        <v>7</v>
      </c>
      <c r="O15" s="28"/>
      <c r="P15" s="47" t="str">
        <f t="shared" si="6"/>
        <v/>
      </c>
      <c r="Q15" s="24" t="str">
        <f t="shared" si="7"/>
        <v/>
      </c>
      <c r="R15" s="24" t="str">
        <f>IF($L15="","",VLOOKUP(Q15,LISTAS!$F$5:$G$1006,2,0))</f>
        <v/>
      </c>
      <c r="S15" s="36" t="str">
        <f t="shared" si="8"/>
        <v/>
      </c>
      <c r="T15" s="25" t="str">
        <f t="shared" si="9"/>
        <v/>
      </c>
      <c r="U15" s="25" t="str">
        <f t="shared" si="10"/>
        <v/>
      </c>
    </row>
    <row r="16" spans="1:21" s="5" customFormat="1" ht="18.75" customHeight="1" x14ac:dyDescent="0.3">
      <c r="B16" s="51"/>
      <c r="C16" s="51" t="str">
        <f>IF(B16="","",VLOOKUP(B16,LISTAS!$F$5:$G$1006,2,0))</f>
        <v/>
      </c>
      <c r="D16" s="52"/>
      <c r="E16" s="52"/>
      <c r="F16" s="52" t="str">
        <f t="shared" si="0"/>
        <v/>
      </c>
      <c r="H16" s="48" t="str">
        <f t="shared" si="3"/>
        <v/>
      </c>
      <c r="I16" s="63" t="str">
        <f t="shared" si="4"/>
        <v/>
      </c>
      <c r="J16" s="63" t="str">
        <f t="shared" si="4"/>
        <v/>
      </c>
      <c r="K16" s="48" t="str">
        <f t="shared" si="1"/>
        <v/>
      </c>
      <c r="L16" s="67" t="str">
        <f t="shared" si="2"/>
        <v/>
      </c>
      <c r="M16" s="48" t="str">
        <f t="shared" si="5"/>
        <v/>
      </c>
      <c r="N16" s="49">
        <v>8</v>
      </c>
      <c r="O16" s="28"/>
      <c r="P16" s="47" t="str">
        <f t="shared" si="6"/>
        <v/>
      </c>
      <c r="Q16" s="24" t="str">
        <f t="shared" si="7"/>
        <v/>
      </c>
      <c r="R16" s="24" t="str">
        <f>IF($L16="","",VLOOKUP(Q16,LISTAS!$F$5:$G$1006,2,0))</f>
        <v/>
      </c>
      <c r="S16" s="36" t="str">
        <f t="shared" si="8"/>
        <v/>
      </c>
      <c r="T16" s="25" t="str">
        <f t="shared" si="9"/>
        <v/>
      </c>
      <c r="U16" s="25" t="str">
        <f t="shared" si="10"/>
        <v/>
      </c>
    </row>
    <row r="17" spans="2:21" s="5" customFormat="1" ht="18.75" customHeight="1" x14ac:dyDescent="0.3">
      <c r="B17" s="51"/>
      <c r="C17" s="51" t="str">
        <f>IF(B17="","",VLOOKUP(B17,LISTAS!$F$5:$G$1006,2,0))</f>
        <v/>
      </c>
      <c r="D17" s="52"/>
      <c r="E17" s="52"/>
      <c r="F17" s="52" t="str">
        <f t="shared" si="0"/>
        <v/>
      </c>
      <c r="H17" s="48" t="str">
        <f t="shared" si="3"/>
        <v/>
      </c>
      <c r="I17" s="63" t="str">
        <f t="shared" si="4"/>
        <v/>
      </c>
      <c r="J17" s="63" t="str">
        <f t="shared" si="4"/>
        <v/>
      </c>
      <c r="K17" s="48" t="str">
        <f t="shared" si="1"/>
        <v/>
      </c>
      <c r="L17" s="67" t="str">
        <f t="shared" si="2"/>
        <v/>
      </c>
      <c r="M17" s="48" t="str">
        <f t="shared" si="5"/>
        <v/>
      </c>
      <c r="N17" s="49">
        <v>9</v>
      </c>
      <c r="O17" s="28"/>
      <c r="P17" s="47" t="str">
        <f t="shared" si="6"/>
        <v/>
      </c>
      <c r="Q17" s="24" t="str">
        <f t="shared" si="7"/>
        <v/>
      </c>
      <c r="R17" s="24" t="str">
        <f>IF($L17="","",VLOOKUP(Q17,LISTAS!$F$5:$G$1006,2,0))</f>
        <v/>
      </c>
      <c r="S17" s="36" t="str">
        <f t="shared" si="8"/>
        <v/>
      </c>
      <c r="T17" s="25" t="str">
        <f t="shared" si="9"/>
        <v/>
      </c>
      <c r="U17" s="25" t="str">
        <f t="shared" si="10"/>
        <v/>
      </c>
    </row>
    <row r="18" spans="2:21" s="5" customFormat="1" ht="18.75" customHeight="1" x14ac:dyDescent="0.3">
      <c r="B18" s="51"/>
      <c r="C18" s="51" t="str">
        <f>IF(B18="","",VLOOKUP(B18,LISTAS!$F$5:$G$1006,2,0))</f>
        <v/>
      </c>
      <c r="D18" s="52"/>
      <c r="E18" s="52"/>
      <c r="F18" s="52" t="str">
        <f t="shared" si="0"/>
        <v/>
      </c>
      <c r="H18" s="48" t="str">
        <f t="shared" si="3"/>
        <v/>
      </c>
      <c r="I18" s="63" t="str">
        <f t="shared" si="4"/>
        <v/>
      </c>
      <c r="J18" s="63" t="str">
        <f t="shared" si="4"/>
        <v/>
      </c>
      <c r="K18" s="48" t="str">
        <f t="shared" si="1"/>
        <v/>
      </c>
      <c r="L18" s="67" t="str">
        <f t="shared" si="2"/>
        <v/>
      </c>
      <c r="M18" s="48" t="str">
        <f t="shared" si="5"/>
        <v/>
      </c>
      <c r="N18" s="49">
        <v>10</v>
      </c>
      <c r="O18" s="28"/>
      <c r="P18" s="47" t="str">
        <f t="shared" si="6"/>
        <v/>
      </c>
      <c r="Q18" s="24" t="str">
        <f t="shared" si="7"/>
        <v/>
      </c>
      <c r="R18" s="24" t="str">
        <f>IF($L18="","",VLOOKUP(Q18,LISTAS!$F$5:$G$1006,2,0))</f>
        <v/>
      </c>
      <c r="S18" s="36" t="str">
        <f t="shared" si="8"/>
        <v/>
      </c>
      <c r="T18" s="25" t="str">
        <f t="shared" si="9"/>
        <v/>
      </c>
      <c r="U18" s="25" t="str">
        <f t="shared" si="10"/>
        <v/>
      </c>
    </row>
    <row r="19" spans="2:21" s="5" customFormat="1" ht="18.75" customHeight="1" x14ac:dyDescent="0.3">
      <c r="B19" s="51"/>
      <c r="C19" s="51" t="str">
        <f>IF(B19="","",VLOOKUP(B19,LISTAS!$F$5:$G$1006,2,0))</f>
        <v/>
      </c>
      <c r="D19" s="52"/>
      <c r="E19" s="52"/>
      <c r="F19" s="52" t="str">
        <f t="shared" si="0"/>
        <v/>
      </c>
      <c r="H19" s="48" t="str">
        <f t="shared" si="3"/>
        <v/>
      </c>
      <c r="I19" s="63" t="str">
        <f t="shared" si="4"/>
        <v/>
      </c>
      <c r="J19" s="63" t="str">
        <f t="shared" si="4"/>
        <v/>
      </c>
      <c r="K19" s="48" t="str">
        <f t="shared" si="1"/>
        <v/>
      </c>
      <c r="L19" s="67" t="str">
        <f t="shared" si="2"/>
        <v/>
      </c>
      <c r="M19" s="48" t="str">
        <f t="shared" si="5"/>
        <v/>
      </c>
      <c r="N19" s="49">
        <v>11</v>
      </c>
      <c r="O19" s="28"/>
      <c r="P19" s="47" t="str">
        <f t="shared" si="6"/>
        <v/>
      </c>
      <c r="Q19" s="24" t="str">
        <f t="shared" si="7"/>
        <v/>
      </c>
      <c r="R19" s="24" t="str">
        <f>IF($L19="","",VLOOKUP(Q19,LISTAS!$F$5:$G$1006,2,0))</f>
        <v/>
      </c>
      <c r="S19" s="36" t="str">
        <f t="shared" si="8"/>
        <v/>
      </c>
      <c r="T19" s="25" t="str">
        <f t="shared" si="9"/>
        <v/>
      </c>
      <c r="U19" s="25" t="str">
        <f t="shared" si="10"/>
        <v/>
      </c>
    </row>
    <row r="20" spans="2:21" s="5" customFormat="1" ht="18.75" customHeight="1" x14ac:dyDescent="0.3">
      <c r="B20" s="51"/>
      <c r="C20" s="51" t="str">
        <f>IF(B20="","",VLOOKUP(B20,LISTAS!$F$5:$G$1006,2,0))</f>
        <v/>
      </c>
      <c r="D20" s="52"/>
      <c r="E20" s="52"/>
      <c r="F20" s="52" t="str">
        <f t="shared" si="0"/>
        <v/>
      </c>
      <c r="H20" s="48" t="str">
        <f t="shared" si="3"/>
        <v/>
      </c>
      <c r="I20" s="63" t="str">
        <f t="shared" si="4"/>
        <v/>
      </c>
      <c r="J20" s="63" t="str">
        <f t="shared" si="4"/>
        <v/>
      </c>
      <c r="K20" s="48" t="str">
        <f t="shared" si="1"/>
        <v/>
      </c>
      <c r="L20" s="67" t="str">
        <f t="shared" si="2"/>
        <v/>
      </c>
      <c r="M20" s="48" t="str">
        <f t="shared" si="5"/>
        <v/>
      </c>
      <c r="N20" s="49">
        <v>12</v>
      </c>
      <c r="O20" s="28"/>
      <c r="P20" s="47" t="str">
        <f t="shared" si="6"/>
        <v/>
      </c>
      <c r="Q20" s="24" t="str">
        <f t="shared" si="7"/>
        <v/>
      </c>
      <c r="R20" s="24" t="str">
        <f>IF($L20="","",VLOOKUP(Q20,LISTAS!$F$5:$G$1006,2,0))</f>
        <v/>
      </c>
      <c r="S20" s="36" t="str">
        <f t="shared" si="8"/>
        <v/>
      </c>
      <c r="T20" s="25" t="str">
        <f t="shared" si="9"/>
        <v/>
      </c>
      <c r="U20" s="25" t="str">
        <f t="shared" si="10"/>
        <v/>
      </c>
    </row>
    <row r="21" spans="2:21" s="5" customFormat="1" ht="18.75" customHeight="1" x14ac:dyDescent="0.3">
      <c r="B21" s="51"/>
      <c r="C21" s="51" t="str">
        <f>IF(B21="","",VLOOKUP(B21,LISTAS!$F$5:$G$1006,2,0))</f>
        <v/>
      </c>
      <c r="D21" s="52"/>
      <c r="E21" s="52"/>
      <c r="F21" s="52" t="str">
        <f t="shared" si="0"/>
        <v/>
      </c>
      <c r="H21" s="48" t="str">
        <f t="shared" si="3"/>
        <v/>
      </c>
      <c r="I21" s="63" t="str">
        <f t="shared" si="4"/>
        <v/>
      </c>
      <c r="J21" s="63" t="str">
        <f t="shared" si="4"/>
        <v/>
      </c>
      <c r="K21" s="48" t="str">
        <f t="shared" si="1"/>
        <v/>
      </c>
      <c r="L21" s="67" t="str">
        <f t="shared" si="2"/>
        <v/>
      </c>
      <c r="M21" s="48" t="str">
        <f t="shared" si="5"/>
        <v/>
      </c>
      <c r="N21" s="49">
        <v>13</v>
      </c>
      <c r="O21" s="28"/>
      <c r="P21" s="47" t="str">
        <f t="shared" si="6"/>
        <v/>
      </c>
      <c r="Q21" s="24" t="str">
        <f t="shared" si="7"/>
        <v/>
      </c>
      <c r="R21" s="24" t="str">
        <f>IF($L21="","",VLOOKUP(Q21,LISTAS!$F$5:$G$1006,2,0))</f>
        <v/>
      </c>
      <c r="S21" s="36" t="str">
        <f t="shared" si="8"/>
        <v/>
      </c>
      <c r="T21" s="25" t="str">
        <f t="shared" si="9"/>
        <v/>
      </c>
      <c r="U21" s="25" t="str">
        <f t="shared" si="10"/>
        <v/>
      </c>
    </row>
    <row r="22" spans="2:21" s="5" customFormat="1" ht="18.75" customHeight="1" x14ac:dyDescent="0.3">
      <c r="B22" s="51"/>
      <c r="C22" s="51" t="str">
        <f>IF(B22="","",VLOOKUP(B22,LISTAS!$F$5:$G$1006,2,0))</f>
        <v/>
      </c>
      <c r="D22" s="52"/>
      <c r="E22" s="52"/>
      <c r="F22" s="52" t="str">
        <f t="shared" si="0"/>
        <v/>
      </c>
      <c r="H22" s="48" t="str">
        <f t="shared" si="3"/>
        <v/>
      </c>
      <c r="I22" s="63" t="str">
        <f t="shared" si="4"/>
        <v/>
      </c>
      <c r="J22" s="63" t="str">
        <f t="shared" si="4"/>
        <v/>
      </c>
      <c r="K22" s="48" t="str">
        <f t="shared" si="1"/>
        <v/>
      </c>
      <c r="L22" s="67" t="str">
        <f t="shared" si="2"/>
        <v/>
      </c>
      <c r="M22" s="48" t="str">
        <f t="shared" si="5"/>
        <v/>
      </c>
      <c r="N22" s="49">
        <v>14</v>
      </c>
      <c r="O22" s="28"/>
      <c r="P22" s="47" t="str">
        <f t="shared" si="6"/>
        <v/>
      </c>
      <c r="Q22" s="24" t="str">
        <f t="shared" si="7"/>
        <v/>
      </c>
      <c r="R22" s="24" t="str">
        <f>IF($L22="","",VLOOKUP(Q22,LISTAS!$F$5:$G$1006,2,0))</f>
        <v/>
      </c>
      <c r="S22" s="36" t="str">
        <f t="shared" si="8"/>
        <v/>
      </c>
      <c r="T22" s="25" t="str">
        <f t="shared" si="9"/>
        <v/>
      </c>
      <c r="U22" s="25" t="str">
        <f t="shared" si="10"/>
        <v/>
      </c>
    </row>
    <row r="23" spans="2:21" s="5" customFormat="1" ht="18.75" customHeight="1" x14ac:dyDescent="0.3">
      <c r="B23" s="51"/>
      <c r="C23" s="51" t="str">
        <f>IF(B23="","",VLOOKUP(B23,LISTAS!$F$5:$G$1006,2,0))</f>
        <v/>
      </c>
      <c r="D23" s="52"/>
      <c r="E23" s="52"/>
      <c r="F23" s="52" t="str">
        <f t="shared" si="0"/>
        <v/>
      </c>
      <c r="H23" s="48" t="str">
        <f t="shared" si="3"/>
        <v/>
      </c>
      <c r="I23" s="63" t="str">
        <f t="shared" si="4"/>
        <v/>
      </c>
      <c r="J23" s="63" t="str">
        <f t="shared" si="4"/>
        <v/>
      </c>
      <c r="K23" s="48" t="str">
        <f t="shared" si="1"/>
        <v/>
      </c>
      <c r="L23" s="67" t="str">
        <f t="shared" si="2"/>
        <v/>
      </c>
      <c r="M23" s="48" t="str">
        <f t="shared" si="5"/>
        <v/>
      </c>
      <c r="N23" s="49">
        <v>15</v>
      </c>
      <c r="O23" s="28"/>
      <c r="P23" s="47" t="str">
        <f t="shared" si="6"/>
        <v/>
      </c>
      <c r="Q23" s="24" t="str">
        <f t="shared" si="7"/>
        <v/>
      </c>
      <c r="R23" s="24" t="str">
        <f>IF($L23="","",VLOOKUP(Q23,LISTAS!$F$5:$G$1006,2,0))</f>
        <v/>
      </c>
      <c r="S23" s="36" t="str">
        <f t="shared" si="8"/>
        <v/>
      </c>
      <c r="T23" s="25" t="str">
        <f t="shared" si="9"/>
        <v/>
      </c>
      <c r="U23" s="25" t="str">
        <f t="shared" si="10"/>
        <v/>
      </c>
    </row>
    <row r="24" spans="2:21" s="5" customFormat="1" ht="18.75" customHeight="1" x14ac:dyDescent="0.3">
      <c r="B24" s="51"/>
      <c r="C24" s="51" t="str">
        <f>IF(B24="","",VLOOKUP(B24,LISTAS!$F$5:$G$1006,2,0))</f>
        <v/>
      </c>
      <c r="D24" s="52"/>
      <c r="E24" s="52"/>
      <c r="F24" s="52" t="str">
        <f t="shared" si="0"/>
        <v/>
      </c>
      <c r="H24" s="48" t="str">
        <f t="shared" si="3"/>
        <v/>
      </c>
      <c r="I24" s="63" t="str">
        <f t="shared" si="4"/>
        <v/>
      </c>
      <c r="J24" s="63" t="str">
        <f t="shared" si="4"/>
        <v/>
      </c>
      <c r="K24" s="48" t="str">
        <f t="shared" si="1"/>
        <v/>
      </c>
      <c r="L24" s="67" t="str">
        <f t="shared" si="2"/>
        <v/>
      </c>
      <c r="M24" s="48" t="str">
        <f t="shared" si="5"/>
        <v/>
      </c>
      <c r="N24" s="49">
        <v>16</v>
      </c>
      <c r="O24" s="28"/>
      <c r="P24" s="47" t="str">
        <f t="shared" si="6"/>
        <v/>
      </c>
      <c r="Q24" s="24" t="str">
        <f t="shared" si="7"/>
        <v/>
      </c>
      <c r="R24" s="24" t="str">
        <f>IF($L24="","",VLOOKUP(Q24,LISTAS!$F$5:$G$1006,2,0))</f>
        <v/>
      </c>
      <c r="S24" s="36" t="str">
        <f t="shared" si="8"/>
        <v/>
      </c>
      <c r="T24" s="25" t="str">
        <f t="shared" si="9"/>
        <v/>
      </c>
      <c r="U24" s="25" t="str">
        <f t="shared" si="10"/>
        <v/>
      </c>
    </row>
    <row r="25" spans="2:21" s="5" customFormat="1" ht="18.75" customHeight="1" x14ac:dyDescent="0.3">
      <c r="B25" s="51"/>
      <c r="C25" s="51" t="str">
        <f>IF(B25="","",VLOOKUP(B25,LISTAS!$F$5:$G$1006,2,0))</f>
        <v/>
      </c>
      <c r="D25" s="52"/>
      <c r="E25" s="52"/>
      <c r="F25" s="52" t="str">
        <f t="shared" si="0"/>
        <v/>
      </c>
      <c r="H25" s="48" t="str">
        <f t="shared" si="3"/>
        <v/>
      </c>
      <c r="I25" s="63" t="str">
        <f t="shared" si="4"/>
        <v/>
      </c>
      <c r="J25" s="63" t="str">
        <f t="shared" si="4"/>
        <v/>
      </c>
      <c r="K25" s="48" t="str">
        <f t="shared" si="1"/>
        <v/>
      </c>
      <c r="L25" s="67" t="str">
        <f t="shared" si="2"/>
        <v/>
      </c>
      <c r="M25" s="48" t="str">
        <f t="shared" si="5"/>
        <v/>
      </c>
      <c r="N25" s="49">
        <v>17</v>
      </c>
      <c r="O25" s="28"/>
      <c r="P25" s="47" t="str">
        <f t="shared" si="6"/>
        <v/>
      </c>
      <c r="Q25" s="24" t="str">
        <f t="shared" si="7"/>
        <v/>
      </c>
      <c r="R25" s="24" t="str">
        <f>IF($L25="","",VLOOKUP(Q25,LISTAS!$F$5:$G$1006,2,0))</f>
        <v/>
      </c>
      <c r="S25" s="36" t="str">
        <f t="shared" si="8"/>
        <v/>
      </c>
      <c r="T25" s="25" t="str">
        <f t="shared" si="9"/>
        <v/>
      </c>
      <c r="U25" s="25" t="str">
        <f t="shared" si="10"/>
        <v/>
      </c>
    </row>
    <row r="26" spans="2:21" s="5" customFormat="1" ht="18.75" customHeight="1" x14ac:dyDescent="0.3">
      <c r="B26" s="51"/>
      <c r="C26" s="51" t="str">
        <f>IF(B26="","",VLOOKUP(B26,LISTAS!$F$5:$G$1006,2,0))</f>
        <v/>
      </c>
      <c r="D26" s="52"/>
      <c r="E26" s="52"/>
      <c r="F26" s="52" t="str">
        <f t="shared" si="0"/>
        <v/>
      </c>
      <c r="H26" s="48" t="str">
        <f t="shared" si="3"/>
        <v/>
      </c>
      <c r="I26" s="63" t="str">
        <f t="shared" si="4"/>
        <v/>
      </c>
      <c r="J26" s="63" t="str">
        <f t="shared" si="4"/>
        <v/>
      </c>
      <c r="K26" s="48" t="str">
        <f t="shared" si="1"/>
        <v/>
      </c>
      <c r="L26" s="67" t="str">
        <f t="shared" si="2"/>
        <v/>
      </c>
      <c r="M26" s="48" t="str">
        <f t="shared" si="5"/>
        <v/>
      </c>
      <c r="N26" s="49">
        <v>18</v>
      </c>
      <c r="O26" s="28"/>
      <c r="P26" s="47" t="str">
        <f t="shared" si="6"/>
        <v/>
      </c>
      <c r="Q26" s="24" t="str">
        <f t="shared" si="7"/>
        <v/>
      </c>
      <c r="R26" s="24" t="str">
        <f>IF($L26="","",VLOOKUP(Q26,LISTAS!$F$5:$G$1006,2,0))</f>
        <v/>
      </c>
      <c r="S26" s="36" t="str">
        <f t="shared" si="8"/>
        <v/>
      </c>
      <c r="T26" s="25" t="str">
        <f t="shared" si="9"/>
        <v/>
      </c>
      <c r="U26" s="25" t="str">
        <f t="shared" si="10"/>
        <v/>
      </c>
    </row>
    <row r="27" spans="2:21" s="5" customFormat="1" ht="18.75" customHeight="1" x14ac:dyDescent="0.3">
      <c r="B27" s="51"/>
      <c r="C27" s="51" t="str">
        <f>IF(B27="","",VLOOKUP(B27,LISTAS!$F$5:$G$1006,2,0))</f>
        <v/>
      </c>
      <c r="D27" s="52"/>
      <c r="E27" s="52"/>
      <c r="F27" s="52" t="str">
        <f t="shared" si="0"/>
        <v/>
      </c>
      <c r="H27" s="48" t="str">
        <f t="shared" si="3"/>
        <v/>
      </c>
      <c r="I27" s="63" t="str">
        <f t="shared" si="4"/>
        <v/>
      </c>
      <c r="J27" s="63" t="str">
        <f t="shared" si="4"/>
        <v/>
      </c>
      <c r="K27" s="48" t="str">
        <f t="shared" si="1"/>
        <v/>
      </c>
      <c r="L27" s="67" t="str">
        <f t="shared" si="2"/>
        <v/>
      </c>
      <c r="M27" s="48" t="str">
        <f t="shared" si="5"/>
        <v/>
      </c>
      <c r="N27" s="49">
        <v>19</v>
      </c>
      <c r="O27" s="28"/>
      <c r="P27" s="47" t="str">
        <f t="shared" si="6"/>
        <v/>
      </c>
      <c r="Q27" s="24" t="str">
        <f t="shared" si="7"/>
        <v/>
      </c>
      <c r="R27" s="24" t="str">
        <f>IF($L27="","",VLOOKUP(Q27,LISTAS!$F$5:$G$1006,2,0))</f>
        <v/>
      </c>
      <c r="S27" s="36" t="str">
        <f t="shared" si="8"/>
        <v/>
      </c>
      <c r="T27" s="25" t="str">
        <f t="shared" si="9"/>
        <v/>
      </c>
      <c r="U27" s="25" t="str">
        <f t="shared" si="10"/>
        <v/>
      </c>
    </row>
    <row r="28" spans="2:21" s="5" customFormat="1" ht="18.75" customHeight="1" x14ac:dyDescent="0.3">
      <c r="B28" s="51"/>
      <c r="C28" s="51" t="str">
        <f>IF(B28="","",VLOOKUP(B28,LISTAS!$F$5:$G$1006,2,0))</f>
        <v/>
      </c>
      <c r="D28" s="52"/>
      <c r="E28" s="52"/>
      <c r="F28" s="52" t="str">
        <f t="shared" si="0"/>
        <v/>
      </c>
      <c r="H28" s="48" t="str">
        <f t="shared" si="3"/>
        <v/>
      </c>
      <c r="I28" s="63" t="str">
        <f t="shared" si="4"/>
        <v/>
      </c>
      <c r="J28" s="63" t="str">
        <f t="shared" si="4"/>
        <v/>
      </c>
      <c r="K28" s="48" t="str">
        <f t="shared" si="1"/>
        <v/>
      </c>
      <c r="L28" s="67" t="str">
        <f t="shared" si="2"/>
        <v/>
      </c>
      <c r="M28" s="48" t="str">
        <f t="shared" si="5"/>
        <v/>
      </c>
      <c r="N28" s="49">
        <v>20</v>
      </c>
      <c r="O28" s="28"/>
      <c r="P28" s="47" t="str">
        <f t="shared" si="6"/>
        <v/>
      </c>
      <c r="Q28" s="24" t="str">
        <f t="shared" si="7"/>
        <v/>
      </c>
      <c r="R28" s="24" t="str">
        <f>IF($L28="","",VLOOKUP(Q28,LISTAS!$F$5:$G$1006,2,0))</f>
        <v/>
      </c>
      <c r="S28" s="36" t="str">
        <f t="shared" si="8"/>
        <v/>
      </c>
      <c r="T28" s="25" t="str">
        <f t="shared" si="9"/>
        <v/>
      </c>
      <c r="U28" s="25" t="str">
        <f t="shared" si="10"/>
        <v/>
      </c>
    </row>
    <row r="29" spans="2:21" ht="16.5" x14ac:dyDescent="0.3">
      <c r="B29" s="51"/>
      <c r="C29" s="51" t="str">
        <f>IF(B29="","",VLOOKUP(B29,LISTAS!$F$5:$G$1006,2,0))</f>
        <v/>
      </c>
      <c r="D29" s="52"/>
      <c r="E29" s="52"/>
      <c r="F29" s="52" t="str">
        <f t="shared" si="0"/>
        <v/>
      </c>
      <c r="G29" s="5"/>
      <c r="H29" s="48" t="str">
        <f t="shared" si="3"/>
        <v/>
      </c>
      <c r="I29" s="63" t="str">
        <f t="shared" si="4"/>
        <v/>
      </c>
      <c r="J29" s="63" t="str">
        <f t="shared" si="4"/>
        <v/>
      </c>
      <c r="K29" s="48" t="str">
        <f t="shared" si="1"/>
        <v/>
      </c>
      <c r="L29" s="67" t="str">
        <f t="shared" si="2"/>
        <v/>
      </c>
      <c r="M29" s="48" t="str">
        <f t="shared" si="5"/>
        <v/>
      </c>
      <c r="N29" s="49">
        <v>21</v>
      </c>
      <c r="O29" s="28"/>
      <c r="P29" s="47" t="str">
        <f t="shared" si="6"/>
        <v/>
      </c>
      <c r="Q29" s="24" t="str">
        <f t="shared" si="7"/>
        <v/>
      </c>
      <c r="R29" s="24" t="str">
        <f>IF($L29="","",VLOOKUP(Q29,LISTAS!$F$5:$G$1006,2,0))</f>
        <v/>
      </c>
      <c r="S29" s="36" t="str">
        <f t="shared" si="8"/>
        <v/>
      </c>
      <c r="T29" s="25" t="str">
        <f t="shared" si="9"/>
        <v/>
      </c>
      <c r="U29" s="25" t="str">
        <f t="shared" si="10"/>
        <v/>
      </c>
    </row>
    <row r="30" spans="2:21" ht="16.5" x14ac:dyDescent="0.3">
      <c r="B30" s="51"/>
      <c r="C30" s="51" t="str">
        <f>IF(B30="","",VLOOKUP(B30,LISTAS!$F$5:$G$1006,2,0))</f>
        <v/>
      </c>
      <c r="D30" s="52"/>
      <c r="E30" s="52"/>
      <c r="F30" s="52" t="str">
        <f t="shared" si="0"/>
        <v/>
      </c>
      <c r="G30" s="5"/>
      <c r="H30" s="48" t="str">
        <f t="shared" si="3"/>
        <v/>
      </c>
      <c r="I30" s="63" t="str">
        <f t="shared" si="4"/>
        <v/>
      </c>
      <c r="J30" s="63" t="str">
        <f t="shared" si="4"/>
        <v/>
      </c>
      <c r="K30" s="48" t="str">
        <f t="shared" si="1"/>
        <v/>
      </c>
      <c r="L30" s="67" t="str">
        <f t="shared" si="2"/>
        <v/>
      </c>
      <c r="M30" s="48" t="str">
        <f t="shared" si="5"/>
        <v/>
      </c>
      <c r="N30" s="49">
        <v>22</v>
      </c>
      <c r="O30" s="28"/>
      <c r="P30" s="47" t="str">
        <f t="shared" si="6"/>
        <v/>
      </c>
      <c r="Q30" s="24" t="str">
        <f t="shared" si="7"/>
        <v/>
      </c>
      <c r="R30" s="24" t="str">
        <f>IF($L30="","",VLOOKUP(Q30,LISTAS!$F$5:$G$1006,2,0))</f>
        <v/>
      </c>
      <c r="S30" s="36" t="str">
        <f t="shared" si="8"/>
        <v/>
      </c>
      <c r="T30" s="25" t="str">
        <f t="shared" si="9"/>
        <v/>
      </c>
      <c r="U30" s="25" t="str">
        <f t="shared" si="10"/>
        <v/>
      </c>
    </row>
    <row r="31" spans="2:21" ht="16.5" x14ac:dyDescent="0.3">
      <c r="B31" s="51"/>
      <c r="C31" s="51" t="str">
        <f>IF(B31="","",VLOOKUP(B31,LISTAS!$F$5:$G$1006,2,0))</f>
        <v/>
      </c>
      <c r="D31" s="52"/>
      <c r="E31" s="52"/>
      <c r="F31" s="52" t="str">
        <f t="shared" si="0"/>
        <v/>
      </c>
      <c r="G31" s="5"/>
      <c r="H31" s="48" t="str">
        <f t="shared" si="3"/>
        <v/>
      </c>
      <c r="I31" s="63" t="str">
        <f t="shared" si="4"/>
        <v/>
      </c>
      <c r="J31" s="63" t="str">
        <f t="shared" si="4"/>
        <v/>
      </c>
      <c r="K31" s="48" t="str">
        <f t="shared" si="1"/>
        <v/>
      </c>
      <c r="L31" s="67" t="str">
        <f t="shared" si="2"/>
        <v/>
      </c>
      <c r="M31" s="48" t="str">
        <f t="shared" si="5"/>
        <v/>
      </c>
      <c r="N31" s="49">
        <v>23</v>
      </c>
      <c r="O31" s="28"/>
      <c r="P31" s="47" t="str">
        <f t="shared" si="6"/>
        <v/>
      </c>
      <c r="Q31" s="24" t="str">
        <f t="shared" si="7"/>
        <v/>
      </c>
      <c r="R31" s="24" t="str">
        <f>IF($L31="","",VLOOKUP(Q31,LISTAS!$F$5:$G$1006,2,0))</f>
        <v/>
      </c>
      <c r="S31" s="36" t="str">
        <f t="shared" si="8"/>
        <v/>
      </c>
      <c r="T31" s="25" t="str">
        <f t="shared" si="9"/>
        <v/>
      </c>
      <c r="U31" s="25" t="str">
        <f t="shared" si="10"/>
        <v/>
      </c>
    </row>
    <row r="32" spans="2:21" ht="16.5" x14ac:dyDescent="0.3">
      <c r="B32" s="51"/>
      <c r="C32" s="51" t="str">
        <f>IF(B32="","",VLOOKUP(B32,LISTAS!$F$5:$G$1006,2,0))</f>
        <v/>
      </c>
      <c r="D32" s="52"/>
      <c r="E32" s="52"/>
      <c r="F32" s="52" t="str">
        <f t="shared" si="0"/>
        <v/>
      </c>
      <c r="G32" s="5"/>
      <c r="H32" s="48" t="str">
        <f t="shared" si="3"/>
        <v/>
      </c>
      <c r="I32" s="63" t="str">
        <f t="shared" si="4"/>
        <v/>
      </c>
      <c r="J32" s="63" t="str">
        <f t="shared" si="4"/>
        <v/>
      </c>
      <c r="K32" s="48" t="str">
        <f t="shared" si="1"/>
        <v/>
      </c>
      <c r="L32" s="67" t="str">
        <f t="shared" si="2"/>
        <v/>
      </c>
      <c r="M32" s="48" t="str">
        <f t="shared" si="5"/>
        <v/>
      </c>
      <c r="N32" s="49">
        <v>24</v>
      </c>
      <c r="O32" s="28"/>
      <c r="P32" s="47" t="str">
        <f t="shared" si="6"/>
        <v/>
      </c>
      <c r="Q32" s="24" t="str">
        <f t="shared" si="7"/>
        <v/>
      </c>
      <c r="R32" s="24" t="str">
        <f>IF($L32="","",VLOOKUP(Q32,LISTAS!$F$5:$G$1006,2,0))</f>
        <v/>
      </c>
      <c r="S32" s="36" t="str">
        <f t="shared" si="8"/>
        <v/>
      </c>
      <c r="T32" s="25" t="str">
        <f t="shared" si="9"/>
        <v/>
      </c>
      <c r="U32" s="25" t="str">
        <f t="shared" si="10"/>
        <v/>
      </c>
    </row>
    <row r="33" spans="2:21" ht="16.5" x14ac:dyDescent="0.3">
      <c r="B33" s="51"/>
      <c r="C33" s="51" t="str">
        <f>IF(B33="","",VLOOKUP(B33,LISTAS!$F$5:$G$1006,2,0))</f>
        <v/>
      </c>
      <c r="D33" s="52"/>
      <c r="E33" s="52"/>
      <c r="F33" s="52" t="str">
        <f t="shared" si="0"/>
        <v/>
      </c>
      <c r="G33" s="5"/>
      <c r="H33" s="48" t="str">
        <f t="shared" si="3"/>
        <v/>
      </c>
      <c r="I33" s="63" t="str">
        <f t="shared" si="4"/>
        <v/>
      </c>
      <c r="J33" s="63" t="str">
        <f t="shared" si="4"/>
        <v/>
      </c>
      <c r="K33" s="48" t="str">
        <f t="shared" si="1"/>
        <v/>
      </c>
      <c r="L33" s="67" t="str">
        <f t="shared" si="2"/>
        <v/>
      </c>
      <c r="M33" s="48" t="str">
        <f t="shared" si="5"/>
        <v/>
      </c>
      <c r="N33" s="49">
        <v>25</v>
      </c>
      <c r="O33" s="28"/>
      <c r="P33" s="47" t="str">
        <f t="shared" si="6"/>
        <v/>
      </c>
      <c r="Q33" s="24" t="str">
        <f t="shared" si="7"/>
        <v/>
      </c>
      <c r="R33" s="24" t="str">
        <f>IF($L33="","",VLOOKUP(Q33,LISTAS!$F$5:$G$1006,2,0))</f>
        <v/>
      </c>
      <c r="S33" s="36" t="str">
        <f t="shared" si="8"/>
        <v/>
      </c>
      <c r="T33" s="25" t="str">
        <f t="shared" si="9"/>
        <v/>
      </c>
      <c r="U33" s="25" t="str">
        <f t="shared" si="10"/>
        <v/>
      </c>
    </row>
    <row r="34" spans="2:21" ht="16.5" x14ac:dyDescent="0.3">
      <c r="B34" s="51"/>
      <c r="C34" s="51" t="str">
        <f>IF(B34="","",VLOOKUP(B34,LISTAS!$F$5:$G$1006,2,0))</f>
        <v/>
      </c>
      <c r="D34" s="52"/>
      <c r="E34" s="52"/>
      <c r="F34" s="52" t="str">
        <f t="shared" si="0"/>
        <v/>
      </c>
      <c r="G34" s="5"/>
      <c r="H34" s="48" t="str">
        <f t="shared" si="3"/>
        <v/>
      </c>
      <c r="I34" s="63" t="str">
        <f t="shared" si="4"/>
        <v/>
      </c>
      <c r="J34" s="63" t="str">
        <f t="shared" si="4"/>
        <v/>
      </c>
      <c r="K34" s="48" t="str">
        <f t="shared" si="1"/>
        <v/>
      </c>
      <c r="L34" s="67" t="str">
        <f t="shared" si="2"/>
        <v/>
      </c>
      <c r="M34" s="48" t="str">
        <f t="shared" si="5"/>
        <v/>
      </c>
      <c r="N34" s="49">
        <v>26</v>
      </c>
      <c r="O34" s="28"/>
      <c r="P34" s="47" t="str">
        <f t="shared" si="6"/>
        <v/>
      </c>
      <c r="Q34" s="24" t="str">
        <f t="shared" si="7"/>
        <v/>
      </c>
      <c r="R34" s="24" t="str">
        <f>IF($L34="","",VLOOKUP(Q34,LISTAS!$F$5:$G$1006,2,0))</f>
        <v/>
      </c>
      <c r="S34" s="36" t="str">
        <f t="shared" si="8"/>
        <v/>
      </c>
      <c r="T34" s="25" t="str">
        <f t="shared" si="9"/>
        <v/>
      </c>
      <c r="U34" s="25" t="str">
        <f t="shared" si="10"/>
        <v/>
      </c>
    </row>
    <row r="35" spans="2:21" ht="16.5" x14ac:dyDescent="0.3">
      <c r="B35" s="51"/>
      <c r="C35" s="51" t="str">
        <f>IF(B35="","",VLOOKUP(B35,LISTAS!$F$5:$G$1006,2,0))</f>
        <v/>
      </c>
      <c r="D35" s="52"/>
      <c r="E35" s="52"/>
      <c r="F35" s="52" t="str">
        <f t="shared" si="0"/>
        <v/>
      </c>
      <c r="G35" s="5"/>
      <c r="H35" s="48" t="str">
        <f t="shared" si="3"/>
        <v/>
      </c>
      <c r="I35" s="63" t="str">
        <f t="shared" si="4"/>
        <v/>
      </c>
      <c r="J35" s="63" t="str">
        <f t="shared" si="4"/>
        <v/>
      </c>
      <c r="K35" s="48" t="str">
        <f t="shared" si="1"/>
        <v/>
      </c>
      <c r="L35" s="67" t="str">
        <f t="shared" si="2"/>
        <v/>
      </c>
      <c r="M35" s="48" t="str">
        <f t="shared" si="5"/>
        <v/>
      </c>
      <c r="N35" s="49">
        <v>27</v>
      </c>
      <c r="O35" s="28"/>
      <c r="P35" s="47" t="str">
        <f t="shared" si="6"/>
        <v/>
      </c>
      <c r="Q35" s="24" t="str">
        <f t="shared" si="7"/>
        <v/>
      </c>
      <c r="R35" s="24" t="str">
        <f>IF($L35="","",VLOOKUP(Q35,LISTAS!$F$5:$G$1006,2,0))</f>
        <v/>
      </c>
      <c r="S35" s="36" t="str">
        <f t="shared" si="8"/>
        <v/>
      </c>
      <c r="T35" s="25" t="str">
        <f t="shared" si="9"/>
        <v/>
      </c>
      <c r="U35" s="25" t="str">
        <f t="shared" si="10"/>
        <v/>
      </c>
    </row>
    <row r="36" spans="2:21" ht="16.5" x14ac:dyDescent="0.3">
      <c r="B36" s="51"/>
      <c r="C36" s="51" t="str">
        <f>IF(B36="","",VLOOKUP(B36,LISTAS!$F$5:$G$1006,2,0))</f>
        <v/>
      </c>
      <c r="D36" s="52"/>
      <c r="E36" s="52"/>
      <c r="F36" s="52" t="str">
        <f t="shared" si="0"/>
        <v/>
      </c>
      <c r="G36" s="5"/>
      <c r="H36" s="48" t="str">
        <f t="shared" si="3"/>
        <v/>
      </c>
      <c r="I36" s="63" t="str">
        <f t="shared" si="4"/>
        <v/>
      </c>
      <c r="J36" s="63" t="str">
        <f t="shared" si="4"/>
        <v/>
      </c>
      <c r="K36" s="48" t="str">
        <f t="shared" si="1"/>
        <v/>
      </c>
      <c r="L36" s="67" t="str">
        <f t="shared" si="2"/>
        <v/>
      </c>
      <c r="M36" s="48" t="str">
        <f t="shared" si="5"/>
        <v/>
      </c>
      <c r="N36" s="49">
        <v>28</v>
      </c>
      <c r="O36" s="28"/>
      <c r="P36" s="47" t="str">
        <f t="shared" si="6"/>
        <v/>
      </c>
      <c r="Q36" s="24" t="str">
        <f t="shared" si="7"/>
        <v/>
      </c>
      <c r="R36" s="24" t="str">
        <f>IF($L36="","",VLOOKUP(Q36,LISTAS!$F$5:$G$1006,2,0))</f>
        <v/>
      </c>
      <c r="S36" s="36" t="str">
        <f t="shared" si="8"/>
        <v/>
      </c>
      <c r="T36" s="25" t="str">
        <f t="shared" si="9"/>
        <v/>
      </c>
      <c r="U36" s="25" t="str">
        <f t="shared" si="10"/>
        <v/>
      </c>
    </row>
    <row r="37" spans="2:21" ht="16.5" x14ac:dyDescent="0.3">
      <c r="B37" s="51"/>
      <c r="C37" s="51" t="str">
        <f>IF(B37="","",VLOOKUP(B37,LISTAS!$F$5:$G$1006,2,0))</f>
        <v/>
      </c>
      <c r="D37" s="52"/>
      <c r="E37" s="52"/>
      <c r="F37" s="52" t="str">
        <f t="shared" si="0"/>
        <v/>
      </c>
      <c r="G37" s="5"/>
      <c r="H37" s="48" t="str">
        <f t="shared" si="3"/>
        <v/>
      </c>
      <c r="I37" s="63" t="str">
        <f t="shared" si="4"/>
        <v/>
      </c>
      <c r="J37" s="63" t="str">
        <f t="shared" si="4"/>
        <v/>
      </c>
      <c r="K37" s="48" t="str">
        <f t="shared" si="1"/>
        <v/>
      </c>
      <c r="L37" s="67" t="str">
        <f t="shared" si="2"/>
        <v/>
      </c>
      <c r="M37" s="48" t="str">
        <f t="shared" si="5"/>
        <v/>
      </c>
      <c r="N37" s="49">
        <v>29</v>
      </c>
      <c r="O37" s="28"/>
      <c r="P37" s="47" t="str">
        <f t="shared" si="6"/>
        <v/>
      </c>
      <c r="Q37" s="24" t="str">
        <f t="shared" si="7"/>
        <v/>
      </c>
      <c r="R37" s="24" t="str">
        <f>IF($L37="","",VLOOKUP(Q37,LISTAS!$F$5:$G$1006,2,0))</f>
        <v/>
      </c>
      <c r="S37" s="36" t="str">
        <f t="shared" si="8"/>
        <v/>
      </c>
      <c r="T37" s="25" t="str">
        <f t="shared" si="9"/>
        <v/>
      </c>
      <c r="U37" s="25" t="str">
        <f t="shared" si="10"/>
        <v/>
      </c>
    </row>
    <row r="38" spans="2:21" ht="16.5" x14ac:dyDescent="0.3">
      <c r="B38" s="51"/>
      <c r="C38" s="51" t="str">
        <f>IF(B38="","",VLOOKUP(B38,LISTAS!$F$5:$G$1006,2,0))</f>
        <v/>
      </c>
      <c r="D38" s="52"/>
      <c r="E38" s="52"/>
      <c r="F38" s="52" t="str">
        <f t="shared" si="0"/>
        <v/>
      </c>
      <c r="G38" s="5"/>
      <c r="H38" s="48" t="str">
        <f t="shared" si="3"/>
        <v/>
      </c>
      <c r="I38" s="63" t="str">
        <f t="shared" si="4"/>
        <v/>
      </c>
      <c r="J38" s="63" t="str">
        <f t="shared" si="4"/>
        <v/>
      </c>
      <c r="K38" s="48" t="str">
        <f t="shared" si="1"/>
        <v/>
      </c>
      <c r="L38" s="67" t="str">
        <f t="shared" si="2"/>
        <v/>
      </c>
      <c r="M38" s="48" t="str">
        <f t="shared" si="5"/>
        <v/>
      </c>
      <c r="N38" s="49">
        <v>30</v>
      </c>
      <c r="O38" s="28"/>
      <c r="P38" s="47" t="str">
        <f t="shared" si="6"/>
        <v/>
      </c>
      <c r="Q38" s="24" t="str">
        <f t="shared" si="7"/>
        <v/>
      </c>
      <c r="R38" s="24" t="str">
        <f>IF($L38="","",VLOOKUP(Q38,LISTAS!$F$5:$G$1006,2,0))</f>
        <v/>
      </c>
      <c r="S38" s="36" t="str">
        <f t="shared" si="8"/>
        <v/>
      </c>
      <c r="T38" s="25" t="str">
        <f t="shared" si="9"/>
        <v/>
      </c>
      <c r="U38" s="25" t="str">
        <f t="shared" si="10"/>
        <v/>
      </c>
    </row>
    <row r="39" spans="2:21" ht="16.5" x14ac:dyDescent="0.3">
      <c r="B39" s="51"/>
      <c r="C39" s="51" t="str">
        <f>IF(B39="","",VLOOKUP(B39,LISTAS!$F$5:$G$1006,2,0))</f>
        <v/>
      </c>
      <c r="D39" s="52"/>
      <c r="E39" s="52"/>
      <c r="F39" s="52" t="str">
        <f t="shared" si="0"/>
        <v/>
      </c>
      <c r="G39" s="5"/>
      <c r="H39" s="48" t="str">
        <f t="shared" si="3"/>
        <v/>
      </c>
      <c r="I39" s="63" t="str">
        <f t="shared" si="4"/>
        <v/>
      </c>
      <c r="J39" s="63" t="str">
        <f t="shared" si="4"/>
        <v/>
      </c>
      <c r="K39" s="48" t="str">
        <f t="shared" si="1"/>
        <v/>
      </c>
      <c r="L39" s="67" t="str">
        <f t="shared" si="2"/>
        <v/>
      </c>
      <c r="M39" s="48" t="str">
        <f t="shared" si="5"/>
        <v/>
      </c>
      <c r="N39" s="49">
        <v>31</v>
      </c>
      <c r="O39" s="28"/>
      <c r="P39" s="47" t="str">
        <f t="shared" si="6"/>
        <v/>
      </c>
      <c r="Q39" s="24" t="str">
        <f t="shared" si="7"/>
        <v/>
      </c>
      <c r="R39" s="24" t="str">
        <f>IF($L39="","",VLOOKUP(Q39,LISTAS!$F$5:$G$1006,2,0))</f>
        <v/>
      </c>
      <c r="S39" s="36" t="str">
        <f t="shared" si="8"/>
        <v/>
      </c>
      <c r="T39" s="25" t="str">
        <f t="shared" si="9"/>
        <v/>
      </c>
      <c r="U39" s="25" t="str">
        <f t="shared" si="10"/>
        <v/>
      </c>
    </row>
    <row r="40" spans="2:21" ht="16.5" x14ac:dyDescent="0.3">
      <c r="B40" s="51"/>
      <c r="C40" s="51" t="str">
        <f>IF(B40="","",VLOOKUP(B40,LISTAS!$F$5:$G$1006,2,0))</f>
        <v/>
      </c>
      <c r="D40" s="52"/>
      <c r="E40" s="52"/>
      <c r="F40" s="52" t="str">
        <f t="shared" si="0"/>
        <v/>
      </c>
      <c r="G40" s="5"/>
      <c r="H40" s="48" t="str">
        <f t="shared" si="3"/>
        <v/>
      </c>
      <c r="I40" s="63" t="str">
        <f t="shared" si="4"/>
        <v/>
      </c>
      <c r="J40" s="63" t="str">
        <f t="shared" si="4"/>
        <v/>
      </c>
      <c r="K40" s="48" t="str">
        <f t="shared" si="1"/>
        <v/>
      </c>
      <c r="L40" s="67" t="str">
        <f t="shared" si="2"/>
        <v/>
      </c>
      <c r="M40" s="48" t="str">
        <f t="shared" si="5"/>
        <v/>
      </c>
      <c r="N40" s="49">
        <v>32</v>
      </c>
      <c r="O40" s="28"/>
      <c r="P40" s="47" t="str">
        <f t="shared" si="6"/>
        <v/>
      </c>
      <c r="Q40" s="24" t="str">
        <f t="shared" si="7"/>
        <v/>
      </c>
      <c r="R40" s="24" t="str">
        <f>IF($L40="","",VLOOKUP(Q40,LISTAS!$F$5:$G$1006,2,0))</f>
        <v/>
      </c>
      <c r="S40" s="36" t="str">
        <f t="shared" si="8"/>
        <v/>
      </c>
      <c r="T40" s="25" t="str">
        <f t="shared" si="9"/>
        <v/>
      </c>
      <c r="U40" s="25" t="str">
        <f t="shared" si="10"/>
        <v/>
      </c>
    </row>
    <row r="41" spans="2:21" ht="16.5" x14ac:dyDescent="0.3">
      <c r="B41" s="51"/>
      <c r="C41" s="51" t="str">
        <f>IF(B41="","",VLOOKUP(B41,LISTAS!$F$5:$G$1006,2,0))</f>
        <v/>
      </c>
      <c r="D41" s="52"/>
      <c r="E41" s="52"/>
      <c r="F41" s="52" t="str">
        <f t="shared" si="0"/>
        <v/>
      </c>
      <c r="G41" s="5"/>
      <c r="H41" s="48" t="str">
        <f t="shared" si="3"/>
        <v/>
      </c>
      <c r="I41" s="63" t="str">
        <f t="shared" si="4"/>
        <v/>
      </c>
      <c r="J41" s="63" t="str">
        <f t="shared" si="4"/>
        <v/>
      </c>
      <c r="K41" s="48" t="str">
        <f t="shared" si="1"/>
        <v/>
      </c>
      <c r="L41" s="67" t="str">
        <f t="shared" si="2"/>
        <v/>
      </c>
      <c r="M41" s="48" t="str">
        <f t="shared" si="5"/>
        <v/>
      </c>
      <c r="N41" s="49">
        <v>33</v>
      </c>
      <c r="O41" s="28"/>
      <c r="P41" s="47" t="str">
        <f t="shared" si="6"/>
        <v/>
      </c>
      <c r="Q41" s="24" t="str">
        <f t="shared" si="7"/>
        <v/>
      </c>
      <c r="R41" s="24" t="str">
        <f>IF($L41="","",VLOOKUP(Q41,LISTAS!$F$5:$G$1006,2,0))</f>
        <v/>
      </c>
      <c r="S41" s="36" t="str">
        <f t="shared" si="8"/>
        <v/>
      </c>
      <c r="T41" s="25" t="str">
        <f t="shared" si="9"/>
        <v/>
      </c>
      <c r="U41" s="25" t="str">
        <f t="shared" si="10"/>
        <v/>
      </c>
    </row>
    <row r="42" spans="2:21" ht="16.5" x14ac:dyDescent="0.3">
      <c r="B42" s="51"/>
      <c r="C42" s="51" t="str">
        <f>IF(B42="","",VLOOKUP(B42,LISTAS!$F$5:$G$1006,2,0))</f>
        <v/>
      </c>
      <c r="D42" s="52"/>
      <c r="E42" s="52"/>
      <c r="F42" s="52" t="str">
        <f t="shared" si="0"/>
        <v/>
      </c>
      <c r="G42" s="5"/>
      <c r="H42" s="48" t="str">
        <f t="shared" si="3"/>
        <v/>
      </c>
      <c r="I42" s="63" t="str">
        <f t="shared" si="4"/>
        <v/>
      </c>
      <c r="J42" s="63" t="str">
        <f t="shared" si="4"/>
        <v/>
      </c>
      <c r="K42" s="48" t="str">
        <f t="shared" si="1"/>
        <v/>
      </c>
      <c r="L42" s="67" t="str">
        <f t="shared" si="2"/>
        <v/>
      </c>
      <c r="M42" s="48" t="str">
        <f t="shared" si="5"/>
        <v/>
      </c>
      <c r="N42" s="49">
        <v>34</v>
      </c>
      <c r="O42" s="28"/>
      <c r="P42" s="47" t="str">
        <f t="shared" si="6"/>
        <v/>
      </c>
      <c r="Q42" s="24" t="str">
        <f t="shared" si="7"/>
        <v/>
      </c>
      <c r="R42" s="24" t="str">
        <f>IF($L42="","",VLOOKUP(Q42,LISTAS!$F$5:$G$1006,2,0))</f>
        <v/>
      </c>
      <c r="S42" s="36" t="str">
        <f t="shared" si="8"/>
        <v/>
      </c>
      <c r="T42" s="25" t="str">
        <f t="shared" si="9"/>
        <v/>
      </c>
      <c r="U42" s="25" t="str">
        <f t="shared" si="10"/>
        <v/>
      </c>
    </row>
    <row r="43" spans="2:21" ht="16.5" x14ac:dyDescent="0.3">
      <c r="B43" s="51"/>
      <c r="C43" s="51" t="str">
        <f>IF(B43="","",VLOOKUP(B43,LISTAS!$F$5:$G$1006,2,0))</f>
        <v/>
      </c>
      <c r="D43" s="52"/>
      <c r="E43" s="52"/>
      <c r="F43" s="52" t="str">
        <f t="shared" si="0"/>
        <v/>
      </c>
      <c r="G43" s="5"/>
      <c r="H43" s="48" t="str">
        <f t="shared" si="3"/>
        <v/>
      </c>
      <c r="I43" s="63" t="str">
        <f t="shared" si="4"/>
        <v/>
      </c>
      <c r="J43" s="63" t="str">
        <f t="shared" si="4"/>
        <v/>
      </c>
      <c r="K43" s="48" t="str">
        <f t="shared" si="1"/>
        <v/>
      </c>
      <c r="L43" s="67" t="str">
        <f t="shared" si="2"/>
        <v/>
      </c>
      <c r="M43" s="48" t="str">
        <f t="shared" si="5"/>
        <v/>
      </c>
      <c r="N43" s="49">
        <v>35</v>
      </c>
      <c r="O43" s="28"/>
      <c r="P43" s="47" t="str">
        <f t="shared" si="6"/>
        <v/>
      </c>
      <c r="Q43" s="24" t="str">
        <f t="shared" si="7"/>
        <v/>
      </c>
      <c r="R43" s="24" t="str">
        <f>IF($L43="","",VLOOKUP(Q43,LISTAS!$F$5:$G$1006,2,0))</f>
        <v/>
      </c>
      <c r="S43" s="36" t="str">
        <f t="shared" si="8"/>
        <v/>
      </c>
      <c r="T43" s="25" t="str">
        <f t="shared" si="9"/>
        <v/>
      </c>
      <c r="U43" s="25" t="str">
        <f t="shared" si="10"/>
        <v/>
      </c>
    </row>
    <row r="44" spans="2:21" ht="16.5" x14ac:dyDescent="0.3">
      <c r="B44" s="51"/>
      <c r="C44" s="51" t="str">
        <f>IF(B44="","",VLOOKUP(B44,LISTAS!$F$5:$G$1006,2,0))</f>
        <v/>
      </c>
      <c r="D44" s="52"/>
      <c r="E44" s="52"/>
      <c r="F44" s="52" t="str">
        <f t="shared" si="0"/>
        <v/>
      </c>
      <c r="G44" s="5"/>
      <c r="H44" s="48" t="str">
        <f t="shared" si="3"/>
        <v/>
      </c>
      <c r="I44" s="63" t="str">
        <f t="shared" si="4"/>
        <v/>
      </c>
      <c r="J44" s="63" t="str">
        <f t="shared" si="4"/>
        <v/>
      </c>
      <c r="K44" s="48" t="str">
        <f t="shared" si="1"/>
        <v/>
      </c>
      <c r="L44" s="67" t="str">
        <f t="shared" si="2"/>
        <v/>
      </c>
      <c r="M44" s="48" t="str">
        <f t="shared" si="5"/>
        <v/>
      </c>
      <c r="N44" s="49">
        <v>36</v>
      </c>
      <c r="O44" s="28"/>
      <c r="P44" s="47" t="str">
        <f t="shared" si="6"/>
        <v/>
      </c>
      <c r="Q44" s="24" t="str">
        <f t="shared" si="7"/>
        <v/>
      </c>
      <c r="R44" s="24" t="str">
        <f>IF($L44="","",VLOOKUP(Q44,LISTAS!$F$5:$G$1006,2,0))</f>
        <v/>
      </c>
      <c r="S44" s="36" t="str">
        <f t="shared" si="8"/>
        <v/>
      </c>
      <c r="T44" s="25" t="str">
        <f t="shared" si="9"/>
        <v/>
      </c>
      <c r="U44" s="25" t="str">
        <f t="shared" si="10"/>
        <v/>
      </c>
    </row>
    <row r="45" spans="2:21" ht="16.5" x14ac:dyDescent="0.3">
      <c r="B45" s="51"/>
      <c r="C45" s="51" t="str">
        <f>IF(B45="","",VLOOKUP(B45,LISTAS!$F$5:$G$1006,2,0))</f>
        <v/>
      </c>
      <c r="D45" s="52"/>
      <c r="E45" s="52"/>
      <c r="F45" s="52" t="str">
        <f t="shared" si="0"/>
        <v/>
      </c>
      <c r="G45" s="5"/>
      <c r="H45" s="48" t="str">
        <f t="shared" si="3"/>
        <v/>
      </c>
      <c r="I45" s="63" t="str">
        <f t="shared" si="4"/>
        <v/>
      </c>
      <c r="J45" s="63" t="str">
        <f t="shared" si="4"/>
        <v/>
      </c>
      <c r="K45" s="48" t="str">
        <f t="shared" si="1"/>
        <v/>
      </c>
      <c r="L45" s="67" t="str">
        <f t="shared" si="2"/>
        <v/>
      </c>
      <c r="M45" s="48" t="str">
        <f t="shared" si="5"/>
        <v/>
      </c>
      <c r="N45" s="49">
        <v>37</v>
      </c>
      <c r="O45" s="28"/>
      <c r="P45" s="47" t="str">
        <f t="shared" si="6"/>
        <v/>
      </c>
      <c r="Q45" s="24" t="str">
        <f t="shared" si="7"/>
        <v/>
      </c>
      <c r="R45" s="24" t="str">
        <f>IF($L45="","",VLOOKUP(Q45,LISTAS!$F$5:$G$1006,2,0))</f>
        <v/>
      </c>
      <c r="S45" s="36" t="str">
        <f t="shared" si="8"/>
        <v/>
      </c>
      <c r="T45" s="25" t="str">
        <f t="shared" si="9"/>
        <v/>
      </c>
      <c r="U45" s="25" t="str">
        <f t="shared" si="10"/>
        <v/>
      </c>
    </row>
    <row r="46" spans="2:21" ht="16.5" x14ac:dyDescent="0.3">
      <c r="B46" s="51"/>
      <c r="C46" s="51" t="str">
        <f>IF(B46="","",VLOOKUP(B46,LISTAS!$F$5:$G$1006,2,0))</f>
        <v/>
      </c>
      <c r="D46" s="52"/>
      <c r="E46" s="52"/>
      <c r="F46" s="52" t="str">
        <f t="shared" si="0"/>
        <v/>
      </c>
      <c r="G46" s="5"/>
      <c r="H46" s="48" t="str">
        <f t="shared" si="3"/>
        <v/>
      </c>
      <c r="I46" s="63" t="str">
        <f t="shared" si="4"/>
        <v/>
      </c>
      <c r="J46" s="63" t="str">
        <f t="shared" si="4"/>
        <v/>
      </c>
      <c r="K46" s="48" t="str">
        <f t="shared" si="1"/>
        <v/>
      </c>
      <c r="L46" s="67" t="str">
        <f t="shared" si="2"/>
        <v/>
      </c>
      <c r="M46" s="48" t="str">
        <f t="shared" si="5"/>
        <v/>
      </c>
      <c r="N46" s="49">
        <v>38</v>
      </c>
      <c r="O46" s="28"/>
      <c r="P46" s="47" t="str">
        <f t="shared" si="6"/>
        <v/>
      </c>
      <c r="Q46" s="24" t="str">
        <f t="shared" si="7"/>
        <v/>
      </c>
      <c r="R46" s="24" t="str">
        <f>IF($L46="","",VLOOKUP(Q46,LISTAS!$F$5:$G$1006,2,0))</f>
        <v/>
      </c>
      <c r="S46" s="36" t="str">
        <f t="shared" si="8"/>
        <v/>
      </c>
      <c r="T46" s="25" t="str">
        <f t="shared" si="9"/>
        <v/>
      </c>
      <c r="U46" s="25" t="str">
        <f t="shared" si="10"/>
        <v/>
      </c>
    </row>
    <row r="47" spans="2:21" ht="16.5" x14ac:dyDescent="0.3">
      <c r="B47" s="51"/>
      <c r="C47" s="51" t="str">
        <f>IF(B47="","",VLOOKUP(B47,LISTAS!$F$5:$G$1006,2,0))</f>
        <v/>
      </c>
      <c r="D47" s="52"/>
      <c r="E47" s="52"/>
      <c r="F47" s="52" t="str">
        <f t="shared" si="0"/>
        <v/>
      </c>
      <c r="G47" s="5"/>
      <c r="H47" s="48" t="str">
        <f t="shared" si="3"/>
        <v/>
      </c>
      <c r="I47" s="63" t="str">
        <f t="shared" si="4"/>
        <v/>
      </c>
      <c r="J47" s="63" t="str">
        <f t="shared" si="4"/>
        <v/>
      </c>
      <c r="K47" s="48" t="str">
        <f t="shared" si="1"/>
        <v/>
      </c>
      <c r="L47" s="67" t="str">
        <f t="shared" si="2"/>
        <v/>
      </c>
      <c r="M47" s="48" t="str">
        <f t="shared" si="5"/>
        <v/>
      </c>
      <c r="N47" s="49">
        <v>39</v>
      </c>
      <c r="O47" s="28"/>
      <c r="P47" s="47" t="str">
        <f t="shared" si="6"/>
        <v/>
      </c>
      <c r="Q47" s="24" t="str">
        <f t="shared" si="7"/>
        <v/>
      </c>
      <c r="R47" s="24" t="str">
        <f>IF($L47="","",VLOOKUP(Q47,LISTAS!$F$5:$G$1006,2,0))</f>
        <v/>
      </c>
      <c r="S47" s="36" t="str">
        <f t="shared" si="8"/>
        <v/>
      </c>
      <c r="T47" s="25" t="str">
        <f t="shared" si="9"/>
        <v/>
      </c>
      <c r="U47" s="25" t="str">
        <f t="shared" si="10"/>
        <v/>
      </c>
    </row>
    <row r="48" spans="2:21" ht="16.5" x14ac:dyDescent="0.3">
      <c r="B48" s="51"/>
      <c r="C48" s="51" t="str">
        <f>IF(B48="","",VLOOKUP(B48,LISTAS!$F$5:$G$1006,2,0))</f>
        <v/>
      </c>
      <c r="D48" s="52"/>
      <c r="E48" s="52"/>
      <c r="F48" s="52" t="str">
        <f t="shared" si="0"/>
        <v/>
      </c>
      <c r="G48" s="5"/>
      <c r="H48" s="48" t="str">
        <f t="shared" si="3"/>
        <v/>
      </c>
      <c r="I48" s="63" t="str">
        <f t="shared" si="4"/>
        <v/>
      </c>
      <c r="J48" s="63" t="str">
        <f t="shared" si="4"/>
        <v/>
      </c>
      <c r="K48" s="48" t="str">
        <f t="shared" si="1"/>
        <v/>
      </c>
      <c r="L48" s="67" t="str">
        <f t="shared" si="2"/>
        <v/>
      </c>
      <c r="M48" s="48" t="str">
        <f t="shared" si="5"/>
        <v/>
      </c>
      <c r="N48" s="49">
        <v>40</v>
      </c>
      <c r="O48" s="28"/>
      <c r="P48" s="47" t="str">
        <f t="shared" si="6"/>
        <v/>
      </c>
      <c r="Q48" s="24" t="str">
        <f t="shared" si="7"/>
        <v/>
      </c>
      <c r="R48" s="24" t="str">
        <f>IF($L48="","",VLOOKUP(Q48,LISTAS!$F$5:$G$1006,2,0))</f>
        <v/>
      </c>
      <c r="S48" s="36" t="str">
        <f t="shared" si="8"/>
        <v/>
      </c>
      <c r="T48" s="25" t="str">
        <f t="shared" si="9"/>
        <v/>
      </c>
      <c r="U48" s="25" t="str">
        <f t="shared" si="10"/>
        <v/>
      </c>
    </row>
    <row r="49" spans="2:21" ht="16.5" x14ac:dyDescent="0.3">
      <c r="B49" s="51"/>
      <c r="C49" s="51" t="str">
        <f>IF(B49="","",VLOOKUP(B49,LISTAS!$F$5:$G$1006,2,0))</f>
        <v/>
      </c>
      <c r="D49" s="52"/>
      <c r="E49" s="52"/>
      <c r="F49" s="52" t="str">
        <f t="shared" si="0"/>
        <v/>
      </c>
      <c r="G49" s="5"/>
      <c r="H49" s="48" t="str">
        <f t="shared" si="3"/>
        <v/>
      </c>
      <c r="I49" s="63" t="str">
        <f t="shared" si="4"/>
        <v/>
      </c>
      <c r="J49" s="63" t="str">
        <f t="shared" si="4"/>
        <v/>
      </c>
      <c r="K49" s="48" t="str">
        <f t="shared" si="1"/>
        <v/>
      </c>
      <c r="L49" s="67" t="str">
        <f t="shared" si="2"/>
        <v/>
      </c>
      <c r="M49" s="48" t="str">
        <f t="shared" si="5"/>
        <v/>
      </c>
      <c r="N49" s="49">
        <v>41</v>
      </c>
      <c r="O49" s="28"/>
      <c r="P49" s="47" t="str">
        <f t="shared" si="6"/>
        <v/>
      </c>
      <c r="Q49" s="24" t="str">
        <f t="shared" si="7"/>
        <v/>
      </c>
      <c r="R49" s="24" t="str">
        <f>IF($L49="","",VLOOKUP(Q49,LISTAS!$F$5:$G$1006,2,0))</f>
        <v/>
      </c>
      <c r="S49" s="36" t="str">
        <f t="shared" si="8"/>
        <v/>
      </c>
      <c r="T49" s="25" t="str">
        <f t="shared" si="9"/>
        <v/>
      </c>
      <c r="U49" s="25" t="str">
        <f t="shared" si="10"/>
        <v/>
      </c>
    </row>
    <row r="50" spans="2:21" ht="16.5" x14ac:dyDescent="0.3">
      <c r="B50" s="51"/>
      <c r="C50" s="51" t="str">
        <f>IF(B50="","",VLOOKUP(B50,LISTAS!$F$5:$G$1006,2,0))</f>
        <v/>
      </c>
      <c r="D50" s="52"/>
      <c r="E50" s="52"/>
      <c r="F50" s="52" t="str">
        <f t="shared" si="0"/>
        <v/>
      </c>
      <c r="G50" s="5"/>
      <c r="H50" s="48" t="str">
        <f t="shared" si="3"/>
        <v/>
      </c>
      <c r="I50" s="63" t="str">
        <f t="shared" si="4"/>
        <v/>
      </c>
      <c r="J50" s="63" t="str">
        <f t="shared" si="4"/>
        <v/>
      </c>
      <c r="K50" s="48" t="str">
        <f t="shared" si="1"/>
        <v/>
      </c>
      <c r="L50" s="67" t="str">
        <f t="shared" si="2"/>
        <v/>
      </c>
      <c r="M50" s="48" t="str">
        <f t="shared" si="5"/>
        <v/>
      </c>
      <c r="N50" s="49">
        <v>42</v>
      </c>
      <c r="O50" s="28"/>
      <c r="P50" s="47" t="str">
        <f t="shared" si="6"/>
        <v/>
      </c>
      <c r="Q50" s="24" t="str">
        <f t="shared" si="7"/>
        <v/>
      </c>
      <c r="R50" s="24" t="str">
        <f>IF($L50="","",VLOOKUP(Q50,LISTAS!$F$5:$G$1006,2,0))</f>
        <v/>
      </c>
      <c r="S50" s="36" t="str">
        <f t="shared" si="8"/>
        <v/>
      </c>
      <c r="T50" s="25" t="str">
        <f t="shared" si="9"/>
        <v/>
      </c>
      <c r="U50" s="25" t="str">
        <f t="shared" si="10"/>
        <v/>
      </c>
    </row>
    <row r="51" spans="2:21" ht="16.5" x14ac:dyDescent="0.3">
      <c r="B51" s="51"/>
      <c r="C51" s="51" t="str">
        <f>IF(B51="","",VLOOKUP(B51,LISTAS!$F$5:$G$1006,2,0))</f>
        <v/>
      </c>
      <c r="D51" s="52"/>
      <c r="E51" s="52"/>
      <c r="F51" s="52" t="str">
        <f t="shared" si="0"/>
        <v/>
      </c>
      <c r="G51" s="5"/>
      <c r="H51" s="48" t="str">
        <f t="shared" si="3"/>
        <v/>
      </c>
      <c r="I51" s="63" t="str">
        <f t="shared" si="4"/>
        <v/>
      </c>
      <c r="J51" s="63" t="str">
        <f t="shared" si="4"/>
        <v/>
      </c>
      <c r="K51" s="48" t="str">
        <f t="shared" si="1"/>
        <v/>
      </c>
      <c r="L51" s="67" t="str">
        <f t="shared" si="2"/>
        <v/>
      </c>
      <c r="M51" s="48" t="str">
        <f t="shared" si="5"/>
        <v/>
      </c>
      <c r="N51" s="49">
        <v>43</v>
      </c>
      <c r="O51" s="28"/>
      <c r="P51" s="47" t="str">
        <f t="shared" si="6"/>
        <v/>
      </c>
      <c r="Q51" s="24" t="str">
        <f t="shared" si="7"/>
        <v/>
      </c>
      <c r="R51" s="24" t="str">
        <f>IF($L51="","",VLOOKUP(Q51,LISTAS!$F$5:$G$1006,2,0))</f>
        <v/>
      </c>
      <c r="S51" s="36" t="str">
        <f t="shared" si="8"/>
        <v/>
      </c>
      <c r="T51" s="25" t="str">
        <f t="shared" si="9"/>
        <v/>
      </c>
      <c r="U51" s="25" t="str">
        <f t="shared" si="10"/>
        <v/>
      </c>
    </row>
    <row r="52" spans="2:21" ht="16.5" x14ac:dyDescent="0.3">
      <c r="B52" s="51"/>
      <c r="C52" s="51" t="str">
        <f>IF(B52="","",VLOOKUP(B52,LISTAS!$F$5:$G$1006,2,0))</f>
        <v/>
      </c>
      <c r="D52" s="52"/>
      <c r="E52" s="52"/>
      <c r="F52" s="52" t="str">
        <f t="shared" si="0"/>
        <v/>
      </c>
      <c r="G52" s="5"/>
      <c r="H52" s="48" t="str">
        <f t="shared" si="3"/>
        <v/>
      </c>
      <c r="I52" s="63" t="str">
        <f t="shared" si="4"/>
        <v/>
      </c>
      <c r="J52" s="63" t="str">
        <f t="shared" si="4"/>
        <v/>
      </c>
      <c r="K52" s="48" t="str">
        <f t="shared" si="1"/>
        <v/>
      </c>
      <c r="L52" s="67" t="str">
        <f t="shared" si="2"/>
        <v/>
      </c>
      <c r="M52" s="48" t="str">
        <f t="shared" si="5"/>
        <v/>
      </c>
      <c r="N52" s="49">
        <v>44</v>
      </c>
      <c r="O52" s="28"/>
      <c r="P52" s="47" t="str">
        <f t="shared" si="6"/>
        <v/>
      </c>
      <c r="Q52" s="24" t="str">
        <f t="shared" si="7"/>
        <v/>
      </c>
      <c r="R52" s="24" t="str">
        <f>IF($L52="","",VLOOKUP(Q52,LISTAS!$F$5:$G$1006,2,0))</f>
        <v/>
      </c>
      <c r="S52" s="36" t="str">
        <f t="shared" si="8"/>
        <v/>
      </c>
      <c r="T52" s="25" t="str">
        <f t="shared" si="9"/>
        <v/>
      </c>
      <c r="U52" s="25" t="str">
        <f t="shared" si="10"/>
        <v/>
      </c>
    </row>
    <row r="53" spans="2:21" ht="16.5" x14ac:dyDescent="0.3">
      <c r="B53" s="51"/>
      <c r="C53" s="51" t="str">
        <f>IF(B53="","",VLOOKUP(B53,LISTAS!$F$5:$G$1006,2,0))</f>
        <v/>
      </c>
      <c r="D53" s="52"/>
      <c r="E53" s="52"/>
      <c r="F53" s="52" t="str">
        <f t="shared" si="0"/>
        <v/>
      </c>
      <c r="G53" s="5"/>
      <c r="H53" s="48" t="str">
        <f t="shared" si="3"/>
        <v/>
      </c>
      <c r="I53" s="63" t="str">
        <f t="shared" si="4"/>
        <v/>
      </c>
      <c r="J53" s="63" t="str">
        <f t="shared" si="4"/>
        <v/>
      </c>
      <c r="K53" s="48" t="str">
        <f t="shared" si="1"/>
        <v/>
      </c>
      <c r="L53" s="67" t="str">
        <f t="shared" si="2"/>
        <v/>
      </c>
      <c r="M53" s="48" t="str">
        <f t="shared" si="5"/>
        <v/>
      </c>
      <c r="N53" s="49">
        <v>45</v>
      </c>
      <c r="O53" s="28"/>
      <c r="P53" s="47" t="str">
        <f t="shared" si="6"/>
        <v/>
      </c>
      <c r="Q53" s="24" t="str">
        <f t="shared" si="7"/>
        <v/>
      </c>
      <c r="R53" s="24" t="str">
        <f>IF($L53="","",VLOOKUP(Q53,LISTAS!$F$5:$G$1006,2,0))</f>
        <v/>
      </c>
      <c r="S53" s="36" t="str">
        <f t="shared" si="8"/>
        <v/>
      </c>
      <c r="T53" s="25" t="str">
        <f t="shared" si="9"/>
        <v/>
      </c>
      <c r="U53" s="25" t="str">
        <f t="shared" si="10"/>
        <v/>
      </c>
    </row>
    <row r="54" spans="2:21" ht="16.5" x14ac:dyDescent="0.3">
      <c r="B54" s="51"/>
      <c r="C54" s="51" t="str">
        <f>IF(B54="","",VLOOKUP(B54,LISTAS!$F$5:$G$1006,2,0))</f>
        <v/>
      </c>
      <c r="D54" s="52"/>
      <c r="E54" s="52"/>
      <c r="F54" s="52" t="str">
        <f t="shared" si="0"/>
        <v/>
      </c>
      <c r="G54" s="5"/>
      <c r="H54" s="48" t="str">
        <f t="shared" si="3"/>
        <v/>
      </c>
      <c r="I54" s="63" t="str">
        <f t="shared" si="4"/>
        <v/>
      </c>
      <c r="J54" s="63" t="str">
        <f t="shared" si="4"/>
        <v/>
      </c>
      <c r="K54" s="48" t="str">
        <f t="shared" si="1"/>
        <v/>
      </c>
      <c r="L54" s="67" t="str">
        <f t="shared" si="2"/>
        <v/>
      </c>
      <c r="M54" s="48" t="str">
        <f t="shared" si="5"/>
        <v/>
      </c>
      <c r="N54" s="49">
        <v>46</v>
      </c>
      <c r="O54" s="28"/>
      <c r="P54" s="47" t="str">
        <f t="shared" si="6"/>
        <v/>
      </c>
      <c r="Q54" s="24" t="str">
        <f t="shared" si="7"/>
        <v/>
      </c>
      <c r="R54" s="24" t="str">
        <f>IF($L54="","",VLOOKUP(Q54,LISTAS!$F$5:$G$1006,2,0))</f>
        <v/>
      </c>
      <c r="S54" s="36" t="str">
        <f t="shared" si="8"/>
        <v/>
      </c>
      <c r="T54" s="25" t="str">
        <f t="shared" si="9"/>
        <v/>
      </c>
      <c r="U54" s="25" t="str">
        <f t="shared" si="10"/>
        <v/>
      </c>
    </row>
    <row r="55" spans="2:21" ht="16.5" x14ac:dyDescent="0.3">
      <c r="B55" s="51"/>
      <c r="C55" s="51" t="str">
        <f>IF(B55="","",VLOOKUP(B55,LISTAS!$F$5:$G$1006,2,0))</f>
        <v/>
      </c>
      <c r="D55" s="52"/>
      <c r="E55" s="52"/>
      <c r="F55" s="52" t="str">
        <f t="shared" si="0"/>
        <v/>
      </c>
      <c r="G55" s="5"/>
      <c r="H55" s="48" t="str">
        <f t="shared" si="3"/>
        <v/>
      </c>
      <c r="I55" s="63" t="str">
        <f t="shared" si="4"/>
        <v/>
      </c>
      <c r="J55" s="63" t="str">
        <f t="shared" si="4"/>
        <v/>
      </c>
      <c r="K55" s="48" t="str">
        <f t="shared" si="1"/>
        <v/>
      </c>
      <c r="L55" s="67" t="str">
        <f t="shared" si="2"/>
        <v/>
      </c>
      <c r="M55" s="48" t="str">
        <f t="shared" si="5"/>
        <v/>
      </c>
      <c r="N55" s="49">
        <v>47</v>
      </c>
      <c r="O55" s="28"/>
      <c r="P55" s="47" t="str">
        <f t="shared" si="6"/>
        <v/>
      </c>
      <c r="Q55" s="24" t="str">
        <f t="shared" si="7"/>
        <v/>
      </c>
      <c r="R55" s="24" t="str">
        <f>IF($L55="","",VLOOKUP(Q55,LISTAS!$F$5:$G$1006,2,0))</f>
        <v/>
      </c>
      <c r="S55" s="36" t="str">
        <f t="shared" si="8"/>
        <v/>
      </c>
      <c r="T55" s="25" t="str">
        <f t="shared" si="9"/>
        <v/>
      </c>
      <c r="U55" s="25" t="str">
        <f t="shared" si="10"/>
        <v/>
      </c>
    </row>
    <row r="56" spans="2:21" ht="16.5" x14ac:dyDescent="0.3">
      <c r="B56" s="51"/>
      <c r="C56" s="51" t="str">
        <f>IF(B56="","",VLOOKUP(B56,LISTAS!$F$5:$G$1006,2,0))</f>
        <v/>
      </c>
      <c r="D56" s="52"/>
      <c r="E56" s="52"/>
      <c r="F56" s="52" t="str">
        <f t="shared" si="0"/>
        <v/>
      </c>
      <c r="G56" s="5"/>
      <c r="H56" s="48" t="str">
        <f t="shared" si="3"/>
        <v/>
      </c>
      <c r="I56" s="63" t="str">
        <f t="shared" si="4"/>
        <v/>
      </c>
      <c r="J56" s="63" t="str">
        <f t="shared" si="4"/>
        <v/>
      </c>
      <c r="K56" s="48" t="str">
        <f t="shared" si="1"/>
        <v/>
      </c>
      <c r="L56" s="67" t="str">
        <f t="shared" si="2"/>
        <v/>
      </c>
      <c r="M56" s="48" t="str">
        <f t="shared" si="5"/>
        <v/>
      </c>
      <c r="N56" s="49">
        <v>48</v>
      </c>
      <c r="O56" s="28"/>
      <c r="P56" s="47" t="str">
        <f t="shared" si="6"/>
        <v/>
      </c>
      <c r="Q56" s="24" t="str">
        <f t="shared" si="7"/>
        <v/>
      </c>
      <c r="R56" s="24" t="str">
        <f>IF($L56="","",VLOOKUP(Q56,LISTAS!$F$5:$G$1006,2,0))</f>
        <v/>
      </c>
      <c r="S56" s="36" t="str">
        <f t="shared" si="8"/>
        <v/>
      </c>
      <c r="T56" s="25" t="str">
        <f t="shared" si="9"/>
        <v/>
      </c>
      <c r="U56" s="25" t="str">
        <f t="shared" si="10"/>
        <v/>
      </c>
    </row>
    <row r="57" spans="2:21" ht="16.5" x14ac:dyDescent="0.3">
      <c r="B57" s="51"/>
      <c r="C57" s="51" t="str">
        <f>IF(B57="","",VLOOKUP(B57,LISTAS!$F$5:$G$1006,2,0))</f>
        <v/>
      </c>
      <c r="D57" s="52"/>
      <c r="E57" s="52"/>
      <c r="F57" s="52" t="str">
        <f t="shared" si="0"/>
        <v/>
      </c>
      <c r="G57" s="5"/>
      <c r="H57" s="48" t="str">
        <f t="shared" si="3"/>
        <v/>
      </c>
      <c r="I57" s="63" t="str">
        <f t="shared" si="4"/>
        <v/>
      </c>
      <c r="J57" s="63" t="str">
        <f t="shared" si="4"/>
        <v/>
      </c>
      <c r="K57" s="48" t="str">
        <f t="shared" si="1"/>
        <v/>
      </c>
      <c r="L57" s="67" t="str">
        <f t="shared" si="2"/>
        <v/>
      </c>
      <c r="M57" s="48" t="str">
        <f t="shared" si="5"/>
        <v/>
      </c>
      <c r="N57" s="49">
        <v>49</v>
      </c>
      <c r="O57" s="28"/>
      <c r="P57" s="47" t="str">
        <f t="shared" si="6"/>
        <v/>
      </c>
      <c r="Q57" s="24" t="str">
        <f t="shared" si="7"/>
        <v/>
      </c>
      <c r="R57" s="24" t="str">
        <f>IF($L57="","",VLOOKUP(Q57,LISTAS!$F$5:$G$1006,2,0))</f>
        <v/>
      </c>
      <c r="S57" s="36" t="str">
        <f t="shared" si="8"/>
        <v/>
      </c>
      <c r="T57" s="25" t="str">
        <f t="shared" si="9"/>
        <v/>
      </c>
      <c r="U57" s="25" t="str">
        <f t="shared" si="10"/>
        <v/>
      </c>
    </row>
    <row r="58" spans="2:21" ht="16.5" x14ac:dyDescent="0.3">
      <c r="B58" s="51"/>
      <c r="C58" s="51" t="str">
        <f>IF(B58="","",VLOOKUP(B58,LISTAS!$F$5:$G$1006,2,0))</f>
        <v/>
      </c>
      <c r="D58" s="52"/>
      <c r="E58" s="52"/>
      <c r="F58" s="52" t="str">
        <f t="shared" si="0"/>
        <v/>
      </c>
      <c r="G58" s="5"/>
      <c r="H58" s="48" t="str">
        <f t="shared" si="3"/>
        <v/>
      </c>
      <c r="I58" s="63" t="str">
        <f t="shared" si="4"/>
        <v/>
      </c>
      <c r="J58" s="63" t="str">
        <f t="shared" si="4"/>
        <v/>
      </c>
      <c r="K58" s="48" t="str">
        <f t="shared" si="1"/>
        <v/>
      </c>
      <c r="L58" s="67" t="str">
        <f t="shared" si="2"/>
        <v/>
      </c>
      <c r="M58" s="48" t="str">
        <f t="shared" si="5"/>
        <v/>
      </c>
      <c r="N58" s="49">
        <v>50</v>
      </c>
      <c r="O58" s="28"/>
      <c r="P58" s="47" t="str">
        <f t="shared" si="6"/>
        <v/>
      </c>
      <c r="Q58" s="24" t="str">
        <f t="shared" si="7"/>
        <v/>
      </c>
      <c r="R58" s="24" t="str">
        <f>IF($L58="","",VLOOKUP(Q58,LISTAS!$F$5:$G$1006,2,0))</f>
        <v/>
      </c>
      <c r="S58" s="36" t="str">
        <f t="shared" si="8"/>
        <v/>
      </c>
      <c r="T58" s="25" t="str">
        <f t="shared" si="9"/>
        <v/>
      </c>
      <c r="U58" s="25" t="str">
        <f t="shared" si="10"/>
        <v/>
      </c>
    </row>
    <row r="59" spans="2:21" ht="16.5" x14ac:dyDescent="0.3">
      <c r="B59" s="51"/>
      <c r="C59" s="51" t="str">
        <f>IF(B59="","",VLOOKUP(B59,LISTAS!$F$5:$G$1006,2,0))</f>
        <v/>
      </c>
      <c r="D59" s="52"/>
      <c r="E59" s="52"/>
      <c r="F59" s="52" t="str">
        <f t="shared" si="0"/>
        <v/>
      </c>
      <c r="G59" s="5"/>
      <c r="H59" s="48" t="str">
        <f t="shared" si="3"/>
        <v/>
      </c>
      <c r="I59" s="63" t="str">
        <f t="shared" si="4"/>
        <v/>
      </c>
      <c r="J59" s="63" t="str">
        <f t="shared" si="4"/>
        <v/>
      </c>
      <c r="K59" s="48" t="str">
        <f t="shared" si="1"/>
        <v/>
      </c>
      <c r="L59" s="67" t="str">
        <f t="shared" si="2"/>
        <v/>
      </c>
      <c r="M59" s="48" t="str">
        <f t="shared" si="5"/>
        <v/>
      </c>
      <c r="N59" s="49">
        <v>51</v>
      </c>
      <c r="O59" s="28"/>
      <c r="P59" s="47" t="str">
        <f t="shared" si="6"/>
        <v/>
      </c>
      <c r="Q59" s="24" t="str">
        <f t="shared" si="7"/>
        <v/>
      </c>
      <c r="R59" s="24" t="str">
        <f>IF($L59="","",VLOOKUP(Q59,LISTAS!$F$5:$G$1006,2,0))</f>
        <v/>
      </c>
      <c r="S59" s="36" t="str">
        <f t="shared" si="8"/>
        <v/>
      </c>
      <c r="T59" s="25" t="str">
        <f t="shared" si="9"/>
        <v/>
      </c>
      <c r="U59" s="25" t="str">
        <f t="shared" si="10"/>
        <v/>
      </c>
    </row>
    <row r="60" spans="2:21" ht="16.5" x14ac:dyDescent="0.3">
      <c r="B60" s="51"/>
      <c r="C60" s="51" t="str">
        <f>IF(B60="","",VLOOKUP(B60,LISTAS!$F$5:$G$1006,2,0))</f>
        <v/>
      </c>
      <c r="D60" s="52"/>
      <c r="E60" s="52"/>
      <c r="F60" s="52" t="str">
        <f t="shared" si="0"/>
        <v/>
      </c>
      <c r="G60" s="5"/>
      <c r="H60" s="48" t="str">
        <f t="shared" si="3"/>
        <v/>
      </c>
      <c r="I60" s="63" t="str">
        <f t="shared" si="4"/>
        <v/>
      </c>
      <c r="J60" s="63" t="str">
        <f t="shared" si="4"/>
        <v/>
      </c>
      <c r="K60" s="48" t="str">
        <f t="shared" si="1"/>
        <v/>
      </c>
      <c r="L60" s="67" t="str">
        <f t="shared" si="2"/>
        <v/>
      </c>
      <c r="M60" s="48" t="str">
        <f t="shared" si="5"/>
        <v/>
      </c>
      <c r="N60" s="49">
        <v>52</v>
      </c>
      <c r="O60" s="28"/>
      <c r="P60" s="47" t="str">
        <f t="shared" si="6"/>
        <v/>
      </c>
      <c r="Q60" s="24" t="str">
        <f t="shared" si="7"/>
        <v/>
      </c>
      <c r="R60" s="24" t="str">
        <f>IF($L60="","",VLOOKUP(Q60,LISTAS!$F$5:$G$1006,2,0))</f>
        <v/>
      </c>
      <c r="S60" s="36" t="str">
        <f t="shared" si="8"/>
        <v/>
      </c>
      <c r="T60" s="25" t="str">
        <f t="shared" si="9"/>
        <v/>
      </c>
      <c r="U60" s="25" t="str">
        <f t="shared" si="10"/>
        <v/>
      </c>
    </row>
    <row r="61" spans="2:21" ht="16.5" x14ac:dyDescent="0.3">
      <c r="B61" s="51"/>
      <c r="C61" s="51" t="str">
        <f>IF(B61="","",VLOOKUP(B61,LISTAS!$F$5:$G$1006,2,0))</f>
        <v/>
      </c>
      <c r="D61" s="52"/>
      <c r="E61" s="52"/>
      <c r="F61" s="52" t="str">
        <f t="shared" si="0"/>
        <v/>
      </c>
      <c r="G61" s="5"/>
      <c r="H61" s="48" t="str">
        <f t="shared" si="3"/>
        <v/>
      </c>
      <c r="I61" s="63" t="str">
        <f t="shared" si="4"/>
        <v/>
      </c>
      <c r="J61" s="63" t="str">
        <f t="shared" si="4"/>
        <v/>
      </c>
      <c r="K61" s="48" t="str">
        <f t="shared" si="1"/>
        <v/>
      </c>
      <c r="L61" s="67" t="str">
        <f t="shared" si="2"/>
        <v/>
      </c>
      <c r="M61" s="48" t="str">
        <f t="shared" si="5"/>
        <v/>
      </c>
      <c r="N61" s="49">
        <v>53</v>
      </c>
      <c r="O61" s="28"/>
      <c r="P61" s="47" t="str">
        <f t="shared" si="6"/>
        <v/>
      </c>
      <c r="Q61" s="24" t="str">
        <f t="shared" si="7"/>
        <v/>
      </c>
      <c r="R61" s="24" t="str">
        <f>IF($L61="","",VLOOKUP(Q61,LISTAS!$F$5:$G$1006,2,0))</f>
        <v/>
      </c>
      <c r="S61" s="36" t="str">
        <f t="shared" si="8"/>
        <v/>
      </c>
      <c r="T61" s="25" t="str">
        <f t="shared" si="9"/>
        <v/>
      </c>
      <c r="U61" s="25" t="str">
        <f t="shared" si="10"/>
        <v/>
      </c>
    </row>
    <row r="62" spans="2:21" ht="16.5" x14ac:dyDescent="0.3">
      <c r="B62" s="51"/>
      <c r="C62" s="51" t="str">
        <f>IF(B62="","",VLOOKUP(B62,LISTAS!$F$5:$G$1006,2,0))</f>
        <v/>
      </c>
      <c r="D62" s="52"/>
      <c r="E62" s="52"/>
      <c r="F62" s="52" t="str">
        <f t="shared" si="0"/>
        <v/>
      </c>
      <c r="G62" s="5"/>
      <c r="H62" s="48" t="str">
        <f t="shared" si="3"/>
        <v/>
      </c>
      <c r="I62" s="63" t="str">
        <f t="shared" si="4"/>
        <v/>
      </c>
      <c r="J62" s="63" t="str">
        <f t="shared" si="4"/>
        <v/>
      </c>
      <c r="K62" s="48" t="str">
        <f t="shared" si="1"/>
        <v/>
      </c>
      <c r="L62" s="67" t="str">
        <f t="shared" si="2"/>
        <v/>
      </c>
      <c r="M62" s="48" t="str">
        <f t="shared" si="5"/>
        <v/>
      </c>
      <c r="N62" s="49">
        <v>54</v>
      </c>
      <c r="O62" s="28"/>
      <c r="P62" s="47" t="str">
        <f t="shared" si="6"/>
        <v/>
      </c>
      <c r="Q62" s="24" t="str">
        <f t="shared" si="7"/>
        <v/>
      </c>
      <c r="R62" s="24" t="str">
        <f>IF($L62="","",VLOOKUP(Q62,LISTAS!$F$5:$G$1006,2,0))</f>
        <v/>
      </c>
      <c r="S62" s="36" t="str">
        <f t="shared" si="8"/>
        <v/>
      </c>
      <c r="T62" s="25" t="str">
        <f t="shared" si="9"/>
        <v/>
      </c>
      <c r="U62" s="25" t="str">
        <f t="shared" si="10"/>
        <v/>
      </c>
    </row>
    <row r="63" spans="2:21" ht="16.5" x14ac:dyDescent="0.3">
      <c r="B63" s="51"/>
      <c r="C63" s="51" t="str">
        <f>IF(B63="","",VLOOKUP(B63,LISTAS!$F$5:$G$1006,2,0))</f>
        <v/>
      </c>
      <c r="D63" s="52"/>
      <c r="E63" s="52"/>
      <c r="F63" s="52" t="str">
        <f t="shared" si="0"/>
        <v/>
      </c>
      <c r="G63" s="5"/>
      <c r="H63" s="48" t="str">
        <f t="shared" si="3"/>
        <v/>
      </c>
      <c r="I63" s="63" t="str">
        <f t="shared" si="4"/>
        <v/>
      </c>
      <c r="J63" s="63" t="str">
        <f t="shared" si="4"/>
        <v/>
      </c>
      <c r="K63" s="48" t="str">
        <f t="shared" si="1"/>
        <v/>
      </c>
      <c r="L63" s="67" t="str">
        <f t="shared" si="2"/>
        <v/>
      </c>
      <c r="M63" s="48" t="str">
        <f t="shared" si="5"/>
        <v/>
      </c>
      <c r="N63" s="49">
        <v>55</v>
      </c>
      <c r="O63" s="28"/>
      <c r="P63" s="47" t="str">
        <f t="shared" si="6"/>
        <v/>
      </c>
      <c r="Q63" s="24" t="str">
        <f t="shared" si="7"/>
        <v/>
      </c>
      <c r="R63" s="24" t="str">
        <f>IF($L63="","",VLOOKUP(Q63,LISTAS!$F$5:$G$1006,2,0))</f>
        <v/>
      </c>
      <c r="S63" s="36" t="str">
        <f t="shared" si="8"/>
        <v/>
      </c>
      <c r="T63" s="25" t="str">
        <f t="shared" si="9"/>
        <v/>
      </c>
      <c r="U63" s="25" t="str">
        <f t="shared" si="10"/>
        <v/>
      </c>
    </row>
    <row r="64" spans="2:21" ht="16.5" x14ac:dyDescent="0.3">
      <c r="B64" s="51"/>
      <c r="C64" s="51" t="str">
        <f>IF(B64="","",VLOOKUP(B64,LISTAS!$F$5:$G$1006,2,0))</f>
        <v/>
      </c>
      <c r="D64" s="52"/>
      <c r="E64" s="52"/>
      <c r="F64" s="52" t="str">
        <f t="shared" si="0"/>
        <v/>
      </c>
      <c r="G64" s="5"/>
      <c r="H64" s="48" t="str">
        <f t="shared" si="3"/>
        <v/>
      </c>
      <c r="I64" s="63" t="str">
        <f t="shared" si="4"/>
        <v/>
      </c>
      <c r="J64" s="63" t="str">
        <f t="shared" si="4"/>
        <v/>
      </c>
      <c r="K64" s="48" t="str">
        <f t="shared" si="1"/>
        <v/>
      </c>
      <c r="L64" s="67" t="str">
        <f t="shared" si="2"/>
        <v/>
      </c>
      <c r="M64" s="48" t="str">
        <f t="shared" si="5"/>
        <v/>
      </c>
      <c r="N64" s="49">
        <v>56</v>
      </c>
      <c r="O64" s="28"/>
      <c r="P64" s="47" t="str">
        <f t="shared" si="6"/>
        <v/>
      </c>
      <c r="Q64" s="24" t="str">
        <f t="shared" si="7"/>
        <v/>
      </c>
      <c r="R64" s="24" t="str">
        <f>IF($L64="","",VLOOKUP(Q64,LISTAS!$F$5:$G$1006,2,0))</f>
        <v/>
      </c>
      <c r="S64" s="36" t="str">
        <f t="shared" si="8"/>
        <v/>
      </c>
      <c r="T64" s="25" t="str">
        <f t="shared" si="9"/>
        <v/>
      </c>
      <c r="U64" s="25" t="str">
        <f t="shared" si="10"/>
        <v/>
      </c>
    </row>
    <row r="65" spans="2:21" ht="16.5" x14ac:dyDescent="0.3">
      <c r="B65" s="51"/>
      <c r="C65" s="51" t="str">
        <f>IF(B65="","",VLOOKUP(B65,LISTAS!$F$5:$G$1006,2,0))</f>
        <v/>
      </c>
      <c r="D65" s="52"/>
      <c r="E65" s="52"/>
      <c r="F65" s="52" t="str">
        <f t="shared" si="0"/>
        <v/>
      </c>
      <c r="G65" s="5"/>
      <c r="H65" s="48" t="str">
        <f t="shared" si="3"/>
        <v/>
      </c>
      <c r="I65" s="63" t="str">
        <f t="shared" si="4"/>
        <v/>
      </c>
      <c r="J65" s="63" t="str">
        <f t="shared" si="4"/>
        <v/>
      </c>
      <c r="K65" s="48" t="str">
        <f t="shared" si="1"/>
        <v/>
      </c>
      <c r="L65" s="67" t="str">
        <f t="shared" si="2"/>
        <v/>
      </c>
      <c r="M65" s="48" t="str">
        <f t="shared" si="5"/>
        <v/>
      </c>
      <c r="N65" s="49">
        <v>57</v>
      </c>
      <c r="O65" s="28"/>
      <c r="P65" s="47" t="str">
        <f t="shared" si="6"/>
        <v/>
      </c>
      <c r="Q65" s="24" t="str">
        <f t="shared" si="7"/>
        <v/>
      </c>
      <c r="R65" s="24" t="str">
        <f>IF($L65="","",VLOOKUP(Q65,LISTAS!$F$5:$G$1006,2,0))</f>
        <v/>
      </c>
      <c r="S65" s="36" t="str">
        <f t="shared" si="8"/>
        <v/>
      </c>
      <c r="T65" s="25" t="str">
        <f t="shared" si="9"/>
        <v/>
      </c>
      <c r="U65" s="25" t="str">
        <f t="shared" si="10"/>
        <v/>
      </c>
    </row>
    <row r="66" spans="2:21" ht="16.5" x14ac:dyDescent="0.3">
      <c r="B66" s="51"/>
      <c r="C66" s="51" t="str">
        <f>IF(B66="","",VLOOKUP(B66,LISTAS!$F$5:$G$1006,2,0))</f>
        <v/>
      </c>
      <c r="D66" s="52"/>
      <c r="E66" s="52"/>
      <c r="F66" s="52" t="str">
        <f t="shared" si="0"/>
        <v/>
      </c>
      <c r="G66" s="5"/>
      <c r="H66" s="48" t="str">
        <f t="shared" si="3"/>
        <v/>
      </c>
      <c r="I66" s="63" t="str">
        <f t="shared" si="4"/>
        <v/>
      </c>
      <c r="J66" s="63" t="str">
        <f t="shared" si="4"/>
        <v/>
      </c>
      <c r="K66" s="48" t="str">
        <f t="shared" si="1"/>
        <v/>
      </c>
      <c r="L66" s="67" t="str">
        <f t="shared" si="2"/>
        <v/>
      </c>
      <c r="M66" s="48" t="str">
        <f t="shared" si="5"/>
        <v/>
      </c>
      <c r="N66" s="49">
        <v>58</v>
      </c>
      <c r="O66" s="28"/>
      <c r="P66" s="47" t="str">
        <f t="shared" si="6"/>
        <v/>
      </c>
      <c r="Q66" s="24" t="str">
        <f t="shared" si="7"/>
        <v/>
      </c>
      <c r="R66" s="24" t="str">
        <f>IF($L66="","",VLOOKUP(Q66,LISTAS!$F$5:$G$1006,2,0))</f>
        <v/>
      </c>
      <c r="S66" s="36" t="str">
        <f t="shared" si="8"/>
        <v/>
      </c>
      <c r="T66" s="25" t="str">
        <f t="shared" si="9"/>
        <v/>
      </c>
      <c r="U66" s="25" t="str">
        <f t="shared" si="10"/>
        <v/>
      </c>
    </row>
    <row r="67" spans="2:21" ht="16.5" x14ac:dyDescent="0.3">
      <c r="B67" s="51"/>
      <c r="C67" s="51" t="str">
        <f>IF(B67="","",VLOOKUP(B67,LISTAS!$F$5:$G$1006,2,0))</f>
        <v/>
      </c>
      <c r="D67" s="52"/>
      <c r="E67" s="52"/>
      <c r="F67" s="52" t="str">
        <f t="shared" si="0"/>
        <v/>
      </c>
      <c r="G67" s="5"/>
      <c r="H67" s="48" t="str">
        <f t="shared" si="3"/>
        <v/>
      </c>
      <c r="I67" s="63" t="str">
        <f t="shared" si="4"/>
        <v/>
      </c>
      <c r="J67" s="63" t="str">
        <f t="shared" si="4"/>
        <v/>
      </c>
      <c r="K67" s="48" t="str">
        <f t="shared" si="1"/>
        <v/>
      </c>
      <c r="L67" s="67" t="str">
        <f t="shared" si="2"/>
        <v/>
      </c>
      <c r="M67" s="48" t="str">
        <f t="shared" si="5"/>
        <v/>
      </c>
      <c r="N67" s="49">
        <v>59</v>
      </c>
      <c r="O67" s="28"/>
      <c r="P67" s="47" t="str">
        <f t="shared" si="6"/>
        <v/>
      </c>
      <c r="Q67" s="24" t="str">
        <f t="shared" si="7"/>
        <v/>
      </c>
      <c r="R67" s="24" t="str">
        <f>IF($L67="","",VLOOKUP(Q67,LISTAS!$F$5:$G$1006,2,0))</f>
        <v/>
      </c>
      <c r="S67" s="36" t="str">
        <f t="shared" si="8"/>
        <v/>
      </c>
      <c r="T67" s="25" t="str">
        <f t="shared" si="9"/>
        <v/>
      </c>
      <c r="U67" s="25" t="str">
        <f t="shared" si="10"/>
        <v/>
      </c>
    </row>
    <row r="68" spans="2:21" ht="16.5" x14ac:dyDescent="0.3">
      <c r="B68" s="51"/>
      <c r="C68" s="51" t="str">
        <f>IF(B68="","",VLOOKUP(B68,LISTAS!$F$5:$G$1006,2,0))</f>
        <v/>
      </c>
      <c r="D68" s="52"/>
      <c r="E68" s="52"/>
      <c r="F68" s="52" t="str">
        <f t="shared" si="0"/>
        <v/>
      </c>
      <c r="G68" s="5"/>
      <c r="H68" s="48" t="str">
        <f t="shared" si="3"/>
        <v/>
      </c>
      <c r="I68" s="63" t="str">
        <f t="shared" si="4"/>
        <v/>
      </c>
      <c r="J68" s="63" t="str">
        <f t="shared" si="4"/>
        <v/>
      </c>
      <c r="K68" s="48" t="str">
        <f t="shared" si="1"/>
        <v/>
      </c>
      <c r="L68" s="67" t="str">
        <f t="shared" si="2"/>
        <v/>
      </c>
      <c r="M68" s="48" t="str">
        <f t="shared" si="5"/>
        <v/>
      </c>
      <c r="N68" s="49">
        <v>60</v>
      </c>
      <c r="O68" s="28"/>
      <c r="P68" s="47" t="str">
        <f t="shared" si="6"/>
        <v/>
      </c>
      <c r="Q68" s="24" t="str">
        <f t="shared" si="7"/>
        <v/>
      </c>
      <c r="R68" s="24" t="str">
        <f>IF($L68="","",VLOOKUP(Q68,LISTAS!$F$5:$G$1006,2,0))</f>
        <v/>
      </c>
      <c r="S68" s="36" t="str">
        <f t="shared" si="8"/>
        <v/>
      </c>
      <c r="T68" s="25" t="str">
        <f t="shared" si="9"/>
        <v/>
      </c>
      <c r="U68" s="25" t="str">
        <f t="shared" si="10"/>
        <v/>
      </c>
    </row>
    <row r="69" spans="2:21" ht="16.5" x14ac:dyDescent="0.3">
      <c r="B69" s="51"/>
      <c r="C69" s="51" t="str">
        <f>IF(B69="","",VLOOKUP(B69,LISTAS!$F$5:$G$1006,2,0))</f>
        <v/>
      </c>
      <c r="D69" s="52"/>
      <c r="E69" s="52"/>
      <c r="F69" s="52" t="str">
        <f t="shared" si="0"/>
        <v/>
      </c>
      <c r="G69" s="5"/>
      <c r="H69" s="48" t="str">
        <f t="shared" si="3"/>
        <v/>
      </c>
      <c r="I69" s="63" t="str">
        <f t="shared" si="4"/>
        <v/>
      </c>
      <c r="J69" s="63" t="str">
        <f t="shared" si="4"/>
        <v/>
      </c>
      <c r="K69" s="48" t="str">
        <f t="shared" si="1"/>
        <v/>
      </c>
      <c r="L69" s="67" t="str">
        <f t="shared" si="2"/>
        <v/>
      </c>
      <c r="M69" s="48" t="str">
        <f t="shared" si="5"/>
        <v/>
      </c>
      <c r="N69" s="49">
        <v>61</v>
      </c>
      <c r="O69" s="28"/>
      <c r="P69" s="47" t="str">
        <f t="shared" si="6"/>
        <v/>
      </c>
      <c r="Q69" s="24" t="str">
        <f t="shared" si="7"/>
        <v/>
      </c>
      <c r="R69" s="24" t="str">
        <f>IF($L69="","",VLOOKUP(Q69,LISTAS!$F$5:$G$1006,2,0))</f>
        <v/>
      </c>
      <c r="S69" s="36" t="str">
        <f t="shared" si="8"/>
        <v/>
      </c>
      <c r="T69" s="25" t="str">
        <f t="shared" si="9"/>
        <v/>
      </c>
      <c r="U69" s="25" t="str">
        <f t="shared" si="10"/>
        <v/>
      </c>
    </row>
    <row r="70" spans="2:21" ht="16.5" x14ac:dyDescent="0.3">
      <c r="B70" s="51"/>
      <c r="C70" s="51" t="str">
        <f>IF(B70="","",VLOOKUP(B70,LISTAS!$F$5:$G$1006,2,0))</f>
        <v/>
      </c>
      <c r="D70" s="52"/>
      <c r="E70" s="52"/>
      <c r="F70" s="52" t="str">
        <f t="shared" si="0"/>
        <v/>
      </c>
      <c r="G70" s="5"/>
      <c r="H70" s="48" t="str">
        <f t="shared" si="3"/>
        <v/>
      </c>
      <c r="I70" s="63" t="str">
        <f t="shared" si="4"/>
        <v/>
      </c>
      <c r="J70" s="63" t="str">
        <f t="shared" si="4"/>
        <v/>
      </c>
      <c r="K70" s="48" t="str">
        <f t="shared" si="1"/>
        <v/>
      </c>
      <c r="L70" s="67" t="str">
        <f t="shared" si="2"/>
        <v/>
      </c>
      <c r="M70" s="48" t="str">
        <f t="shared" si="5"/>
        <v/>
      </c>
      <c r="N70" s="49">
        <v>62</v>
      </c>
      <c r="O70" s="28"/>
      <c r="P70" s="47" t="str">
        <f t="shared" si="6"/>
        <v/>
      </c>
      <c r="Q70" s="24" t="str">
        <f t="shared" si="7"/>
        <v/>
      </c>
      <c r="R70" s="24" t="str">
        <f>IF($L70="","",VLOOKUP(Q70,LISTAS!$F$5:$G$1006,2,0))</f>
        <v/>
      </c>
      <c r="S70" s="36" t="str">
        <f t="shared" si="8"/>
        <v/>
      </c>
      <c r="T70" s="25" t="str">
        <f t="shared" si="9"/>
        <v/>
      </c>
      <c r="U70" s="25" t="str">
        <f t="shared" si="10"/>
        <v/>
      </c>
    </row>
    <row r="71" spans="2:21" ht="16.5" x14ac:dyDescent="0.3">
      <c r="B71" s="51"/>
      <c r="C71" s="51" t="str">
        <f>IF(B71="","",VLOOKUP(B71,LISTAS!$F$5:$G$1006,2,0))</f>
        <v/>
      </c>
      <c r="D71" s="52"/>
      <c r="E71" s="52"/>
      <c r="F71" s="52" t="str">
        <f t="shared" si="0"/>
        <v/>
      </c>
      <c r="G71" s="5"/>
      <c r="H71" s="48" t="str">
        <f t="shared" si="3"/>
        <v/>
      </c>
      <c r="I71" s="63" t="str">
        <f t="shared" si="4"/>
        <v/>
      </c>
      <c r="J71" s="63" t="str">
        <f t="shared" si="4"/>
        <v/>
      </c>
      <c r="K71" s="48" t="str">
        <f t="shared" si="1"/>
        <v/>
      </c>
      <c r="L71" s="67" t="str">
        <f t="shared" si="2"/>
        <v/>
      </c>
      <c r="M71" s="48" t="str">
        <f t="shared" si="5"/>
        <v/>
      </c>
      <c r="N71" s="49">
        <v>63</v>
      </c>
      <c r="O71" s="28"/>
      <c r="P71" s="47" t="str">
        <f t="shared" si="6"/>
        <v/>
      </c>
      <c r="Q71" s="24" t="str">
        <f t="shared" si="7"/>
        <v/>
      </c>
      <c r="R71" s="24" t="str">
        <f>IF($L71="","",VLOOKUP(Q71,LISTAS!$F$5:$G$1006,2,0))</f>
        <v/>
      </c>
      <c r="S71" s="36" t="str">
        <f t="shared" si="8"/>
        <v/>
      </c>
      <c r="T71" s="25" t="str">
        <f t="shared" si="9"/>
        <v/>
      </c>
      <c r="U71" s="25" t="str">
        <f t="shared" si="10"/>
        <v/>
      </c>
    </row>
    <row r="72" spans="2:21" ht="16.5" x14ac:dyDescent="0.3">
      <c r="B72" s="51"/>
      <c r="C72" s="51" t="str">
        <f>IF(B72="","",VLOOKUP(B72,LISTAS!$F$5:$G$1006,2,0))</f>
        <v/>
      </c>
      <c r="D72" s="52"/>
      <c r="E72" s="52"/>
      <c r="F72" s="52" t="str">
        <f t="shared" si="0"/>
        <v/>
      </c>
      <c r="G72" s="5"/>
      <c r="H72" s="48" t="str">
        <f t="shared" si="3"/>
        <v/>
      </c>
      <c r="I72" s="63" t="str">
        <f t="shared" si="4"/>
        <v/>
      </c>
      <c r="J72" s="63" t="str">
        <f t="shared" si="4"/>
        <v/>
      </c>
      <c r="K72" s="48" t="str">
        <f t="shared" si="1"/>
        <v/>
      </c>
      <c r="L72" s="67" t="str">
        <f t="shared" si="2"/>
        <v/>
      </c>
      <c r="M72" s="48" t="str">
        <f t="shared" si="5"/>
        <v/>
      </c>
      <c r="N72" s="49">
        <v>64</v>
      </c>
      <c r="O72" s="28"/>
      <c r="P72" s="47" t="str">
        <f t="shared" si="6"/>
        <v/>
      </c>
      <c r="Q72" s="24" t="str">
        <f t="shared" si="7"/>
        <v/>
      </c>
      <c r="R72" s="24" t="str">
        <f>IF($L72="","",VLOOKUP(Q72,LISTAS!$F$5:$G$1006,2,0))</f>
        <v/>
      </c>
      <c r="S72" s="36" t="str">
        <f t="shared" si="8"/>
        <v/>
      </c>
      <c r="T72" s="25" t="str">
        <f t="shared" si="9"/>
        <v/>
      </c>
      <c r="U72" s="25" t="str">
        <f t="shared" si="10"/>
        <v/>
      </c>
    </row>
    <row r="73" spans="2:21" ht="16.5" x14ac:dyDescent="0.3">
      <c r="B73" s="51"/>
      <c r="C73" s="51" t="str">
        <f>IF(B73="","",VLOOKUP(B73,LISTAS!$F$5:$G$1006,2,0))</f>
        <v/>
      </c>
      <c r="D73" s="52"/>
      <c r="E73" s="52"/>
      <c r="F73" s="52" t="str">
        <f t="shared" ref="F73:F108" si="11">IF(D73="",IF(E73="","",SUM(D73:E73)),SUM(D73:E73))</f>
        <v/>
      </c>
      <c r="G73" s="5"/>
      <c r="H73" s="48" t="str">
        <f t="shared" si="3"/>
        <v/>
      </c>
      <c r="I73" s="63" t="str">
        <f t="shared" si="4"/>
        <v/>
      </c>
      <c r="J73" s="63" t="str">
        <f t="shared" si="4"/>
        <v/>
      </c>
      <c r="K73" s="48" t="str">
        <f t="shared" ref="K73:K108" si="12">IF($L73="","",F73)</f>
        <v/>
      </c>
      <c r="L73" s="67" t="str">
        <f t="shared" ref="L73:L108" si="13">H73</f>
        <v/>
      </c>
      <c r="M73" s="48" t="str">
        <f t="shared" si="5"/>
        <v/>
      </c>
      <c r="N73" s="49">
        <v>65</v>
      </c>
      <c r="O73" s="28"/>
      <c r="P73" s="47" t="str">
        <f t="shared" si="6"/>
        <v/>
      </c>
      <c r="Q73" s="24" t="str">
        <f t="shared" si="7"/>
        <v/>
      </c>
      <c r="R73" s="24" t="str">
        <f>IF($L73="","",VLOOKUP(Q73,LISTAS!$F$5:$G$1006,2,0))</f>
        <v/>
      </c>
      <c r="S73" s="36" t="str">
        <f t="shared" si="8"/>
        <v/>
      </c>
      <c r="T73" s="25" t="str">
        <f t="shared" si="9"/>
        <v/>
      </c>
      <c r="U73" s="25" t="str">
        <f t="shared" si="10"/>
        <v/>
      </c>
    </row>
    <row r="74" spans="2:21" ht="16.5" x14ac:dyDescent="0.3">
      <c r="B74" s="51"/>
      <c r="C74" s="51" t="str">
        <f>IF(B74="","",VLOOKUP(B74,LISTAS!$F$5:$G$1006,2,0))</f>
        <v/>
      </c>
      <c r="D74" s="52"/>
      <c r="E74" s="52"/>
      <c r="F74" s="52" t="str">
        <f t="shared" si="11"/>
        <v/>
      </c>
      <c r="G74" s="5"/>
      <c r="H74" s="48" t="str">
        <f t="shared" ref="H74:H108" si="14">IF(F74="","",F74+(ROW(F74)/1000))</f>
        <v/>
      </c>
      <c r="I74" s="63" t="str">
        <f t="shared" ref="I74:J108" si="15">IF($L74="","",IF(B74="","",B74))</f>
        <v/>
      </c>
      <c r="J74" s="63" t="str">
        <f t="shared" si="15"/>
        <v/>
      </c>
      <c r="K74" s="48" t="str">
        <f t="shared" si="12"/>
        <v/>
      </c>
      <c r="L74" s="67" t="str">
        <f t="shared" si="13"/>
        <v/>
      </c>
      <c r="M74" s="48" t="str">
        <f t="shared" ref="M74:M108" si="16">IF(L74="","",LARGE($L$9:$L$108,N74))</f>
        <v/>
      </c>
      <c r="N74" s="49">
        <v>66</v>
      </c>
      <c r="O74" s="28"/>
      <c r="P74" s="47" t="str">
        <f t="shared" ref="P74:P108" si="17">IF(S74&lt;&gt;"",_xlfn.RANK.EQ(S74,$S$9:$S$108,0),"")</f>
        <v/>
      </c>
      <c r="Q74" s="24" t="str">
        <f t="shared" ref="Q74:Q108" si="18">IF($L74="","",VLOOKUP(M74,$H$9:$K$108,2,0))</f>
        <v/>
      </c>
      <c r="R74" s="24" t="str">
        <f>IF($L74="","",VLOOKUP(Q74,LISTAS!$F$5:$G$1006,2,0))</f>
        <v/>
      </c>
      <c r="S74" s="36" t="str">
        <f t="shared" ref="S74:S108" si="19">IF($L74="","",VLOOKUP(M74,$H$9:$K$108,4,0))</f>
        <v/>
      </c>
      <c r="T74" s="25" t="str">
        <f t="shared" ref="T74:T108" si="20">IF($P74="","",IF(S74=$U$5,"",IF($P74=1,400,IF($P74=2,340,IF($P74=3,300,IF($P74=4,280,IF($P74=5,270,IF($P74=6,260,IF($P74=7,250,IF($P74=8,240,IF($P74=9,200,IF($P74=10,200,IF($P74=11,200,IF($P74=12,200,IF($P74=13,200,IF($P74=14,200,IF($P74=15,200,IF($P74=16,200,IF($P74&gt;16,"","")))))))))))))))))))</f>
        <v/>
      </c>
      <c r="U74" s="25" t="str">
        <f t="shared" ref="U74:U108" si="21">IF(P74="","",IF($S$5="NÃO","",IF(S74=$U$5,"",IF(P74=1,400,IF(P74=2,340,IF(P74=3,300,IF(P74=4,280,IF(P74=5,270,IF(P74=6,260,IF(P74=7,250,IF(P74=8,240,IF(P74=9,200,IF(P74=10,200,IF(P74=11,200,IF(P74=12,200,IF(P74=13,200,IF(P74=14,200,IF(P74=15,200,IF(P74=16,200,IF(P74&gt;16,"",""))))))))))))))))))))</f>
        <v/>
      </c>
    </row>
    <row r="75" spans="2:21" ht="16.5" x14ac:dyDescent="0.3">
      <c r="B75" s="51"/>
      <c r="C75" s="51" t="str">
        <f>IF(B75="","",VLOOKUP(B75,LISTAS!$F$5:$G$1006,2,0))</f>
        <v/>
      </c>
      <c r="D75" s="52"/>
      <c r="E75" s="52"/>
      <c r="F75" s="52" t="str">
        <f t="shared" si="11"/>
        <v/>
      </c>
      <c r="G75" s="5"/>
      <c r="H75" s="48" t="str">
        <f t="shared" si="14"/>
        <v/>
      </c>
      <c r="I75" s="63" t="str">
        <f t="shared" si="15"/>
        <v/>
      </c>
      <c r="J75" s="63" t="str">
        <f t="shared" si="15"/>
        <v/>
      </c>
      <c r="K75" s="48" t="str">
        <f t="shared" si="12"/>
        <v/>
      </c>
      <c r="L75" s="67" t="str">
        <f t="shared" si="13"/>
        <v/>
      </c>
      <c r="M75" s="48" t="str">
        <f t="shared" si="16"/>
        <v/>
      </c>
      <c r="N75" s="49">
        <v>67</v>
      </c>
      <c r="O75" s="28"/>
      <c r="P75" s="47" t="str">
        <f t="shared" si="17"/>
        <v/>
      </c>
      <c r="Q75" s="24" t="str">
        <f t="shared" si="18"/>
        <v/>
      </c>
      <c r="R75" s="24" t="str">
        <f>IF($L75="","",VLOOKUP(Q75,LISTAS!$F$5:$G$1006,2,0))</f>
        <v/>
      </c>
      <c r="S75" s="36" t="str">
        <f t="shared" si="19"/>
        <v/>
      </c>
      <c r="T75" s="25" t="str">
        <f t="shared" si="20"/>
        <v/>
      </c>
      <c r="U75" s="25" t="str">
        <f t="shared" si="21"/>
        <v/>
      </c>
    </row>
    <row r="76" spans="2:21" ht="16.5" x14ac:dyDescent="0.3">
      <c r="B76" s="51"/>
      <c r="C76" s="51" t="str">
        <f>IF(B76="","",VLOOKUP(B76,LISTAS!$F$5:$G$1006,2,0))</f>
        <v/>
      </c>
      <c r="D76" s="52"/>
      <c r="E76" s="52"/>
      <c r="F76" s="52" t="str">
        <f t="shared" si="11"/>
        <v/>
      </c>
      <c r="G76" s="5"/>
      <c r="H76" s="48" t="str">
        <f t="shared" si="14"/>
        <v/>
      </c>
      <c r="I76" s="63" t="str">
        <f t="shared" si="15"/>
        <v/>
      </c>
      <c r="J76" s="63" t="str">
        <f t="shared" si="15"/>
        <v/>
      </c>
      <c r="K76" s="48" t="str">
        <f t="shared" si="12"/>
        <v/>
      </c>
      <c r="L76" s="67" t="str">
        <f t="shared" si="13"/>
        <v/>
      </c>
      <c r="M76" s="48" t="str">
        <f t="shared" si="16"/>
        <v/>
      </c>
      <c r="N76" s="49">
        <v>68</v>
      </c>
      <c r="O76" s="28"/>
      <c r="P76" s="47" t="str">
        <f t="shared" si="17"/>
        <v/>
      </c>
      <c r="Q76" s="24" t="str">
        <f t="shared" si="18"/>
        <v/>
      </c>
      <c r="R76" s="24" t="str">
        <f>IF($L76="","",VLOOKUP(Q76,LISTAS!$F$5:$G$1006,2,0))</f>
        <v/>
      </c>
      <c r="S76" s="36" t="str">
        <f t="shared" si="19"/>
        <v/>
      </c>
      <c r="T76" s="25" t="str">
        <f t="shared" si="20"/>
        <v/>
      </c>
      <c r="U76" s="25" t="str">
        <f t="shared" si="21"/>
        <v/>
      </c>
    </row>
    <row r="77" spans="2:21" ht="16.5" x14ac:dyDescent="0.3">
      <c r="B77" s="51"/>
      <c r="C77" s="51" t="str">
        <f>IF(B77="","",VLOOKUP(B77,LISTAS!$F$5:$G$1006,2,0))</f>
        <v/>
      </c>
      <c r="D77" s="52"/>
      <c r="E77" s="52"/>
      <c r="F77" s="52" t="str">
        <f t="shared" si="11"/>
        <v/>
      </c>
      <c r="G77" s="5"/>
      <c r="H77" s="48" t="str">
        <f t="shared" si="14"/>
        <v/>
      </c>
      <c r="I77" s="63" t="str">
        <f t="shared" si="15"/>
        <v/>
      </c>
      <c r="J77" s="63" t="str">
        <f t="shared" si="15"/>
        <v/>
      </c>
      <c r="K77" s="48" t="str">
        <f t="shared" si="12"/>
        <v/>
      </c>
      <c r="L77" s="67" t="str">
        <f t="shared" si="13"/>
        <v/>
      </c>
      <c r="M77" s="48" t="str">
        <f t="shared" si="16"/>
        <v/>
      </c>
      <c r="N77" s="49">
        <v>69</v>
      </c>
      <c r="O77" s="28"/>
      <c r="P77" s="47" t="str">
        <f t="shared" si="17"/>
        <v/>
      </c>
      <c r="Q77" s="24" t="str">
        <f t="shared" si="18"/>
        <v/>
      </c>
      <c r="R77" s="24" t="str">
        <f>IF($L77="","",VLOOKUP(Q77,LISTAS!$F$5:$G$1006,2,0))</f>
        <v/>
      </c>
      <c r="S77" s="36" t="str">
        <f t="shared" si="19"/>
        <v/>
      </c>
      <c r="T77" s="25" t="str">
        <f t="shared" si="20"/>
        <v/>
      </c>
      <c r="U77" s="25" t="str">
        <f t="shared" si="21"/>
        <v/>
      </c>
    </row>
    <row r="78" spans="2:21" ht="16.5" x14ac:dyDescent="0.3">
      <c r="B78" s="51"/>
      <c r="C78" s="51" t="str">
        <f>IF(B78="","",VLOOKUP(B78,LISTAS!$F$5:$G$1006,2,0))</f>
        <v/>
      </c>
      <c r="D78" s="52"/>
      <c r="E78" s="52"/>
      <c r="F78" s="52" t="str">
        <f t="shared" si="11"/>
        <v/>
      </c>
      <c r="G78" s="5"/>
      <c r="H78" s="48" t="str">
        <f t="shared" si="14"/>
        <v/>
      </c>
      <c r="I78" s="63" t="str">
        <f t="shared" si="15"/>
        <v/>
      </c>
      <c r="J78" s="63" t="str">
        <f t="shared" si="15"/>
        <v/>
      </c>
      <c r="K78" s="48" t="str">
        <f t="shared" si="12"/>
        <v/>
      </c>
      <c r="L78" s="67" t="str">
        <f t="shared" si="13"/>
        <v/>
      </c>
      <c r="M78" s="48" t="str">
        <f t="shared" si="16"/>
        <v/>
      </c>
      <c r="N78" s="49">
        <v>70</v>
      </c>
      <c r="O78" s="28"/>
      <c r="P78" s="47" t="str">
        <f t="shared" si="17"/>
        <v/>
      </c>
      <c r="Q78" s="24" t="str">
        <f t="shared" si="18"/>
        <v/>
      </c>
      <c r="R78" s="24" t="str">
        <f>IF($L78="","",VLOOKUP(Q78,LISTAS!$F$5:$G$1006,2,0))</f>
        <v/>
      </c>
      <c r="S78" s="36" t="str">
        <f t="shared" si="19"/>
        <v/>
      </c>
      <c r="T78" s="25" t="str">
        <f t="shared" si="20"/>
        <v/>
      </c>
      <c r="U78" s="25" t="str">
        <f t="shared" si="21"/>
        <v/>
      </c>
    </row>
    <row r="79" spans="2:21" ht="16.5" x14ac:dyDescent="0.3">
      <c r="B79" s="51"/>
      <c r="C79" s="51" t="str">
        <f>IF(B79="","",VLOOKUP(B79,LISTAS!$F$5:$G$1006,2,0))</f>
        <v/>
      </c>
      <c r="D79" s="52"/>
      <c r="E79" s="52"/>
      <c r="F79" s="52" t="str">
        <f t="shared" si="11"/>
        <v/>
      </c>
      <c r="G79" s="5"/>
      <c r="H79" s="48" t="str">
        <f t="shared" si="14"/>
        <v/>
      </c>
      <c r="I79" s="63" t="str">
        <f t="shared" si="15"/>
        <v/>
      </c>
      <c r="J79" s="63" t="str">
        <f t="shared" si="15"/>
        <v/>
      </c>
      <c r="K79" s="48" t="str">
        <f t="shared" si="12"/>
        <v/>
      </c>
      <c r="L79" s="67" t="str">
        <f t="shared" si="13"/>
        <v/>
      </c>
      <c r="M79" s="48" t="str">
        <f t="shared" si="16"/>
        <v/>
      </c>
      <c r="N79" s="49">
        <v>71</v>
      </c>
      <c r="O79" s="28"/>
      <c r="P79" s="47" t="str">
        <f t="shared" si="17"/>
        <v/>
      </c>
      <c r="Q79" s="24" t="str">
        <f t="shared" si="18"/>
        <v/>
      </c>
      <c r="R79" s="24" t="str">
        <f>IF($L79="","",VLOOKUP(Q79,LISTAS!$F$5:$G$1006,2,0))</f>
        <v/>
      </c>
      <c r="S79" s="36" t="str">
        <f t="shared" si="19"/>
        <v/>
      </c>
      <c r="T79" s="25" t="str">
        <f t="shared" si="20"/>
        <v/>
      </c>
      <c r="U79" s="25" t="str">
        <f t="shared" si="21"/>
        <v/>
      </c>
    </row>
    <row r="80" spans="2:21" ht="16.5" x14ac:dyDescent="0.3">
      <c r="B80" s="51"/>
      <c r="C80" s="51" t="str">
        <f>IF(B80="","",VLOOKUP(B80,LISTAS!$F$5:$G$1006,2,0))</f>
        <v/>
      </c>
      <c r="D80" s="52"/>
      <c r="E80" s="52"/>
      <c r="F80" s="52" t="str">
        <f t="shared" si="11"/>
        <v/>
      </c>
      <c r="G80" s="5"/>
      <c r="H80" s="48" t="str">
        <f t="shared" si="14"/>
        <v/>
      </c>
      <c r="I80" s="63" t="str">
        <f t="shared" si="15"/>
        <v/>
      </c>
      <c r="J80" s="63" t="str">
        <f t="shared" si="15"/>
        <v/>
      </c>
      <c r="K80" s="48" t="str">
        <f t="shared" si="12"/>
        <v/>
      </c>
      <c r="L80" s="67" t="str">
        <f t="shared" si="13"/>
        <v/>
      </c>
      <c r="M80" s="48" t="str">
        <f t="shared" si="16"/>
        <v/>
      </c>
      <c r="N80" s="49">
        <v>72</v>
      </c>
      <c r="O80" s="28"/>
      <c r="P80" s="47" t="str">
        <f t="shared" si="17"/>
        <v/>
      </c>
      <c r="Q80" s="24" t="str">
        <f t="shared" si="18"/>
        <v/>
      </c>
      <c r="R80" s="24" t="str">
        <f>IF($L80="","",VLOOKUP(Q80,LISTAS!$F$5:$G$1006,2,0))</f>
        <v/>
      </c>
      <c r="S80" s="36" t="str">
        <f t="shared" si="19"/>
        <v/>
      </c>
      <c r="T80" s="25" t="str">
        <f t="shared" si="20"/>
        <v/>
      </c>
      <c r="U80" s="25" t="str">
        <f t="shared" si="21"/>
        <v/>
      </c>
    </row>
    <row r="81" spans="2:21" ht="16.5" x14ac:dyDescent="0.3">
      <c r="B81" s="51"/>
      <c r="C81" s="51" t="str">
        <f>IF(B81="","",VLOOKUP(B81,LISTAS!$F$5:$G$1006,2,0))</f>
        <v/>
      </c>
      <c r="D81" s="52"/>
      <c r="E81" s="52"/>
      <c r="F81" s="52" t="str">
        <f t="shared" si="11"/>
        <v/>
      </c>
      <c r="G81" s="5"/>
      <c r="H81" s="48" t="str">
        <f t="shared" si="14"/>
        <v/>
      </c>
      <c r="I81" s="63" t="str">
        <f t="shared" si="15"/>
        <v/>
      </c>
      <c r="J81" s="63" t="str">
        <f t="shared" si="15"/>
        <v/>
      </c>
      <c r="K81" s="48" t="str">
        <f t="shared" si="12"/>
        <v/>
      </c>
      <c r="L81" s="67" t="str">
        <f t="shared" si="13"/>
        <v/>
      </c>
      <c r="M81" s="48" t="str">
        <f t="shared" si="16"/>
        <v/>
      </c>
      <c r="N81" s="49">
        <v>73</v>
      </c>
      <c r="O81" s="28"/>
      <c r="P81" s="47" t="str">
        <f t="shared" si="17"/>
        <v/>
      </c>
      <c r="Q81" s="24" t="str">
        <f t="shared" si="18"/>
        <v/>
      </c>
      <c r="R81" s="24" t="str">
        <f>IF($L81="","",VLOOKUP(Q81,LISTAS!$F$5:$G$1006,2,0))</f>
        <v/>
      </c>
      <c r="S81" s="36" t="str">
        <f t="shared" si="19"/>
        <v/>
      </c>
      <c r="T81" s="25" t="str">
        <f t="shared" si="20"/>
        <v/>
      </c>
      <c r="U81" s="25" t="str">
        <f t="shared" si="21"/>
        <v/>
      </c>
    </row>
    <row r="82" spans="2:21" ht="16.5" x14ac:dyDescent="0.3">
      <c r="B82" s="51"/>
      <c r="C82" s="51" t="str">
        <f>IF(B82="","",VLOOKUP(B82,LISTAS!$F$5:$G$1006,2,0))</f>
        <v/>
      </c>
      <c r="D82" s="52"/>
      <c r="E82" s="52"/>
      <c r="F82" s="52" t="str">
        <f t="shared" si="11"/>
        <v/>
      </c>
      <c r="G82" s="5"/>
      <c r="H82" s="48" t="str">
        <f t="shared" si="14"/>
        <v/>
      </c>
      <c r="I82" s="63" t="str">
        <f t="shared" si="15"/>
        <v/>
      </c>
      <c r="J82" s="63" t="str">
        <f t="shared" si="15"/>
        <v/>
      </c>
      <c r="K82" s="48" t="str">
        <f t="shared" si="12"/>
        <v/>
      </c>
      <c r="L82" s="67" t="str">
        <f t="shared" si="13"/>
        <v/>
      </c>
      <c r="M82" s="48" t="str">
        <f t="shared" si="16"/>
        <v/>
      </c>
      <c r="N82" s="49">
        <v>74</v>
      </c>
      <c r="O82" s="28"/>
      <c r="P82" s="47" t="str">
        <f t="shared" si="17"/>
        <v/>
      </c>
      <c r="Q82" s="24" t="str">
        <f t="shared" si="18"/>
        <v/>
      </c>
      <c r="R82" s="24" t="str">
        <f>IF($L82="","",VLOOKUP(Q82,LISTAS!$F$5:$G$1006,2,0))</f>
        <v/>
      </c>
      <c r="S82" s="36" t="str">
        <f t="shared" si="19"/>
        <v/>
      </c>
      <c r="T82" s="25" t="str">
        <f t="shared" si="20"/>
        <v/>
      </c>
      <c r="U82" s="25" t="str">
        <f t="shared" si="21"/>
        <v/>
      </c>
    </row>
    <row r="83" spans="2:21" ht="16.5" x14ac:dyDescent="0.3">
      <c r="B83" s="51"/>
      <c r="C83" s="51" t="str">
        <f>IF(B83="","",VLOOKUP(B83,LISTAS!$F$5:$G$1006,2,0))</f>
        <v/>
      </c>
      <c r="D83" s="52"/>
      <c r="E83" s="52"/>
      <c r="F83" s="52" t="str">
        <f t="shared" si="11"/>
        <v/>
      </c>
      <c r="G83" s="5"/>
      <c r="H83" s="48" t="str">
        <f t="shared" si="14"/>
        <v/>
      </c>
      <c r="I83" s="63" t="str">
        <f t="shared" si="15"/>
        <v/>
      </c>
      <c r="J83" s="63" t="str">
        <f t="shared" si="15"/>
        <v/>
      </c>
      <c r="K83" s="48" t="str">
        <f t="shared" si="12"/>
        <v/>
      </c>
      <c r="L83" s="67" t="str">
        <f t="shared" si="13"/>
        <v/>
      </c>
      <c r="M83" s="48" t="str">
        <f t="shared" si="16"/>
        <v/>
      </c>
      <c r="N83" s="49">
        <v>75</v>
      </c>
      <c r="O83" s="28"/>
      <c r="P83" s="47" t="str">
        <f t="shared" si="17"/>
        <v/>
      </c>
      <c r="Q83" s="24" t="str">
        <f t="shared" si="18"/>
        <v/>
      </c>
      <c r="R83" s="24" t="str">
        <f>IF($L83="","",VLOOKUP(Q83,LISTAS!$F$5:$G$1006,2,0))</f>
        <v/>
      </c>
      <c r="S83" s="36" t="str">
        <f t="shared" si="19"/>
        <v/>
      </c>
      <c r="T83" s="25" t="str">
        <f t="shared" si="20"/>
        <v/>
      </c>
      <c r="U83" s="25" t="str">
        <f t="shared" si="21"/>
        <v/>
      </c>
    </row>
    <row r="84" spans="2:21" ht="16.5" x14ac:dyDescent="0.3">
      <c r="B84" s="51"/>
      <c r="C84" s="51" t="str">
        <f>IF(B84="","",VLOOKUP(B84,LISTAS!$F$5:$G$1006,2,0))</f>
        <v/>
      </c>
      <c r="D84" s="52"/>
      <c r="E84" s="52"/>
      <c r="F84" s="52" t="str">
        <f t="shared" si="11"/>
        <v/>
      </c>
      <c r="G84" s="5"/>
      <c r="H84" s="48" t="str">
        <f t="shared" si="14"/>
        <v/>
      </c>
      <c r="I84" s="63" t="str">
        <f t="shared" si="15"/>
        <v/>
      </c>
      <c r="J84" s="63" t="str">
        <f t="shared" si="15"/>
        <v/>
      </c>
      <c r="K84" s="48" t="str">
        <f t="shared" si="12"/>
        <v/>
      </c>
      <c r="L84" s="67" t="str">
        <f t="shared" si="13"/>
        <v/>
      </c>
      <c r="M84" s="48" t="str">
        <f t="shared" si="16"/>
        <v/>
      </c>
      <c r="N84" s="49">
        <v>76</v>
      </c>
      <c r="O84" s="28"/>
      <c r="P84" s="47" t="str">
        <f t="shared" si="17"/>
        <v/>
      </c>
      <c r="Q84" s="24" t="str">
        <f t="shared" si="18"/>
        <v/>
      </c>
      <c r="R84" s="24" t="str">
        <f>IF($L84="","",VLOOKUP(Q84,LISTAS!$F$5:$G$1006,2,0))</f>
        <v/>
      </c>
      <c r="S84" s="36" t="str">
        <f t="shared" si="19"/>
        <v/>
      </c>
      <c r="T84" s="25" t="str">
        <f t="shared" si="20"/>
        <v/>
      </c>
      <c r="U84" s="25" t="str">
        <f t="shared" si="21"/>
        <v/>
      </c>
    </row>
    <row r="85" spans="2:21" ht="16.5" x14ac:dyDescent="0.3">
      <c r="B85" s="51"/>
      <c r="C85" s="51" t="str">
        <f>IF(B85="","",VLOOKUP(B85,LISTAS!$F$5:$G$1006,2,0))</f>
        <v/>
      </c>
      <c r="D85" s="52"/>
      <c r="E85" s="52"/>
      <c r="F85" s="52" t="str">
        <f t="shared" si="11"/>
        <v/>
      </c>
      <c r="G85" s="5"/>
      <c r="H85" s="48" t="str">
        <f t="shared" si="14"/>
        <v/>
      </c>
      <c r="I85" s="63" t="str">
        <f t="shared" si="15"/>
        <v/>
      </c>
      <c r="J85" s="63" t="str">
        <f t="shared" si="15"/>
        <v/>
      </c>
      <c r="K85" s="48" t="str">
        <f t="shared" si="12"/>
        <v/>
      </c>
      <c r="L85" s="67" t="str">
        <f t="shared" si="13"/>
        <v/>
      </c>
      <c r="M85" s="48" t="str">
        <f t="shared" si="16"/>
        <v/>
      </c>
      <c r="N85" s="49">
        <v>77</v>
      </c>
      <c r="O85" s="28"/>
      <c r="P85" s="47" t="str">
        <f t="shared" si="17"/>
        <v/>
      </c>
      <c r="Q85" s="24" t="str">
        <f t="shared" si="18"/>
        <v/>
      </c>
      <c r="R85" s="24" t="str">
        <f>IF($L85="","",VLOOKUP(Q85,LISTAS!$F$5:$G$1006,2,0))</f>
        <v/>
      </c>
      <c r="S85" s="36" t="str">
        <f t="shared" si="19"/>
        <v/>
      </c>
      <c r="T85" s="25" t="str">
        <f t="shared" si="20"/>
        <v/>
      </c>
      <c r="U85" s="25" t="str">
        <f t="shared" si="21"/>
        <v/>
      </c>
    </row>
    <row r="86" spans="2:21" ht="16.5" x14ac:dyDescent="0.3">
      <c r="B86" s="51"/>
      <c r="C86" s="51" t="str">
        <f>IF(B86="","",VLOOKUP(B86,LISTAS!$F$5:$G$1006,2,0))</f>
        <v/>
      </c>
      <c r="D86" s="52"/>
      <c r="E86" s="52"/>
      <c r="F86" s="52" t="str">
        <f t="shared" si="11"/>
        <v/>
      </c>
      <c r="G86" s="5"/>
      <c r="H86" s="48" t="str">
        <f t="shared" si="14"/>
        <v/>
      </c>
      <c r="I86" s="63" t="str">
        <f t="shared" si="15"/>
        <v/>
      </c>
      <c r="J86" s="63" t="str">
        <f t="shared" si="15"/>
        <v/>
      </c>
      <c r="K86" s="48" t="str">
        <f t="shared" si="12"/>
        <v/>
      </c>
      <c r="L86" s="67" t="str">
        <f t="shared" si="13"/>
        <v/>
      </c>
      <c r="M86" s="48" t="str">
        <f t="shared" si="16"/>
        <v/>
      </c>
      <c r="N86" s="49">
        <v>78</v>
      </c>
      <c r="O86" s="28"/>
      <c r="P86" s="47" t="str">
        <f t="shared" si="17"/>
        <v/>
      </c>
      <c r="Q86" s="24" t="str">
        <f t="shared" si="18"/>
        <v/>
      </c>
      <c r="R86" s="24" t="str">
        <f>IF($L86="","",VLOOKUP(Q86,LISTAS!$F$5:$G$1006,2,0))</f>
        <v/>
      </c>
      <c r="S86" s="36" t="str">
        <f t="shared" si="19"/>
        <v/>
      </c>
      <c r="T86" s="25" t="str">
        <f t="shared" si="20"/>
        <v/>
      </c>
      <c r="U86" s="25" t="str">
        <f t="shared" si="21"/>
        <v/>
      </c>
    </row>
    <row r="87" spans="2:21" ht="16.5" x14ac:dyDescent="0.3">
      <c r="B87" s="51"/>
      <c r="C87" s="51" t="str">
        <f>IF(B87="","",VLOOKUP(B87,LISTAS!$F$5:$G$1006,2,0))</f>
        <v/>
      </c>
      <c r="D87" s="52"/>
      <c r="E87" s="52"/>
      <c r="F87" s="52" t="str">
        <f t="shared" si="11"/>
        <v/>
      </c>
      <c r="G87" s="5"/>
      <c r="H87" s="48" t="str">
        <f t="shared" si="14"/>
        <v/>
      </c>
      <c r="I87" s="63" t="str">
        <f t="shared" si="15"/>
        <v/>
      </c>
      <c r="J87" s="63" t="str">
        <f t="shared" si="15"/>
        <v/>
      </c>
      <c r="K87" s="48" t="str">
        <f t="shared" si="12"/>
        <v/>
      </c>
      <c r="L87" s="67" t="str">
        <f t="shared" si="13"/>
        <v/>
      </c>
      <c r="M87" s="48" t="str">
        <f t="shared" si="16"/>
        <v/>
      </c>
      <c r="N87" s="49">
        <v>79</v>
      </c>
      <c r="O87" s="28"/>
      <c r="P87" s="47" t="str">
        <f t="shared" si="17"/>
        <v/>
      </c>
      <c r="Q87" s="24" t="str">
        <f t="shared" si="18"/>
        <v/>
      </c>
      <c r="R87" s="24" t="str">
        <f>IF($L87="","",VLOOKUP(Q87,LISTAS!$F$5:$G$1006,2,0))</f>
        <v/>
      </c>
      <c r="S87" s="36" t="str">
        <f t="shared" si="19"/>
        <v/>
      </c>
      <c r="T87" s="25" t="str">
        <f t="shared" si="20"/>
        <v/>
      </c>
      <c r="U87" s="25" t="str">
        <f t="shared" si="21"/>
        <v/>
      </c>
    </row>
    <row r="88" spans="2:21" ht="16.5" x14ac:dyDescent="0.3">
      <c r="B88" s="51"/>
      <c r="C88" s="51" t="str">
        <f>IF(B88="","",VLOOKUP(B88,LISTAS!$F$5:$G$1006,2,0))</f>
        <v/>
      </c>
      <c r="D88" s="52"/>
      <c r="E88" s="52"/>
      <c r="F88" s="52" t="str">
        <f t="shared" si="11"/>
        <v/>
      </c>
      <c r="G88" s="5"/>
      <c r="H88" s="48" t="str">
        <f t="shared" si="14"/>
        <v/>
      </c>
      <c r="I88" s="63" t="str">
        <f t="shared" si="15"/>
        <v/>
      </c>
      <c r="J88" s="63" t="str">
        <f t="shared" si="15"/>
        <v/>
      </c>
      <c r="K88" s="48" t="str">
        <f t="shared" si="12"/>
        <v/>
      </c>
      <c r="L88" s="67" t="str">
        <f t="shared" si="13"/>
        <v/>
      </c>
      <c r="M88" s="48" t="str">
        <f t="shared" si="16"/>
        <v/>
      </c>
      <c r="N88" s="49">
        <v>80</v>
      </c>
      <c r="O88" s="28"/>
      <c r="P88" s="47" t="str">
        <f t="shared" si="17"/>
        <v/>
      </c>
      <c r="Q88" s="24" t="str">
        <f t="shared" si="18"/>
        <v/>
      </c>
      <c r="R88" s="24" t="str">
        <f>IF($L88="","",VLOOKUP(Q88,LISTAS!$F$5:$G$1006,2,0))</f>
        <v/>
      </c>
      <c r="S88" s="36" t="str">
        <f t="shared" si="19"/>
        <v/>
      </c>
      <c r="T88" s="25" t="str">
        <f t="shared" si="20"/>
        <v/>
      </c>
      <c r="U88" s="25" t="str">
        <f t="shared" si="21"/>
        <v/>
      </c>
    </row>
    <row r="89" spans="2:21" ht="16.5" x14ac:dyDescent="0.3">
      <c r="B89" s="51"/>
      <c r="C89" s="51" t="str">
        <f>IF(B89="","",VLOOKUP(B89,LISTAS!$F$5:$G$1006,2,0))</f>
        <v/>
      </c>
      <c r="D89" s="52"/>
      <c r="E89" s="52"/>
      <c r="F89" s="52" t="str">
        <f t="shared" si="11"/>
        <v/>
      </c>
      <c r="G89" s="5"/>
      <c r="H89" s="48" t="str">
        <f t="shared" si="14"/>
        <v/>
      </c>
      <c r="I89" s="63" t="str">
        <f t="shared" si="15"/>
        <v/>
      </c>
      <c r="J89" s="63" t="str">
        <f t="shared" si="15"/>
        <v/>
      </c>
      <c r="K89" s="48" t="str">
        <f t="shared" si="12"/>
        <v/>
      </c>
      <c r="L89" s="67" t="str">
        <f t="shared" si="13"/>
        <v/>
      </c>
      <c r="M89" s="48" t="str">
        <f t="shared" si="16"/>
        <v/>
      </c>
      <c r="N89" s="49">
        <v>81</v>
      </c>
      <c r="O89" s="28"/>
      <c r="P89" s="47" t="str">
        <f t="shared" si="17"/>
        <v/>
      </c>
      <c r="Q89" s="24" t="str">
        <f t="shared" si="18"/>
        <v/>
      </c>
      <c r="R89" s="24" t="str">
        <f>IF($L89="","",VLOOKUP(Q89,LISTAS!$F$5:$G$1006,2,0))</f>
        <v/>
      </c>
      <c r="S89" s="36" t="str">
        <f t="shared" si="19"/>
        <v/>
      </c>
      <c r="T89" s="25" t="str">
        <f t="shared" si="20"/>
        <v/>
      </c>
      <c r="U89" s="25" t="str">
        <f t="shared" si="21"/>
        <v/>
      </c>
    </row>
    <row r="90" spans="2:21" ht="16.5" x14ac:dyDescent="0.3">
      <c r="B90" s="51"/>
      <c r="C90" s="51" t="str">
        <f>IF(B90="","",VLOOKUP(B90,LISTAS!$F$5:$G$1006,2,0))</f>
        <v/>
      </c>
      <c r="D90" s="52"/>
      <c r="E90" s="52"/>
      <c r="F90" s="52" t="str">
        <f t="shared" si="11"/>
        <v/>
      </c>
      <c r="G90" s="5"/>
      <c r="H90" s="48" t="str">
        <f t="shared" si="14"/>
        <v/>
      </c>
      <c r="I90" s="63" t="str">
        <f t="shared" si="15"/>
        <v/>
      </c>
      <c r="J90" s="63" t="str">
        <f t="shared" si="15"/>
        <v/>
      </c>
      <c r="K90" s="48" t="str">
        <f t="shared" si="12"/>
        <v/>
      </c>
      <c r="L90" s="67" t="str">
        <f t="shared" si="13"/>
        <v/>
      </c>
      <c r="M90" s="48" t="str">
        <f t="shared" si="16"/>
        <v/>
      </c>
      <c r="N90" s="49">
        <v>82</v>
      </c>
      <c r="O90" s="28"/>
      <c r="P90" s="47" t="str">
        <f t="shared" si="17"/>
        <v/>
      </c>
      <c r="Q90" s="24" t="str">
        <f t="shared" si="18"/>
        <v/>
      </c>
      <c r="R90" s="24" t="str">
        <f>IF($L90="","",VLOOKUP(Q90,LISTAS!$F$5:$G$1006,2,0))</f>
        <v/>
      </c>
      <c r="S90" s="36" t="str">
        <f t="shared" si="19"/>
        <v/>
      </c>
      <c r="T90" s="25" t="str">
        <f t="shared" si="20"/>
        <v/>
      </c>
      <c r="U90" s="25" t="str">
        <f t="shared" si="21"/>
        <v/>
      </c>
    </row>
    <row r="91" spans="2:21" ht="16.5" x14ac:dyDescent="0.3">
      <c r="B91" s="51"/>
      <c r="C91" s="51" t="str">
        <f>IF(B91="","",VLOOKUP(B91,LISTAS!$F$5:$G$1006,2,0))</f>
        <v/>
      </c>
      <c r="D91" s="52"/>
      <c r="E91" s="52"/>
      <c r="F91" s="52" t="str">
        <f t="shared" si="11"/>
        <v/>
      </c>
      <c r="G91" s="5"/>
      <c r="H91" s="48" t="str">
        <f t="shared" si="14"/>
        <v/>
      </c>
      <c r="I91" s="63" t="str">
        <f t="shared" si="15"/>
        <v/>
      </c>
      <c r="J91" s="63" t="str">
        <f t="shared" si="15"/>
        <v/>
      </c>
      <c r="K91" s="48" t="str">
        <f t="shared" si="12"/>
        <v/>
      </c>
      <c r="L91" s="67" t="str">
        <f t="shared" si="13"/>
        <v/>
      </c>
      <c r="M91" s="48" t="str">
        <f t="shared" si="16"/>
        <v/>
      </c>
      <c r="N91" s="49">
        <v>83</v>
      </c>
      <c r="O91" s="28"/>
      <c r="P91" s="47" t="str">
        <f t="shared" si="17"/>
        <v/>
      </c>
      <c r="Q91" s="24" t="str">
        <f t="shared" si="18"/>
        <v/>
      </c>
      <c r="R91" s="24" t="str">
        <f>IF($L91="","",VLOOKUP(Q91,LISTAS!$F$5:$G$1006,2,0))</f>
        <v/>
      </c>
      <c r="S91" s="36" t="str">
        <f t="shared" si="19"/>
        <v/>
      </c>
      <c r="T91" s="25" t="str">
        <f t="shared" si="20"/>
        <v/>
      </c>
      <c r="U91" s="25" t="str">
        <f t="shared" si="21"/>
        <v/>
      </c>
    </row>
    <row r="92" spans="2:21" ht="16.5" x14ac:dyDescent="0.3">
      <c r="B92" s="51"/>
      <c r="C92" s="51" t="str">
        <f>IF(B92="","",VLOOKUP(B92,LISTAS!$F$5:$G$1006,2,0))</f>
        <v/>
      </c>
      <c r="D92" s="52"/>
      <c r="E92" s="52"/>
      <c r="F92" s="52" t="str">
        <f t="shared" si="11"/>
        <v/>
      </c>
      <c r="G92" s="5"/>
      <c r="H92" s="48" t="str">
        <f t="shared" si="14"/>
        <v/>
      </c>
      <c r="I92" s="63" t="str">
        <f t="shared" si="15"/>
        <v/>
      </c>
      <c r="J92" s="63" t="str">
        <f t="shared" si="15"/>
        <v/>
      </c>
      <c r="K92" s="48" t="str">
        <f t="shared" si="12"/>
        <v/>
      </c>
      <c r="L92" s="67" t="str">
        <f t="shared" si="13"/>
        <v/>
      </c>
      <c r="M92" s="48" t="str">
        <f t="shared" si="16"/>
        <v/>
      </c>
      <c r="N92" s="49">
        <v>84</v>
      </c>
      <c r="O92" s="28"/>
      <c r="P92" s="47" t="str">
        <f t="shared" si="17"/>
        <v/>
      </c>
      <c r="Q92" s="24" t="str">
        <f t="shared" si="18"/>
        <v/>
      </c>
      <c r="R92" s="24" t="str">
        <f>IF($L92="","",VLOOKUP(Q92,LISTAS!$F$5:$G$1006,2,0))</f>
        <v/>
      </c>
      <c r="S92" s="36" t="str">
        <f t="shared" si="19"/>
        <v/>
      </c>
      <c r="T92" s="25" t="str">
        <f t="shared" si="20"/>
        <v/>
      </c>
      <c r="U92" s="25" t="str">
        <f t="shared" si="21"/>
        <v/>
      </c>
    </row>
    <row r="93" spans="2:21" ht="16.5" x14ac:dyDescent="0.3">
      <c r="B93" s="51"/>
      <c r="C93" s="51" t="str">
        <f>IF(B93="","",VLOOKUP(B93,LISTAS!$F$5:$G$1006,2,0))</f>
        <v/>
      </c>
      <c r="D93" s="52"/>
      <c r="E93" s="52"/>
      <c r="F93" s="52" t="str">
        <f t="shared" si="11"/>
        <v/>
      </c>
      <c r="G93" s="5"/>
      <c r="H93" s="48" t="str">
        <f t="shared" si="14"/>
        <v/>
      </c>
      <c r="I93" s="63" t="str">
        <f t="shared" si="15"/>
        <v/>
      </c>
      <c r="J93" s="63" t="str">
        <f t="shared" si="15"/>
        <v/>
      </c>
      <c r="K93" s="48" t="str">
        <f t="shared" si="12"/>
        <v/>
      </c>
      <c r="L93" s="67" t="str">
        <f t="shared" si="13"/>
        <v/>
      </c>
      <c r="M93" s="48" t="str">
        <f t="shared" si="16"/>
        <v/>
      </c>
      <c r="N93" s="49">
        <v>85</v>
      </c>
      <c r="O93" s="28"/>
      <c r="P93" s="47" t="str">
        <f t="shared" si="17"/>
        <v/>
      </c>
      <c r="Q93" s="24" t="str">
        <f t="shared" si="18"/>
        <v/>
      </c>
      <c r="R93" s="24" t="str">
        <f>IF($L93="","",VLOOKUP(Q93,LISTAS!$F$5:$G$1006,2,0))</f>
        <v/>
      </c>
      <c r="S93" s="36" t="str">
        <f t="shared" si="19"/>
        <v/>
      </c>
      <c r="T93" s="25" t="str">
        <f t="shared" si="20"/>
        <v/>
      </c>
      <c r="U93" s="25" t="str">
        <f t="shared" si="21"/>
        <v/>
      </c>
    </row>
    <row r="94" spans="2:21" ht="16.5" x14ac:dyDescent="0.3">
      <c r="B94" s="51"/>
      <c r="C94" s="51" t="str">
        <f>IF(B94="","",VLOOKUP(B94,LISTAS!$F$5:$G$1006,2,0))</f>
        <v/>
      </c>
      <c r="D94" s="52"/>
      <c r="E94" s="52"/>
      <c r="F94" s="52" t="str">
        <f t="shared" si="11"/>
        <v/>
      </c>
      <c r="G94" s="5"/>
      <c r="H94" s="48" t="str">
        <f t="shared" si="14"/>
        <v/>
      </c>
      <c r="I94" s="63" t="str">
        <f t="shared" si="15"/>
        <v/>
      </c>
      <c r="J94" s="63" t="str">
        <f t="shared" si="15"/>
        <v/>
      </c>
      <c r="K94" s="48" t="str">
        <f t="shared" si="12"/>
        <v/>
      </c>
      <c r="L94" s="67" t="str">
        <f t="shared" si="13"/>
        <v/>
      </c>
      <c r="M94" s="48" t="str">
        <f t="shared" si="16"/>
        <v/>
      </c>
      <c r="N94" s="49">
        <v>86</v>
      </c>
      <c r="O94" s="28"/>
      <c r="P94" s="47" t="str">
        <f t="shared" si="17"/>
        <v/>
      </c>
      <c r="Q94" s="24" t="str">
        <f t="shared" si="18"/>
        <v/>
      </c>
      <c r="R94" s="24" t="str">
        <f>IF($L94="","",VLOOKUP(Q94,LISTAS!$F$5:$G$1006,2,0))</f>
        <v/>
      </c>
      <c r="S94" s="36" t="str">
        <f t="shared" si="19"/>
        <v/>
      </c>
      <c r="T94" s="25" t="str">
        <f t="shared" si="20"/>
        <v/>
      </c>
      <c r="U94" s="25" t="str">
        <f t="shared" si="21"/>
        <v/>
      </c>
    </row>
    <row r="95" spans="2:21" ht="16.5" x14ac:dyDescent="0.3">
      <c r="B95" s="51"/>
      <c r="C95" s="51" t="str">
        <f>IF(B95="","",VLOOKUP(B95,LISTAS!$F$5:$G$1006,2,0))</f>
        <v/>
      </c>
      <c r="D95" s="52"/>
      <c r="E95" s="52"/>
      <c r="F95" s="52" t="str">
        <f t="shared" si="11"/>
        <v/>
      </c>
      <c r="G95" s="5"/>
      <c r="H95" s="48" t="str">
        <f t="shared" si="14"/>
        <v/>
      </c>
      <c r="I95" s="63" t="str">
        <f t="shared" si="15"/>
        <v/>
      </c>
      <c r="J95" s="63" t="str">
        <f t="shared" si="15"/>
        <v/>
      </c>
      <c r="K95" s="48" t="str">
        <f t="shared" si="12"/>
        <v/>
      </c>
      <c r="L95" s="67" t="str">
        <f t="shared" si="13"/>
        <v/>
      </c>
      <c r="M95" s="48" t="str">
        <f t="shared" si="16"/>
        <v/>
      </c>
      <c r="N95" s="49">
        <v>87</v>
      </c>
      <c r="O95" s="28"/>
      <c r="P95" s="47" t="str">
        <f t="shared" si="17"/>
        <v/>
      </c>
      <c r="Q95" s="24" t="str">
        <f t="shared" si="18"/>
        <v/>
      </c>
      <c r="R95" s="24" t="str">
        <f>IF($L95="","",VLOOKUP(Q95,LISTAS!$F$5:$G$1006,2,0))</f>
        <v/>
      </c>
      <c r="S95" s="36" t="str">
        <f t="shared" si="19"/>
        <v/>
      </c>
      <c r="T95" s="25" t="str">
        <f t="shared" si="20"/>
        <v/>
      </c>
      <c r="U95" s="25" t="str">
        <f t="shared" si="21"/>
        <v/>
      </c>
    </row>
    <row r="96" spans="2:21" ht="16.5" x14ac:dyDescent="0.3">
      <c r="B96" s="51"/>
      <c r="C96" s="51" t="str">
        <f>IF(B96="","",VLOOKUP(B96,LISTAS!$F$5:$G$1006,2,0))</f>
        <v/>
      </c>
      <c r="D96" s="52"/>
      <c r="E96" s="52"/>
      <c r="F96" s="52" t="str">
        <f t="shared" si="11"/>
        <v/>
      </c>
      <c r="G96" s="5"/>
      <c r="H96" s="48" t="str">
        <f t="shared" si="14"/>
        <v/>
      </c>
      <c r="I96" s="63" t="str">
        <f t="shared" si="15"/>
        <v/>
      </c>
      <c r="J96" s="63" t="str">
        <f t="shared" si="15"/>
        <v/>
      </c>
      <c r="K96" s="48" t="str">
        <f t="shared" si="12"/>
        <v/>
      </c>
      <c r="L96" s="67" t="str">
        <f t="shared" si="13"/>
        <v/>
      </c>
      <c r="M96" s="48" t="str">
        <f t="shared" si="16"/>
        <v/>
      </c>
      <c r="N96" s="49">
        <v>88</v>
      </c>
      <c r="O96" s="28"/>
      <c r="P96" s="47" t="str">
        <f t="shared" si="17"/>
        <v/>
      </c>
      <c r="Q96" s="24" t="str">
        <f t="shared" si="18"/>
        <v/>
      </c>
      <c r="R96" s="24" t="str">
        <f>IF($L96="","",VLOOKUP(Q96,LISTAS!$F$5:$G$1006,2,0))</f>
        <v/>
      </c>
      <c r="S96" s="36" t="str">
        <f t="shared" si="19"/>
        <v/>
      </c>
      <c r="T96" s="25" t="str">
        <f t="shared" si="20"/>
        <v/>
      </c>
      <c r="U96" s="25" t="str">
        <f t="shared" si="21"/>
        <v/>
      </c>
    </row>
    <row r="97" spans="1:21" ht="16.5" x14ac:dyDescent="0.3">
      <c r="B97" s="51"/>
      <c r="C97" s="51" t="str">
        <f>IF(B97="","",VLOOKUP(B97,LISTAS!$F$5:$G$1006,2,0))</f>
        <v/>
      </c>
      <c r="D97" s="52"/>
      <c r="E97" s="52"/>
      <c r="F97" s="52" t="str">
        <f t="shared" si="11"/>
        <v/>
      </c>
      <c r="G97" s="5"/>
      <c r="H97" s="48" t="str">
        <f t="shared" si="14"/>
        <v/>
      </c>
      <c r="I97" s="63" t="str">
        <f t="shared" si="15"/>
        <v/>
      </c>
      <c r="J97" s="63" t="str">
        <f t="shared" si="15"/>
        <v/>
      </c>
      <c r="K97" s="48" t="str">
        <f t="shared" si="12"/>
        <v/>
      </c>
      <c r="L97" s="67" t="str">
        <f t="shared" si="13"/>
        <v/>
      </c>
      <c r="M97" s="48" t="str">
        <f t="shared" si="16"/>
        <v/>
      </c>
      <c r="N97" s="49">
        <v>89</v>
      </c>
      <c r="O97" s="28"/>
      <c r="P97" s="47" t="str">
        <f t="shared" si="17"/>
        <v/>
      </c>
      <c r="Q97" s="24" t="str">
        <f t="shared" si="18"/>
        <v/>
      </c>
      <c r="R97" s="24" t="str">
        <f>IF($L97="","",VLOOKUP(Q97,LISTAS!$F$5:$G$1006,2,0))</f>
        <v/>
      </c>
      <c r="S97" s="36" t="str">
        <f t="shared" si="19"/>
        <v/>
      </c>
      <c r="T97" s="25" t="str">
        <f t="shared" si="20"/>
        <v/>
      </c>
      <c r="U97" s="25" t="str">
        <f t="shared" si="21"/>
        <v/>
      </c>
    </row>
    <row r="98" spans="1:21" ht="16.5" x14ac:dyDescent="0.3">
      <c r="B98" s="51"/>
      <c r="C98" s="51" t="str">
        <f>IF(B98="","",VLOOKUP(B98,LISTAS!$F$5:$G$1006,2,0))</f>
        <v/>
      </c>
      <c r="D98" s="52"/>
      <c r="E98" s="52"/>
      <c r="F98" s="52" t="str">
        <f t="shared" si="11"/>
        <v/>
      </c>
      <c r="G98" s="5"/>
      <c r="H98" s="48" t="str">
        <f t="shared" si="14"/>
        <v/>
      </c>
      <c r="I98" s="63" t="str">
        <f t="shared" si="15"/>
        <v/>
      </c>
      <c r="J98" s="63" t="str">
        <f t="shared" si="15"/>
        <v/>
      </c>
      <c r="K98" s="48" t="str">
        <f t="shared" si="12"/>
        <v/>
      </c>
      <c r="L98" s="67" t="str">
        <f t="shared" si="13"/>
        <v/>
      </c>
      <c r="M98" s="48" t="str">
        <f t="shared" si="16"/>
        <v/>
      </c>
      <c r="N98" s="49">
        <v>90</v>
      </c>
      <c r="O98" s="28"/>
      <c r="P98" s="47" t="str">
        <f t="shared" si="17"/>
        <v/>
      </c>
      <c r="Q98" s="24" t="str">
        <f t="shared" si="18"/>
        <v/>
      </c>
      <c r="R98" s="24" t="str">
        <f>IF($L98="","",VLOOKUP(Q98,LISTAS!$F$5:$G$1006,2,0))</f>
        <v/>
      </c>
      <c r="S98" s="36" t="str">
        <f t="shared" si="19"/>
        <v/>
      </c>
      <c r="T98" s="25" t="str">
        <f t="shared" si="20"/>
        <v/>
      </c>
      <c r="U98" s="25" t="str">
        <f t="shared" si="21"/>
        <v/>
      </c>
    </row>
    <row r="99" spans="1:21" ht="16.5" x14ac:dyDescent="0.3">
      <c r="B99" s="51"/>
      <c r="C99" s="51" t="str">
        <f>IF(B99="","",VLOOKUP(B99,LISTAS!$F$5:$G$1006,2,0))</f>
        <v/>
      </c>
      <c r="D99" s="52"/>
      <c r="E99" s="52"/>
      <c r="F99" s="52" t="str">
        <f t="shared" si="11"/>
        <v/>
      </c>
      <c r="G99" s="5"/>
      <c r="H99" s="48" t="str">
        <f t="shared" si="14"/>
        <v/>
      </c>
      <c r="I99" s="63" t="str">
        <f t="shared" si="15"/>
        <v/>
      </c>
      <c r="J99" s="63" t="str">
        <f t="shared" si="15"/>
        <v/>
      </c>
      <c r="K99" s="48" t="str">
        <f t="shared" si="12"/>
        <v/>
      </c>
      <c r="L99" s="67" t="str">
        <f t="shared" si="13"/>
        <v/>
      </c>
      <c r="M99" s="48" t="str">
        <f t="shared" si="16"/>
        <v/>
      </c>
      <c r="N99" s="49">
        <v>91</v>
      </c>
      <c r="O99" s="28"/>
      <c r="P99" s="47" t="str">
        <f t="shared" si="17"/>
        <v/>
      </c>
      <c r="Q99" s="24" t="str">
        <f t="shared" si="18"/>
        <v/>
      </c>
      <c r="R99" s="24" t="str">
        <f>IF($L99="","",VLOOKUP(Q99,LISTAS!$F$5:$G$1006,2,0))</f>
        <v/>
      </c>
      <c r="S99" s="36" t="str">
        <f t="shared" si="19"/>
        <v/>
      </c>
      <c r="T99" s="25" t="str">
        <f t="shared" si="20"/>
        <v/>
      </c>
      <c r="U99" s="25" t="str">
        <f t="shared" si="21"/>
        <v/>
      </c>
    </row>
    <row r="100" spans="1:21" ht="16.5" x14ac:dyDescent="0.3">
      <c r="B100" s="51"/>
      <c r="C100" s="51" t="str">
        <f>IF(B100="","",VLOOKUP(B100,LISTAS!$F$5:$G$1006,2,0))</f>
        <v/>
      </c>
      <c r="D100" s="52"/>
      <c r="E100" s="52"/>
      <c r="F100" s="52" t="str">
        <f t="shared" si="11"/>
        <v/>
      </c>
      <c r="G100" s="5"/>
      <c r="H100" s="48" t="str">
        <f t="shared" si="14"/>
        <v/>
      </c>
      <c r="I100" s="63" t="str">
        <f t="shared" si="15"/>
        <v/>
      </c>
      <c r="J100" s="63" t="str">
        <f t="shared" si="15"/>
        <v/>
      </c>
      <c r="K100" s="48" t="str">
        <f t="shared" si="12"/>
        <v/>
      </c>
      <c r="L100" s="67" t="str">
        <f t="shared" si="13"/>
        <v/>
      </c>
      <c r="M100" s="48" t="str">
        <f t="shared" si="16"/>
        <v/>
      </c>
      <c r="N100" s="49">
        <v>92</v>
      </c>
      <c r="O100" s="28"/>
      <c r="P100" s="47" t="str">
        <f t="shared" si="17"/>
        <v/>
      </c>
      <c r="Q100" s="24" t="str">
        <f t="shared" si="18"/>
        <v/>
      </c>
      <c r="R100" s="24" t="str">
        <f>IF($L100="","",VLOOKUP(Q100,LISTAS!$F$5:$G$1006,2,0))</f>
        <v/>
      </c>
      <c r="S100" s="36" t="str">
        <f t="shared" si="19"/>
        <v/>
      </c>
      <c r="T100" s="25" t="str">
        <f t="shared" si="20"/>
        <v/>
      </c>
      <c r="U100" s="25" t="str">
        <f t="shared" si="21"/>
        <v/>
      </c>
    </row>
    <row r="101" spans="1:21" ht="16.5" x14ac:dyDescent="0.3">
      <c r="B101" s="51"/>
      <c r="C101" s="51" t="str">
        <f>IF(B101="","",VLOOKUP(B101,LISTAS!$F$5:$G$1006,2,0))</f>
        <v/>
      </c>
      <c r="D101" s="52"/>
      <c r="E101" s="52"/>
      <c r="F101" s="52" t="str">
        <f t="shared" si="11"/>
        <v/>
      </c>
      <c r="G101" s="5"/>
      <c r="H101" s="48" t="str">
        <f t="shared" si="14"/>
        <v/>
      </c>
      <c r="I101" s="63" t="str">
        <f t="shared" si="15"/>
        <v/>
      </c>
      <c r="J101" s="63" t="str">
        <f t="shared" si="15"/>
        <v/>
      </c>
      <c r="K101" s="48" t="str">
        <f t="shared" si="12"/>
        <v/>
      </c>
      <c r="L101" s="67" t="str">
        <f t="shared" si="13"/>
        <v/>
      </c>
      <c r="M101" s="48" t="str">
        <f t="shared" si="16"/>
        <v/>
      </c>
      <c r="N101" s="49">
        <v>93</v>
      </c>
      <c r="O101" s="28"/>
      <c r="P101" s="47" t="str">
        <f t="shared" si="17"/>
        <v/>
      </c>
      <c r="Q101" s="24" t="str">
        <f t="shared" si="18"/>
        <v/>
      </c>
      <c r="R101" s="24" t="str">
        <f>IF($L101="","",VLOOKUP(Q101,LISTAS!$F$5:$G$1006,2,0))</f>
        <v/>
      </c>
      <c r="S101" s="36" t="str">
        <f t="shared" si="19"/>
        <v/>
      </c>
      <c r="T101" s="25" t="str">
        <f t="shared" si="20"/>
        <v/>
      </c>
      <c r="U101" s="25" t="str">
        <f t="shared" si="21"/>
        <v/>
      </c>
    </row>
    <row r="102" spans="1:21" ht="16.5" x14ac:dyDescent="0.3">
      <c r="B102" s="51"/>
      <c r="C102" s="51" t="str">
        <f>IF(B102="","",VLOOKUP(B102,LISTAS!$F$5:$G$1006,2,0))</f>
        <v/>
      </c>
      <c r="D102" s="52"/>
      <c r="E102" s="52"/>
      <c r="F102" s="52" t="str">
        <f t="shared" si="11"/>
        <v/>
      </c>
      <c r="G102" s="5"/>
      <c r="H102" s="48" t="str">
        <f t="shared" si="14"/>
        <v/>
      </c>
      <c r="I102" s="63" t="str">
        <f t="shared" si="15"/>
        <v/>
      </c>
      <c r="J102" s="63" t="str">
        <f t="shared" si="15"/>
        <v/>
      </c>
      <c r="K102" s="48" t="str">
        <f t="shared" si="12"/>
        <v/>
      </c>
      <c r="L102" s="67" t="str">
        <f t="shared" si="13"/>
        <v/>
      </c>
      <c r="M102" s="48" t="str">
        <f t="shared" si="16"/>
        <v/>
      </c>
      <c r="N102" s="49">
        <v>94</v>
      </c>
      <c r="O102" s="28"/>
      <c r="P102" s="47" t="str">
        <f t="shared" si="17"/>
        <v/>
      </c>
      <c r="Q102" s="24" t="str">
        <f t="shared" si="18"/>
        <v/>
      </c>
      <c r="R102" s="24" t="str">
        <f>IF($L102="","",VLOOKUP(Q102,LISTAS!$F$5:$G$1006,2,0))</f>
        <v/>
      </c>
      <c r="S102" s="36" t="str">
        <f t="shared" si="19"/>
        <v/>
      </c>
      <c r="T102" s="25" t="str">
        <f t="shared" si="20"/>
        <v/>
      </c>
      <c r="U102" s="25" t="str">
        <f t="shared" si="21"/>
        <v/>
      </c>
    </row>
    <row r="103" spans="1:21" ht="16.5" x14ac:dyDescent="0.3">
      <c r="B103" s="51"/>
      <c r="C103" s="51" t="str">
        <f>IF(B103="","",VLOOKUP(B103,LISTAS!$F$5:$G$1006,2,0))</f>
        <v/>
      </c>
      <c r="D103" s="52"/>
      <c r="E103" s="52"/>
      <c r="F103" s="52" t="str">
        <f t="shared" si="11"/>
        <v/>
      </c>
      <c r="G103" s="5"/>
      <c r="H103" s="48" t="str">
        <f t="shared" si="14"/>
        <v/>
      </c>
      <c r="I103" s="63" t="str">
        <f t="shared" si="15"/>
        <v/>
      </c>
      <c r="J103" s="63" t="str">
        <f t="shared" si="15"/>
        <v/>
      </c>
      <c r="K103" s="48" t="str">
        <f t="shared" si="12"/>
        <v/>
      </c>
      <c r="L103" s="67" t="str">
        <f t="shared" si="13"/>
        <v/>
      </c>
      <c r="M103" s="48" t="str">
        <f t="shared" si="16"/>
        <v/>
      </c>
      <c r="N103" s="49">
        <v>95</v>
      </c>
      <c r="O103" s="28"/>
      <c r="P103" s="47" t="str">
        <f t="shared" si="17"/>
        <v/>
      </c>
      <c r="Q103" s="24" t="str">
        <f t="shared" si="18"/>
        <v/>
      </c>
      <c r="R103" s="24" t="str">
        <f>IF($L103="","",VLOOKUP(Q103,LISTAS!$F$5:$G$1006,2,0))</f>
        <v/>
      </c>
      <c r="S103" s="36" t="str">
        <f t="shared" si="19"/>
        <v/>
      </c>
      <c r="T103" s="25" t="str">
        <f t="shared" si="20"/>
        <v/>
      </c>
      <c r="U103" s="25" t="str">
        <f t="shared" si="21"/>
        <v/>
      </c>
    </row>
    <row r="104" spans="1:21" ht="16.5" x14ac:dyDescent="0.3">
      <c r="B104" s="51"/>
      <c r="C104" s="51" t="str">
        <f>IF(B104="","",VLOOKUP(B104,LISTAS!$F$5:$G$1006,2,0))</f>
        <v/>
      </c>
      <c r="D104" s="52"/>
      <c r="E104" s="52"/>
      <c r="F104" s="52" t="str">
        <f t="shared" si="11"/>
        <v/>
      </c>
      <c r="G104" s="5"/>
      <c r="H104" s="48" t="str">
        <f t="shared" si="14"/>
        <v/>
      </c>
      <c r="I104" s="63" t="str">
        <f t="shared" si="15"/>
        <v/>
      </c>
      <c r="J104" s="63" t="str">
        <f t="shared" si="15"/>
        <v/>
      </c>
      <c r="K104" s="48" t="str">
        <f t="shared" si="12"/>
        <v/>
      </c>
      <c r="L104" s="67" t="str">
        <f t="shared" si="13"/>
        <v/>
      </c>
      <c r="M104" s="48" t="str">
        <f t="shared" si="16"/>
        <v/>
      </c>
      <c r="N104" s="49">
        <v>96</v>
      </c>
      <c r="O104" s="28"/>
      <c r="P104" s="47" t="str">
        <f t="shared" si="17"/>
        <v/>
      </c>
      <c r="Q104" s="24" t="str">
        <f t="shared" si="18"/>
        <v/>
      </c>
      <c r="R104" s="24" t="str">
        <f>IF($L104="","",VLOOKUP(Q104,LISTAS!$F$5:$G$1006,2,0))</f>
        <v/>
      </c>
      <c r="S104" s="36" t="str">
        <f t="shared" si="19"/>
        <v/>
      </c>
      <c r="T104" s="25" t="str">
        <f t="shared" si="20"/>
        <v/>
      </c>
      <c r="U104" s="25" t="str">
        <f t="shared" si="21"/>
        <v/>
      </c>
    </row>
    <row r="105" spans="1:21" ht="16.5" x14ac:dyDescent="0.3">
      <c r="B105" s="51"/>
      <c r="C105" s="51" t="str">
        <f>IF(B105="","",VLOOKUP(B105,LISTAS!$F$5:$G$1006,2,0))</f>
        <v/>
      </c>
      <c r="D105" s="52"/>
      <c r="E105" s="52"/>
      <c r="F105" s="52" t="str">
        <f t="shared" si="11"/>
        <v/>
      </c>
      <c r="G105" s="5"/>
      <c r="H105" s="48" t="str">
        <f t="shared" si="14"/>
        <v/>
      </c>
      <c r="I105" s="63" t="str">
        <f t="shared" si="15"/>
        <v/>
      </c>
      <c r="J105" s="63" t="str">
        <f t="shared" si="15"/>
        <v/>
      </c>
      <c r="K105" s="48" t="str">
        <f t="shared" si="12"/>
        <v/>
      </c>
      <c r="L105" s="67" t="str">
        <f t="shared" si="13"/>
        <v/>
      </c>
      <c r="M105" s="48" t="str">
        <f t="shared" si="16"/>
        <v/>
      </c>
      <c r="N105" s="49">
        <v>97</v>
      </c>
      <c r="O105" s="28"/>
      <c r="P105" s="47" t="str">
        <f t="shared" si="17"/>
        <v/>
      </c>
      <c r="Q105" s="24" t="str">
        <f t="shared" si="18"/>
        <v/>
      </c>
      <c r="R105" s="24" t="str">
        <f>IF($L105="","",VLOOKUP(Q105,LISTAS!$F$5:$G$1006,2,0))</f>
        <v/>
      </c>
      <c r="S105" s="36" t="str">
        <f t="shared" si="19"/>
        <v/>
      </c>
      <c r="T105" s="25" t="str">
        <f t="shared" si="20"/>
        <v/>
      </c>
      <c r="U105" s="25" t="str">
        <f t="shared" si="21"/>
        <v/>
      </c>
    </row>
    <row r="106" spans="1:21" ht="16.5" x14ac:dyDescent="0.3">
      <c r="B106" s="51"/>
      <c r="C106" s="51" t="str">
        <f>IF(B106="","",VLOOKUP(B106,LISTAS!$F$5:$G$1006,2,0))</f>
        <v/>
      </c>
      <c r="D106" s="52"/>
      <c r="E106" s="52"/>
      <c r="F106" s="52" t="str">
        <f t="shared" si="11"/>
        <v/>
      </c>
      <c r="G106" s="5"/>
      <c r="H106" s="48" t="str">
        <f t="shared" si="14"/>
        <v/>
      </c>
      <c r="I106" s="63" t="str">
        <f t="shared" si="15"/>
        <v/>
      </c>
      <c r="J106" s="63" t="str">
        <f t="shared" si="15"/>
        <v/>
      </c>
      <c r="K106" s="48" t="str">
        <f t="shared" si="12"/>
        <v/>
      </c>
      <c r="L106" s="67" t="str">
        <f t="shared" si="13"/>
        <v/>
      </c>
      <c r="M106" s="48" t="str">
        <f t="shared" si="16"/>
        <v/>
      </c>
      <c r="N106" s="49">
        <v>98</v>
      </c>
      <c r="O106" s="28"/>
      <c r="P106" s="47" t="str">
        <f t="shared" si="17"/>
        <v/>
      </c>
      <c r="Q106" s="24" t="str">
        <f t="shared" si="18"/>
        <v/>
      </c>
      <c r="R106" s="24" t="str">
        <f>IF($L106="","",VLOOKUP(Q106,LISTAS!$F$5:$G$1006,2,0))</f>
        <v/>
      </c>
      <c r="S106" s="36" t="str">
        <f t="shared" si="19"/>
        <v/>
      </c>
      <c r="T106" s="25" t="str">
        <f t="shared" si="20"/>
        <v/>
      </c>
      <c r="U106" s="25" t="str">
        <f t="shared" si="21"/>
        <v/>
      </c>
    </row>
    <row r="107" spans="1:21" ht="16.5" x14ac:dyDescent="0.3">
      <c r="B107" s="51"/>
      <c r="C107" s="51" t="str">
        <f>IF(B107="","",VLOOKUP(B107,LISTAS!$F$5:$G$1006,2,0))</f>
        <v/>
      </c>
      <c r="D107" s="52"/>
      <c r="E107" s="52"/>
      <c r="F107" s="52" t="str">
        <f t="shared" si="11"/>
        <v/>
      </c>
      <c r="G107" s="5"/>
      <c r="H107" s="48" t="str">
        <f t="shared" si="14"/>
        <v/>
      </c>
      <c r="I107" s="63" t="str">
        <f t="shared" si="15"/>
        <v/>
      </c>
      <c r="J107" s="63" t="str">
        <f t="shared" si="15"/>
        <v/>
      </c>
      <c r="K107" s="48" t="str">
        <f t="shared" si="12"/>
        <v/>
      </c>
      <c r="L107" s="67" t="str">
        <f t="shared" si="13"/>
        <v/>
      </c>
      <c r="M107" s="48" t="str">
        <f t="shared" si="16"/>
        <v/>
      </c>
      <c r="N107" s="49">
        <v>99</v>
      </c>
      <c r="O107" s="28"/>
      <c r="P107" s="47" t="str">
        <f t="shared" si="17"/>
        <v/>
      </c>
      <c r="Q107" s="24" t="str">
        <f t="shared" si="18"/>
        <v/>
      </c>
      <c r="R107" s="24" t="str">
        <f>IF($L107="","",VLOOKUP(Q107,LISTAS!$F$5:$G$1006,2,0))</f>
        <v/>
      </c>
      <c r="S107" s="36" t="str">
        <f t="shared" si="19"/>
        <v/>
      </c>
      <c r="T107" s="25" t="str">
        <f t="shared" si="20"/>
        <v/>
      </c>
      <c r="U107" s="25" t="str">
        <f t="shared" si="21"/>
        <v/>
      </c>
    </row>
    <row r="108" spans="1:21" ht="16.5" x14ac:dyDescent="0.3">
      <c r="B108" s="51"/>
      <c r="C108" s="51" t="str">
        <f>IF(B108="","",VLOOKUP(B108,LISTAS!$F$5:$G$1006,2,0))</f>
        <v/>
      </c>
      <c r="D108" s="52"/>
      <c r="E108" s="52"/>
      <c r="F108" s="52" t="str">
        <f t="shared" si="11"/>
        <v/>
      </c>
      <c r="G108" s="5"/>
      <c r="H108" s="48" t="str">
        <f t="shared" si="14"/>
        <v/>
      </c>
      <c r="I108" s="63" t="str">
        <f t="shared" si="15"/>
        <v/>
      </c>
      <c r="J108" s="63" t="str">
        <f t="shared" si="15"/>
        <v/>
      </c>
      <c r="K108" s="48" t="str">
        <f t="shared" si="12"/>
        <v/>
      </c>
      <c r="L108" s="67" t="str">
        <f t="shared" si="13"/>
        <v/>
      </c>
      <c r="M108" s="48" t="str">
        <f t="shared" si="16"/>
        <v/>
      </c>
      <c r="N108" s="49">
        <v>100</v>
      </c>
      <c r="O108" s="28"/>
      <c r="P108" s="47" t="str">
        <f t="shared" si="17"/>
        <v/>
      </c>
      <c r="Q108" s="24" t="str">
        <f t="shared" si="18"/>
        <v/>
      </c>
      <c r="R108" s="24" t="str">
        <f>IF($L108="","",VLOOKUP(Q108,LISTAS!$F$5:$G$1006,2,0))</f>
        <v/>
      </c>
      <c r="S108" s="36" t="str">
        <f t="shared" si="19"/>
        <v/>
      </c>
      <c r="T108" s="25" t="str">
        <f t="shared" si="20"/>
        <v/>
      </c>
      <c r="U108" s="25" t="str">
        <f t="shared" si="21"/>
        <v/>
      </c>
    </row>
    <row r="109" spans="1:21" x14ac:dyDescent="0.25">
      <c r="L109" s="70"/>
      <c r="M109" s="68"/>
    </row>
    <row r="110" spans="1:21" x14ac:dyDescent="0.25">
      <c r="L110" s="70"/>
      <c r="M110" s="68"/>
    </row>
    <row r="111" spans="1:21" ht="32.25" customHeight="1" x14ac:dyDescent="0.25">
      <c r="A111" s="2"/>
      <c r="B111" s="146" t="s">
        <v>637</v>
      </c>
      <c r="C111" s="147"/>
      <c r="D111" s="147"/>
      <c r="E111" s="147"/>
      <c r="F111" s="147"/>
      <c r="G111" s="147"/>
      <c r="H111" s="147"/>
      <c r="I111" s="147"/>
      <c r="J111" s="147"/>
      <c r="K111" s="147"/>
      <c r="L111" s="147"/>
      <c r="M111" s="147"/>
      <c r="N111" s="147"/>
      <c r="O111" s="147"/>
      <c r="P111" s="147"/>
      <c r="Q111" s="147"/>
      <c r="R111" s="147"/>
      <c r="S111" s="147"/>
      <c r="T111" s="147"/>
      <c r="U111" s="148"/>
    </row>
    <row r="112" spans="1:21" ht="20.25" customHeight="1" x14ac:dyDescent="0.25">
      <c r="A112" s="2"/>
      <c r="B112" s="158" t="s">
        <v>32</v>
      </c>
      <c r="C112" s="159"/>
      <c r="D112" s="159"/>
      <c r="E112" s="159"/>
      <c r="F112" s="160"/>
      <c r="H112" s="11"/>
      <c r="I112" s="61"/>
      <c r="J112" s="61"/>
      <c r="K112" s="12"/>
      <c r="L112" s="13"/>
      <c r="M112" s="65"/>
      <c r="N112" s="12"/>
      <c r="O112" s="14"/>
      <c r="P112" s="152" t="s">
        <v>14</v>
      </c>
      <c r="Q112" s="153"/>
      <c r="R112" s="153"/>
      <c r="S112" s="153"/>
      <c r="T112" s="153"/>
      <c r="U112" s="154"/>
    </row>
    <row r="113" spans="2:21" s="15" customFormat="1" ht="28.5" customHeight="1" x14ac:dyDescent="0.25">
      <c r="B113" s="50" t="s">
        <v>15</v>
      </c>
      <c r="C113" s="50" t="s">
        <v>1</v>
      </c>
      <c r="D113" s="50" t="s">
        <v>26</v>
      </c>
      <c r="E113" s="50" t="s">
        <v>27</v>
      </c>
      <c r="F113" s="50" t="s">
        <v>3</v>
      </c>
      <c r="G113" s="17"/>
      <c r="H113" s="18"/>
      <c r="I113" s="62"/>
      <c r="J113" s="62"/>
      <c r="K113" s="19"/>
      <c r="L113" s="66"/>
      <c r="M113" s="19"/>
      <c r="N113" s="19"/>
      <c r="O113" s="18"/>
      <c r="P113" s="21" t="s">
        <v>4</v>
      </c>
      <c r="Q113" s="29" t="s">
        <v>15</v>
      </c>
      <c r="R113" s="29" t="s">
        <v>1</v>
      </c>
      <c r="S113" s="29" t="s">
        <v>3</v>
      </c>
      <c r="T113" s="21" t="s">
        <v>16</v>
      </c>
      <c r="U113" s="21" t="s">
        <v>17</v>
      </c>
    </row>
    <row r="114" spans="2:21" s="5" customFormat="1" ht="18.75" customHeight="1" x14ac:dyDescent="0.25">
      <c r="B114" s="145" t="s">
        <v>306</v>
      </c>
      <c r="C114" s="51" t="str">
        <f>IF(B114="","",VLOOKUP(B114,LISTAS!$F$5:$G$1006,2,0))</f>
        <v>EXTERNATO RIO BRANCO</v>
      </c>
      <c r="D114" s="52">
        <v>15.6</v>
      </c>
      <c r="E114" s="52">
        <v>14.7</v>
      </c>
      <c r="F114" s="52">
        <f t="shared" ref="F114:F177" si="22">IF(D114="",IF(E114="","",SUM(D114:E114)),SUM(D114:E114))</f>
        <v>30.299999999999997</v>
      </c>
      <c r="H114" s="48">
        <f>IF(F114="","",F114+(ROW(F114)/1000))</f>
        <v>30.413999999999998</v>
      </c>
      <c r="I114" s="63" t="str">
        <f>IF($L114="","",IF(B114="","",B114))</f>
        <v>VITOR TURTERA GENTIL</v>
      </c>
      <c r="J114" s="63" t="str">
        <f>IF($L114="","",IF(C114="","",C114))</f>
        <v>EXTERNATO RIO BRANCO</v>
      </c>
      <c r="K114" s="48">
        <f t="shared" ref="K114:K177" si="23">IF($L114="","",F114)</f>
        <v>30.299999999999997</v>
      </c>
      <c r="L114" s="67">
        <f t="shared" ref="L114:L177" si="24">H114</f>
        <v>30.413999999999998</v>
      </c>
      <c r="M114" s="48">
        <f t="shared" ref="M114:M145" si="25">IF(L114="","",LARGE($L$114:$L$213,N114))</f>
        <v>33.115000000000002</v>
      </c>
      <c r="N114" s="49">
        <v>1</v>
      </c>
      <c r="O114" s="23"/>
      <c r="P114" s="47">
        <f t="shared" ref="P114:P145" si="26">IF(S114&lt;&gt;"",_xlfn.RANK.EQ(S114,$S$114:$S$213,0),"")</f>
        <v>1</v>
      </c>
      <c r="Q114" s="24" t="str">
        <f t="shared" ref="Q114:Q145" si="27">IF($L114="","",VLOOKUP(M114,$H$114:$K$213,2,0))</f>
        <v>GABRIEL BUENO CASTRO</v>
      </c>
      <c r="R114" s="24" t="str">
        <f>IF($L114="","",VLOOKUP(Q114,LISTAS!$F$5:$G$1006,2,0))</f>
        <v>COLÉGIO ARBOS S.C.S.</v>
      </c>
      <c r="S114" s="36">
        <f t="shared" ref="S114:S145" si="28">IF($L114="","",VLOOKUP(M114,$H$114:$K$213,4,0))</f>
        <v>33</v>
      </c>
      <c r="T114" s="25">
        <f>IF($P114="","",IF(S114=$U$5,"",IF($P114=1,400,IF($P114=2,340,IF($P114=3,300,IF($P114=4,280,IF($P114=5,270,IF($P114=6,260,IF($P114=7,250,IF($P114=8,240,IF($P114=9,200,IF($P114=10,200,IF($P114=11,200,IF($P114=12,200,IF($P114=13,200,IF($P114=14,200,IF($P114=15,200,IF($P114=16,200,IF($P114&gt;16,"","")))))))))))))))))))</f>
        <v>400</v>
      </c>
      <c r="U114" s="25">
        <f>IF(P114="","",IF($S$5="NÃO","",IF(S114=$U$5,"",IF(P114=1,400,IF(P114=2,340,IF(P114=3,300,IF(P114=4,280,IF(P114=5,270,IF(P114=6,260,IF(P114=7,250,IF(P114=8,240,IF(P114=9,200,IF(P114=10,200,IF(P114=11,200,IF(P114=12,200,IF(P114=13,200,IF(P114=14,200,IF(P114=15,200,IF(P114=16,200,IF(P114&gt;16,"",""))))))))))))))))))))</f>
        <v>400</v>
      </c>
    </row>
    <row r="115" spans="2:21" s="5" customFormat="1" ht="18.75" customHeight="1" x14ac:dyDescent="0.25">
      <c r="B115" s="145" t="s">
        <v>430</v>
      </c>
      <c r="C115" s="51" t="str">
        <f>IF(B115="","",VLOOKUP(B115,LISTAS!$F$5:$G$1006,2,0))</f>
        <v>COLÉGIO ARBOS S.C.S.</v>
      </c>
      <c r="D115" s="52">
        <v>17.5</v>
      </c>
      <c r="E115" s="52">
        <v>15.5</v>
      </c>
      <c r="F115" s="52">
        <f t="shared" si="22"/>
        <v>33</v>
      </c>
      <c r="H115" s="48">
        <f t="shared" ref="H115:H178" si="29">IF(F115="","",F115+(ROW(F115)/1000))</f>
        <v>33.115000000000002</v>
      </c>
      <c r="I115" s="63" t="str">
        <f t="shared" ref="I115:J178" si="30">IF($L115="","",IF(B115="","",B115))</f>
        <v>GABRIEL BUENO CASTRO</v>
      </c>
      <c r="J115" s="63" t="str">
        <f t="shared" si="30"/>
        <v>COLÉGIO ARBOS S.C.S.</v>
      </c>
      <c r="K115" s="48">
        <f t="shared" si="23"/>
        <v>33</v>
      </c>
      <c r="L115" s="67">
        <f t="shared" si="24"/>
        <v>33.115000000000002</v>
      </c>
      <c r="M115" s="48">
        <f t="shared" si="25"/>
        <v>30.413999999999998</v>
      </c>
      <c r="N115" s="49">
        <v>2</v>
      </c>
      <c r="O115" s="27"/>
      <c r="P115" s="47">
        <f t="shared" si="26"/>
        <v>2</v>
      </c>
      <c r="Q115" s="24" t="str">
        <f t="shared" si="27"/>
        <v>VITOR TURTERA GENTIL</v>
      </c>
      <c r="R115" s="24" t="str">
        <f>IF($L115="","",VLOOKUP(Q115,LISTAS!$F$5:$G$1006,2,0))</f>
        <v>EXTERNATO RIO BRANCO</v>
      </c>
      <c r="S115" s="36">
        <f t="shared" si="28"/>
        <v>30.299999999999997</v>
      </c>
      <c r="T115" s="25">
        <f t="shared" ref="T115:T178" si="31">IF($P115="","",IF(S115=$U$5,"",IF($P115=1,400,IF($P115=2,340,IF($P115=3,300,IF($P115=4,280,IF($P115=5,270,IF($P115=6,260,IF($P115=7,250,IF($P115=8,240,IF($P115=9,200,IF($P115=10,200,IF($P115=11,200,IF($P115=12,200,IF($P115=13,200,IF($P115=14,200,IF($P115=15,200,IF($P115=16,200,IF($P115&gt;16,"","")))))))))))))))))))</f>
        <v>340</v>
      </c>
      <c r="U115" s="25">
        <f t="shared" ref="U115:U178" si="32">IF(P115="","",IF($S$5="NÃO","",IF(S115=$U$5,"",IF(P115=1,400,IF(P115=2,340,IF(P115=3,300,IF(P115=4,280,IF(P115=5,270,IF(P115=6,260,IF(P115=7,250,IF(P115=8,240,IF(P115=9,200,IF(P115=10,200,IF(P115=11,200,IF(P115=12,200,IF(P115=13,200,IF(P115=14,200,IF(P115=15,200,IF(P115=16,200,IF(P115&gt;16,"",""))))))))))))))))))))</f>
        <v>340</v>
      </c>
    </row>
    <row r="116" spans="2:21" s="5" customFormat="1" ht="18.75" customHeight="1" x14ac:dyDescent="0.3">
      <c r="B116" s="51"/>
      <c r="C116" s="51" t="str">
        <f>IF(B116="","",VLOOKUP(B116,LISTAS!$F$5:$G$1006,2,0))</f>
        <v/>
      </c>
      <c r="D116" s="52"/>
      <c r="E116" s="52"/>
      <c r="F116" s="52" t="str">
        <f t="shared" si="22"/>
        <v/>
      </c>
      <c r="H116" s="48" t="str">
        <f t="shared" si="29"/>
        <v/>
      </c>
      <c r="I116" s="63" t="str">
        <f t="shared" si="30"/>
        <v/>
      </c>
      <c r="J116" s="63" t="str">
        <f t="shared" si="30"/>
        <v/>
      </c>
      <c r="K116" s="48" t="str">
        <f t="shared" si="23"/>
        <v/>
      </c>
      <c r="L116" s="67" t="str">
        <f t="shared" si="24"/>
        <v/>
      </c>
      <c r="M116" s="48" t="str">
        <f t="shared" si="25"/>
        <v/>
      </c>
      <c r="N116" s="49">
        <v>3</v>
      </c>
      <c r="O116" s="28"/>
      <c r="P116" s="47" t="str">
        <f t="shared" si="26"/>
        <v/>
      </c>
      <c r="Q116" s="24" t="str">
        <f t="shared" si="27"/>
        <v/>
      </c>
      <c r="R116" s="24" t="str">
        <f>IF($L116="","",VLOOKUP(Q116,LISTAS!$F$5:$G$1006,2,0))</f>
        <v/>
      </c>
      <c r="S116" s="36" t="str">
        <f t="shared" si="28"/>
        <v/>
      </c>
      <c r="T116" s="25" t="str">
        <f t="shared" si="31"/>
        <v/>
      </c>
      <c r="U116" s="25" t="str">
        <f t="shared" si="32"/>
        <v/>
      </c>
    </row>
    <row r="117" spans="2:21" s="5" customFormat="1" ht="18.75" customHeight="1" x14ac:dyDescent="0.3">
      <c r="B117" s="51"/>
      <c r="C117" s="51" t="str">
        <f>IF(B117="","",VLOOKUP(B117,LISTAS!$F$5:$G$1006,2,0))</f>
        <v/>
      </c>
      <c r="D117" s="52"/>
      <c r="E117" s="52"/>
      <c r="F117" s="52" t="str">
        <f t="shared" si="22"/>
        <v/>
      </c>
      <c r="H117" s="48" t="str">
        <f t="shared" si="29"/>
        <v/>
      </c>
      <c r="I117" s="63" t="str">
        <f t="shared" si="30"/>
        <v/>
      </c>
      <c r="J117" s="63" t="str">
        <f t="shared" si="30"/>
        <v/>
      </c>
      <c r="K117" s="48" t="str">
        <f t="shared" si="23"/>
        <v/>
      </c>
      <c r="L117" s="67" t="str">
        <f t="shared" si="24"/>
        <v/>
      </c>
      <c r="M117" s="48" t="str">
        <f t="shared" si="25"/>
        <v/>
      </c>
      <c r="N117" s="49">
        <v>4</v>
      </c>
      <c r="O117" s="28"/>
      <c r="P117" s="47" t="str">
        <f t="shared" si="26"/>
        <v/>
      </c>
      <c r="Q117" s="24" t="str">
        <f t="shared" si="27"/>
        <v/>
      </c>
      <c r="R117" s="24" t="str">
        <f>IF($L117="","",VLOOKUP(Q117,LISTAS!$F$5:$G$1006,2,0))</f>
        <v/>
      </c>
      <c r="S117" s="36" t="str">
        <f t="shared" si="28"/>
        <v/>
      </c>
      <c r="T117" s="25" t="str">
        <f t="shared" si="31"/>
        <v/>
      </c>
      <c r="U117" s="25" t="str">
        <f t="shared" si="32"/>
        <v/>
      </c>
    </row>
    <row r="118" spans="2:21" s="5" customFormat="1" ht="18.75" customHeight="1" x14ac:dyDescent="0.3">
      <c r="B118" s="51"/>
      <c r="C118" s="51" t="str">
        <f>IF(B118="","",VLOOKUP(B118,LISTAS!$F$5:$G$1006,2,0))</f>
        <v/>
      </c>
      <c r="D118" s="52"/>
      <c r="E118" s="52"/>
      <c r="F118" s="52" t="str">
        <f t="shared" si="22"/>
        <v/>
      </c>
      <c r="H118" s="48" t="str">
        <f t="shared" si="29"/>
        <v/>
      </c>
      <c r="I118" s="63" t="str">
        <f t="shared" si="30"/>
        <v/>
      </c>
      <c r="J118" s="63" t="str">
        <f t="shared" si="30"/>
        <v/>
      </c>
      <c r="K118" s="48" t="str">
        <f t="shared" si="23"/>
        <v/>
      </c>
      <c r="L118" s="67" t="str">
        <f t="shared" si="24"/>
        <v/>
      </c>
      <c r="M118" s="48" t="str">
        <f t="shared" si="25"/>
        <v/>
      </c>
      <c r="N118" s="49">
        <v>5</v>
      </c>
      <c r="O118" s="28"/>
      <c r="P118" s="47" t="str">
        <f t="shared" si="26"/>
        <v/>
      </c>
      <c r="Q118" s="24" t="str">
        <f t="shared" si="27"/>
        <v/>
      </c>
      <c r="R118" s="24" t="str">
        <f>IF($L118="","",VLOOKUP(Q118,LISTAS!$F$5:$G$1006,2,0))</f>
        <v/>
      </c>
      <c r="S118" s="36" t="str">
        <f t="shared" si="28"/>
        <v/>
      </c>
      <c r="T118" s="25" t="str">
        <f t="shared" si="31"/>
        <v/>
      </c>
      <c r="U118" s="25" t="str">
        <f t="shared" si="32"/>
        <v/>
      </c>
    </row>
    <row r="119" spans="2:21" s="5" customFormat="1" ht="18.75" customHeight="1" x14ac:dyDescent="0.3">
      <c r="B119" s="51"/>
      <c r="C119" s="51" t="str">
        <f>IF(B119="","",VLOOKUP(B119,LISTAS!$F$5:$G$1006,2,0))</f>
        <v/>
      </c>
      <c r="D119" s="52"/>
      <c r="E119" s="52"/>
      <c r="F119" s="52" t="str">
        <f t="shared" si="22"/>
        <v/>
      </c>
      <c r="H119" s="48" t="str">
        <f t="shared" si="29"/>
        <v/>
      </c>
      <c r="I119" s="63" t="str">
        <f t="shared" si="30"/>
        <v/>
      </c>
      <c r="J119" s="63" t="str">
        <f t="shared" si="30"/>
        <v/>
      </c>
      <c r="K119" s="48" t="str">
        <f t="shared" si="23"/>
        <v/>
      </c>
      <c r="L119" s="67" t="str">
        <f t="shared" si="24"/>
        <v/>
      </c>
      <c r="M119" s="48" t="str">
        <f t="shared" si="25"/>
        <v/>
      </c>
      <c r="N119" s="49">
        <v>6</v>
      </c>
      <c r="O119" s="28"/>
      <c r="P119" s="47" t="str">
        <f t="shared" si="26"/>
        <v/>
      </c>
      <c r="Q119" s="24" t="str">
        <f t="shared" si="27"/>
        <v/>
      </c>
      <c r="R119" s="24" t="str">
        <f>IF($L119="","",VLOOKUP(Q119,LISTAS!$F$5:$G$1006,2,0))</f>
        <v/>
      </c>
      <c r="S119" s="36" t="str">
        <f t="shared" si="28"/>
        <v/>
      </c>
      <c r="T119" s="25" t="str">
        <f t="shared" si="31"/>
        <v/>
      </c>
      <c r="U119" s="25" t="str">
        <f t="shared" si="32"/>
        <v/>
      </c>
    </row>
    <row r="120" spans="2:21" s="5" customFormat="1" ht="18.75" customHeight="1" x14ac:dyDescent="0.3">
      <c r="B120" s="51"/>
      <c r="C120" s="51" t="str">
        <f>IF(B120="","",VLOOKUP(B120,LISTAS!$F$5:$G$1006,2,0))</f>
        <v/>
      </c>
      <c r="D120" s="52"/>
      <c r="E120" s="52"/>
      <c r="F120" s="52" t="str">
        <f t="shared" si="22"/>
        <v/>
      </c>
      <c r="H120" s="48" t="str">
        <f t="shared" si="29"/>
        <v/>
      </c>
      <c r="I120" s="63" t="str">
        <f t="shared" si="30"/>
        <v/>
      </c>
      <c r="J120" s="63" t="str">
        <f t="shared" si="30"/>
        <v/>
      </c>
      <c r="K120" s="48" t="str">
        <f t="shared" si="23"/>
        <v/>
      </c>
      <c r="L120" s="67" t="str">
        <f t="shared" si="24"/>
        <v/>
      </c>
      <c r="M120" s="48" t="str">
        <f t="shared" si="25"/>
        <v/>
      </c>
      <c r="N120" s="49">
        <v>7</v>
      </c>
      <c r="O120" s="28"/>
      <c r="P120" s="47" t="str">
        <f t="shared" si="26"/>
        <v/>
      </c>
      <c r="Q120" s="24" t="str">
        <f t="shared" si="27"/>
        <v/>
      </c>
      <c r="R120" s="24" t="str">
        <f>IF($L120="","",VLOOKUP(Q120,LISTAS!$F$5:$G$1006,2,0))</f>
        <v/>
      </c>
      <c r="S120" s="36" t="str">
        <f t="shared" si="28"/>
        <v/>
      </c>
      <c r="T120" s="25" t="str">
        <f t="shared" si="31"/>
        <v/>
      </c>
      <c r="U120" s="25" t="str">
        <f t="shared" si="32"/>
        <v/>
      </c>
    </row>
    <row r="121" spans="2:21" s="5" customFormat="1" ht="18.75" customHeight="1" x14ac:dyDescent="0.3">
      <c r="B121" s="51"/>
      <c r="C121" s="51" t="str">
        <f>IF(B121="","",VLOOKUP(B121,LISTAS!$F$5:$G$1006,2,0))</f>
        <v/>
      </c>
      <c r="D121" s="52"/>
      <c r="E121" s="52"/>
      <c r="F121" s="52" t="str">
        <f t="shared" si="22"/>
        <v/>
      </c>
      <c r="H121" s="48" t="str">
        <f t="shared" si="29"/>
        <v/>
      </c>
      <c r="I121" s="63" t="str">
        <f t="shared" si="30"/>
        <v/>
      </c>
      <c r="J121" s="63" t="str">
        <f t="shared" si="30"/>
        <v/>
      </c>
      <c r="K121" s="48" t="str">
        <f t="shared" si="23"/>
        <v/>
      </c>
      <c r="L121" s="67" t="str">
        <f t="shared" si="24"/>
        <v/>
      </c>
      <c r="M121" s="48" t="str">
        <f t="shared" si="25"/>
        <v/>
      </c>
      <c r="N121" s="49">
        <v>8</v>
      </c>
      <c r="O121" s="28"/>
      <c r="P121" s="47" t="str">
        <f t="shared" si="26"/>
        <v/>
      </c>
      <c r="Q121" s="24" t="str">
        <f t="shared" si="27"/>
        <v/>
      </c>
      <c r="R121" s="24" t="str">
        <f>IF($L121="","",VLOOKUP(Q121,LISTAS!$F$5:$G$1006,2,0))</f>
        <v/>
      </c>
      <c r="S121" s="36" t="str">
        <f t="shared" si="28"/>
        <v/>
      </c>
      <c r="T121" s="25" t="str">
        <f t="shared" si="31"/>
        <v/>
      </c>
      <c r="U121" s="25" t="str">
        <f t="shared" si="32"/>
        <v/>
      </c>
    </row>
    <row r="122" spans="2:21" s="5" customFormat="1" ht="18.75" customHeight="1" x14ac:dyDescent="0.3">
      <c r="B122" s="51"/>
      <c r="C122" s="51" t="str">
        <f>IF(B122="","",VLOOKUP(B122,LISTAS!$F$5:$G$1006,2,0))</f>
        <v/>
      </c>
      <c r="D122" s="52"/>
      <c r="E122" s="52"/>
      <c r="F122" s="52" t="str">
        <f t="shared" si="22"/>
        <v/>
      </c>
      <c r="H122" s="48" t="str">
        <f t="shared" si="29"/>
        <v/>
      </c>
      <c r="I122" s="63" t="str">
        <f t="shared" si="30"/>
        <v/>
      </c>
      <c r="J122" s="63" t="str">
        <f t="shared" si="30"/>
        <v/>
      </c>
      <c r="K122" s="48" t="str">
        <f t="shared" si="23"/>
        <v/>
      </c>
      <c r="L122" s="67" t="str">
        <f t="shared" si="24"/>
        <v/>
      </c>
      <c r="M122" s="48" t="str">
        <f t="shared" si="25"/>
        <v/>
      </c>
      <c r="N122" s="49">
        <v>9</v>
      </c>
      <c r="O122" s="28"/>
      <c r="P122" s="47" t="str">
        <f t="shared" si="26"/>
        <v/>
      </c>
      <c r="Q122" s="24" t="str">
        <f t="shared" si="27"/>
        <v/>
      </c>
      <c r="R122" s="24" t="str">
        <f>IF($L122="","",VLOOKUP(Q122,LISTAS!$F$5:$G$1006,2,0))</f>
        <v/>
      </c>
      <c r="S122" s="36" t="str">
        <f t="shared" si="28"/>
        <v/>
      </c>
      <c r="T122" s="25" t="str">
        <f t="shared" si="31"/>
        <v/>
      </c>
      <c r="U122" s="25" t="str">
        <f t="shared" si="32"/>
        <v/>
      </c>
    </row>
    <row r="123" spans="2:21" s="5" customFormat="1" ht="18.75" customHeight="1" x14ac:dyDescent="0.3">
      <c r="B123" s="51"/>
      <c r="C123" s="51" t="str">
        <f>IF(B123="","",VLOOKUP(B123,LISTAS!$F$5:$G$1006,2,0))</f>
        <v/>
      </c>
      <c r="D123" s="52"/>
      <c r="E123" s="52"/>
      <c r="F123" s="52" t="str">
        <f t="shared" si="22"/>
        <v/>
      </c>
      <c r="H123" s="48" t="str">
        <f t="shared" si="29"/>
        <v/>
      </c>
      <c r="I123" s="63" t="str">
        <f t="shared" si="30"/>
        <v/>
      </c>
      <c r="J123" s="63" t="str">
        <f t="shared" si="30"/>
        <v/>
      </c>
      <c r="K123" s="48" t="str">
        <f t="shared" si="23"/>
        <v/>
      </c>
      <c r="L123" s="67" t="str">
        <f t="shared" si="24"/>
        <v/>
      </c>
      <c r="M123" s="48" t="str">
        <f t="shared" si="25"/>
        <v/>
      </c>
      <c r="N123" s="49">
        <v>10</v>
      </c>
      <c r="O123" s="28"/>
      <c r="P123" s="47" t="str">
        <f t="shared" si="26"/>
        <v/>
      </c>
      <c r="Q123" s="24" t="str">
        <f t="shared" si="27"/>
        <v/>
      </c>
      <c r="R123" s="24" t="str">
        <f>IF($L123="","",VLOOKUP(Q123,LISTAS!$F$5:$G$1006,2,0))</f>
        <v/>
      </c>
      <c r="S123" s="36" t="str">
        <f t="shared" si="28"/>
        <v/>
      </c>
      <c r="T123" s="25" t="str">
        <f t="shared" si="31"/>
        <v/>
      </c>
      <c r="U123" s="25" t="str">
        <f t="shared" si="32"/>
        <v/>
      </c>
    </row>
    <row r="124" spans="2:21" s="5" customFormat="1" ht="18.75" customHeight="1" x14ac:dyDescent="0.3">
      <c r="B124" s="51"/>
      <c r="C124" s="51" t="str">
        <f>IF(B124="","",VLOOKUP(B124,LISTAS!$F$5:$G$1006,2,0))</f>
        <v/>
      </c>
      <c r="D124" s="52"/>
      <c r="E124" s="52"/>
      <c r="F124" s="52" t="str">
        <f t="shared" si="22"/>
        <v/>
      </c>
      <c r="H124" s="48" t="str">
        <f t="shared" si="29"/>
        <v/>
      </c>
      <c r="I124" s="63" t="str">
        <f t="shared" si="30"/>
        <v/>
      </c>
      <c r="J124" s="63" t="str">
        <f t="shared" si="30"/>
        <v/>
      </c>
      <c r="K124" s="48" t="str">
        <f t="shared" si="23"/>
        <v/>
      </c>
      <c r="L124" s="67" t="str">
        <f t="shared" si="24"/>
        <v/>
      </c>
      <c r="M124" s="48" t="str">
        <f t="shared" si="25"/>
        <v/>
      </c>
      <c r="N124" s="49">
        <v>11</v>
      </c>
      <c r="O124" s="28"/>
      <c r="P124" s="47" t="str">
        <f t="shared" si="26"/>
        <v/>
      </c>
      <c r="Q124" s="24" t="str">
        <f t="shared" si="27"/>
        <v/>
      </c>
      <c r="R124" s="24" t="str">
        <f>IF($L124="","",VLOOKUP(Q124,LISTAS!$F$5:$G$1006,2,0))</f>
        <v/>
      </c>
      <c r="S124" s="36" t="str">
        <f t="shared" si="28"/>
        <v/>
      </c>
      <c r="T124" s="25" t="str">
        <f t="shared" si="31"/>
        <v/>
      </c>
      <c r="U124" s="25" t="str">
        <f t="shared" si="32"/>
        <v/>
      </c>
    </row>
    <row r="125" spans="2:21" s="5" customFormat="1" ht="18.75" customHeight="1" x14ac:dyDescent="0.3">
      <c r="B125" s="51"/>
      <c r="C125" s="51" t="str">
        <f>IF(B125="","",VLOOKUP(B125,LISTAS!$F$5:$G$1006,2,0))</f>
        <v/>
      </c>
      <c r="D125" s="52"/>
      <c r="E125" s="52"/>
      <c r="F125" s="52" t="str">
        <f t="shared" si="22"/>
        <v/>
      </c>
      <c r="H125" s="48" t="str">
        <f t="shared" si="29"/>
        <v/>
      </c>
      <c r="I125" s="63" t="str">
        <f t="shared" si="30"/>
        <v/>
      </c>
      <c r="J125" s="63" t="str">
        <f t="shared" si="30"/>
        <v/>
      </c>
      <c r="K125" s="48" t="str">
        <f t="shared" si="23"/>
        <v/>
      </c>
      <c r="L125" s="67" t="str">
        <f t="shared" si="24"/>
        <v/>
      </c>
      <c r="M125" s="48" t="str">
        <f t="shared" si="25"/>
        <v/>
      </c>
      <c r="N125" s="49">
        <v>12</v>
      </c>
      <c r="O125" s="28"/>
      <c r="P125" s="47" t="str">
        <f t="shared" si="26"/>
        <v/>
      </c>
      <c r="Q125" s="24" t="str">
        <f t="shared" si="27"/>
        <v/>
      </c>
      <c r="R125" s="24" t="str">
        <f>IF($L125="","",VLOOKUP(Q125,LISTAS!$F$5:$G$1006,2,0))</f>
        <v/>
      </c>
      <c r="S125" s="36" t="str">
        <f t="shared" si="28"/>
        <v/>
      </c>
      <c r="T125" s="25" t="str">
        <f t="shared" si="31"/>
        <v/>
      </c>
      <c r="U125" s="25" t="str">
        <f t="shared" si="32"/>
        <v/>
      </c>
    </row>
    <row r="126" spans="2:21" s="5" customFormat="1" ht="18.75" customHeight="1" x14ac:dyDescent="0.3">
      <c r="B126" s="51"/>
      <c r="C126" s="51" t="str">
        <f>IF(B126="","",VLOOKUP(B126,LISTAS!$F$5:$G$1006,2,0))</f>
        <v/>
      </c>
      <c r="D126" s="52"/>
      <c r="E126" s="52"/>
      <c r="F126" s="52" t="str">
        <f t="shared" si="22"/>
        <v/>
      </c>
      <c r="H126" s="48" t="str">
        <f t="shared" si="29"/>
        <v/>
      </c>
      <c r="I126" s="63" t="str">
        <f t="shared" si="30"/>
        <v/>
      </c>
      <c r="J126" s="63" t="str">
        <f t="shared" si="30"/>
        <v/>
      </c>
      <c r="K126" s="48" t="str">
        <f t="shared" si="23"/>
        <v/>
      </c>
      <c r="L126" s="67" t="str">
        <f t="shared" si="24"/>
        <v/>
      </c>
      <c r="M126" s="48" t="str">
        <f t="shared" si="25"/>
        <v/>
      </c>
      <c r="N126" s="49">
        <v>13</v>
      </c>
      <c r="O126" s="28"/>
      <c r="P126" s="47" t="str">
        <f t="shared" si="26"/>
        <v/>
      </c>
      <c r="Q126" s="24" t="str">
        <f t="shared" si="27"/>
        <v/>
      </c>
      <c r="R126" s="24" t="str">
        <f>IF($L126="","",VLOOKUP(Q126,LISTAS!$F$5:$G$1006,2,0))</f>
        <v/>
      </c>
      <c r="S126" s="36" t="str">
        <f t="shared" si="28"/>
        <v/>
      </c>
      <c r="T126" s="25" t="str">
        <f t="shared" si="31"/>
        <v/>
      </c>
      <c r="U126" s="25" t="str">
        <f t="shared" si="32"/>
        <v/>
      </c>
    </row>
    <row r="127" spans="2:21" s="5" customFormat="1" ht="18.75" customHeight="1" x14ac:dyDescent="0.3">
      <c r="B127" s="51"/>
      <c r="C127" s="51" t="str">
        <f>IF(B127="","",VLOOKUP(B127,LISTAS!$F$5:$G$1006,2,0))</f>
        <v/>
      </c>
      <c r="D127" s="52"/>
      <c r="E127" s="52"/>
      <c r="F127" s="52" t="str">
        <f t="shared" si="22"/>
        <v/>
      </c>
      <c r="H127" s="48" t="str">
        <f t="shared" si="29"/>
        <v/>
      </c>
      <c r="I127" s="63" t="str">
        <f t="shared" si="30"/>
        <v/>
      </c>
      <c r="J127" s="63" t="str">
        <f t="shared" si="30"/>
        <v/>
      </c>
      <c r="K127" s="48" t="str">
        <f t="shared" si="23"/>
        <v/>
      </c>
      <c r="L127" s="67" t="str">
        <f t="shared" si="24"/>
        <v/>
      </c>
      <c r="M127" s="48" t="str">
        <f t="shared" si="25"/>
        <v/>
      </c>
      <c r="N127" s="49">
        <v>14</v>
      </c>
      <c r="O127" s="28"/>
      <c r="P127" s="47" t="str">
        <f t="shared" si="26"/>
        <v/>
      </c>
      <c r="Q127" s="24" t="str">
        <f t="shared" si="27"/>
        <v/>
      </c>
      <c r="R127" s="24" t="str">
        <f>IF($L127="","",VLOOKUP(Q127,LISTAS!$F$5:$G$1006,2,0))</f>
        <v/>
      </c>
      <c r="S127" s="36" t="str">
        <f t="shared" si="28"/>
        <v/>
      </c>
      <c r="T127" s="25" t="str">
        <f t="shared" si="31"/>
        <v/>
      </c>
      <c r="U127" s="25" t="str">
        <f t="shared" si="32"/>
        <v/>
      </c>
    </row>
    <row r="128" spans="2:21" s="5" customFormat="1" ht="18.75" customHeight="1" x14ac:dyDescent="0.3">
      <c r="B128" s="51"/>
      <c r="C128" s="51" t="str">
        <f>IF(B128="","",VLOOKUP(B128,LISTAS!$F$5:$G$1006,2,0))</f>
        <v/>
      </c>
      <c r="D128" s="52"/>
      <c r="E128" s="52"/>
      <c r="F128" s="52" t="str">
        <f t="shared" si="22"/>
        <v/>
      </c>
      <c r="H128" s="48" t="str">
        <f t="shared" si="29"/>
        <v/>
      </c>
      <c r="I128" s="63" t="str">
        <f t="shared" si="30"/>
        <v/>
      </c>
      <c r="J128" s="63" t="str">
        <f t="shared" si="30"/>
        <v/>
      </c>
      <c r="K128" s="48" t="str">
        <f t="shared" si="23"/>
        <v/>
      </c>
      <c r="L128" s="67" t="str">
        <f t="shared" si="24"/>
        <v/>
      </c>
      <c r="M128" s="48" t="str">
        <f t="shared" si="25"/>
        <v/>
      </c>
      <c r="N128" s="49">
        <v>15</v>
      </c>
      <c r="O128" s="28"/>
      <c r="P128" s="47" t="str">
        <f t="shared" si="26"/>
        <v/>
      </c>
      <c r="Q128" s="24" t="str">
        <f t="shared" si="27"/>
        <v/>
      </c>
      <c r="R128" s="24" t="str">
        <f>IF($L128="","",VLOOKUP(Q128,LISTAS!$F$5:$G$1006,2,0))</f>
        <v/>
      </c>
      <c r="S128" s="36" t="str">
        <f t="shared" si="28"/>
        <v/>
      </c>
      <c r="T128" s="25" t="str">
        <f t="shared" si="31"/>
        <v/>
      </c>
      <c r="U128" s="25" t="str">
        <f t="shared" si="32"/>
        <v/>
      </c>
    </row>
    <row r="129" spans="2:21" s="5" customFormat="1" ht="18.75" customHeight="1" x14ac:dyDescent="0.3">
      <c r="B129" s="51"/>
      <c r="C129" s="51" t="str">
        <f>IF(B129="","",VLOOKUP(B129,LISTAS!$F$5:$G$1006,2,0))</f>
        <v/>
      </c>
      <c r="D129" s="52"/>
      <c r="E129" s="52"/>
      <c r="F129" s="52" t="str">
        <f t="shared" si="22"/>
        <v/>
      </c>
      <c r="H129" s="48" t="str">
        <f t="shared" si="29"/>
        <v/>
      </c>
      <c r="I129" s="63" t="str">
        <f t="shared" si="30"/>
        <v/>
      </c>
      <c r="J129" s="63" t="str">
        <f t="shared" si="30"/>
        <v/>
      </c>
      <c r="K129" s="48" t="str">
        <f t="shared" si="23"/>
        <v/>
      </c>
      <c r="L129" s="67" t="str">
        <f t="shared" si="24"/>
        <v/>
      </c>
      <c r="M129" s="48" t="str">
        <f t="shared" si="25"/>
        <v/>
      </c>
      <c r="N129" s="49">
        <v>16</v>
      </c>
      <c r="O129" s="28"/>
      <c r="P129" s="47" t="str">
        <f t="shared" si="26"/>
        <v/>
      </c>
      <c r="Q129" s="24" t="str">
        <f t="shared" si="27"/>
        <v/>
      </c>
      <c r="R129" s="24" t="str">
        <f>IF($L129="","",VLOOKUP(Q129,LISTAS!$F$5:$G$1006,2,0))</f>
        <v/>
      </c>
      <c r="S129" s="36" t="str">
        <f t="shared" si="28"/>
        <v/>
      </c>
      <c r="T129" s="25" t="str">
        <f t="shared" si="31"/>
        <v/>
      </c>
      <c r="U129" s="25" t="str">
        <f t="shared" si="32"/>
        <v/>
      </c>
    </row>
    <row r="130" spans="2:21" s="5" customFormat="1" ht="18.75" customHeight="1" x14ac:dyDescent="0.3">
      <c r="B130" s="51"/>
      <c r="C130" s="51" t="str">
        <f>IF(B130="","",VLOOKUP(B130,LISTAS!$F$5:$G$1006,2,0))</f>
        <v/>
      </c>
      <c r="D130" s="52"/>
      <c r="E130" s="52"/>
      <c r="F130" s="52" t="str">
        <f t="shared" si="22"/>
        <v/>
      </c>
      <c r="H130" s="48" t="str">
        <f t="shared" si="29"/>
        <v/>
      </c>
      <c r="I130" s="63" t="str">
        <f t="shared" si="30"/>
        <v/>
      </c>
      <c r="J130" s="63" t="str">
        <f t="shared" si="30"/>
        <v/>
      </c>
      <c r="K130" s="48" t="str">
        <f t="shared" si="23"/>
        <v/>
      </c>
      <c r="L130" s="67" t="str">
        <f t="shared" si="24"/>
        <v/>
      </c>
      <c r="M130" s="48" t="str">
        <f t="shared" si="25"/>
        <v/>
      </c>
      <c r="N130" s="49">
        <v>17</v>
      </c>
      <c r="O130" s="28"/>
      <c r="P130" s="47" t="str">
        <f t="shared" si="26"/>
        <v/>
      </c>
      <c r="Q130" s="24" t="str">
        <f t="shared" si="27"/>
        <v/>
      </c>
      <c r="R130" s="24" t="str">
        <f>IF($L130="","",VLOOKUP(Q130,LISTAS!$F$5:$G$1006,2,0))</f>
        <v/>
      </c>
      <c r="S130" s="36" t="str">
        <f t="shared" si="28"/>
        <v/>
      </c>
      <c r="T130" s="25" t="str">
        <f t="shared" si="31"/>
        <v/>
      </c>
      <c r="U130" s="25" t="str">
        <f t="shared" si="32"/>
        <v/>
      </c>
    </row>
    <row r="131" spans="2:21" s="5" customFormat="1" ht="18.75" customHeight="1" x14ac:dyDescent="0.3">
      <c r="B131" s="51"/>
      <c r="C131" s="51" t="str">
        <f>IF(B131="","",VLOOKUP(B131,LISTAS!$F$5:$G$1006,2,0))</f>
        <v/>
      </c>
      <c r="D131" s="52"/>
      <c r="E131" s="52"/>
      <c r="F131" s="52" t="str">
        <f t="shared" si="22"/>
        <v/>
      </c>
      <c r="H131" s="48" t="str">
        <f t="shared" si="29"/>
        <v/>
      </c>
      <c r="I131" s="63" t="str">
        <f t="shared" si="30"/>
        <v/>
      </c>
      <c r="J131" s="63" t="str">
        <f t="shared" si="30"/>
        <v/>
      </c>
      <c r="K131" s="48" t="str">
        <f t="shared" si="23"/>
        <v/>
      </c>
      <c r="L131" s="67" t="str">
        <f t="shared" si="24"/>
        <v/>
      </c>
      <c r="M131" s="48" t="str">
        <f t="shared" si="25"/>
        <v/>
      </c>
      <c r="N131" s="49">
        <v>18</v>
      </c>
      <c r="O131" s="28"/>
      <c r="P131" s="47" t="str">
        <f t="shared" si="26"/>
        <v/>
      </c>
      <c r="Q131" s="24" t="str">
        <f t="shared" si="27"/>
        <v/>
      </c>
      <c r="R131" s="24" t="str">
        <f>IF($L131="","",VLOOKUP(Q131,LISTAS!$F$5:$G$1006,2,0))</f>
        <v/>
      </c>
      <c r="S131" s="36" t="str">
        <f t="shared" si="28"/>
        <v/>
      </c>
      <c r="T131" s="25" t="str">
        <f t="shared" si="31"/>
        <v/>
      </c>
      <c r="U131" s="25" t="str">
        <f t="shared" si="32"/>
        <v/>
      </c>
    </row>
    <row r="132" spans="2:21" s="5" customFormat="1" ht="18.75" customHeight="1" x14ac:dyDescent="0.3">
      <c r="B132" s="51"/>
      <c r="C132" s="51" t="str">
        <f>IF(B132="","",VLOOKUP(B132,LISTAS!$F$5:$G$1006,2,0))</f>
        <v/>
      </c>
      <c r="D132" s="52"/>
      <c r="E132" s="52"/>
      <c r="F132" s="52" t="str">
        <f t="shared" si="22"/>
        <v/>
      </c>
      <c r="H132" s="48" t="str">
        <f t="shared" si="29"/>
        <v/>
      </c>
      <c r="I132" s="63" t="str">
        <f t="shared" si="30"/>
        <v/>
      </c>
      <c r="J132" s="63" t="str">
        <f t="shared" si="30"/>
        <v/>
      </c>
      <c r="K132" s="48" t="str">
        <f t="shared" si="23"/>
        <v/>
      </c>
      <c r="L132" s="67" t="str">
        <f t="shared" si="24"/>
        <v/>
      </c>
      <c r="M132" s="48" t="str">
        <f t="shared" si="25"/>
        <v/>
      </c>
      <c r="N132" s="49">
        <v>19</v>
      </c>
      <c r="O132" s="28"/>
      <c r="P132" s="47" t="str">
        <f t="shared" si="26"/>
        <v/>
      </c>
      <c r="Q132" s="24" t="str">
        <f t="shared" si="27"/>
        <v/>
      </c>
      <c r="R132" s="24" t="str">
        <f>IF($L132="","",VLOOKUP(Q132,LISTAS!$F$5:$G$1006,2,0))</f>
        <v/>
      </c>
      <c r="S132" s="36" t="str">
        <f t="shared" si="28"/>
        <v/>
      </c>
      <c r="T132" s="25" t="str">
        <f t="shared" si="31"/>
        <v/>
      </c>
      <c r="U132" s="25" t="str">
        <f t="shared" si="32"/>
        <v/>
      </c>
    </row>
    <row r="133" spans="2:21" s="5" customFormat="1" ht="18.75" customHeight="1" x14ac:dyDescent="0.3">
      <c r="B133" s="51"/>
      <c r="C133" s="51" t="str">
        <f>IF(B133="","",VLOOKUP(B133,LISTAS!$F$5:$G$1006,2,0))</f>
        <v/>
      </c>
      <c r="D133" s="52"/>
      <c r="E133" s="52"/>
      <c r="F133" s="52" t="str">
        <f t="shared" si="22"/>
        <v/>
      </c>
      <c r="H133" s="48" t="str">
        <f t="shared" si="29"/>
        <v/>
      </c>
      <c r="I133" s="63" t="str">
        <f t="shared" si="30"/>
        <v/>
      </c>
      <c r="J133" s="63" t="str">
        <f t="shared" si="30"/>
        <v/>
      </c>
      <c r="K133" s="48" t="str">
        <f t="shared" si="23"/>
        <v/>
      </c>
      <c r="L133" s="67" t="str">
        <f t="shared" si="24"/>
        <v/>
      </c>
      <c r="M133" s="48" t="str">
        <f t="shared" si="25"/>
        <v/>
      </c>
      <c r="N133" s="49">
        <v>20</v>
      </c>
      <c r="O133" s="28"/>
      <c r="P133" s="47" t="str">
        <f t="shared" si="26"/>
        <v/>
      </c>
      <c r="Q133" s="24" t="str">
        <f t="shared" si="27"/>
        <v/>
      </c>
      <c r="R133" s="24" t="str">
        <f>IF($L133="","",VLOOKUP(Q133,LISTAS!$F$5:$G$1006,2,0))</f>
        <v/>
      </c>
      <c r="S133" s="36" t="str">
        <f t="shared" si="28"/>
        <v/>
      </c>
      <c r="T133" s="25" t="str">
        <f t="shared" si="31"/>
        <v/>
      </c>
      <c r="U133" s="25" t="str">
        <f t="shared" si="32"/>
        <v/>
      </c>
    </row>
    <row r="134" spans="2:21" ht="16.5" x14ac:dyDescent="0.3">
      <c r="B134" s="51"/>
      <c r="C134" s="51" t="str">
        <f>IF(B134="","",VLOOKUP(B134,LISTAS!$F$5:$G$1006,2,0))</f>
        <v/>
      </c>
      <c r="D134" s="52"/>
      <c r="E134" s="52"/>
      <c r="F134" s="52" t="str">
        <f t="shared" si="22"/>
        <v/>
      </c>
      <c r="G134" s="5"/>
      <c r="H134" s="48" t="str">
        <f t="shared" si="29"/>
        <v/>
      </c>
      <c r="I134" s="63" t="str">
        <f t="shared" si="30"/>
        <v/>
      </c>
      <c r="J134" s="63" t="str">
        <f t="shared" si="30"/>
        <v/>
      </c>
      <c r="K134" s="48" t="str">
        <f t="shared" si="23"/>
        <v/>
      </c>
      <c r="L134" s="67" t="str">
        <f t="shared" si="24"/>
        <v/>
      </c>
      <c r="M134" s="48" t="str">
        <f t="shared" si="25"/>
        <v/>
      </c>
      <c r="N134" s="49">
        <v>21</v>
      </c>
      <c r="O134" s="28"/>
      <c r="P134" s="47" t="str">
        <f t="shared" si="26"/>
        <v/>
      </c>
      <c r="Q134" s="24" t="str">
        <f t="shared" si="27"/>
        <v/>
      </c>
      <c r="R134" s="24" t="str">
        <f>IF($L134="","",VLOOKUP(Q134,LISTAS!$F$5:$G$1006,2,0))</f>
        <v/>
      </c>
      <c r="S134" s="36" t="str">
        <f t="shared" si="28"/>
        <v/>
      </c>
      <c r="T134" s="25" t="str">
        <f t="shared" si="31"/>
        <v/>
      </c>
      <c r="U134" s="25" t="str">
        <f t="shared" si="32"/>
        <v/>
      </c>
    </row>
    <row r="135" spans="2:21" ht="16.5" x14ac:dyDescent="0.3">
      <c r="B135" s="51"/>
      <c r="C135" s="51" t="str">
        <f>IF(B135="","",VLOOKUP(B135,LISTAS!$F$5:$G$1006,2,0))</f>
        <v/>
      </c>
      <c r="D135" s="52"/>
      <c r="E135" s="52"/>
      <c r="F135" s="52" t="str">
        <f t="shared" si="22"/>
        <v/>
      </c>
      <c r="G135" s="5"/>
      <c r="H135" s="48" t="str">
        <f t="shared" si="29"/>
        <v/>
      </c>
      <c r="I135" s="63" t="str">
        <f t="shared" si="30"/>
        <v/>
      </c>
      <c r="J135" s="63" t="str">
        <f t="shared" si="30"/>
        <v/>
      </c>
      <c r="K135" s="48" t="str">
        <f t="shared" si="23"/>
        <v/>
      </c>
      <c r="L135" s="67" t="str">
        <f t="shared" si="24"/>
        <v/>
      </c>
      <c r="M135" s="48" t="str">
        <f t="shared" si="25"/>
        <v/>
      </c>
      <c r="N135" s="49">
        <v>22</v>
      </c>
      <c r="O135" s="28"/>
      <c r="P135" s="47" t="str">
        <f t="shared" si="26"/>
        <v/>
      </c>
      <c r="Q135" s="24" t="str">
        <f t="shared" si="27"/>
        <v/>
      </c>
      <c r="R135" s="24" t="str">
        <f>IF($L135="","",VLOOKUP(Q135,LISTAS!$F$5:$G$1006,2,0))</f>
        <v/>
      </c>
      <c r="S135" s="36" t="str">
        <f t="shared" si="28"/>
        <v/>
      </c>
      <c r="T135" s="25" t="str">
        <f t="shared" si="31"/>
        <v/>
      </c>
      <c r="U135" s="25" t="str">
        <f t="shared" si="32"/>
        <v/>
      </c>
    </row>
    <row r="136" spans="2:21" ht="16.5" x14ac:dyDescent="0.3">
      <c r="B136" s="51"/>
      <c r="C136" s="51" t="str">
        <f>IF(B136="","",VLOOKUP(B136,LISTAS!$F$5:$G$1006,2,0))</f>
        <v/>
      </c>
      <c r="D136" s="52"/>
      <c r="E136" s="52"/>
      <c r="F136" s="52" t="str">
        <f t="shared" si="22"/>
        <v/>
      </c>
      <c r="G136" s="5"/>
      <c r="H136" s="48" t="str">
        <f t="shared" si="29"/>
        <v/>
      </c>
      <c r="I136" s="63" t="str">
        <f t="shared" si="30"/>
        <v/>
      </c>
      <c r="J136" s="63" t="str">
        <f t="shared" si="30"/>
        <v/>
      </c>
      <c r="K136" s="48" t="str">
        <f t="shared" si="23"/>
        <v/>
      </c>
      <c r="L136" s="67" t="str">
        <f t="shared" si="24"/>
        <v/>
      </c>
      <c r="M136" s="48" t="str">
        <f t="shared" si="25"/>
        <v/>
      </c>
      <c r="N136" s="49">
        <v>23</v>
      </c>
      <c r="O136" s="28"/>
      <c r="P136" s="47" t="str">
        <f t="shared" si="26"/>
        <v/>
      </c>
      <c r="Q136" s="24" t="str">
        <f t="shared" si="27"/>
        <v/>
      </c>
      <c r="R136" s="24" t="str">
        <f>IF($L136="","",VLOOKUP(Q136,LISTAS!$F$5:$G$1006,2,0))</f>
        <v/>
      </c>
      <c r="S136" s="36" t="str">
        <f t="shared" si="28"/>
        <v/>
      </c>
      <c r="T136" s="25" t="str">
        <f t="shared" si="31"/>
        <v/>
      </c>
      <c r="U136" s="25" t="str">
        <f t="shared" si="32"/>
        <v/>
      </c>
    </row>
    <row r="137" spans="2:21" ht="16.5" x14ac:dyDescent="0.3">
      <c r="B137" s="51"/>
      <c r="C137" s="51" t="str">
        <f>IF(B137="","",VLOOKUP(B137,LISTAS!$F$5:$G$1006,2,0))</f>
        <v/>
      </c>
      <c r="D137" s="52"/>
      <c r="E137" s="52"/>
      <c r="F137" s="52" t="str">
        <f t="shared" si="22"/>
        <v/>
      </c>
      <c r="G137" s="5"/>
      <c r="H137" s="48" t="str">
        <f t="shared" si="29"/>
        <v/>
      </c>
      <c r="I137" s="63" t="str">
        <f t="shared" si="30"/>
        <v/>
      </c>
      <c r="J137" s="63" t="str">
        <f t="shared" si="30"/>
        <v/>
      </c>
      <c r="K137" s="48" t="str">
        <f t="shared" si="23"/>
        <v/>
      </c>
      <c r="L137" s="67" t="str">
        <f t="shared" si="24"/>
        <v/>
      </c>
      <c r="M137" s="48" t="str">
        <f t="shared" si="25"/>
        <v/>
      </c>
      <c r="N137" s="49">
        <v>24</v>
      </c>
      <c r="O137" s="28"/>
      <c r="P137" s="47" t="str">
        <f t="shared" si="26"/>
        <v/>
      </c>
      <c r="Q137" s="24" t="str">
        <f t="shared" si="27"/>
        <v/>
      </c>
      <c r="R137" s="24" t="str">
        <f>IF($L137="","",VLOOKUP(Q137,LISTAS!$F$5:$G$1006,2,0))</f>
        <v/>
      </c>
      <c r="S137" s="36" t="str">
        <f t="shared" si="28"/>
        <v/>
      </c>
      <c r="T137" s="25" t="str">
        <f t="shared" si="31"/>
        <v/>
      </c>
      <c r="U137" s="25" t="str">
        <f t="shared" si="32"/>
        <v/>
      </c>
    </row>
    <row r="138" spans="2:21" ht="16.5" x14ac:dyDescent="0.3">
      <c r="B138" s="51"/>
      <c r="C138" s="51" t="str">
        <f>IF(B138="","",VLOOKUP(B138,LISTAS!$F$5:$G$1006,2,0))</f>
        <v/>
      </c>
      <c r="D138" s="52"/>
      <c r="E138" s="52"/>
      <c r="F138" s="52" t="str">
        <f t="shared" si="22"/>
        <v/>
      </c>
      <c r="G138" s="5"/>
      <c r="H138" s="48" t="str">
        <f t="shared" si="29"/>
        <v/>
      </c>
      <c r="I138" s="63" t="str">
        <f t="shared" si="30"/>
        <v/>
      </c>
      <c r="J138" s="63" t="str">
        <f t="shared" si="30"/>
        <v/>
      </c>
      <c r="K138" s="48" t="str">
        <f t="shared" si="23"/>
        <v/>
      </c>
      <c r="L138" s="67" t="str">
        <f t="shared" si="24"/>
        <v/>
      </c>
      <c r="M138" s="48" t="str">
        <f t="shared" si="25"/>
        <v/>
      </c>
      <c r="N138" s="49">
        <v>25</v>
      </c>
      <c r="O138" s="28"/>
      <c r="P138" s="47" t="str">
        <f t="shared" si="26"/>
        <v/>
      </c>
      <c r="Q138" s="24" t="str">
        <f t="shared" si="27"/>
        <v/>
      </c>
      <c r="R138" s="24" t="str">
        <f>IF($L138="","",VLOOKUP(Q138,LISTAS!$F$5:$G$1006,2,0))</f>
        <v/>
      </c>
      <c r="S138" s="36" t="str">
        <f t="shared" si="28"/>
        <v/>
      </c>
      <c r="T138" s="25" t="str">
        <f t="shared" si="31"/>
        <v/>
      </c>
      <c r="U138" s="25" t="str">
        <f t="shared" si="32"/>
        <v/>
      </c>
    </row>
    <row r="139" spans="2:21" ht="16.5" x14ac:dyDescent="0.3">
      <c r="B139" s="51"/>
      <c r="C139" s="51" t="str">
        <f>IF(B139="","",VLOOKUP(B139,LISTAS!$F$5:$G$1006,2,0))</f>
        <v/>
      </c>
      <c r="D139" s="52"/>
      <c r="E139" s="52"/>
      <c r="F139" s="52" t="str">
        <f t="shared" si="22"/>
        <v/>
      </c>
      <c r="G139" s="5"/>
      <c r="H139" s="48" t="str">
        <f t="shared" si="29"/>
        <v/>
      </c>
      <c r="I139" s="63" t="str">
        <f t="shared" si="30"/>
        <v/>
      </c>
      <c r="J139" s="63" t="str">
        <f t="shared" si="30"/>
        <v/>
      </c>
      <c r="K139" s="48" t="str">
        <f t="shared" si="23"/>
        <v/>
      </c>
      <c r="L139" s="67" t="str">
        <f t="shared" si="24"/>
        <v/>
      </c>
      <c r="M139" s="48" t="str">
        <f t="shared" si="25"/>
        <v/>
      </c>
      <c r="N139" s="49">
        <v>26</v>
      </c>
      <c r="O139" s="28"/>
      <c r="P139" s="47" t="str">
        <f t="shared" si="26"/>
        <v/>
      </c>
      <c r="Q139" s="24" t="str">
        <f t="shared" si="27"/>
        <v/>
      </c>
      <c r="R139" s="24" t="str">
        <f>IF($L139="","",VLOOKUP(Q139,LISTAS!$F$5:$G$1006,2,0))</f>
        <v/>
      </c>
      <c r="S139" s="36" t="str">
        <f t="shared" si="28"/>
        <v/>
      </c>
      <c r="T139" s="25" t="str">
        <f t="shared" si="31"/>
        <v/>
      </c>
      <c r="U139" s="25" t="str">
        <f t="shared" si="32"/>
        <v/>
      </c>
    </row>
    <row r="140" spans="2:21" ht="16.5" x14ac:dyDescent="0.3">
      <c r="B140" s="51"/>
      <c r="C140" s="51" t="str">
        <f>IF(B140="","",VLOOKUP(B140,LISTAS!$F$5:$G$1006,2,0))</f>
        <v/>
      </c>
      <c r="D140" s="52"/>
      <c r="E140" s="52"/>
      <c r="F140" s="52" t="str">
        <f t="shared" si="22"/>
        <v/>
      </c>
      <c r="G140" s="5"/>
      <c r="H140" s="48" t="str">
        <f t="shared" si="29"/>
        <v/>
      </c>
      <c r="I140" s="63" t="str">
        <f t="shared" si="30"/>
        <v/>
      </c>
      <c r="J140" s="63" t="str">
        <f t="shared" si="30"/>
        <v/>
      </c>
      <c r="K140" s="48" t="str">
        <f t="shared" si="23"/>
        <v/>
      </c>
      <c r="L140" s="67" t="str">
        <f t="shared" si="24"/>
        <v/>
      </c>
      <c r="M140" s="48" t="str">
        <f t="shared" si="25"/>
        <v/>
      </c>
      <c r="N140" s="49">
        <v>27</v>
      </c>
      <c r="O140" s="28"/>
      <c r="P140" s="47" t="str">
        <f t="shared" si="26"/>
        <v/>
      </c>
      <c r="Q140" s="24" t="str">
        <f t="shared" si="27"/>
        <v/>
      </c>
      <c r="R140" s="24" t="str">
        <f>IF($L140="","",VLOOKUP(Q140,LISTAS!$F$5:$G$1006,2,0))</f>
        <v/>
      </c>
      <c r="S140" s="36" t="str">
        <f t="shared" si="28"/>
        <v/>
      </c>
      <c r="T140" s="25" t="str">
        <f t="shared" si="31"/>
        <v/>
      </c>
      <c r="U140" s="25" t="str">
        <f t="shared" si="32"/>
        <v/>
      </c>
    </row>
    <row r="141" spans="2:21" ht="16.5" x14ac:dyDescent="0.3">
      <c r="B141" s="51"/>
      <c r="C141" s="51" t="str">
        <f>IF(B141="","",VLOOKUP(B141,LISTAS!$F$5:$G$1006,2,0))</f>
        <v/>
      </c>
      <c r="D141" s="52"/>
      <c r="E141" s="52"/>
      <c r="F141" s="52" t="str">
        <f t="shared" si="22"/>
        <v/>
      </c>
      <c r="G141" s="5"/>
      <c r="H141" s="48" t="str">
        <f t="shared" si="29"/>
        <v/>
      </c>
      <c r="I141" s="63" t="str">
        <f t="shared" si="30"/>
        <v/>
      </c>
      <c r="J141" s="63" t="str">
        <f t="shared" si="30"/>
        <v/>
      </c>
      <c r="K141" s="48" t="str">
        <f t="shared" si="23"/>
        <v/>
      </c>
      <c r="L141" s="67" t="str">
        <f t="shared" si="24"/>
        <v/>
      </c>
      <c r="M141" s="48" t="str">
        <f t="shared" si="25"/>
        <v/>
      </c>
      <c r="N141" s="49">
        <v>28</v>
      </c>
      <c r="O141" s="28"/>
      <c r="P141" s="47" t="str">
        <f t="shared" si="26"/>
        <v/>
      </c>
      <c r="Q141" s="24" t="str">
        <f t="shared" si="27"/>
        <v/>
      </c>
      <c r="R141" s="24" t="str">
        <f>IF($L141="","",VLOOKUP(Q141,LISTAS!$F$5:$G$1006,2,0))</f>
        <v/>
      </c>
      <c r="S141" s="36" t="str">
        <f t="shared" si="28"/>
        <v/>
      </c>
      <c r="T141" s="25" t="str">
        <f t="shared" si="31"/>
        <v/>
      </c>
      <c r="U141" s="25" t="str">
        <f t="shared" si="32"/>
        <v/>
      </c>
    </row>
    <row r="142" spans="2:21" ht="16.5" x14ac:dyDescent="0.3">
      <c r="B142" s="51"/>
      <c r="C142" s="51" t="str">
        <f>IF(B142="","",VLOOKUP(B142,LISTAS!$F$5:$G$1006,2,0))</f>
        <v/>
      </c>
      <c r="D142" s="52"/>
      <c r="E142" s="52"/>
      <c r="F142" s="52" t="str">
        <f t="shared" si="22"/>
        <v/>
      </c>
      <c r="G142" s="5"/>
      <c r="H142" s="48" t="str">
        <f t="shared" si="29"/>
        <v/>
      </c>
      <c r="I142" s="63" t="str">
        <f t="shared" si="30"/>
        <v/>
      </c>
      <c r="J142" s="63" t="str">
        <f t="shared" si="30"/>
        <v/>
      </c>
      <c r="K142" s="48" t="str">
        <f t="shared" si="23"/>
        <v/>
      </c>
      <c r="L142" s="67" t="str">
        <f t="shared" si="24"/>
        <v/>
      </c>
      <c r="M142" s="48" t="str">
        <f t="shared" si="25"/>
        <v/>
      </c>
      <c r="N142" s="49">
        <v>29</v>
      </c>
      <c r="O142" s="28"/>
      <c r="P142" s="47" t="str">
        <f t="shared" si="26"/>
        <v/>
      </c>
      <c r="Q142" s="24" t="str">
        <f t="shared" si="27"/>
        <v/>
      </c>
      <c r="R142" s="24" t="str">
        <f>IF($L142="","",VLOOKUP(Q142,LISTAS!$F$5:$G$1006,2,0))</f>
        <v/>
      </c>
      <c r="S142" s="36" t="str">
        <f t="shared" si="28"/>
        <v/>
      </c>
      <c r="T142" s="25" t="str">
        <f t="shared" si="31"/>
        <v/>
      </c>
      <c r="U142" s="25" t="str">
        <f t="shared" si="32"/>
        <v/>
      </c>
    </row>
    <row r="143" spans="2:21" ht="16.5" x14ac:dyDescent="0.3">
      <c r="B143" s="51"/>
      <c r="C143" s="51" t="str">
        <f>IF(B143="","",VLOOKUP(B143,LISTAS!$F$5:$G$1006,2,0))</f>
        <v/>
      </c>
      <c r="D143" s="52"/>
      <c r="E143" s="52"/>
      <c r="F143" s="52" t="str">
        <f t="shared" si="22"/>
        <v/>
      </c>
      <c r="G143" s="5"/>
      <c r="H143" s="48" t="str">
        <f t="shared" si="29"/>
        <v/>
      </c>
      <c r="I143" s="63" t="str">
        <f t="shared" si="30"/>
        <v/>
      </c>
      <c r="J143" s="63" t="str">
        <f t="shared" si="30"/>
        <v/>
      </c>
      <c r="K143" s="48" t="str">
        <f t="shared" si="23"/>
        <v/>
      </c>
      <c r="L143" s="67" t="str">
        <f t="shared" si="24"/>
        <v/>
      </c>
      <c r="M143" s="48" t="str">
        <f t="shared" si="25"/>
        <v/>
      </c>
      <c r="N143" s="49">
        <v>30</v>
      </c>
      <c r="O143" s="28"/>
      <c r="P143" s="47" t="str">
        <f t="shared" si="26"/>
        <v/>
      </c>
      <c r="Q143" s="24" t="str">
        <f t="shared" si="27"/>
        <v/>
      </c>
      <c r="R143" s="24" t="str">
        <f>IF($L143="","",VLOOKUP(Q143,LISTAS!$F$5:$G$1006,2,0))</f>
        <v/>
      </c>
      <c r="S143" s="36" t="str">
        <f t="shared" si="28"/>
        <v/>
      </c>
      <c r="T143" s="25" t="str">
        <f t="shared" si="31"/>
        <v/>
      </c>
      <c r="U143" s="25" t="str">
        <f t="shared" si="32"/>
        <v/>
      </c>
    </row>
    <row r="144" spans="2:21" ht="16.5" x14ac:dyDescent="0.3">
      <c r="B144" s="51"/>
      <c r="C144" s="51" t="str">
        <f>IF(B144="","",VLOOKUP(B144,LISTAS!$F$5:$G$1006,2,0))</f>
        <v/>
      </c>
      <c r="D144" s="52"/>
      <c r="E144" s="52"/>
      <c r="F144" s="52" t="str">
        <f t="shared" si="22"/>
        <v/>
      </c>
      <c r="G144" s="5"/>
      <c r="H144" s="48" t="str">
        <f t="shared" si="29"/>
        <v/>
      </c>
      <c r="I144" s="63" t="str">
        <f t="shared" si="30"/>
        <v/>
      </c>
      <c r="J144" s="63" t="str">
        <f t="shared" si="30"/>
        <v/>
      </c>
      <c r="K144" s="48" t="str">
        <f t="shared" si="23"/>
        <v/>
      </c>
      <c r="L144" s="67" t="str">
        <f t="shared" si="24"/>
        <v/>
      </c>
      <c r="M144" s="48" t="str">
        <f t="shared" si="25"/>
        <v/>
      </c>
      <c r="N144" s="49">
        <v>31</v>
      </c>
      <c r="O144" s="28"/>
      <c r="P144" s="47" t="str">
        <f t="shared" si="26"/>
        <v/>
      </c>
      <c r="Q144" s="24" t="str">
        <f t="shared" si="27"/>
        <v/>
      </c>
      <c r="R144" s="24" t="str">
        <f>IF($L144="","",VLOOKUP(Q144,LISTAS!$F$5:$G$1006,2,0))</f>
        <v/>
      </c>
      <c r="S144" s="36" t="str">
        <f t="shared" si="28"/>
        <v/>
      </c>
      <c r="T144" s="25" t="str">
        <f t="shared" si="31"/>
        <v/>
      </c>
      <c r="U144" s="25" t="str">
        <f t="shared" si="32"/>
        <v/>
      </c>
    </row>
    <row r="145" spans="2:21" ht="16.5" x14ac:dyDescent="0.3">
      <c r="B145" s="51"/>
      <c r="C145" s="51" t="str">
        <f>IF(B145="","",VLOOKUP(B145,LISTAS!$F$5:$G$1006,2,0))</f>
        <v/>
      </c>
      <c r="D145" s="52"/>
      <c r="E145" s="52"/>
      <c r="F145" s="52" t="str">
        <f t="shared" si="22"/>
        <v/>
      </c>
      <c r="G145" s="5"/>
      <c r="H145" s="48" t="str">
        <f t="shared" si="29"/>
        <v/>
      </c>
      <c r="I145" s="63" t="str">
        <f t="shared" si="30"/>
        <v/>
      </c>
      <c r="J145" s="63" t="str">
        <f t="shared" si="30"/>
        <v/>
      </c>
      <c r="K145" s="48" t="str">
        <f t="shared" si="23"/>
        <v/>
      </c>
      <c r="L145" s="67" t="str">
        <f t="shared" si="24"/>
        <v/>
      </c>
      <c r="M145" s="48" t="str">
        <f t="shared" si="25"/>
        <v/>
      </c>
      <c r="N145" s="49">
        <v>32</v>
      </c>
      <c r="O145" s="28"/>
      <c r="P145" s="47" t="str">
        <f t="shared" si="26"/>
        <v/>
      </c>
      <c r="Q145" s="24" t="str">
        <f t="shared" si="27"/>
        <v/>
      </c>
      <c r="R145" s="24" t="str">
        <f>IF($L145="","",VLOOKUP(Q145,LISTAS!$F$5:$G$1006,2,0))</f>
        <v/>
      </c>
      <c r="S145" s="36" t="str">
        <f t="shared" si="28"/>
        <v/>
      </c>
      <c r="T145" s="25" t="str">
        <f t="shared" si="31"/>
        <v/>
      </c>
      <c r="U145" s="25" t="str">
        <f t="shared" si="32"/>
        <v/>
      </c>
    </row>
    <row r="146" spans="2:21" ht="16.5" x14ac:dyDescent="0.3">
      <c r="B146" s="51"/>
      <c r="C146" s="51" t="str">
        <f>IF(B146="","",VLOOKUP(B146,LISTAS!$F$5:$G$1006,2,0))</f>
        <v/>
      </c>
      <c r="D146" s="52"/>
      <c r="E146" s="52"/>
      <c r="F146" s="52" t="str">
        <f t="shared" si="22"/>
        <v/>
      </c>
      <c r="G146" s="5"/>
      <c r="H146" s="48" t="str">
        <f t="shared" si="29"/>
        <v/>
      </c>
      <c r="I146" s="63" t="str">
        <f t="shared" si="30"/>
        <v/>
      </c>
      <c r="J146" s="63" t="str">
        <f t="shared" si="30"/>
        <v/>
      </c>
      <c r="K146" s="48" t="str">
        <f t="shared" si="23"/>
        <v/>
      </c>
      <c r="L146" s="67" t="str">
        <f t="shared" si="24"/>
        <v/>
      </c>
      <c r="M146" s="48" t="str">
        <f t="shared" ref="M146:M177" si="33">IF(L146="","",LARGE($L$114:$L$213,N146))</f>
        <v/>
      </c>
      <c r="N146" s="49">
        <v>33</v>
      </c>
      <c r="O146" s="28"/>
      <c r="P146" s="47" t="str">
        <f t="shared" ref="P146:P177" si="34">IF(S146&lt;&gt;"",_xlfn.RANK.EQ(S146,$S$114:$S$213,0),"")</f>
        <v/>
      </c>
      <c r="Q146" s="24" t="str">
        <f t="shared" ref="Q146:Q177" si="35">IF($L146="","",VLOOKUP(M146,$H$114:$K$213,2,0))</f>
        <v/>
      </c>
      <c r="R146" s="24" t="str">
        <f>IF($L146="","",VLOOKUP(Q146,LISTAS!$F$5:$G$1006,2,0))</f>
        <v/>
      </c>
      <c r="S146" s="36" t="str">
        <f t="shared" ref="S146:S177" si="36">IF($L146="","",VLOOKUP(M146,$H$114:$K$213,4,0))</f>
        <v/>
      </c>
      <c r="T146" s="25" t="str">
        <f t="shared" si="31"/>
        <v/>
      </c>
      <c r="U146" s="25" t="str">
        <f t="shared" si="32"/>
        <v/>
      </c>
    </row>
    <row r="147" spans="2:21" ht="16.5" x14ac:dyDescent="0.3">
      <c r="B147" s="51"/>
      <c r="C147" s="51" t="str">
        <f>IF(B147="","",VLOOKUP(B147,LISTAS!$F$5:$G$1006,2,0))</f>
        <v/>
      </c>
      <c r="D147" s="52"/>
      <c r="E147" s="52"/>
      <c r="F147" s="52" t="str">
        <f t="shared" si="22"/>
        <v/>
      </c>
      <c r="G147" s="5"/>
      <c r="H147" s="48" t="str">
        <f t="shared" si="29"/>
        <v/>
      </c>
      <c r="I147" s="63" t="str">
        <f t="shared" si="30"/>
        <v/>
      </c>
      <c r="J147" s="63" t="str">
        <f t="shared" si="30"/>
        <v/>
      </c>
      <c r="K147" s="48" t="str">
        <f t="shared" si="23"/>
        <v/>
      </c>
      <c r="L147" s="67" t="str">
        <f t="shared" si="24"/>
        <v/>
      </c>
      <c r="M147" s="48" t="str">
        <f t="shared" si="33"/>
        <v/>
      </c>
      <c r="N147" s="49">
        <v>34</v>
      </c>
      <c r="O147" s="28"/>
      <c r="P147" s="47" t="str">
        <f t="shared" si="34"/>
        <v/>
      </c>
      <c r="Q147" s="24" t="str">
        <f t="shared" si="35"/>
        <v/>
      </c>
      <c r="R147" s="24" t="str">
        <f>IF($L147="","",VLOOKUP(Q147,LISTAS!$F$5:$G$1006,2,0))</f>
        <v/>
      </c>
      <c r="S147" s="36" t="str">
        <f t="shared" si="36"/>
        <v/>
      </c>
      <c r="T147" s="25" t="str">
        <f t="shared" si="31"/>
        <v/>
      </c>
      <c r="U147" s="25" t="str">
        <f t="shared" si="32"/>
        <v/>
      </c>
    </row>
    <row r="148" spans="2:21" ht="16.5" x14ac:dyDescent="0.3">
      <c r="B148" s="51"/>
      <c r="C148" s="51" t="str">
        <f>IF(B148="","",VLOOKUP(B148,LISTAS!$F$5:$G$1006,2,0))</f>
        <v/>
      </c>
      <c r="D148" s="52"/>
      <c r="E148" s="52"/>
      <c r="F148" s="52" t="str">
        <f t="shared" si="22"/>
        <v/>
      </c>
      <c r="G148" s="5"/>
      <c r="H148" s="48" t="str">
        <f t="shared" si="29"/>
        <v/>
      </c>
      <c r="I148" s="63" t="str">
        <f t="shared" si="30"/>
        <v/>
      </c>
      <c r="J148" s="63" t="str">
        <f t="shared" si="30"/>
        <v/>
      </c>
      <c r="K148" s="48" t="str">
        <f t="shared" si="23"/>
        <v/>
      </c>
      <c r="L148" s="67" t="str">
        <f t="shared" si="24"/>
        <v/>
      </c>
      <c r="M148" s="48" t="str">
        <f t="shared" si="33"/>
        <v/>
      </c>
      <c r="N148" s="49">
        <v>35</v>
      </c>
      <c r="O148" s="28"/>
      <c r="P148" s="47" t="str">
        <f t="shared" si="34"/>
        <v/>
      </c>
      <c r="Q148" s="24" t="str">
        <f t="shared" si="35"/>
        <v/>
      </c>
      <c r="R148" s="24" t="str">
        <f>IF($L148="","",VLOOKUP(Q148,LISTAS!$F$5:$G$1006,2,0))</f>
        <v/>
      </c>
      <c r="S148" s="36" t="str">
        <f t="shared" si="36"/>
        <v/>
      </c>
      <c r="T148" s="25" t="str">
        <f t="shared" si="31"/>
        <v/>
      </c>
      <c r="U148" s="25" t="str">
        <f t="shared" si="32"/>
        <v/>
      </c>
    </row>
    <row r="149" spans="2:21" ht="16.5" x14ac:dyDescent="0.3">
      <c r="B149" s="51"/>
      <c r="C149" s="51" t="str">
        <f>IF(B149="","",VLOOKUP(B149,LISTAS!$F$5:$G$1006,2,0))</f>
        <v/>
      </c>
      <c r="D149" s="52"/>
      <c r="E149" s="52"/>
      <c r="F149" s="52" t="str">
        <f t="shared" si="22"/>
        <v/>
      </c>
      <c r="G149" s="5"/>
      <c r="H149" s="48" t="str">
        <f t="shared" si="29"/>
        <v/>
      </c>
      <c r="I149" s="63" t="str">
        <f t="shared" si="30"/>
        <v/>
      </c>
      <c r="J149" s="63" t="str">
        <f t="shared" si="30"/>
        <v/>
      </c>
      <c r="K149" s="48" t="str">
        <f t="shared" si="23"/>
        <v/>
      </c>
      <c r="L149" s="67" t="str">
        <f t="shared" si="24"/>
        <v/>
      </c>
      <c r="M149" s="48" t="str">
        <f t="shared" si="33"/>
        <v/>
      </c>
      <c r="N149" s="49">
        <v>36</v>
      </c>
      <c r="O149" s="28"/>
      <c r="P149" s="47" t="str">
        <f t="shared" si="34"/>
        <v/>
      </c>
      <c r="Q149" s="24" t="str">
        <f t="shared" si="35"/>
        <v/>
      </c>
      <c r="R149" s="24" t="str">
        <f>IF($L149="","",VLOOKUP(Q149,LISTAS!$F$5:$G$1006,2,0))</f>
        <v/>
      </c>
      <c r="S149" s="36" t="str">
        <f t="shared" si="36"/>
        <v/>
      </c>
      <c r="T149" s="25" t="str">
        <f t="shared" si="31"/>
        <v/>
      </c>
      <c r="U149" s="25" t="str">
        <f t="shared" si="32"/>
        <v/>
      </c>
    </row>
    <row r="150" spans="2:21" ht="16.5" x14ac:dyDescent="0.3">
      <c r="B150" s="51"/>
      <c r="C150" s="51" t="str">
        <f>IF(B150="","",VLOOKUP(B150,LISTAS!$F$5:$G$1006,2,0))</f>
        <v/>
      </c>
      <c r="D150" s="52"/>
      <c r="E150" s="52"/>
      <c r="F150" s="52" t="str">
        <f t="shared" si="22"/>
        <v/>
      </c>
      <c r="G150" s="5"/>
      <c r="H150" s="48" t="str">
        <f t="shared" si="29"/>
        <v/>
      </c>
      <c r="I150" s="63" t="str">
        <f t="shared" si="30"/>
        <v/>
      </c>
      <c r="J150" s="63" t="str">
        <f t="shared" si="30"/>
        <v/>
      </c>
      <c r="K150" s="48" t="str">
        <f t="shared" si="23"/>
        <v/>
      </c>
      <c r="L150" s="67" t="str">
        <f t="shared" si="24"/>
        <v/>
      </c>
      <c r="M150" s="48" t="str">
        <f t="shared" si="33"/>
        <v/>
      </c>
      <c r="N150" s="49">
        <v>37</v>
      </c>
      <c r="O150" s="28"/>
      <c r="P150" s="47" t="str">
        <f t="shared" si="34"/>
        <v/>
      </c>
      <c r="Q150" s="24" t="str">
        <f t="shared" si="35"/>
        <v/>
      </c>
      <c r="R150" s="24" t="str">
        <f>IF($L150="","",VLOOKUP(Q150,LISTAS!$F$5:$G$1006,2,0))</f>
        <v/>
      </c>
      <c r="S150" s="36" t="str">
        <f t="shared" si="36"/>
        <v/>
      </c>
      <c r="T150" s="25" t="str">
        <f t="shared" si="31"/>
        <v/>
      </c>
      <c r="U150" s="25" t="str">
        <f t="shared" si="32"/>
        <v/>
      </c>
    </row>
    <row r="151" spans="2:21" ht="16.5" x14ac:dyDescent="0.3">
      <c r="B151" s="51"/>
      <c r="C151" s="51" t="str">
        <f>IF(B151="","",VLOOKUP(B151,LISTAS!$F$5:$G$1006,2,0))</f>
        <v/>
      </c>
      <c r="D151" s="52"/>
      <c r="E151" s="52"/>
      <c r="F151" s="52" t="str">
        <f t="shared" si="22"/>
        <v/>
      </c>
      <c r="G151" s="5"/>
      <c r="H151" s="48" t="str">
        <f t="shared" si="29"/>
        <v/>
      </c>
      <c r="I151" s="63" t="str">
        <f t="shared" si="30"/>
        <v/>
      </c>
      <c r="J151" s="63" t="str">
        <f t="shared" si="30"/>
        <v/>
      </c>
      <c r="K151" s="48" t="str">
        <f t="shared" si="23"/>
        <v/>
      </c>
      <c r="L151" s="67" t="str">
        <f t="shared" si="24"/>
        <v/>
      </c>
      <c r="M151" s="48" t="str">
        <f t="shared" si="33"/>
        <v/>
      </c>
      <c r="N151" s="49">
        <v>38</v>
      </c>
      <c r="O151" s="28"/>
      <c r="P151" s="47" t="str">
        <f t="shared" si="34"/>
        <v/>
      </c>
      <c r="Q151" s="24" t="str">
        <f t="shared" si="35"/>
        <v/>
      </c>
      <c r="R151" s="24" t="str">
        <f>IF($L151="","",VLOOKUP(Q151,LISTAS!$F$5:$G$1006,2,0))</f>
        <v/>
      </c>
      <c r="S151" s="36" t="str">
        <f t="shared" si="36"/>
        <v/>
      </c>
      <c r="T151" s="25" t="str">
        <f t="shared" si="31"/>
        <v/>
      </c>
      <c r="U151" s="25" t="str">
        <f t="shared" si="32"/>
        <v/>
      </c>
    </row>
    <row r="152" spans="2:21" ht="16.5" x14ac:dyDescent="0.3">
      <c r="B152" s="51"/>
      <c r="C152" s="51" t="str">
        <f>IF(B152="","",VLOOKUP(B152,LISTAS!$F$5:$G$1006,2,0))</f>
        <v/>
      </c>
      <c r="D152" s="52"/>
      <c r="E152" s="52"/>
      <c r="F152" s="52" t="str">
        <f t="shared" si="22"/>
        <v/>
      </c>
      <c r="G152" s="5"/>
      <c r="H152" s="48" t="str">
        <f t="shared" si="29"/>
        <v/>
      </c>
      <c r="I152" s="63" t="str">
        <f t="shared" si="30"/>
        <v/>
      </c>
      <c r="J152" s="63" t="str">
        <f t="shared" si="30"/>
        <v/>
      </c>
      <c r="K152" s="48" t="str">
        <f t="shared" si="23"/>
        <v/>
      </c>
      <c r="L152" s="67" t="str">
        <f t="shared" si="24"/>
        <v/>
      </c>
      <c r="M152" s="48" t="str">
        <f t="shared" si="33"/>
        <v/>
      </c>
      <c r="N152" s="49">
        <v>39</v>
      </c>
      <c r="O152" s="28"/>
      <c r="P152" s="47" t="str">
        <f t="shared" si="34"/>
        <v/>
      </c>
      <c r="Q152" s="24" t="str">
        <f t="shared" si="35"/>
        <v/>
      </c>
      <c r="R152" s="24" t="str">
        <f>IF($L152="","",VLOOKUP(Q152,LISTAS!$F$5:$G$1006,2,0))</f>
        <v/>
      </c>
      <c r="S152" s="36" t="str">
        <f t="shared" si="36"/>
        <v/>
      </c>
      <c r="T152" s="25" t="str">
        <f t="shared" si="31"/>
        <v/>
      </c>
      <c r="U152" s="25" t="str">
        <f t="shared" si="32"/>
        <v/>
      </c>
    </row>
    <row r="153" spans="2:21" ht="16.5" x14ac:dyDescent="0.3">
      <c r="B153" s="51"/>
      <c r="C153" s="51" t="str">
        <f>IF(B153="","",VLOOKUP(B153,LISTAS!$F$5:$G$1006,2,0))</f>
        <v/>
      </c>
      <c r="D153" s="52"/>
      <c r="E153" s="52"/>
      <c r="F153" s="52" t="str">
        <f t="shared" si="22"/>
        <v/>
      </c>
      <c r="G153" s="5"/>
      <c r="H153" s="48" t="str">
        <f t="shared" si="29"/>
        <v/>
      </c>
      <c r="I153" s="63" t="str">
        <f t="shared" si="30"/>
        <v/>
      </c>
      <c r="J153" s="63" t="str">
        <f t="shared" si="30"/>
        <v/>
      </c>
      <c r="K153" s="48" t="str">
        <f t="shared" si="23"/>
        <v/>
      </c>
      <c r="L153" s="67" t="str">
        <f t="shared" si="24"/>
        <v/>
      </c>
      <c r="M153" s="48" t="str">
        <f t="shared" si="33"/>
        <v/>
      </c>
      <c r="N153" s="49">
        <v>40</v>
      </c>
      <c r="O153" s="28"/>
      <c r="P153" s="47" t="str">
        <f t="shared" si="34"/>
        <v/>
      </c>
      <c r="Q153" s="24" t="str">
        <f t="shared" si="35"/>
        <v/>
      </c>
      <c r="R153" s="24" t="str">
        <f>IF($L153="","",VLOOKUP(Q153,LISTAS!$F$5:$G$1006,2,0))</f>
        <v/>
      </c>
      <c r="S153" s="36" t="str">
        <f t="shared" si="36"/>
        <v/>
      </c>
      <c r="T153" s="25" t="str">
        <f t="shared" si="31"/>
        <v/>
      </c>
      <c r="U153" s="25" t="str">
        <f t="shared" si="32"/>
        <v/>
      </c>
    </row>
    <row r="154" spans="2:21" ht="16.5" x14ac:dyDescent="0.3">
      <c r="B154" s="51"/>
      <c r="C154" s="51" t="str">
        <f>IF(B154="","",VLOOKUP(B154,LISTAS!$F$5:$G$1006,2,0))</f>
        <v/>
      </c>
      <c r="D154" s="52"/>
      <c r="E154" s="52"/>
      <c r="F154" s="52" t="str">
        <f t="shared" si="22"/>
        <v/>
      </c>
      <c r="G154" s="5"/>
      <c r="H154" s="48" t="str">
        <f t="shared" si="29"/>
        <v/>
      </c>
      <c r="I154" s="63" t="str">
        <f t="shared" si="30"/>
        <v/>
      </c>
      <c r="J154" s="63" t="str">
        <f t="shared" si="30"/>
        <v/>
      </c>
      <c r="K154" s="48" t="str">
        <f t="shared" si="23"/>
        <v/>
      </c>
      <c r="L154" s="67" t="str">
        <f t="shared" si="24"/>
        <v/>
      </c>
      <c r="M154" s="48" t="str">
        <f t="shared" si="33"/>
        <v/>
      </c>
      <c r="N154" s="49">
        <v>41</v>
      </c>
      <c r="O154" s="28"/>
      <c r="P154" s="47" t="str">
        <f t="shared" si="34"/>
        <v/>
      </c>
      <c r="Q154" s="24" t="str">
        <f t="shared" si="35"/>
        <v/>
      </c>
      <c r="R154" s="24" t="str">
        <f>IF($L154="","",VLOOKUP(Q154,LISTAS!$F$5:$G$1006,2,0))</f>
        <v/>
      </c>
      <c r="S154" s="36" t="str">
        <f t="shared" si="36"/>
        <v/>
      </c>
      <c r="T154" s="25" t="str">
        <f t="shared" si="31"/>
        <v/>
      </c>
      <c r="U154" s="25" t="str">
        <f t="shared" si="32"/>
        <v/>
      </c>
    </row>
    <row r="155" spans="2:21" ht="16.5" x14ac:dyDescent="0.3">
      <c r="B155" s="51"/>
      <c r="C155" s="51" t="str">
        <f>IF(B155="","",VLOOKUP(B155,LISTAS!$F$5:$G$1006,2,0))</f>
        <v/>
      </c>
      <c r="D155" s="52"/>
      <c r="E155" s="52"/>
      <c r="F155" s="52" t="str">
        <f t="shared" si="22"/>
        <v/>
      </c>
      <c r="G155" s="5"/>
      <c r="H155" s="48" t="str">
        <f t="shared" si="29"/>
        <v/>
      </c>
      <c r="I155" s="63" t="str">
        <f t="shared" si="30"/>
        <v/>
      </c>
      <c r="J155" s="63" t="str">
        <f t="shared" si="30"/>
        <v/>
      </c>
      <c r="K155" s="48" t="str">
        <f t="shared" si="23"/>
        <v/>
      </c>
      <c r="L155" s="67" t="str">
        <f t="shared" si="24"/>
        <v/>
      </c>
      <c r="M155" s="48" t="str">
        <f t="shared" si="33"/>
        <v/>
      </c>
      <c r="N155" s="49">
        <v>42</v>
      </c>
      <c r="O155" s="28"/>
      <c r="P155" s="47" t="str">
        <f t="shared" si="34"/>
        <v/>
      </c>
      <c r="Q155" s="24" t="str">
        <f t="shared" si="35"/>
        <v/>
      </c>
      <c r="R155" s="24" t="str">
        <f>IF($L155="","",VLOOKUP(Q155,LISTAS!$F$5:$G$1006,2,0))</f>
        <v/>
      </c>
      <c r="S155" s="36" t="str">
        <f t="shared" si="36"/>
        <v/>
      </c>
      <c r="T155" s="25" t="str">
        <f t="shared" si="31"/>
        <v/>
      </c>
      <c r="U155" s="25" t="str">
        <f t="shared" si="32"/>
        <v/>
      </c>
    </row>
    <row r="156" spans="2:21" ht="16.5" x14ac:dyDescent="0.3">
      <c r="B156" s="51"/>
      <c r="C156" s="51" t="str">
        <f>IF(B156="","",VLOOKUP(B156,LISTAS!$F$5:$G$1006,2,0))</f>
        <v/>
      </c>
      <c r="D156" s="52"/>
      <c r="E156" s="52"/>
      <c r="F156" s="52" t="str">
        <f t="shared" si="22"/>
        <v/>
      </c>
      <c r="G156" s="5"/>
      <c r="H156" s="48" t="str">
        <f t="shared" si="29"/>
        <v/>
      </c>
      <c r="I156" s="63" t="str">
        <f t="shared" si="30"/>
        <v/>
      </c>
      <c r="J156" s="63" t="str">
        <f t="shared" si="30"/>
        <v/>
      </c>
      <c r="K156" s="48" t="str">
        <f t="shared" si="23"/>
        <v/>
      </c>
      <c r="L156" s="67" t="str">
        <f t="shared" si="24"/>
        <v/>
      </c>
      <c r="M156" s="48" t="str">
        <f t="shared" si="33"/>
        <v/>
      </c>
      <c r="N156" s="49">
        <v>43</v>
      </c>
      <c r="O156" s="28"/>
      <c r="P156" s="47" t="str">
        <f t="shared" si="34"/>
        <v/>
      </c>
      <c r="Q156" s="24" t="str">
        <f t="shared" si="35"/>
        <v/>
      </c>
      <c r="R156" s="24" t="str">
        <f>IF($L156="","",VLOOKUP(Q156,LISTAS!$F$5:$G$1006,2,0))</f>
        <v/>
      </c>
      <c r="S156" s="36" t="str">
        <f t="shared" si="36"/>
        <v/>
      </c>
      <c r="T156" s="25" t="str">
        <f t="shared" si="31"/>
        <v/>
      </c>
      <c r="U156" s="25" t="str">
        <f t="shared" si="32"/>
        <v/>
      </c>
    </row>
    <row r="157" spans="2:21" ht="16.5" x14ac:dyDescent="0.3">
      <c r="B157" s="51"/>
      <c r="C157" s="51" t="str">
        <f>IF(B157="","",VLOOKUP(B157,LISTAS!$F$5:$G$1006,2,0))</f>
        <v/>
      </c>
      <c r="D157" s="52"/>
      <c r="E157" s="52"/>
      <c r="F157" s="52" t="str">
        <f t="shared" si="22"/>
        <v/>
      </c>
      <c r="G157" s="5"/>
      <c r="H157" s="48" t="str">
        <f t="shared" si="29"/>
        <v/>
      </c>
      <c r="I157" s="63" t="str">
        <f t="shared" si="30"/>
        <v/>
      </c>
      <c r="J157" s="63" t="str">
        <f t="shared" si="30"/>
        <v/>
      </c>
      <c r="K157" s="48" t="str">
        <f t="shared" si="23"/>
        <v/>
      </c>
      <c r="L157" s="67" t="str">
        <f t="shared" si="24"/>
        <v/>
      </c>
      <c r="M157" s="48" t="str">
        <f t="shared" si="33"/>
        <v/>
      </c>
      <c r="N157" s="49">
        <v>44</v>
      </c>
      <c r="O157" s="28"/>
      <c r="P157" s="47" t="str">
        <f t="shared" si="34"/>
        <v/>
      </c>
      <c r="Q157" s="24" t="str">
        <f t="shared" si="35"/>
        <v/>
      </c>
      <c r="R157" s="24" t="str">
        <f>IF($L157="","",VLOOKUP(Q157,LISTAS!$F$5:$G$1006,2,0))</f>
        <v/>
      </c>
      <c r="S157" s="36" t="str">
        <f t="shared" si="36"/>
        <v/>
      </c>
      <c r="T157" s="25" t="str">
        <f t="shared" si="31"/>
        <v/>
      </c>
      <c r="U157" s="25" t="str">
        <f t="shared" si="32"/>
        <v/>
      </c>
    </row>
    <row r="158" spans="2:21" ht="16.5" x14ac:dyDescent="0.3">
      <c r="B158" s="51"/>
      <c r="C158" s="51" t="str">
        <f>IF(B158="","",VLOOKUP(B158,LISTAS!$F$5:$G$1006,2,0))</f>
        <v/>
      </c>
      <c r="D158" s="52"/>
      <c r="E158" s="52"/>
      <c r="F158" s="52" t="str">
        <f t="shared" si="22"/>
        <v/>
      </c>
      <c r="G158" s="5"/>
      <c r="H158" s="48" t="str">
        <f t="shared" si="29"/>
        <v/>
      </c>
      <c r="I158" s="63" t="str">
        <f t="shared" si="30"/>
        <v/>
      </c>
      <c r="J158" s="63" t="str">
        <f t="shared" si="30"/>
        <v/>
      </c>
      <c r="K158" s="48" t="str">
        <f t="shared" si="23"/>
        <v/>
      </c>
      <c r="L158" s="67" t="str">
        <f t="shared" si="24"/>
        <v/>
      </c>
      <c r="M158" s="48" t="str">
        <f t="shared" si="33"/>
        <v/>
      </c>
      <c r="N158" s="49">
        <v>45</v>
      </c>
      <c r="O158" s="28"/>
      <c r="P158" s="47" t="str">
        <f t="shared" si="34"/>
        <v/>
      </c>
      <c r="Q158" s="24" t="str">
        <f t="shared" si="35"/>
        <v/>
      </c>
      <c r="R158" s="24" t="str">
        <f>IF($L158="","",VLOOKUP(Q158,LISTAS!$F$5:$G$1006,2,0))</f>
        <v/>
      </c>
      <c r="S158" s="36" t="str">
        <f t="shared" si="36"/>
        <v/>
      </c>
      <c r="T158" s="25" t="str">
        <f t="shared" si="31"/>
        <v/>
      </c>
      <c r="U158" s="25" t="str">
        <f t="shared" si="32"/>
        <v/>
      </c>
    </row>
    <row r="159" spans="2:21" ht="16.5" x14ac:dyDescent="0.3">
      <c r="B159" s="51"/>
      <c r="C159" s="51" t="str">
        <f>IF(B159="","",VLOOKUP(B159,LISTAS!$F$5:$G$1006,2,0))</f>
        <v/>
      </c>
      <c r="D159" s="52"/>
      <c r="E159" s="52"/>
      <c r="F159" s="52" t="str">
        <f t="shared" si="22"/>
        <v/>
      </c>
      <c r="G159" s="5"/>
      <c r="H159" s="48" t="str">
        <f t="shared" si="29"/>
        <v/>
      </c>
      <c r="I159" s="63" t="str">
        <f t="shared" si="30"/>
        <v/>
      </c>
      <c r="J159" s="63" t="str">
        <f t="shared" si="30"/>
        <v/>
      </c>
      <c r="K159" s="48" t="str">
        <f t="shared" si="23"/>
        <v/>
      </c>
      <c r="L159" s="67" t="str">
        <f t="shared" si="24"/>
        <v/>
      </c>
      <c r="M159" s="48" t="str">
        <f t="shared" si="33"/>
        <v/>
      </c>
      <c r="N159" s="49">
        <v>46</v>
      </c>
      <c r="O159" s="28"/>
      <c r="P159" s="47" t="str">
        <f t="shared" si="34"/>
        <v/>
      </c>
      <c r="Q159" s="24" t="str">
        <f t="shared" si="35"/>
        <v/>
      </c>
      <c r="R159" s="24" t="str">
        <f>IF($L159="","",VLOOKUP(Q159,LISTAS!$F$5:$G$1006,2,0))</f>
        <v/>
      </c>
      <c r="S159" s="36" t="str">
        <f t="shared" si="36"/>
        <v/>
      </c>
      <c r="T159" s="25" t="str">
        <f t="shared" si="31"/>
        <v/>
      </c>
      <c r="U159" s="25" t="str">
        <f t="shared" si="32"/>
        <v/>
      </c>
    </row>
    <row r="160" spans="2:21" ht="16.5" x14ac:dyDescent="0.3">
      <c r="B160" s="51"/>
      <c r="C160" s="51" t="str">
        <f>IF(B160="","",VLOOKUP(B160,LISTAS!$F$5:$G$1006,2,0))</f>
        <v/>
      </c>
      <c r="D160" s="52"/>
      <c r="E160" s="52"/>
      <c r="F160" s="52" t="str">
        <f t="shared" si="22"/>
        <v/>
      </c>
      <c r="G160" s="5"/>
      <c r="H160" s="48" t="str">
        <f t="shared" si="29"/>
        <v/>
      </c>
      <c r="I160" s="63" t="str">
        <f t="shared" si="30"/>
        <v/>
      </c>
      <c r="J160" s="63" t="str">
        <f t="shared" si="30"/>
        <v/>
      </c>
      <c r="K160" s="48" t="str">
        <f t="shared" si="23"/>
        <v/>
      </c>
      <c r="L160" s="67" t="str">
        <f t="shared" si="24"/>
        <v/>
      </c>
      <c r="M160" s="48" t="str">
        <f t="shared" si="33"/>
        <v/>
      </c>
      <c r="N160" s="49">
        <v>47</v>
      </c>
      <c r="O160" s="28"/>
      <c r="P160" s="47" t="str">
        <f t="shared" si="34"/>
        <v/>
      </c>
      <c r="Q160" s="24" t="str">
        <f t="shared" si="35"/>
        <v/>
      </c>
      <c r="R160" s="24" t="str">
        <f>IF($L160="","",VLOOKUP(Q160,LISTAS!$F$5:$G$1006,2,0))</f>
        <v/>
      </c>
      <c r="S160" s="36" t="str">
        <f t="shared" si="36"/>
        <v/>
      </c>
      <c r="T160" s="25" t="str">
        <f t="shared" si="31"/>
        <v/>
      </c>
      <c r="U160" s="25" t="str">
        <f t="shared" si="32"/>
        <v/>
      </c>
    </row>
    <row r="161" spans="2:21" ht="16.5" x14ac:dyDescent="0.3">
      <c r="B161" s="51"/>
      <c r="C161" s="51" t="str">
        <f>IF(B161="","",VLOOKUP(B161,LISTAS!$F$5:$G$1006,2,0))</f>
        <v/>
      </c>
      <c r="D161" s="52"/>
      <c r="E161" s="52"/>
      <c r="F161" s="52" t="str">
        <f t="shared" si="22"/>
        <v/>
      </c>
      <c r="G161" s="5"/>
      <c r="H161" s="48" t="str">
        <f t="shared" si="29"/>
        <v/>
      </c>
      <c r="I161" s="63" t="str">
        <f t="shared" si="30"/>
        <v/>
      </c>
      <c r="J161" s="63" t="str">
        <f t="shared" si="30"/>
        <v/>
      </c>
      <c r="K161" s="48" t="str">
        <f t="shared" si="23"/>
        <v/>
      </c>
      <c r="L161" s="67" t="str">
        <f t="shared" si="24"/>
        <v/>
      </c>
      <c r="M161" s="48" t="str">
        <f t="shared" si="33"/>
        <v/>
      </c>
      <c r="N161" s="49">
        <v>48</v>
      </c>
      <c r="O161" s="28"/>
      <c r="P161" s="47" t="str">
        <f t="shared" si="34"/>
        <v/>
      </c>
      <c r="Q161" s="24" t="str">
        <f t="shared" si="35"/>
        <v/>
      </c>
      <c r="R161" s="24" t="str">
        <f>IF($L161="","",VLOOKUP(Q161,LISTAS!$F$5:$G$1006,2,0))</f>
        <v/>
      </c>
      <c r="S161" s="36" t="str">
        <f t="shared" si="36"/>
        <v/>
      </c>
      <c r="T161" s="25" t="str">
        <f t="shared" si="31"/>
        <v/>
      </c>
      <c r="U161" s="25" t="str">
        <f t="shared" si="32"/>
        <v/>
      </c>
    </row>
    <row r="162" spans="2:21" ht="16.5" x14ac:dyDescent="0.3">
      <c r="B162" s="51"/>
      <c r="C162" s="51" t="str">
        <f>IF(B162="","",VLOOKUP(B162,LISTAS!$F$5:$G$1006,2,0))</f>
        <v/>
      </c>
      <c r="D162" s="52"/>
      <c r="E162" s="52"/>
      <c r="F162" s="52" t="str">
        <f t="shared" si="22"/>
        <v/>
      </c>
      <c r="G162" s="5"/>
      <c r="H162" s="48" t="str">
        <f t="shared" si="29"/>
        <v/>
      </c>
      <c r="I162" s="63" t="str">
        <f t="shared" si="30"/>
        <v/>
      </c>
      <c r="J162" s="63" t="str">
        <f t="shared" si="30"/>
        <v/>
      </c>
      <c r="K162" s="48" t="str">
        <f t="shared" si="23"/>
        <v/>
      </c>
      <c r="L162" s="67" t="str">
        <f t="shared" si="24"/>
        <v/>
      </c>
      <c r="M162" s="48" t="str">
        <f t="shared" si="33"/>
        <v/>
      </c>
      <c r="N162" s="49">
        <v>49</v>
      </c>
      <c r="O162" s="28"/>
      <c r="P162" s="47" t="str">
        <f t="shared" si="34"/>
        <v/>
      </c>
      <c r="Q162" s="24" t="str">
        <f t="shared" si="35"/>
        <v/>
      </c>
      <c r="R162" s="24" t="str">
        <f>IF($L162="","",VLOOKUP(Q162,LISTAS!$F$5:$G$1006,2,0))</f>
        <v/>
      </c>
      <c r="S162" s="36" t="str">
        <f t="shared" si="36"/>
        <v/>
      </c>
      <c r="T162" s="25" t="str">
        <f t="shared" si="31"/>
        <v/>
      </c>
      <c r="U162" s="25" t="str">
        <f t="shared" si="32"/>
        <v/>
      </c>
    </row>
    <row r="163" spans="2:21" ht="16.5" x14ac:dyDescent="0.3">
      <c r="B163" s="51"/>
      <c r="C163" s="51" t="str">
        <f>IF(B163="","",VLOOKUP(B163,LISTAS!$F$5:$G$1006,2,0))</f>
        <v/>
      </c>
      <c r="D163" s="52"/>
      <c r="E163" s="52"/>
      <c r="F163" s="52" t="str">
        <f t="shared" si="22"/>
        <v/>
      </c>
      <c r="G163" s="5"/>
      <c r="H163" s="48" t="str">
        <f t="shared" si="29"/>
        <v/>
      </c>
      <c r="I163" s="63" t="str">
        <f t="shared" si="30"/>
        <v/>
      </c>
      <c r="J163" s="63" t="str">
        <f t="shared" si="30"/>
        <v/>
      </c>
      <c r="K163" s="48" t="str">
        <f t="shared" si="23"/>
        <v/>
      </c>
      <c r="L163" s="67" t="str">
        <f t="shared" si="24"/>
        <v/>
      </c>
      <c r="M163" s="48" t="str">
        <f t="shared" si="33"/>
        <v/>
      </c>
      <c r="N163" s="49">
        <v>50</v>
      </c>
      <c r="O163" s="28"/>
      <c r="P163" s="47" t="str">
        <f t="shared" si="34"/>
        <v/>
      </c>
      <c r="Q163" s="24" t="str">
        <f t="shared" si="35"/>
        <v/>
      </c>
      <c r="R163" s="24" t="str">
        <f>IF($L163="","",VLOOKUP(Q163,LISTAS!$F$5:$G$1006,2,0))</f>
        <v/>
      </c>
      <c r="S163" s="36" t="str">
        <f t="shared" si="36"/>
        <v/>
      </c>
      <c r="T163" s="25" t="str">
        <f t="shared" si="31"/>
        <v/>
      </c>
      <c r="U163" s="25" t="str">
        <f t="shared" si="32"/>
        <v/>
      </c>
    </row>
    <row r="164" spans="2:21" ht="16.5" x14ac:dyDescent="0.3">
      <c r="B164" s="51"/>
      <c r="C164" s="51" t="str">
        <f>IF(B164="","",VLOOKUP(B164,LISTAS!$F$5:$G$1006,2,0))</f>
        <v/>
      </c>
      <c r="D164" s="52"/>
      <c r="E164" s="52"/>
      <c r="F164" s="52" t="str">
        <f t="shared" si="22"/>
        <v/>
      </c>
      <c r="G164" s="5"/>
      <c r="H164" s="48" t="str">
        <f t="shared" si="29"/>
        <v/>
      </c>
      <c r="I164" s="63" t="str">
        <f t="shared" si="30"/>
        <v/>
      </c>
      <c r="J164" s="63" t="str">
        <f t="shared" si="30"/>
        <v/>
      </c>
      <c r="K164" s="48" t="str">
        <f t="shared" si="23"/>
        <v/>
      </c>
      <c r="L164" s="67" t="str">
        <f t="shared" si="24"/>
        <v/>
      </c>
      <c r="M164" s="48" t="str">
        <f t="shared" si="33"/>
        <v/>
      </c>
      <c r="N164" s="49">
        <v>51</v>
      </c>
      <c r="O164" s="28"/>
      <c r="P164" s="47" t="str">
        <f t="shared" si="34"/>
        <v/>
      </c>
      <c r="Q164" s="24" t="str">
        <f t="shared" si="35"/>
        <v/>
      </c>
      <c r="R164" s="24" t="str">
        <f>IF($L164="","",VLOOKUP(Q164,LISTAS!$F$5:$G$1006,2,0))</f>
        <v/>
      </c>
      <c r="S164" s="36" t="str">
        <f t="shared" si="36"/>
        <v/>
      </c>
      <c r="T164" s="25" t="str">
        <f t="shared" si="31"/>
        <v/>
      </c>
      <c r="U164" s="25" t="str">
        <f t="shared" si="32"/>
        <v/>
      </c>
    </row>
    <row r="165" spans="2:21" ht="16.5" x14ac:dyDescent="0.3">
      <c r="B165" s="51"/>
      <c r="C165" s="51" t="str">
        <f>IF(B165="","",VLOOKUP(B165,LISTAS!$F$5:$G$1006,2,0))</f>
        <v/>
      </c>
      <c r="D165" s="52"/>
      <c r="E165" s="52"/>
      <c r="F165" s="52" t="str">
        <f t="shared" si="22"/>
        <v/>
      </c>
      <c r="G165" s="5"/>
      <c r="H165" s="48" t="str">
        <f t="shared" si="29"/>
        <v/>
      </c>
      <c r="I165" s="63" t="str">
        <f t="shared" si="30"/>
        <v/>
      </c>
      <c r="J165" s="63" t="str">
        <f t="shared" si="30"/>
        <v/>
      </c>
      <c r="K165" s="48" t="str">
        <f t="shared" si="23"/>
        <v/>
      </c>
      <c r="L165" s="67" t="str">
        <f t="shared" si="24"/>
        <v/>
      </c>
      <c r="M165" s="48" t="str">
        <f t="shared" si="33"/>
        <v/>
      </c>
      <c r="N165" s="49">
        <v>52</v>
      </c>
      <c r="O165" s="28"/>
      <c r="P165" s="47" t="str">
        <f t="shared" si="34"/>
        <v/>
      </c>
      <c r="Q165" s="24" t="str">
        <f t="shared" si="35"/>
        <v/>
      </c>
      <c r="R165" s="24" t="str">
        <f>IF($L165="","",VLOOKUP(Q165,LISTAS!$F$5:$G$1006,2,0))</f>
        <v/>
      </c>
      <c r="S165" s="36" t="str">
        <f t="shared" si="36"/>
        <v/>
      </c>
      <c r="T165" s="25" t="str">
        <f t="shared" si="31"/>
        <v/>
      </c>
      <c r="U165" s="25" t="str">
        <f t="shared" si="32"/>
        <v/>
      </c>
    </row>
    <row r="166" spans="2:21" ht="16.5" x14ac:dyDescent="0.3">
      <c r="B166" s="51"/>
      <c r="C166" s="51" t="str">
        <f>IF(B166="","",VLOOKUP(B166,LISTAS!$F$5:$G$1006,2,0))</f>
        <v/>
      </c>
      <c r="D166" s="52"/>
      <c r="E166" s="52"/>
      <c r="F166" s="52" t="str">
        <f t="shared" si="22"/>
        <v/>
      </c>
      <c r="G166" s="5"/>
      <c r="H166" s="48" t="str">
        <f t="shared" si="29"/>
        <v/>
      </c>
      <c r="I166" s="63" t="str">
        <f t="shared" si="30"/>
        <v/>
      </c>
      <c r="J166" s="63" t="str">
        <f t="shared" si="30"/>
        <v/>
      </c>
      <c r="K166" s="48" t="str">
        <f t="shared" si="23"/>
        <v/>
      </c>
      <c r="L166" s="67" t="str">
        <f t="shared" si="24"/>
        <v/>
      </c>
      <c r="M166" s="48" t="str">
        <f t="shared" si="33"/>
        <v/>
      </c>
      <c r="N166" s="49">
        <v>53</v>
      </c>
      <c r="O166" s="28"/>
      <c r="P166" s="47" t="str">
        <f t="shared" si="34"/>
        <v/>
      </c>
      <c r="Q166" s="24" t="str">
        <f t="shared" si="35"/>
        <v/>
      </c>
      <c r="R166" s="24" t="str">
        <f>IF($L166="","",VLOOKUP(Q166,LISTAS!$F$5:$G$1006,2,0))</f>
        <v/>
      </c>
      <c r="S166" s="36" t="str">
        <f t="shared" si="36"/>
        <v/>
      </c>
      <c r="T166" s="25" t="str">
        <f t="shared" si="31"/>
        <v/>
      </c>
      <c r="U166" s="25" t="str">
        <f t="shared" si="32"/>
        <v/>
      </c>
    </row>
    <row r="167" spans="2:21" ht="16.5" x14ac:dyDescent="0.3">
      <c r="B167" s="51"/>
      <c r="C167" s="51" t="str">
        <f>IF(B167="","",VLOOKUP(B167,LISTAS!$F$5:$G$1006,2,0))</f>
        <v/>
      </c>
      <c r="D167" s="52"/>
      <c r="E167" s="52"/>
      <c r="F167" s="52" t="str">
        <f t="shared" si="22"/>
        <v/>
      </c>
      <c r="G167" s="5"/>
      <c r="H167" s="48" t="str">
        <f t="shared" si="29"/>
        <v/>
      </c>
      <c r="I167" s="63" t="str">
        <f t="shared" si="30"/>
        <v/>
      </c>
      <c r="J167" s="63" t="str">
        <f t="shared" si="30"/>
        <v/>
      </c>
      <c r="K167" s="48" t="str">
        <f t="shared" si="23"/>
        <v/>
      </c>
      <c r="L167" s="67" t="str">
        <f t="shared" si="24"/>
        <v/>
      </c>
      <c r="M167" s="48" t="str">
        <f t="shared" si="33"/>
        <v/>
      </c>
      <c r="N167" s="49">
        <v>54</v>
      </c>
      <c r="O167" s="28"/>
      <c r="P167" s="47" t="str">
        <f t="shared" si="34"/>
        <v/>
      </c>
      <c r="Q167" s="24" t="str">
        <f t="shared" si="35"/>
        <v/>
      </c>
      <c r="R167" s="24" t="str">
        <f>IF($L167="","",VLOOKUP(Q167,LISTAS!$F$5:$G$1006,2,0))</f>
        <v/>
      </c>
      <c r="S167" s="36" t="str">
        <f t="shared" si="36"/>
        <v/>
      </c>
      <c r="T167" s="25" t="str">
        <f t="shared" si="31"/>
        <v/>
      </c>
      <c r="U167" s="25" t="str">
        <f t="shared" si="32"/>
        <v/>
      </c>
    </row>
    <row r="168" spans="2:21" ht="16.5" x14ac:dyDescent="0.3">
      <c r="B168" s="51"/>
      <c r="C168" s="51" t="str">
        <f>IF(B168="","",VLOOKUP(B168,LISTAS!$F$5:$G$1006,2,0))</f>
        <v/>
      </c>
      <c r="D168" s="52"/>
      <c r="E168" s="52"/>
      <c r="F168" s="52" t="str">
        <f t="shared" si="22"/>
        <v/>
      </c>
      <c r="G168" s="5"/>
      <c r="H168" s="48" t="str">
        <f t="shared" si="29"/>
        <v/>
      </c>
      <c r="I168" s="63" t="str">
        <f t="shared" si="30"/>
        <v/>
      </c>
      <c r="J168" s="63" t="str">
        <f t="shared" si="30"/>
        <v/>
      </c>
      <c r="K168" s="48" t="str">
        <f t="shared" si="23"/>
        <v/>
      </c>
      <c r="L168" s="67" t="str">
        <f t="shared" si="24"/>
        <v/>
      </c>
      <c r="M168" s="48" t="str">
        <f t="shared" si="33"/>
        <v/>
      </c>
      <c r="N168" s="49">
        <v>55</v>
      </c>
      <c r="O168" s="28"/>
      <c r="P168" s="47" t="str">
        <f t="shared" si="34"/>
        <v/>
      </c>
      <c r="Q168" s="24" t="str">
        <f t="shared" si="35"/>
        <v/>
      </c>
      <c r="R168" s="24" t="str">
        <f>IF($L168="","",VLOOKUP(Q168,LISTAS!$F$5:$G$1006,2,0))</f>
        <v/>
      </c>
      <c r="S168" s="36" t="str">
        <f t="shared" si="36"/>
        <v/>
      </c>
      <c r="T168" s="25" t="str">
        <f t="shared" si="31"/>
        <v/>
      </c>
      <c r="U168" s="25" t="str">
        <f t="shared" si="32"/>
        <v/>
      </c>
    </row>
    <row r="169" spans="2:21" ht="16.5" x14ac:dyDescent="0.3">
      <c r="B169" s="51"/>
      <c r="C169" s="51" t="str">
        <f>IF(B169="","",VLOOKUP(B169,LISTAS!$F$5:$G$1006,2,0))</f>
        <v/>
      </c>
      <c r="D169" s="52"/>
      <c r="E169" s="52"/>
      <c r="F169" s="52" t="str">
        <f t="shared" si="22"/>
        <v/>
      </c>
      <c r="G169" s="5"/>
      <c r="H169" s="48" t="str">
        <f t="shared" si="29"/>
        <v/>
      </c>
      <c r="I169" s="63" t="str">
        <f t="shared" si="30"/>
        <v/>
      </c>
      <c r="J169" s="63" t="str">
        <f t="shared" si="30"/>
        <v/>
      </c>
      <c r="K169" s="48" t="str">
        <f t="shared" si="23"/>
        <v/>
      </c>
      <c r="L169" s="67" t="str">
        <f t="shared" si="24"/>
        <v/>
      </c>
      <c r="M169" s="48" t="str">
        <f t="shared" si="33"/>
        <v/>
      </c>
      <c r="N169" s="49">
        <v>56</v>
      </c>
      <c r="O169" s="28"/>
      <c r="P169" s="47" t="str">
        <f t="shared" si="34"/>
        <v/>
      </c>
      <c r="Q169" s="24" t="str">
        <f t="shared" si="35"/>
        <v/>
      </c>
      <c r="R169" s="24" t="str">
        <f>IF($L169="","",VLOOKUP(Q169,LISTAS!$F$5:$G$1006,2,0))</f>
        <v/>
      </c>
      <c r="S169" s="36" t="str">
        <f t="shared" si="36"/>
        <v/>
      </c>
      <c r="T169" s="25" t="str">
        <f t="shared" si="31"/>
        <v/>
      </c>
      <c r="U169" s="25" t="str">
        <f t="shared" si="32"/>
        <v/>
      </c>
    </row>
    <row r="170" spans="2:21" ht="16.5" x14ac:dyDescent="0.3">
      <c r="B170" s="51"/>
      <c r="C170" s="51" t="str">
        <f>IF(B170="","",VLOOKUP(B170,LISTAS!$F$5:$G$1006,2,0))</f>
        <v/>
      </c>
      <c r="D170" s="52"/>
      <c r="E170" s="52"/>
      <c r="F170" s="52" t="str">
        <f t="shared" si="22"/>
        <v/>
      </c>
      <c r="G170" s="5"/>
      <c r="H170" s="48" t="str">
        <f t="shared" si="29"/>
        <v/>
      </c>
      <c r="I170" s="63" t="str">
        <f t="shared" si="30"/>
        <v/>
      </c>
      <c r="J170" s="63" t="str">
        <f t="shared" si="30"/>
        <v/>
      </c>
      <c r="K170" s="48" t="str">
        <f t="shared" si="23"/>
        <v/>
      </c>
      <c r="L170" s="67" t="str">
        <f t="shared" si="24"/>
        <v/>
      </c>
      <c r="M170" s="48" t="str">
        <f t="shared" si="33"/>
        <v/>
      </c>
      <c r="N170" s="49">
        <v>57</v>
      </c>
      <c r="O170" s="28"/>
      <c r="P170" s="47" t="str">
        <f t="shared" si="34"/>
        <v/>
      </c>
      <c r="Q170" s="24" t="str">
        <f t="shared" si="35"/>
        <v/>
      </c>
      <c r="R170" s="24" t="str">
        <f>IF($L170="","",VLOOKUP(Q170,LISTAS!$F$5:$G$1006,2,0))</f>
        <v/>
      </c>
      <c r="S170" s="36" t="str">
        <f t="shared" si="36"/>
        <v/>
      </c>
      <c r="T170" s="25" t="str">
        <f t="shared" si="31"/>
        <v/>
      </c>
      <c r="U170" s="25" t="str">
        <f t="shared" si="32"/>
        <v/>
      </c>
    </row>
    <row r="171" spans="2:21" ht="16.5" x14ac:dyDescent="0.3">
      <c r="B171" s="51"/>
      <c r="C171" s="51" t="str">
        <f>IF(B171="","",VLOOKUP(B171,LISTAS!$F$5:$G$1006,2,0))</f>
        <v/>
      </c>
      <c r="D171" s="52"/>
      <c r="E171" s="52"/>
      <c r="F171" s="52" t="str">
        <f t="shared" si="22"/>
        <v/>
      </c>
      <c r="G171" s="5"/>
      <c r="H171" s="48" t="str">
        <f t="shared" si="29"/>
        <v/>
      </c>
      <c r="I171" s="63" t="str">
        <f t="shared" si="30"/>
        <v/>
      </c>
      <c r="J171" s="63" t="str">
        <f t="shared" si="30"/>
        <v/>
      </c>
      <c r="K171" s="48" t="str">
        <f t="shared" si="23"/>
        <v/>
      </c>
      <c r="L171" s="67" t="str">
        <f t="shared" si="24"/>
        <v/>
      </c>
      <c r="M171" s="48" t="str">
        <f t="shared" si="33"/>
        <v/>
      </c>
      <c r="N171" s="49">
        <v>58</v>
      </c>
      <c r="O171" s="28"/>
      <c r="P171" s="47" t="str">
        <f t="shared" si="34"/>
        <v/>
      </c>
      <c r="Q171" s="24" t="str">
        <f t="shared" si="35"/>
        <v/>
      </c>
      <c r="R171" s="24" t="str">
        <f>IF($L171="","",VLOOKUP(Q171,LISTAS!$F$5:$G$1006,2,0))</f>
        <v/>
      </c>
      <c r="S171" s="36" t="str">
        <f t="shared" si="36"/>
        <v/>
      </c>
      <c r="T171" s="25" t="str">
        <f t="shared" si="31"/>
        <v/>
      </c>
      <c r="U171" s="25" t="str">
        <f t="shared" si="32"/>
        <v/>
      </c>
    </row>
    <row r="172" spans="2:21" ht="16.5" x14ac:dyDescent="0.3">
      <c r="B172" s="51"/>
      <c r="C172" s="51" t="str">
        <f>IF(B172="","",VLOOKUP(B172,LISTAS!$F$5:$G$1006,2,0))</f>
        <v/>
      </c>
      <c r="D172" s="52"/>
      <c r="E172" s="52"/>
      <c r="F172" s="52" t="str">
        <f t="shared" si="22"/>
        <v/>
      </c>
      <c r="G172" s="5"/>
      <c r="H172" s="48" t="str">
        <f t="shared" si="29"/>
        <v/>
      </c>
      <c r="I172" s="63" t="str">
        <f t="shared" si="30"/>
        <v/>
      </c>
      <c r="J172" s="63" t="str">
        <f t="shared" si="30"/>
        <v/>
      </c>
      <c r="K172" s="48" t="str">
        <f t="shared" si="23"/>
        <v/>
      </c>
      <c r="L172" s="67" t="str">
        <f t="shared" si="24"/>
        <v/>
      </c>
      <c r="M172" s="48" t="str">
        <f t="shared" si="33"/>
        <v/>
      </c>
      <c r="N172" s="49">
        <v>59</v>
      </c>
      <c r="O172" s="28"/>
      <c r="P172" s="47" t="str">
        <f t="shared" si="34"/>
        <v/>
      </c>
      <c r="Q172" s="24" t="str">
        <f t="shared" si="35"/>
        <v/>
      </c>
      <c r="R172" s="24" t="str">
        <f>IF($L172="","",VLOOKUP(Q172,LISTAS!$F$5:$G$1006,2,0))</f>
        <v/>
      </c>
      <c r="S172" s="36" t="str">
        <f t="shared" si="36"/>
        <v/>
      </c>
      <c r="T172" s="25" t="str">
        <f t="shared" si="31"/>
        <v/>
      </c>
      <c r="U172" s="25" t="str">
        <f t="shared" si="32"/>
        <v/>
      </c>
    </row>
    <row r="173" spans="2:21" ht="16.5" x14ac:dyDescent="0.3">
      <c r="B173" s="51"/>
      <c r="C173" s="51" t="str">
        <f>IF(B173="","",VLOOKUP(B173,LISTAS!$F$5:$G$1006,2,0))</f>
        <v/>
      </c>
      <c r="D173" s="52"/>
      <c r="E173" s="52"/>
      <c r="F173" s="52" t="str">
        <f t="shared" si="22"/>
        <v/>
      </c>
      <c r="G173" s="5"/>
      <c r="H173" s="48" t="str">
        <f t="shared" si="29"/>
        <v/>
      </c>
      <c r="I173" s="63" t="str">
        <f t="shared" si="30"/>
        <v/>
      </c>
      <c r="J173" s="63" t="str">
        <f t="shared" si="30"/>
        <v/>
      </c>
      <c r="K173" s="48" t="str">
        <f t="shared" si="23"/>
        <v/>
      </c>
      <c r="L173" s="67" t="str">
        <f t="shared" si="24"/>
        <v/>
      </c>
      <c r="M173" s="48" t="str">
        <f t="shared" si="33"/>
        <v/>
      </c>
      <c r="N173" s="49">
        <v>60</v>
      </c>
      <c r="O173" s="28"/>
      <c r="P173" s="47" t="str">
        <f t="shared" si="34"/>
        <v/>
      </c>
      <c r="Q173" s="24" t="str">
        <f t="shared" si="35"/>
        <v/>
      </c>
      <c r="R173" s="24" t="str">
        <f>IF($L173="","",VLOOKUP(Q173,LISTAS!$F$5:$G$1006,2,0))</f>
        <v/>
      </c>
      <c r="S173" s="36" t="str">
        <f t="shared" si="36"/>
        <v/>
      </c>
      <c r="T173" s="25" t="str">
        <f t="shared" si="31"/>
        <v/>
      </c>
      <c r="U173" s="25" t="str">
        <f t="shared" si="32"/>
        <v/>
      </c>
    </row>
    <row r="174" spans="2:21" ht="16.5" x14ac:dyDescent="0.3">
      <c r="B174" s="51"/>
      <c r="C174" s="51" t="str">
        <f>IF(B174="","",VLOOKUP(B174,LISTAS!$F$5:$G$1006,2,0))</f>
        <v/>
      </c>
      <c r="D174" s="52"/>
      <c r="E174" s="52"/>
      <c r="F174" s="52" t="str">
        <f t="shared" si="22"/>
        <v/>
      </c>
      <c r="G174" s="5"/>
      <c r="H174" s="48" t="str">
        <f t="shared" si="29"/>
        <v/>
      </c>
      <c r="I174" s="63" t="str">
        <f t="shared" si="30"/>
        <v/>
      </c>
      <c r="J174" s="63" t="str">
        <f t="shared" si="30"/>
        <v/>
      </c>
      <c r="K174" s="48" t="str">
        <f t="shared" si="23"/>
        <v/>
      </c>
      <c r="L174" s="67" t="str">
        <f t="shared" si="24"/>
        <v/>
      </c>
      <c r="M174" s="48" t="str">
        <f t="shared" si="33"/>
        <v/>
      </c>
      <c r="N174" s="49">
        <v>61</v>
      </c>
      <c r="O174" s="28"/>
      <c r="P174" s="47" t="str">
        <f t="shared" si="34"/>
        <v/>
      </c>
      <c r="Q174" s="24" t="str">
        <f t="shared" si="35"/>
        <v/>
      </c>
      <c r="R174" s="24" t="str">
        <f>IF($L174="","",VLOOKUP(Q174,LISTAS!$F$5:$G$1006,2,0))</f>
        <v/>
      </c>
      <c r="S174" s="36" t="str">
        <f t="shared" si="36"/>
        <v/>
      </c>
      <c r="T174" s="25" t="str">
        <f t="shared" si="31"/>
        <v/>
      </c>
      <c r="U174" s="25" t="str">
        <f t="shared" si="32"/>
        <v/>
      </c>
    </row>
    <row r="175" spans="2:21" ht="16.5" x14ac:dyDescent="0.3">
      <c r="B175" s="51"/>
      <c r="C175" s="51" t="str">
        <f>IF(B175="","",VLOOKUP(B175,LISTAS!$F$5:$G$1006,2,0))</f>
        <v/>
      </c>
      <c r="D175" s="52"/>
      <c r="E175" s="52"/>
      <c r="F175" s="52" t="str">
        <f t="shared" si="22"/>
        <v/>
      </c>
      <c r="G175" s="5"/>
      <c r="H175" s="48" t="str">
        <f t="shared" si="29"/>
        <v/>
      </c>
      <c r="I175" s="63" t="str">
        <f t="shared" si="30"/>
        <v/>
      </c>
      <c r="J175" s="63" t="str">
        <f t="shared" si="30"/>
        <v/>
      </c>
      <c r="K175" s="48" t="str">
        <f t="shared" si="23"/>
        <v/>
      </c>
      <c r="L175" s="67" t="str">
        <f t="shared" si="24"/>
        <v/>
      </c>
      <c r="M175" s="48" t="str">
        <f t="shared" si="33"/>
        <v/>
      </c>
      <c r="N175" s="49">
        <v>62</v>
      </c>
      <c r="O175" s="28"/>
      <c r="P175" s="47" t="str">
        <f t="shared" si="34"/>
        <v/>
      </c>
      <c r="Q175" s="24" t="str">
        <f t="shared" si="35"/>
        <v/>
      </c>
      <c r="R175" s="24" t="str">
        <f>IF($L175="","",VLOOKUP(Q175,LISTAS!$F$5:$G$1006,2,0))</f>
        <v/>
      </c>
      <c r="S175" s="36" t="str">
        <f t="shared" si="36"/>
        <v/>
      </c>
      <c r="T175" s="25" t="str">
        <f t="shared" si="31"/>
        <v/>
      </c>
      <c r="U175" s="25" t="str">
        <f t="shared" si="32"/>
        <v/>
      </c>
    </row>
    <row r="176" spans="2:21" ht="16.5" x14ac:dyDescent="0.3">
      <c r="B176" s="51"/>
      <c r="C176" s="51" t="str">
        <f>IF(B176="","",VLOOKUP(B176,LISTAS!$F$5:$G$1006,2,0))</f>
        <v/>
      </c>
      <c r="D176" s="52"/>
      <c r="E176" s="52"/>
      <c r="F176" s="52" t="str">
        <f t="shared" si="22"/>
        <v/>
      </c>
      <c r="G176" s="5"/>
      <c r="H176" s="48" t="str">
        <f t="shared" si="29"/>
        <v/>
      </c>
      <c r="I176" s="63" t="str">
        <f t="shared" si="30"/>
        <v/>
      </c>
      <c r="J176" s="63" t="str">
        <f t="shared" si="30"/>
        <v/>
      </c>
      <c r="K176" s="48" t="str">
        <f t="shared" si="23"/>
        <v/>
      </c>
      <c r="L176" s="67" t="str">
        <f t="shared" si="24"/>
        <v/>
      </c>
      <c r="M176" s="48" t="str">
        <f t="shared" si="33"/>
        <v/>
      </c>
      <c r="N176" s="49">
        <v>63</v>
      </c>
      <c r="O176" s="28"/>
      <c r="P176" s="47" t="str">
        <f t="shared" si="34"/>
        <v/>
      </c>
      <c r="Q176" s="24" t="str">
        <f t="shared" si="35"/>
        <v/>
      </c>
      <c r="R176" s="24" t="str">
        <f>IF($L176="","",VLOOKUP(Q176,LISTAS!$F$5:$G$1006,2,0))</f>
        <v/>
      </c>
      <c r="S176" s="36" t="str">
        <f t="shared" si="36"/>
        <v/>
      </c>
      <c r="T176" s="25" t="str">
        <f t="shared" si="31"/>
        <v/>
      </c>
      <c r="U176" s="25" t="str">
        <f t="shared" si="32"/>
        <v/>
      </c>
    </row>
    <row r="177" spans="2:21" ht="16.5" x14ac:dyDescent="0.3">
      <c r="B177" s="51"/>
      <c r="C177" s="51" t="str">
        <f>IF(B177="","",VLOOKUP(B177,LISTAS!$F$5:$G$1006,2,0))</f>
        <v/>
      </c>
      <c r="D177" s="52"/>
      <c r="E177" s="52"/>
      <c r="F177" s="52" t="str">
        <f t="shared" si="22"/>
        <v/>
      </c>
      <c r="G177" s="5"/>
      <c r="H177" s="48" t="str">
        <f t="shared" si="29"/>
        <v/>
      </c>
      <c r="I177" s="63" t="str">
        <f t="shared" si="30"/>
        <v/>
      </c>
      <c r="J177" s="63" t="str">
        <f t="shared" si="30"/>
        <v/>
      </c>
      <c r="K177" s="48" t="str">
        <f t="shared" si="23"/>
        <v/>
      </c>
      <c r="L177" s="67" t="str">
        <f t="shared" si="24"/>
        <v/>
      </c>
      <c r="M177" s="48" t="str">
        <f t="shared" si="33"/>
        <v/>
      </c>
      <c r="N177" s="49">
        <v>64</v>
      </c>
      <c r="O177" s="28"/>
      <c r="P177" s="47" t="str">
        <f t="shared" si="34"/>
        <v/>
      </c>
      <c r="Q177" s="24" t="str">
        <f t="shared" si="35"/>
        <v/>
      </c>
      <c r="R177" s="24" t="str">
        <f>IF($L177="","",VLOOKUP(Q177,LISTAS!$F$5:$G$1006,2,0))</f>
        <v/>
      </c>
      <c r="S177" s="36" t="str">
        <f t="shared" si="36"/>
        <v/>
      </c>
      <c r="T177" s="25" t="str">
        <f t="shared" si="31"/>
        <v/>
      </c>
      <c r="U177" s="25" t="str">
        <f t="shared" si="32"/>
        <v/>
      </c>
    </row>
    <row r="178" spans="2:21" ht="16.5" x14ac:dyDescent="0.3">
      <c r="B178" s="51"/>
      <c r="C178" s="51" t="str">
        <f>IF(B178="","",VLOOKUP(B178,LISTAS!$F$5:$G$1006,2,0))</f>
        <v/>
      </c>
      <c r="D178" s="52"/>
      <c r="E178" s="52"/>
      <c r="F178" s="52" t="str">
        <f t="shared" ref="F178:F213" si="37">IF(D178="",IF(E178="","",SUM(D178:E178)),SUM(D178:E178))</f>
        <v/>
      </c>
      <c r="G178" s="5"/>
      <c r="H178" s="48" t="str">
        <f t="shared" si="29"/>
        <v/>
      </c>
      <c r="I178" s="63" t="str">
        <f t="shared" si="30"/>
        <v/>
      </c>
      <c r="J178" s="63" t="str">
        <f t="shared" si="30"/>
        <v/>
      </c>
      <c r="K178" s="48" t="str">
        <f t="shared" ref="K178:K213" si="38">IF($L178="","",F178)</f>
        <v/>
      </c>
      <c r="L178" s="67" t="str">
        <f t="shared" ref="L178:L213" si="39">H178</f>
        <v/>
      </c>
      <c r="M178" s="48" t="str">
        <f t="shared" ref="M178:M209" si="40">IF(L178="","",LARGE($L$114:$L$213,N178))</f>
        <v/>
      </c>
      <c r="N178" s="49">
        <v>65</v>
      </c>
      <c r="O178" s="28"/>
      <c r="P178" s="47" t="str">
        <f t="shared" ref="P178:P213" si="41">IF(S178&lt;&gt;"",_xlfn.RANK.EQ(S178,$S$114:$S$213,0),"")</f>
        <v/>
      </c>
      <c r="Q178" s="24" t="str">
        <f t="shared" ref="Q178:Q213" si="42">IF($L178="","",VLOOKUP(M178,$H$114:$K$213,2,0))</f>
        <v/>
      </c>
      <c r="R178" s="24" t="str">
        <f>IF($L178="","",VLOOKUP(Q178,LISTAS!$F$5:$G$1006,2,0))</f>
        <v/>
      </c>
      <c r="S178" s="36" t="str">
        <f t="shared" ref="S178:S213" si="43">IF($L178="","",VLOOKUP(M178,$H$114:$K$213,4,0))</f>
        <v/>
      </c>
      <c r="T178" s="25" t="str">
        <f t="shared" si="31"/>
        <v/>
      </c>
      <c r="U178" s="25" t="str">
        <f t="shared" si="32"/>
        <v/>
      </c>
    </row>
    <row r="179" spans="2:21" ht="16.5" x14ac:dyDescent="0.3">
      <c r="B179" s="51"/>
      <c r="C179" s="51" t="str">
        <f>IF(B179="","",VLOOKUP(B179,LISTAS!$F$5:$G$1006,2,0))</f>
        <v/>
      </c>
      <c r="D179" s="52"/>
      <c r="E179" s="52"/>
      <c r="F179" s="52" t="str">
        <f t="shared" si="37"/>
        <v/>
      </c>
      <c r="G179" s="5"/>
      <c r="H179" s="48" t="str">
        <f t="shared" ref="H179:H213" si="44">IF(F179="","",F179+(ROW(F179)/1000))</f>
        <v/>
      </c>
      <c r="I179" s="63" t="str">
        <f t="shared" ref="I179:J213" si="45">IF($L179="","",IF(B179="","",B179))</f>
        <v/>
      </c>
      <c r="J179" s="63" t="str">
        <f t="shared" si="45"/>
        <v/>
      </c>
      <c r="K179" s="48" t="str">
        <f t="shared" si="38"/>
        <v/>
      </c>
      <c r="L179" s="67" t="str">
        <f t="shared" si="39"/>
        <v/>
      </c>
      <c r="M179" s="48" t="str">
        <f t="shared" si="40"/>
        <v/>
      </c>
      <c r="N179" s="49">
        <v>66</v>
      </c>
      <c r="O179" s="28"/>
      <c r="P179" s="47" t="str">
        <f t="shared" si="41"/>
        <v/>
      </c>
      <c r="Q179" s="24" t="str">
        <f t="shared" si="42"/>
        <v/>
      </c>
      <c r="R179" s="24" t="str">
        <f>IF($L179="","",VLOOKUP(Q179,LISTAS!$F$5:$G$1006,2,0))</f>
        <v/>
      </c>
      <c r="S179" s="36" t="str">
        <f t="shared" si="43"/>
        <v/>
      </c>
      <c r="T179" s="25" t="str">
        <f t="shared" ref="T179:T213" si="46">IF($P179="","",IF(S179=$U$5,"",IF($P179=1,400,IF($P179=2,340,IF($P179=3,300,IF($P179=4,280,IF($P179=5,270,IF($P179=6,260,IF($P179=7,250,IF($P179=8,240,IF($P179=9,200,IF($P179=10,200,IF($P179=11,200,IF($P179=12,200,IF($P179=13,200,IF($P179=14,200,IF($P179=15,200,IF($P179=16,200,IF($P179&gt;16,"","")))))))))))))))))))</f>
        <v/>
      </c>
      <c r="U179" s="25" t="str">
        <f t="shared" ref="U179:U213" si="47">IF(P179="","",IF($S$5="NÃO","",IF(S179=$U$5,"",IF(P179=1,400,IF(P179=2,340,IF(P179=3,300,IF(P179=4,280,IF(P179=5,270,IF(P179=6,260,IF(P179=7,250,IF(P179=8,240,IF(P179=9,200,IF(P179=10,200,IF(P179=11,200,IF(P179=12,200,IF(P179=13,200,IF(P179=14,200,IF(P179=15,200,IF(P179=16,200,IF(P179&gt;16,"",""))))))))))))))))))))</f>
        <v/>
      </c>
    </row>
    <row r="180" spans="2:21" ht="16.5" x14ac:dyDescent="0.3">
      <c r="B180" s="51"/>
      <c r="C180" s="51" t="str">
        <f>IF(B180="","",VLOOKUP(B180,LISTAS!$F$5:$G$1006,2,0))</f>
        <v/>
      </c>
      <c r="D180" s="52"/>
      <c r="E180" s="52"/>
      <c r="F180" s="52" t="str">
        <f t="shared" si="37"/>
        <v/>
      </c>
      <c r="G180" s="5"/>
      <c r="H180" s="48" t="str">
        <f t="shared" si="44"/>
        <v/>
      </c>
      <c r="I180" s="63" t="str">
        <f t="shared" si="45"/>
        <v/>
      </c>
      <c r="J180" s="63" t="str">
        <f t="shared" si="45"/>
        <v/>
      </c>
      <c r="K180" s="48" t="str">
        <f t="shared" si="38"/>
        <v/>
      </c>
      <c r="L180" s="67" t="str">
        <f t="shared" si="39"/>
        <v/>
      </c>
      <c r="M180" s="48" t="str">
        <f t="shared" si="40"/>
        <v/>
      </c>
      <c r="N180" s="49">
        <v>67</v>
      </c>
      <c r="O180" s="28"/>
      <c r="P180" s="47" t="str">
        <f t="shared" si="41"/>
        <v/>
      </c>
      <c r="Q180" s="24" t="str">
        <f t="shared" si="42"/>
        <v/>
      </c>
      <c r="R180" s="24" t="str">
        <f>IF($L180="","",VLOOKUP(Q180,LISTAS!$F$5:$G$1006,2,0))</f>
        <v/>
      </c>
      <c r="S180" s="36" t="str">
        <f t="shared" si="43"/>
        <v/>
      </c>
      <c r="T180" s="25" t="str">
        <f t="shared" si="46"/>
        <v/>
      </c>
      <c r="U180" s="25" t="str">
        <f t="shared" si="47"/>
        <v/>
      </c>
    </row>
    <row r="181" spans="2:21" ht="16.5" x14ac:dyDescent="0.3">
      <c r="B181" s="51"/>
      <c r="C181" s="51" t="str">
        <f>IF(B181="","",VLOOKUP(B181,LISTAS!$F$5:$G$1006,2,0))</f>
        <v/>
      </c>
      <c r="D181" s="52"/>
      <c r="E181" s="52"/>
      <c r="F181" s="52" t="str">
        <f t="shared" si="37"/>
        <v/>
      </c>
      <c r="G181" s="5"/>
      <c r="H181" s="48" t="str">
        <f t="shared" si="44"/>
        <v/>
      </c>
      <c r="I181" s="63" t="str">
        <f t="shared" si="45"/>
        <v/>
      </c>
      <c r="J181" s="63" t="str">
        <f t="shared" si="45"/>
        <v/>
      </c>
      <c r="K181" s="48" t="str">
        <f t="shared" si="38"/>
        <v/>
      </c>
      <c r="L181" s="67" t="str">
        <f t="shared" si="39"/>
        <v/>
      </c>
      <c r="M181" s="48" t="str">
        <f t="shared" si="40"/>
        <v/>
      </c>
      <c r="N181" s="49">
        <v>68</v>
      </c>
      <c r="O181" s="28"/>
      <c r="P181" s="47" t="str">
        <f t="shared" si="41"/>
        <v/>
      </c>
      <c r="Q181" s="24" t="str">
        <f t="shared" si="42"/>
        <v/>
      </c>
      <c r="R181" s="24" t="str">
        <f>IF($L181="","",VLOOKUP(Q181,LISTAS!$F$5:$G$1006,2,0))</f>
        <v/>
      </c>
      <c r="S181" s="36" t="str">
        <f t="shared" si="43"/>
        <v/>
      </c>
      <c r="T181" s="25" t="str">
        <f t="shared" si="46"/>
        <v/>
      </c>
      <c r="U181" s="25" t="str">
        <f t="shared" si="47"/>
        <v/>
      </c>
    </row>
    <row r="182" spans="2:21" ht="16.5" x14ac:dyDescent="0.3">
      <c r="B182" s="51"/>
      <c r="C182" s="51" t="str">
        <f>IF(B182="","",VLOOKUP(B182,LISTAS!$F$5:$G$1006,2,0))</f>
        <v/>
      </c>
      <c r="D182" s="52"/>
      <c r="E182" s="52"/>
      <c r="F182" s="52" t="str">
        <f t="shared" si="37"/>
        <v/>
      </c>
      <c r="G182" s="5"/>
      <c r="H182" s="48" t="str">
        <f t="shared" si="44"/>
        <v/>
      </c>
      <c r="I182" s="63" t="str">
        <f t="shared" si="45"/>
        <v/>
      </c>
      <c r="J182" s="63" t="str">
        <f t="shared" si="45"/>
        <v/>
      </c>
      <c r="K182" s="48" t="str">
        <f t="shared" si="38"/>
        <v/>
      </c>
      <c r="L182" s="67" t="str">
        <f t="shared" si="39"/>
        <v/>
      </c>
      <c r="M182" s="48" t="str">
        <f t="shared" si="40"/>
        <v/>
      </c>
      <c r="N182" s="49">
        <v>69</v>
      </c>
      <c r="O182" s="28"/>
      <c r="P182" s="47" t="str">
        <f t="shared" si="41"/>
        <v/>
      </c>
      <c r="Q182" s="24" t="str">
        <f t="shared" si="42"/>
        <v/>
      </c>
      <c r="R182" s="24" t="str">
        <f>IF($L182="","",VLOOKUP(Q182,LISTAS!$F$5:$G$1006,2,0))</f>
        <v/>
      </c>
      <c r="S182" s="36" t="str">
        <f t="shared" si="43"/>
        <v/>
      </c>
      <c r="T182" s="25" t="str">
        <f t="shared" si="46"/>
        <v/>
      </c>
      <c r="U182" s="25" t="str">
        <f t="shared" si="47"/>
        <v/>
      </c>
    </row>
    <row r="183" spans="2:21" ht="16.5" x14ac:dyDescent="0.3">
      <c r="B183" s="51"/>
      <c r="C183" s="51" t="str">
        <f>IF(B183="","",VLOOKUP(B183,LISTAS!$F$5:$G$1006,2,0))</f>
        <v/>
      </c>
      <c r="D183" s="52"/>
      <c r="E183" s="52"/>
      <c r="F183" s="52" t="str">
        <f t="shared" si="37"/>
        <v/>
      </c>
      <c r="G183" s="5"/>
      <c r="H183" s="48" t="str">
        <f t="shared" si="44"/>
        <v/>
      </c>
      <c r="I183" s="63" t="str">
        <f t="shared" si="45"/>
        <v/>
      </c>
      <c r="J183" s="63" t="str">
        <f t="shared" si="45"/>
        <v/>
      </c>
      <c r="K183" s="48" t="str">
        <f t="shared" si="38"/>
        <v/>
      </c>
      <c r="L183" s="67" t="str">
        <f t="shared" si="39"/>
        <v/>
      </c>
      <c r="M183" s="48" t="str">
        <f t="shared" si="40"/>
        <v/>
      </c>
      <c r="N183" s="49">
        <v>70</v>
      </c>
      <c r="O183" s="28"/>
      <c r="P183" s="47" t="str">
        <f t="shared" si="41"/>
        <v/>
      </c>
      <c r="Q183" s="24" t="str">
        <f t="shared" si="42"/>
        <v/>
      </c>
      <c r="R183" s="24" t="str">
        <f>IF($L183="","",VLOOKUP(Q183,LISTAS!$F$5:$G$1006,2,0))</f>
        <v/>
      </c>
      <c r="S183" s="36" t="str">
        <f t="shared" si="43"/>
        <v/>
      </c>
      <c r="T183" s="25" t="str">
        <f t="shared" si="46"/>
        <v/>
      </c>
      <c r="U183" s="25" t="str">
        <f t="shared" si="47"/>
        <v/>
      </c>
    </row>
    <row r="184" spans="2:21" ht="16.5" x14ac:dyDescent="0.3">
      <c r="B184" s="51"/>
      <c r="C184" s="51" t="str">
        <f>IF(B184="","",VLOOKUP(B184,LISTAS!$F$5:$G$1006,2,0))</f>
        <v/>
      </c>
      <c r="D184" s="52"/>
      <c r="E184" s="52"/>
      <c r="F184" s="52" t="str">
        <f t="shared" si="37"/>
        <v/>
      </c>
      <c r="G184" s="5"/>
      <c r="H184" s="48" t="str">
        <f t="shared" si="44"/>
        <v/>
      </c>
      <c r="I184" s="63" t="str">
        <f t="shared" si="45"/>
        <v/>
      </c>
      <c r="J184" s="63" t="str">
        <f t="shared" si="45"/>
        <v/>
      </c>
      <c r="K184" s="48" t="str">
        <f t="shared" si="38"/>
        <v/>
      </c>
      <c r="L184" s="67" t="str">
        <f t="shared" si="39"/>
        <v/>
      </c>
      <c r="M184" s="48" t="str">
        <f t="shared" si="40"/>
        <v/>
      </c>
      <c r="N184" s="49">
        <v>71</v>
      </c>
      <c r="O184" s="28"/>
      <c r="P184" s="47" t="str">
        <f t="shared" si="41"/>
        <v/>
      </c>
      <c r="Q184" s="24" t="str">
        <f t="shared" si="42"/>
        <v/>
      </c>
      <c r="R184" s="24" t="str">
        <f>IF($L184="","",VLOOKUP(Q184,LISTAS!$F$5:$G$1006,2,0))</f>
        <v/>
      </c>
      <c r="S184" s="36" t="str">
        <f t="shared" si="43"/>
        <v/>
      </c>
      <c r="T184" s="25" t="str">
        <f t="shared" si="46"/>
        <v/>
      </c>
      <c r="U184" s="25" t="str">
        <f t="shared" si="47"/>
        <v/>
      </c>
    </row>
    <row r="185" spans="2:21" ht="16.5" x14ac:dyDescent="0.3">
      <c r="B185" s="51"/>
      <c r="C185" s="51" t="str">
        <f>IF(B185="","",VLOOKUP(B185,LISTAS!$F$5:$G$1006,2,0))</f>
        <v/>
      </c>
      <c r="D185" s="52"/>
      <c r="E185" s="52"/>
      <c r="F185" s="52" t="str">
        <f t="shared" si="37"/>
        <v/>
      </c>
      <c r="G185" s="5"/>
      <c r="H185" s="48" t="str">
        <f t="shared" si="44"/>
        <v/>
      </c>
      <c r="I185" s="63" t="str">
        <f t="shared" si="45"/>
        <v/>
      </c>
      <c r="J185" s="63" t="str">
        <f t="shared" si="45"/>
        <v/>
      </c>
      <c r="K185" s="48" t="str">
        <f t="shared" si="38"/>
        <v/>
      </c>
      <c r="L185" s="67" t="str">
        <f t="shared" si="39"/>
        <v/>
      </c>
      <c r="M185" s="48" t="str">
        <f t="shared" si="40"/>
        <v/>
      </c>
      <c r="N185" s="49">
        <v>72</v>
      </c>
      <c r="O185" s="28"/>
      <c r="P185" s="47" t="str">
        <f t="shared" si="41"/>
        <v/>
      </c>
      <c r="Q185" s="24" t="str">
        <f t="shared" si="42"/>
        <v/>
      </c>
      <c r="R185" s="24" t="str">
        <f>IF($L185="","",VLOOKUP(Q185,LISTAS!$F$5:$G$1006,2,0))</f>
        <v/>
      </c>
      <c r="S185" s="36" t="str">
        <f t="shared" si="43"/>
        <v/>
      </c>
      <c r="T185" s="25" t="str">
        <f t="shared" si="46"/>
        <v/>
      </c>
      <c r="U185" s="25" t="str">
        <f t="shared" si="47"/>
        <v/>
      </c>
    </row>
    <row r="186" spans="2:21" ht="16.5" x14ac:dyDescent="0.3">
      <c r="B186" s="51"/>
      <c r="C186" s="51" t="str">
        <f>IF(B186="","",VLOOKUP(B186,LISTAS!$F$5:$G$1006,2,0))</f>
        <v/>
      </c>
      <c r="D186" s="52"/>
      <c r="E186" s="52"/>
      <c r="F186" s="52" t="str">
        <f t="shared" si="37"/>
        <v/>
      </c>
      <c r="G186" s="5"/>
      <c r="H186" s="48" t="str">
        <f t="shared" si="44"/>
        <v/>
      </c>
      <c r="I186" s="63" t="str">
        <f t="shared" si="45"/>
        <v/>
      </c>
      <c r="J186" s="63" t="str">
        <f t="shared" si="45"/>
        <v/>
      </c>
      <c r="K186" s="48" t="str">
        <f t="shared" si="38"/>
        <v/>
      </c>
      <c r="L186" s="67" t="str">
        <f t="shared" si="39"/>
        <v/>
      </c>
      <c r="M186" s="48" t="str">
        <f t="shared" si="40"/>
        <v/>
      </c>
      <c r="N186" s="49">
        <v>73</v>
      </c>
      <c r="O186" s="28"/>
      <c r="P186" s="47" t="str">
        <f t="shared" si="41"/>
        <v/>
      </c>
      <c r="Q186" s="24" t="str">
        <f t="shared" si="42"/>
        <v/>
      </c>
      <c r="R186" s="24" t="str">
        <f>IF($L186="","",VLOOKUP(Q186,LISTAS!$F$5:$G$1006,2,0))</f>
        <v/>
      </c>
      <c r="S186" s="36" t="str">
        <f t="shared" si="43"/>
        <v/>
      </c>
      <c r="T186" s="25" t="str">
        <f t="shared" si="46"/>
        <v/>
      </c>
      <c r="U186" s="25" t="str">
        <f t="shared" si="47"/>
        <v/>
      </c>
    </row>
    <row r="187" spans="2:21" ht="16.5" x14ac:dyDescent="0.3">
      <c r="B187" s="51"/>
      <c r="C187" s="51" t="str">
        <f>IF(B187="","",VLOOKUP(B187,LISTAS!$F$5:$G$1006,2,0))</f>
        <v/>
      </c>
      <c r="D187" s="52"/>
      <c r="E187" s="52"/>
      <c r="F187" s="52" t="str">
        <f t="shared" si="37"/>
        <v/>
      </c>
      <c r="G187" s="5"/>
      <c r="H187" s="48" t="str">
        <f t="shared" si="44"/>
        <v/>
      </c>
      <c r="I187" s="63" t="str">
        <f t="shared" si="45"/>
        <v/>
      </c>
      <c r="J187" s="63" t="str">
        <f t="shared" si="45"/>
        <v/>
      </c>
      <c r="K187" s="48" t="str">
        <f t="shared" si="38"/>
        <v/>
      </c>
      <c r="L187" s="67" t="str">
        <f t="shared" si="39"/>
        <v/>
      </c>
      <c r="M187" s="48" t="str">
        <f t="shared" si="40"/>
        <v/>
      </c>
      <c r="N187" s="49">
        <v>74</v>
      </c>
      <c r="O187" s="28"/>
      <c r="P187" s="47" t="str">
        <f t="shared" si="41"/>
        <v/>
      </c>
      <c r="Q187" s="24" t="str">
        <f t="shared" si="42"/>
        <v/>
      </c>
      <c r="R187" s="24" t="str">
        <f>IF($L187="","",VLOOKUP(Q187,LISTAS!$F$5:$G$1006,2,0))</f>
        <v/>
      </c>
      <c r="S187" s="36" t="str">
        <f t="shared" si="43"/>
        <v/>
      </c>
      <c r="T187" s="25" t="str">
        <f t="shared" si="46"/>
        <v/>
      </c>
      <c r="U187" s="25" t="str">
        <f t="shared" si="47"/>
        <v/>
      </c>
    </row>
    <row r="188" spans="2:21" ht="16.5" x14ac:dyDescent="0.3">
      <c r="B188" s="51"/>
      <c r="C188" s="51" t="str">
        <f>IF(B188="","",VLOOKUP(B188,LISTAS!$F$5:$G$1006,2,0))</f>
        <v/>
      </c>
      <c r="D188" s="52"/>
      <c r="E188" s="52"/>
      <c r="F188" s="52" t="str">
        <f t="shared" si="37"/>
        <v/>
      </c>
      <c r="G188" s="5"/>
      <c r="H188" s="48" t="str">
        <f t="shared" si="44"/>
        <v/>
      </c>
      <c r="I188" s="63" t="str">
        <f t="shared" si="45"/>
        <v/>
      </c>
      <c r="J188" s="63" t="str">
        <f t="shared" si="45"/>
        <v/>
      </c>
      <c r="K188" s="48" t="str">
        <f t="shared" si="38"/>
        <v/>
      </c>
      <c r="L188" s="67" t="str">
        <f t="shared" si="39"/>
        <v/>
      </c>
      <c r="M188" s="48" t="str">
        <f t="shared" si="40"/>
        <v/>
      </c>
      <c r="N188" s="49">
        <v>75</v>
      </c>
      <c r="O188" s="28"/>
      <c r="P188" s="47" t="str">
        <f t="shared" si="41"/>
        <v/>
      </c>
      <c r="Q188" s="24" t="str">
        <f t="shared" si="42"/>
        <v/>
      </c>
      <c r="R188" s="24" t="str">
        <f>IF($L188="","",VLOOKUP(Q188,LISTAS!$F$5:$G$1006,2,0))</f>
        <v/>
      </c>
      <c r="S188" s="36" t="str">
        <f t="shared" si="43"/>
        <v/>
      </c>
      <c r="T188" s="25" t="str">
        <f t="shared" si="46"/>
        <v/>
      </c>
      <c r="U188" s="25" t="str">
        <f t="shared" si="47"/>
        <v/>
      </c>
    </row>
    <row r="189" spans="2:21" ht="16.5" x14ac:dyDescent="0.3">
      <c r="B189" s="51"/>
      <c r="C189" s="51" t="str">
        <f>IF(B189="","",VLOOKUP(B189,LISTAS!$F$5:$G$1006,2,0))</f>
        <v/>
      </c>
      <c r="D189" s="52"/>
      <c r="E189" s="52"/>
      <c r="F189" s="52" t="str">
        <f t="shared" si="37"/>
        <v/>
      </c>
      <c r="G189" s="5"/>
      <c r="H189" s="48" t="str">
        <f t="shared" si="44"/>
        <v/>
      </c>
      <c r="I189" s="63" t="str">
        <f t="shared" si="45"/>
        <v/>
      </c>
      <c r="J189" s="63" t="str">
        <f t="shared" si="45"/>
        <v/>
      </c>
      <c r="K189" s="48" t="str">
        <f t="shared" si="38"/>
        <v/>
      </c>
      <c r="L189" s="67" t="str">
        <f t="shared" si="39"/>
        <v/>
      </c>
      <c r="M189" s="48" t="str">
        <f t="shared" si="40"/>
        <v/>
      </c>
      <c r="N189" s="49">
        <v>76</v>
      </c>
      <c r="O189" s="28"/>
      <c r="P189" s="47" t="str">
        <f t="shared" si="41"/>
        <v/>
      </c>
      <c r="Q189" s="24" t="str">
        <f t="shared" si="42"/>
        <v/>
      </c>
      <c r="R189" s="24" t="str">
        <f>IF($L189="","",VLOOKUP(Q189,LISTAS!$F$5:$G$1006,2,0))</f>
        <v/>
      </c>
      <c r="S189" s="36" t="str">
        <f t="shared" si="43"/>
        <v/>
      </c>
      <c r="T189" s="25" t="str">
        <f t="shared" si="46"/>
        <v/>
      </c>
      <c r="U189" s="25" t="str">
        <f t="shared" si="47"/>
        <v/>
      </c>
    </row>
    <row r="190" spans="2:21" ht="16.5" x14ac:dyDescent="0.3">
      <c r="B190" s="51"/>
      <c r="C190" s="51" t="str">
        <f>IF(B190="","",VLOOKUP(B190,LISTAS!$F$5:$G$1006,2,0))</f>
        <v/>
      </c>
      <c r="D190" s="52"/>
      <c r="E190" s="52"/>
      <c r="F190" s="52" t="str">
        <f t="shared" si="37"/>
        <v/>
      </c>
      <c r="G190" s="5"/>
      <c r="H190" s="48" t="str">
        <f t="shared" si="44"/>
        <v/>
      </c>
      <c r="I190" s="63" t="str">
        <f t="shared" si="45"/>
        <v/>
      </c>
      <c r="J190" s="63" t="str">
        <f t="shared" si="45"/>
        <v/>
      </c>
      <c r="K190" s="48" t="str">
        <f t="shared" si="38"/>
        <v/>
      </c>
      <c r="L190" s="67" t="str">
        <f t="shared" si="39"/>
        <v/>
      </c>
      <c r="M190" s="48" t="str">
        <f t="shared" si="40"/>
        <v/>
      </c>
      <c r="N190" s="49">
        <v>77</v>
      </c>
      <c r="O190" s="28"/>
      <c r="P190" s="47" t="str">
        <f t="shared" si="41"/>
        <v/>
      </c>
      <c r="Q190" s="24" t="str">
        <f t="shared" si="42"/>
        <v/>
      </c>
      <c r="R190" s="24" t="str">
        <f>IF($L190="","",VLOOKUP(Q190,LISTAS!$F$5:$G$1006,2,0))</f>
        <v/>
      </c>
      <c r="S190" s="36" t="str">
        <f t="shared" si="43"/>
        <v/>
      </c>
      <c r="T190" s="25" t="str">
        <f t="shared" si="46"/>
        <v/>
      </c>
      <c r="U190" s="25" t="str">
        <f t="shared" si="47"/>
        <v/>
      </c>
    </row>
    <row r="191" spans="2:21" ht="16.5" x14ac:dyDescent="0.3">
      <c r="B191" s="51"/>
      <c r="C191" s="51" t="str">
        <f>IF(B191="","",VLOOKUP(B191,LISTAS!$F$5:$G$1006,2,0))</f>
        <v/>
      </c>
      <c r="D191" s="52"/>
      <c r="E191" s="52"/>
      <c r="F191" s="52" t="str">
        <f t="shared" si="37"/>
        <v/>
      </c>
      <c r="G191" s="5"/>
      <c r="H191" s="48" t="str">
        <f t="shared" si="44"/>
        <v/>
      </c>
      <c r="I191" s="63" t="str">
        <f t="shared" si="45"/>
        <v/>
      </c>
      <c r="J191" s="63" t="str">
        <f t="shared" si="45"/>
        <v/>
      </c>
      <c r="K191" s="48" t="str">
        <f t="shared" si="38"/>
        <v/>
      </c>
      <c r="L191" s="67" t="str">
        <f t="shared" si="39"/>
        <v/>
      </c>
      <c r="M191" s="48" t="str">
        <f t="shared" si="40"/>
        <v/>
      </c>
      <c r="N191" s="49">
        <v>78</v>
      </c>
      <c r="O191" s="28"/>
      <c r="P191" s="47" t="str">
        <f t="shared" si="41"/>
        <v/>
      </c>
      <c r="Q191" s="24" t="str">
        <f t="shared" si="42"/>
        <v/>
      </c>
      <c r="R191" s="24" t="str">
        <f>IF($L191="","",VLOOKUP(Q191,LISTAS!$F$5:$G$1006,2,0))</f>
        <v/>
      </c>
      <c r="S191" s="36" t="str">
        <f t="shared" si="43"/>
        <v/>
      </c>
      <c r="T191" s="25" t="str">
        <f t="shared" si="46"/>
        <v/>
      </c>
      <c r="U191" s="25" t="str">
        <f t="shared" si="47"/>
        <v/>
      </c>
    </row>
    <row r="192" spans="2:21" ht="16.5" x14ac:dyDescent="0.3">
      <c r="B192" s="51"/>
      <c r="C192" s="51" t="str">
        <f>IF(B192="","",VLOOKUP(B192,LISTAS!$F$5:$G$1006,2,0))</f>
        <v/>
      </c>
      <c r="D192" s="52"/>
      <c r="E192" s="52"/>
      <c r="F192" s="52" t="str">
        <f t="shared" si="37"/>
        <v/>
      </c>
      <c r="G192" s="5"/>
      <c r="H192" s="48" t="str">
        <f t="shared" si="44"/>
        <v/>
      </c>
      <c r="I192" s="63" t="str">
        <f t="shared" si="45"/>
        <v/>
      </c>
      <c r="J192" s="63" t="str">
        <f t="shared" si="45"/>
        <v/>
      </c>
      <c r="K192" s="48" t="str">
        <f t="shared" si="38"/>
        <v/>
      </c>
      <c r="L192" s="67" t="str">
        <f t="shared" si="39"/>
        <v/>
      </c>
      <c r="M192" s="48" t="str">
        <f t="shared" si="40"/>
        <v/>
      </c>
      <c r="N192" s="49">
        <v>79</v>
      </c>
      <c r="O192" s="28"/>
      <c r="P192" s="47" t="str">
        <f t="shared" si="41"/>
        <v/>
      </c>
      <c r="Q192" s="24" t="str">
        <f t="shared" si="42"/>
        <v/>
      </c>
      <c r="R192" s="24" t="str">
        <f>IF($L192="","",VLOOKUP(Q192,LISTAS!$F$5:$G$1006,2,0))</f>
        <v/>
      </c>
      <c r="S192" s="36" t="str">
        <f t="shared" si="43"/>
        <v/>
      </c>
      <c r="T192" s="25" t="str">
        <f t="shared" si="46"/>
        <v/>
      </c>
      <c r="U192" s="25" t="str">
        <f t="shared" si="47"/>
        <v/>
      </c>
    </row>
    <row r="193" spans="2:21" ht="16.5" x14ac:dyDescent="0.3">
      <c r="B193" s="51"/>
      <c r="C193" s="51" t="str">
        <f>IF(B193="","",VLOOKUP(B193,LISTAS!$F$5:$G$1006,2,0))</f>
        <v/>
      </c>
      <c r="D193" s="52"/>
      <c r="E193" s="52"/>
      <c r="F193" s="52" t="str">
        <f t="shared" si="37"/>
        <v/>
      </c>
      <c r="G193" s="5"/>
      <c r="H193" s="48" t="str">
        <f t="shared" si="44"/>
        <v/>
      </c>
      <c r="I193" s="63" t="str">
        <f t="shared" si="45"/>
        <v/>
      </c>
      <c r="J193" s="63" t="str">
        <f t="shared" si="45"/>
        <v/>
      </c>
      <c r="K193" s="48" t="str">
        <f t="shared" si="38"/>
        <v/>
      </c>
      <c r="L193" s="67" t="str">
        <f t="shared" si="39"/>
        <v/>
      </c>
      <c r="M193" s="48" t="str">
        <f t="shared" si="40"/>
        <v/>
      </c>
      <c r="N193" s="49">
        <v>80</v>
      </c>
      <c r="O193" s="28"/>
      <c r="P193" s="47" t="str">
        <f t="shared" si="41"/>
        <v/>
      </c>
      <c r="Q193" s="24" t="str">
        <f t="shared" si="42"/>
        <v/>
      </c>
      <c r="R193" s="24" t="str">
        <f>IF($L193="","",VLOOKUP(Q193,LISTAS!$F$5:$G$1006,2,0))</f>
        <v/>
      </c>
      <c r="S193" s="36" t="str">
        <f t="shared" si="43"/>
        <v/>
      </c>
      <c r="T193" s="25" t="str">
        <f t="shared" si="46"/>
        <v/>
      </c>
      <c r="U193" s="25" t="str">
        <f t="shared" si="47"/>
        <v/>
      </c>
    </row>
    <row r="194" spans="2:21" ht="16.5" x14ac:dyDescent="0.3">
      <c r="B194" s="51"/>
      <c r="C194" s="51" t="str">
        <f>IF(B194="","",VLOOKUP(B194,LISTAS!$F$5:$G$1006,2,0))</f>
        <v/>
      </c>
      <c r="D194" s="52"/>
      <c r="E194" s="52"/>
      <c r="F194" s="52" t="str">
        <f t="shared" si="37"/>
        <v/>
      </c>
      <c r="G194" s="5"/>
      <c r="H194" s="48" t="str">
        <f t="shared" si="44"/>
        <v/>
      </c>
      <c r="I194" s="63" t="str">
        <f t="shared" si="45"/>
        <v/>
      </c>
      <c r="J194" s="63" t="str">
        <f t="shared" si="45"/>
        <v/>
      </c>
      <c r="K194" s="48" t="str">
        <f t="shared" si="38"/>
        <v/>
      </c>
      <c r="L194" s="67" t="str">
        <f t="shared" si="39"/>
        <v/>
      </c>
      <c r="M194" s="48" t="str">
        <f t="shared" si="40"/>
        <v/>
      </c>
      <c r="N194" s="49">
        <v>81</v>
      </c>
      <c r="O194" s="28"/>
      <c r="P194" s="47" t="str">
        <f t="shared" si="41"/>
        <v/>
      </c>
      <c r="Q194" s="24" t="str">
        <f t="shared" si="42"/>
        <v/>
      </c>
      <c r="R194" s="24" t="str">
        <f>IF($L194="","",VLOOKUP(Q194,LISTAS!$F$5:$G$1006,2,0))</f>
        <v/>
      </c>
      <c r="S194" s="36" t="str">
        <f t="shared" si="43"/>
        <v/>
      </c>
      <c r="T194" s="25" t="str">
        <f t="shared" si="46"/>
        <v/>
      </c>
      <c r="U194" s="25" t="str">
        <f t="shared" si="47"/>
        <v/>
      </c>
    </row>
    <row r="195" spans="2:21" ht="16.5" x14ac:dyDescent="0.3">
      <c r="B195" s="51"/>
      <c r="C195" s="51" t="str">
        <f>IF(B195="","",VLOOKUP(B195,LISTAS!$F$5:$G$1006,2,0))</f>
        <v/>
      </c>
      <c r="D195" s="52"/>
      <c r="E195" s="52"/>
      <c r="F195" s="52" t="str">
        <f t="shared" si="37"/>
        <v/>
      </c>
      <c r="G195" s="5"/>
      <c r="H195" s="48" t="str">
        <f t="shared" si="44"/>
        <v/>
      </c>
      <c r="I195" s="63" t="str">
        <f t="shared" si="45"/>
        <v/>
      </c>
      <c r="J195" s="63" t="str">
        <f t="shared" si="45"/>
        <v/>
      </c>
      <c r="K195" s="48" t="str">
        <f t="shared" si="38"/>
        <v/>
      </c>
      <c r="L195" s="67" t="str">
        <f t="shared" si="39"/>
        <v/>
      </c>
      <c r="M195" s="48" t="str">
        <f t="shared" si="40"/>
        <v/>
      </c>
      <c r="N195" s="49">
        <v>82</v>
      </c>
      <c r="O195" s="28"/>
      <c r="P195" s="47" t="str">
        <f t="shared" si="41"/>
        <v/>
      </c>
      <c r="Q195" s="24" t="str">
        <f t="shared" si="42"/>
        <v/>
      </c>
      <c r="R195" s="24" t="str">
        <f>IF($L195="","",VLOOKUP(Q195,LISTAS!$F$5:$G$1006,2,0))</f>
        <v/>
      </c>
      <c r="S195" s="36" t="str">
        <f t="shared" si="43"/>
        <v/>
      </c>
      <c r="T195" s="25" t="str">
        <f t="shared" si="46"/>
        <v/>
      </c>
      <c r="U195" s="25" t="str">
        <f t="shared" si="47"/>
        <v/>
      </c>
    </row>
    <row r="196" spans="2:21" ht="16.5" x14ac:dyDescent="0.3">
      <c r="B196" s="51"/>
      <c r="C196" s="51" t="str">
        <f>IF(B196="","",VLOOKUP(B196,LISTAS!$F$5:$G$1006,2,0))</f>
        <v/>
      </c>
      <c r="D196" s="52"/>
      <c r="E196" s="52"/>
      <c r="F196" s="52" t="str">
        <f t="shared" si="37"/>
        <v/>
      </c>
      <c r="G196" s="5"/>
      <c r="H196" s="48" t="str">
        <f t="shared" si="44"/>
        <v/>
      </c>
      <c r="I196" s="63" t="str">
        <f t="shared" si="45"/>
        <v/>
      </c>
      <c r="J196" s="63" t="str">
        <f t="shared" si="45"/>
        <v/>
      </c>
      <c r="K196" s="48" t="str">
        <f t="shared" si="38"/>
        <v/>
      </c>
      <c r="L196" s="67" t="str">
        <f t="shared" si="39"/>
        <v/>
      </c>
      <c r="M196" s="48" t="str">
        <f t="shared" si="40"/>
        <v/>
      </c>
      <c r="N196" s="49">
        <v>83</v>
      </c>
      <c r="O196" s="28"/>
      <c r="P196" s="47" t="str">
        <f t="shared" si="41"/>
        <v/>
      </c>
      <c r="Q196" s="24" t="str">
        <f t="shared" si="42"/>
        <v/>
      </c>
      <c r="R196" s="24" t="str">
        <f>IF($L196="","",VLOOKUP(Q196,LISTAS!$F$5:$G$1006,2,0))</f>
        <v/>
      </c>
      <c r="S196" s="36" t="str">
        <f t="shared" si="43"/>
        <v/>
      </c>
      <c r="T196" s="25" t="str">
        <f t="shared" si="46"/>
        <v/>
      </c>
      <c r="U196" s="25" t="str">
        <f t="shared" si="47"/>
        <v/>
      </c>
    </row>
    <row r="197" spans="2:21" ht="16.5" x14ac:dyDescent="0.3">
      <c r="B197" s="51"/>
      <c r="C197" s="51" t="str">
        <f>IF(B197="","",VLOOKUP(B197,LISTAS!$F$5:$G$1006,2,0))</f>
        <v/>
      </c>
      <c r="D197" s="52"/>
      <c r="E197" s="52"/>
      <c r="F197" s="52" t="str">
        <f t="shared" si="37"/>
        <v/>
      </c>
      <c r="G197" s="5"/>
      <c r="H197" s="48" t="str">
        <f t="shared" si="44"/>
        <v/>
      </c>
      <c r="I197" s="63" t="str">
        <f t="shared" si="45"/>
        <v/>
      </c>
      <c r="J197" s="63" t="str">
        <f t="shared" si="45"/>
        <v/>
      </c>
      <c r="K197" s="48" t="str">
        <f t="shared" si="38"/>
        <v/>
      </c>
      <c r="L197" s="67" t="str">
        <f t="shared" si="39"/>
        <v/>
      </c>
      <c r="M197" s="48" t="str">
        <f t="shared" si="40"/>
        <v/>
      </c>
      <c r="N197" s="49">
        <v>84</v>
      </c>
      <c r="O197" s="28"/>
      <c r="P197" s="47" t="str">
        <f t="shared" si="41"/>
        <v/>
      </c>
      <c r="Q197" s="24" t="str">
        <f t="shared" si="42"/>
        <v/>
      </c>
      <c r="R197" s="24" t="str">
        <f>IF($L197="","",VLOOKUP(Q197,LISTAS!$F$5:$G$1006,2,0))</f>
        <v/>
      </c>
      <c r="S197" s="36" t="str">
        <f t="shared" si="43"/>
        <v/>
      </c>
      <c r="T197" s="25" t="str">
        <f t="shared" si="46"/>
        <v/>
      </c>
      <c r="U197" s="25" t="str">
        <f t="shared" si="47"/>
        <v/>
      </c>
    </row>
    <row r="198" spans="2:21" ht="16.5" x14ac:dyDescent="0.3">
      <c r="B198" s="51"/>
      <c r="C198" s="51" t="str">
        <f>IF(B198="","",VLOOKUP(B198,LISTAS!$F$5:$G$1006,2,0))</f>
        <v/>
      </c>
      <c r="D198" s="52"/>
      <c r="E198" s="52"/>
      <c r="F198" s="52" t="str">
        <f t="shared" si="37"/>
        <v/>
      </c>
      <c r="G198" s="5"/>
      <c r="H198" s="48" t="str">
        <f t="shared" si="44"/>
        <v/>
      </c>
      <c r="I198" s="63" t="str">
        <f t="shared" si="45"/>
        <v/>
      </c>
      <c r="J198" s="63" t="str">
        <f t="shared" si="45"/>
        <v/>
      </c>
      <c r="K198" s="48" t="str">
        <f t="shared" si="38"/>
        <v/>
      </c>
      <c r="L198" s="67" t="str">
        <f t="shared" si="39"/>
        <v/>
      </c>
      <c r="M198" s="48" t="str">
        <f t="shared" si="40"/>
        <v/>
      </c>
      <c r="N198" s="49">
        <v>85</v>
      </c>
      <c r="O198" s="28"/>
      <c r="P198" s="47" t="str">
        <f t="shared" si="41"/>
        <v/>
      </c>
      <c r="Q198" s="24" t="str">
        <f t="shared" si="42"/>
        <v/>
      </c>
      <c r="R198" s="24" t="str">
        <f>IF($L198="","",VLOOKUP(Q198,LISTAS!$F$5:$G$1006,2,0))</f>
        <v/>
      </c>
      <c r="S198" s="36" t="str">
        <f t="shared" si="43"/>
        <v/>
      </c>
      <c r="T198" s="25" t="str">
        <f t="shared" si="46"/>
        <v/>
      </c>
      <c r="U198" s="25" t="str">
        <f t="shared" si="47"/>
        <v/>
      </c>
    </row>
    <row r="199" spans="2:21" ht="16.5" x14ac:dyDescent="0.3">
      <c r="B199" s="51"/>
      <c r="C199" s="51" t="str">
        <f>IF(B199="","",VLOOKUP(B199,LISTAS!$F$5:$G$1006,2,0))</f>
        <v/>
      </c>
      <c r="D199" s="52"/>
      <c r="E199" s="52"/>
      <c r="F199" s="52" t="str">
        <f t="shared" si="37"/>
        <v/>
      </c>
      <c r="G199" s="5"/>
      <c r="H199" s="48" t="str">
        <f t="shared" si="44"/>
        <v/>
      </c>
      <c r="I199" s="63" t="str">
        <f t="shared" si="45"/>
        <v/>
      </c>
      <c r="J199" s="63" t="str">
        <f t="shared" si="45"/>
        <v/>
      </c>
      <c r="K199" s="48" t="str">
        <f t="shared" si="38"/>
        <v/>
      </c>
      <c r="L199" s="67" t="str">
        <f t="shared" si="39"/>
        <v/>
      </c>
      <c r="M199" s="48" t="str">
        <f t="shared" si="40"/>
        <v/>
      </c>
      <c r="N199" s="49">
        <v>86</v>
      </c>
      <c r="O199" s="28"/>
      <c r="P199" s="47" t="str">
        <f t="shared" si="41"/>
        <v/>
      </c>
      <c r="Q199" s="24" t="str">
        <f t="shared" si="42"/>
        <v/>
      </c>
      <c r="R199" s="24" t="str">
        <f>IF($L199="","",VLOOKUP(Q199,LISTAS!$F$5:$G$1006,2,0))</f>
        <v/>
      </c>
      <c r="S199" s="36" t="str">
        <f t="shared" si="43"/>
        <v/>
      </c>
      <c r="T199" s="25" t="str">
        <f t="shared" si="46"/>
        <v/>
      </c>
      <c r="U199" s="25" t="str">
        <f t="shared" si="47"/>
        <v/>
      </c>
    </row>
    <row r="200" spans="2:21" ht="16.5" x14ac:dyDescent="0.3">
      <c r="B200" s="51"/>
      <c r="C200" s="51" t="str">
        <f>IF(B200="","",VLOOKUP(B200,LISTAS!$F$5:$G$1006,2,0))</f>
        <v/>
      </c>
      <c r="D200" s="52"/>
      <c r="E200" s="52"/>
      <c r="F200" s="52" t="str">
        <f t="shared" si="37"/>
        <v/>
      </c>
      <c r="G200" s="5"/>
      <c r="H200" s="48" t="str">
        <f t="shared" si="44"/>
        <v/>
      </c>
      <c r="I200" s="63" t="str">
        <f t="shared" si="45"/>
        <v/>
      </c>
      <c r="J200" s="63" t="str">
        <f t="shared" si="45"/>
        <v/>
      </c>
      <c r="K200" s="48" t="str">
        <f t="shared" si="38"/>
        <v/>
      </c>
      <c r="L200" s="67" t="str">
        <f t="shared" si="39"/>
        <v/>
      </c>
      <c r="M200" s="48" t="str">
        <f t="shared" si="40"/>
        <v/>
      </c>
      <c r="N200" s="49">
        <v>87</v>
      </c>
      <c r="O200" s="28"/>
      <c r="P200" s="47" t="str">
        <f t="shared" si="41"/>
        <v/>
      </c>
      <c r="Q200" s="24" t="str">
        <f t="shared" si="42"/>
        <v/>
      </c>
      <c r="R200" s="24" t="str">
        <f>IF($L200="","",VLOOKUP(Q200,LISTAS!$F$5:$G$1006,2,0))</f>
        <v/>
      </c>
      <c r="S200" s="36" t="str">
        <f t="shared" si="43"/>
        <v/>
      </c>
      <c r="T200" s="25" t="str">
        <f t="shared" si="46"/>
        <v/>
      </c>
      <c r="U200" s="25" t="str">
        <f t="shared" si="47"/>
        <v/>
      </c>
    </row>
    <row r="201" spans="2:21" ht="16.5" x14ac:dyDescent="0.3">
      <c r="B201" s="51"/>
      <c r="C201" s="51" t="str">
        <f>IF(B201="","",VLOOKUP(B201,LISTAS!$F$5:$G$1006,2,0))</f>
        <v/>
      </c>
      <c r="D201" s="52"/>
      <c r="E201" s="52"/>
      <c r="F201" s="52" t="str">
        <f t="shared" si="37"/>
        <v/>
      </c>
      <c r="G201" s="5"/>
      <c r="H201" s="48" t="str">
        <f t="shared" si="44"/>
        <v/>
      </c>
      <c r="I201" s="63" t="str">
        <f t="shared" si="45"/>
        <v/>
      </c>
      <c r="J201" s="63" t="str">
        <f t="shared" si="45"/>
        <v/>
      </c>
      <c r="K201" s="48" t="str">
        <f t="shared" si="38"/>
        <v/>
      </c>
      <c r="L201" s="67" t="str">
        <f t="shared" si="39"/>
        <v/>
      </c>
      <c r="M201" s="48" t="str">
        <f t="shared" si="40"/>
        <v/>
      </c>
      <c r="N201" s="49">
        <v>88</v>
      </c>
      <c r="O201" s="28"/>
      <c r="P201" s="47" t="str">
        <f t="shared" si="41"/>
        <v/>
      </c>
      <c r="Q201" s="24" t="str">
        <f t="shared" si="42"/>
        <v/>
      </c>
      <c r="R201" s="24" t="str">
        <f>IF($L201="","",VLOOKUP(Q201,LISTAS!$F$5:$G$1006,2,0))</f>
        <v/>
      </c>
      <c r="S201" s="36" t="str">
        <f t="shared" si="43"/>
        <v/>
      </c>
      <c r="T201" s="25" t="str">
        <f t="shared" si="46"/>
        <v/>
      </c>
      <c r="U201" s="25" t="str">
        <f t="shared" si="47"/>
        <v/>
      </c>
    </row>
    <row r="202" spans="2:21" ht="16.5" x14ac:dyDescent="0.3">
      <c r="B202" s="51"/>
      <c r="C202" s="51" t="str">
        <f>IF(B202="","",VLOOKUP(B202,LISTAS!$F$5:$G$1006,2,0))</f>
        <v/>
      </c>
      <c r="D202" s="52"/>
      <c r="E202" s="52"/>
      <c r="F202" s="52" t="str">
        <f t="shared" si="37"/>
        <v/>
      </c>
      <c r="G202" s="5"/>
      <c r="H202" s="48" t="str">
        <f t="shared" si="44"/>
        <v/>
      </c>
      <c r="I202" s="63" t="str">
        <f t="shared" si="45"/>
        <v/>
      </c>
      <c r="J202" s="63" t="str">
        <f t="shared" si="45"/>
        <v/>
      </c>
      <c r="K202" s="48" t="str">
        <f t="shared" si="38"/>
        <v/>
      </c>
      <c r="L202" s="67" t="str">
        <f t="shared" si="39"/>
        <v/>
      </c>
      <c r="M202" s="48" t="str">
        <f t="shared" si="40"/>
        <v/>
      </c>
      <c r="N202" s="49">
        <v>89</v>
      </c>
      <c r="O202" s="28"/>
      <c r="P202" s="47" t="str">
        <f t="shared" si="41"/>
        <v/>
      </c>
      <c r="Q202" s="24" t="str">
        <f t="shared" si="42"/>
        <v/>
      </c>
      <c r="R202" s="24" t="str">
        <f>IF($L202="","",VLOOKUP(Q202,LISTAS!$F$5:$G$1006,2,0))</f>
        <v/>
      </c>
      <c r="S202" s="36" t="str">
        <f t="shared" si="43"/>
        <v/>
      </c>
      <c r="T202" s="25" t="str">
        <f t="shared" si="46"/>
        <v/>
      </c>
      <c r="U202" s="25" t="str">
        <f t="shared" si="47"/>
        <v/>
      </c>
    </row>
    <row r="203" spans="2:21" ht="16.5" x14ac:dyDescent="0.3">
      <c r="B203" s="51"/>
      <c r="C203" s="51" t="str">
        <f>IF(B203="","",VLOOKUP(B203,LISTAS!$F$5:$G$1006,2,0))</f>
        <v/>
      </c>
      <c r="D203" s="52"/>
      <c r="E203" s="52"/>
      <c r="F203" s="52" t="str">
        <f t="shared" si="37"/>
        <v/>
      </c>
      <c r="G203" s="5"/>
      <c r="H203" s="48" t="str">
        <f t="shared" si="44"/>
        <v/>
      </c>
      <c r="I203" s="63" t="str">
        <f t="shared" si="45"/>
        <v/>
      </c>
      <c r="J203" s="63" t="str">
        <f t="shared" si="45"/>
        <v/>
      </c>
      <c r="K203" s="48" t="str">
        <f t="shared" si="38"/>
        <v/>
      </c>
      <c r="L203" s="67" t="str">
        <f t="shared" si="39"/>
        <v/>
      </c>
      <c r="M203" s="48" t="str">
        <f t="shared" si="40"/>
        <v/>
      </c>
      <c r="N203" s="49">
        <v>90</v>
      </c>
      <c r="O203" s="28"/>
      <c r="P203" s="47" t="str">
        <f t="shared" si="41"/>
        <v/>
      </c>
      <c r="Q203" s="24" t="str">
        <f t="shared" si="42"/>
        <v/>
      </c>
      <c r="R203" s="24" t="str">
        <f>IF($L203="","",VLOOKUP(Q203,LISTAS!$F$5:$G$1006,2,0))</f>
        <v/>
      </c>
      <c r="S203" s="36" t="str">
        <f t="shared" si="43"/>
        <v/>
      </c>
      <c r="T203" s="25" t="str">
        <f t="shared" si="46"/>
        <v/>
      </c>
      <c r="U203" s="25" t="str">
        <f t="shared" si="47"/>
        <v/>
      </c>
    </row>
    <row r="204" spans="2:21" ht="16.5" x14ac:dyDescent="0.3">
      <c r="B204" s="51"/>
      <c r="C204" s="51" t="str">
        <f>IF(B204="","",VLOOKUP(B204,LISTAS!$F$5:$G$1006,2,0))</f>
        <v/>
      </c>
      <c r="D204" s="52"/>
      <c r="E204" s="52"/>
      <c r="F204" s="52" t="str">
        <f t="shared" si="37"/>
        <v/>
      </c>
      <c r="G204" s="5"/>
      <c r="H204" s="48" t="str">
        <f t="shared" si="44"/>
        <v/>
      </c>
      <c r="I204" s="63" t="str">
        <f t="shared" si="45"/>
        <v/>
      </c>
      <c r="J204" s="63" t="str">
        <f t="shared" si="45"/>
        <v/>
      </c>
      <c r="K204" s="48" t="str">
        <f t="shared" si="38"/>
        <v/>
      </c>
      <c r="L204" s="67" t="str">
        <f t="shared" si="39"/>
        <v/>
      </c>
      <c r="M204" s="48" t="str">
        <f t="shared" si="40"/>
        <v/>
      </c>
      <c r="N204" s="49">
        <v>91</v>
      </c>
      <c r="O204" s="28"/>
      <c r="P204" s="47" t="str">
        <f t="shared" si="41"/>
        <v/>
      </c>
      <c r="Q204" s="24" t="str">
        <f t="shared" si="42"/>
        <v/>
      </c>
      <c r="R204" s="24" t="str">
        <f>IF($L204="","",VLOOKUP(Q204,LISTAS!$F$5:$G$1006,2,0))</f>
        <v/>
      </c>
      <c r="S204" s="36" t="str">
        <f t="shared" si="43"/>
        <v/>
      </c>
      <c r="T204" s="25" t="str">
        <f t="shared" si="46"/>
        <v/>
      </c>
      <c r="U204" s="25" t="str">
        <f t="shared" si="47"/>
        <v/>
      </c>
    </row>
    <row r="205" spans="2:21" ht="16.5" x14ac:dyDescent="0.3">
      <c r="B205" s="51"/>
      <c r="C205" s="51" t="str">
        <f>IF(B205="","",VLOOKUP(B205,LISTAS!$F$5:$G$1006,2,0))</f>
        <v/>
      </c>
      <c r="D205" s="52"/>
      <c r="E205" s="52"/>
      <c r="F205" s="52" t="str">
        <f t="shared" si="37"/>
        <v/>
      </c>
      <c r="G205" s="5"/>
      <c r="H205" s="48" t="str">
        <f t="shared" si="44"/>
        <v/>
      </c>
      <c r="I205" s="63" t="str">
        <f t="shared" si="45"/>
        <v/>
      </c>
      <c r="J205" s="63" t="str">
        <f t="shared" si="45"/>
        <v/>
      </c>
      <c r="K205" s="48" t="str">
        <f t="shared" si="38"/>
        <v/>
      </c>
      <c r="L205" s="67" t="str">
        <f t="shared" si="39"/>
        <v/>
      </c>
      <c r="M205" s="48" t="str">
        <f t="shared" si="40"/>
        <v/>
      </c>
      <c r="N205" s="49">
        <v>92</v>
      </c>
      <c r="O205" s="28"/>
      <c r="P205" s="47" t="str">
        <f t="shared" si="41"/>
        <v/>
      </c>
      <c r="Q205" s="24" t="str">
        <f t="shared" si="42"/>
        <v/>
      </c>
      <c r="R205" s="24" t="str">
        <f>IF($L205="","",VLOOKUP(Q205,LISTAS!$F$5:$G$1006,2,0))</f>
        <v/>
      </c>
      <c r="S205" s="36" t="str">
        <f t="shared" si="43"/>
        <v/>
      </c>
      <c r="T205" s="25" t="str">
        <f t="shared" si="46"/>
        <v/>
      </c>
      <c r="U205" s="25" t="str">
        <f t="shared" si="47"/>
        <v/>
      </c>
    </row>
    <row r="206" spans="2:21" ht="16.5" x14ac:dyDescent="0.3">
      <c r="B206" s="51"/>
      <c r="C206" s="51" t="str">
        <f>IF(B206="","",VLOOKUP(B206,LISTAS!$F$5:$G$1006,2,0))</f>
        <v/>
      </c>
      <c r="D206" s="52"/>
      <c r="E206" s="52"/>
      <c r="F206" s="52" t="str">
        <f t="shared" si="37"/>
        <v/>
      </c>
      <c r="G206" s="5"/>
      <c r="H206" s="48" t="str">
        <f t="shared" si="44"/>
        <v/>
      </c>
      <c r="I206" s="63" t="str">
        <f t="shared" si="45"/>
        <v/>
      </c>
      <c r="J206" s="63" t="str">
        <f t="shared" si="45"/>
        <v/>
      </c>
      <c r="K206" s="48" t="str">
        <f t="shared" si="38"/>
        <v/>
      </c>
      <c r="L206" s="67" t="str">
        <f t="shared" si="39"/>
        <v/>
      </c>
      <c r="M206" s="48" t="str">
        <f t="shared" si="40"/>
        <v/>
      </c>
      <c r="N206" s="49">
        <v>93</v>
      </c>
      <c r="O206" s="28"/>
      <c r="P206" s="47" t="str">
        <f t="shared" si="41"/>
        <v/>
      </c>
      <c r="Q206" s="24" t="str">
        <f t="shared" si="42"/>
        <v/>
      </c>
      <c r="R206" s="24" t="str">
        <f>IF($L206="","",VLOOKUP(Q206,LISTAS!$F$5:$G$1006,2,0))</f>
        <v/>
      </c>
      <c r="S206" s="36" t="str">
        <f t="shared" si="43"/>
        <v/>
      </c>
      <c r="T206" s="25" t="str">
        <f t="shared" si="46"/>
        <v/>
      </c>
      <c r="U206" s="25" t="str">
        <f t="shared" si="47"/>
        <v/>
      </c>
    </row>
    <row r="207" spans="2:21" ht="16.5" x14ac:dyDescent="0.3">
      <c r="B207" s="51"/>
      <c r="C207" s="51" t="str">
        <f>IF(B207="","",VLOOKUP(B207,LISTAS!$F$5:$G$1006,2,0))</f>
        <v/>
      </c>
      <c r="D207" s="52"/>
      <c r="E207" s="52"/>
      <c r="F207" s="52" t="str">
        <f t="shared" si="37"/>
        <v/>
      </c>
      <c r="G207" s="5"/>
      <c r="H207" s="48" t="str">
        <f t="shared" si="44"/>
        <v/>
      </c>
      <c r="I207" s="63" t="str">
        <f t="shared" si="45"/>
        <v/>
      </c>
      <c r="J207" s="63" t="str">
        <f t="shared" si="45"/>
        <v/>
      </c>
      <c r="K207" s="48" t="str">
        <f t="shared" si="38"/>
        <v/>
      </c>
      <c r="L207" s="67" t="str">
        <f t="shared" si="39"/>
        <v/>
      </c>
      <c r="M207" s="48" t="str">
        <f t="shared" si="40"/>
        <v/>
      </c>
      <c r="N207" s="49">
        <v>94</v>
      </c>
      <c r="O207" s="28"/>
      <c r="P207" s="47" t="str">
        <f t="shared" si="41"/>
        <v/>
      </c>
      <c r="Q207" s="24" t="str">
        <f t="shared" si="42"/>
        <v/>
      </c>
      <c r="R207" s="24" t="str">
        <f>IF($L207="","",VLOOKUP(Q207,LISTAS!$F$5:$G$1006,2,0))</f>
        <v/>
      </c>
      <c r="S207" s="36" t="str">
        <f t="shared" si="43"/>
        <v/>
      </c>
      <c r="T207" s="25" t="str">
        <f t="shared" si="46"/>
        <v/>
      </c>
      <c r="U207" s="25" t="str">
        <f t="shared" si="47"/>
        <v/>
      </c>
    </row>
    <row r="208" spans="2:21" ht="16.5" x14ac:dyDescent="0.3">
      <c r="B208" s="51"/>
      <c r="C208" s="51" t="str">
        <f>IF(B208="","",VLOOKUP(B208,LISTAS!$F$5:$G$1006,2,0))</f>
        <v/>
      </c>
      <c r="D208" s="52"/>
      <c r="E208" s="52"/>
      <c r="F208" s="52" t="str">
        <f t="shared" si="37"/>
        <v/>
      </c>
      <c r="G208" s="5"/>
      <c r="H208" s="48" t="str">
        <f t="shared" si="44"/>
        <v/>
      </c>
      <c r="I208" s="63" t="str">
        <f t="shared" si="45"/>
        <v/>
      </c>
      <c r="J208" s="63" t="str">
        <f t="shared" si="45"/>
        <v/>
      </c>
      <c r="K208" s="48" t="str">
        <f t="shared" si="38"/>
        <v/>
      </c>
      <c r="L208" s="67" t="str">
        <f t="shared" si="39"/>
        <v/>
      </c>
      <c r="M208" s="48" t="str">
        <f t="shared" si="40"/>
        <v/>
      </c>
      <c r="N208" s="49">
        <v>95</v>
      </c>
      <c r="O208" s="28"/>
      <c r="P208" s="47" t="str">
        <f t="shared" si="41"/>
        <v/>
      </c>
      <c r="Q208" s="24" t="str">
        <f t="shared" si="42"/>
        <v/>
      </c>
      <c r="R208" s="24" t="str">
        <f>IF($L208="","",VLOOKUP(Q208,LISTAS!$F$5:$G$1006,2,0))</f>
        <v/>
      </c>
      <c r="S208" s="36" t="str">
        <f t="shared" si="43"/>
        <v/>
      </c>
      <c r="T208" s="25" t="str">
        <f t="shared" si="46"/>
        <v/>
      </c>
      <c r="U208" s="25" t="str">
        <f t="shared" si="47"/>
        <v/>
      </c>
    </row>
    <row r="209" spans="1:21" ht="16.5" x14ac:dyDescent="0.3">
      <c r="B209" s="51"/>
      <c r="C209" s="51" t="str">
        <f>IF(B209="","",VLOOKUP(B209,LISTAS!$F$5:$G$1006,2,0))</f>
        <v/>
      </c>
      <c r="D209" s="52"/>
      <c r="E209" s="52"/>
      <c r="F209" s="52" t="str">
        <f t="shared" si="37"/>
        <v/>
      </c>
      <c r="G209" s="5"/>
      <c r="H209" s="48" t="str">
        <f t="shared" si="44"/>
        <v/>
      </c>
      <c r="I209" s="63" t="str">
        <f t="shared" si="45"/>
        <v/>
      </c>
      <c r="J209" s="63" t="str">
        <f t="shared" si="45"/>
        <v/>
      </c>
      <c r="K209" s="48" t="str">
        <f t="shared" si="38"/>
        <v/>
      </c>
      <c r="L209" s="67" t="str">
        <f t="shared" si="39"/>
        <v/>
      </c>
      <c r="M209" s="48" t="str">
        <f t="shared" si="40"/>
        <v/>
      </c>
      <c r="N209" s="49">
        <v>96</v>
      </c>
      <c r="O209" s="28"/>
      <c r="P209" s="47" t="str">
        <f t="shared" si="41"/>
        <v/>
      </c>
      <c r="Q209" s="24" t="str">
        <f t="shared" si="42"/>
        <v/>
      </c>
      <c r="R209" s="24" t="str">
        <f>IF($L209="","",VLOOKUP(Q209,LISTAS!$F$5:$G$1006,2,0))</f>
        <v/>
      </c>
      <c r="S209" s="36" t="str">
        <f t="shared" si="43"/>
        <v/>
      </c>
      <c r="T209" s="25" t="str">
        <f t="shared" si="46"/>
        <v/>
      </c>
      <c r="U209" s="25" t="str">
        <f t="shared" si="47"/>
        <v/>
      </c>
    </row>
    <row r="210" spans="1:21" ht="16.5" x14ac:dyDescent="0.3">
      <c r="B210" s="51"/>
      <c r="C210" s="51" t="str">
        <f>IF(B210="","",VLOOKUP(B210,LISTAS!$F$5:$G$1006,2,0))</f>
        <v/>
      </c>
      <c r="D210" s="52"/>
      <c r="E210" s="52"/>
      <c r="F210" s="52" t="str">
        <f t="shared" si="37"/>
        <v/>
      </c>
      <c r="G210" s="5"/>
      <c r="H210" s="48" t="str">
        <f t="shared" si="44"/>
        <v/>
      </c>
      <c r="I210" s="63" t="str">
        <f t="shared" si="45"/>
        <v/>
      </c>
      <c r="J210" s="63" t="str">
        <f t="shared" si="45"/>
        <v/>
      </c>
      <c r="K210" s="48" t="str">
        <f t="shared" si="38"/>
        <v/>
      </c>
      <c r="L210" s="67" t="str">
        <f t="shared" si="39"/>
        <v/>
      </c>
      <c r="M210" s="48" t="str">
        <f t="shared" ref="M210:M213" si="48">IF(L210="","",LARGE($L$114:$L$213,N210))</f>
        <v/>
      </c>
      <c r="N210" s="49">
        <v>97</v>
      </c>
      <c r="O210" s="28"/>
      <c r="P210" s="47" t="str">
        <f t="shared" si="41"/>
        <v/>
      </c>
      <c r="Q210" s="24" t="str">
        <f t="shared" si="42"/>
        <v/>
      </c>
      <c r="R210" s="24" t="str">
        <f>IF($L210="","",VLOOKUP(Q210,LISTAS!$F$5:$G$1006,2,0))</f>
        <v/>
      </c>
      <c r="S210" s="36" t="str">
        <f t="shared" si="43"/>
        <v/>
      </c>
      <c r="T210" s="25" t="str">
        <f t="shared" si="46"/>
        <v/>
      </c>
      <c r="U210" s="25" t="str">
        <f t="shared" si="47"/>
        <v/>
      </c>
    </row>
    <row r="211" spans="1:21" ht="16.5" x14ac:dyDescent="0.3">
      <c r="B211" s="51"/>
      <c r="C211" s="51" t="str">
        <f>IF(B211="","",VLOOKUP(B211,LISTAS!$F$5:$G$1006,2,0))</f>
        <v/>
      </c>
      <c r="D211" s="52"/>
      <c r="E211" s="52"/>
      <c r="F211" s="52" t="str">
        <f t="shared" si="37"/>
        <v/>
      </c>
      <c r="G211" s="5"/>
      <c r="H211" s="48" t="str">
        <f t="shared" si="44"/>
        <v/>
      </c>
      <c r="I211" s="63" t="str">
        <f t="shared" si="45"/>
        <v/>
      </c>
      <c r="J211" s="63" t="str">
        <f t="shared" si="45"/>
        <v/>
      </c>
      <c r="K211" s="48" t="str">
        <f t="shared" si="38"/>
        <v/>
      </c>
      <c r="L211" s="67" t="str">
        <f t="shared" si="39"/>
        <v/>
      </c>
      <c r="M211" s="48" t="str">
        <f t="shared" si="48"/>
        <v/>
      </c>
      <c r="N211" s="49">
        <v>98</v>
      </c>
      <c r="O211" s="28"/>
      <c r="P211" s="47" t="str">
        <f t="shared" si="41"/>
        <v/>
      </c>
      <c r="Q211" s="24" t="str">
        <f t="shared" si="42"/>
        <v/>
      </c>
      <c r="R211" s="24" t="str">
        <f>IF($L211="","",VLOOKUP(Q211,LISTAS!$F$5:$G$1006,2,0))</f>
        <v/>
      </c>
      <c r="S211" s="36" t="str">
        <f t="shared" si="43"/>
        <v/>
      </c>
      <c r="T211" s="25" t="str">
        <f t="shared" si="46"/>
        <v/>
      </c>
      <c r="U211" s="25" t="str">
        <f t="shared" si="47"/>
        <v/>
      </c>
    </row>
    <row r="212" spans="1:21" ht="16.5" x14ac:dyDescent="0.3">
      <c r="B212" s="51"/>
      <c r="C212" s="51" t="str">
        <f>IF(B212="","",VLOOKUP(B212,LISTAS!$F$5:$G$1006,2,0))</f>
        <v/>
      </c>
      <c r="D212" s="52"/>
      <c r="E212" s="52"/>
      <c r="F212" s="52" t="str">
        <f t="shared" si="37"/>
        <v/>
      </c>
      <c r="G212" s="5"/>
      <c r="H212" s="48" t="str">
        <f t="shared" si="44"/>
        <v/>
      </c>
      <c r="I212" s="63" t="str">
        <f t="shared" si="45"/>
        <v/>
      </c>
      <c r="J212" s="63" t="str">
        <f t="shared" si="45"/>
        <v/>
      </c>
      <c r="K212" s="48" t="str">
        <f t="shared" si="38"/>
        <v/>
      </c>
      <c r="L212" s="67" t="str">
        <f t="shared" si="39"/>
        <v/>
      </c>
      <c r="M212" s="48" t="str">
        <f t="shared" si="48"/>
        <v/>
      </c>
      <c r="N212" s="49">
        <v>99</v>
      </c>
      <c r="O212" s="28"/>
      <c r="P212" s="47" t="str">
        <f t="shared" si="41"/>
        <v/>
      </c>
      <c r="Q212" s="24" t="str">
        <f t="shared" si="42"/>
        <v/>
      </c>
      <c r="R212" s="24" t="str">
        <f>IF($L212="","",VLOOKUP(Q212,LISTAS!$F$5:$G$1006,2,0))</f>
        <v/>
      </c>
      <c r="S212" s="36" t="str">
        <f t="shared" si="43"/>
        <v/>
      </c>
      <c r="T212" s="25" t="str">
        <f t="shared" si="46"/>
        <v/>
      </c>
      <c r="U212" s="25" t="str">
        <f t="shared" si="47"/>
        <v/>
      </c>
    </row>
    <row r="213" spans="1:21" ht="16.5" x14ac:dyDescent="0.3">
      <c r="B213" s="51"/>
      <c r="C213" s="51" t="str">
        <f>IF(B213="","",VLOOKUP(B213,LISTAS!$F$5:$G$1006,2,0))</f>
        <v/>
      </c>
      <c r="D213" s="52"/>
      <c r="E213" s="52"/>
      <c r="F213" s="52" t="str">
        <f t="shared" si="37"/>
        <v/>
      </c>
      <c r="G213" s="5"/>
      <c r="H213" s="48" t="str">
        <f t="shared" si="44"/>
        <v/>
      </c>
      <c r="I213" s="63" t="str">
        <f t="shared" si="45"/>
        <v/>
      </c>
      <c r="J213" s="63" t="str">
        <f t="shared" si="45"/>
        <v/>
      </c>
      <c r="K213" s="48" t="str">
        <f t="shared" si="38"/>
        <v/>
      </c>
      <c r="L213" s="67" t="str">
        <f t="shared" si="39"/>
        <v/>
      </c>
      <c r="M213" s="48" t="str">
        <f t="shared" si="48"/>
        <v/>
      </c>
      <c r="N213" s="49">
        <v>100</v>
      </c>
      <c r="O213" s="28"/>
      <c r="P213" s="47" t="str">
        <f t="shared" si="41"/>
        <v/>
      </c>
      <c r="Q213" s="24" t="str">
        <f t="shared" si="42"/>
        <v/>
      </c>
      <c r="R213" s="24" t="str">
        <f>IF($L213="","",VLOOKUP(Q213,LISTAS!$F$5:$G$1006,2,0))</f>
        <v/>
      </c>
      <c r="S213" s="36" t="str">
        <f t="shared" si="43"/>
        <v/>
      </c>
      <c r="T213" s="25" t="str">
        <f t="shared" si="46"/>
        <v/>
      </c>
      <c r="U213" s="25" t="str">
        <f t="shared" si="47"/>
        <v/>
      </c>
    </row>
    <row r="214" spans="1:21" x14ac:dyDescent="0.25">
      <c r="L214" s="70"/>
      <c r="M214" s="68"/>
    </row>
    <row r="215" spans="1:21" x14ac:dyDescent="0.25">
      <c r="L215" s="70"/>
      <c r="M215" s="68"/>
    </row>
    <row r="216" spans="1:21" ht="32.25" customHeight="1" x14ac:dyDescent="0.25">
      <c r="A216" s="2"/>
      <c r="B216" s="146" t="s">
        <v>40</v>
      </c>
      <c r="C216" s="147"/>
      <c r="D216" s="147"/>
      <c r="E216" s="147"/>
      <c r="F216" s="147"/>
      <c r="G216" s="147"/>
      <c r="H216" s="147"/>
      <c r="I216" s="147"/>
      <c r="J216" s="147"/>
      <c r="K216" s="147"/>
      <c r="L216" s="147"/>
      <c r="M216" s="147"/>
      <c r="N216" s="147"/>
      <c r="O216" s="147"/>
      <c r="P216" s="147"/>
      <c r="Q216" s="147"/>
      <c r="R216" s="147"/>
      <c r="S216" s="147"/>
      <c r="T216" s="147"/>
      <c r="U216" s="148"/>
    </row>
    <row r="217" spans="1:21" ht="20.25" customHeight="1" x14ac:dyDescent="0.25">
      <c r="A217" s="2"/>
      <c r="B217" s="158" t="s">
        <v>32</v>
      </c>
      <c r="C217" s="159"/>
      <c r="D217" s="159"/>
      <c r="E217" s="159"/>
      <c r="F217" s="160"/>
      <c r="H217" s="11"/>
      <c r="I217" s="61"/>
      <c r="J217" s="61"/>
      <c r="K217" s="12"/>
      <c r="L217" s="65"/>
      <c r="M217" s="12"/>
      <c r="N217" s="12"/>
      <c r="O217" s="14"/>
      <c r="P217" s="152" t="s">
        <v>14</v>
      </c>
      <c r="Q217" s="153"/>
      <c r="R217" s="153"/>
      <c r="S217" s="153"/>
      <c r="T217" s="153"/>
      <c r="U217" s="154"/>
    </row>
    <row r="218" spans="1:21" s="15" customFormat="1" ht="28.5" customHeight="1" x14ac:dyDescent="0.25">
      <c r="B218" s="50" t="s">
        <v>15</v>
      </c>
      <c r="C218" s="50" t="s">
        <v>1</v>
      </c>
      <c r="D218" s="50" t="s">
        <v>26</v>
      </c>
      <c r="E218" s="50" t="s">
        <v>27</v>
      </c>
      <c r="F218" s="50" t="s">
        <v>3</v>
      </c>
      <c r="G218" s="17"/>
      <c r="H218" s="18"/>
      <c r="I218" s="62"/>
      <c r="J218" s="62"/>
      <c r="K218" s="19"/>
      <c r="L218" s="66"/>
      <c r="M218" s="19"/>
      <c r="N218" s="19"/>
      <c r="O218" s="18"/>
      <c r="P218" s="21" t="s">
        <v>4</v>
      </c>
      <c r="Q218" s="29" t="s">
        <v>15</v>
      </c>
      <c r="R218" s="29" t="s">
        <v>1</v>
      </c>
      <c r="S218" s="29" t="s">
        <v>3</v>
      </c>
      <c r="T218" s="21" t="s">
        <v>16</v>
      </c>
      <c r="U218" s="21" t="s">
        <v>17</v>
      </c>
    </row>
    <row r="219" spans="1:21" s="5" customFormat="1" ht="18.75" customHeight="1" x14ac:dyDescent="0.25">
      <c r="B219" s="51"/>
      <c r="C219" s="51" t="str">
        <f>IF(B219="","",VLOOKUP(B219,LISTAS!$F$5:$G$1006,2,0))</f>
        <v/>
      </c>
      <c r="D219" s="52"/>
      <c r="E219" s="52"/>
      <c r="F219" s="52" t="str">
        <f t="shared" ref="F219:F282" si="49">IF(D219="",IF(E219="","",SUM(D219:E219)),SUM(D219:E219))</f>
        <v/>
      </c>
      <c r="H219" s="48" t="str">
        <f>IF(F219="","",F219+(ROW(F219)/1000))</f>
        <v/>
      </c>
      <c r="I219" s="63" t="str">
        <f>IF($L219="","",IF(B219="","",B219))</f>
        <v/>
      </c>
      <c r="J219" s="63" t="str">
        <f>IF($L219="","",IF(C219="","",C219))</f>
        <v/>
      </c>
      <c r="K219" s="48" t="str">
        <f t="shared" ref="K219:K282" si="50">IF($L219="","",F219)</f>
        <v/>
      </c>
      <c r="L219" s="67" t="str">
        <f t="shared" ref="L219:L282" si="51">H219</f>
        <v/>
      </c>
      <c r="M219" s="48" t="str">
        <f>IF(L219="","",LARGE($L$219:$L$318,N219))</f>
        <v/>
      </c>
      <c r="N219" s="49">
        <v>1</v>
      </c>
      <c r="O219" s="23"/>
      <c r="P219" s="47" t="str">
        <f>IF(S219&lt;&gt;"",_xlfn.RANK.EQ(S219,$S$219:$S$318,0),"")</f>
        <v/>
      </c>
      <c r="Q219" s="24" t="str">
        <f>IF($L219="","",VLOOKUP(M219,$H$219:$K$318,2,0))</f>
        <v/>
      </c>
      <c r="R219" s="24" t="str">
        <f>IF($L219="","",VLOOKUP(Q219,LISTAS!$F$5:$G$1006,2,0))</f>
        <v/>
      </c>
      <c r="S219" s="36" t="str">
        <f>IF($L219="","",VLOOKUP(M219,$H$219:$K$318,4,0))</f>
        <v/>
      </c>
      <c r="T219" s="25" t="str">
        <f>IF($P219="","",IF(S219=$U$5,"",IF($P219=1,400,IF($P219=2,340,IF($P219=3,300,IF($P219=4,280,IF($P219=5,270,IF($P219=6,260,IF($P219=7,250,IF($P219=8,240,IF($P219=9,200,IF($P219=10,200,IF($P219=11,200,IF($P219=12,200,IF($P219=13,200,IF($P219=14,200,IF($P219=15,200,IF($P219=16,200,IF($P219&gt;16,"","")))))))))))))))))))</f>
        <v/>
      </c>
      <c r="U219" s="25" t="str">
        <f>IF(P219="","",IF($S$5="NÃO","",IF(S219=$U$5,"",IF(P219=1,400,IF(P219=2,340,IF(P219=3,300,IF(P219=4,280,IF(P219=5,270,IF(P219=6,260,IF(P219=7,250,IF(P219=8,240,IF(P219=9,200,IF(P219=10,200,IF(P219=11,200,IF(P219=12,200,IF(P219=13,200,IF(P219=14,200,IF(P219=15,200,IF(P219=16,200,IF(P219&gt;16,"",""))))))))))))))))))))</f>
        <v/>
      </c>
    </row>
    <row r="220" spans="1:21" s="5" customFormat="1" ht="18.75" customHeight="1" x14ac:dyDescent="0.25">
      <c r="B220" s="51"/>
      <c r="C220" s="51" t="str">
        <f>IF(B220="","",VLOOKUP(B220,LISTAS!$F$5:$G$1006,2,0))</f>
        <v/>
      </c>
      <c r="D220" s="52"/>
      <c r="E220" s="52"/>
      <c r="F220" s="52" t="str">
        <f t="shared" si="49"/>
        <v/>
      </c>
      <c r="H220" s="48" t="str">
        <f t="shared" ref="H220:H283" si="52">IF(F220="","",F220+(ROW(F220)/1000))</f>
        <v/>
      </c>
      <c r="I220" s="63" t="str">
        <f t="shared" ref="I220:J283" si="53">IF($L220="","",IF(B220="","",B220))</f>
        <v/>
      </c>
      <c r="J220" s="63" t="str">
        <f t="shared" si="53"/>
        <v/>
      </c>
      <c r="K220" s="48" t="str">
        <f t="shared" si="50"/>
        <v/>
      </c>
      <c r="L220" s="67" t="str">
        <f t="shared" si="51"/>
        <v/>
      </c>
      <c r="M220" s="48" t="str">
        <f t="shared" ref="M220:M283" si="54">IF(L220="","",LARGE($L$219:$L$318,N220))</f>
        <v/>
      </c>
      <c r="N220" s="49">
        <v>2</v>
      </c>
      <c r="O220" s="27"/>
      <c r="P220" s="47" t="str">
        <f t="shared" ref="P220:P283" si="55">IF(S220&lt;&gt;"",_xlfn.RANK.EQ(S220,$S$219:$S$318,0),"")</f>
        <v/>
      </c>
      <c r="Q220" s="24" t="str">
        <f t="shared" ref="Q220:Q283" si="56">IF($L220="","",VLOOKUP(M220,$H$219:$K$318,2,0))</f>
        <v/>
      </c>
      <c r="R220" s="24" t="str">
        <f>IF($L220="","",VLOOKUP(Q220,LISTAS!$F$5:$G$1006,2,0))</f>
        <v/>
      </c>
      <c r="S220" s="36" t="str">
        <f t="shared" ref="S220:S283" si="57">IF($L220="","",VLOOKUP(M220,$H$219:$K$318,4,0))</f>
        <v/>
      </c>
      <c r="T220" s="25" t="str">
        <f t="shared" ref="T220:T283" si="58">IF($P220="","",IF(S220=$U$5,"",IF($P220=1,400,IF($P220=2,340,IF($P220=3,300,IF($P220=4,280,IF($P220=5,270,IF($P220=6,260,IF($P220=7,250,IF($P220=8,240,IF($P220=9,200,IF($P220=10,200,IF($P220=11,200,IF($P220=12,200,IF($P220=13,200,IF($P220=14,200,IF($P220=15,200,IF($P220=16,200,IF($P220&gt;16,"","")))))))))))))))))))</f>
        <v/>
      </c>
      <c r="U220" s="25" t="str">
        <f t="shared" ref="U220:U283" si="59">IF(P220="","",IF($S$5="NÃO","",IF(S220=$U$5,"",IF(P220=1,400,IF(P220=2,340,IF(P220=3,300,IF(P220=4,280,IF(P220=5,270,IF(P220=6,260,IF(P220=7,250,IF(P220=8,240,IF(P220=9,200,IF(P220=10,200,IF(P220=11,200,IF(P220=12,200,IF(P220=13,200,IF(P220=14,200,IF(P220=15,200,IF(P220=16,200,IF(P220&gt;16,"",""))))))))))))))))))))</f>
        <v/>
      </c>
    </row>
    <row r="221" spans="1:21" s="5" customFormat="1" ht="18.75" customHeight="1" x14ac:dyDescent="0.3">
      <c r="B221" s="51"/>
      <c r="C221" s="51" t="str">
        <f>IF(B221="","",VLOOKUP(B221,LISTAS!$F$5:$G$1006,2,0))</f>
        <v/>
      </c>
      <c r="D221" s="52"/>
      <c r="E221" s="52"/>
      <c r="F221" s="52" t="str">
        <f t="shared" si="49"/>
        <v/>
      </c>
      <c r="H221" s="48" t="str">
        <f t="shared" si="52"/>
        <v/>
      </c>
      <c r="I221" s="63" t="str">
        <f t="shared" si="53"/>
        <v/>
      </c>
      <c r="J221" s="63" t="str">
        <f t="shared" si="53"/>
        <v/>
      </c>
      <c r="K221" s="48" t="str">
        <f t="shared" si="50"/>
        <v/>
      </c>
      <c r="L221" s="67" t="str">
        <f t="shared" si="51"/>
        <v/>
      </c>
      <c r="M221" s="48" t="str">
        <f t="shared" si="54"/>
        <v/>
      </c>
      <c r="N221" s="49">
        <v>3</v>
      </c>
      <c r="O221" s="28"/>
      <c r="P221" s="47" t="str">
        <f t="shared" si="55"/>
        <v/>
      </c>
      <c r="Q221" s="24" t="str">
        <f t="shared" si="56"/>
        <v/>
      </c>
      <c r="R221" s="24" t="str">
        <f>IF($L221="","",VLOOKUP(Q221,LISTAS!$F$5:$G$1006,2,0))</f>
        <v/>
      </c>
      <c r="S221" s="36" t="str">
        <f t="shared" si="57"/>
        <v/>
      </c>
      <c r="T221" s="25" t="str">
        <f t="shared" si="58"/>
        <v/>
      </c>
      <c r="U221" s="25" t="str">
        <f t="shared" si="59"/>
        <v/>
      </c>
    </row>
    <row r="222" spans="1:21" s="5" customFormat="1" ht="18.75" customHeight="1" x14ac:dyDescent="0.3">
      <c r="B222" s="51"/>
      <c r="C222" s="51" t="str">
        <f>IF(B222="","",VLOOKUP(B222,LISTAS!$F$5:$G$1006,2,0))</f>
        <v/>
      </c>
      <c r="D222" s="52"/>
      <c r="E222" s="52"/>
      <c r="F222" s="52" t="str">
        <f t="shared" si="49"/>
        <v/>
      </c>
      <c r="H222" s="48" t="str">
        <f t="shared" si="52"/>
        <v/>
      </c>
      <c r="I222" s="63" t="str">
        <f t="shared" si="53"/>
        <v/>
      </c>
      <c r="J222" s="63" t="str">
        <f t="shared" si="53"/>
        <v/>
      </c>
      <c r="K222" s="48" t="str">
        <f t="shared" si="50"/>
        <v/>
      </c>
      <c r="L222" s="67" t="str">
        <f t="shared" si="51"/>
        <v/>
      </c>
      <c r="M222" s="48" t="str">
        <f t="shared" si="54"/>
        <v/>
      </c>
      <c r="N222" s="49">
        <v>4</v>
      </c>
      <c r="O222" s="28"/>
      <c r="P222" s="47" t="str">
        <f t="shared" si="55"/>
        <v/>
      </c>
      <c r="Q222" s="24" t="str">
        <f t="shared" si="56"/>
        <v/>
      </c>
      <c r="R222" s="24" t="str">
        <f>IF($L222="","",VLOOKUP(Q222,LISTAS!$F$5:$G$1006,2,0))</f>
        <v/>
      </c>
      <c r="S222" s="36" t="str">
        <f t="shared" si="57"/>
        <v/>
      </c>
      <c r="T222" s="25" t="str">
        <f t="shared" si="58"/>
        <v/>
      </c>
      <c r="U222" s="25" t="str">
        <f t="shared" si="59"/>
        <v/>
      </c>
    </row>
    <row r="223" spans="1:21" s="5" customFormat="1" ht="18.75" customHeight="1" x14ac:dyDescent="0.3">
      <c r="B223" s="51"/>
      <c r="C223" s="51" t="str">
        <f>IF(B223="","",VLOOKUP(B223,LISTAS!$F$5:$G$1006,2,0))</f>
        <v/>
      </c>
      <c r="D223" s="52"/>
      <c r="E223" s="52"/>
      <c r="F223" s="52" t="str">
        <f t="shared" si="49"/>
        <v/>
      </c>
      <c r="H223" s="48" t="str">
        <f t="shared" si="52"/>
        <v/>
      </c>
      <c r="I223" s="63" t="str">
        <f t="shared" si="53"/>
        <v/>
      </c>
      <c r="J223" s="63" t="str">
        <f t="shared" si="53"/>
        <v/>
      </c>
      <c r="K223" s="48" t="str">
        <f t="shared" si="50"/>
        <v/>
      </c>
      <c r="L223" s="67" t="str">
        <f t="shared" si="51"/>
        <v/>
      </c>
      <c r="M223" s="48" t="str">
        <f t="shared" si="54"/>
        <v/>
      </c>
      <c r="N223" s="49">
        <v>5</v>
      </c>
      <c r="O223" s="28"/>
      <c r="P223" s="47" t="str">
        <f t="shared" si="55"/>
        <v/>
      </c>
      <c r="Q223" s="24" t="str">
        <f t="shared" si="56"/>
        <v/>
      </c>
      <c r="R223" s="24" t="str">
        <f>IF($L223="","",VLOOKUP(Q223,LISTAS!$F$5:$G$1006,2,0))</f>
        <v/>
      </c>
      <c r="S223" s="36" t="str">
        <f t="shared" si="57"/>
        <v/>
      </c>
      <c r="T223" s="25" t="str">
        <f t="shared" si="58"/>
        <v/>
      </c>
      <c r="U223" s="25" t="str">
        <f t="shared" si="59"/>
        <v/>
      </c>
    </row>
    <row r="224" spans="1:21" s="5" customFormat="1" ht="18.75" customHeight="1" x14ac:dyDescent="0.3">
      <c r="B224" s="51"/>
      <c r="C224" s="51" t="str">
        <f>IF(B224="","",VLOOKUP(B224,LISTAS!$F$5:$G$1006,2,0))</f>
        <v/>
      </c>
      <c r="D224" s="52"/>
      <c r="E224" s="52"/>
      <c r="F224" s="52" t="str">
        <f t="shared" si="49"/>
        <v/>
      </c>
      <c r="H224" s="48" t="str">
        <f t="shared" si="52"/>
        <v/>
      </c>
      <c r="I224" s="63" t="str">
        <f t="shared" si="53"/>
        <v/>
      </c>
      <c r="J224" s="63" t="str">
        <f t="shared" si="53"/>
        <v/>
      </c>
      <c r="K224" s="48" t="str">
        <f t="shared" si="50"/>
        <v/>
      </c>
      <c r="L224" s="67" t="str">
        <f t="shared" si="51"/>
        <v/>
      </c>
      <c r="M224" s="48" t="str">
        <f t="shared" si="54"/>
        <v/>
      </c>
      <c r="N224" s="49">
        <v>6</v>
      </c>
      <c r="O224" s="28"/>
      <c r="P224" s="47" t="str">
        <f t="shared" si="55"/>
        <v/>
      </c>
      <c r="Q224" s="24" t="str">
        <f t="shared" si="56"/>
        <v/>
      </c>
      <c r="R224" s="24" t="str">
        <f>IF($L224="","",VLOOKUP(Q224,LISTAS!$F$5:$G$1006,2,0))</f>
        <v/>
      </c>
      <c r="S224" s="36" t="str">
        <f t="shared" si="57"/>
        <v/>
      </c>
      <c r="T224" s="25" t="str">
        <f t="shared" si="58"/>
        <v/>
      </c>
      <c r="U224" s="25" t="str">
        <f t="shared" si="59"/>
        <v/>
      </c>
    </row>
    <row r="225" spans="2:21" s="5" customFormat="1" ht="18.75" customHeight="1" x14ac:dyDescent="0.3">
      <c r="B225" s="51"/>
      <c r="C225" s="51" t="str">
        <f>IF(B225="","",VLOOKUP(B225,LISTAS!$F$5:$G$1006,2,0))</f>
        <v/>
      </c>
      <c r="D225" s="52"/>
      <c r="E225" s="52"/>
      <c r="F225" s="52" t="str">
        <f t="shared" si="49"/>
        <v/>
      </c>
      <c r="H225" s="48" t="str">
        <f t="shared" si="52"/>
        <v/>
      </c>
      <c r="I225" s="63" t="str">
        <f t="shared" si="53"/>
        <v/>
      </c>
      <c r="J225" s="63" t="str">
        <f t="shared" si="53"/>
        <v/>
      </c>
      <c r="K225" s="48" t="str">
        <f t="shared" si="50"/>
        <v/>
      </c>
      <c r="L225" s="67" t="str">
        <f t="shared" si="51"/>
        <v/>
      </c>
      <c r="M225" s="48" t="str">
        <f t="shared" si="54"/>
        <v/>
      </c>
      <c r="N225" s="49">
        <v>7</v>
      </c>
      <c r="O225" s="28"/>
      <c r="P225" s="47" t="str">
        <f t="shared" si="55"/>
        <v/>
      </c>
      <c r="Q225" s="24" t="str">
        <f t="shared" si="56"/>
        <v/>
      </c>
      <c r="R225" s="24" t="str">
        <f>IF($L225="","",VLOOKUP(Q225,LISTAS!$F$5:$G$1006,2,0))</f>
        <v/>
      </c>
      <c r="S225" s="36" t="str">
        <f t="shared" si="57"/>
        <v/>
      </c>
      <c r="T225" s="25" t="str">
        <f t="shared" si="58"/>
        <v/>
      </c>
      <c r="U225" s="25" t="str">
        <f t="shared" si="59"/>
        <v/>
      </c>
    </row>
    <row r="226" spans="2:21" s="5" customFormat="1" ht="18.75" customHeight="1" x14ac:dyDescent="0.3">
      <c r="B226" s="51"/>
      <c r="C226" s="51" t="str">
        <f>IF(B226="","",VLOOKUP(B226,LISTAS!$F$5:$G$1006,2,0))</f>
        <v/>
      </c>
      <c r="D226" s="52"/>
      <c r="E226" s="52"/>
      <c r="F226" s="52" t="str">
        <f t="shared" si="49"/>
        <v/>
      </c>
      <c r="H226" s="48" t="str">
        <f t="shared" si="52"/>
        <v/>
      </c>
      <c r="I226" s="63" t="str">
        <f t="shared" si="53"/>
        <v/>
      </c>
      <c r="J226" s="63" t="str">
        <f t="shared" si="53"/>
        <v/>
      </c>
      <c r="K226" s="48" t="str">
        <f t="shared" si="50"/>
        <v/>
      </c>
      <c r="L226" s="67" t="str">
        <f t="shared" si="51"/>
        <v/>
      </c>
      <c r="M226" s="48" t="str">
        <f t="shared" si="54"/>
        <v/>
      </c>
      <c r="N226" s="49">
        <v>8</v>
      </c>
      <c r="O226" s="28"/>
      <c r="P226" s="47" t="str">
        <f t="shared" si="55"/>
        <v/>
      </c>
      <c r="Q226" s="24" t="str">
        <f t="shared" si="56"/>
        <v/>
      </c>
      <c r="R226" s="24" t="str">
        <f>IF($L226="","",VLOOKUP(Q226,LISTAS!$F$5:$G$1006,2,0))</f>
        <v/>
      </c>
      <c r="S226" s="36" t="str">
        <f t="shared" si="57"/>
        <v/>
      </c>
      <c r="T226" s="25" t="str">
        <f t="shared" si="58"/>
        <v/>
      </c>
      <c r="U226" s="25" t="str">
        <f t="shared" si="59"/>
        <v/>
      </c>
    </row>
    <row r="227" spans="2:21" s="5" customFormat="1" ht="18.75" customHeight="1" x14ac:dyDescent="0.3">
      <c r="B227" s="51"/>
      <c r="C227" s="51" t="str">
        <f>IF(B227="","",VLOOKUP(B227,LISTAS!$F$5:$G$1006,2,0))</f>
        <v/>
      </c>
      <c r="D227" s="52"/>
      <c r="E227" s="52"/>
      <c r="F227" s="52" t="str">
        <f t="shared" si="49"/>
        <v/>
      </c>
      <c r="H227" s="48" t="str">
        <f t="shared" si="52"/>
        <v/>
      </c>
      <c r="I227" s="63" t="str">
        <f t="shared" si="53"/>
        <v/>
      </c>
      <c r="J227" s="63" t="str">
        <f t="shared" si="53"/>
        <v/>
      </c>
      <c r="K227" s="48" t="str">
        <f t="shared" si="50"/>
        <v/>
      </c>
      <c r="L227" s="67" t="str">
        <f t="shared" si="51"/>
        <v/>
      </c>
      <c r="M227" s="48" t="str">
        <f t="shared" si="54"/>
        <v/>
      </c>
      <c r="N227" s="49">
        <v>9</v>
      </c>
      <c r="O227" s="28"/>
      <c r="P227" s="47" t="str">
        <f t="shared" si="55"/>
        <v/>
      </c>
      <c r="Q227" s="24" t="str">
        <f t="shared" si="56"/>
        <v/>
      </c>
      <c r="R227" s="24" t="str">
        <f>IF($L227="","",VLOOKUP(Q227,LISTAS!$F$5:$G$1006,2,0))</f>
        <v/>
      </c>
      <c r="S227" s="36" t="str">
        <f t="shared" si="57"/>
        <v/>
      </c>
      <c r="T227" s="25" t="str">
        <f t="shared" si="58"/>
        <v/>
      </c>
      <c r="U227" s="25" t="str">
        <f t="shared" si="59"/>
        <v/>
      </c>
    </row>
    <row r="228" spans="2:21" s="5" customFormat="1" ht="18.75" customHeight="1" x14ac:dyDescent="0.3">
      <c r="B228" s="51"/>
      <c r="C228" s="51" t="str">
        <f>IF(B228="","",VLOOKUP(B228,LISTAS!$F$5:$G$1006,2,0))</f>
        <v/>
      </c>
      <c r="D228" s="52"/>
      <c r="E228" s="52"/>
      <c r="F228" s="52" t="str">
        <f t="shared" si="49"/>
        <v/>
      </c>
      <c r="H228" s="48" t="str">
        <f t="shared" si="52"/>
        <v/>
      </c>
      <c r="I228" s="63" t="str">
        <f t="shared" si="53"/>
        <v/>
      </c>
      <c r="J228" s="63" t="str">
        <f t="shared" si="53"/>
        <v/>
      </c>
      <c r="K228" s="48" t="str">
        <f t="shared" si="50"/>
        <v/>
      </c>
      <c r="L228" s="67" t="str">
        <f t="shared" si="51"/>
        <v/>
      </c>
      <c r="M228" s="48" t="str">
        <f t="shared" si="54"/>
        <v/>
      </c>
      <c r="N228" s="49">
        <v>10</v>
      </c>
      <c r="O228" s="28"/>
      <c r="P228" s="47" t="str">
        <f t="shared" si="55"/>
        <v/>
      </c>
      <c r="Q228" s="24" t="str">
        <f t="shared" si="56"/>
        <v/>
      </c>
      <c r="R228" s="24" t="str">
        <f>IF($L228="","",VLOOKUP(Q228,LISTAS!$F$5:$G$1006,2,0))</f>
        <v/>
      </c>
      <c r="S228" s="36" t="str">
        <f t="shared" si="57"/>
        <v/>
      </c>
      <c r="T228" s="25" t="str">
        <f t="shared" si="58"/>
        <v/>
      </c>
      <c r="U228" s="25" t="str">
        <f t="shared" si="59"/>
        <v/>
      </c>
    </row>
    <row r="229" spans="2:21" s="5" customFormat="1" ht="18.75" customHeight="1" x14ac:dyDescent="0.3">
      <c r="B229" s="51"/>
      <c r="C229" s="51" t="str">
        <f>IF(B229="","",VLOOKUP(B229,LISTAS!$F$5:$G$1006,2,0))</f>
        <v/>
      </c>
      <c r="D229" s="52"/>
      <c r="E229" s="52"/>
      <c r="F229" s="52" t="str">
        <f t="shared" si="49"/>
        <v/>
      </c>
      <c r="H229" s="48" t="str">
        <f t="shared" si="52"/>
        <v/>
      </c>
      <c r="I229" s="63" t="str">
        <f t="shared" si="53"/>
        <v/>
      </c>
      <c r="J229" s="63" t="str">
        <f t="shared" si="53"/>
        <v/>
      </c>
      <c r="K229" s="48" t="str">
        <f t="shared" si="50"/>
        <v/>
      </c>
      <c r="L229" s="67" t="str">
        <f t="shared" si="51"/>
        <v/>
      </c>
      <c r="M229" s="48" t="str">
        <f t="shared" si="54"/>
        <v/>
      </c>
      <c r="N229" s="49">
        <v>11</v>
      </c>
      <c r="O229" s="28"/>
      <c r="P229" s="47" t="str">
        <f t="shared" si="55"/>
        <v/>
      </c>
      <c r="Q229" s="24" t="str">
        <f t="shared" si="56"/>
        <v/>
      </c>
      <c r="R229" s="24" t="str">
        <f>IF($L229="","",VLOOKUP(Q229,LISTAS!$F$5:$G$1006,2,0))</f>
        <v/>
      </c>
      <c r="S229" s="36" t="str">
        <f t="shared" si="57"/>
        <v/>
      </c>
      <c r="T229" s="25" t="str">
        <f t="shared" si="58"/>
        <v/>
      </c>
      <c r="U229" s="25" t="str">
        <f t="shared" si="59"/>
        <v/>
      </c>
    </row>
    <row r="230" spans="2:21" s="5" customFormat="1" ht="18.75" customHeight="1" x14ac:dyDescent="0.3">
      <c r="B230" s="51"/>
      <c r="C230" s="51" t="str">
        <f>IF(B230="","",VLOOKUP(B230,LISTAS!$F$5:$G$1006,2,0))</f>
        <v/>
      </c>
      <c r="D230" s="52"/>
      <c r="E230" s="52"/>
      <c r="F230" s="52" t="str">
        <f t="shared" si="49"/>
        <v/>
      </c>
      <c r="H230" s="48" t="str">
        <f t="shared" si="52"/>
        <v/>
      </c>
      <c r="I230" s="63" t="str">
        <f t="shared" si="53"/>
        <v/>
      </c>
      <c r="J230" s="63" t="str">
        <f t="shared" si="53"/>
        <v/>
      </c>
      <c r="K230" s="48" t="str">
        <f t="shared" si="50"/>
        <v/>
      </c>
      <c r="L230" s="67" t="str">
        <f t="shared" si="51"/>
        <v/>
      </c>
      <c r="M230" s="48" t="str">
        <f t="shared" si="54"/>
        <v/>
      </c>
      <c r="N230" s="49">
        <v>12</v>
      </c>
      <c r="O230" s="28"/>
      <c r="P230" s="47" t="str">
        <f t="shared" si="55"/>
        <v/>
      </c>
      <c r="Q230" s="24" t="str">
        <f t="shared" si="56"/>
        <v/>
      </c>
      <c r="R230" s="24" t="str">
        <f>IF($L230="","",VLOOKUP(Q230,LISTAS!$F$5:$G$1006,2,0))</f>
        <v/>
      </c>
      <c r="S230" s="36" t="str">
        <f t="shared" si="57"/>
        <v/>
      </c>
      <c r="T230" s="25" t="str">
        <f t="shared" si="58"/>
        <v/>
      </c>
      <c r="U230" s="25" t="str">
        <f t="shared" si="59"/>
        <v/>
      </c>
    </row>
    <row r="231" spans="2:21" s="5" customFormat="1" ht="18.75" customHeight="1" x14ac:dyDescent="0.3">
      <c r="B231" s="51"/>
      <c r="C231" s="51" t="str">
        <f>IF(B231="","",VLOOKUP(B231,LISTAS!$F$5:$G$1006,2,0))</f>
        <v/>
      </c>
      <c r="D231" s="52"/>
      <c r="E231" s="52"/>
      <c r="F231" s="52" t="str">
        <f t="shared" si="49"/>
        <v/>
      </c>
      <c r="H231" s="48" t="str">
        <f t="shared" si="52"/>
        <v/>
      </c>
      <c r="I231" s="63" t="str">
        <f t="shared" si="53"/>
        <v/>
      </c>
      <c r="J231" s="63" t="str">
        <f t="shared" si="53"/>
        <v/>
      </c>
      <c r="K231" s="48" t="str">
        <f t="shared" si="50"/>
        <v/>
      </c>
      <c r="L231" s="67" t="str">
        <f t="shared" si="51"/>
        <v/>
      </c>
      <c r="M231" s="48" t="str">
        <f t="shared" si="54"/>
        <v/>
      </c>
      <c r="N231" s="49">
        <v>13</v>
      </c>
      <c r="O231" s="28"/>
      <c r="P231" s="47" t="str">
        <f t="shared" si="55"/>
        <v/>
      </c>
      <c r="Q231" s="24" t="str">
        <f t="shared" si="56"/>
        <v/>
      </c>
      <c r="R231" s="24" t="str">
        <f>IF($L231="","",VLOOKUP(Q231,LISTAS!$F$5:$G$1006,2,0))</f>
        <v/>
      </c>
      <c r="S231" s="36" t="str">
        <f t="shared" si="57"/>
        <v/>
      </c>
      <c r="T231" s="25" t="str">
        <f t="shared" si="58"/>
        <v/>
      </c>
      <c r="U231" s="25" t="str">
        <f t="shared" si="59"/>
        <v/>
      </c>
    </row>
    <row r="232" spans="2:21" s="5" customFormat="1" ht="18.75" customHeight="1" x14ac:dyDescent="0.3">
      <c r="B232" s="51"/>
      <c r="C232" s="51" t="str">
        <f>IF(B232="","",VLOOKUP(B232,LISTAS!$F$5:$G$1006,2,0))</f>
        <v/>
      </c>
      <c r="D232" s="52"/>
      <c r="E232" s="52"/>
      <c r="F232" s="52" t="str">
        <f t="shared" si="49"/>
        <v/>
      </c>
      <c r="H232" s="48" t="str">
        <f t="shared" si="52"/>
        <v/>
      </c>
      <c r="I232" s="63" t="str">
        <f t="shared" si="53"/>
        <v/>
      </c>
      <c r="J232" s="63" t="str">
        <f t="shared" si="53"/>
        <v/>
      </c>
      <c r="K232" s="48" t="str">
        <f t="shared" si="50"/>
        <v/>
      </c>
      <c r="L232" s="67" t="str">
        <f t="shared" si="51"/>
        <v/>
      </c>
      <c r="M232" s="48" t="str">
        <f t="shared" si="54"/>
        <v/>
      </c>
      <c r="N232" s="49">
        <v>14</v>
      </c>
      <c r="O232" s="28"/>
      <c r="P232" s="47" t="str">
        <f t="shared" si="55"/>
        <v/>
      </c>
      <c r="Q232" s="24" t="str">
        <f t="shared" si="56"/>
        <v/>
      </c>
      <c r="R232" s="24" t="str">
        <f>IF($L232="","",VLOOKUP(Q232,LISTAS!$F$5:$G$1006,2,0))</f>
        <v/>
      </c>
      <c r="S232" s="36" t="str">
        <f t="shared" si="57"/>
        <v/>
      </c>
      <c r="T232" s="25" t="str">
        <f t="shared" si="58"/>
        <v/>
      </c>
      <c r="U232" s="25" t="str">
        <f t="shared" si="59"/>
        <v/>
      </c>
    </row>
    <row r="233" spans="2:21" s="5" customFormat="1" ht="18.75" customHeight="1" x14ac:dyDescent="0.3">
      <c r="B233" s="51"/>
      <c r="C233" s="51" t="str">
        <f>IF(B233="","",VLOOKUP(B233,LISTAS!$F$5:$G$1006,2,0))</f>
        <v/>
      </c>
      <c r="D233" s="52"/>
      <c r="E233" s="52"/>
      <c r="F233" s="52" t="str">
        <f t="shared" si="49"/>
        <v/>
      </c>
      <c r="H233" s="48" t="str">
        <f t="shared" si="52"/>
        <v/>
      </c>
      <c r="I233" s="63" t="str">
        <f t="shared" si="53"/>
        <v/>
      </c>
      <c r="J233" s="63" t="str">
        <f t="shared" si="53"/>
        <v/>
      </c>
      <c r="K233" s="48" t="str">
        <f t="shared" si="50"/>
        <v/>
      </c>
      <c r="L233" s="67" t="str">
        <f t="shared" si="51"/>
        <v/>
      </c>
      <c r="M233" s="48" t="str">
        <f t="shared" si="54"/>
        <v/>
      </c>
      <c r="N233" s="49">
        <v>15</v>
      </c>
      <c r="O233" s="28"/>
      <c r="P233" s="47" t="str">
        <f t="shared" si="55"/>
        <v/>
      </c>
      <c r="Q233" s="24" t="str">
        <f t="shared" si="56"/>
        <v/>
      </c>
      <c r="R233" s="24" t="str">
        <f>IF($L233="","",VLOOKUP(Q233,LISTAS!$F$5:$G$1006,2,0))</f>
        <v/>
      </c>
      <c r="S233" s="36" t="str">
        <f t="shared" si="57"/>
        <v/>
      </c>
      <c r="T233" s="25" t="str">
        <f t="shared" si="58"/>
        <v/>
      </c>
      <c r="U233" s="25" t="str">
        <f t="shared" si="59"/>
        <v/>
      </c>
    </row>
    <row r="234" spans="2:21" s="5" customFormat="1" ht="18.75" customHeight="1" x14ac:dyDescent="0.3">
      <c r="B234" s="51"/>
      <c r="C234" s="51" t="str">
        <f>IF(B234="","",VLOOKUP(B234,LISTAS!$F$5:$G$1006,2,0))</f>
        <v/>
      </c>
      <c r="D234" s="52"/>
      <c r="E234" s="52"/>
      <c r="F234" s="52" t="str">
        <f t="shared" si="49"/>
        <v/>
      </c>
      <c r="H234" s="48" t="str">
        <f t="shared" si="52"/>
        <v/>
      </c>
      <c r="I234" s="63" t="str">
        <f t="shared" si="53"/>
        <v/>
      </c>
      <c r="J234" s="63" t="str">
        <f t="shared" si="53"/>
        <v/>
      </c>
      <c r="K234" s="48" t="str">
        <f t="shared" si="50"/>
        <v/>
      </c>
      <c r="L234" s="67" t="str">
        <f t="shared" si="51"/>
        <v/>
      </c>
      <c r="M234" s="48" t="str">
        <f t="shared" si="54"/>
        <v/>
      </c>
      <c r="N234" s="49">
        <v>16</v>
      </c>
      <c r="O234" s="28"/>
      <c r="P234" s="47" t="str">
        <f t="shared" si="55"/>
        <v/>
      </c>
      <c r="Q234" s="24" t="str">
        <f t="shared" si="56"/>
        <v/>
      </c>
      <c r="R234" s="24" t="str">
        <f>IF($L234="","",VLOOKUP(Q234,LISTAS!$F$5:$G$1006,2,0))</f>
        <v/>
      </c>
      <c r="S234" s="36" t="str">
        <f t="shared" si="57"/>
        <v/>
      </c>
      <c r="T234" s="25" t="str">
        <f t="shared" si="58"/>
        <v/>
      </c>
      <c r="U234" s="25" t="str">
        <f t="shared" si="59"/>
        <v/>
      </c>
    </row>
    <row r="235" spans="2:21" s="5" customFormat="1" ht="18.75" customHeight="1" x14ac:dyDescent="0.3">
      <c r="B235" s="51"/>
      <c r="C235" s="51" t="str">
        <f>IF(B235="","",VLOOKUP(B235,LISTAS!$F$5:$G$1006,2,0))</f>
        <v/>
      </c>
      <c r="D235" s="52"/>
      <c r="E235" s="52"/>
      <c r="F235" s="52" t="str">
        <f t="shared" si="49"/>
        <v/>
      </c>
      <c r="H235" s="48" t="str">
        <f t="shared" si="52"/>
        <v/>
      </c>
      <c r="I235" s="63" t="str">
        <f t="shared" si="53"/>
        <v/>
      </c>
      <c r="J235" s="63" t="str">
        <f t="shared" si="53"/>
        <v/>
      </c>
      <c r="K235" s="48" t="str">
        <f t="shared" si="50"/>
        <v/>
      </c>
      <c r="L235" s="67" t="str">
        <f t="shared" si="51"/>
        <v/>
      </c>
      <c r="M235" s="48" t="str">
        <f t="shared" si="54"/>
        <v/>
      </c>
      <c r="N235" s="49">
        <v>17</v>
      </c>
      <c r="O235" s="28"/>
      <c r="P235" s="47" t="str">
        <f t="shared" si="55"/>
        <v/>
      </c>
      <c r="Q235" s="24" t="str">
        <f t="shared" si="56"/>
        <v/>
      </c>
      <c r="R235" s="24" t="str">
        <f>IF($L235="","",VLOOKUP(Q235,LISTAS!$F$5:$G$1006,2,0))</f>
        <v/>
      </c>
      <c r="S235" s="36" t="str">
        <f t="shared" si="57"/>
        <v/>
      </c>
      <c r="T235" s="25" t="str">
        <f t="shared" si="58"/>
        <v/>
      </c>
      <c r="U235" s="25" t="str">
        <f t="shared" si="59"/>
        <v/>
      </c>
    </row>
    <row r="236" spans="2:21" s="5" customFormat="1" ht="18.75" customHeight="1" x14ac:dyDescent="0.3">
      <c r="B236" s="51"/>
      <c r="C236" s="51" t="str">
        <f>IF(B236="","",VLOOKUP(B236,LISTAS!$F$5:$G$1006,2,0))</f>
        <v/>
      </c>
      <c r="D236" s="52"/>
      <c r="E236" s="52"/>
      <c r="F236" s="52" t="str">
        <f t="shared" si="49"/>
        <v/>
      </c>
      <c r="H236" s="48" t="str">
        <f t="shared" si="52"/>
        <v/>
      </c>
      <c r="I236" s="63" t="str">
        <f t="shared" si="53"/>
        <v/>
      </c>
      <c r="J236" s="63" t="str">
        <f t="shared" si="53"/>
        <v/>
      </c>
      <c r="K236" s="48" t="str">
        <f t="shared" si="50"/>
        <v/>
      </c>
      <c r="L236" s="67" t="str">
        <f t="shared" si="51"/>
        <v/>
      </c>
      <c r="M236" s="48" t="str">
        <f t="shared" si="54"/>
        <v/>
      </c>
      <c r="N236" s="49">
        <v>18</v>
      </c>
      <c r="O236" s="28"/>
      <c r="P236" s="47" t="str">
        <f t="shared" si="55"/>
        <v/>
      </c>
      <c r="Q236" s="24" t="str">
        <f t="shared" si="56"/>
        <v/>
      </c>
      <c r="R236" s="24" t="str">
        <f>IF($L236="","",VLOOKUP(Q236,LISTAS!$F$5:$G$1006,2,0))</f>
        <v/>
      </c>
      <c r="S236" s="36" t="str">
        <f t="shared" si="57"/>
        <v/>
      </c>
      <c r="T236" s="25" t="str">
        <f t="shared" si="58"/>
        <v/>
      </c>
      <c r="U236" s="25" t="str">
        <f t="shared" si="59"/>
        <v/>
      </c>
    </row>
    <row r="237" spans="2:21" s="5" customFormat="1" ht="18.75" customHeight="1" x14ac:dyDescent="0.3">
      <c r="B237" s="51"/>
      <c r="C237" s="51" t="str">
        <f>IF(B237="","",VLOOKUP(B237,LISTAS!$F$5:$G$1006,2,0))</f>
        <v/>
      </c>
      <c r="D237" s="52"/>
      <c r="E237" s="52"/>
      <c r="F237" s="52" t="str">
        <f t="shared" si="49"/>
        <v/>
      </c>
      <c r="H237" s="48" t="str">
        <f t="shared" si="52"/>
        <v/>
      </c>
      <c r="I237" s="63" t="str">
        <f t="shared" si="53"/>
        <v/>
      </c>
      <c r="J237" s="63" t="str">
        <f t="shared" si="53"/>
        <v/>
      </c>
      <c r="K237" s="48" t="str">
        <f t="shared" si="50"/>
        <v/>
      </c>
      <c r="L237" s="67" t="str">
        <f t="shared" si="51"/>
        <v/>
      </c>
      <c r="M237" s="48" t="str">
        <f t="shared" si="54"/>
        <v/>
      </c>
      <c r="N237" s="49">
        <v>19</v>
      </c>
      <c r="O237" s="28"/>
      <c r="P237" s="47" t="str">
        <f t="shared" si="55"/>
        <v/>
      </c>
      <c r="Q237" s="24" t="str">
        <f t="shared" si="56"/>
        <v/>
      </c>
      <c r="R237" s="24" t="str">
        <f>IF($L237="","",VLOOKUP(Q237,LISTAS!$F$5:$G$1006,2,0))</f>
        <v/>
      </c>
      <c r="S237" s="36" t="str">
        <f t="shared" si="57"/>
        <v/>
      </c>
      <c r="T237" s="25" t="str">
        <f t="shared" si="58"/>
        <v/>
      </c>
      <c r="U237" s="25" t="str">
        <f t="shared" si="59"/>
        <v/>
      </c>
    </row>
    <row r="238" spans="2:21" s="5" customFormat="1" ht="18.75" customHeight="1" x14ac:dyDescent="0.3">
      <c r="B238" s="51"/>
      <c r="C238" s="51" t="str">
        <f>IF(B238="","",VLOOKUP(B238,LISTAS!$F$5:$G$1006,2,0))</f>
        <v/>
      </c>
      <c r="D238" s="52"/>
      <c r="E238" s="52"/>
      <c r="F238" s="52" t="str">
        <f t="shared" si="49"/>
        <v/>
      </c>
      <c r="H238" s="48" t="str">
        <f t="shared" si="52"/>
        <v/>
      </c>
      <c r="I238" s="63" t="str">
        <f t="shared" si="53"/>
        <v/>
      </c>
      <c r="J238" s="63" t="str">
        <f t="shared" si="53"/>
        <v/>
      </c>
      <c r="K238" s="48" t="str">
        <f t="shared" si="50"/>
        <v/>
      </c>
      <c r="L238" s="67" t="str">
        <f t="shared" si="51"/>
        <v/>
      </c>
      <c r="M238" s="48" t="str">
        <f t="shared" si="54"/>
        <v/>
      </c>
      <c r="N238" s="49">
        <v>20</v>
      </c>
      <c r="O238" s="28"/>
      <c r="P238" s="47" t="str">
        <f t="shared" si="55"/>
        <v/>
      </c>
      <c r="Q238" s="24" t="str">
        <f t="shared" si="56"/>
        <v/>
      </c>
      <c r="R238" s="24" t="str">
        <f>IF($L238="","",VLOOKUP(Q238,LISTAS!$F$5:$G$1006,2,0))</f>
        <v/>
      </c>
      <c r="S238" s="36" t="str">
        <f t="shared" si="57"/>
        <v/>
      </c>
      <c r="T238" s="25" t="str">
        <f t="shared" si="58"/>
        <v/>
      </c>
      <c r="U238" s="25" t="str">
        <f t="shared" si="59"/>
        <v/>
      </c>
    </row>
    <row r="239" spans="2:21" ht="16.5" x14ac:dyDescent="0.3">
      <c r="B239" s="51"/>
      <c r="C239" s="51" t="str">
        <f>IF(B239="","",VLOOKUP(B239,LISTAS!$F$5:$G$1006,2,0))</f>
        <v/>
      </c>
      <c r="D239" s="52"/>
      <c r="E239" s="52"/>
      <c r="F239" s="52" t="str">
        <f t="shared" si="49"/>
        <v/>
      </c>
      <c r="G239" s="5"/>
      <c r="H239" s="48" t="str">
        <f t="shared" si="52"/>
        <v/>
      </c>
      <c r="I239" s="63" t="str">
        <f t="shared" si="53"/>
        <v/>
      </c>
      <c r="J239" s="63" t="str">
        <f t="shared" si="53"/>
        <v/>
      </c>
      <c r="K239" s="48" t="str">
        <f t="shared" si="50"/>
        <v/>
      </c>
      <c r="L239" s="67" t="str">
        <f t="shared" si="51"/>
        <v/>
      </c>
      <c r="M239" s="48" t="str">
        <f t="shared" si="54"/>
        <v/>
      </c>
      <c r="N239" s="49">
        <v>21</v>
      </c>
      <c r="O239" s="28"/>
      <c r="P239" s="47" t="str">
        <f t="shared" si="55"/>
        <v/>
      </c>
      <c r="Q239" s="24" t="str">
        <f t="shared" si="56"/>
        <v/>
      </c>
      <c r="R239" s="24" t="str">
        <f>IF($L239="","",VLOOKUP(Q239,LISTAS!$F$5:$G$1006,2,0))</f>
        <v/>
      </c>
      <c r="S239" s="36" t="str">
        <f t="shared" si="57"/>
        <v/>
      </c>
      <c r="T239" s="25" t="str">
        <f t="shared" si="58"/>
        <v/>
      </c>
      <c r="U239" s="25" t="str">
        <f t="shared" si="59"/>
        <v/>
      </c>
    </row>
    <row r="240" spans="2:21" ht="16.5" x14ac:dyDescent="0.3">
      <c r="B240" s="51"/>
      <c r="C240" s="51" t="str">
        <f>IF(B240="","",VLOOKUP(B240,LISTAS!$F$5:$G$1006,2,0))</f>
        <v/>
      </c>
      <c r="D240" s="52"/>
      <c r="E240" s="52"/>
      <c r="F240" s="52" t="str">
        <f t="shared" si="49"/>
        <v/>
      </c>
      <c r="G240" s="5"/>
      <c r="H240" s="48" t="str">
        <f t="shared" si="52"/>
        <v/>
      </c>
      <c r="I240" s="63" t="str">
        <f t="shared" si="53"/>
        <v/>
      </c>
      <c r="J240" s="63" t="str">
        <f t="shared" si="53"/>
        <v/>
      </c>
      <c r="K240" s="48" t="str">
        <f t="shared" si="50"/>
        <v/>
      </c>
      <c r="L240" s="67" t="str">
        <f t="shared" si="51"/>
        <v/>
      </c>
      <c r="M240" s="48" t="str">
        <f t="shared" si="54"/>
        <v/>
      </c>
      <c r="N240" s="49">
        <v>22</v>
      </c>
      <c r="O240" s="28"/>
      <c r="P240" s="47" t="str">
        <f t="shared" si="55"/>
        <v/>
      </c>
      <c r="Q240" s="24" t="str">
        <f t="shared" si="56"/>
        <v/>
      </c>
      <c r="R240" s="24" t="str">
        <f>IF($L240="","",VLOOKUP(Q240,LISTAS!$F$5:$G$1006,2,0))</f>
        <v/>
      </c>
      <c r="S240" s="36" t="str">
        <f t="shared" si="57"/>
        <v/>
      </c>
      <c r="T240" s="25" t="str">
        <f t="shared" si="58"/>
        <v/>
      </c>
      <c r="U240" s="25" t="str">
        <f t="shared" si="59"/>
        <v/>
      </c>
    </row>
    <row r="241" spans="2:21" ht="16.5" x14ac:dyDescent="0.3">
      <c r="B241" s="51"/>
      <c r="C241" s="51" t="str">
        <f>IF(B241="","",VLOOKUP(B241,LISTAS!$F$5:$G$1006,2,0))</f>
        <v/>
      </c>
      <c r="D241" s="52"/>
      <c r="E241" s="52"/>
      <c r="F241" s="52" t="str">
        <f t="shared" si="49"/>
        <v/>
      </c>
      <c r="G241" s="5"/>
      <c r="H241" s="48" t="str">
        <f t="shared" si="52"/>
        <v/>
      </c>
      <c r="I241" s="63" t="str">
        <f t="shared" si="53"/>
        <v/>
      </c>
      <c r="J241" s="63" t="str">
        <f t="shared" si="53"/>
        <v/>
      </c>
      <c r="K241" s="48" t="str">
        <f t="shared" si="50"/>
        <v/>
      </c>
      <c r="L241" s="67" t="str">
        <f t="shared" si="51"/>
        <v/>
      </c>
      <c r="M241" s="48" t="str">
        <f t="shared" si="54"/>
        <v/>
      </c>
      <c r="N241" s="49">
        <v>23</v>
      </c>
      <c r="O241" s="28"/>
      <c r="P241" s="47" t="str">
        <f t="shared" si="55"/>
        <v/>
      </c>
      <c r="Q241" s="24" t="str">
        <f t="shared" si="56"/>
        <v/>
      </c>
      <c r="R241" s="24" t="str">
        <f>IF($L241="","",VLOOKUP(Q241,LISTAS!$F$5:$G$1006,2,0))</f>
        <v/>
      </c>
      <c r="S241" s="36" t="str">
        <f t="shared" si="57"/>
        <v/>
      </c>
      <c r="T241" s="25" t="str">
        <f t="shared" si="58"/>
        <v/>
      </c>
      <c r="U241" s="25" t="str">
        <f t="shared" si="59"/>
        <v/>
      </c>
    </row>
    <row r="242" spans="2:21" ht="16.5" x14ac:dyDescent="0.3">
      <c r="B242" s="51"/>
      <c r="C242" s="51" t="str">
        <f>IF(B242="","",VLOOKUP(B242,LISTAS!$F$5:$G$1006,2,0))</f>
        <v/>
      </c>
      <c r="D242" s="52"/>
      <c r="E242" s="52"/>
      <c r="F242" s="52" t="str">
        <f t="shared" si="49"/>
        <v/>
      </c>
      <c r="G242" s="5"/>
      <c r="H242" s="48" t="str">
        <f t="shared" si="52"/>
        <v/>
      </c>
      <c r="I242" s="63" t="str">
        <f t="shared" si="53"/>
        <v/>
      </c>
      <c r="J242" s="63" t="str">
        <f t="shared" si="53"/>
        <v/>
      </c>
      <c r="K242" s="48" t="str">
        <f t="shared" si="50"/>
        <v/>
      </c>
      <c r="L242" s="67" t="str">
        <f t="shared" si="51"/>
        <v/>
      </c>
      <c r="M242" s="48" t="str">
        <f t="shared" si="54"/>
        <v/>
      </c>
      <c r="N242" s="49">
        <v>24</v>
      </c>
      <c r="O242" s="28"/>
      <c r="P242" s="47" t="str">
        <f t="shared" si="55"/>
        <v/>
      </c>
      <c r="Q242" s="24" t="str">
        <f t="shared" si="56"/>
        <v/>
      </c>
      <c r="R242" s="24" t="str">
        <f>IF($L242="","",VLOOKUP(Q242,LISTAS!$F$5:$G$1006,2,0))</f>
        <v/>
      </c>
      <c r="S242" s="36" t="str">
        <f t="shared" si="57"/>
        <v/>
      </c>
      <c r="T242" s="25" t="str">
        <f t="shared" si="58"/>
        <v/>
      </c>
      <c r="U242" s="25" t="str">
        <f t="shared" si="59"/>
        <v/>
      </c>
    </row>
    <row r="243" spans="2:21" ht="16.5" x14ac:dyDescent="0.3">
      <c r="B243" s="51"/>
      <c r="C243" s="51" t="str">
        <f>IF(B243="","",VLOOKUP(B243,LISTAS!$F$5:$G$1006,2,0))</f>
        <v/>
      </c>
      <c r="D243" s="52"/>
      <c r="E243" s="52"/>
      <c r="F243" s="52" t="str">
        <f t="shared" si="49"/>
        <v/>
      </c>
      <c r="G243" s="5"/>
      <c r="H243" s="48" t="str">
        <f t="shared" si="52"/>
        <v/>
      </c>
      <c r="I243" s="63" t="str">
        <f t="shared" si="53"/>
        <v/>
      </c>
      <c r="J243" s="63" t="str">
        <f t="shared" si="53"/>
        <v/>
      </c>
      <c r="K243" s="48" t="str">
        <f t="shared" si="50"/>
        <v/>
      </c>
      <c r="L243" s="67" t="str">
        <f t="shared" si="51"/>
        <v/>
      </c>
      <c r="M243" s="48" t="str">
        <f t="shared" si="54"/>
        <v/>
      </c>
      <c r="N243" s="49">
        <v>25</v>
      </c>
      <c r="O243" s="28"/>
      <c r="P243" s="47" t="str">
        <f t="shared" si="55"/>
        <v/>
      </c>
      <c r="Q243" s="24" t="str">
        <f t="shared" si="56"/>
        <v/>
      </c>
      <c r="R243" s="24" t="str">
        <f>IF($L243="","",VLOOKUP(Q243,LISTAS!$F$5:$G$1006,2,0))</f>
        <v/>
      </c>
      <c r="S243" s="36" t="str">
        <f t="shared" si="57"/>
        <v/>
      </c>
      <c r="T243" s="25" t="str">
        <f t="shared" si="58"/>
        <v/>
      </c>
      <c r="U243" s="25" t="str">
        <f t="shared" si="59"/>
        <v/>
      </c>
    </row>
    <row r="244" spans="2:21" ht="16.5" x14ac:dyDescent="0.3">
      <c r="B244" s="51"/>
      <c r="C244" s="51" t="str">
        <f>IF(B244="","",VLOOKUP(B244,LISTAS!$F$5:$G$1006,2,0))</f>
        <v/>
      </c>
      <c r="D244" s="52"/>
      <c r="E244" s="52"/>
      <c r="F244" s="52" t="str">
        <f t="shared" si="49"/>
        <v/>
      </c>
      <c r="G244" s="5"/>
      <c r="H244" s="48" t="str">
        <f t="shared" si="52"/>
        <v/>
      </c>
      <c r="I244" s="63" t="str">
        <f t="shared" si="53"/>
        <v/>
      </c>
      <c r="J244" s="63" t="str">
        <f t="shared" si="53"/>
        <v/>
      </c>
      <c r="K244" s="48" t="str">
        <f t="shared" si="50"/>
        <v/>
      </c>
      <c r="L244" s="67" t="str">
        <f t="shared" si="51"/>
        <v/>
      </c>
      <c r="M244" s="48" t="str">
        <f t="shared" si="54"/>
        <v/>
      </c>
      <c r="N244" s="49">
        <v>26</v>
      </c>
      <c r="O244" s="28"/>
      <c r="P244" s="47" t="str">
        <f t="shared" si="55"/>
        <v/>
      </c>
      <c r="Q244" s="24" t="str">
        <f t="shared" si="56"/>
        <v/>
      </c>
      <c r="R244" s="24" t="str">
        <f>IF($L244="","",VLOOKUP(Q244,LISTAS!$F$5:$G$1006,2,0))</f>
        <v/>
      </c>
      <c r="S244" s="36" t="str">
        <f t="shared" si="57"/>
        <v/>
      </c>
      <c r="T244" s="25" t="str">
        <f t="shared" si="58"/>
        <v/>
      </c>
      <c r="U244" s="25" t="str">
        <f t="shared" si="59"/>
        <v/>
      </c>
    </row>
    <row r="245" spans="2:21" ht="16.5" x14ac:dyDescent="0.3">
      <c r="B245" s="51"/>
      <c r="C245" s="51" t="str">
        <f>IF(B245="","",VLOOKUP(B245,LISTAS!$F$5:$G$1006,2,0))</f>
        <v/>
      </c>
      <c r="D245" s="52"/>
      <c r="E245" s="52"/>
      <c r="F245" s="52" t="str">
        <f t="shared" si="49"/>
        <v/>
      </c>
      <c r="G245" s="5"/>
      <c r="H245" s="48" t="str">
        <f t="shared" si="52"/>
        <v/>
      </c>
      <c r="I245" s="63" t="str">
        <f t="shared" si="53"/>
        <v/>
      </c>
      <c r="J245" s="63" t="str">
        <f t="shared" si="53"/>
        <v/>
      </c>
      <c r="K245" s="48" t="str">
        <f t="shared" si="50"/>
        <v/>
      </c>
      <c r="L245" s="67" t="str">
        <f t="shared" si="51"/>
        <v/>
      </c>
      <c r="M245" s="48" t="str">
        <f t="shared" si="54"/>
        <v/>
      </c>
      <c r="N245" s="49">
        <v>27</v>
      </c>
      <c r="O245" s="28"/>
      <c r="P245" s="47" t="str">
        <f t="shared" si="55"/>
        <v/>
      </c>
      <c r="Q245" s="24" t="str">
        <f t="shared" si="56"/>
        <v/>
      </c>
      <c r="R245" s="24" t="str">
        <f>IF($L245="","",VLOOKUP(Q245,LISTAS!$F$5:$G$1006,2,0))</f>
        <v/>
      </c>
      <c r="S245" s="36" t="str">
        <f t="shared" si="57"/>
        <v/>
      </c>
      <c r="T245" s="25" t="str">
        <f t="shared" si="58"/>
        <v/>
      </c>
      <c r="U245" s="25" t="str">
        <f t="shared" si="59"/>
        <v/>
      </c>
    </row>
    <row r="246" spans="2:21" ht="16.5" x14ac:dyDescent="0.3">
      <c r="B246" s="51"/>
      <c r="C246" s="51" t="str">
        <f>IF(B246="","",VLOOKUP(B246,LISTAS!$F$5:$G$1006,2,0))</f>
        <v/>
      </c>
      <c r="D246" s="52"/>
      <c r="E246" s="52"/>
      <c r="F246" s="52" t="str">
        <f t="shared" si="49"/>
        <v/>
      </c>
      <c r="G246" s="5"/>
      <c r="H246" s="48" t="str">
        <f t="shared" si="52"/>
        <v/>
      </c>
      <c r="I246" s="63" t="str">
        <f t="shared" si="53"/>
        <v/>
      </c>
      <c r="J246" s="63" t="str">
        <f t="shared" si="53"/>
        <v/>
      </c>
      <c r="K246" s="48" t="str">
        <f t="shared" si="50"/>
        <v/>
      </c>
      <c r="L246" s="67" t="str">
        <f t="shared" si="51"/>
        <v/>
      </c>
      <c r="M246" s="48" t="str">
        <f t="shared" si="54"/>
        <v/>
      </c>
      <c r="N246" s="49">
        <v>28</v>
      </c>
      <c r="O246" s="28"/>
      <c r="P246" s="47" t="str">
        <f t="shared" si="55"/>
        <v/>
      </c>
      <c r="Q246" s="24" t="str">
        <f t="shared" si="56"/>
        <v/>
      </c>
      <c r="R246" s="24" t="str">
        <f>IF($L246="","",VLOOKUP(Q246,LISTAS!$F$5:$G$1006,2,0))</f>
        <v/>
      </c>
      <c r="S246" s="36" t="str">
        <f t="shared" si="57"/>
        <v/>
      </c>
      <c r="T246" s="25" t="str">
        <f t="shared" si="58"/>
        <v/>
      </c>
      <c r="U246" s="25" t="str">
        <f t="shared" si="59"/>
        <v/>
      </c>
    </row>
    <row r="247" spans="2:21" ht="16.5" x14ac:dyDescent="0.3">
      <c r="B247" s="51"/>
      <c r="C247" s="51" t="str">
        <f>IF(B247="","",VLOOKUP(B247,LISTAS!$F$5:$G$1006,2,0))</f>
        <v/>
      </c>
      <c r="D247" s="52"/>
      <c r="E247" s="52"/>
      <c r="F247" s="52" t="str">
        <f t="shared" si="49"/>
        <v/>
      </c>
      <c r="G247" s="5"/>
      <c r="H247" s="48" t="str">
        <f t="shared" si="52"/>
        <v/>
      </c>
      <c r="I247" s="63" t="str">
        <f t="shared" si="53"/>
        <v/>
      </c>
      <c r="J247" s="63" t="str">
        <f t="shared" si="53"/>
        <v/>
      </c>
      <c r="K247" s="48" t="str">
        <f t="shared" si="50"/>
        <v/>
      </c>
      <c r="L247" s="67" t="str">
        <f t="shared" si="51"/>
        <v/>
      </c>
      <c r="M247" s="48" t="str">
        <f t="shared" si="54"/>
        <v/>
      </c>
      <c r="N247" s="49">
        <v>29</v>
      </c>
      <c r="O247" s="28"/>
      <c r="P247" s="47" t="str">
        <f t="shared" si="55"/>
        <v/>
      </c>
      <c r="Q247" s="24" t="str">
        <f t="shared" si="56"/>
        <v/>
      </c>
      <c r="R247" s="24" t="str">
        <f>IF($L247="","",VLOOKUP(Q247,LISTAS!$F$5:$G$1006,2,0))</f>
        <v/>
      </c>
      <c r="S247" s="36" t="str">
        <f t="shared" si="57"/>
        <v/>
      </c>
      <c r="T247" s="25" t="str">
        <f t="shared" si="58"/>
        <v/>
      </c>
      <c r="U247" s="25" t="str">
        <f t="shared" si="59"/>
        <v/>
      </c>
    </row>
    <row r="248" spans="2:21" ht="16.5" x14ac:dyDescent="0.3">
      <c r="B248" s="51"/>
      <c r="C248" s="51" t="str">
        <f>IF(B248="","",VLOOKUP(B248,LISTAS!$F$5:$G$1006,2,0))</f>
        <v/>
      </c>
      <c r="D248" s="52"/>
      <c r="E248" s="52"/>
      <c r="F248" s="52" t="str">
        <f t="shared" si="49"/>
        <v/>
      </c>
      <c r="G248" s="5"/>
      <c r="H248" s="48" t="str">
        <f t="shared" si="52"/>
        <v/>
      </c>
      <c r="I248" s="63" t="str">
        <f t="shared" si="53"/>
        <v/>
      </c>
      <c r="J248" s="63" t="str">
        <f t="shared" si="53"/>
        <v/>
      </c>
      <c r="K248" s="48" t="str">
        <f t="shared" si="50"/>
        <v/>
      </c>
      <c r="L248" s="67" t="str">
        <f t="shared" si="51"/>
        <v/>
      </c>
      <c r="M248" s="48" t="str">
        <f t="shared" si="54"/>
        <v/>
      </c>
      <c r="N248" s="49">
        <v>30</v>
      </c>
      <c r="O248" s="28"/>
      <c r="P248" s="47" t="str">
        <f t="shared" si="55"/>
        <v/>
      </c>
      <c r="Q248" s="24" t="str">
        <f t="shared" si="56"/>
        <v/>
      </c>
      <c r="R248" s="24" t="str">
        <f>IF($L248="","",VLOOKUP(Q248,LISTAS!$F$5:$G$1006,2,0))</f>
        <v/>
      </c>
      <c r="S248" s="36" t="str">
        <f t="shared" si="57"/>
        <v/>
      </c>
      <c r="T248" s="25" t="str">
        <f t="shared" si="58"/>
        <v/>
      </c>
      <c r="U248" s="25" t="str">
        <f t="shared" si="59"/>
        <v/>
      </c>
    </row>
    <row r="249" spans="2:21" ht="16.5" x14ac:dyDescent="0.3">
      <c r="B249" s="51"/>
      <c r="C249" s="51" t="str">
        <f>IF(B249="","",VLOOKUP(B249,LISTAS!$F$5:$G$1006,2,0))</f>
        <v/>
      </c>
      <c r="D249" s="52"/>
      <c r="E249" s="52"/>
      <c r="F249" s="52" t="str">
        <f t="shared" si="49"/>
        <v/>
      </c>
      <c r="G249" s="5"/>
      <c r="H249" s="48" t="str">
        <f t="shared" si="52"/>
        <v/>
      </c>
      <c r="I249" s="63" t="str">
        <f t="shared" si="53"/>
        <v/>
      </c>
      <c r="J249" s="63" t="str">
        <f t="shared" si="53"/>
        <v/>
      </c>
      <c r="K249" s="48" t="str">
        <f t="shared" si="50"/>
        <v/>
      </c>
      <c r="L249" s="67" t="str">
        <f t="shared" si="51"/>
        <v/>
      </c>
      <c r="M249" s="48" t="str">
        <f t="shared" si="54"/>
        <v/>
      </c>
      <c r="N249" s="49">
        <v>31</v>
      </c>
      <c r="O249" s="28"/>
      <c r="P249" s="47" t="str">
        <f t="shared" si="55"/>
        <v/>
      </c>
      <c r="Q249" s="24" t="str">
        <f t="shared" si="56"/>
        <v/>
      </c>
      <c r="R249" s="24" t="str">
        <f>IF($L249="","",VLOOKUP(Q249,LISTAS!$F$5:$G$1006,2,0))</f>
        <v/>
      </c>
      <c r="S249" s="36" t="str">
        <f t="shared" si="57"/>
        <v/>
      </c>
      <c r="T249" s="25" t="str">
        <f t="shared" si="58"/>
        <v/>
      </c>
      <c r="U249" s="25" t="str">
        <f t="shared" si="59"/>
        <v/>
      </c>
    </row>
    <row r="250" spans="2:21" ht="16.5" x14ac:dyDescent="0.3">
      <c r="B250" s="51"/>
      <c r="C250" s="51" t="str">
        <f>IF(B250="","",VLOOKUP(B250,LISTAS!$F$5:$G$1006,2,0))</f>
        <v/>
      </c>
      <c r="D250" s="52"/>
      <c r="E250" s="52"/>
      <c r="F250" s="52" t="str">
        <f t="shared" si="49"/>
        <v/>
      </c>
      <c r="G250" s="5"/>
      <c r="H250" s="48" t="str">
        <f t="shared" si="52"/>
        <v/>
      </c>
      <c r="I250" s="63" t="str">
        <f t="shared" si="53"/>
        <v/>
      </c>
      <c r="J250" s="63" t="str">
        <f t="shared" si="53"/>
        <v/>
      </c>
      <c r="K250" s="48" t="str">
        <f t="shared" si="50"/>
        <v/>
      </c>
      <c r="L250" s="67" t="str">
        <f t="shared" si="51"/>
        <v/>
      </c>
      <c r="M250" s="48" t="str">
        <f t="shared" si="54"/>
        <v/>
      </c>
      <c r="N250" s="49">
        <v>32</v>
      </c>
      <c r="O250" s="28"/>
      <c r="P250" s="47" t="str">
        <f t="shared" si="55"/>
        <v/>
      </c>
      <c r="Q250" s="24" t="str">
        <f t="shared" si="56"/>
        <v/>
      </c>
      <c r="R250" s="24" t="str">
        <f>IF($L250="","",VLOOKUP(Q250,LISTAS!$F$5:$G$1006,2,0))</f>
        <v/>
      </c>
      <c r="S250" s="36" t="str">
        <f t="shared" si="57"/>
        <v/>
      </c>
      <c r="T250" s="25" t="str">
        <f t="shared" si="58"/>
        <v/>
      </c>
      <c r="U250" s="25" t="str">
        <f t="shared" si="59"/>
        <v/>
      </c>
    </row>
    <row r="251" spans="2:21" ht="16.5" x14ac:dyDescent="0.3">
      <c r="B251" s="51"/>
      <c r="C251" s="51" t="str">
        <f>IF(B251="","",VLOOKUP(B251,LISTAS!$F$5:$G$1006,2,0))</f>
        <v/>
      </c>
      <c r="D251" s="52"/>
      <c r="E251" s="52"/>
      <c r="F251" s="52" t="str">
        <f t="shared" si="49"/>
        <v/>
      </c>
      <c r="G251" s="5"/>
      <c r="H251" s="48" t="str">
        <f t="shared" si="52"/>
        <v/>
      </c>
      <c r="I251" s="63" t="str">
        <f t="shared" si="53"/>
        <v/>
      </c>
      <c r="J251" s="63" t="str">
        <f t="shared" si="53"/>
        <v/>
      </c>
      <c r="K251" s="48" t="str">
        <f t="shared" si="50"/>
        <v/>
      </c>
      <c r="L251" s="67" t="str">
        <f t="shared" si="51"/>
        <v/>
      </c>
      <c r="M251" s="48" t="str">
        <f t="shared" si="54"/>
        <v/>
      </c>
      <c r="N251" s="49">
        <v>33</v>
      </c>
      <c r="O251" s="28"/>
      <c r="P251" s="47" t="str">
        <f t="shared" si="55"/>
        <v/>
      </c>
      <c r="Q251" s="24" t="str">
        <f t="shared" si="56"/>
        <v/>
      </c>
      <c r="R251" s="24" t="str">
        <f>IF($L251="","",VLOOKUP(Q251,LISTAS!$F$5:$G$1006,2,0))</f>
        <v/>
      </c>
      <c r="S251" s="36" t="str">
        <f t="shared" si="57"/>
        <v/>
      </c>
      <c r="T251" s="25" t="str">
        <f t="shared" si="58"/>
        <v/>
      </c>
      <c r="U251" s="25" t="str">
        <f t="shared" si="59"/>
        <v/>
      </c>
    </row>
    <row r="252" spans="2:21" ht="16.5" x14ac:dyDescent="0.3">
      <c r="B252" s="51"/>
      <c r="C252" s="51" t="str">
        <f>IF(B252="","",VLOOKUP(B252,LISTAS!$F$5:$G$1006,2,0))</f>
        <v/>
      </c>
      <c r="D252" s="52"/>
      <c r="E252" s="52"/>
      <c r="F252" s="52" t="str">
        <f t="shared" si="49"/>
        <v/>
      </c>
      <c r="G252" s="5"/>
      <c r="H252" s="48" t="str">
        <f t="shared" si="52"/>
        <v/>
      </c>
      <c r="I252" s="63" t="str">
        <f t="shared" si="53"/>
        <v/>
      </c>
      <c r="J252" s="63" t="str">
        <f t="shared" si="53"/>
        <v/>
      </c>
      <c r="K252" s="48" t="str">
        <f t="shared" si="50"/>
        <v/>
      </c>
      <c r="L252" s="67" t="str">
        <f t="shared" si="51"/>
        <v/>
      </c>
      <c r="M252" s="48" t="str">
        <f t="shared" si="54"/>
        <v/>
      </c>
      <c r="N252" s="49">
        <v>34</v>
      </c>
      <c r="O252" s="28"/>
      <c r="P252" s="47" t="str">
        <f t="shared" si="55"/>
        <v/>
      </c>
      <c r="Q252" s="24" t="str">
        <f t="shared" si="56"/>
        <v/>
      </c>
      <c r="R252" s="24" t="str">
        <f>IF($L252="","",VLOOKUP(Q252,LISTAS!$F$5:$G$1006,2,0))</f>
        <v/>
      </c>
      <c r="S252" s="36" t="str">
        <f t="shared" si="57"/>
        <v/>
      </c>
      <c r="T252" s="25" t="str">
        <f t="shared" si="58"/>
        <v/>
      </c>
      <c r="U252" s="25" t="str">
        <f t="shared" si="59"/>
        <v/>
      </c>
    </row>
    <row r="253" spans="2:21" ht="16.5" x14ac:dyDescent="0.3">
      <c r="B253" s="51"/>
      <c r="C253" s="51" t="str">
        <f>IF(B253="","",VLOOKUP(B253,LISTAS!$F$5:$G$1006,2,0))</f>
        <v/>
      </c>
      <c r="D253" s="52"/>
      <c r="E253" s="52"/>
      <c r="F253" s="52" t="str">
        <f t="shared" si="49"/>
        <v/>
      </c>
      <c r="G253" s="5"/>
      <c r="H253" s="48" t="str">
        <f t="shared" si="52"/>
        <v/>
      </c>
      <c r="I253" s="63" t="str">
        <f t="shared" si="53"/>
        <v/>
      </c>
      <c r="J253" s="63" t="str">
        <f t="shared" si="53"/>
        <v/>
      </c>
      <c r="K253" s="48" t="str">
        <f t="shared" si="50"/>
        <v/>
      </c>
      <c r="L253" s="67" t="str">
        <f t="shared" si="51"/>
        <v/>
      </c>
      <c r="M253" s="48" t="str">
        <f t="shared" si="54"/>
        <v/>
      </c>
      <c r="N253" s="49">
        <v>35</v>
      </c>
      <c r="O253" s="28"/>
      <c r="P253" s="47" t="str">
        <f t="shared" si="55"/>
        <v/>
      </c>
      <c r="Q253" s="24" t="str">
        <f t="shared" si="56"/>
        <v/>
      </c>
      <c r="R253" s="24" t="str">
        <f>IF($L253="","",VLOOKUP(Q253,LISTAS!$F$5:$G$1006,2,0))</f>
        <v/>
      </c>
      <c r="S253" s="36" t="str">
        <f t="shared" si="57"/>
        <v/>
      </c>
      <c r="T253" s="25" t="str">
        <f t="shared" si="58"/>
        <v/>
      </c>
      <c r="U253" s="25" t="str">
        <f t="shared" si="59"/>
        <v/>
      </c>
    </row>
    <row r="254" spans="2:21" ht="16.5" x14ac:dyDescent="0.3">
      <c r="B254" s="51"/>
      <c r="C254" s="51" t="str">
        <f>IF(B254="","",VLOOKUP(B254,LISTAS!$F$5:$G$1006,2,0))</f>
        <v/>
      </c>
      <c r="D254" s="52"/>
      <c r="E254" s="52"/>
      <c r="F254" s="52" t="str">
        <f t="shared" si="49"/>
        <v/>
      </c>
      <c r="G254" s="5"/>
      <c r="H254" s="48" t="str">
        <f t="shared" si="52"/>
        <v/>
      </c>
      <c r="I254" s="63" t="str">
        <f t="shared" si="53"/>
        <v/>
      </c>
      <c r="J254" s="63" t="str">
        <f t="shared" si="53"/>
        <v/>
      </c>
      <c r="K254" s="48" t="str">
        <f t="shared" si="50"/>
        <v/>
      </c>
      <c r="L254" s="67" t="str">
        <f t="shared" si="51"/>
        <v/>
      </c>
      <c r="M254" s="48" t="str">
        <f t="shared" si="54"/>
        <v/>
      </c>
      <c r="N254" s="49">
        <v>36</v>
      </c>
      <c r="O254" s="28"/>
      <c r="P254" s="47" t="str">
        <f t="shared" si="55"/>
        <v/>
      </c>
      <c r="Q254" s="24" t="str">
        <f t="shared" si="56"/>
        <v/>
      </c>
      <c r="R254" s="24" t="str">
        <f>IF($L254="","",VLOOKUP(Q254,LISTAS!$F$5:$G$1006,2,0))</f>
        <v/>
      </c>
      <c r="S254" s="36" t="str">
        <f t="shared" si="57"/>
        <v/>
      </c>
      <c r="T254" s="25" t="str">
        <f t="shared" si="58"/>
        <v/>
      </c>
      <c r="U254" s="25" t="str">
        <f t="shared" si="59"/>
        <v/>
      </c>
    </row>
    <row r="255" spans="2:21" ht="16.5" x14ac:dyDescent="0.3">
      <c r="B255" s="51"/>
      <c r="C255" s="51" t="str">
        <f>IF(B255="","",VLOOKUP(B255,LISTAS!$F$5:$G$1006,2,0))</f>
        <v/>
      </c>
      <c r="D255" s="52"/>
      <c r="E255" s="52"/>
      <c r="F255" s="52" t="str">
        <f t="shared" si="49"/>
        <v/>
      </c>
      <c r="G255" s="5"/>
      <c r="H255" s="48" t="str">
        <f t="shared" si="52"/>
        <v/>
      </c>
      <c r="I255" s="63" t="str">
        <f t="shared" si="53"/>
        <v/>
      </c>
      <c r="J255" s="63" t="str">
        <f t="shared" si="53"/>
        <v/>
      </c>
      <c r="K255" s="48" t="str">
        <f t="shared" si="50"/>
        <v/>
      </c>
      <c r="L255" s="67" t="str">
        <f t="shared" si="51"/>
        <v/>
      </c>
      <c r="M255" s="48" t="str">
        <f t="shared" si="54"/>
        <v/>
      </c>
      <c r="N255" s="49">
        <v>37</v>
      </c>
      <c r="O255" s="28"/>
      <c r="P255" s="47" t="str">
        <f t="shared" si="55"/>
        <v/>
      </c>
      <c r="Q255" s="24" t="str">
        <f t="shared" si="56"/>
        <v/>
      </c>
      <c r="R255" s="24" t="str">
        <f>IF($L255="","",VLOOKUP(Q255,LISTAS!$F$5:$G$1006,2,0))</f>
        <v/>
      </c>
      <c r="S255" s="36" t="str">
        <f t="shared" si="57"/>
        <v/>
      </c>
      <c r="T255" s="25" t="str">
        <f t="shared" si="58"/>
        <v/>
      </c>
      <c r="U255" s="25" t="str">
        <f t="shared" si="59"/>
        <v/>
      </c>
    </row>
    <row r="256" spans="2:21" ht="16.5" x14ac:dyDescent="0.3">
      <c r="B256" s="51"/>
      <c r="C256" s="51" t="str">
        <f>IF(B256="","",VLOOKUP(B256,LISTAS!$F$5:$G$1006,2,0))</f>
        <v/>
      </c>
      <c r="D256" s="52"/>
      <c r="E256" s="52"/>
      <c r="F256" s="52" t="str">
        <f t="shared" si="49"/>
        <v/>
      </c>
      <c r="G256" s="5"/>
      <c r="H256" s="48" t="str">
        <f t="shared" si="52"/>
        <v/>
      </c>
      <c r="I256" s="63" t="str">
        <f t="shared" si="53"/>
        <v/>
      </c>
      <c r="J256" s="63" t="str">
        <f t="shared" si="53"/>
        <v/>
      </c>
      <c r="K256" s="48" t="str">
        <f t="shared" si="50"/>
        <v/>
      </c>
      <c r="L256" s="67" t="str">
        <f t="shared" si="51"/>
        <v/>
      </c>
      <c r="M256" s="48" t="str">
        <f t="shared" si="54"/>
        <v/>
      </c>
      <c r="N256" s="49">
        <v>38</v>
      </c>
      <c r="O256" s="28"/>
      <c r="P256" s="47" t="str">
        <f t="shared" si="55"/>
        <v/>
      </c>
      <c r="Q256" s="24" t="str">
        <f t="shared" si="56"/>
        <v/>
      </c>
      <c r="R256" s="24" t="str">
        <f>IF($L256="","",VLOOKUP(Q256,LISTAS!$F$5:$G$1006,2,0))</f>
        <v/>
      </c>
      <c r="S256" s="36" t="str">
        <f t="shared" si="57"/>
        <v/>
      </c>
      <c r="T256" s="25" t="str">
        <f t="shared" si="58"/>
        <v/>
      </c>
      <c r="U256" s="25" t="str">
        <f t="shared" si="59"/>
        <v/>
      </c>
    </row>
    <row r="257" spans="2:21" ht="16.5" x14ac:dyDescent="0.3">
      <c r="B257" s="51"/>
      <c r="C257" s="51" t="str">
        <f>IF(B257="","",VLOOKUP(B257,LISTAS!$F$5:$G$1006,2,0))</f>
        <v/>
      </c>
      <c r="D257" s="52"/>
      <c r="E257" s="52"/>
      <c r="F257" s="52" t="str">
        <f t="shared" si="49"/>
        <v/>
      </c>
      <c r="G257" s="5"/>
      <c r="H257" s="48" t="str">
        <f t="shared" si="52"/>
        <v/>
      </c>
      <c r="I257" s="63" t="str">
        <f t="shared" si="53"/>
        <v/>
      </c>
      <c r="J257" s="63" t="str">
        <f t="shared" si="53"/>
        <v/>
      </c>
      <c r="K257" s="48" t="str">
        <f t="shared" si="50"/>
        <v/>
      </c>
      <c r="L257" s="67" t="str">
        <f t="shared" si="51"/>
        <v/>
      </c>
      <c r="M257" s="48" t="str">
        <f t="shared" si="54"/>
        <v/>
      </c>
      <c r="N257" s="49">
        <v>39</v>
      </c>
      <c r="O257" s="28"/>
      <c r="P257" s="47" t="str">
        <f t="shared" si="55"/>
        <v/>
      </c>
      <c r="Q257" s="24" t="str">
        <f t="shared" si="56"/>
        <v/>
      </c>
      <c r="R257" s="24" t="str">
        <f>IF($L257="","",VLOOKUP(Q257,LISTAS!$F$5:$G$1006,2,0))</f>
        <v/>
      </c>
      <c r="S257" s="36" t="str">
        <f t="shared" si="57"/>
        <v/>
      </c>
      <c r="T257" s="25" t="str">
        <f t="shared" si="58"/>
        <v/>
      </c>
      <c r="U257" s="25" t="str">
        <f t="shared" si="59"/>
        <v/>
      </c>
    </row>
    <row r="258" spans="2:21" ht="16.5" x14ac:dyDescent="0.3">
      <c r="B258" s="51"/>
      <c r="C258" s="51" t="str">
        <f>IF(B258="","",VLOOKUP(B258,LISTAS!$F$5:$G$1006,2,0))</f>
        <v/>
      </c>
      <c r="D258" s="52"/>
      <c r="E258" s="52"/>
      <c r="F258" s="52" t="str">
        <f t="shared" si="49"/>
        <v/>
      </c>
      <c r="G258" s="5"/>
      <c r="H258" s="48" t="str">
        <f t="shared" si="52"/>
        <v/>
      </c>
      <c r="I258" s="63" t="str">
        <f t="shared" si="53"/>
        <v/>
      </c>
      <c r="J258" s="63" t="str">
        <f t="shared" si="53"/>
        <v/>
      </c>
      <c r="K258" s="48" t="str">
        <f t="shared" si="50"/>
        <v/>
      </c>
      <c r="L258" s="67" t="str">
        <f t="shared" si="51"/>
        <v/>
      </c>
      <c r="M258" s="48" t="str">
        <f t="shared" si="54"/>
        <v/>
      </c>
      <c r="N258" s="49">
        <v>40</v>
      </c>
      <c r="O258" s="28"/>
      <c r="P258" s="47" t="str">
        <f t="shared" si="55"/>
        <v/>
      </c>
      <c r="Q258" s="24" t="str">
        <f t="shared" si="56"/>
        <v/>
      </c>
      <c r="R258" s="24" t="str">
        <f>IF($L258="","",VLOOKUP(Q258,LISTAS!$F$5:$G$1006,2,0))</f>
        <v/>
      </c>
      <c r="S258" s="36" t="str">
        <f t="shared" si="57"/>
        <v/>
      </c>
      <c r="T258" s="25" t="str">
        <f t="shared" si="58"/>
        <v/>
      </c>
      <c r="U258" s="25" t="str">
        <f t="shared" si="59"/>
        <v/>
      </c>
    </row>
    <row r="259" spans="2:21" ht="16.5" x14ac:dyDescent="0.3">
      <c r="B259" s="51"/>
      <c r="C259" s="51" t="str">
        <f>IF(B259="","",VLOOKUP(B259,LISTAS!$F$5:$G$1006,2,0))</f>
        <v/>
      </c>
      <c r="D259" s="52"/>
      <c r="E259" s="52"/>
      <c r="F259" s="52" t="str">
        <f t="shared" si="49"/>
        <v/>
      </c>
      <c r="G259" s="5"/>
      <c r="H259" s="48" t="str">
        <f t="shared" si="52"/>
        <v/>
      </c>
      <c r="I259" s="63" t="str">
        <f t="shared" si="53"/>
        <v/>
      </c>
      <c r="J259" s="63" t="str">
        <f t="shared" si="53"/>
        <v/>
      </c>
      <c r="K259" s="48" t="str">
        <f t="shared" si="50"/>
        <v/>
      </c>
      <c r="L259" s="67" t="str">
        <f t="shared" si="51"/>
        <v/>
      </c>
      <c r="M259" s="48" t="str">
        <f t="shared" si="54"/>
        <v/>
      </c>
      <c r="N259" s="49">
        <v>41</v>
      </c>
      <c r="O259" s="28"/>
      <c r="P259" s="47" t="str">
        <f t="shared" si="55"/>
        <v/>
      </c>
      <c r="Q259" s="24" t="str">
        <f t="shared" si="56"/>
        <v/>
      </c>
      <c r="R259" s="24" t="str">
        <f>IF($L259="","",VLOOKUP(Q259,LISTAS!$F$5:$G$1006,2,0))</f>
        <v/>
      </c>
      <c r="S259" s="36" t="str">
        <f t="shared" si="57"/>
        <v/>
      </c>
      <c r="T259" s="25" t="str">
        <f t="shared" si="58"/>
        <v/>
      </c>
      <c r="U259" s="25" t="str">
        <f t="shared" si="59"/>
        <v/>
      </c>
    </row>
    <row r="260" spans="2:21" ht="16.5" x14ac:dyDescent="0.3">
      <c r="B260" s="51"/>
      <c r="C260" s="51" t="str">
        <f>IF(B260="","",VLOOKUP(B260,LISTAS!$F$5:$G$1006,2,0))</f>
        <v/>
      </c>
      <c r="D260" s="52"/>
      <c r="E260" s="52"/>
      <c r="F260" s="52" t="str">
        <f t="shared" si="49"/>
        <v/>
      </c>
      <c r="G260" s="5"/>
      <c r="H260" s="48" t="str">
        <f t="shared" si="52"/>
        <v/>
      </c>
      <c r="I260" s="63" t="str">
        <f t="shared" si="53"/>
        <v/>
      </c>
      <c r="J260" s="63" t="str">
        <f t="shared" si="53"/>
        <v/>
      </c>
      <c r="K260" s="48" t="str">
        <f t="shared" si="50"/>
        <v/>
      </c>
      <c r="L260" s="67" t="str">
        <f t="shared" si="51"/>
        <v/>
      </c>
      <c r="M260" s="48" t="str">
        <f t="shared" si="54"/>
        <v/>
      </c>
      <c r="N260" s="49">
        <v>42</v>
      </c>
      <c r="O260" s="28"/>
      <c r="P260" s="47" t="str">
        <f t="shared" si="55"/>
        <v/>
      </c>
      <c r="Q260" s="24" t="str">
        <f t="shared" si="56"/>
        <v/>
      </c>
      <c r="R260" s="24" t="str">
        <f>IF($L260="","",VLOOKUP(Q260,LISTAS!$F$5:$G$1006,2,0))</f>
        <v/>
      </c>
      <c r="S260" s="36" t="str">
        <f t="shared" si="57"/>
        <v/>
      </c>
      <c r="T260" s="25" t="str">
        <f t="shared" si="58"/>
        <v/>
      </c>
      <c r="U260" s="25" t="str">
        <f t="shared" si="59"/>
        <v/>
      </c>
    </row>
    <row r="261" spans="2:21" ht="16.5" x14ac:dyDescent="0.3">
      <c r="B261" s="51"/>
      <c r="C261" s="51" t="str">
        <f>IF(B261="","",VLOOKUP(B261,LISTAS!$F$5:$G$1006,2,0))</f>
        <v/>
      </c>
      <c r="D261" s="52"/>
      <c r="E261" s="52"/>
      <c r="F261" s="52" t="str">
        <f t="shared" si="49"/>
        <v/>
      </c>
      <c r="G261" s="5"/>
      <c r="H261" s="48" t="str">
        <f t="shared" si="52"/>
        <v/>
      </c>
      <c r="I261" s="63" t="str">
        <f t="shared" si="53"/>
        <v/>
      </c>
      <c r="J261" s="63" t="str">
        <f t="shared" si="53"/>
        <v/>
      </c>
      <c r="K261" s="48" t="str">
        <f t="shared" si="50"/>
        <v/>
      </c>
      <c r="L261" s="67" t="str">
        <f t="shared" si="51"/>
        <v/>
      </c>
      <c r="M261" s="48" t="str">
        <f t="shared" si="54"/>
        <v/>
      </c>
      <c r="N261" s="49">
        <v>43</v>
      </c>
      <c r="O261" s="28"/>
      <c r="P261" s="47" t="str">
        <f t="shared" si="55"/>
        <v/>
      </c>
      <c r="Q261" s="24" t="str">
        <f t="shared" si="56"/>
        <v/>
      </c>
      <c r="R261" s="24" t="str">
        <f>IF($L261="","",VLOOKUP(Q261,LISTAS!$F$5:$G$1006,2,0))</f>
        <v/>
      </c>
      <c r="S261" s="36" t="str">
        <f t="shared" si="57"/>
        <v/>
      </c>
      <c r="T261" s="25" t="str">
        <f t="shared" si="58"/>
        <v/>
      </c>
      <c r="U261" s="25" t="str">
        <f t="shared" si="59"/>
        <v/>
      </c>
    </row>
    <row r="262" spans="2:21" ht="16.5" x14ac:dyDescent="0.3">
      <c r="B262" s="51"/>
      <c r="C262" s="51" t="str">
        <f>IF(B262="","",VLOOKUP(B262,LISTAS!$F$5:$G$1006,2,0))</f>
        <v/>
      </c>
      <c r="D262" s="52"/>
      <c r="E262" s="52"/>
      <c r="F262" s="52" t="str">
        <f t="shared" si="49"/>
        <v/>
      </c>
      <c r="G262" s="5"/>
      <c r="H262" s="48" t="str">
        <f t="shared" si="52"/>
        <v/>
      </c>
      <c r="I262" s="63" t="str">
        <f t="shared" si="53"/>
        <v/>
      </c>
      <c r="J262" s="63" t="str">
        <f t="shared" si="53"/>
        <v/>
      </c>
      <c r="K262" s="48" t="str">
        <f t="shared" si="50"/>
        <v/>
      </c>
      <c r="L262" s="67" t="str">
        <f t="shared" si="51"/>
        <v/>
      </c>
      <c r="M262" s="48" t="str">
        <f t="shared" si="54"/>
        <v/>
      </c>
      <c r="N262" s="49">
        <v>44</v>
      </c>
      <c r="O262" s="28"/>
      <c r="P262" s="47" t="str">
        <f t="shared" si="55"/>
        <v/>
      </c>
      <c r="Q262" s="24" t="str">
        <f t="shared" si="56"/>
        <v/>
      </c>
      <c r="R262" s="24" t="str">
        <f>IF($L262="","",VLOOKUP(Q262,LISTAS!$F$5:$G$1006,2,0))</f>
        <v/>
      </c>
      <c r="S262" s="36" t="str">
        <f t="shared" si="57"/>
        <v/>
      </c>
      <c r="T262" s="25" t="str">
        <f t="shared" si="58"/>
        <v/>
      </c>
      <c r="U262" s="25" t="str">
        <f t="shared" si="59"/>
        <v/>
      </c>
    </row>
    <row r="263" spans="2:21" ht="16.5" x14ac:dyDescent="0.3">
      <c r="B263" s="51"/>
      <c r="C263" s="51" t="str">
        <f>IF(B263="","",VLOOKUP(B263,LISTAS!$F$5:$G$1006,2,0))</f>
        <v/>
      </c>
      <c r="D263" s="52"/>
      <c r="E263" s="52"/>
      <c r="F263" s="52" t="str">
        <f t="shared" si="49"/>
        <v/>
      </c>
      <c r="G263" s="5"/>
      <c r="H263" s="48" t="str">
        <f t="shared" si="52"/>
        <v/>
      </c>
      <c r="I263" s="63" t="str">
        <f t="shared" si="53"/>
        <v/>
      </c>
      <c r="J263" s="63" t="str">
        <f t="shared" si="53"/>
        <v/>
      </c>
      <c r="K263" s="48" t="str">
        <f t="shared" si="50"/>
        <v/>
      </c>
      <c r="L263" s="67" t="str">
        <f t="shared" si="51"/>
        <v/>
      </c>
      <c r="M263" s="48" t="str">
        <f t="shared" si="54"/>
        <v/>
      </c>
      <c r="N263" s="49">
        <v>45</v>
      </c>
      <c r="O263" s="28"/>
      <c r="P263" s="47" t="str">
        <f t="shared" si="55"/>
        <v/>
      </c>
      <c r="Q263" s="24" t="str">
        <f t="shared" si="56"/>
        <v/>
      </c>
      <c r="R263" s="24" t="str">
        <f>IF($L263="","",VLOOKUP(Q263,LISTAS!$F$5:$G$1006,2,0))</f>
        <v/>
      </c>
      <c r="S263" s="36" t="str">
        <f t="shared" si="57"/>
        <v/>
      </c>
      <c r="T263" s="25" t="str">
        <f t="shared" si="58"/>
        <v/>
      </c>
      <c r="U263" s="25" t="str">
        <f t="shared" si="59"/>
        <v/>
      </c>
    </row>
    <row r="264" spans="2:21" ht="16.5" x14ac:dyDescent="0.3">
      <c r="B264" s="51"/>
      <c r="C264" s="51" t="str">
        <f>IF(B264="","",VLOOKUP(B264,LISTAS!$F$5:$G$1006,2,0))</f>
        <v/>
      </c>
      <c r="D264" s="52"/>
      <c r="E264" s="52"/>
      <c r="F264" s="52" t="str">
        <f t="shared" si="49"/>
        <v/>
      </c>
      <c r="G264" s="5"/>
      <c r="H264" s="48" t="str">
        <f t="shared" si="52"/>
        <v/>
      </c>
      <c r="I264" s="63" t="str">
        <f t="shared" si="53"/>
        <v/>
      </c>
      <c r="J264" s="63" t="str">
        <f t="shared" si="53"/>
        <v/>
      </c>
      <c r="K264" s="48" t="str">
        <f t="shared" si="50"/>
        <v/>
      </c>
      <c r="L264" s="67" t="str">
        <f t="shared" si="51"/>
        <v/>
      </c>
      <c r="M264" s="48" t="str">
        <f t="shared" si="54"/>
        <v/>
      </c>
      <c r="N264" s="49">
        <v>46</v>
      </c>
      <c r="O264" s="28"/>
      <c r="P264" s="47" t="str">
        <f t="shared" si="55"/>
        <v/>
      </c>
      <c r="Q264" s="24" t="str">
        <f t="shared" si="56"/>
        <v/>
      </c>
      <c r="R264" s="24" t="str">
        <f>IF($L264="","",VLOOKUP(Q264,LISTAS!$F$5:$G$1006,2,0))</f>
        <v/>
      </c>
      <c r="S264" s="36" t="str">
        <f t="shared" si="57"/>
        <v/>
      </c>
      <c r="T264" s="25" t="str">
        <f t="shared" si="58"/>
        <v/>
      </c>
      <c r="U264" s="25" t="str">
        <f t="shared" si="59"/>
        <v/>
      </c>
    </row>
    <row r="265" spans="2:21" ht="16.5" x14ac:dyDescent="0.3">
      <c r="B265" s="51"/>
      <c r="C265" s="51" t="str">
        <f>IF(B265="","",VLOOKUP(B265,LISTAS!$F$5:$G$1006,2,0))</f>
        <v/>
      </c>
      <c r="D265" s="52"/>
      <c r="E265" s="52"/>
      <c r="F265" s="52" t="str">
        <f t="shared" si="49"/>
        <v/>
      </c>
      <c r="G265" s="5"/>
      <c r="H265" s="48" t="str">
        <f t="shared" si="52"/>
        <v/>
      </c>
      <c r="I265" s="63" t="str">
        <f t="shared" si="53"/>
        <v/>
      </c>
      <c r="J265" s="63" t="str">
        <f t="shared" si="53"/>
        <v/>
      </c>
      <c r="K265" s="48" t="str">
        <f t="shared" si="50"/>
        <v/>
      </c>
      <c r="L265" s="67" t="str">
        <f t="shared" si="51"/>
        <v/>
      </c>
      <c r="M265" s="48" t="str">
        <f t="shared" si="54"/>
        <v/>
      </c>
      <c r="N265" s="49">
        <v>47</v>
      </c>
      <c r="O265" s="28"/>
      <c r="P265" s="47" t="str">
        <f t="shared" si="55"/>
        <v/>
      </c>
      <c r="Q265" s="24" t="str">
        <f t="shared" si="56"/>
        <v/>
      </c>
      <c r="R265" s="24" t="str">
        <f>IF($L265="","",VLOOKUP(Q265,LISTAS!$F$5:$G$1006,2,0))</f>
        <v/>
      </c>
      <c r="S265" s="36" t="str">
        <f t="shared" si="57"/>
        <v/>
      </c>
      <c r="T265" s="25" t="str">
        <f t="shared" si="58"/>
        <v/>
      </c>
      <c r="U265" s="25" t="str">
        <f t="shared" si="59"/>
        <v/>
      </c>
    </row>
    <row r="266" spans="2:21" ht="16.5" x14ac:dyDescent="0.3">
      <c r="B266" s="51"/>
      <c r="C266" s="51" t="str">
        <f>IF(B266="","",VLOOKUP(B266,LISTAS!$F$5:$G$1006,2,0))</f>
        <v/>
      </c>
      <c r="D266" s="52"/>
      <c r="E266" s="52"/>
      <c r="F266" s="52" t="str">
        <f t="shared" si="49"/>
        <v/>
      </c>
      <c r="G266" s="5"/>
      <c r="H266" s="48" t="str">
        <f t="shared" si="52"/>
        <v/>
      </c>
      <c r="I266" s="63" t="str">
        <f t="shared" si="53"/>
        <v/>
      </c>
      <c r="J266" s="63" t="str">
        <f t="shared" si="53"/>
        <v/>
      </c>
      <c r="K266" s="48" t="str">
        <f t="shared" si="50"/>
        <v/>
      </c>
      <c r="L266" s="67" t="str">
        <f t="shared" si="51"/>
        <v/>
      </c>
      <c r="M266" s="48" t="str">
        <f t="shared" si="54"/>
        <v/>
      </c>
      <c r="N266" s="49">
        <v>48</v>
      </c>
      <c r="O266" s="28"/>
      <c r="P266" s="47" t="str">
        <f t="shared" si="55"/>
        <v/>
      </c>
      <c r="Q266" s="24" t="str">
        <f t="shared" si="56"/>
        <v/>
      </c>
      <c r="R266" s="24" t="str">
        <f>IF($L266="","",VLOOKUP(Q266,LISTAS!$F$5:$G$1006,2,0))</f>
        <v/>
      </c>
      <c r="S266" s="36" t="str">
        <f t="shared" si="57"/>
        <v/>
      </c>
      <c r="T266" s="25" t="str">
        <f t="shared" si="58"/>
        <v/>
      </c>
      <c r="U266" s="25" t="str">
        <f t="shared" si="59"/>
        <v/>
      </c>
    </row>
    <row r="267" spans="2:21" ht="16.5" x14ac:dyDescent="0.3">
      <c r="B267" s="51"/>
      <c r="C267" s="51" t="str">
        <f>IF(B267="","",VLOOKUP(B267,LISTAS!$F$5:$G$1006,2,0))</f>
        <v/>
      </c>
      <c r="D267" s="52"/>
      <c r="E267" s="52"/>
      <c r="F267" s="52" t="str">
        <f t="shared" si="49"/>
        <v/>
      </c>
      <c r="G267" s="5"/>
      <c r="H267" s="48" t="str">
        <f t="shared" si="52"/>
        <v/>
      </c>
      <c r="I267" s="63" t="str">
        <f t="shared" si="53"/>
        <v/>
      </c>
      <c r="J267" s="63" t="str">
        <f t="shared" si="53"/>
        <v/>
      </c>
      <c r="K267" s="48" t="str">
        <f t="shared" si="50"/>
        <v/>
      </c>
      <c r="L267" s="67" t="str">
        <f t="shared" si="51"/>
        <v/>
      </c>
      <c r="M267" s="48" t="str">
        <f t="shared" si="54"/>
        <v/>
      </c>
      <c r="N267" s="49">
        <v>49</v>
      </c>
      <c r="O267" s="28"/>
      <c r="P267" s="47" t="str">
        <f t="shared" si="55"/>
        <v/>
      </c>
      <c r="Q267" s="24" t="str">
        <f t="shared" si="56"/>
        <v/>
      </c>
      <c r="R267" s="24" t="str">
        <f>IF($L267="","",VLOOKUP(Q267,LISTAS!$F$5:$G$1006,2,0))</f>
        <v/>
      </c>
      <c r="S267" s="36" t="str">
        <f t="shared" si="57"/>
        <v/>
      </c>
      <c r="T267" s="25" t="str">
        <f t="shared" si="58"/>
        <v/>
      </c>
      <c r="U267" s="25" t="str">
        <f t="shared" si="59"/>
        <v/>
      </c>
    </row>
    <row r="268" spans="2:21" ht="16.5" x14ac:dyDescent="0.3">
      <c r="B268" s="51"/>
      <c r="C268" s="51" t="str">
        <f>IF(B268="","",VLOOKUP(B268,LISTAS!$F$5:$G$1006,2,0))</f>
        <v/>
      </c>
      <c r="D268" s="52"/>
      <c r="E268" s="52"/>
      <c r="F268" s="52" t="str">
        <f t="shared" si="49"/>
        <v/>
      </c>
      <c r="G268" s="5"/>
      <c r="H268" s="48" t="str">
        <f t="shared" si="52"/>
        <v/>
      </c>
      <c r="I268" s="63" t="str">
        <f t="shared" si="53"/>
        <v/>
      </c>
      <c r="J268" s="63" t="str">
        <f t="shared" si="53"/>
        <v/>
      </c>
      <c r="K268" s="48" t="str">
        <f t="shared" si="50"/>
        <v/>
      </c>
      <c r="L268" s="67" t="str">
        <f t="shared" si="51"/>
        <v/>
      </c>
      <c r="M268" s="48" t="str">
        <f t="shared" si="54"/>
        <v/>
      </c>
      <c r="N268" s="49">
        <v>50</v>
      </c>
      <c r="O268" s="28"/>
      <c r="P268" s="47" t="str">
        <f t="shared" si="55"/>
        <v/>
      </c>
      <c r="Q268" s="24" t="str">
        <f t="shared" si="56"/>
        <v/>
      </c>
      <c r="R268" s="24" t="str">
        <f>IF($L268="","",VLOOKUP(Q268,LISTAS!$F$5:$G$1006,2,0))</f>
        <v/>
      </c>
      <c r="S268" s="36" t="str">
        <f t="shared" si="57"/>
        <v/>
      </c>
      <c r="T268" s="25" t="str">
        <f t="shared" si="58"/>
        <v/>
      </c>
      <c r="U268" s="25" t="str">
        <f t="shared" si="59"/>
        <v/>
      </c>
    </row>
    <row r="269" spans="2:21" ht="16.5" x14ac:dyDescent="0.3">
      <c r="B269" s="51"/>
      <c r="C269" s="51" t="str">
        <f>IF(B269="","",VLOOKUP(B269,LISTAS!$F$5:$G$1006,2,0))</f>
        <v/>
      </c>
      <c r="D269" s="52"/>
      <c r="E269" s="52"/>
      <c r="F269" s="52" t="str">
        <f t="shared" si="49"/>
        <v/>
      </c>
      <c r="G269" s="5"/>
      <c r="H269" s="48" t="str">
        <f t="shared" si="52"/>
        <v/>
      </c>
      <c r="I269" s="63" t="str">
        <f t="shared" si="53"/>
        <v/>
      </c>
      <c r="J269" s="63" t="str">
        <f t="shared" si="53"/>
        <v/>
      </c>
      <c r="K269" s="48" t="str">
        <f t="shared" si="50"/>
        <v/>
      </c>
      <c r="L269" s="67" t="str">
        <f t="shared" si="51"/>
        <v/>
      </c>
      <c r="M269" s="48" t="str">
        <f t="shared" si="54"/>
        <v/>
      </c>
      <c r="N269" s="49">
        <v>51</v>
      </c>
      <c r="O269" s="28"/>
      <c r="P269" s="47" t="str">
        <f t="shared" si="55"/>
        <v/>
      </c>
      <c r="Q269" s="24" t="str">
        <f t="shared" si="56"/>
        <v/>
      </c>
      <c r="R269" s="24" t="str">
        <f>IF($L269="","",VLOOKUP(Q269,LISTAS!$F$5:$G$1006,2,0))</f>
        <v/>
      </c>
      <c r="S269" s="36" t="str">
        <f t="shared" si="57"/>
        <v/>
      </c>
      <c r="T269" s="25" t="str">
        <f t="shared" si="58"/>
        <v/>
      </c>
      <c r="U269" s="25" t="str">
        <f t="shared" si="59"/>
        <v/>
      </c>
    </row>
    <row r="270" spans="2:21" ht="16.5" x14ac:dyDescent="0.3">
      <c r="B270" s="51"/>
      <c r="C270" s="51" t="str">
        <f>IF(B270="","",VLOOKUP(B270,LISTAS!$F$5:$G$1006,2,0))</f>
        <v/>
      </c>
      <c r="D270" s="52"/>
      <c r="E270" s="52"/>
      <c r="F270" s="52" t="str">
        <f t="shared" si="49"/>
        <v/>
      </c>
      <c r="G270" s="5"/>
      <c r="H270" s="48" t="str">
        <f t="shared" si="52"/>
        <v/>
      </c>
      <c r="I270" s="63" t="str">
        <f t="shared" si="53"/>
        <v/>
      </c>
      <c r="J270" s="63" t="str">
        <f t="shared" si="53"/>
        <v/>
      </c>
      <c r="K270" s="48" t="str">
        <f t="shared" si="50"/>
        <v/>
      </c>
      <c r="L270" s="67" t="str">
        <f t="shared" si="51"/>
        <v/>
      </c>
      <c r="M270" s="48" t="str">
        <f t="shared" si="54"/>
        <v/>
      </c>
      <c r="N270" s="49">
        <v>52</v>
      </c>
      <c r="O270" s="28"/>
      <c r="P270" s="47" t="str">
        <f t="shared" si="55"/>
        <v/>
      </c>
      <c r="Q270" s="24" t="str">
        <f t="shared" si="56"/>
        <v/>
      </c>
      <c r="R270" s="24" t="str">
        <f>IF($L270="","",VLOOKUP(Q270,LISTAS!$F$5:$G$1006,2,0))</f>
        <v/>
      </c>
      <c r="S270" s="36" t="str">
        <f t="shared" si="57"/>
        <v/>
      </c>
      <c r="T270" s="25" t="str">
        <f t="shared" si="58"/>
        <v/>
      </c>
      <c r="U270" s="25" t="str">
        <f t="shared" si="59"/>
        <v/>
      </c>
    </row>
    <row r="271" spans="2:21" ht="16.5" x14ac:dyDescent="0.3">
      <c r="B271" s="51"/>
      <c r="C271" s="51" t="str">
        <f>IF(B271="","",VLOOKUP(B271,LISTAS!$F$5:$G$1006,2,0))</f>
        <v/>
      </c>
      <c r="D271" s="52"/>
      <c r="E271" s="52"/>
      <c r="F271" s="52" t="str">
        <f t="shared" si="49"/>
        <v/>
      </c>
      <c r="G271" s="5"/>
      <c r="H271" s="48" t="str">
        <f t="shared" si="52"/>
        <v/>
      </c>
      <c r="I271" s="63" t="str">
        <f t="shared" si="53"/>
        <v/>
      </c>
      <c r="J271" s="63" t="str">
        <f t="shared" si="53"/>
        <v/>
      </c>
      <c r="K271" s="48" t="str">
        <f t="shared" si="50"/>
        <v/>
      </c>
      <c r="L271" s="67" t="str">
        <f t="shared" si="51"/>
        <v/>
      </c>
      <c r="M271" s="48" t="str">
        <f t="shared" si="54"/>
        <v/>
      </c>
      <c r="N271" s="49">
        <v>53</v>
      </c>
      <c r="O271" s="28"/>
      <c r="P271" s="47" t="str">
        <f t="shared" si="55"/>
        <v/>
      </c>
      <c r="Q271" s="24" t="str">
        <f t="shared" si="56"/>
        <v/>
      </c>
      <c r="R271" s="24" t="str">
        <f>IF($L271="","",VLOOKUP(Q271,LISTAS!$F$5:$G$1006,2,0))</f>
        <v/>
      </c>
      <c r="S271" s="36" t="str">
        <f t="shared" si="57"/>
        <v/>
      </c>
      <c r="T271" s="25" t="str">
        <f t="shared" si="58"/>
        <v/>
      </c>
      <c r="U271" s="25" t="str">
        <f t="shared" si="59"/>
        <v/>
      </c>
    </row>
    <row r="272" spans="2:21" ht="16.5" x14ac:dyDescent="0.3">
      <c r="B272" s="51"/>
      <c r="C272" s="51" t="str">
        <f>IF(B272="","",VLOOKUP(B272,LISTAS!$F$5:$G$1006,2,0))</f>
        <v/>
      </c>
      <c r="D272" s="52"/>
      <c r="E272" s="52"/>
      <c r="F272" s="52" t="str">
        <f t="shared" si="49"/>
        <v/>
      </c>
      <c r="G272" s="5"/>
      <c r="H272" s="48" t="str">
        <f t="shared" si="52"/>
        <v/>
      </c>
      <c r="I272" s="63" t="str">
        <f t="shared" si="53"/>
        <v/>
      </c>
      <c r="J272" s="63" t="str">
        <f t="shared" si="53"/>
        <v/>
      </c>
      <c r="K272" s="48" t="str">
        <f t="shared" si="50"/>
        <v/>
      </c>
      <c r="L272" s="67" t="str">
        <f t="shared" si="51"/>
        <v/>
      </c>
      <c r="M272" s="48" t="str">
        <f t="shared" si="54"/>
        <v/>
      </c>
      <c r="N272" s="49">
        <v>54</v>
      </c>
      <c r="O272" s="28"/>
      <c r="P272" s="47" t="str">
        <f t="shared" si="55"/>
        <v/>
      </c>
      <c r="Q272" s="24" t="str">
        <f t="shared" si="56"/>
        <v/>
      </c>
      <c r="R272" s="24" t="str">
        <f>IF($L272="","",VLOOKUP(Q272,LISTAS!$F$5:$G$1006,2,0))</f>
        <v/>
      </c>
      <c r="S272" s="36" t="str">
        <f t="shared" si="57"/>
        <v/>
      </c>
      <c r="T272" s="25" t="str">
        <f t="shared" si="58"/>
        <v/>
      </c>
      <c r="U272" s="25" t="str">
        <f t="shared" si="59"/>
        <v/>
      </c>
    </row>
    <row r="273" spans="2:21" ht="16.5" x14ac:dyDescent="0.3">
      <c r="B273" s="51"/>
      <c r="C273" s="51" t="str">
        <f>IF(B273="","",VLOOKUP(B273,LISTAS!$F$5:$G$1006,2,0))</f>
        <v/>
      </c>
      <c r="D273" s="52"/>
      <c r="E273" s="52"/>
      <c r="F273" s="52" t="str">
        <f t="shared" si="49"/>
        <v/>
      </c>
      <c r="G273" s="5"/>
      <c r="H273" s="48" t="str">
        <f t="shared" si="52"/>
        <v/>
      </c>
      <c r="I273" s="63" t="str">
        <f t="shared" si="53"/>
        <v/>
      </c>
      <c r="J273" s="63" t="str">
        <f t="shared" si="53"/>
        <v/>
      </c>
      <c r="K273" s="48" t="str">
        <f t="shared" si="50"/>
        <v/>
      </c>
      <c r="L273" s="67" t="str">
        <f t="shared" si="51"/>
        <v/>
      </c>
      <c r="M273" s="48" t="str">
        <f t="shared" si="54"/>
        <v/>
      </c>
      <c r="N273" s="49">
        <v>55</v>
      </c>
      <c r="O273" s="28"/>
      <c r="P273" s="47" t="str">
        <f t="shared" si="55"/>
        <v/>
      </c>
      <c r="Q273" s="24" t="str">
        <f t="shared" si="56"/>
        <v/>
      </c>
      <c r="R273" s="24" t="str">
        <f>IF($L273="","",VLOOKUP(Q273,LISTAS!$F$5:$G$1006,2,0))</f>
        <v/>
      </c>
      <c r="S273" s="36" t="str">
        <f t="shared" si="57"/>
        <v/>
      </c>
      <c r="T273" s="25" t="str">
        <f t="shared" si="58"/>
        <v/>
      </c>
      <c r="U273" s="25" t="str">
        <f t="shared" si="59"/>
        <v/>
      </c>
    </row>
    <row r="274" spans="2:21" ht="16.5" x14ac:dyDescent="0.3">
      <c r="B274" s="51"/>
      <c r="C274" s="51" t="str">
        <f>IF(B274="","",VLOOKUP(B274,LISTAS!$F$5:$G$1006,2,0))</f>
        <v/>
      </c>
      <c r="D274" s="52"/>
      <c r="E274" s="52"/>
      <c r="F274" s="52" t="str">
        <f t="shared" si="49"/>
        <v/>
      </c>
      <c r="G274" s="5"/>
      <c r="H274" s="48" t="str">
        <f t="shared" si="52"/>
        <v/>
      </c>
      <c r="I274" s="63" t="str">
        <f t="shared" si="53"/>
        <v/>
      </c>
      <c r="J274" s="63" t="str">
        <f t="shared" si="53"/>
        <v/>
      </c>
      <c r="K274" s="48" t="str">
        <f t="shared" si="50"/>
        <v/>
      </c>
      <c r="L274" s="67" t="str">
        <f t="shared" si="51"/>
        <v/>
      </c>
      <c r="M274" s="48" t="str">
        <f t="shared" si="54"/>
        <v/>
      </c>
      <c r="N274" s="49">
        <v>56</v>
      </c>
      <c r="O274" s="28"/>
      <c r="P274" s="47" t="str">
        <f t="shared" si="55"/>
        <v/>
      </c>
      <c r="Q274" s="24" t="str">
        <f t="shared" si="56"/>
        <v/>
      </c>
      <c r="R274" s="24" t="str">
        <f>IF($L274="","",VLOOKUP(Q274,LISTAS!$F$5:$G$1006,2,0))</f>
        <v/>
      </c>
      <c r="S274" s="36" t="str">
        <f t="shared" si="57"/>
        <v/>
      </c>
      <c r="T274" s="25" t="str">
        <f t="shared" si="58"/>
        <v/>
      </c>
      <c r="U274" s="25" t="str">
        <f t="shared" si="59"/>
        <v/>
      </c>
    </row>
    <row r="275" spans="2:21" ht="16.5" x14ac:dyDescent="0.3">
      <c r="B275" s="51"/>
      <c r="C275" s="51" t="str">
        <f>IF(B275="","",VLOOKUP(B275,LISTAS!$F$5:$G$1006,2,0))</f>
        <v/>
      </c>
      <c r="D275" s="52"/>
      <c r="E275" s="52"/>
      <c r="F275" s="52" t="str">
        <f t="shared" si="49"/>
        <v/>
      </c>
      <c r="G275" s="5"/>
      <c r="H275" s="48" t="str">
        <f t="shared" si="52"/>
        <v/>
      </c>
      <c r="I275" s="63" t="str">
        <f t="shared" si="53"/>
        <v/>
      </c>
      <c r="J275" s="63" t="str">
        <f t="shared" si="53"/>
        <v/>
      </c>
      <c r="K275" s="48" t="str">
        <f t="shared" si="50"/>
        <v/>
      </c>
      <c r="L275" s="67" t="str">
        <f t="shared" si="51"/>
        <v/>
      </c>
      <c r="M275" s="48" t="str">
        <f t="shared" si="54"/>
        <v/>
      </c>
      <c r="N275" s="49">
        <v>57</v>
      </c>
      <c r="O275" s="28"/>
      <c r="P275" s="47" t="str">
        <f t="shared" si="55"/>
        <v/>
      </c>
      <c r="Q275" s="24" t="str">
        <f t="shared" si="56"/>
        <v/>
      </c>
      <c r="R275" s="24" t="str">
        <f>IF($L275="","",VLOOKUP(Q275,LISTAS!$F$5:$G$1006,2,0))</f>
        <v/>
      </c>
      <c r="S275" s="36" t="str">
        <f t="shared" si="57"/>
        <v/>
      </c>
      <c r="T275" s="25" t="str">
        <f t="shared" si="58"/>
        <v/>
      </c>
      <c r="U275" s="25" t="str">
        <f t="shared" si="59"/>
        <v/>
      </c>
    </row>
    <row r="276" spans="2:21" ht="16.5" x14ac:dyDescent="0.3">
      <c r="B276" s="51"/>
      <c r="C276" s="51" t="str">
        <f>IF(B276="","",VLOOKUP(B276,LISTAS!$F$5:$G$1006,2,0))</f>
        <v/>
      </c>
      <c r="D276" s="52"/>
      <c r="E276" s="52"/>
      <c r="F276" s="52" t="str">
        <f t="shared" si="49"/>
        <v/>
      </c>
      <c r="G276" s="5"/>
      <c r="H276" s="48" t="str">
        <f t="shared" si="52"/>
        <v/>
      </c>
      <c r="I276" s="63" t="str">
        <f t="shared" si="53"/>
        <v/>
      </c>
      <c r="J276" s="63" t="str">
        <f t="shared" si="53"/>
        <v/>
      </c>
      <c r="K276" s="48" t="str">
        <f t="shared" si="50"/>
        <v/>
      </c>
      <c r="L276" s="67" t="str">
        <f t="shared" si="51"/>
        <v/>
      </c>
      <c r="M276" s="48" t="str">
        <f t="shared" si="54"/>
        <v/>
      </c>
      <c r="N276" s="49">
        <v>58</v>
      </c>
      <c r="O276" s="28"/>
      <c r="P276" s="47" t="str">
        <f t="shared" si="55"/>
        <v/>
      </c>
      <c r="Q276" s="24" t="str">
        <f t="shared" si="56"/>
        <v/>
      </c>
      <c r="R276" s="24" t="str">
        <f>IF($L276="","",VLOOKUP(Q276,LISTAS!$F$5:$G$1006,2,0))</f>
        <v/>
      </c>
      <c r="S276" s="36" t="str">
        <f t="shared" si="57"/>
        <v/>
      </c>
      <c r="T276" s="25" t="str">
        <f t="shared" si="58"/>
        <v/>
      </c>
      <c r="U276" s="25" t="str">
        <f t="shared" si="59"/>
        <v/>
      </c>
    </row>
    <row r="277" spans="2:21" ht="16.5" x14ac:dyDescent="0.3">
      <c r="B277" s="51"/>
      <c r="C277" s="51" t="str">
        <f>IF(B277="","",VLOOKUP(B277,LISTAS!$F$5:$G$1006,2,0))</f>
        <v/>
      </c>
      <c r="D277" s="52"/>
      <c r="E277" s="52"/>
      <c r="F277" s="52" t="str">
        <f t="shared" si="49"/>
        <v/>
      </c>
      <c r="G277" s="5"/>
      <c r="H277" s="48" t="str">
        <f t="shared" si="52"/>
        <v/>
      </c>
      <c r="I277" s="63" t="str">
        <f t="shared" si="53"/>
        <v/>
      </c>
      <c r="J277" s="63" t="str">
        <f t="shared" si="53"/>
        <v/>
      </c>
      <c r="K277" s="48" t="str">
        <f t="shared" si="50"/>
        <v/>
      </c>
      <c r="L277" s="67" t="str">
        <f t="shared" si="51"/>
        <v/>
      </c>
      <c r="M277" s="48" t="str">
        <f t="shared" si="54"/>
        <v/>
      </c>
      <c r="N277" s="49">
        <v>59</v>
      </c>
      <c r="O277" s="28"/>
      <c r="P277" s="47" t="str">
        <f t="shared" si="55"/>
        <v/>
      </c>
      <c r="Q277" s="24" t="str">
        <f t="shared" si="56"/>
        <v/>
      </c>
      <c r="R277" s="24" t="str">
        <f>IF($L277="","",VLOOKUP(Q277,LISTAS!$F$5:$G$1006,2,0))</f>
        <v/>
      </c>
      <c r="S277" s="36" t="str">
        <f t="shared" si="57"/>
        <v/>
      </c>
      <c r="T277" s="25" t="str">
        <f t="shared" si="58"/>
        <v/>
      </c>
      <c r="U277" s="25" t="str">
        <f t="shared" si="59"/>
        <v/>
      </c>
    </row>
    <row r="278" spans="2:21" ht="16.5" x14ac:dyDescent="0.3">
      <c r="B278" s="51"/>
      <c r="C278" s="51" t="str">
        <f>IF(B278="","",VLOOKUP(B278,LISTAS!$F$5:$G$1006,2,0))</f>
        <v/>
      </c>
      <c r="D278" s="52"/>
      <c r="E278" s="52"/>
      <c r="F278" s="52" t="str">
        <f t="shared" si="49"/>
        <v/>
      </c>
      <c r="G278" s="5"/>
      <c r="H278" s="48" t="str">
        <f t="shared" si="52"/>
        <v/>
      </c>
      <c r="I278" s="63" t="str">
        <f t="shared" si="53"/>
        <v/>
      </c>
      <c r="J278" s="63" t="str">
        <f t="shared" si="53"/>
        <v/>
      </c>
      <c r="K278" s="48" t="str">
        <f t="shared" si="50"/>
        <v/>
      </c>
      <c r="L278" s="67" t="str">
        <f t="shared" si="51"/>
        <v/>
      </c>
      <c r="M278" s="48" t="str">
        <f t="shared" si="54"/>
        <v/>
      </c>
      <c r="N278" s="49">
        <v>60</v>
      </c>
      <c r="O278" s="28"/>
      <c r="P278" s="47" t="str">
        <f t="shared" si="55"/>
        <v/>
      </c>
      <c r="Q278" s="24" t="str">
        <f t="shared" si="56"/>
        <v/>
      </c>
      <c r="R278" s="24" t="str">
        <f>IF($L278="","",VLOOKUP(Q278,LISTAS!$F$5:$G$1006,2,0))</f>
        <v/>
      </c>
      <c r="S278" s="36" t="str">
        <f t="shared" si="57"/>
        <v/>
      </c>
      <c r="T278" s="25" t="str">
        <f t="shared" si="58"/>
        <v/>
      </c>
      <c r="U278" s="25" t="str">
        <f t="shared" si="59"/>
        <v/>
      </c>
    </row>
    <row r="279" spans="2:21" ht="16.5" x14ac:dyDescent="0.3">
      <c r="B279" s="51"/>
      <c r="C279" s="51" t="str">
        <f>IF(B279="","",VLOOKUP(B279,LISTAS!$F$5:$G$1006,2,0))</f>
        <v/>
      </c>
      <c r="D279" s="52"/>
      <c r="E279" s="52"/>
      <c r="F279" s="52" t="str">
        <f t="shared" si="49"/>
        <v/>
      </c>
      <c r="G279" s="5"/>
      <c r="H279" s="48" t="str">
        <f t="shared" si="52"/>
        <v/>
      </c>
      <c r="I279" s="63" t="str">
        <f t="shared" si="53"/>
        <v/>
      </c>
      <c r="J279" s="63" t="str">
        <f t="shared" si="53"/>
        <v/>
      </c>
      <c r="K279" s="48" t="str">
        <f t="shared" si="50"/>
        <v/>
      </c>
      <c r="L279" s="67" t="str">
        <f t="shared" si="51"/>
        <v/>
      </c>
      <c r="M279" s="48" t="str">
        <f t="shared" si="54"/>
        <v/>
      </c>
      <c r="N279" s="49">
        <v>61</v>
      </c>
      <c r="O279" s="28"/>
      <c r="P279" s="47" t="str">
        <f t="shared" si="55"/>
        <v/>
      </c>
      <c r="Q279" s="24" t="str">
        <f t="shared" si="56"/>
        <v/>
      </c>
      <c r="R279" s="24" t="str">
        <f>IF($L279="","",VLOOKUP(Q279,LISTAS!$F$5:$G$1006,2,0))</f>
        <v/>
      </c>
      <c r="S279" s="36" t="str">
        <f t="shared" si="57"/>
        <v/>
      </c>
      <c r="T279" s="25" t="str">
        <f t="shared" si="58"/>
        <v/>
      </c>
      <c r="U279" s="25" t="str">
        <f t="shared" si="59"/>
        <v/>
      </c>
    </row>
    <row r="280" spans="2:21" ht="16.5" x14ac:dyDescent="0.3">
      <c r="B280" s="51"/>
      <c r="C280" s="51" t="str">
        <f>IF(B280="","",VLOOKUP(B280,LISTAS!$F$5:$G$1006,2,0))</f>
        <v/>
      </c>
      <c r="D280" s="52"/>
      <c r="E280" s="52"/>
      <c r="F280" s="52" t="str">
        <f t="shared" si="49"/>
        <v/>
      </c>
      <c r="G280" s="5"/>
      <c r="H280" s="48" t="str">
        <f t="shared" si="52"/>
        <v/>
      </c>
      <c r="I280" s="63" t="str">
        <f t="shared" si="53"/>
        <v/>
      </c>
      <c r="J280" s="63" t="str">
        <f t="shared" si="53"/>
        <v/>
      </c>
      <c r="K280" s="48" t="str">
        <f t="shared" si="50"/>
        <v/>
      </c>
      <c r="L280" s="67" t="str">
        <f t="shared" si="51"/>
        <v/>
      </c>
      <c r="M280" s="48" t="str">
        <f t="shared" si="54"/>
        <v/>
      </c>
      <c r="N280" s="49">
        <v>62</v>
      </c>
      <c r="O280" s="28"/>
      <c r="P280" s="47" t="str">
        <f t="shared" si="55"/>
        <v/>
      </c>
      <c r="Q280" s="24" t="str">
        <f t="shared" si="56"/>
        <v/>
      </c>
      <c r="R280" s="24" t="str">
        <f>IF($L280="","",VLOOKUP(Q280,LISTAS!$F$5:$G$1006,2,0))</f>
        <v/>
      </c>
      <c r="S280" s="36" t="str">
        <f t="shared" si="57"/>
        <v/>
      </c>
      <c r="T280" s="25" t="str">
        <f t="shared" si="58"/>
        <v/>
      </c>
      <c r="U280" s="25" t="str">
        <f t="shared" si="59"/>
        <v/>
      </c>
    </row>
    <row r="281" spans="2:21" ht="16.5" x14ac:dyDescent="0.3">
      <c r="B281" s="51"/>
      <c r="C281" s="51" t="str">
        <f>IF(B281="","",VLOOKUP(B281,LISTAS!$F$5:$G$1006,2,0))</f>
        <v/>
      </c>
      <c r="D281" s="52"/>
      <c r="E281" s="52"/>
      <c r="F281" s="52" t="str">
        <f t="shared" si="49"/>
        <v/>
      </c>
      <c r="G281" s="5"/>
      <c r="H281" s="48" t="str">
        <f t="shared" si="52"/>
        <v/>
      </c>
      <c r="I281" s="63" t="str">
        <f t="shared" si="53"/>
        <v/>
      </c>
      <c r="J281" s="63" t="str">
        <f t="shared" si="53"/>
        <v/>
      </c>
      <c r="K281" s="48" t="str">
        <f t="shared" si="50"/>
        <v/>
      </c>
      <c r="L281" s="67" t="str">
        <f t="shared" si="51"/>
        <v/>
      </c>
      <c r="M281" s="48" t="str">
        <f t="shared" si="54"/>
        <v/>
      </c>
      <c r="N281" s="49">
        <v>63</v>
      </c>
      <c r="O281" s="28"/>
      <c r="P281" s="47" t="str">
        <f t="shared" si="55"/>
        <v/>
      </c>
      <c r="Q281" s="24" t="str">
        <f t="shared" si="56"/>
        <v/>
      </c>
      <c r="R281" s="24" t="str">
        <f>IF($L281="","",VLOOKUP(Q281,LISTAS!$F$5:$G$1006,2,0))</f>
        <v/>
      </c>
      <c r="S281" s="36" t="str">
        <f t="shared" si="57"/>
        <v/>
      </c>
      <c r="T281" s="25" t="str">
        <f t="shared" si="58"/>
        <v/>
      </c>
      <c r="U281" s="25" t="str">
        <f t="shared" si="59"/>
        <v/>
      </c>
    </row>
    <row r="282" spans="2:21" ht="16.5" x14ac:dyDescent="0.3">
      <c r="B282" s="51"/>
      <c r="C282" s="51" t="str">
        <f>IF(B282="","",VLOOKUP(B282,LISTAS!$F$5:$G$1006,2,0))</f>
        <v/>
      </c>
      <c r="D282" s="52"/>
      <c r="E282" s="52"/>
      <c r="F282" s="52" t="str">
        <f t="shared" si="49"/>
        <v/>
      </c>
      <c r="G282" s="5"/>
      <c r="H282" s="48" t="str">
        <f t="shared" si="52"/>
        <v/>
      </c>
      <c r="I282" s="63" t="str">
        <f t="shared" si="53"/>
        <v/>
      </c>
      <c r="J282" s="63" t="str">
        <f t="shared" si="53"/>
        <v/>
      </c>
      <c r="K282" s="48" t="str">
        <f t="shared" si="50"/>
        <v/>
      </c>
      <c r="L282" s="67" t="str">
        <f t="shared" si="51"/>
        <v/>
      </c>
      <c r="M282" s="48" t="str">
        <f t="shared" si="54"/>
        <v/>
      </c>
      <c r="N282" s="49">
        <v>64</v>
      </c>
      <c r="O282" s="28"/>
      <c r="P282" s="47" t="str">
        <f t="shared" si="55"/>
        <v/>
      </c>
      <c r="Q282" s="24" t="str">
        <f t="shared" si="56"/>
        <v/>
      </c>
      <c r="R282" s="24" t="str">
        <f>IF($L282="","",VLOOKUP(Q282,LISTAS!$F$5:$G$1006,2,0))</f>
        <v/>
      </c>
      <c r="S282" s="36" t="str">
        <f t="shared" si="57"/>
        <v/>
      </c>
      <c r="T282" s="25" t="str">
        <f t="shared" si="58"/>
        <v/>
      </c>
      <c r="U282" s="25" t="str">
        <f t="shared" si="59"/>
        <v/>
      </c>
    </row>
    <row r="283" spans="2:21" ht="16.5" x14ac:dyDescent="0.3">
      <c r="B283" s="51"/>
      <c r="C283" s="51" t="str">
        <f>IF(B283="","",VLOOKUP(B283,LISTAS!$F$5:$G$1006,2,0))</f>
        <v/>
      </c>
      <c r="D283" s="52"/>
      <c r="E283" s="52"/>
      <c r="F283" s="52" t="str">
        <f t="shared" ref="F283:F318" si="60">IF(D283="",IF(E283="","",SUM(D283:E283)),SUM(D283:E283))</f>
        <v/>
      </c>
      <c r="G283" s="5"/>
      <c r="H283" s="48" t="str">
        <f t="shared" si="52"/>
        <v/>
      </c>
      <c r="I283" s="63" t="str">
        <f t="shared" si="53"/>
        <v/>
      </c>
      <c r="J283" s="63" t="str">
        <f t="shared" si="53"/>
        <v/>
      </c>
      <c r="K283" s="48" t="str">
        <f t="shared" ref="K283:K318" si="61">IF($L283="","",F283)</f>
        <v/>
      </c>
      <c r="L283" s="67" t="str">
        <f t="shared" ref="L283:L318" si="62">H283</f>
        <v/>
      </c>
      <c r="M283" s="48" t="str">
        <f t="shared" si="54"/>
        <v/>
      </c>
      <c r="N283" s="49">
        <v>65</v>
      </c>
      <c r="O283" s="28"/>
      <c r="P283" s="47" t="str">
        <f t="shared" si="55"/>
        <v/>
      </c>
      <c r="Q283" s="24" t="str">
        <f t="shared" si="56"/>
        <v/>
      </c>
      <c r="R283" s="24" t="str">
        <f>IF($L283="","",VLOOKUP(Q283,LISTAS!$F$5:$G$1006,2,0))</f>
        <v/>
      </c>
      <c r="S283" s="36" t="str">
        <f t="shared" si="57"/>
        <v/>
      </c>
      <c r="T283" s="25" t="str">
        <f t="shared" si="58"/>
        <v/>
      </c>
      <c r="U283" s="25" t="str">
        <f t="shared" si="59"/>
        <v/>
      </c>
    </row>
    <row r="284" spans="2:21" ht="16.5" x14ac:dyDescent="0.3">
      <c r="B284" s="51"/>
      <c r="C284" s="51" t="str">
        <f>IF(B284="","",VLOOKUP(B284,LISTAS!$F$5:$G$1006,2,0))</f>
        <v/>
      </c>
      <c r="D284" s="52"/>
      <c r="E284" s="52"/>
      <c r="F284" s="52" t="str">
        <f t="shared" si="60"/>
        <v/>
      </c>
      <c r="G284" s="5"/>
      <c r="H284" s="48" t="str">
        <f t="shared" ref="H284:H318" si="63">IF(F284="","",F284+(ROW(F284)/1000))</f>
        <v/>
      </c>
      <c r="I284" s="63" t="str">
        <f t="shared" ref="I284:J318" si="64">IF($L284="","",IF(B284="","",B284))</f>
        <v/>
      </c>
      <c r="J284" s="63" t="str">
        <f t="shared" si="64"/>
        <v/>
      </c>
      <c r="K284" s="48" t="str">
        <f t="shared" si="61"/>
        <v/>
      </c>
      <c r="L284" s="67" t="str">
        <f t="shared" si="62"/>
        <v/>
      </c>
      <c r="M284" s="48" t="str">
        <f t="shared" ref="M284:M318" si="65">IF(L284="","",LARGE($L$219:$L$318,N284))</f>
        <v/>
      </c>
      <c r="N284" s="49">
        <v>66</v>
      </c>
      <c r="O284" s="28"/>
      <c r="P284" s="47" t="str">
        <f t="shared" ref="P284:P318" si="66">IF(S284&lt;&gt;"",_xlfn.RANK.EQ(S284,$S$219:$S$318,0),"")</f>
        <v/>
      </c>
      <c r="Q284" s="24" t="str">
        <f t="shared" ref="Q284:Q318" si="67">IF($L284="","",VLOOKUP(M284,$H$219:$K$318,2,0))</f>
        <v/>
      </c>
      <c r="R284" s="24" t="str">
        <f>IF($L284="","",VLOOKUP(Q284,LISTAS!$F$5:$G$1006,2,0))</f>
        <v/>
      </c>
      <c r="S284" s="36" t="str">
        <f t="shared" ref="S284:S318" si="68">IF($L284="","",VLOOKUP(M284,$H$219:$K$318,4,0))</f>
        <v/>
      </c>
      <c r="T284" s="25" t="str">
        <f t="shared" ref="T284:T318" si="69">IF($P284="","",IF(S284=$U$5,"",IF($P284=1,400,IF($P284=2,340,IF($P284=3,300,IF($P284=4,280,IF($P284=5,270,IF($P284=6,260,IF($P284=7,250,IF($P284=8,240,IF($P284=9,200,IF($P284=10,200,IF($P284=11,200,IF($P284=12,200,IF($P284=13,200,IF($P284=14,200,IF($P284=15,200,IF($P284=16,200,IF($P284&gt;16,"","")))))))))))))))))))</f>
        <v/>
      </c>
      <c r="U284" s="25" t="str">
        <f t="shared" ref="U284:U318" si="70">IF(P284="","",IF($S$5="NÃO","",IF(S284=$U$5,"",IF(P284=1,400,IF(P284=2,340,IF(P284=3,300,IF(P284=4,280,IF(P284=5,270,IF(P284=6,260,IF(P284=7,250,IF(P284=8,240,IF(P284=9,200,IF(P284=10,200,IF(P284=11,200,IF(P284=12,200,IF(P284=13,200,IF(P284=14,200,IF(P284=15,200,IF(P284=16,200,IF(P284&gt;16,"",""))))))))))))))))))))</f>
        <v/>
      </c>
    </row>
    <row r="285" spans="2:21" ht="16.5" x14ac:dyDescent="0.3">
      <c r="B285" s="51"/>
      <c r="C285" s="51" t="str">
        <f>IF(B285="","",VLOOKUP(B285,LISTAS!$F$5:$G$1006,2,0))</f>
        <v/>
      </c>
      <c r="D285" s="52"/>
      <c r="E285" s="52"/>
      <c r="F285" s="52" t="str">
        <f t="shared" si="60"/>
        <v/>
      </c>
      <c r="G285" s="5"/>
      <c r="H285" s="48" t="str">
        <f t="shared" si="63"/>
        <v/>
      </c>
      <c r="I285" s="63" t="str">
        <f t="shared" si="64"/>
        <v/>
      </c>
      <c r="J285" s="63" t="str">
        <f t="shared" si="64"/>
        <v/>
      </c>
      <c r="K285" s="48" t="str">
        <f t="shared" si="61"/>
        <v/>
      </c>
      <c r="L285" s="67" t="str">
        <f t="shared" si="62"/>
        <v/>
      </c>
      <c r="M285" s="48" t="str">
        <f t="shared" si="65"/>
        <v/>
      </c>
      <c r="N285" s="49">
        <v>67</v>
      </c>
      <c r="O285" s="28"/>
      <c r="P285" s="47" t="str">
        <f t="shared" si="66"/>
        <v/>
      </c>
      <c r="Q285" s="24" t="str">
        <f t="shared" si="67"/>
        <v/>
      </c>
      <c r="R285" s="24" t="str">
        <f>IF($L285="","",VLOOKUP(Q285,LISTAS!$F$5:$G$1006,2,0))</f>
        <v/>
      </c>
      <c r="S285" s="36" t="str">
        <f t="shared" si="68"/>
        <v/>
      </c>
      <c r="T285" s="25" t="str">
        <f t="shared" si="69"/>
        <v/>
      </c>
      <c r="U285" s="25" t="str">
        <f t="shared" si="70"/>
        <v/>
      </c>
    </row>
    <row r="286" spans="2:21" ht="16.5" x14ac:dyDescent="0.3">
      <c r="B286" s="51"/>
      <c r="C286" s="51" t="str">
        <f>IF(B286="","",VLOOKUP(B286,LISTAS!$F$5:$G$1006,2,0))</f>
        <v/>
      </c>
      <c r="D286" s="52"/>
      <c r="E286" s="52"/>
      <c r="F286" s="52" t="str">
        <f t="shared" si="60"/>
        <v/>
      </c>
      <c r="G286" s="5"/>
      <c r="H286" s="48" t="str">
        <f t="shared" si="63"/>
        <v/>
      </c>
      <c r="I286" s="63" t="str">
        <f t="shared" si="64"/>
        <v/>
      </c>
      <c r="J286" s="63" t="str">
        <f t="shared" si="64"/>
        <v/>
      </c>
      <c r="K286" s="48" t="str">
        <f t="shared" si="61"/>
        <v/>
      </c>
      <c r="L286" s="67" t="str">
        <f t="shared" si="62"/>
        <v/>
      </c>
      <c r="M286" s="48" t="str">
        <f t="shared" si="65"/>
        <v/>
      </c>
      <c r="N286" s="49">
        <v>68</v>
      </c>
      <c r="O286" s="28"/>
      <c r="P286" s="47" t="str">
        <f t="shared" si="66"/>
        <v/>
      </c>
      <c r="Q286" s="24" t="str">
        <f t="shared" si="67"/>
        <v/>
      </c>
      <c r="R286" s="24" t="str">
        <f>IF($L286="","",VLOOKUP(Q286,LISTAS!$F$5:$G$1006,2,0))</f>
        <v/>
      </c>
      <c r="S286" s="36" t="str">
        <f t="shared" si="68"/>
        <v/>
      </c>
      <c r="T286" s="25" t="str">
        <f t="shared" si="69"/>
        <v/>
      </c>
      <c r="U286" s="25" t="str">
        <f t="shared" si="70"/>
        <v/>
      </c>
    </row>
    <row r="287" spans="2:21" ht="16.5" x14ac:dyDescent="0.3">
      <c r="B287" s="51"/>
      <c r="C287" s="51" t="str">
        <f>IF(B287="","",VLOOKUP(B287,LISTAS!$F$5:$G$1006,2,0))</f>
        <v/>
      </c>
      <c r="D287" s="52"/>
      <c r="E287" s="52"/>
      <c r="F287" s="52" t="str">
        <f t="shared" si="60"/>
        <v/>
      </c>
      <c r="G287" s="5"/>
      <c r="H287" s="48" t="str">
        <f t="shared" si="63"/>
        <v/>
      </c>
      <c r="I287" s="63" t="str">
        <f t="shared" si="64"/>
        <v/>
      </c>
      <c r="J287" s="63" t="str">
        <f t="shared" si="64"/>
        <v/>
      </c>
      <c r="K287" s="48" t="str">
        <f t="shared" si="61"/>
        <v/>
      </c>
      <c r="L287" s="67" t="str">
        <f t="shared" si="62"/>
        <v/>
      </c>
      <c r="M287" s="48" t="str">
        <f t="shared" si="65"/>
        <v/>
      </c>
      <c r="N287" s="49">
        <v>69</v>
      </c>
      <c r="O287" s="28"/>
      <c r="P287" s="47" t="str">
        <f t="shared" si="66"/>
        <v/>
      </c>
      <c r="Q287" s="24" t="str">
        <f t="shared" si="67"/>
        <v/>
      </c>
      <c r="R287" s="24" t="str">
        <f>IF($L287="","",VLOOKUP(Q287,LISTAS!$F$5:$G$1006,2,0))</f>
        <v/>
      </c>
      <c r="S287" s="36" t="str">
        <f t="shared" si="68"/>
        <v/>
      </c>
      <c r="T287" s="25" t="str">
        <f t="shared" si="69"/>
        <v/>
      </c>
      <c r="U287" s="25" t="str">
        <f t="shared" si="70"/>
        <v/>
      </c>
    </row>
    <row r="288" spans="2:21" ht="16.5" x14ac:dyDescent="0.3">
      <c r="B288" s="51"/>
      <c r="C288" s="51" t="str">
        <f>IF(B288="","",VLOOKUP(B288,LISTAS!$F$5:$G$1006,2,0))</f>
        <v/>
      </c>
      <c r="D288" s="52"/>
      <c r="E288" s="52"/>
      <c r="F288" s="52" t="str">
        <f t="shared" si="60"/>
        <v/>
      </c>
      <c r="G288" s="5"/>
      <c r="H288" s="48" t="str">
        <f t="shared" si="63"/>
        <v/>
      </c>
      <c r="I288" s="63" t="str">
        <f t="shared" si="64"/>
        <v/>
      </c>
      <c r="J288" s="63" t="str">
        <f t="shared" si="64"/>
        <v/>
      </c>
      <c r="K288" s="48" t="str">
        <f t="shared" si="61"/>
        <v/>
      </c>
      <c r="L288" s="67" t="str">
        <f t="shared" si="62"/>
        <v/>
      </c>
      <c r="M288" s="48" t="str">
        <f t="shared" si="65"/>
        <v/>
      </c>
      <c r="N288" s="49">
        <v>70</v>
      </c>
      <c r="O288" s="28"/>
      <c r="P288" s="47" t="str">
        <f t="shared" si="66"/>
        <v/>
      </c>
      <c r="Q288" s="24" t="str">
        <f t="shared" si="67"/>
        <v/>
      </c>
      <c r="R288" s="24" t="str">
        <f>IF($L288="","",VLOOKUP(Q288,LISTAS!$F$5:$G$1006,2,0))</f>
        <v/>
      </c>
      <c r="S288" s="36" t="str">
        <f t="shared" si="68"/>
        <v/>
      </c>
      <c r="T288" s="25" t="str">
        <f t="shared" si="69"/>
        <v/>
      </c>
      <c r="U288" s="25" t="str">
        <f t="shared" si="70"/>
        <v/>
      </c>
    </row>
    <row r="289" spans="2:21" ht="16.5" x14ac:dyDescent="0.3">
      <c r="B289" s="51"/>
      <c r="C289" s="51" t="str">
        <f>IF(B289="","",VLOOKUP(B289,LISTAS!$F$5:$G$1006,2,0))</f>
        <v/>
      </c>
      <c r="D289" s="52"/>
      <c r="E289" s="52"/>
      <c r="F289" s="52" t="str">
        <f t="shared" si="60"/>
        <v/>
      </c>
      <c r="G289" s="5"/>
      <c r="H289" s="48" t="str">
        <f t="shared" si="63"/>
        <v/>
      </c>
      <c r="I289" s="63" t="str">
        <f t="shared" si="64"/>
        <v/>
      </c>
      <c r="J289" s="63" t="str">
        <f t="shared" si="64"/>
        <v/>
      </c>
      <c r="K289" s="48" t="str">
        <f t="shared" si="61"/>
        <v/>
      </c>
      <c r="L289" s="67" t="str">
        <f t="shared" si="62"/>
        <v/>
      </c>
      <c r="M289" s="48" t="str">
        <f t="shared" si="65"/>
        <v/>
      </c>
      <c r="N289" s="49">
        <v>71</v>
      </c>
      <c r="O289" s="28"/>
      <c r="P289" s="47" t="str">
        <f t="shared" si="66"/>
        <v/>
      </c>
      <c r="Q289" s="24" t="str">
        <f t="shared" si="67"/>
        <v/>
      </c>
      <c r="R289" s="24" t="str">
        <f>IF($L289="","",VLOOKUP(Q289,LISTAS!$F$5:$G$1006,2,0))</f>
        <v/>
      </c>
      <c r="S289" s="36" t="str">
        <f t="shared" si="68"/>
        <v/>
      </c>
      <c r="T289" s="25" t="str">
        <f t="shared" si="69"/>
        <v/>
      </c>
      <c r="U289" s="25" t="str">
        <f t="shared" si="70"/>
        <v/>
      </c>
    </row>
    <row r="290" spans="2:21" ht="16.5" x14ac:dyDescent="0.3">
      <c r="B290" s="51"/>
      <c r="C290" s="51" t="str">
        <f>IF(B290="","",VLOOKUP(B290,LISTAS!$F$5:$G$1006,2,0))</f>
        <v/>
      </c>
      <c r="D290" s="52"/>
      <c r="E290" s="52"/>
      <c r="F290" s="52" t="str">
        <f t="shared" si="60"/>
        <v/>
      </c>
      <c r="G290" s="5"/>
      <c r="H290" s="48" t="str">
        <f t="shared" si="63"/>
        <v/>
      </c>
      <c r="I290" s="63" t="str">
        <f t="shared" si="64"/>
        <v/>
      </c>
      <c r="J290" s="63" t="str">
        <f t="shared" si="64"/>
        <v/>
      </c>
      <c r="K290" s="48" t="str">
        <f t="shared" si="61"/>
        <v/>
      </c>
      <c r="L290" s="67" t="str">
        <f t="shared" si="62"/>
        <v/>
      </c>
      <c r="M290" s="48" t="str">
        <f t="shared" si="65"/>
        <v/>
      </c>
      <c r="N290" s="49">
        <v>72</v>
      </c>
      <c r="O290" s="28"/>
      <c r="P290" s="47" t="str">
        <f t="shared" si="66"/>
        <v/>
      </c>
      <c r="Q290" s="24" t="str">
        <f t="shared" si="67"/>
        <v/>
      </c>
      <c r="R290" s="24" t="str">
        <f>IF($L290="","",VLOOKUP(Q290,LISTAS!$F$5:$G$1006,2,0))</f>
        <v/>
      </c>
      <c r="S290" s="36" t="str">
        <f t="shared" si="68"/>
        <v/>
      </c>
      <c r="T290" s="25" t="str">
        <f t="shared" si="69"/>
        <v/>
      </c>
      <c r="U290" s="25" t="str">
        <f t="shared" si="70"/>
        <v/>
      </c>
    </row>
    <row r="291" spans="2:21" ht="16.5" x14ac:dyDescent="0.3">
      <c r="B291" s="51"/>
      <c r="C291" s="51" t="str">
        <f>IF(B291="","",VLOOKUP(B291,LISTAS!$F$5:$G$1006,2,0))</f>
        <v/>
      </c>
      <c r="D291" s="52"/>
      <c r="E291" s="52"/>
      <c r="F291" s="52" t="str">
        <f t="shared" si="60"/>
        <v/>
      </c>
      <c r="G291" s="5"/>
      <c r="H291" s="48" t="str">
        <f t="shared" si="63"/>
        <v/>
      </c>
      <c r="I291" s="63" t="str">
        <f t="shared" si="64"/>
        <v/>
      </c>
      <c r="J291" s="63" t="str">
        <f t="shared" si="64"/>
        <v/>
      </c>
      <c r="K291" s="48" t="str">
        <f t="shared" si="61"/>
        <v/>
      </c>
      <c r="L291" s="67" t="str">
        <f t="shared" si="62"/>
        <v/>
      </c>
      <c r="M291" s="48" t="str">
        <f t="shared" si="65"/>
        <v/>
      </c>
      <c r="N291" s="49">
        <v>73</v>
      </c>
      <c r="O291" s="28"/>
      <c r="P291" s="47" t="str">
        <f t="shared" si="66"/>
        <v/>
      </c>
      <c r="Q291" s="24" t="str">
        <f t="shared" si="67"/>
        <v/>
      </c>
      <c r="R291" s="24" t="str">
        <f>IF($L291="","",VLOOKUP(Q291,LISTAS!$F$5:$G$1006,2,0))</f>
        <v/>
      </c>
      <c r="S291" s="36" t="str">
        <f t="shared" si="68"/>
        <v/>
      </c>
      <c r="T291" s="25" t="str">
        <f t="shared" si="69"/>
        <v/>
      </c>
      <c r="U291" s="25" t="str">
        <f t="shared" si="70"/>
        <v/>
      </c>
    </row>
    <row r="292" spans="2:21" ht="16.5" x14ac:dyDescent="0.3">
      <c r="B292" s="51"/>
      <c r="C292" s="51" t="str">
        <f>IF(B292="","",VLOOKUP(B292,LISTAS!$F$5:$G$1006,2,0))</f>
        <v/>
      </c>
      <c r="D292" s="52"/>
      <c r="E292" s="52"/>
      <c r="F292" s="52" t="str">
        <f t="shared" si="60"/>
        <v/>
      </c>
      <c r="G292" s="5"/>
      <c r="H292" s="48" t="str">
        <f t="shared" si="63"/>
        <v/>
      </c>
      <c r="I292" s="63" t="str">
        <f t="shared" si="64"/>
        <v/>
      </c>
      <c r="J292" s="63" t="str">
        <f t="shared" si="64"/>
        <v/>
      </c>
      <c r="K292" s="48" t="str">
        <f t="shared" si="61"/>
        <v/>
      </c>
      <c r="L292" s="67" t="str">
        <f t="shared" si="62"/>
        <v/>
      </c>
      <c r="M292" s="48" t="str">
        <f t="shared" si="65"/>
        <v/>
      </c>
      <c r="N292" s="49">
        <v>74</v>
      </c>
      <c r="O292" s="28"/>
      <c r="P292" s="47" t="str">
        <f t="shared" si="66"/>
        <v/>
      </c>
      <c r="Q292" s="24" t="str">
        <f t="shared" si="67"/>
        <v/>
      </c>
      <c r="R292" s="24" t="str">
        <f>IF($L292="","",VLOOKUP(Q292,LISTAS!$F$5:$G$1006,2,0))</f>
        <v/>
      </c>
      <c r="S292" s="36" t="str">
        <f t="shared" si="68"/>
        <v/>
      </c>
      <c r="T292" s="25" t="str">
        <f t="shared" si="69"/>
        <v/>
      </c>
      <c r="U292" s="25" t="str">
        <f t="shared" si="70"/>
        <v/>
      </c>
    </row>
    <row r="293" spans="2:21" ht="16.5" x14ac:dyDescent="0.3">
      <c r="B293" s="51"/>
      <c r="C293" s="51" t="str">
        <f>IF(B293="","",VLOOKUP(B293,LISTAS!$F$5:$G$1006,2,0))</f>
        <v/>
      </c>
      <c r="D293" s="52"/>
      <c r="E293" s="52"/>
      <c r="F293" s="52" t="str">
        <f t="shared" si="60"/>
        <v/>
      </c>
      <c r="G293" s="5"/>
      <c r="H293" s="48" t="str">
        <f t="shared" si="63"/>
        <v/>
      </c>
      <c r="I293" s="63" t="str">
        <f t="shared" si="64"/>
        <v/>
      </c>
      <c r="J293" s="63" t="str">
        <f t="shared" si="64"/>
        <v/>
      </c>
      <c r="K293" s="48" t="str">
        <f t="shared" si="61"/>
        <v/>
      </c>
      <c r="L293" s="67" t="str">
        <f t="shared" si="62"/>
        <v/>
      </c>
      <c r="M293" s="48" t="str">
        <f t="shared" si="65"/>
        <v/>
      </c>
      <c r="N293" s="49">
        <v>75</v>
      </c>
      <c r="O293" s="28"/>
      <c r="P293" s="47" t="str">
        <f t="shared" si="66"/>
        <v/>
      </c>
      <c r="Q293" s="24" t="str">
        <f t="shared" si="67"/>
        <v/>
      </c>
      <c r="R293" s="24" t="str">
        <f>IF($L293="","",VLOOKUP(Q293,LISTAS!$F$5:$G$1006,2,0))</f>
        <v/>
      </c>
      <c r="S293" s="36" t="str">
        <f t="shared" si="68"/>
        <v/>
      </c>
      <c r="T293" s="25" t="str">
        <f t="shared" si="69"/>
        <v/>
      </c>
      <c r="U293" s="25" t="str">
        <f t="shared" si="70"/>
        <v/>
      </c>
    </row>
    <row r="294" spans="2:21" ht="16.5" x14ac:dyDescent="0.3">
      <c r="B294" s="51"/>
      <c r="C294" s="51" t="str">
        <f>IF(B294="","",VLOOKUP(B294,LISTAS!$F$5:$G$1006,2,0))</f>
        <v/>
      </c>
      <c r="D294" s="52"/>
      <c r="E294" s="52"/>
      <c r="F294" s="52" t="str">
        <f t="shared" si="60"/>
        <v/>
      </c>
      <c r="G294" s="5"/>
      <c r="H294" s="48" t="str">
        <f t="shared" si="63"/>
        <v/>
      </c>
      <c r="I294" s="63" t="str">
        <f t="shared" si="64"/>
        <v/>
      </c>
      <c r="J294" s="63" t="str">
        <f t="shared" si="64"/>
        <v/>
      </c>
      <c r="K294" s="48" t="str">
        <f t="shared" si="61"/>
        <v/>
      </c>
      <c r="L294" s="67" t="str">
        <f t="shared" si="62"/>
        <v/>
      </c>
      <c r="M294" s="48" t="str">
        <f t="shared" si="65"/>
        <v/>
      </c>
      <c r="N294" s="49">
        <v>76</v>
      </c>
      <c r="O294" s="28"/>
      <c r="P294" s="47" t="str">
        <f t="shared" si="66"/>
        <v/>
      </c>
      <c r="Q294" s="24" t="str">
        <f t="shared" si="67"/>
        <v/>
      </c>
      <c r="R294" s="24" t="str">
        <f>IF($L294="","",VLOOKUP(Q294,LISTAS!$F$5:$G$1006,2,0))</f>
        <v/>
      </c>
      <c r="S294" s="36" t="str">
        <f t="shared" si="68"/>
        <v/>
      </c>
      <c r="T294" s="25" t="str">
        <f t="shared" si="69"/>
        <v/>
      </c>
      <c r="U294" s="25" t="str">
        <f t="shared" si="70"/>
        <v/>
      </c>
    </row>
    <row r="295" spans="2:21" ht="16.5" x14ac:dyDescent="0.3">
      <c r="B295" s="51"/>
      <c r="C295" s="51" t="str">
        <f>IF(B295="","",VLOOKUP(B295,LISTAS!$F$5:$G$1006,2,0))</f>
        <v/>
      </c>
      <c r="D295" s="52"/>
      <c r="E295" s="52"/>
      <c r="F295" s="52" t="str">
        <f t="shared" si="60"/>
        <v/>
      </c>
      <c r="G295" s="5"/>
      <c r="H295" s="48" t="str">
        <f t="shared" si="63"/>
        <v/>
      </c>
      <c r="I295" s="63" t="str">
        <f t="shared" si="64"/>
        <v/>
      </c>
      <c r="J295" s="63" t="str">
        <f t="shared" si="64"/>
        <v/>
      </c>
      <c r="K295" s="48" t="str">
        <f t="shared" si="61"/>
        <v/>
      </c>
      <c r="L295" s="67" t="str">
        <f t="shared" si="62"/>
        <v/>
      </c>
      <c r="M295" s="48" t="str">
        <f t="shared" si="65"/>
        <v/>
      </c>
      <c r="N295" s="49">
        <v>77</v>
      </c>
      <c r="O295" s="28"/>
      <c r="P295" s="47" t="str">
        <f t="shared" si="66"/>
        <v/>
      </c>
      <c r="Q295" s="24" t="str">
        <f t="shared" si="67"/>
        <v/>
      </c>
      <c r="R295" s="24" t="str">
        <f>IF($L295="","",VLOOKUP(Q295,LISTAS!$F$5:$G$1006,2,0))</f>
        <v/>
      </c>
      <c r="S295" s="36" t="str">
        <f t="shared" si="68"/>
        <v/>
      </c>
      <c r="T295" s="25" t="str">
        <f t="shared" si="69"/>
        <v/>
      </c>
      <c r="U295" s="25" t="str">
        <f t="shared" si="70"/>
        <v/>
      </c>
    </row>
    <row r="296" spans="2:21" ht="16.5" x14ac:dyDescent="0.3">
      <c r="B296" s="51"/>
      <c r="C296" s="51" t="str">
        <f>IF(B296="","",VLOOKUP(B296,LISTAS!$F$5:$G$1006,2,0))</f>
        <v/>
      </c>
      <c r="D296" s="52"/>
      <c r="E296" s="52"/>
      <c r="F296" s="52" t="str">
        <f t="shared" si="60"/>
        <v/>
      </c>
      <c r="G296" s="5"/>
      <c r="H296" s="48" t="str">
        <f t="shared" si="63"/>
        <v/>
      </c>
      <c r="I296" s="63" t="str">
        <f t="shared" si="64"/>
        <v/>
      </c>
      <c r="J296" s="63" t="str">
        <f t="shared" si="64"/>
        <v/>
      </c>
      <c r="K296" s="48" t="str">
        <f t="shared" si="61"/>
        <v/>
      </c>
      <c r="L296" s="67" t="str">
        <f t="shared" si="62"/>
        <v/>
      </c>
      <c r="M296" s="48" t="str">
        <f t="shared" si="65"/>
        <v/>
      </c>
      <c r="N296" s="49">
        <v>78</v>
      </c>
      <c r="O296" s="28"/>
      <c r="P296" s="47" t="str">
        <f t="shared" si="66"/>
        <v/>
      </c>
      <c r="Q296" s="24" t="str">
        <f t="shared" si="67"/>
        <v/>
      </c>
      <c r="R296" s="24" t="str">
        <f>IF($L296="","",VLOOKUP(Q296,LISTAS!$F$5:$G$1006,2,0))</f>
        <v/>
      </c>
      <c r="S296" s="36" t="str">
        <f t="shared" si="68"/>
        <v/>
      </c>
      <c r="T296" s="25" t="str">
        <f t="shared" si="69"/>
        <v/>
      </c>
      <c r="U296" s="25" t="str">
        <f t="shared" si="70"/>
        <v/>
      </c>
    </row>
    <row r="297" spans="2:21" ht="16.5" x14ac:dyDescent="0.3">
      <c r="B297" s="51"/>
      <c r="C297" s="51" t="str">
        <f>IF(B297="","",VLOOKUP(B297,LISTAS!$F$5:$G$1006,2,0))</f>
        <v/>
      </c>
      <c r="D297" s="52"/>
      <c r="E297" s="52"/>
      <c r="F297" s="52" t="str">
        <f t="shared" si="60"/>
        <v/>
      </c>
      <c r="G297" s="5"/>
      <c r="H297" s="48" t="str">
        <f t="shared" si="63"/>
        <v/>
      </c>
      <c r="I297" s="63" t="str">
        <f t="shared" si="64"/>
        <v/>
      </c>
      <c r="J297" s="63" t="str">
        <f t="shared" si="64"/>
        <v/>
      </c>
      <c r="K297" s="48" t="str">
        <f t="shared" si="61"/>
        <v/>
      </c>
      <c r="L297" s="67" t="str">
        <f t="shared" si="62"/>
        <v/>
      </c>
      <c r="M297" s="48" t="str">
        <f t="shared" si="65"/>
        <v/>
      </c>
      <c r="N297" s="49">
        <v>79</v>
      </c>
      <c r="O297" s="28"/>
      <c r="P297" s="47" t="str">
        <f t="shared" si="66"/>
        <v/>
      </c>
      <c r="Q297" s="24" t="str">
        <f t="shared" si="67"/>
        <v/>
      </c>
      <c r="R297" s="24" t="str">
        <f>IF($L297="","",VLOOKUP(Q297,LISTAS!$F$5:$G$1006,2,0))</f>
        <v/>
      </c>
      <c r="S297" s="36" t="str">
        <f t="shared" si="68"/>
        <v/>
      </c>
      <c r="T297" s="25" t="str">
        <f t="shared" si="69"/>
        <v/>
      </c>
      <c r="U297" s="25" t="str">
        <f t="shared" si="70"/>
        <v/>
      </c>
    </row>
    <row r="298" spans="2:21" ht="16.5" x14ac:dyDescent="0.3">
      <c r="B298" s="51"/>
      <c r="C298" s="51" t="str">
        <f>IF(B298="","",VLOOKUP(B298,LISTAS!$F$5:$G$1006,2,0))</f>
        <v/>
      </c>
      <c r="D298" s="52"/>
      <c r="E298" s="52"/>
      <c r="F298" s="52" t="str">
        <f t="shared" si="60"/>
        <v/>
      </c>
      <c r="G298" s="5"/>
      <c r="H298" s="48" t="str">
        <f t="shared" si="63"/>
        <v/>
      </c>
      <c r="I298" s="63" t="str">
        <f t="shared" si="64"/>
        <v/>
      </c>
      <c r="J298" s="63" t="str">
        <f t="shared" si="64"/>
        <v/>
      </c>
      <c r="K298" s="48" t="str">
        <f t="shared" si="61"/>
        <v/>
      </c>
      <c r="L298" s="67" t="str">
        <f t="shared" si="62"/>
        <v/>
      </c>
      <c r="M298" s="48" t="str">
        <f t="shared" si="65"/>
        <v/>
      </c>
      <c r="N298" s="49">
        <v>80</v>
      </c>
      <c r="O298" s="28"/>
      <c r="P298" s="47" t="str">
        <f t="shared" si="66"/>
        <v/>
      </c>
      <c r="Q298" s="24" t="str">
        <f t="shared" si="67"/>
        <v/>
      </c>
      <c r="R298" s="24" t="str">
        <f>IF($L298="","",VLOOKUP(Q298,LISTAS!$F$5:$G$1006,2,0))</f>
        <v/>
      </c>
      <c r="S298" s="36" t="str">
        <f t="shared" si="68"/>
        <v/>
      </c>
      <c r="T298" s="25" t="str">
        <f t="shared" si="69"/>
        <v/>
      </c>
      <c r="U298" s="25" t="str">
        <f t="shared" si="70"/>
        <v/>
      </c>
    </row>
    <row r="299" spans="2:21" ht="16.5" x14ac:dyDescent="0.3">
      <c r="B299" s="51"/>
      <c r="C299" s="51" t="str">
        <f>IF(B299="","",VLOOKUP(B299,LISTAS!$F$5:$G$1006,2,0))</f>
        <v/>
      </c>
      <c r="D299" s="52"/>
      <c r="E299" s="52"/>
      <c r="F299" s="52" t="str">
        <f t="shared" si="60"/>
        <v/>
      </c>
      <c r="G299" s="5"/>
      <c r="H299" s="48" t="str">
        <f t="shared" si="63"/>
        <v/>
      </c>
      <c r="I299" s="63" t="str">
        <f t="shared" si="64"/>
        <v/>
      </c>
      <c r="J299" s="63" t="str">
        <f t="shared" si="64"/>
        <v/>
      </c>
      <c r="K299" s="48" t="str">
        <f t="shared" si="61"/>
        <v/>
      </c>
      <c r="L299" s="67" t="str">
        <f t="shared" si="62"/>
        <v/>
      </c>
      <c r="M299" s="48" t="str">
        <f t="shared" si="65"/>
        <v/>
      </c>
      <c r="N299" s="49">
        <v>81</v>
      </c>
      <c r="O299" s="28"/>
      <c r="P299" s="47" t="str">
        <f t="shared" si="66"/>
        <v/>
      </c>
      <c r="Q299" s="24" t="str">
        <f t="shared" si="67"/>
        <v/>
      </c>
      <c r="R299" s="24" t="str">
        <f>IF($L299="","",VLOOKUP(Q299,LISTAS!$F$5:$G$1006,2,0))</f>
        <v/>
      </c>
      <c r="S299" s="36" t="str">
        <f t="shared" si="68"/>
        <v/>
      </c>
      <c r="T299" s="25" t="str">
        <f t="shared" si="69"/>
        <v/>
      </c>
      <c r="U299" s="25" t="str">
        <f t="shared" si="70"/>
        <v/>
      </c>
    </row>
    <row r="300" spans="2:21" ht="16.5" x14ac:dyDescent="0.3">
      <c r="B300" s="51"/>
      <c r="C300" s="51" t="str">
        <f>IF(B300="","",VLOOKUP(B300,LISTAS!$F$5:$G$1006,2,0))</f>
        <v/>
      </c>
      <c r="D300" s="52"/>
      <c r="E300" s="52"/>
      <c r="F300" s="52" t="str">
        <f t="shared" si="60"/>
        <v/>
      </c>
      <c r="G300" s="5"/>
      <c r="H300" s="48" t="str">
        <f t="shared" si="63"/>
        <v/>
      </c>
      <c r="I300" s="63" t="str">
        <f t="shared" si="64"/>
        <v/>
      </c>
      <c r="J300" s="63" t="str">
        <f t="shared" si="64"/>
        <v/>
      </c>
      <c r="K300" s="48" t="str">
        <f t="shared" si="61"/>
        <v/>
      </c>
      <c r="L300" s="67" t="str">
        <f t="shared" si="62"/>
        <v/>
      </c>
      <c r="M300" s="48" t="str">
        <f t="shared" si="65"/>
        <v/>
      </c>
      <c r="N300" s="49">
        <v>82</v>
      </c>
      <c r="O300" s="28"/>
      <c r="P300" s="47" t="str">
        <f t="shared" si="66"/>
        <v/>
      </c>
      <c r="Q300" s="24" t="str">
        <f t="shared" si="67"/>
        <v/>
      </c>
      <c r="R300" s="24" t="str">
        <f>IF($L300="","",VLOOKUP(Q300,LISTAS!$F$5:$G$1006,2,0))</f>
        <v/>
      </c>
      <c r="S300" s="36" t="str">
        <f t="shared" si="68"/>
        <v/>
      </c>
      <c r="T300" s="25" t="str">
        <f t="shared" si="69"/>
        <v/>
      </c>
      <c r="U300" s="25" t="str">
        <f t="shared" si="70"/>
        <v/>
      </c>
    </row>
    <row r="301" spans="2:21" ht="16.5" x14ac:dyDescent="0.3">
      <c r="B301" s="51"/>
      <c r="C301" s="51" t="str">
        <f>IF(B301="","",VLOOKUP(B301,LISTAS!$F$5:$G$1006,2,0))</f>
        <v/>
      </c>
      <c r="D301" s="52"/>
      <c r="E301" s="52"/>
      <c r="F301" s="52" t="str">
        <f t="shared" si="60"/>
        <v/>
      </c>
      <c r="G301" s="5"/>
      <c r="H301" s="48" t="str">
        <f t="shared" si="63"/>
        <v/>
      </c>
      <c r="I301" s="63" t="str">
        <f t="shared" si="64"/>
        <v/>
      </c>
      <c r="J301" s="63" t="str">
        <f t="shared" si="64"/>
        <v/>
      </c>
      <c r="K301" s="48" t="str">
        <f t="shared" si="61"/>
        <v/>
      </c>
      <c r="L301" s="67" t="str">
        <f t="shared" si="62"/>
        <v/>
      </c>
      <c r="M301" s="48" t="str">
        <f t="shared" si="65"/>
        <v/>
      </c>
      <c r="N301" s="49">
        <v>83</v>
      </c>
      <c r="O301" s="28"/>
      <c r="P301" s="47" t="str">
        <f t="shared" si="66"/>
        <v/>
      </c>
      <c r="Q301" s="24" t="str">
        <f t="shared" si="67"/>
        <v/>
      </c>
      <c r="R301" s="24" t="str">
        <f>IF($L301="","",VLOOKUP(Q301,LISTAS!$F$5:$G$1006,2,0))</f>
        <v/>
      </c>
      <c r="S301" s="36" t="str">
        <f t="shared" si="68"/>
        <v/>
      </c>
      <c r="T301" s="25" t="str">
        <f t="shared" si="69"/>
        <v/>
      </c>
      <c r="U301" s="25" t="str">
        <f t="shared" si="70"/>
        <v/>
      </c>
    </row>
    <row r="302" spans="2:21" ht="16.5" x14ac:dyDescent="0.3">
      <c r="B302" s="51"/>
      <c r="C302" s="51" t="str">
        <f>IF(B302="","",VLOOKUP(B302,LISTAS!$F$5:$G$1006,2,0))</f>
        <v/>
      </c>
      <c r="D302" s="52"/>
      <c r="E302" s="52"/>
      <c r="F302" s="52" t="str">
        <f t="shared" si="60"/>
        <v/>
      </c>
      <c r="G302" s="5"/>
      <c r="H302" s="48" t="str">
        <f t="shared" si="63"/>
        <v/>
      </c>
      <c r="I302" s="63" t="str">
        <f t="shared" si="64"/>
        <v/>
      </c>
      <c r="J302" s="63" t="str">
        <f t="shared" si="64"/>
        <v/>
      </c>
      <c r="K302" s="48" t="str">
        <f t="shared" si="61"/>
        <v/>
      </c>
      <c r="L302" s="67" t="str">
        <f t="shared" si="62"/>
        <v/>
      </c>
      <c r="M302" s="48" t="str">
        <f t="shared" si="65"/>
        <v/>
      </c>
      <c r="N302" s="49">
        <v>84</v>
      </c>
      <c r="O302" s="28"/>
      <c r="P302" s="47" t="str">
        <f t="shared" si="66"/>
        <v/>
      </c>
      <c r="Q302" s="24" t="str">
        <f t="shared" si="67"/>
        <v/>
      </c>
      <c r="R302" s="24" t="str">
        <f>IF($L302="","",VLOOKUP(Q302,LISTAS!$F$5:$G$1006,2,0))</f>
        <v/>
      </c>
      <c r="S302" s="36" t="str">
        <f t="shared" si="68"/>
        <v/>
      </c>
      <c r="T302" s="25" t="str">
        <f t="shared" si="69"/>
        <v/>
      </c>
      <c r="U302" s="25" t="str">
        <f t="shared" si="70"/>
        <v/>
      </c>
    </row>
    <row r="303" spans="2:21" ht="16.5" x14ac:dyDescent="0.3">
      <c r="B303" s="51"/>
      <c r="C303" s="51" t="str">
        <f>IF(B303="","",VLOOKUP(B303,LISTAS!$F$5:$G$1006,2,0))</f>
        <v/>
      </c>
      <c r="D303" s="52"/>
      <c r="E303" s="52"/>
      <c r="F303" s="52" t="str">
        <f t="shared" si="60"/>
        <v/>
      </c>
      <c r="G303" s="5"/>
      <c r="H303" s="48" t="str">
        <f t="shared" si="63"/>
        <v/>
      </c>
      <c r="I303" s="63" t="str">
        <f t="shared" si="64"/>
        <v/>
      </c>
      <c r="J303" s="63" t="str">
        <f t="shared" si="64"/>
        <v/>
      </c>
      <c r="K303" s="48" t="str">
        <f t="shared" si="61"/>
        <v/>
      </c>
      <c r="L303" s="67" t="str">
        <f t="shared" si="62"/>
        <v/>
      </c>
      <c r="M303" s="48" t="str">
        <f t="shared" si="65"/>
        <v/>
      </c>
      <c r="N303" s="49">
        <v>85</v>
      </c>
      <c r="O303" s="28"/>
      <c r="P303" s="47" t="str">
        <f t="shared" si="66"/>
        <v/>
      </c>
      <c r="Q303" s="24" t="str">
        <f t="shared" si="67"/>
        <v/>
      </c>
      <c r="R303" s="24" t="str">
        <f>IF($L303="","",VLOOKUP(Q303,LISTAS!$F$5:$G$1006,2,0))</f>
        <v/>
      </c>
      <c r="S303" s="36" t="str">
        <f t="shared" si="68"/>
        <v/>
      </c>
      <c r="T303" s="25" t="str">
        <f t="shared" si="69"/>
        <v/>
      </c>
      <c r="U303" s="25" t="str">
        <f t="shared" si="70"/>
        <v/>
      </c>
    </row>
    <row r="304" spans="2:21" ht="16.5" x14ac:dyDescent="0.3">
      <c r="B304" s="51"/>
      <c r="C304" s="51" t="str">
        <f>IF(B304="","",VLOOKUP(B304,LISTAS!$F$5:$G$1006,2,0))</f>
        <v/>
      </c>
      <c r="D304" s="52"/>
      <c r="E304" s="52"/>
      <c r="F304" s="52" t="str">
        <f t="shared" si="60"/>
        <v/>
      </c>
      <c r="G304" s="5"/>
      <c r="H304" s="48" t="str">
        <f t="shared" si="63"/>
        <v/>
      </c>
      <c r="I304" s="63" t="str">
        <f t="shared" si="64"/>
        <v/>
      </c>
      <c r="J304" s="63" t="str">
        <f t="shared" si="64"/>
        <v/>
      </c>
      <c r="K304" s="48" t="str">
        <f t="shared" si="61"/>
        <v/>
      </c>
      <c r="L304" s="67" t="str">
        <f t="shared" si="62"/>
        <v/>
      </c>
      <c r="M304" s="48" t="str">
        <f t="shared" si="65"/>
        <v/>
      </c>
      <c r="N304" s="49">
        <v>86</v>
      </c>
      <c r="O304" s="28"/>
      <c r="P304" s="47" t="str">
        <f t="shared" si="66"/>
        <v/>
      </c>
      <c r="Q304" s="24" t="str">
        <f t="shared" si="67"/>
        <v/>
      </c>
      <c r="R304" s="24" t="str">
        <f>IF($L304="","",VLOOKUP(Q304,LISTAS!$F$5:$G$1006,2,0))</f>
        <v/>
      </c>
      <c r="S304" s="36" t="str">
        <f t="shared" si="68"/>
        <v/>
      </c>
      <c r="T304" s="25" t="str">
        <f t="shared" si="69"/>
        <v/>
      </c>
      <c r="U304" s="25" t="str">
        <f t="shared" si="70"/>
        <v/>
      </c>
    </row>
    <row r="305" spans="2:21" ht="16.5" x14ac:dyDescent="0.3">
      <c r="B305" s="51"/>
      <c r="C305" s="51" t="str">
        <f>IF(B305="","",VLOOKUP(B305,LISTAS!$F$5:$G$1006,2,0))</f>
        <v/>
      </c>
      <c r="D305" s="52"/>
      <c r="E305" s="52"/>
      <c r="F305" s="52" t="str">
        <f t="shared" si="60"/>
        <v/>
      </c>
      <c r="G305" s="5"/>
      <c r="H305" s="48" t="str">
        <f t="shared" si="63"/>
        <v/>
      </c>
      <c r="I305" s="63" t="str">
        <f t="shared" si="64"/>
        <v/>
      </c>
      <c r="J305" s="63" t="str">
        <f t="shared" si="64"/>
        <v/>
      </c>
      <c r="K305" s="48" t="str">
        <f t="shared" si="61"/>
        <v/>
      </c>
      <c r="L305" s="67" t="str">
        <f t="shared" si="62"/>
        <v/>
      </c>
      <c r="M305" s="48" t="str">
        <f t="shared" si="65"/>
        <v/>
      </c>
      <c r="N305" s="49">
        <v>87</v>
      </c>
      <c r="O305" s="28"/>
      <c r="P305" s="47" t="str">
        <f t="shared" si="66"/>
        <v/>
      </c>
      <c r="Q305" s="24" t="str">
        <f t="shared" si="67"/>
        <v/>
      </c>
      <c r="R305" s="24" t="str">
        <f>IF($L305="","",VLOOKUP(Q305,LISTAS!$F$5:$G$1006,2,0))</f>
        <v/>
      </c>
      <c r="S305" s="36" t="str">
        <f t="shared" si="68"/>
        <v/>
      </c>
      <c r="T305" s="25" t="str">
        <f t="shared" si="69"/>
        <v/>
      </c>
      <c r="U305" s="25" t="str">
        <f t="shared" si="70"/>
        <v/>
      </c>
    </row>
    <row r="306" spans="2:21" ht="16.5" x14ac:dyDescent="0.3">
      <c r="B306" s="51"/>
      <c r="C306" s="51" t="str">
        <f>IF(B306="","",VLOOKUP(B306,LISTAS!$F$5:$G$1006,2,0))</f>
        <v/>
      </c>
      <c r="D306" s="52"/>
      <c r="E306" s="52"/>
      <c r="F306" s="52" t="str">
        <f t="shared" si="60"/>
        <v/>
      </c>
      <c r="G306" s="5"/>
      <c r="H306" s="48" t="str">
        <f t="shared" si="63"/>
        <v/>
      </c>
      <c r="I306" s="63" t="str">
        <f t="shared" si="64"/>
        <v/>
      </c>
      <c r="J306" s="63" t="str">
        <f t="shared" si="64"/>
        <v/>
      </c>
      <c r="K306" s="48" t="str">
        <f t="shared" si="61"/>
        <v/>
      </c>
      <c r="L306" s="67" t="str">
        <f t="shared" si="62"/>
        <v/>
      </c>
      <c r="M306" s="48" t="str">
        <f t="shared" si="65"/>
        <v/>
      </c>
      <c r="N306" s="49">
        <v>88</v>
      </c>
      <c r="O306" s="28"/>
      <c r="P306" s="47" t="str">
        <f t="shared" si="66"/>
        <v/>
      </c>
      <c r="Q306" s="24" t="str">
        <f t="shared" si="67"/>
        <v/>
      </c>
      <c r="R306" s="24" t="str">
        <f>IF($L306="","",VLOOKUP(Q306,LISTAS!$F$5:$G$1006,2,0))</f>
        <v/>
      </c>
      <c r="S306" s="36" t="str">
        <f t="shared" si="68"/>
        <v/>
      </c>
      <c r="T306" s="25" t="str">
        <f t="shared" si="69"/>
        <v/>
      </c>
      <c r="U306" s="25" t="str">
        <f t="shared" si="70"/>
        <v/>
      </c>
    </row>
    <row r="307" spans="2:21" ht="16.5" x14ac:dyDescent="0.3">
      <c r="B307" s="51"/>
      <c r="C307" s="51" t="str">
        <f>IF(B307="","",VLOOKUP(B307,LISTAS!$F$5:$G$1006,2,0))</f>
        <v/>
      </c>
      <c r="D307" s="52"/>
      <c r="E307" s="52"/>
      <c r="F307" s="52" t="str">
        <f t="shared" si="60"/>
        <v/>
      </c>
      <c r="G307" s="5"/>
      <c r="H307" s="48" t="str">
        <f t="shared" si="63"/>
        <v/>
      </c>
      <c r="I307" s="63" t="str">
        <f t="shared" si="64"/>
        <v/>
      </c>
      <c r="J307" s="63" t="str">
        <f t="shared" si="64"/>
        <v/>
      </c>
      <c r="K307" s="48" t="str">
        <f t="shared" si="61"/>
        <v/>
      </c>
      <c r="L307" s="67" t="str">
        <f t="shared" si="62"/>
        <v/>
      </c>
      <c r="M307" s="48" t="str">
        <f t="shared" si="65"/>
        <v/>
      </c>
      <c r="N307" s="49">
        <v>89</v>
      </c>
      <c r="O307" s="28"/>
      <c r="P307" s="47" t="str">
        <f t="shared" si="66"/>
        <v/>
      </c>
      <c r="Q307" s="24" t="str">
        <f t="shared" si="67"/>
        <v/>
      </c>
      <c r="R307" s="24" t="str">
        <f>IF($L307="","",VLOOKUP(Q307,LISTAS!$F$5:$G$1006,2,0))</f>
        <v/>
      </c>
      <c r="S307" s="36" t="str">
        <f t="shared" si="68"/>
        <v/>
      </c>
      <c r="T307" s="25" t="str">
        <f t="shared" si="69"/>
        <v/>
      </c>
      <c r="U307" s="25" t="str">
        <f t="shared" si="70"/>
        <v/>
      </c>
    </row>
    <row r="308" spans="2:21" ht="16.5" x14ac:dyDescent="0.3">
      <c r="B308" s="51"/>
      <c r="C308" s="51" t="str">
        <f>IF(B308="","",VLOOKUP(B308,LISTAS!$F$5:$G$1006,2,0))</f>
        <v/>
      </c>
      <c r="D308" s="52"/>
      <c r="E308" s="52"/>
      <c r="F308" s="52" t="str">
        <f t="shared" si="60"/>
        <v/>
      </c>
      <c r="G308" s="5"/>
      <c r="H308" s="48" t="str">
        <f t="shared" si="63"/>
        <v/>
      </c>
      <c r="I308" s="63" t="str">
        <f t="shared" si="64"/>
        <v/>
      </c>
      <c r="J308" s="63" t="str">
        <f t="shared" si="64"/>
        <v/>
      </c>
      <c r="K308" s="48" t="str">
        <f t="shared" si="61"/>
        <v/>
      </c>
      <c r="L308" s="67" t="str">
        <f t="shared" si="62"/>
        <v/>
      </c>
      <c r="M308" s="48" t="str">
        <f t="shared" si="65"/>
        <v/>
      </c>
      <c r="N308" s="49">
        <v>90</v>
      </c>
      <c r="O308" s="28"/>
      <c r="P308" s="47" t="str">
        <f t="shared" si="66"/>
        <v/>
      </c>
      <c r="Q308" s="24" t="str">
        <f t="shared" si="67"/>
        <v/>
      </c>
      <c r="R308" s="24" t="str">
        <f>IF($L308="","",VLOOKUP(Q308,LISTAS!$F$5:$G$1006,2,0))</f>
        <v/>
      </c>
      <c r="S308" s="36" t="str">
        <f t="shared" si="68"/>
        <v/>
      </c>
      <c r="T308" s="25" t="str">
        <f t="shared" si="69"/>
        <v/>
      </c>
      <c r="U308" s="25" t="str">
        <f t="shared" si="70"/>
        <v/>
      </c>
    </row>
    <row r="309" spans="2:21" ht="16.5" x14ac:dyDescent="0.3">
      <c r="B309" s="51"/>
      <c r="C309" s="51" t="str">
        <f>IF(B309="","",VLOOKUP(B309,LISTAS!$F$5:$G$1006,2,0))</f>
        <v/>
      </c>
      <c r="D309" s="52"/>
      <c r="E309" s="52"/>
      <c r="F309" s="52" t="str">
        <f t="shared" si="60"/>
        <v/>
      </c>
      <c r="G309" s="5"/>
      <c r="H309" s="48" t="str">
        <f t="shared" si="63"/>
        <v/>
      </c>
      <c r="I309" s="63" t="str">
        <f t="shared" si="64"/>
        <v/>
      </c>
      <c r="J309" s="63" t="str">
        <f t="shared" si="64"/>
        <v/>
      </c>
      <c r="K309" s="48" t="str">
        <f t="shared" si="61"/>
        <v/>
      </c>
      <c r="L309" s="67" t="str">
        <f t="shared" si="62"/>
        <v/>
      </c>
      <c r="M309" s="48" t="str">
        <f t="shared" si="65"/>
        <v/>
      </c>
      <c r="N309" s="49">
        <v>91</v>
      </c>
      <c r="O309" s="28"/>
      <c r="P309" s="47" t="str">
        <f t="shared" si="66"/>
        <v/>
      </c>
      <c r="Q309" s="24" t="str">
        <f t="shared" si="67"/>
        <v/>
      </c>
      <c r="R309" s="24" t="str">
        <f>IF($L309="","",VLOOKUP(Q309,LISTAS!$F$5:$G$1006,2,0))</f>
        <v/>
      </c>
      <c r="S309" s="36" t="str">
        <f t="shared" si="68"/>
        <v/>
      </c>
      <c r="T309" s="25" t="str">
        <f t="shared" si="69"/>
        <v/>
      </c>
      <c r="U309" s="25" t="str">
        <f t="shared" si="70"/>
        <v/>
      </c>
    </row>
    <row r="310" spans="2:21" ht="16.5" x14ac:dyDescent="0.3">
      <c r="B310" s="51"/>
      <c r="C310" s="51" t="str">
        <f>IF(B310="","",VLOOKUP(B310,LISTAS!$F$5:$G$1006,2,0))</f>
        <v/>
      </c>
      <c r="D310" s="52"/>
      <c r="E310" s="52"/>
      <c r="F310" s="52" t="str">
        <f t="shared" si="60"/>
        <v/>
      </c>
      <c r="G310" s="5"/>
      <c r="H310" s="48" t="str">
        <f t="shared" si="63"/>
        <v/>
      </c>
      <c r="I310" s="63" t="str">
        <f t="shared" si="64"/>
        <v/>
      </c>
      <c r="J310" s="63" t="str">
        <f t="shared" si="64"/>
        <v/>
      </c>
      <c r="K310" s="48" t="str">
        <f t="shared" si="61"/>
        <v/>
      </c>
      <c r="L310" s="67" t="str">
        <f t="shared" si="62"/>
        <v/>
      </c>
      <c r="M310" s="48" t="str">
        <f t="shared" si="65"/>
        <v/>
      </c>
      <c r="N310" s="49">
        <v>92</v>
      </c>
      <c r="O310" s="28"/>
      <c r="P310" s="47" t="str">
        <f t="shared" si="66"/>
        <v/>
      </c>
      <c r="Q310" s="24" t="str">
        <f t="shared" si="67"/>
        <v/>
      </c>
      <c r="R310" s="24" t="str">
        <f>IF($L310="","",VLOOKUP(Q310,LISTAS!$F$5:$G$1006,2,0))</f>
        <v/>
      </c>
      <c r="S310" s="36" t="str">
        <f t="shared" si="68"/>
        <v/>
      </c>
      <c r="T310" s="25" t="str">
        <f t="shared" si="69"/>
        <v/>
      </c>
      <c r="U310" s="25" t="str">
        <f t="shared" si="70"/>
        <v/>
      </c>
    </row>
    <row r="311" spans="2:21" ht="16.5" x14ac:dyDescent="0.3">
      <c r="B311" s="51"/>
      <c r="C311" s="51" t="str">
        <f>IF(B311="","",VLOOKUP(B311,LISTAS!$F$5:$G$1006,2,0))</f>
        <v/>
      </c>
      <c r="D311" s="52"/>
      <c r="E311" s="52"/>
      <c r="F311" s="52" t="str">
        <f t="shared" si="60"/>
        <v/>
      </c>
      <c r="G311" s="5"/>
      <c r="H311" s="48" t="str">
        <f t="shared" si="63"/>
        <v/>
      </c>
      <c r="I311" s="63" t="str">
        <f t="shared" si="64"/>
        <v/>
      </c>
      <c r="J311" s="63" t="str">
        <f t="shared" si="64"/>
        <v/>
      </c>
      <c r="K311" s="48" t="str">
        <f t="shared" si="61"/>
        <v/>
      </c>
      <c r="L311" s="67" t="str">
        <f t="shared" si="62"/>
        <v/>
      </c>
      <c r="M311" s="48" t="str">
        <f t="shared" si="65"/>
        <v/>
      </c>
      <c r="N311" s="49">
        <v>93</v>
      </c>
      <c r="O311" s="28"/>
      <c r="P311" s="47" t="str">
        <f t="shared" si="66"/>
        <v/>
      </c>
      <c r="Q311" s="24" t="str">
        <f t="shared" si="67"/>
        <v/>
      </c>
      <c r="R311" s="24" t="str">
        <f>IF($L311="","",VLOOKUP(Q311,LISTAS!$F$5:$G$1006,2,0))</f>
        <v/>
      </c>
      <c r="S311" s="36" t="str">
        <f t="shared" si="68"/>
        <v/>
      </c>
      <c r="T311" s="25" t="str">
        <f t="shared" si="69"/>
        <v/>
      </c>
      <c r="U311" s="25" t="str">
        <f t="shared" si="70"/>
        <v/>
      </c>
    </row>
    <row r="312" spans="2:21" ht="16.5" x14ac:dyDescent="0.3">
      <c r="B312" s="51"/>
      <c r="C312" s="51" t="str">
        <f>IF(B312="","",VLOOKUP(B312,LISTAS!$F$5:$G$1006,2,0))</f>
        <v/>
      </c>
      <c r="D312" s="52"/>
      <c r="E312" s="52"/>
      <c r="F312" s="52" t="str">
        <f t="shared" si="60"/>
        <v/>
      </c>
      <c r="G312" s="5"/>
      <c r="H312" s="48" t="str">
        <f t="shared" si="63"/>
        <v/>
      </c>
      <c r="I312" s="63" t="str">
        <f t="shared" si="64"/>
        <v/>
      </c>
      <c r="J312" s="63" t="str">
        <f t="shared" si="64"/>
        <v/>
      </c>
      <c r="K312" s="48" t="str">
        <f t="shared" si="61"/>
        <v/>
      </c>
      <c r="L312" s="67" t="str">
        <f t="shared" si="62"/>
        <v/>
      </c>
      <c r="M312" s="48" t="str">
        <f t="shared" si="65"/>
        <v/>
      </c>
      <c r="N312" s="49">
        <v>94</v>
      </c>
      <c r="O312" s="28"/>
      <c r="P312" s="47" t="str">
        <f t="shared" si="66"/>
        <v/>
      </c>
      <c r="Q312" s="24" t="str">
        <f t="shared" si="67"/>
        <v/>
      </c>
      <c r="R312" s="24" t="str">
        <f>IF($L312="","",VLOOKUP(Q312,LISTAS!$F$5:$G$1006,2,0))</f>
        <v/>
      </c>
      <c r="S312" s="36" t="str">
        <f t="shared" si="68"/>
        <v/>
      </c>
      <c r="T312" s="25" t="str">
        <f t="shared" si="69"/>
        <v/>
      </c>
      <c r="U312" s="25" t="str">
        <f t="shared" si="70"/>
        <v/>
      </c>
    </row>
    <row r="313" spans="2:21" ht="16.5" x14ac:dyDescent="0.3">
      <c r="B313" s="51"/>
      <c r="C313" s="51" t="str">
        <f>IF(B313="","",VLOOKUP(B313,LISTAS!$F$5:$G$1006,2,0))</f>
        <v/>
      </c>
      <c r="D313" s="52"/>
      <c r="E313" s="52"/>
      <c r="F313" s="52" t="str">
        <f t="shared" si="60"/>
        <v/>
      </c>
      <c r="G313" s="5"/>
      <c r="H313" s="48" t="str">
        <f t="shared" si="63"/>
        <v/>
      </c>
      <c r="I313" s="63" t="str">
        <f t="shared" si="64"/>
        <v/>
      </c>
      <c r="J313" s="63" t="str">
        <f t="shared" si="64"/>
        <v/>
      </c>
      <c r="K313" s="48" t="str">
        <f t="shared" si="61"/>
        <v/>
      </c>
      <c r="L313" s="67" t="str">
        <f t="shared" si="62"/>
        <v/>
      </c>
      <c r="M313" s="48" t="str">
        <f t="shared" si="65"/>
        <v/>
      </c>
      <c r="N313" s="49">
        <v>95</v>
      </c>
      <c r="O313" s="28"/>
      <c r="P313" s="47" t="str">
        <f t="shared" si="66"/>
        <v/>
      </c>
      <c r="Q313" s="24" t="str">
        <f t="shared" si="67"/>
        <v/>
      </c>
      <c r="R313" s="24" t="str">
        <f>IF($L313="","",VLOOKUP(Q313,LISTAS!$F$5:$G$1006,2,0))</f>
        <v/>
      </c>
      <c r="S313" s="36" t="str">
        <f t="shared" si="68"/>
        <v/>
      </c>
      <c r="T313" s="25" t="str">
        <f t="shared" si="69"/>
        <v/>
      </c>
      <c r="U313" s="25" t="str">
        <f t="shared" si="70"/>
        <v/>
      </c>
    </row>
    <row r="314" spans="2:21" ht="16.5" x14ac:dyDescent="0.3">
      <c r="B314" s="51"/>
      <c r="C314" s="51" t="str">
        <f>IF(B314="","",VLOOKUP(B314,LISTAS!$F$5:$G$1006,2,0))</f>
        <v/>
      </c>
      <c r="D314" s="52"/>
      <c r="E314" s="52"/>
      <c r="F314" s="52" t="str">
        <f t="shared" si="60"/>
        <v/>
      </c>
      <c r="G314" s="5"/>
      <c r="H314" s="48" t="str">
        <f t="shared" si="63"/>
        <v/>
      </c>
      <c r="I314" s="63" t="str">
        <f t="shared" si="64"/>
        <v/>
      </c>
      <c r="J314" s="63" t="str">
        <f t="shared" si="64"/>
        <v/>
      </c>
      <c r="K314" s="48" t="str">
        <f t="shared" si="61"/>
        <v/>
      </c>
      <c r="L314" s="67" t="str">
        <f t="shared" si="62"/>
        <v/>
      </c>
      <c r="M314" s="48" t="str">
        <f t="shared" si="65"/>
        <v/>
      </c>
      <c r="N314" s="49">
        <v>96</v>
      </c>
      <c r="O314" s="28"/>
      <c r="P314" s="47" t="str">
        <f t="shared" si="66"/>
        <v/>
      </c>
      <c r="Q314" s="24" t="str">
        <f t="shared" si="67"/>
        <v/>
      </c>
      <c r="R314" s="24" t="str">
        <f>IF($L314="","",VLOOKUP(Q314,LISTAS!$F$5:$G$1006,2,0))</f>
        <v/>
      </c>
      <c r="S314" s="36" t="str">
        <f t="shared" si="68"/>
        <v/>
      </c>
      <c r="T314" s="25" t="str">
        <f t="shared" si="69"/>
        <v/>
      </c>
      <c r="U314" s="25" t="str">
        <f t="shared" si="70"/>
        <v/>
      </c>
    </row>
    <row r="315" spans="2:21" ht="16.5" x14ac:dyDescent="0.3">
      <c r="B315" s="51"/>
      <c r="C315" s="51" t="str">
        <f>IF(B315="","",VLOOKUP(B315,LISTAS!$F$5:$G$1006,2,0))</f>
        <v/>
      </c>
      <c r="D315" s="52"/>
      <c r="E315" s="52"/>
      <c r="F315" s="52" t="str">
        <f t="shared" si="60"/>
        <v/>
      </c>
      <c r="G315" s="5"/>
      <c r="H315" s="48" t="str">
        <f t="shared" si="63"/>
        <v/>
      </c>
      <c r="I315" s="63" t="str">
        <f t="shared" si="64"/>
        <v/>
      </c>
      <c r="J315" s="63" t="str">
        <f t="shared" si="64"/>
        <v/>
      </c>
      <c r="K315" s="48" t="str">
        <f t="shared" si="61"/>
        <v/>
      </c>
      <c r="L315" s="67" t="str">
        <f t="shared" si="62"/>
        <v/>
      </c>
      <c r="M315" s="48" t="str">
        <f t="shared" si="65"/>
        <v/>
      </c>
      <c r="N315" s="49">
        <v>97</v>
      </c>
      <c r="O315" s="28"/>
      <c r="P315" s="47" t="str">
        <f t="shared" si="66"/>
        <v/>
      </c>
      <c r="Q315" s="24" t="str">
        <f t="shared" si="67"/>
        <v/>
      </c>
      <c r="R315" s="24" t="str">
        <f>IF($L315="","",VLOOKUP(Q315,LISTAS!$F$5:$G$1006,2,0))</f>
        <v/>
      </c>
      <c r="S315" s="36" t="str">
        <f t="shared" si="68"/>
        <v/>
      </c>
      <c r="T315" s="25" t="str">
        <f t="shared" si="69"/>
        <v/>
      </c>
      <c r="U315" s="25" t="str">
        <f t="shared" si="70"/>
        <v/>
      </c>
    </row>
    <row r="316" spans="2:21" ht="16.5" x14ac:dyDescent="0.3">
      <c r="B316" s="51"/>
      <c r="C316" s="51" t="str">
        <f>IF(B316="","",VLOOKUP(B316,LISTAS!$F$5:$G$1006,2,0))</f>
        <v/>
      </c>
      <c r="D316" s="52"/>
      <c r="E316" s="52"/>
      <c r="F316" s="52" t="str">
        <f t="shared" si="60"/>
        <v/>
      </c>
      <c r="G316" s="5"/>
      <c r="H316" s="48" t="str">
        <f t="shared" si="63"/>
        <v/>
      </c>
      <c r="I316" s="63" t="str">
        <f t="shared" si="64"/>
        <v/>
      </c>
      <c r="J316" s="63" t="str">
        <f t="shared" si="64"/>
        <v/>
      </c>
      <c r="K316" s="48" t="str">
        <f t="shared" si="61"/>
        <v/>
      </c>
      <c r="L316" s="67" t="str">
        <f t="shared" si="62"/>
        <v/>
      </c>
      <c r="M316" s="48" t="str">
        <f t="shared" si="65"/>
        <v/>
      </c>
      <c r="N316" s="49">
        <v>98</v>
      </c>
      <c r="O316" s="28"/>
      <c r="P316" s="47" t="str">
        <f t="shared" si="66"/>
        <v/>
      </c>
      <c r="Q316" s="24" t="str">
        <f t="shared" si="67"/>
        <v/>
      </c>
      <c r="R316" s="24" t="str">
        <f>IF($L316="","",VLOOKUP(Q316,LISTAS!$F$5:$G$1006,2,0))</f>
        <v/>
      </c>
      <c r="S316" s="36" t="str">
        <f t="shared" si="68"/>
        <v/>
      </c>
      <c r="T316" s="25" t="str">
        <f t="shared" si="69"/>
        <v/>
      </c>
      <c r="U316" s="25" t="str">
        <f t="shared" si="70"/>
        <v/>
      </c>
    </row>
    <row r="317" spans="2:21" ht="16.5" x14ac:dyDescent="0.3">
      <c r="B317" s="51"/>
      <c r="C317" s="51" t="str">
        <f>IF(B317="","",VLOOKUP(B317,LISTAS!$F$5:$G$1006,2,0))</f>
        <v/>
      </c>
      <c r="D317" s="52"/>
      <c r="E317" s="52"/>
      <c r="F317" s="52" t="str">
        <f t="shared" si="60"/>
        <v/>
      </c>
      <c r="G317" s="5"/>
      <c r="H317" s="48" t="str">
        <f t="shared" si="63"/>
        <v/>
      </c>
      <c r="I317" s="63" t="str">
        <f t="shared" si="64"/>
        <v/>
      </c>
      <c r="J317" s="63" t="str">
        <f t="shared" si="64"/>
        <v/>
      </c>
      <c r="K317" s="48" t="str">
        <f t="shared" si="61"/>
        <v/>
      </c>
      <c r="L317" s="67" t="str">
        <f t="shared" si="62"/>
        <v/>
      </c>
      <c r="M317" s="48" t="str">
        <f t="shared" si="65"/>
        <v/>
      </c>
      <c r="N317" s="49">
        <v>99</v>
      </c>
      <c r="O317" s="28"/>
      <c r="P317" s="47" t="str">
        <f t="shared" si="66"/>
        <v/>
      </c>
      <c r="Q317" s="24" t="str">
        <f t="shared" si="67"/>
        <v/>
      </c>
      <c r="R317" s="24" t="str">
        <f>IF($L317="","",VLOOKUP(Q317,LISTAS!$F$5:$G$1006,2,0))</f>
        <v/>
      </c>
      <c r="S317" s="36" t="str">
        <f t="shared" si="68"/>
        <v/>
      </c>
      <c r="T317" s="25" t="str">
        <f t="shared" si="69"/>
        <v/>
      </c>
      <c r="U317" s="25" t="str">
        <f t="shared" si="70"/>
        <v/>
      </c>
    </row>
    <row r="318" spans="2:21" ht="16.5" x14ac:dyDescent="0.3">
      <c r="B318" s="51"/>
      <c r="C318" s="51" t="str">
        <f>IF(B318="","",VLOOKUP(B318,LISTAS!$F$5:$G$1006,2,0))</f>
        <v/>
      </c>
      <c r="D318" s="52"/>
      <c r="E318" s="52"/>
      <c r="F318" s="52" t="str">
        <f t="shared" si="60"/>
        <v/>
      </c>
      <c r="G318" s="5"/>
      <c r="H318" s="48" t="str">
        <f t="shared" si="63"/>
        <v/>
      </c>
      <c r="I318" s="63" t="str">
        <f t="shared" si="64"/>
        <v/>
      </c>
      <c r="J318" s="63" t="str">
        <f t="shared" si="64"/>
        <v/>
      </c>
      <c r="K318" s="48" t="str">
        <f t="shared" si="61"/>
        <v/>
      </c>
      <c r="L318" s="67" t="str">
        <f t="shared" si="62"/>
        <v/>
      </c>
      <c r="M318" s="48" t="str">
        <f t="shared" si="65"/>
        <v/>
      </c>
      <c r="N318" s="49">
        <v>100</v>
      </c>
      <c r="O318" s="28"/>
      <c r="P318" s="47" t="str">
        <f t="shared" si="66"/>
        <v/>
      </c>
      <c r="Q318" s="24" t="str">
        <f t="shared" si="67"/>
        <v/>
      </c>
      <c r="R318" s="24" t="str">
        <f>IF($L318="","",VLOOKUP(Q318,LISTAS!$F$5:$G$1006,2,0))</f>
        <v/>
      </c>
      <c r="S318" s="36" t="str">
        <f t="shared" si="68"/>
        <v/>
      </c>
      <c r="T318" s="25" t="str">
        <f t="shared" si="69"/>
        <v/>
      </c>
      <c r="U318" s="25" t="str">
        <f t="shared" si="70"/>
        <v/>
      </c>
    </row>
    <row r="319" spans="2:21" x14ac:dyDescent="0.25">
      <c r="L319" s="70"/>
      <c r="M319" s="68"/>
    </row>
    <row r="320" spans="2:21" x14ac:dyDescent="0.25">
      <c r="L320" s="70"/>
      <c r="M320" s="68"/>
    </row>
    <row r="321" spans="1:21" ht="32.25" customHeight="1" x14ac:dyDescent="0.25">
      <c r="A321" s="2"/>
      <c r="B321" s="146" t="s">
        <v>41</v>
      </c>
      <c r="C321" s="147"/>
      <c r="D321" s="147"/>
      <c r="E321" s="147"/>
      <c r="F321" s="147"/>
      <c r="G321" s="147"/>
      <c r="H321" s="147"/>
      <c r="I321" s="147"/>
      <c r="J321" s="147"/>
      <c r="K321" s="147"/>
      <c r="L321" s="147"/>
      <c r="M321" s="147"/>
      <c r="N321" s="147"/>
      <c r="O321" s="147"/>
      <c r="P321" s="147"/>
      <c r="Q321" s="147"/>
      <c r="R321" s="147"/>
      <c r="S321" s="147"/>
      <c r="T321" s="147"/>
      <c r="U321" s="148"/>
    </row>
    <row r="322" spans="1:21" ht="20.25" customHeight="1" x14ac:dyDescent="0.25">
      <c r="A322" s="2"/>
      <c r="B322" s="158" t="s">
        <v>32</v>
      </c>
      <c r="C322" s="159"/>
      <c r="D322" s="159"/>
      <c r="E322" s="159"/>
      <c r="F322" s="160"/>
      <c r="H322" s="11"/>
      <c r="I322" s="61"/>
      <c r="J322" s="61"/>
      <c r="K322" s="12"/>
      <c r="L322" s="65"/>
      <c r="M322" s="12"/>
      <c r="N322" s="12"/>
      <c r="O322" s="14"/>
      <c r="P322" s="152" t="s">
        <v>14</v>
      </c>
      <c r="Q322" s="153"/>
      <c r="R322" s="153"/>
      <c r="S322" s="153"/>
      <c r="T322" s="153"/>
      <c r="U322" s="154"/>
    </row>
    <row r="323" spans="1:21" s="15" customFormat="1" ht="28.5" customHeight="1" x14ac:dyDescent="0.25">
      <c r="B323" s="50" t="s">
        <v>15</v>
      </c>
      <c r="C323" s="50" t="s">
        <v>1</v>
      </c>
      <c r="D323" s="50" t="s">
        <v>26</v>
      </c>
      <c r="E323" s="50" t="s">
        <v>27</v>
      </c>
      <c r="F323" s="50" t="s">
        <v>3</v>
      </c>
      <c r="G323" s="17"/>
      <c r="H323" s="18"/>
      <c r="I323" s="62"/>
      <c r="J323" s="62"/>
      <c r="K323" s="19"/>
      <c r="L323" s="66"/>
      <c r="M323" s="19"/>
      <c r="N323" s="19"/>
      <c r="O323" s="18"/>
      <c r="P323" s="21" t="s">
        <v>4</v>
      </c>
      <c r="Q323" s="29" t="s">
        <v>15</v>
      </c>
      <c r="R323" s="29" t="s">
        <v>1</v>
      </c>
      <c r="S323" s="29" t="s">
        <v>3</v>
      </c>
      <c r="T323" s="21" t="s">
        <v>16</v>
      </c>
      <c r="U323" s="21" t="s">
        <v>17</v>
      </c>
    </row>
    <row r="324" spans="1:21" s="5" customFormat="1" ht="18.75" customHeight="1" x14ac:dyDescent="0.25">
      <c r="B324" s="51"/>
      <c r="C324" s="51" t="str">
        <f>IF(B324="","",VLOOKUP(B324,LISTAS!$F$5:$G$1006,2,0))</f>
        <v/>
      </c>
      <c r="D324" s="52"/>
      <c r="E324" s="52"/>
      <c r="F324" s="52" t="str">
        <f t="shared" ref="F324:F387" si="71">IF(D324="",IF(E324="","",SUM(D324:E324)),SUM(D324:E324))</f>
        <v/>
      </c>
      <c r="H324" s="48" t="str">
        <f>IF(F324="","",F324+(ROW(F324)/1000))</f>
        <v/>
      </c>
      <c r="I324" s="63" t="str">
        <f>IF($L324="","",IF(B324="","",B324))</f>
        <v/>
      </c>
      <c r="J324" s="63" t="str">
        <f>IF($L324="","",IF(C324="","",C324))</f>
        <v/>
      </c>
      <c r="K324" s="48" t="str">
        <f t="shared" ref="K324:K387" si="72">IF($L324="","",F324)</f>
        <v/>
      </c>
      <c r="L324" s="67" t="str">
        <f t="shared" ref="L324:L387" si="73">H324</f>
        <v/>
      </c>
      <c r="M324" s="48" t="str">
        <f>IF(L324="","",LARGE($L$324:$L$423,N324))</f>
        <v/>
      </c>
      <c r="N324" s="49">
        <v>1</v>
      </c>
      <c r="O324" s="23"/>
      <c r="P324" s="47" t="str">
        <f>IF(S324&lt;&gt;"",_xlfn.RANK.EQ(S324,$S$324:$S$423,0),"")</f>
        <v/>
      </c>
      <c r="Q324" s="24" t="str">
        <f>IF($L324="","",VLOOKUP(M324,$H$324:$K$423,2,0))</f>
        <v/>
      </c>
      <c r="R324" s="24" t="str">
        <f>IF($L324="","",VLOOKUP(Q324,LISTAS!$F$5:$G$1006,2,0))</f>
        <v/>
      </c>
      <c r="S324" s="36" t="str">
        <f>IF($L324="","",VLOOKUP(M324,$H$324:$K$423,4,0))</f>
        <v/>
      </c>
      <c r="T324" s="25" t="str">
        <f>IF($P324="","",IF(S324=$U$5,"",IF($P324=1,400,IF($P324=2,340,IF($P324=3,300,IF($P324=4,280,IF($P324=5,270,IF($P324=6,260,IF($P324=7,250,IF($P324=8,240,IF($P324=9,200,IF($P324=10,200,IF($P324=11,200,IF($P324=12,200,IF($P324=13,200,IF($P324=14,200,IF($P324=15,200,IF($P324=16,200,IF($P324&gt;16,"","")))))))))))))))))))</f>
        <v/>
      </c>
      <c r="U324" s="25" t="str">
        <f>IF(P324="","",IF($S$5="NÃO","",IF(S324=$U$5,"",IF(P324=1,400,IF(P324=2,340,IF(P324=3,300,IF(P324=4,280,IF(P324=5,270,IF(P324=6,260,IF(P324=7,250,IF(P324=8,240,IF(P324=9,200,IF(P324=10,200,IF(P324=11,200,IF(P324=12,200,IF(P324=13,200,IF(P324=14,200,IF(P324=15,200,IF(P324=16,200,IF(P324&gt;16,"",""))))))))))))))))))))</f>
        <v/>
      </c>
    </row>
    <row r="325" spans="1:21" s="5" customFormat="1" ht="18.75" customHeight="1" x14ac:dyDescent="0.25">
      <c r="B325" s="51"/>
      <c r="C325" s="51" t="str">
        <f>IF(B325="","",VLOOKUP(B325,LISTAS!$F$5:$G$1006,2,0))</f>
        <v/>
      </c>
      <c r="D325" s="52"/>
      <c r="E325" s="52"/>
      <c r="F325" s="52" t="str">
        <f t="shared" si="71"/>
        <v/>
      </c>
      <c r="H325" s="48" t="str">
        <f t="shared" ref="H325:H388" si="74">IF(F325="","",F325+(ROW(F325)/1000))</f>
        <v/>
      </c>
      <c r="I325" s="63" t="str">
        <f t="shared" ref="I325:J388" si="75">IF($L325="","",IF(B325="","",B325))</f>
        <v/>
      </c>
      <c r="J325" s="63" t="str">
        <f t="shared" si="75"/>
        <v/>
      </c>
      <c r="K325" s="48" t="str">
        <f t="shared" si="72"/>
        <v/>
      </c>
      <c r="L325" s="67" t="str">
        <f t="shared" si="73"/>
        <v/>
      </c>
      <c r="M325" s="48" t="str">
        <f t="shared" ref="M325:M388" si="76">IF(L325="","",LARGE($L$324:$L$423,N325))</f>
        <v/>
      </c>
      <c r="N325" s="49">
        <v>2</v>
      </c>
      <c r="O325" s="27"/>
      <c r="P325" s="47" t="str">
        <f t="shared" ref="P325:P388" si="77">IF(S325&lt;&gt;"",_xlfn.RANK.EQ(S325,$S$324:$S$423,0),"")</f>
        <v/>
      </c>
      <c r="Q325" s="24" t="str">
        <f t="shared" ref="Q325:Q388" si="78">IF($L325="","",VLOOKUP(M325,$H$324:$K$423,2,0))</f>
        <v/>
      </c>
      <c r="R325" s="24" t="str">
        <f>IF($L325="","",VLOOKUP(Q325,LISTAS!$F$5:$G$1006,2,0))</f>
        <v/>
      </c>
      <c r="S325" s="36" t="str">
        <f t="shared" ref="S325:S388" si="79">IF($L325="","",VLOOKUP(M325,$H$324:$K$423,4,0))</f>
        <v/>
      </c>
      <c r="T325" s="25" t="str">
        <f t="shared" ref="T325:T388" si="80">IF($P325="","",IF(S325=$U$5,"",IF($P325=1,400,IF($P325=2,340,IF($P325=3,300,IF($P325=4,280,IF($P325=5,270,IF($P325=6,260,IF($P325=7,250,IF($P325=8,240,IF($P325=9,200,IF($P325=10,200,IF($P325=11,200,IF($P325=12,200,IF($P325=13,200,IF($P325=14,200,IF($P325=15,200,IF($P325=16,200,IF($P325&gt;16,"","")))))))))))))))))))</f>
        <v/>
      </c>
      <c r="U325" s="25" t="str">
        <f t="shared" ref="U325:U388" si="81">IF(P325="","",IF($S$5="NÃO","",IF(S325=$U$5,"",IF(P325=1,400,IF(P325=2,340,IF(P325=3,300,IF(P325=4,280,IF(P325=5,270,IF(P325=6,260,IF(P325=7,250,IF(P325=8,240,IF(P325=9,200,IF(P325=10,200,IF(P325=11,200,IF(P325=12,200,IF(P325=13,200,IF(P325=14,200,IF(P325=15,200,IF(P325=16,200,IF(P325&gt;16,"",""))))))))))))))))))))</f>
        <v/>
      </c>
    </row>
    <row r="326" spans="1:21" s="5" customFormat="1" ht="18.75" customHeight="1" x14ac:dyDescent="0.3">
      <c r="B326" s="51"/>
      <c r="C326" s="51" t="str">
        <f>IF(B326="","",VLOOKUP(B326,LISTAS!$F$5:$G$1006,2,0))</f>
        <v/>
      </c>
      <c r="D326" s="52"/>
      <c r="E326" s="52"/>
      <c r="F326" s="52" t="str">
        <f t="shared" si="71"/>
        <v/>
      </c>
      <c r="H326" s="48" t="str">
        <f t="shared" si="74"/>
        <v/>
      </c>
      <c r="I326" s="63" t="str">
        <f t="shared" si="75"/>
        <v/>
      </c>
      <c r="J326" s="63" t="str">
        <f t="shared" si="75"/>
        <v/>
      </c>
      <c r="K326" s="48" t="str">
        <f t="shared" si="72"/>
        <v/>
      </c>
      <c r="L326" s="67" t="str">
        <f t="shared" si="73"/>
        <v/>
      </c>
      <c r="M326" s="48" t="str">
        <f t="shared" si="76"/>
        <v/>
      </c>
      <c r="N326" s="49">
        <v>3</v>
      </c>
      <c r="O326" s="28"/>
      <c r="P326" s="47" t="str">
        <f t="shared" si="77"/>
        <v/>
      </c>
      <c r="Q326" s="24" t="str">
        <f t="shared" si="78"/>
        <v/>
      </c>
      <c r="R326" s="24" t="str">
        <f>IF($L326="","",VLOOKUP(Q326,LISTAS!$F$5:$G$1006,2,0))</f>
        <v/>
      </c>
      <c r="S326" s="36" t="str">
        <f t="shared" si="79"/>
        <v/>
      </c>
      <c r="T326" s="25" t="str">
        <f t="shared" si="80"/>
        <v/>
      </c>
      <c r="U326" s="25" t="str">
        <f t="shared" si="81"/>
        <v/>
      </c>
    </row>
    <row r="327" spans="1:21" s="5" customFormat="1" ht="18.75" customHeight="1" x14ac:dyDescent="0.3">
      <c r="B327" s="51"/>
      <c r="C327" s="51" t="str">
        <f>IF(B327="","",VLOOKUP(B327,LISTAS!$F$5:$G$1006,2,0))</f>
        <v/>
      </c>
      <c r="D327" s="52"/>
      <c r="E327" s="52"/>
      <c r="F327" s="52" t="str">
        <f t="shared" si="71"/>
        <v/>
      </c>
      <c r="H327" s="48" t="str">
        <f t="shared" si="74"/>
        <v/>
      </c>
      <c r="I327" s="63" t="str">
        <f t="shared" si="75"/>
        <v/>
      </c>
      <c r="J327" s="63" t="str">
        <f t="shared" si="75"/>
        <v/>
      </c>
      <c r="K327" s="48" t="str">
        <f t="shared" si="72"/>
        <v/>
      </c>
      <c r="L327" s="67" t="str">
        <f t="shared" si="73"/>
        <v/>
      </c>
      <c r="M327" s="48" t="str">
        <f t="shared" si="76"/>
        <v/>
      </c>
      <c r="N327" s="49">
        <v>4</v>
      </c>
      <c r="O327" s="28"/>
      <c r="P327" s="47" t="str">
        <f t="shared" si="77"/>
        <v/>
      </c>
      <c r="Q327" s="24" t="str">
        <f t="shared" si="78"/>
        <v/>
      </c>
      <c r="R327" s="24" t="str">
        <f>IF($L327="","",VLOOKUP(Q327,LISTAS!$F$5:$G$1006,2,0))</f>
        <v/>
      </c>
      <c r="S327" s="36" t="str">
        <f t="shared" si="79"/>
        <v/>
      </c>
      <c r="T327" s="25" t="str">
        <f t="shared" si="80"/>
        <v/>
      </c>
      <c r="U327" s="25" t="str">
        <f t="shared" si="81"/>
        <v/>
      </c>
    </row>
    <row r="328" spans="1:21" s="5" customFormat="1" ht="18.75" customHeight="1" x14ac:dyDescent="0.3">
      <c r="B328" s="51"/>
      <c r="C328" s="51" t="str">
        <f>IF(B328="","",VLOOKUP(B328,LISTAS!$F$5:$G$1006,2,0))</f>
        <v/>
      </c>
      <c r="D328" s="52"/>
      <c r="E328" s="52"/>
      <c r="F328" s="52" t="str">
        <f t="shared" si="71"/>
        <v/>
      </c>
      <c r="H328" s="48" t="str">
        <f t="shared" si="74"/>
        <v/>
      </c>
      <c r="I328" s="63" t="str">
        <f t="shared" si="75"/>
        <v/>
      </c>
      <c r="J328" s="63" t="str">
        <f t="shared" si="75"/>
        <v/>
      </c>
      <c r="K328" s="48" t="str">
        <f t="shared" si="72"/>
        <v/>
      </c>
      <c r="L328" s="67" t="str">
        <f t="shared" si="73"/>
        <v/>
      </c>
      <c r="M328" s="48" t="str">
        <f t="shared" si="76"/>
        <v/>
      </c>
      <c r="N328" s="49">
        <v>5</v>
      </c>
      <c r="O328" s="28"/>
      <c r="P328" s="47" t="str">
        <f t="shared" si="77"/>
        <v/>
      </c>
      <c r="Q328" s="24" t="str">
        <f t="shared" si="78"/>
        <v/>
      </c>
      <c r="R328" s="24" t="str">
        <f>IF($L328="","",VLOOKUP(Q328,LISTAS!$F$5:$G$1006,2,0))</f>
        <v/>
      </c>
      <c r="S328" s="36" t="str">
        <f t="shared" si="79"/>
        <v/>
      </c>
      <c r="T328" s="25" t="str">
        <f t="shared" si="80"/>
        <v/>
      </c>
      <c r="U328" s="25" t="str">
        <f t="shared" si="81"/>
        <v/>
      </c>
    </row>
    <row r="329" spans="1:21" s="5" customFormat="1" ht="18.75" customHeight="1" x14ac:dyDescent="0.3">
      <c r="B329" s="51"/>
      <c r="C329" s="51" t="str">
        <f>IF(B329="","",VLOOKUP(B329,LISTAS!$F$5:$G$1006,2,0))</f>
        <v/>
      </c>
      <c r="D329" s="52"/>
      <c r="E329" s="52"/>
      <c r="F329" s="52" t="str">
        <f t="shared" si="71"/>
        <v/>
      </c>
      <c r="H329" s="48" t="str">
        <f t="shared" si="74"/>
        <v/>
      </c>
      <c r="I329" s="63" t="str">
        <f t="shared" si="75"/>
        <v/>
      </c>
      <c r="J329" s="63" t="str">
        <f t="shared" si="75"/>
        <v/>
      </c>
      <c r="K329" s="48" t="str">
        <f t="shared" si="72"/>
        <v/>
      </c>
      <c r="L329" s="67" t="str">
        <f t="shared" si="73"/>
        <v/>
      </c>
      <c r="M329" s="48" t="str">
        <f t="shared" si="76"/>
        <v/>
      </c>
      <c r="N329" s="49">
        <v>6</v>
      </c>
      <c r="O329" s="28"/>
      <c r="P329" s="47" t="str">
        <f t="shared" si="77"/>
        <v/>
      </c>
      <c r="Q329" s="24" t="str">
        <f t="shared" si="78"/>
        <v/>
      </c>
      <c r="R329" s="24" t="str">
        <f>IF($L329="","",VLOOKUP(Q329,LISTAS!$F$5:$G$1006,2,0))</f>
        <v/>
      </c>
      <c r="S329" s="36" t="str">
        <f t="shared" si="79"/>
        <v/>
      </c>
      <c r="T329" s="25" t="str">
        <f t="shared" si="80"/>
        <v/>
      </c>
      <c r="U329" s="25" t="str">
        <f t="shared" si="81"/>
        <v/>
      </c>
    </row>
    <row r="330" spans="1:21" s="5" customFormat="1" ht="18.75" customHeight="1" x14ac:dyDescent="0.3">
      <c r="B330" s="51"/>
      <c r="C330" s="51" t="str">
        <f>IF(B330="","",VLOOKUP(B330,LISTAS!$F$5:$G$1006,2,0))</f>
        <v/>
      </c>
      <c r="D330" s="52"/>
      <c r="E330" s="52"/>
      <c r="F330" s="52" t="str">
        <f t="shared" si="71"/>
        <v/>
      </c>
      <c r="H330" s="48" t="str">
        <f t="shared" si="74"/>
        <v/>
      </c>
      <c r="I330" s="63" t="str">
        <f t="shared" si="75"/>
        <v/>
      </c>
      <c r="J330" s="63" t="str">
        <f t="shared" si="75"/>
        <v/>
      </c>
      <c r="K330" s="48" t="str">
        <f t="shared" si="72"/>
        <v/>
      </c>
      <c r="L330" s="67" t="str">
        <f t="shared" si="73"/>
        <v/>
      </c>
      <c r="M330" s="48" t="str">
        <f t="shared" si="76"/>
        <v/>
      </c>
      <c r="N330" s="49">
        <v>7</v>
      </c>
      <c r="O330" s="28"/>
      <c r="P330" s="47" t="str">
        <f t="shared" si="77"/>
        <v/>
      </c>
      <c r="Q330" s="24" t="str">
        <f t="shared" si="78"/>
        <v/>
      </c>
      <c r="R330" s="24" t="str">
        <f>IF($L330="","",VLOOKUP(Q330,LISTAS!$F$5:$G$1006,2,0))</f>
        <v/>
      </c>
      <c r="S330" s="36" t="str">
        <f t="shared" si="79"/>
        <v/>
      </c>
      <c r="T330" s="25" t="str">
        <f t="shared" si="80"/>
        <v/>
      </c>
      <c r="U330" s="25" t="str">
        <f t="shared" si="81"/>
        <v/>
      </c>
    </row>
    <row r="331" spans="1:21" s="5" customFormat="1" ht="18.75" customHeight="1" x14ac:dyDescent="0.3">
      <c r="B331" s="51"/>
      <c r="C331" s="51" t="str">
        <f>IF(B331="","",VLOOKUP(B331,LISTAS!$F$5:$G$1006,2,0))</f>
        <v/>
      </c>
      <c r="D331" s="52"/>
      <c r="E331" s="52"/>
      <c r="F331" s="52" t="str">
        <f t="shared" si="71"/>
        <v/>
      </c>
      <c r="H331" s="48" t="str">
        <f t="shared" si="74"/>
        <v/>
      </c>
      <c r="I331" s="63" t="str">
        <f t="shared" si="75"/>
        <v/>
      </c>
      <c r="J331" s="63" t="str">
        <f t="shared" si="75"/>
        <v/>
      </c>
      <c r="K331" s="48" t="str">
        <f t="shared" si="72"/>
        <v/>
      </c>
      <c r="L331" s="67" t="str">
        <f t="shared" si="73"/>
        <v/>
      </c>
      <c r="M331" s="48" t="str">
        <f t="shared" si="76"/>
        <v/>
      </c>
      <c r="N331" s="49">
        <v>8</v>
      </c>
      <c r="O331" s="28"/>
      <c r="P331" s="47" t="str">
        <f t="shared" si="77"/>
        <v/>
      </c>
      <c r="Q331" s="24" t="str">
        <f t="shared" si="78"/>
        <v/>
      </c>
      <c r="R331" s="24" t="str">
        <f>IF($L331="","",VLOOKUP(Q331,LISTAS!$F$5:$G$1006,2,0))</f>
        <v/>
      </c>
      <c r="S331" s="36" t="str">
        <f t="shared" si="79"/>
        <v/>
      </c>
      <c r="T331" s="25" t="str">
        <f t="shared" si="80"/>
        <v/>
      </c>
      <c r="U331" s="25" t="str">
        <f t="shared" si="81"/>
        <v/>
      </c>
    </row>
    <row r="332" spans="1:21" s="5" customFormat="1" ht="18.75" customHeight="1" x14ac:dyDescent="0.3">
      <c r="B332" s="51"/>
      <c r="C332" s="51" t="str">
        <f>IF(B332="","",VLOOKUP(B332,LISTAS!$F$5:$G$1006,2,0))</f>
        <v/>
      </c>
      <c r="D332" s="52"/>
      <c r="E332" s="52"/>
      <c r="F332" s="52" t="str">
        <f t="shared" si="71"/>
        <v/>
      </c>
      <c r="H332" s="48" t="str">
        <f t="shared" si="74"/>
        <v/>
      </c>
      <c r="I332" s="63" t="str">
        <f t="shared" si="75"/>
        <v/>
      </c>
      <c r="J332" s="63" t="str">
        <f t="shared" si="75"/>
        <v/>
      </c>
      <c r="K332" s="48" t="str">
        <f t="shared" si="72"/>
        <v/>
      </c>
      <c r="L332" s="67" t="str">
        <f t="shared" si="73"/>
        <v/>
      </c>
      <c r="M332" s="48" t="str">
        <f t="shared" si="76"/>
        <v/>
      </c>
      <c r="N332" s="49">
        <v>9</v>
      </c>
      <c r="O332" s="28"/>
      <c r="P332" s="47" t="str">
        <f t="shared" si="77"/>
        <v/>
      </c>
      <c r="Q332" s="24" t="str">
        <f t="shared" si="78"/>
        <v/>
      </c>
      <c r="R332" s="24" t="str">
        <f>IF($L332="","",VLOOKUP(Q332,LISTAS!$F$5:$G$1006,2,0))</f>
        <v/>
      </c>
      <c r="S332" s="36" t="str">
        <f t="shared" si="79"/>
        <v/>
      </c>
      <c r="T332" s="25" t="str">
        <f t="shared" si="80"/>
        <v/>
      </c>
      <c r="U332" s="25" t="str">
        <f t="shared" si="81"/>
        <v/>
      </c>
    </row>
    <row r="333" spans="1:21" s="5" customFormat="1" ht="18.75" customHeight="1" x14ac:dyDescent="0.3">
      <c r="B333" s="51"/>
      <c r="C333" s="51" t="str">
        <f>IF(B333="","",VLOOKUP(B333,LISTAS!$F$5:$G$1006,2,0))</f>
        <v/>
      </c>
      <c r="D333" s="52"/>
      <c r="E333" s="52"/>
      <c r="F333" s="52" t="str">
        <f t="shared" si="71"/>
        <v/>
      </c>
      <c r="H333" s="48" t="str">
        <f t="shared" si="74"/>
        <v/>
      </c>
      <c r="I333" s="63" t="str">
        <f t="shared" si="75"/>
        <v/>
      </c>
      <c r="J333" s="63" t="str">
        <f t="shared" si="75"/>
        <v/>
      </c>
      <c r="K333" s="48" t="str">
        <f t="shared" si="72"/>
        <v/>
      </c>
      <c r="L333" s="67" t="str">
        <f t="shared" si="73"/>
        <v/>
      </c>
      <c r="M333" s="48" t="str">
        <f t="shared" si="76"/>
        <v/>
      </c>
      <c r="N333" s="49">
        <v>10</v>
      </c>
      <c r="O333" s="28"/>
      <c r="P333" s="47" t="str">
        <f t="shared" si="77"/>
        <v/>
      </c>
      <c r="Q333" s="24" t="str">
        <f t="shared" si="78"/>
        <v/>
      </c>
      <c r="R333" s="24" t="str">
        <f>IF($L333="","",VLOOKUP(Q333,LISTAS!$F$5:$G$1006,2,0))</f>
        <v/>
      </c>
      <c r="S333" s="36" t="str">
        <f t="shared" si="79"/>
        <v/>
      </c>
      <c r="T333" s="25" t="str">
        <f t="shared" si="80"/>
        <v/>
      </c>
      <c r="U333" s="25" t="str">
        <f t="shared" si="81"/>
        <v/>
      </c>
    </row>
    <row r="334" spans="1:21" s="5" customFormat="1" ht="18.75" customHeight="1" x14ac:dyDescent="0.3">
      <c r="B334" s="51"/>
      <c r="C334" s="51" t="str">
        <f>IF(B334="","",VLOOKUP(B334,LISTAS!$F$5:$G$1006,2,0))</f>
        <v/>
      </c>
      <c r="D334" s="52"/>
      <c r="E334" s="52"/>
      <c r="F334" s="52" t="str">
        <f t="shared" si="71"/>
        <v/>
      </c>
      <c r="H334" s="48" t="str">
        <f t="shared" si="74"/>
        <v/>
      </c>
      <c r="I334" s="63" t="str">
        <f t="shared" si="75"/>
        <v/>
      </c>
      <c r="J334" s="63" t="str">
        <f t="shared" si="75"/>
        <v/>
      </c>
      <c r="K334" s="48" t="str">
        <f t="shared" si="72"/>
        <v/>
      </c>
      <c r="L334" s="67" t="str">
        <f t="shared" si="73"/>
        <v/>
      </c>
      <c r="M334" s="48" t="str">
        <f t="shared" si="76"/>
        <v/>
      </c>
      <c r="N334" s="49">
        <v>11</v>
      </c>
      <c r="O334" s="28"/>
      <c r="P334" s="47" t="str">
        <f t="shared" si="77"/>
        <v/>
      </c>
      <c r="Q334" s="24" t="str">
        <f t="shared" si="78"/>
        <v/>
      </c>
      <c r="R334" s="24" t="str">
        <f>IF($L334="","",VLOOKUP(Q334,LISTAS!$F$5:$G$1006,2,0))</f>
        <v/>
      </c>
      <c r="S334" s="36" t="str">
        <f t="shared" si="79"/>
        <v/>
      </c>
      <c r="T334" s="25" t="str">
        <f t="shared" si="80"/>
        <v/>
      </c>
      <c r="U334" s="25" t="str">
        <f t="shared" si="81"/>
        <v/>
      </c>
    </row>
    <row r="335" spans="1:21" s="5" customFormat="1" ht="18.75" customHeight="1" x14ac:dyDescent="0.3">
      <c r="B335" s="51"/>
      <c r="C335" s="51" t="str">
        <f>IF(B335="","",VLOOKUP(B335,LISTAS!$F$5:$G$1006,2,0))</f>
        <v/>
      </c>
      <c r="D335" s="52"/>
      <c r="E335" s="52"/>
      <c r="F335" s="52" t="str">
        <f t="shared" si="71"/>
        <v/>
      </c>
      <c r="H335" s="48" t="str">
        <f t="shared" si="74"/>
        <v/>
      </c>
      <c r="I335" s="63" t="str">
        <f t="shared" si="75"/>
        <v/>
      </c>
      <c r="J335" s="63" t="str">
        <f t="shared" si="75"/>
        <v/>
      </c>
      <c r="K335" s="48" t="str">
        <f t="shared" si="72"/>
        <v/>
      </c>
      <c r="L335" s="67" t="str">
        <f t="shared" si="73"/>
        <v/>
      </c>
      <c r="M335" s="48" t="str">
        <f t="shared" si="76"/>
        <v/>
      </c>
      <c r="N335" s="49">
        <v>12</v>
      </c>
      <c r="O335" s="28"/>
      <c r="P335" s="47" t="str">
        <f t="shared" si="77"/>
        <v/>
      </c>
      <c r="Q335" s="24" t="str">
        <f t="shared" si="78"/>
        <v/>
      </c>
      <c r="R335" s="24" t="str">
        <f>IF($L335="","",VLOOKUP(Q335,LISTAS!$F$5:$G$1006,2,0))</f>
        <v/>
      </c>
      <c r="S335" s="36" t="str">
        <f t="shared" si="79"/>
        <v/>
      </c>
      <c r="T335" s="25" t="str">
        <f t="shared" si="80"/>
        <v/>
      </c>
      <c r="U335" s="25" t="str">
        <f t="shared" si="81"/>
        <v/>
      </c>
    </row>
    <row r="336" spans="1:21" s="5" customFormat="1" ht="18.75" customHeight="1" x14ac:dyDescent="0.3">
      <c r="B336" s="51"/>
      <c r="C336" s="51" t="str">
        <f>IF(B336="","",VLOOKUP(B336,LISTAS!$F$5:$G$1006,2,0))</f>
        <v/>
      </c>
      <c r="D336" s="52"/>
      <c r="E336" s="52"/>
      <c r="F336" s="52" t="str">
        <f t="shared" si="71"/>
        <v/>
      </c>
      <c r="H336" s="48" t="str">
        <f t="shared" si="74"/>
        <v/>
      </c>
      <c r="I336" s="63" t="str">
        <f t="shared" si="75"/>
        <v/>
      </c>
      <c r="J336" s="63" t="str">
        <f t="shared" si="75"/>
        <v/>
      </c>
      <c r="K336" s="48" t="str">
        <f t="shared" si="72"/>
        <v/>
      </c>
      <c r="L336" s="67" t="str">
        <f t="shared" si="73"/>
        <v/>
      </c>
      <c r="M336" s="48" t="str">
        <f t="shared" si="76"/>
        <v/>
      </c>
      <c r="N336" s="49">
        <v>13</v>
      </c>
      <c r="O336" s="28"/>
      <c r="P336" s="47" t="str">
        <f t="shared" si="77"/>
        <v/>
      </c>
      <c r="Q336" s="24" t="str">
        <f t="shared" si="78"/>
        <v/>
      </c>
      <c r="R336" s="24" t="str">
        <f>IF($L336="","",VLOOKUP(Q336,LISTAS!$F$5:$G$1006,2,0))</f>
        <v/>
      </c>
      <c r="S336" s="36" t="str">
        <f t="shared" si="79"/>
        <v/>
      </c>
      <c r="T336" s="25" t="str">
        <f t="shared" si="80"/>
        <v/>
      </c>
      <c r="U336" s="25" t="str">
        <f t="shared" si="81"/>
        <v/>
      </c>
    </row>
    <row r="337" spans="2:21" s="5" customFormat="1" ht="18.75" customHeight="1" x14ac:dyDescent="0.3">
      <c r="B337" s="51"/>
      <c r="C337" s="51" t="str">
        <f>IF(B337="","",VLOOKUP(B337,LISTAS!$F$5:$G$1006,2,0))</f>
        <v/>
      </c>
      <c r="D337" s="52"/>
      <c r="E337" s="52"/>
      <c r="F337" s="52" t="str">
        <f t="shared" si="71"/>
        <v/>
      </c>
      <c r="H337" s="48" t="str">
        <f t="shared" si="74"/>
        <v/>
      </c>
      <c r="I337" s="63" t="str">
        <f t="shared" si="75"/>
        <v/>
      </c>
      <c r="J337" s="63" t="str">
        <f t="shared" si="75"/>
        <v/>
      </c>
      <c r="K337" s="48" t="str">
        <f t="shared" si="72"/>
        <v/>
      </c>
      <c r="L337" s="67" t="str">
        <f t="shared" si="73"/>
        <v/>
      </c>
      <c r="M337" s="48" t="str">
        <f t="shared" si="76"/>
        <v/>
      </c>
      <c r="N337" s="49">
        <v>14</v>
      </c>
      <c r="O337" s="28"/>
      <c r="P337" s="47" t="str">
        <f t="shared" si="77"/>
        <v/>
      </c>
      <c r="Q337" s="24" t="str">
        <f t="shared" si="78"/>
        <v/>
      </c>
      <c r="R337" s="24" t="str">
        <f>IF($L337="","",VLOOKUP(Q337,LISTAS!$F$5:$G$1006,2,0))</f>
        <v/>
      </c>
      <c r="S337" s="36" t="str">
        <f t="shared" si="79"/>
        <v/>
      </c>
      <c r="T337" s="25" t="str">
        <f t="shared" si="80"/>
        <v/>
      </c>
      <c r="U337" s="25" t="str">
        <f t="shared" si="81"/>
        <v/>
      </c>
    </row>
    <row r="338" spans="2:21" s="5" customFormat="1" ht="18.75" customHeight="1" x14ac:dyDescent="0.3">
      <c r="B338" s="51"/>
      <c r="C338" s="51" t="str">
        <f>IF(B338="","",VLOOKUP(B338,LISTAS!$F$5:$G$1006,2,0))</f>
        <v/>
      </c>
      <c r="D338" s="52"/>
      <c r="E338" s="52"/>
      <c r="F338" s="52" t="str">
        <f t="shared" si="71"/>
        <v/>
      </c>
      <c r="H338" s="48" t="str">
        <f t="shared" si="74"/>
        <v/>
      </c>
      <c r="I338" s="63" t="str">
        <f t="shared" si="75"/>
        <v/>
      </c>
      <c r="J338" s="63" t="str">
        <f t="shared" si="75"/>
        <v/>
      </c>
      <c r="K338" s="48" t="str">
        <f t="shared" si="72"/>
        <v/>
      </c>
      <c r="L338" s="67" t="str">
        <f t="shared" si="73"/>
        <v/>
      </c>
      <c r="M338" s="48" t="str">
        <f t="shared" si="76"/>
        <v/>
      </c>
      <c r="N338" s="49">
        <v>15</v>
      </c>
      <c r="O338" s="28"/>
      <c r="P338" s="47" t="str">
        <f t="shared" si="77"/>
        <v/>
      </c>
      <c r="Q338" s="24" t="str">
        <f t="shared" si="78"/>
        <v/>
      </c>
      <c r="R338" s="24" t="str">
        <f>IF($L338="","",VLOOKUP(Q338,LISTAS!$F$5:$G$1006,2,0))</f>
        <v/>
      </c>
      <c r="S338" s="36" t="str">
        <f t="shared" si="79"/>
        <v/>
      </c>
      <c r="T338" s="25" t="str">
        <f t="shared" si="80"/>
        <v/>
      </c>
      <c r="U338" s="25" t="str">
        <f t="shared" si="81"/>
        <v/>
      </c>
    </row>
    <row r="339" spans="2:21" s="5" customFormat="1" ht="18.75" customHeight="1" x14ac:dyDescent="0.3">
      <c r="B339" s="51"/>
      <c r="C339" s="51" t="str">
        <f>IF(B339="","",VLOOKUP(B339,LISTAS!$F$5:$G$1006,2,0))</f>
        <v/>
      </c>
      <c r="D339" s="52"/>
      <c r="E339" s="52"/>
      <c r="F339" s="52" t="str">
        <f t="shared" si="71"/>
        <v/>
      </c>
      <c r="H339" s="48" t="str">
        <f t="shared" si="74"/>
        <v/>
      </c>
      <c r="I339" s="63" t="str">
        <f t="shared" si="75"/>
        <v/>
      </c>
      <c r="J339" s="63" t="str">
        <f t="shared" si="75"/>
        <v/>
      </c>
      <c r="K339" s="48" t="str">
        <f t="shared" si="72"/>
        <v/>
      </c>
      <c r="L339" s="67" t="str">
        <f t="shared" si="73"/>
        <v/>
      </c>
      <c r="M339" s="48" t="str">
        <f t="shared" si="76"/>
        <v/>
      </c>
      <c r="N339" s="49">
        <v>16</v>
      </c>
      <c r="O339" s="28"/>
      <c r="P339" s="47" t="str">
        <f t="shared" si="77"/>
        <v/>
      </c>
      <c r="Q339" s="24" t="str">
        <f t="shared" si="78"/>
        <v/>
      </c>
      <c r="R339" s="24" t="str">
        <f>IF($L339="","",VLOOKUP(Q339,LISTAS!$F$5:$G$1006,2,0))</f>
        <v/>
      </c>
      <c r="S339" s="36" t="str">
        <f t="shared" si="79"/>
        <v/>
      </c>
      <c r="T339" s="25" t="str">
        <f t="shared" si="80"/>
        <v/>
      </c>
      <c r="U339" s="25" t="str">
        <f t="shared" si="81"/>
        <v/>
      </c>
    </row>
    <row r="340" spans="2:21" s="5" customFormat="1" ht="18.75" customHeight="1" x14ac:dyDescent="0.3">
      <c r="B340" s="51"/>
      <c r="C340" s="51" t="str">
        <f>IF(B340="","",VLOOKUP(B340,LISTAS!$F$5:$G$1006,2,0))</f>
        <v/>
      </c>
      <c r="D340" s="52"/>
      <c r="E340" s="52"/>
      <c r="F340" s="52" t="str">
        <f t="shared" si="71"/>
        <v/>
      </c>
      <c r="H340" s="48" t="str">
        <f t="shared" si="74"/>
        <v/>
      </c>
      <c r="I340" s="63" t="str">
        <f t="shared" si="75"/>
        <v/>
      </c>
      <c r="J340" s="63" t="str">
        <f t="shared" si="75"/>
        <v/>
      </c>
      <c r="K340" s="48" t="str">
        <f t="shared" si="72"/>
        <v/>
      </c>
      <c r="L340" s="67" t="str">
        <f t="shared" si="73"/>
        <v/>
      </c>
      <c r="M340" s="48" t="str">
        <f t="shared" si="76"/>
        <v/>
      </c>
      <c r="N340" s="49">
        <v>17</v>
      </c>
      <c r="O340" s="28"/>
      <c r="P340" s="47" t="str">
        <f t="shared" si="77"/>
        <v/>
      </c>
      <c r="Q340" s="24" t="str">
        <f t="shared" si="78"/>
        <v/>
      </c>
      <c r="R340" s="24" t="str">
        <f>IF($L340="","",VLOOKUP(Q340,LISTAS!$F$5:$G$1006,2,0))</f>
        <v/>
      </c>
      <c r="S340" s="36" t="str">
        <f t="shared" si="79"/>
        <v/>
      </c>
      <c r="T340" s="25" t="str">
        <f t="shared" si="80"/>
        <v/>
      </c>
      <c r="U340" s="25" t="str">
        <f t="shared" si="81"/>
        <v/>
      </c>
    </row>
    <row r="341" spans="2:21" s="5" customFormat="1" ht="18.75" customHeight="1" x14ac:dyDescent="0.3">
      <c r="B341" s="51"/>
      <c r="C341" s="51" t="str">
        <f>IF(B341="","",VLOOKUP(B341,LISTAS!$F$5:$G$1006,2,0))</f>
        <v/>
      </c>
      <c r="D341" s="52"/>
      <c r="E341" s="52"/>
      <c r="F341" s="52" t="str">
        <f t="shared" si="71"/>
        <v/>
      </c>
      <c r="H341" s="48" t="str">
        <f t="shared" si="74"/>
        <v/>
      </c>
      <c r="I341" s="63" t="str">
        <f t="shared" si="75"/>
        <v/>
      </c>
      <c r="J341" s="63" t="str">
        <f t="shared" si="75"/>
        <v/>
      </c>
      <c r="K341" s="48" t="str">
        <f t="shared" si="72"/>
        <v/>
      </c>
      <c r="L341" s="67" t="str">
        <f t="shared" si="73"/>
        <v/>
      </c>
      <c r="M341" s="48" t="str">
        <f t="shared" si="76"/>
        <v/>
      </c>
      <c r="N341" s="49">
        <v>18</v>
      </c>
      <c r="O341" s="28"/>
      <c r="P341" s="47" t="str">
        <f t="shared" si="77"/>
        <v/>
      </c>
      <c r="Q341" s="24" t="str">
        <f t="shared" si="78"/>
        <v/>
      </c>
      <c r="R341" s="24" t="str">
        <f>IF($L341="","",VLOOKUP(Q341,LISTAS!$F$5:$G$1006,2,0))</f>
        <v/>
      </c>
      <c r="S341" s="36" t="str">
        <f t="shared" si="79"/>
        <v/>
      </c>
      <c r="T341" s="25" t="str">
        <f t="shared" si="80"/>
        <v/>
      </c>
      <c r="U341" s="25" t="str">
        <f t="shared" si="81"/>
        <v/>
      </c>
    </row>
    <row r="342" spans="2:21" s="5" customFormat="1" ht="18.75" customHeight="1" x14ac:dyDescent="0.3">
      <c r="B342" s="51"/>
      <c r="C342" s="51" t="str">
        <f>IF(B342="","",VLOOKUP(B342,LISTAS!$F$5:$G$1006,2,0))</f>
        <v/>
      </c>
      <c r="D342" s="52"/>
      <c r="E342" s="52"/>
      <c r="F342" s="52" t="str">
        <f t="shared" si="71"/>
        <v/>
      </c>
      <c r="H342" s="48" t="str">
        <f t="shared" si="74"/>
        <v/>
      </c>
      <c r="I342" s="63" t="str">
        <f t="shared" si="75"/>
        <v/>
      </c>
      <c r="J342" s="63" t="str">
        <f t="shared" si="75"/>
        <v/>
      </c>
      <c r="K342" s="48" t="str">
        <f t="shared" si="72"/>
        <v/>
      </c>
      <c r="L342" s="67" t="str">
        <f t="shared" si="73"/>
        <v/>
      </c>
      <c r="M342" s="48" t="str">
        <f t="shared" si="76"/>
        <v/>
      </c>
      <c r="N342" s="49">
        <v>19</v>
      </c>
      <c r="O342" s="28"/>
      <c r="P342" s="47" t="str">
        <f t="shared" si="77"/>
        <v/>
      </c>
      <c r="Q342" s="24" t="str">
        <f t="shared" si="78"/>
        <v/>
      </c>
      <c r="R342" s="24" t="str">
        <f>IF($L342="","",VLOOKUP(Q342,LISTAS!$F$5:$G$1006,2,0))</f>
        <v/>
      </c>
      <c r="S342" s="36" t="str">
        <f t="shared" si="79"/>
        <v/>
      </c>
      <c r="T342" s="25" t="str">
        <f t="shared" si="80"/>
        <v/>
      </c>
      <c r="U342" s="25" t="str">
        <f t="shared" si="81"/>
        <v/>
      </c>
    </row>
    <row r="343" spans="2:21" s="5" customFormat="1" ht="18.75" customHeight="1" x14ac:dyDescent="0.3">
      <c r="B343" s="51"/>
      <c r="C343" s="51" t="str">
        <f>IF(B343="","",VLOOKUP(B343,LISTAS!$F$5:$G$1006,2,0))</f>
        <v/>
      </c>
      <c r="D343" s="52"/>
      <c r="E343" s="52"/>
      <c r="F343" s="52" t="str">
        <f t="shared" si="71"/>
        <v/>
      </c>
      <c r="H343" s="48" t="str">
        <f t="shared" si="74"/>
        <v/>
      </c>
      <c r="I343" s="63" t="str">
        <f t="shared" si="75"/>
        <v/>
      </c>
      <c r="J343" s="63" t="str">
        <f t="shared" si="75"/>
        <v/>
      </c>
      <c r="K343" s="48" t="str">
        <f t="shared" si="72"/>
        <v/>
      </c>
      <c r="L343" s="67" t="str">
        <f t="shared" si="73"/>
        <v/>
      </c>
      <c r="M343" s="48" t="str">
        <f t="shared" si="76"/>
        <v/>
      </c>
      <c r="N343" s="49">
        <v>20</v>
      </c>
      <c r="O343" s="28"/>
      <c r="P343" s="47" t="str">
        <f t="shared" si="77"/>
        <v/>
      </c>
      <c r="Q343" s="24" t="str">
        <f t="shared" si="78"/>
        <v/>
      </c>
      <c r="R343" s="24" t="str">
        <f>IF($L343="","",VLOOKUP(Q343,LISTAS!$F$5:$G$1006,2,0))</f>
        <v/>
      </c>
      <c r="S343" s="36" t="str">
        <f t="shared" si="79"/>
        <v/>
      </c>
      <c r="T343" s="25" t="str">
        <f t="shared" si="80"/>
        <v/>
      </c>
      <c r="U343" s="25" t="str">
        <f t="shared" si="81"/>
        <v/>
      </c>
    </row>
    <row r="344" spans="2:21" ht="16.5" x14ac:dyDescent="0.3">
      <c r="B344" s="51"/>
      <c r="C344" s="51" t="str">
        <f>IF(B344="","",VLOOKUP(B344,LISTAS!$F$5:$G$1006,2,0))</f>
        <v/>
      </c>
      <c r="D344" s="52"/>
      <c r="E344" s="52"/>
      <c r="F344" s="52" t="str">
        <f t="shared" si="71"/>
        <v/>
      </c>
      <c r="G344" s="5"/>
      <c r="H344" s="48" t="str">
        <f t="shared" si="74"/>
        <v/>
      </c>
      <c r="I344" s="63" t="str">
        <f t="shared" si="75"/>
        <v/>
      </c>
      <c r="J344" s="63" t="str">
        <f t="shared" si="75"/>
        <v/>
      </c>
      <c r="K344" s="48" t="str">
        <f t="shared" si="72"/>
        <v/>
      </c>
      <c r="L344" s="67" t="str">
        <f t="shared" si="73"/>
        <v/>
      </c>
      <c r="M344" s="48" t="str">
        <f t="shared" si="76"/>
        <v/>
      </c>
      <c r="N344" s="49">
        <v>21</v>
      </c>
      <c r="O344" s="28"/>
      <c r="P344" s="47" t="str">
        <f t="shared" si="77"/>
        <v/>
      </c>
      <c r="Q344" s="24" t="str">
        <f t="shared" si="78"/>
        <v/>
      </c>
      <c r="R344" s="24" t="str">
        <f>IF($L344="","",VLOOKUP(Q344,LISTAS!$F$5:$G$1006,2,0))</f>
        <v/>
      </c>
      <c r="S344" s="36" t="str">
        <f t="shared" si="79"/>
        <v/>
      </c>
      <c r="T344" s="25" t="str">
        <f t="shared" si="80"/>
        <v/>
      </c>
      <c r="U344" s="25" t="str">
        <f t="shared" si="81"/>
        <v/>
      </c>
    </row>
    <row r="345" spans="2:21" ht="16.5" x14ac:dyDescent="0.3">
      <c r="B345" s="51"/>
      <c r="C345" s="51" t="str">
        <f>IF(B345="","",VLOOKUP(B345,LISTAS!$F$5:$G$1006,2,0))</f>
        <v/>
      </c>
      <c r="D345" s="52"/>
      <c r="E345" s="52"/>
      <c r="F345" s="52" t="str">
        <f t="shared" si="71"/>
        <v/>
      </c>
      <c r="G345" s="5"/>
      <c r="H345" s="48" t="str">
        <f t="shared" si="74"/>
        <v/>
      </c>
      <c r="I345" s="63" t="str">
        <f t="shared" si="75"/>
        <v/>
      </c>
      <c r="J345" s="63" t="str">
        <f t="shared" si="75"/>
        <v/>
      </c>
      <c r="K345" s="48" t="str">
        <f t="shared" si="72"/>
        <v/>
      </c>
      <c r="L345" s="67" t="str">
        <f t="shared" si="73"/>
        <v/>
      </c>
      <c r="M345" s="48" t="str">
        <f t="shared" si="76"/>
        <v/>
      </c>
      <c r="N345" s="49">
        <v>22</v>
      </c>
      <c r="O345" s="28"/>
      <c r="P345" s="47" t="str">
        <f t="shared" si="77"/>
        <v/>
      </c>
      <c r="Q345" s="24" t="str">
        <f t="shared" si="78"/>
        <v/>
      </c>
      <c r="R345" s="24" t="str">
        <f>IF($L345="","",VLOOKUP(Q345,LISTAS!$F$5:$G$1006,2,0))</f>
        <v/>
      </c>
      <c r="S345" s="36" t="str">
        <f t="shared" si="79"/>
        <v/>
      </c>
      <c r="T345" s="25" t="str">
        <f t="shared" si="80"/>
        <v/>
      </c>
      <c r="U345" s="25" t="str">
        <f t="shared" si="81"/>
        <v/>
      </c>
    </row>
    <row r="346" spans="2:21" ht="16.5" x14ac:dyDescent="0.3">
      <c r="B346" s="51"/>
      <c r="C346" s="51" t="str">
        <f>IF(B346="","",VLOOKUP(B346,LISTAS!$F$5:$G$1006,2,0))</f>
        <v/>
      </c>
      <c r="D346" s="52"/>
      <c r="E346" s="52"/>
      <c r="F346" s="52" t="str">
        <f t="shared" si="71"/>
        <v/>
      </c>
      <c r="G346" s="5"/>
      <c r="H346" s="48" t="str">
        <f t="shared" si="74"/>
        <v/>
      </c>
      <c r="I346" s="63" t="str">
        <f t="shared" si="75"/>
        <v/>
      </c>
      <c r="J346" s="63" t="str">
        <f t="shared" si="75"/>
        <v/>
      </c>
      <c r="K346" s="48" t="str">
        <f t="shared" si="72"/>
        <v/>
      </c>
      <c r="L346" s="67" t="str">
        <f t="shared" si="73"/>
        <v/>
      </c>
      <c r="M346" s="48" t="str">
        <f t="shared" si="76"/>
        <v/>
      </c>
      <c r="N346" s="49">
        <v>23</v>
      </c>
      <c r="O346" s="28"/>
      <c r="P346" s="47" t="str">
        <f t="shared" si="77"/>
        <v/>
      </c>
      <c r="Q346" s="24" t="str">
        <f t="shared" si="78"/>
        <v/>
      </c>
      <c r="R346" s="24" t="str">
        <f>IF($L346="","",VLOOKUP(Q346,LISTAS!$F$5:$G$1006,2,0))</f>
        <v/>
      </c>
      <c r="S346" s="36" t="str">
        <f t="shared" si="79"/>
        <v/>
      </c>
      <c r="T346" s="25" t="str">
        <f t="shared" si="80"/>
        <v/>
      </c>
      <c r="U346" s="25" t="str">
        <f t="shared" si="81"/>
        <v/>
      </c>
    </row>
    <row r="347" spans="2:21" ht="16.5" x14ac:dyDescent="0.3">
      <c r="B347" s="51"/>
      <c r="C347" s="51" t="str">
        <f>IF(B347="","",VLOOKUP(B347,LISTAS!$F$5:$G$1006,2,0))</f>
        <v/>
      </c>
      <c r="D347" s="52"/>
      <c r="E347" s="52"/>
      <c r="F347" s="52" t="str">
        <f t="shared" si="71"/>
        <v/>
      </c>
      <c r="G347" s="5"/>
      <c r="H347" s="48" t="str">
        <f t="shared" si="74"/>
        <v/>
      </c>
      <c r="I347" s="63" t="str">
        <f t="shared" si="75"/>
        <v/>
      </c>
      <c r="J347" s="63" t="str">
        <f t="shared" si="75"/>
        <v/>
      </c>
      <c r="K347" s="48" t="str">
        <f t="shared" si="72"/>
        <v/>
      </c>
      <c r="L347" s="67" t="str">
        <f t="shared" si="73"/>
        <v/>
      </c>
      <c r="M347" s="48" t="str">
        <f t="shared" si="76"/>
        <v/>
      </c>
      <c r="N347" s="49">
        <v>24</v>
      </c>
      <c r="O347" s="28"/>
      <c r="P347" s="47" t="str">
        <f t="shared" si="77"/>
        <v/>
      </c>
      <c r="Q347" s="24" t="str">
        <f t="shared" si="78"/>
        <v/>
      </c>
      <c r="R347" s="24" t="str">
        <f>IF($L347="","",VLOOKUP(Q347,LISTAS!$F$5:$G$1006,2,0))</f>
        <v/>
      </c>
      <c r="S347" s="36" t="str">
        <f t="shared" si="79"/>
        <v/>
      </c>
      <c r="T347" s="25" t="str">
        <f t="shared" si="80"/>
        <v/>
      </c>
      <c r="U347" s="25" t="str">
        <f t="shared" si="81"/>
        <v/>
      </c>
    </row>
    <row r="348" spans="2:21" ht="16.5" x14ac:dyDescent="0.3">
      <c r="B348" s="51"/>
      <c r="C348" s="51" t="str">
        <f>IF(B348="","",VLOOKUP(B348,LISTAS!$F$5:$G$1006,2,0))</f>
        <v/>
      </c>
      <c r="D348" s="52"/>
      <c r="E348" s="52"/>
      <c r="F348" s="52" t="str">
        <f t="shared" si="71"/>
        <v/>
      </c>
      <c r="G348" s="5"/>
      <c r="H348" s="48" t="str">
        <f t="shared" si="74"/>
        <v/>
      </c>
      <c r="I348" s="63" t="str">
        <f t="shared" si="75"/>
        <v/>
      </c>
      <c r="J348" s="63" t="str">
        <f t="shared" si="75"/>
        <v/>
      </c>
      <c r="K348" s="48" t="str">
        <f t="shared" si="72"/>
        <v/>
      </c>
      <c r="L348" s="67" t="str">
        <f t="shared" si="73"/>
        <v/>
      </c>
      <c r="M348" s="48" t="str">
        <f t="shared" si="76"/>
        <v/>
      </c>
      <c r="N348" s="49">
        <v>25</v>
      </c>
      <c r="O348" s="28"/>
      <c r="P348" s="47" t="str">
        <f t="shared" si="77"/>
        <v/>
      </c>
      <c r="Q348" s="24" t="str">
        <f t="shared" si="78"/>
        <v/>
      </c>
      <c r="R348" s="24" t="str">
        <f>IF($L348="","",VLOOKUP(Q348,LISTAS!$F$5:$G$1006,2,0))</f>
        <v/>
      </c>
      <c r="S348" s="36" t="str">
        <f t="shared" si="79"/>
        <v/>
      </c>
      <c r="T348" s="25" t="str">
        <f t="shared" si="80"/>
        <v/>
      </c>
      <c r="U348" s="25" t="str">
        <f t="shared" si="81"/>
        <v/>
      </c>
    </row>
    <row r="349" spans="2:21" ht="16.5" x14ac:dyDescent="0.3">
      <c r="B349" s="51"/>
      <c r="C349" s="51" t="str">
        <f>IF(B349="","",VLOOKUP(B349,LISTAS!$F$5:$G$1006,2,0))</f>
        <v/>
      </c>
      <c r="D349" s="52"/>
      <c r="E349" s="52"/>
      <c r="F349" s="52" t="str">
        <f t="shared" si="71"/>
        <v/>
      </c>
      <c r="G349" s="5"/>
      <c r="H349" s="48" t="str">
        <f t="shared" si="74"/>
        <v/>
      </c>
      <c r="I349" s="63" t="str">
        <f t="shared" si="75"/>
        <v/>
      </c>
      <c r="J349" s="63" t="str">
        <f t="shared" si="75"/>
        <v/>
      </c>
      <c r="K349" s="48" t="str">
        <f t="shared" si="72"/>
        <v/>
      </c>
      <c r="L349" s="67" t="str">
        <f t="shared" si="73"/>
        <v/>
      </c>
      <c r="M349" s="48" t="str">
        <f t="shared" si="76"/>
        <v/>
      </c>
      <c r="N349" s="49">
        <v>26</v>
      </c>
      <c r="O349" s="28"/>
      <c r="P349" s="47" t="str">
        <f t="shared" si="77"/>
        <v/>
      </c>
      <c r="Q349" s="24" t="str">
        <f t="shared" si="78"/>
        <v/>
      </c>
      <c r="R349" s="24" t="str">
        <f>IF($L349="","",VLOOKUP(Q349,LISTAS!$F$5:$G$1006,2,0))</f>
        <v/>
      </c>
      <c r="S349" s="36" t="str">
        <f t="shared" si="79"/>
        <v/>
      </c>
      <c r="T349" s="25" t="str">
        <f t="shared" si="80"/>
        <v/>
      </c>
      <c r="U349" s="25" t="str">
        <f t="shared" si="81"/>
        <v/>
      </c>
    </row>
    <row r="350" spans="2:21" ht="16.5" x14ac:dyDescent="0.3">
      <c r="B350" s="51"/>
      <c r="C350" s="51" t="str">
        <f>IF(B350="","",VLOOKUP(B350,LISTAS!$F$5:$G$1006,2,0))</f>
        <v/>
      </c>
      <c r="D350" s="52"/>
      <c r="E350" s="52"/>
      <c r="F350" s="52" t="str">
        <f t="shared" si="71"/>
        <v/>
      </c>
      <c r="G350" s="5"/>
      <c r="H350" s="48" t="str">
        <f t="shared" si="74"/>
        <v/>
      </c>
      <c r="I350" s="63" t="str">
        <f t="shared" si="75"/>
        <v/>
      </c>
      <c r="J350" s="63" t="str">
        <f t="shared" si="75"/>
        <v/>
      </c>
      <c r="K350" s="48" t="str">
        <f t="shared" si="72"/>
        <v/>
      </c>
      <c r="L350" s="67" t="str">
        <f t="shared" si="73"/>
        <v/>
      </c>
      <c r="M350" s="48" t="str">
        <f t="shared" si="76"/>
        <v/>
      </c>
      <c r="N350" s="49">
        <v>27</v>
      </c>
      <c r="O350" s="28"/>
      <c r="P350" s="47" t="str">
        <f t="shared" si="77"/>
        <v/>
      </c>
      <c r="Q350" s="24" t="str">
        <f t="shared" si="78"/>
        <v/>
      </c>
      <c r="R350" s="24" t="str">
        <f>IF($L350="","",VLOOKUP(Q350,LISTAS!$F$5:$G$1006,2,0))</f>
        <v/>
      </c>
      <c r="S350" s="36" t="str">
        <f t="shared" si="79"/>
        <v/>
      </c>
      <c r="T350" s="25" t="str">
        <f t="shared" si="80"/>
        <v/>
      </c>
      <c r="U350" s="25" t="str">
        <f t="shared" si="81"/>
        <v/>
      </c>
    </row>
    <row r="351" spans="2:21" ht="16.5" x14ac:dyDescent="0.3">
      <c r="B351" s="51"/>
      <c r="C351" s="51" t="str">
        <f>IF(B351="","",VLOOKUP(B351,LISTAS!$F$5:$G$1006,2,0))</f>
        <v/>
      </c>
      <c r="D351" s="52"/>
      <c r="E351" s="52"/>
      <c r="F351" s="52" t="str">
        <f t="shared" si="71"/>
        <v/>
      </c>
      <c r="G351" s="5"/>
      <c r="H351" s="48" t="str">
        <f t="shared" si="74"/>
        <v/>
      </c>
      <c r="I351" s="63" t="str">
        <f t="shared" si="75"/>
        <v/>
      </c>
      <c r="J351" s="63" t="str">
        <f t="shared" si="75"/>
        <v/>
      </c>
      <c r="K351" s="48" t="str">
        <f t="shared" si="72"/>
        <v/>
      </c>
      <c r="L351" s="67" t="str">
        <f t="shared" si="73"/>
        <v/>
      </c>
      <c r="M351" s="48" t="str">
        <f t="shared" si="76"/>
        <v/>
      </c>
      <c r="N351" s="49">
        <v>28</v>
      </c>
      <c r="O351" s="28"/>
      <c r="P351" s="47" t="str">
        <f t="shared" si="77"/>
        <v/>
      </c>
      <c r="Q351" s="24" t="str">
        <f t="shared" si="78"/>
        <v/>
      </c>
      <c r="R351" s="24" t="str">
        <f>IF($L351="","",VLOOKUP(Q351,LISTAS!$F$5:$G$1006,2,0))</f>
        <v/>
      </c>
      <c r="S351" s="36" t="str">
        <f t="shared" si="79"/>
        <v/>
      </c>
      <c r="T351" s="25" t="str">
        <f t="shared" si="80"/>
        <v/>
      </c>
      <c r="U351" s="25" t="str">
        <f t="shared" si="81"/>
        <v/>
      </c>
    </row>
    <row r="352" spans="2:21" ht="16.5" x14ac:dyDescent="0.3">
      <c r="B352" s="51"/>
      <c r="C352" s="51" t="str">
        <f>IF(B352="","",VLOOKUP(B352,LISTAS!$F$5:$G$1006,2,0))</f>
        <v/>
      </c>
      <c r="D352" s="52"/>
      <c r="E352" s="52"/>
      <c r="F352" s="52" t="str">
        <f t="shared" si="71"/>
        <v/>
      </c>
      <c r="G352" s="5"/>
      <c r="H352" s="48" t="str">
        <f t="shared" si="74"/>
        <v/>
      </c>
      <c r="I352" s="63" t="str">
        <f t="shared" si="75"/>
        <v/>
      </c>
      <c r="J352" s="63" t="str">
        <f t="shared" si="75"/>
        <v/>
      </c>
      <c r="K352" s="48" t="str">
        <f t="shared" si="72"/>
        <v/>
      </c>
      <c r="L352" s="67" t="str">
        <f t="shared" si="73"/>
        <v/>
      </c>
      <c r="M352" s="48" t="str">
        <f t="shared" si="76"/>
        <v/>
      </c>
      <c r="N352" s="49">
        <v>29</v>
      </c>
      <c r="O352" s="28"/>
      <c r="P352" s="47" t="str">
        <f t="shared" si="77"/>
        <v/>
      </c>
      <c r="Q352" s="24" t="str">
        <f t="shared" si="78"/>
        <v/>
      </c>
      <c r="R352" s="24" t="str">
        <f>IF($L352="","",VLOOKUP(Q352,LISTAS!$F$5:$G$1006,2,0))</f>
        <v/>
      </c>
      <c r="S352" s="36" t="str">
        <f t="shared" si="79"/>
        <v/>
      </c>
      <c r="T352" s="25" t="str">
        <f t="shared" si="80"/>
        <v/>
      </c>
      <c r="U352" s="25" t="str">
        <f t="shared" si="81"/>
        <v/>
      </c>
    </row>
    <row r="353" spans="2:21" ht="16.5" x14ac:dyDescent="0.3">
      <c r="B353" s="51"/>
      <c r="C353" s="51" t="str">
        <f>IF(B353="","",VLOOKUP(B353,LISTAS!$F$5:$G$1006,2,0))</f>
        <v/>
      </c>
      <c r="D353" s="52"/>
      <c r="E353" s="52"/>
      <c r="F353" s="52" t="str">
        <f t="shared" si="71"/>
        <v/>
      </c>
      <c r="G353" s="5"/>
      <c r="H353" s="48" t="str">
        <f t="shared" si="74"/>
        <v/>
      </c>
      <c r="I353" s="63" t="str">
        <f t="shared" si="75"/>
        <v/>
      </c>
      <c r="J353" s="63" t="str">
        <f t="shared" si="75"/>
        <v/>
      </c>
      <c r="K353" s="48" t="str">
        <f t="shared" si="72"/>
        <v/>
      </c>
      <c r="L353" s="67" t="str">
        <f t="shared" si="73"/>
        <v/>
      </c>
      <c r="M353" s="48" t="str">
        <f t="shared" si="76"/>
        <v/>
      </c>
      <c r="N353" s="49">
        <v>30</v>
      </c>
      <c r="O353" s="28"/>
      <c r="P353" s="47" t="str">
        <f t="shared" si="77"/>
        <v/>
      </c>
      <c r="Q353" s="24" t="str">
        <f t="shared" si="78"/>
        <v/>
      </c>
      <c r="R353" s="24" t="str">
        <f>IF($L353="","",VLOOKUP(Q353,LISTAS!$F$5:$G$1006,2,0))</f>
        <v/>
      </c>
      <c r="S353" s="36" t="str">
        <f t="shared" si="79"/>
        <v/>
      </c>
      <c r="T353" s="25" t="str">
        <f t="shared" si="80"/>
        <v/>
      </c>
      <c r="U353" s="25" t="str">
        <f t="shared" si="81"/>
        <v/>
      </c>
    </row>
    <row r="354" spans="2:21" ht="16.5" x14ac:dyDescent="0.3">
      <c r="B354" s="51"/>
      <c r="C354" s="51" t="str">
        <f>IF(B354="","",VLOOKUP(B354,LISTAS!$F$5:$G$1006,2,0))</f>
        <v/>
      </c>
      <c r="D354" s="52"/>
      <c r="E354" s="52"/>
      <c r="F354" s="52" t="str">
        <f t="shared" si="71"/>
        <v/>
      </c>
      <c r="G354" s="5"/>
      <c r="H354" s="48" t="str">
        <f t="shared" si="74"/>
        <v/>
      </c>
      <c r="I354" s="63" t="str">
        <f t="shared" si="75"/>
        <v/>
      </c>
      <c r="J354" s="63" t="str">
        <f t="shared" si="75"/>
        <v/>
      </c>
      <c r="K354" s="48" t="str">
        <f t="shared" si="72"/>
        <v/>
      </c>
      <c r="L354" s="67" t="str">
        <f t="shared" si="73"/>
        <v/>
      </c>
      <c r="M354" s="48" t="str">
        <f t="shared" si="76"/>
        <v/>
      </c>
      <c r="N354" s="49">
        <v>31</v>
      </c>
      <c r="O354" s="28"/>
      <c r="P354" s="47" t="str">
        <f t="shared" si="77"/>
        <v/>
      </c>
      <c r="Q354" s="24" t="str">
        <f t="shared" si="78"/>
        <v/>
      </c>
      <c r="R354" s="24" t="str">
        <f>IF($L354="","",VLOOKUP(Q354,LISTAS!$F$5:$G$1006,2,0))</f>
        <v/>
      </c>
      <c r="S354" s="36" t="str">
        <f t="shared" si="79"/>
        <v/>
      </c>
      <c r="T354" s="25" t="str">
        <f t="shared" si="80"/>
        <v/>
      </c>
      <c r="U354" s="25" t="str">
        <f t="shared" si="81"/>
        <v/>
      </c>
    </row>
    <row r="355" spans="2:21" ht="16.5" x14ac:dyDescent="0.3">
      <c r="B355" s="51"/>
      <c r="C355" s="51" t="str">
        <f>IF(B355="","",VLOOKUP(B355,LISTAS!$F$5:$G$1006,2,0))</f>
        <v/>
      </c>
      <c r="D355" s="52"/>
      <c r="E355" s="52"/>
      <c r="F355" s="52" t="str">
        <f t="shared" si="71"/>
        <v/>
      </c>
      <c r="G355" s="5"/>
      <c r="H355" s="48" t="str">
        <f t="shared" si="74"/>
        <v/>
      </c>
      <c r="I355" s="63" t="str">
        <f t="shared" si="75"/>
        <v/>
      </c>
      <c r="J355" s="63" t="str">
        <f t="shared" si="75"/>
        <v/>
      </c>
      <c r="K355" s="48" t="str">
        <f t="shared" si="72"/>
        <v/>
      </c>
      <c r="L355" s="67" t="str">
        <f t="shared" si="73"/>
        <v/>
      </c>
      <c r="M355" s="48" t="str">
        <f t="shared" si="76"/>
        <v/>
      </c>
      <c r="N355" s="49">
        <v>32</v>
      </c>
      <c r="O355" s="28"/>
      <c r="P355" s="47" t="str">
        <f t="shared" si="77"/>
        <v/>
      </c>
      <c r="Q355" s="24" t="str">
        <f t="shared" si="78"/>
        <v/>
      </c>
      <c r="R355" s="24" t="str">
        <f>IF($L355="","",VLOOKUP(Q355,LISTAS!$F$5:$G$1006,2,0))</f>
        <v/>
      </c>
      <c r="S355" s="36" t="str">
        <f t="shared" si="79"/>
        <v/>
      </c>
      <c r="T355" s="25" t="str">
        <f t="shared" si="80"/>
        <v/>
      </c>
      <c r="U355" s="25" t="str">
        <f t="shared" si="81"/>
        <v/>
      </c>
    </row>
    <row r="356" spans="2:21" ht="16.5" x14ac:dyDescent="0.3">
      <c r="B356" s="51"/>
      <c r="C356" s="51" t="str">
        <f>IF(B356="","",VLOOKUP(B356,LISTAS!$F$5:$G$1006,2,0))</f>
        <v/>
      </c>
      <c r="D356" s="52"/>
      <c r="E356" s="52"/>
      <c r="F356" s="52" t="str">
        <f t="shared" si="71"/>
        <v/>
      </c>
      <c r="G356" s="5"/>
      <c r="H356" s="48" t="str">
        <f t="shared" si="74"/>
        <v/>
      </c>
      <c r="I356" s="63" t="str">
        <f t="shared" si="75"/>
        <v/>
      </c>
      <c r="J356" s="63" t="str">
        <f t="shared" si="75"/>
        <v/>
      </c>
      <c r="K356" s="48" t="str">
        <f t="shared" si="72"/>
        <v/>
      </c>
      <c r="L356" s="67" t="str">
        <f t="shared" si="73"/>
        <v/>
      </c>
      <c r="M356" s="48" t="str">
        <f t="shared" si="76"/>
        <v/>
      </c>
      <c r="N356" s="49">
        <v>33</v>
      </c>
      <c r="O356" s="28"/>
      <c r="P356" s="47" t="str">
        <f t="shared" si="77"/>
        <v/>
      </c>
      <c r="Q356" s="24" t="str">
        <f t="shared" si="78"/>
        <v/>
      </c>
      <c r="R356" s="24" t="str">
        <f>IF($L356="","",VLOOKUP(Q356,LISTAS!$F$5:$G$1006,2,0))</f>
        <v/>
      </c>
      <c r="S356" s="36" t="str">
        <f t="shared" si="79"/>
        <v/>
      </c>
      <c r="T356" s="25" t="str">
        <f t="shared" si="80"/>
        <v/>
      </c>
      <c r="U356" s="25" t="str">
        <f t="shared" si="81"/>
        <v/>
      </c>
    </row>
    <row r="357" spans="2:21" ht="16.5" x14ac:dyDescent="0.3">
      <c r="B357" s="51"/>
      <c r="C357" s="51" t="str">
        <f>IF(B357="","",VLOOKUP(B357,LISTAS!$F$5:$G$1006,2,0))</f>
        <v/>
      </c>
      <c r="D357" s="52"/>
      <c r="E357" s="52"/>
      <c r="F357" s="52" t="str">
        <f t="shared" si="71"/>
        <v/>
      </c>
      <c r="G357" s="5"/>
      <c r="H357" s="48" t="str">
        <f t="shared" si="74"/>
        <v/>
      </c>
      <c r="I357" s="63" t="str">
        <f t="shared" si="75"/>
        <v/>
      </c>
      <c r="J357" s="63" t="str">
        <f t="shared" si="75"/>
        <v/>
      </c>
      <c r="K357" s="48" t="str">
        <f t="shared" si="72"/>
        <v/>
      </c>
      <c r="L357" s="67" t="str">
        <f t="shared" si="73"/>
        <v/>
      </c>
      <c r="M357" s="48" t="str">
        <f t="shared" si="76"/>
        <v/>
      </c>
      <c r="N357" s="49">
        <v>34</v>
      </c>
      <c r="O357" s="28"/>
      <c r="P357" s="47" t="str">
        <f t="shared" si="77"/>
        <v/>
      </c>
      <c r="Q357" s="24" t="str">
        <f t="shared" si="78"/>
        <v/>
      </c>
      <c r="R357" s="24" t="str">
        <f>IF($L357="","",VLOOKUP(Q357,LISTAS!$F$5:$G$1006,2,0))</f>
        <v/>
      </c>
      <c r="S357" s="36" t="str">
        <f t="shared" si="79"/>
        <v/>
      </c>
      <c r="T357" s="25" t="str">
        <f t="shared" si="80"/>
        <v/>
      </c>
      <c r="U357" s="25" t="str">
        <f t="shared" si="81"/>
        <v/>
      </c>
    </row>
    <row r="358" spans="2:21" ht="16.5" x14ac:dyDescent="0.3">
      <c r="B358" s="51"/>
      <c r="C358" s="51" t="str">
        <f>IF(B358="","",VLOOKUP(B358,LISTAS!$F$5:$G$1006,2,0))</f>
        <v/>
      </c>
      <c r="D358" s="52"/>
      <c r="E358" s="52"/>
      <c r="F358" s="52" t="str">
        <f t="shared" si="71"/>
        <v/>
      </c>
      <c r="G358" s="5"/>
      <c r="H358" s="48" t="str">
        <f t="shared" si="74"/>
        <v/>
      </c>
      <c r="I358" s="63" t="str">
        <f t="shared" si="75"/>
        <v/>
      </c>
      <c r="J358" s="63" t="str">
        <f t="shared" si="75"/>
        <v/>
      </c>
      <c r="K358" s="48" t="str">
        <f t="shared" si="72"/>
        <v/>
      </c>
      <c r="L358" s="67" t="str">
        <f t="shared" si="73"/>
        <v/>
      </c>
      <c r="M358" s="48" t="str">
        <f t="shared" si="76"/>
        <v/>
      </c>
      <c r="N358" s="49">
        <v>35</v>
      </c>
      <c r="O358" s="28"/>
      <c r="P358" s="47" t="str">
        <f t="shared" si="77"/>
        <v/>
      </c>
      <c r="Q358" s="24" t="str">
        <f t="shared" si="78"/>
        <v/>
      </c>
      <c r="R358" s="24" t="str">
        <f>IF($L358="","",VLOOKUP(Q358,LISTAS!$F$5:$G$1006,2,0))</f>
        <v/>
      </c>
      <c r="S358" s="36" t="str">
        <f t="shared" si="79"/>
        <v/>
      </c>
      <c r="T358" s="25" t="str">
        <f t="shared" si="80"/>
        <v/>
      </c>
      <c r="U358" s="25" t="str">
        <f t="shared" si="81"/>
        <v/>
      </c>
    </row>
    <row r="359" spans="2:21" ht="16.5" x14ac:dyDescent="0.3">
      <c r="B359" s="51"/>
      <c r="C359" s="51" t="str">
        <f>IF(B359="","",VLOOKUP(B359,LISTAS!$F$5:$G$1006,2,0))</f>
        <v/>
      </c>
      <c r="D359" s="52"/>
      <c r="E359" s="52"/>
      <c r="F359" s="52" t="str">
        <f t="shared" si="71"/>
        <v/>
      </c>
      <c r="G359" s="5"/>
      <c r="H359" s="48" t="str">
        <f t="shared" si="74"/>
        <v/>
      </c>
      <c r="I359" s="63" t="str">
        <f t="shared" si="75"/>
        <v/>
      </c>
      <c r="J359" s="63" t="str">
        <f t="shared" si="75"/>
        <v/>
      </c>
      <c r="K359" s="48" t="str">
        <f t="shared" si="72"/>
        <v/>
      </c>
      <c r="L359" s="67" t="str">
        <f t="shared" si="73"/>
        <v/>
      </c>
      <c r="M359" s="48" t="str">
        <f t="shared" si="76"/>
        <v/>
      </c>
      <c r="N359" s="49">
        <v>36</v>
      </c>
      <c r="O359" s="28"/>
      <c r="P359" s="47" t="str">
        <f t="shared" si="77"/>
        <v/>
      </c>
      <c r="Q359" s="24" t="str">
        <f t="shared" si="78"/>
        <v/>
      </c>
      <c r="R359" s="24" t="str">
        <f>IF($L359="","",VLOOKUP(Q359,LISTAS!$F$5:$G$1006,2,0))</f>
        <v/>
      </c>
      <c r="S359" s="36" t="str">
        <f t="shared" si="79"/>
        <v/>
      </c>
      <c r="T359" s="25" t="str">
        <f t="shared" si="80"/>
        <v/>
      </c>
      <c r="U359" s="25" t="str">
        <f t="shared" si="81"/>
        <v/>
      </c>
    </row>
    <row r="360" spans="2:21" ht="16.5" x14ac:dyDescent="0.3">
      <c r="B360" s="51"/>
      <c r="C360" s="51" t="str">
        <f>IF(B360="","",VLOOKUP(B360,LISTAS!$F$5:$G$1006,2,0))</f>
        <v/>
      </c>
      <c r="D360" s="52"/>
      <c r="E360" s="52"/>
      <c r="F360" s="52" t="str">
        <f t="shared" si="71"/>
        <v/>
      </c>
      <c r="G360" s="5"/>
      <c r="H360" s="48" t="str">
        <f t="shared" si="74"/>
        <v/>
      </c>
      <c r="I360" s="63" t="str">
        <f t="shared" si="75"/>
        <v/>
      </c>
      <c r="J360" s="63" t="str">
        <f t="shared" si="75"/>
        <v/>
      </c>
      <c r="K360" s="48" t="str">
        <f t="shared" si="72"/>
        <v/>
      </c>
      <c r="L360" s="67" t="str">
        <f t="shared" si="73"/>
        <v/>
      </c>
      <c r="M360" s="48" t="str">
        <f t="shared" si="76"/>
        <v/>
      </c>
      <c r="N360" s="49">
        <v>37</v>
      </c>
      <c r="O360" s="28"/>
      <c r="P360" s="47" t="str">
        <f t="shared" si="77"/>
        <v/>
      </c>
      <c r="Q360" s="24" t="str">
        <f t="shared" si="78"/>
        <v/>
      </c>
      <c r="R360" s="24" t="str">
        <f>IF($L360="","",VLOOKUP(Q360,LISTAS!$F$5:$G$1006,2,0))</f>
        <v/>
      </c>
      <c r="S360" s="36" t="str">
        <f t="shared" si="79"/>
        <v/>
      </c>
      <c r="T360" s="25" t="str">
        <f t="shared" si="80"/>
        <v/>
      </c>
      <c r="U360" s="25" t="str">
        <f t="shared" si="81"/>
        <v/>
      </c>
    </row>
    <row r="361" spans="2:21" ht="16.5" x14ac:dyDescent="0.3">
      <c r="B361" s="51"/>
      <c r="C361" s="51" t="str">
        <f>IF(B361="","",VLOOKUP(B361,LISTAS!$F$5:$G$1006,2,0))</f>
        <v/>
      </c>
      <c r="D361" s="52"/>
      <c r="E361" s="52"/>
      <c r="F361" s="52" t="str">
        <f t="shared" si="71"/>
        <v/>
      </c>
      <c r="G361" s="5"/>
      <c r="H361" s="48" t="str">
        <f t="shared" si="74"/>
        <v/>
      </c>
      <c r="I361" s="63" t="str">
        <f t="shared" si="75"/>
        <v/>
      </c>
      <c r="J361" s="63" t="str">
        <f t="shared" si="75"/>
        <v/>
      </c>
      <c r="K361" s="48" t="str">
        <f t="shared" si="72"/>
        <v/>
      </c>
      <c r="L361" s="67" t="str">
        <f t="shared" si="73"/>
        <v/>
      </c>
      <c r="M361" s="48" t="str">
        <f t="shared" si="76"/>
        <v/>
      </c>
      <c r="N361" s="49">
        <v>38</v>
      </c>
      <c r="O361" s="28"/>
      <c r="P361" s="47" t="str">
        <f t="shared" si="77"/>
        <v/>
      </c>
      <c r="Q361" s="24" t="str">
        <f t="shared" si="78"/>
        <v/>
      </c>
      <c r="R361" s="24" t="str">
        <f>IF($L361="","",VLOOKUP(Q361,LISTAS!$F$5:$G$1006,2,0))</f>
        <v/>
      </c>
      <c r="S361" s="36" t="str">
        <f t="shared" si="79"/>
        <v/>
      </c>
      <c r="T361" s="25" t="str">
        <f t="shared" si="80"/>
        <v/>
      </c>
      <c r="U361" s="25" t="str">
        <f t="shared" si="81"/>
        <v/>
      </c>
    </row>
    <row r="362" spans="2:21" ht="16.5" x14ac:dyDescent="0.3">
      <c r="B362" s="51"/>
      <c r="C362" s="51" t="str">
        <f>IF(B362="","",VLOOKUP(B362,LISTAS!$F$5:$G$1006,2,0))</f>
        <v/>
      </c>
      <c r="D362" s="52"/>
      <c r="E362" s="52"/>
      <c r="F362" s="52" t="str">
        <f t="shared" si="71"/>
        <v/>
      </c>
      <c r="G362" s="5"/>
      <c r="H362" s="48" t="str">
        <f t="shared" si="74"/>
        <v/>
      </c>
      <c r="I362" s="63" t="str">
        <f t="shared" si="75"/>
        <v/>
      </c>
      <c r="J362" s="63" t="str">
        <f t="shared" si="75"/>
        <v/>
      </c>
      <c r="K362" s="48" t="str">
        <f t="shared" si="72"/>
        <v/>
      </c>
      <c r="L362" s="67" t="str">
        <f t="shared" si="73"/>
        <v/>
      </c>
      <c r="M362" s="48" t="str">
        <f t="shared" si="76"/>
        <v/>
      </c>
      <c r="N362" s="49">
        <v>39</v>
      </c>
      <c r="O362" s="28"/>
      <c r="P362" s="47" t="str">
        <f t="shared" si="77"/>
        <v/>
      </c>
      <c r="Q362" s="24" t="str">
        <f t="shared" si="78"/>
        <v/>
      </c>
      <c r="R362" s="24" t="str">
        <f>IF($L362="","",VLOOKUP(Q362,LISTAS!$F$5:$G$1006,2,0))</f>
        <v/>
      </c>
      <c r="S362" s="36" t="str">
        <f t="shared" si="79"/>
        <v/>
      </c>
      <c r="T362" s="25" t="str">
        <f t="shared" si="80"/>
        <v/>
      </c>
      <c r="U362" s="25" t="str">
        <f t="shared" si="81"/>
        <v/>
      </c>
    </row>
    <row r="363" spans="2:21" ht="16.5" x14ac:dyDescent="0.3">
      <c r="B363" s="51"/>
      <c r="C363" s="51" t="str">
        <f>IF(B363="","",VLOOKUP(B363,LISTAS!$F$5:$G$1006,2,0))</f>
        <v/>
      </c>
      <c r="D363" s="52"/>
      <c r="E363" s="52"/>
      <c r="F363" s="52" t="str">
        <f t="shared" si="71"/>
        <v/>
      </c>
      <c r="G363" s="5"/>
      <c r="H363" s="48" t="str">
        <f t="shared" si="74"/>
        <v/>
      </c>
      <c r="I363" s="63" t="str">
        <f t="shared" si="75"/>
        <v/>
      </c>
      <c r="J363" s="63" t="str">
        <f t="shared" si="75"/>
        <v/>
      </c>
      <c r="K363" s="48" t="str">
        <f t="shared" si="72"/>
        <v/>
      </c>
      <c r="L363" s="67" t="str">
        <f t="shared" si="73"/>
        <v/>
      </c>
      <c r="M363" s="48" t="str">
        <f t="shared" si="76"/>
        <v/>
      </c>
      <c r="N363" s="49">
        <v>40</v>
      </c>
      <c r="O363" s="28"/>
      <c r="P363" s="47" t="str">
        <f t="shared" si="77"/>
        <v/>
      </c>
      <c r="Q363" s="24" t="str">
        <f t="shared" si="78"/>
        <v/>
      </c>
      <c r="R363" s="24" t="str">
        <f>IF($L363="","",VLOOKUP(Q363,LISTAS!$F$5:$G$1006,2,0))</f>
        <v/>
      </c>
      <c r="S363" s="36" t="str">
        <f t="shared" si="79"/>
        <v/>
      </c>
      <c r="T363" s="25" t="str">
        <f t="shared" si="80"/>
        <v/>
      </c>
      <c r="U363" s="25" t="str">
        <f t="shared" si="81"/>
        <v/>
      </c>
    </row>
    <row r="364" spans="2:21" ht="16.5" x14ac:dyDescent="0.3">
      <c r="B364" s="51"/>
      <c r="C364" s="51" t="str">
        <f>IF(B364="","",VLOOKUP(B364,LISTAS!$F$5:$G$1006,2,0))</f>
        <v/>
      </c>
      <c r="D364" s="52"/>
      <c r="E364" s="52"/>
      <c r="F364" s="52" t="str">
        <f t="shared" si="71"/>
        <v/>
      </c>
      <c r="G364" s="5"/>
      <c r="H364" s="48" t="str">
        <f t="shared" si="74"/>
        <v/>
      </c>
      <c r="I364" s="63" t="str">
        <f t="shared" si="75"/>
        <v/>
      </c>
      <c r="J364" s="63" t="str">
        <f t="shared" si="75"/>
        <v/>
      </c>
      <c r="K364" s="48" t="str">
        <f t="shared" si="72"/>
        <v/>
      </c>
      <c r="L364" s="67" t="str">
        <f t="shared" si="73"/>
        <v/>
      </c>
      <c r="M364" s="48" t="str">
        <f t="shared" si="76"/>
        <v/>
      </c>
      <c r="N364" s="49">
        <v>41</v>
      </c>
      <c r="O364" s="28"/>
      <c r="P364" s="47" t="str">
        <f t="shared" si="77"/>
        <v/>
      </c>
      <c r="Q364" s="24" t="str">
        <f t="shared" si="78"/>
        <v/>
      </c>
      <c r="R364" s="24" t="str">
        <f>IF($L364="","",VLOOKUP(Q364,LISTAS!$F$5:$G$1006,2,0))</f>
        <v/>
      </c>
      <c r="S364" s="36" t="str">
        <f t="shared" si="79"/>
        <v/>
      </c>
      <c r="T364" s="25" t="str">
        <f t="shared" si="80"/>
        <v/>
      </c>
      <c r="U364" s="25" t="str">
        <f t="shared" si="81"/>
        <v/>
      </c>
    </row>
    <row r="365" spans="2:21" ht="16.5" x14ac:dyDescent="0.3">
      <c r="B365" s="51"/>
      <c r="C365" s="51" t="str">
        <f>IF(B365="","",VLOOKUP(B365,LISTAS!$F$5:$G$1006,2,0))</f>
        <v/>
      </c>
      <c r="D365" s="52"/>
      <c r="E365" s="52"/>
      <c r="F365" s="52" t="str">
        <f t="shared" si="71"/>
        <v/>
      </c>
      <c r="G365" s="5"/>
      <c r="H365" s="48" t="str">
        <f t="shared" si="74"/>
        <v/>
      </c>
      <c r="I365" s="63" t="str">
        <f t="shared" si="75"/>
        <v/>
      </c>
      <c r="J365" s="63" t="str">
        <f t="shared" si="75"/>
        <v/>
      </c>
      <c r="K365" s="48" t="str">
        <f t="shared" si="72"/>
        <v/>
      </c>
      <c r="L365" s="67" t="str">
        <f t="shared" si="73"/>
        <v/>
      </c>
      <c r="M365" s="48" t="str">
        <f t="shared" si="76"/>
        <v/>
      </c>
      <c r="N365" s="49">
        <v>42</v>
      </c>
      <c r="O365" s="28"/>
      <c r="P365" s="47" t="str">
        <f t="shared" si="77"/>
        <v/>
      </c>
      <c r="Q365" s="24" t="str">
        <f t="shared" si="78"/>
        <v/>
      </c>
      <c r="R365" s="24" t="str">
        <f>IF($L365="","",VLOOKUP(Q365,LISTAS!$F$5:$G$1006,2,0))</f>
        <v/>
      </c>
      <c r="S365" s="36" t="str">
        <f t="shared" si="79"/>
        <v/>
      </c>
      <c r="T365" s="25" t="str">
        <f t="shared" si="80"/>
        <v/>
      </c>
      <c r="U365" s="25" t="str">
        <f t="shared" si="81"/>
        <v/>
      </c>
    </row>
    <row r="366" spans="2:21" ht="16.5" x14ac:dyDescent="0.3">
      <c r="B366" s="51"/>
      <c r="C366" s="51" t="str">
        <f>IF(B366="","",VLOOKUP(B366,LISTAS!$F$5:$G$1006,2,0))</f>
        <v/>
      </c>
      <c r="D366" s="52"/>
      <c r="E366" s="52"/>
      <c r="F366" s="52" t="str">
        <f t="shared" si="71"/>
        <v/>
      </c>
      <c r="G366" s="5"/>
      <c r="H366" s="48" t="str">
        <f t="shared" si="74"/>
        <v/>
      </c>
      <c r="I366" s="63" t="str">
        <f t="shared" si="75"/>
        <v/>
      </c>
      <c r="J366" s="63" t="str">
        <f t="shared" si="75"/>
        <v/>
      </c>
      <c r="K366" s="48" t="str">
        <f t="shared" si="72"/>
        <v/>
      </c>
      <c r="L366" s="67" t="str">
        <f t="shared" si="73"/>
        <v/>
      </c>
      <c r="M366" s="48" t="str">
        <f t="shared" si="76"/>
        <v/>
      </c>
      <c r="N366" s="49">
        <v>43</v>
      </c>
      <c r="O366" s="28"/>
      <c r="P366" s="47" t="str">
        <f t="shared" si="77"/>
        <v/>
      </c>
      <c r="Q366" s="24" t="str">
        <f t="shared" si="78"/>
        <v/>
      </c>
      <c r="R366" s="24" t="str">
        <f>IF($L366="","",VLOOKUP(Q366,LISTAS!$F$5:$G$1006,2,0))</f>
        <v/>
      </c>
      <c r="S366" s="36" t="str">
        <f t="shared" si="79"/>
        <v/>
      </c>
      <c r="T366" s="25" t="str">
        <f t="shared" si="80"/>
        <v/>
      </c>
      <c r="U366" s="25" t="str">
        <f t="shared" si="81"/>
        <v/>
      </c>
    </row>
    <row r="367" spans="2:21" ht="16.5" x14ac:dyDescent="0.3">
      <c r="B367" s="51"/>
      <c r="C367" s="51" t="str">
        <f>IF(B367="","",VLOOKUP(B367,LISTAS!$F$5:$G$1006,2,0))</f>
        <v/>
      </c>
      <c r="D367" s="52"/>
      <c r="E367" s="52"/>
      <c r="F367" s="52" t="str">
        <f t="shared" si="71"/>
        <v/>
      </c>
      <c r="G367" s="5"/>
      <c r="H367" s="48" t="str">
        <f t="shared" si="74"/>
        <v/>
      </c>
      <c r="I367" s="63" t="str">
        <f t="shared" si="75"/>
        <v/>
      </c>
      <c r="J367" s="63" t="str">
        <f t="shared" si="75"/>
        <v/>
      </c>
      <c r="K367" s="48" t="str">
        <f t="shared" si="72"/>
        <v/>
      </c>
      <c r="L367" s="67" t="str">
        <f t="shared" si="73"/>
        <v/>
      </c>
      <c r="M367" s="48" t="str">
        <f t="shared" si="76"/>
        <v/>
      </c>
      <c r="N367" s="49">
        <v>44</v>
      </c>
      <c r="O367" s="28"/>
      <c r="P367" s="47" t="str">
        <f t="shared" si="77"/>
        <v/>
      </c>
      <c r="Q367" s="24" t="str">
        <f t="shared" si="78"/>
        <v/>
      </c>
      <c r="R367" s="24" t="str">
        <f>IF($L367="","",VLOOKUP(Q367,LISTAS!$F$5:$G$1006,2,0))</f>
        <v/>
      </c>
      <c r="S367" s="36" t="str">
        <f t="shared" si="79"/>
        <v/>
      </c>
      <c r="T367" s="25" t="str">
        <f t="shared" si="80"/>
        <v/>
      </c>
      <c r="U367" s="25" t="str">
        <f t="shared" si="81"/>
        <v/>
      </c>
    </row>
    <row r="368" spans="2:21" ht="16.5" x14ac:dyDescent="0.3">
      <c r="B368" s="51"/>
      <c r="C368" s="51" t="str">
        <f>IF(B368="","",VLOOKUP(B368,LISTAS!$F$5:$G$1006,2,0))</f>
        <v/>
      </c>
      <c r="D368" s="52"/>
      <c r="E368" s="52"/>
      <c r="F368" s="52" t="str">
        <f t="shared" si="71"/>
        <v/>
      </c>
      <c r="G368" s="5"/>
      <c r="H368" s="48" t="str">
        <f t="shared" si="74"/>
        <v/>
      </c>
      <c r="I368" s="63" t="str">
        <f t="shared" si="75"/>
        <v/>
      </c>
      <c r="J368" s="63" t="str">
        <f t="shared" si="75"/>
        <v/>
      </c>
      <c r="K368" s="48" t="str">
        <f t="shared" si="72"/>
        <v/>
      </c>
      <c r="L368" s="67" t="str">
        <f t="shared" si="73"/>
        <v/>
      </c>
      <c r="M368" s="48" t="str">
        <f t="shared" si="76"/>
        <v/>
      </c>
      <c r="N368" s="49">
        <v>45</v>
      </c>
      <c r="O368" s="28"/>
      <c r="P368" s="47" t="str">
        <f t="shared" si="77"/>
        <v/>
      </c>
      <c r="Q368" s="24" t="str">
        <f t="shared" si="78"/>
        <v/>
      </c>
      <c r="R368" s="24" t="str">
        <f>IF($L368="","",VLOOKUP(Q368,LISTAS!$F$5:$G$1006,2,0))</f>
        <v/>
      </c>
      <c r="S368" s="36" t="str">
        <f t="shared" si="79"/>
        <v/>
      </c>
      <c r="T368" s="25" t="str">
        <f t="shared" si="80"/>
        <v/>
      </c>
      <c r="U368" s="25" t="str">
        <f t="shared" si="81"/>
        <v/>
      </c>
    </row>
    <row r="369" spans="2:21" ht="16.5" x14ac:dyDescent="0.3">
      <c r="B369" s="51"/>
      <c r="C369" s="51" t="str">
        <f>IF(B369="","",VLOOKUP(B369,LISTAS!$F$5:$G$1006,2,0))</f>
        <v/>
      </c>
      <c r="D369" s="52"/>
      <c r="E369" s="52"/>
      <c r="F369" s="52" t="str">
        <f t="shared" si="71"/>
        <v/>
      </c>
      <c r="G369" s="5"/>
      <c r="H369" s="48" t="str">
        <f t="shared" si="74"/>
        <v/>
      </c>
      <c r="I369" s="63" t="str">
        <f t="shared" si="75"/>
        <v/>
      </c>
      <c r="J369" s="63" t="str">
        <f t="shared" si="75"/>
        <v/>
      </c>
      <c r="K369" s="48" t="str">
        <f t="shared" si="72"/>
        <v/>
      </c>
      <c r="L369" s="67" t="str">
        <f t="shared" si="73"/>
        <v/>
      </c>
      <c r="M369" s="48" t="str">
        <f t="shared" si="76"/>
        <v/>
      </c>
      <c r="N369" s="49">
        <v>46</v>
      </c>
      <c r="O369" s="28"/>
      <c r="P369" s="47" t="str">
        <f t="shared" si="77"/>
        <v/>
      </c>
      <c r="Q369" s="24" t="str">
        <f t="shared" si="78"/>
        <v/>
      </c>
      <c r="R369" s="24" t="str">
        <f>IF($L369="","",VLOOKUP(Q369,LISTAS!$F$5:$G$1006,2,0))</f>
        <v/>
      </c>
      <c r="S369" s="36" t="str">
        <f t="shared" si="79"/>
        <v/>
      </c>
      <c r="T369" s="25" t="str">
        <f t="shared" si="80"/>
        <v/>
      </c>
      <c r="U369" s="25" t="str">
        <f t="shared" si="81"/>
        <v/>
      </c>
    </row>
    <row r="370" spans="2:21" ht="16.5" x14ac:dyDescent="0.3">
      <c r="B370" s="51"/>
      <c r="C370" s="51" t="str">
        <f>IF(B370="","",VLOOKUP(B370,LISTAS!$F$5:$G$1006,2,0))</f>
        <v/>
      </c>
      <c r="D370" s="52"/>
      <c r="E370" s="52"/>
      <c r="F370" s="52" t="str">
        <f t="shared" si="71"/>
        <v/>
      </c>
      <c r="G370" s="5"/>
      <c r="H370" s="48" t="str">
        <f t="shared" si="74"/>
        <v/>
      </c>
      <c r="I370" s="63" t="str">
        <f t="shared" si="75"/>
        <v/>
      </c>
      <c r="J370" s="63" t="str">
        <f t="shared" si="75"/>
        <v/>
      </c>
      <c r="K370" s="48" t="str">
        <f t="shared" si="72"/>
        <v/>
      </c>
      <c r="L370" s="67" t="str">
        <f t="shared" si="73"/>
        <v/>
      </c>
      <c r="M370" s="48" t="str">
        <f t="shared" si="76"/>
        <v/>
      </c>
      <c r="N370" s="49">
        <v>47</v>
      </c>
      <c r="O370" s="28"/>
      <c r="P370" s="47" t="str">
        <f t="shared" si="77"/>
        <v/>
      </c>
      <c r="Q370" s="24" t="str">
        <f t="shared" si="78"/>
        <v/>
      </c>
      <c r="R370" s="24" t="str">
        <f>IF($L370="","",VLOOKUP(Q370,LISTAS!$F$5:$G$1006,2,0))</f>
        <v/>
      </c>
      <c r="S370" s="36" t="str">
        <f t="shared" si="79"/>
        <v/>
      </c>
      <c r="T370" s="25" t="str">
        <f t="shared" si="80"/>
        <v/>
      </c>
      <c r="U370" s="25" t="str">
        <f t="shared" si="81"/>
        <v/>
      </c>
    </row>
    <row r="371" spans="2:21" ht="16.5" x14ac:dyDescent="0.3">
      <c r="B371" s="51"/>
      <c r="C371" s="51" t="str">
        <f>IF(B371="","",VLOOKUP(B371,LISTAS!$F$5:$G$1006,2,0))</f>
        <v/>
      </c>
      <c r="D371" s="52"/>
      <c r="E371" s="52"/>
      <c r="F371" s="52" t="str">
        <f t="shared" si="71"/>
        <v/>
      </c>
      <c r="G371" s="5"/>
      <c r="H371" s="48" t="str">
        <f t="shared" si="74"/>
        <v/>
      </c>
      <c r="I371" s="63" t="str">
        <f t="shared" si="75"/>
        <v/>
      </c>
      <c r="J371" s="63" t="str">
        <f t="shared" si="75"/>
        <v/>
      </c>
      <c r="K371" s="48" t="str">
        <f t="shared" si="72"/>
        <v/>
      </c>
      <c r="L371" s="67" t="str">
        <f t="shared" si="73"/>
        <v/>
      </c>
      <c r="M371" s="48" t="str">
        <f t="shared" si="76"/>
        <v/>
      </c>
      <c r="N371" s="49">
        <v>48</v>
      </c>
      <c r="O371" s="28"/>
      <c r="P371" s="47" t="str">
        <f t="shared" si="77"/>
        <v/>
      </c>
      <c r="Q371" s="24" t="str">
        <f t="shared" si="78"/>
        <v/>
      </c>
      <c r="R371" s="24" t="str">
        <f>IF($L371="","",VLOOKUP(Q371,LISTAS!$F$5:$G$1006,2,0))</f>
        <v/>
      </c>
      <c r="S371" s="36" t="str">
        <f t="shared" si="79"/>
        <v/>
      </c>
      <c r="T371" s="25" t="str">
        <f t="shared" si="80"/>
        <v/>
      </c>
      <c r="U371" s="25" t="str">
        <f t="shared" si="81"/>
        <v/>
      </c>
    </row>
    <row r="372" spans="2:21" ht="16.5" x14ac:dyDescent="0.3">
      <c r="B372" s="51"/>
      <c r="C372" s="51" t="str">
        <f>IF(B372="","",VLOOKUP(B372,LISTAS!$F$5:$G$1006,2,0))</f>
        <v/>
      </c>
      <c r="D372" s="52"/>
      <c r="E372" s="52"/>
      <c r="F372" s="52" t="str">
        <f t="shared" si="71"/>
        <v/>
      </c>
      <c r="G372" s="5"/>
      <c r="H372" s="48" t="str">
        <f t="shared" si="74"/>
        <v/>
      </c>
      <c r="I372" s="63" t="str">
        <f t="shared" si="75"/>
        <v/>
      </c>
      <c r="J372" s="63" t="str">
        <f t="shared" si="75"/>
        <v/>
      </c>
      <c r="K372" s="48" t="str">
        <f t="shared" si="72"/>
        <v/>
      </c>
      <c r="L372" s="67" t="str">
        <f t="shared" si="73"/>
        <v/>
      </c>
      <c r="M372" s="48" t="str">
        <f t="shared" si="76"/>
        <v/>
      </c>
      <c r="N372" s="49">
        <v>49</v>
      </c>
      <c r="O372" s="28"/>
      <c r="P372" s="47" t="str">
        <f t="shared" si="77"/>
        <v/>
      </c>
      <c r="Q372" s="24" t="str">
        <f t="shared" si="78"/>
        <v/>
      </c>
      <c r="R372" s="24" t="str">
        <f>IF($L372="","",VLOOKUP(Q372,LISTAS!$F$5:$G$1006,2,0))</f>
        <v/>
      </c>
      <c r="S372" s="36" t="str">
        <f t="shared" si="79"/>
        <v/>
      </c>
      <c r="T372" s="25" t="str">
        <f t="shared" si="80"/>
        <v/>
      </c>
      <c r="U372" s="25" t="str">
        <f t="shared" si="81"/>
        <v/>
      </c>
    </row>
    <row r="373" spans="2:21" ht="16.5" x14ac:dyDescent="0.3">
      <c r="B373" s="51"/>
      <c r="C373" s="51" t="str">
        <f>IF(B373="","",VLOOKUP(B373,LISTAS!$F$5:$G$1006,2,0))</f>
        <v/>
      </c>
      <c r="D373" s="52"/>
      <c r="E373" s="52"/>
      <c r="F373" s="52" t="str">
        <f t="shared" si="71"/>
        <v/>
      </c>
      <c r="G373" s="5"/>
      <c r="H373" s="48" t="str">
        <f t="shared" si="74"/>
        <v/>
      </c>
      <c r="I373" s="63" t="str">
        <f t="shared" si="75"/>
        <v/>
      </c>
      <c r="J373" s="63" t="str">
        <f t="shared" si="75"/>
        <v/>
      </c>
      <c r="K373" s="48" t="str">
        <f t="shared" si="72"/>
        <v/>
      </c>
      <c r="L373" s="67" t="str">
        <f t="shared" si="73"/>
        <v/>
      </c>
      <c r="M373" s="48" t="str">
        <f t="shared" si="76"/>
        <v/>
      </c>
      <c r="N373" s="49">
        <v>50</v>
      </c>
      <c r="O373" s="28"/>
      <c r="P373" s="47" t="str">
        <f t="shared" si="77"/>
        <v/>
      </c>
      <c r="Q373" s="24" t="str">
        <f t="shared" si="78"/>
        <v/>
      </c>
      <c r="R373" s="24" t="str">
        <f>IF($L373="","",VLOOKUP(Q373,LISTAS!$F$5:$G$1006,2,0))</f>
        <v/>
      </c>
      <c r="S373" s="36" t="str">
        <f t="shared" si="79"/>
        <v/>
      </c>
      <c r="T373" s="25" t="str">
        <f t="shared" si="80"/>
        <v/>
      </c>
      <c r="U373" s="25" t="str">
        <f t="shared" si="81"/>
        <v/>
      </c>
    </row>
    <row r="374" spans="2:21" ht="16.5" x14ac:dyDescent="0.3">
      <c r="B374" s="51"/>
      <c r="C374" s="51" t="str">
        <f>IF(B374="","",VLOOKUP(B374,LISTAS!$F$5:$G$1006,2,0))</f>
        <v/>
      </c>
      <c r="D374" s="52"/>
      <c r="E374" s="52"/>
      <c r="F374" s="52" t="str">
        <f t="shared" si="71"/>
        <v/>
      </c>
      <c r="G374" s="5"/>
      <c r="H374" s="48" t="str">
        <f t="shared" si="74"/>
        <v/>
      </c>
      <c r="I374" s="63" t="str">
        <f t="shared" si="75"/>
        <v/>
      </c>
      <c r="J374" s="63" t="str">
        <f t="shared" si="75"/>
        <v/>
      </c>
      <c r="K374" s="48" t="str">
        <f t="shared" si="72"/>
        <v/>
      </c>
      <c r="L374" s="67" t="str">
        <f t="shared" si="73"/>
        <v/>
      </c>
      <c r="M374" s="48" t="str">
        <f t="shared" si="76"/>
        <v/>
      </c>
      <c r="N374" s="49">
        <v>51</v>
      </c>
      <c r="O374" s="28"/>
      <c r="P374" s="47" t="str">
        <f t="shared" si="77"/>
        <v/>
      </c>
      <c r="Q374" s="24" t="str">
        <f t="shared" si="78"/>
        <v/>
      </c>
      <c r="R374" s="24" t="str">
        <f>IF($L374="","",VLOOKUP(Q374,LISTAS!$F$5:$G$1006,2,0))</f>
        <v/>
      </c>
      <c r="S374" s="36" t="str">
        <f t="shared" si="79"/>
        <v/>
      </c>
      <c r="T374" s="25" t="str">
        <f t="shared" si="80"/>
        <v/>
      </c>
      <c r="U374" s="25" t="str">
        <f t="shared" si="81"/>
        <v/>
      </c>
    </row>
    <row r="375" spans="2:21" ht="16.5" x14ac:dyDescent="0.3">
      <c r="B375" s="51"/>
      <c r="C375" s="51" t="str">
        <f>IF(B375="","",VLOOKUP(B375,LISTAS!$F$5:$G$1006,2,0))</f>
        <v/>
      </c>
      <c r="D375" s="52"/>
      <c r="E375" s="52"/>
      <c r="F375" s="52" t="str">
        <f t="shared" si="71"/>
        <v/>
      </c>
      <c r="G375" s="5"/>
      <c r="H375" s="48" t="str">
        <f t="shared" si="74"/>
        <v/>
      </c>
      <c r="I375" s="63" t="str">
        <f t="shared" si="75"/>
        <v/>
      </c>
      <c r="J375" s="63" t="str">
        <f t="shared" si="75"/>
        <v/>
      </c>
      <c r="K375" s="48" t="str">
        <f t="shared" si="72"/>
        <v/>
      </c>
      <c r="L375" s="67" t="str">
        <f t="shared" si="73"/>
        <v/>
      </c>
      <c r="M375" s="48" t="str">
        <f t="shared" si="76"/>
        <v/>
      </c>
      <c r="N375" s="49">
        <v>52</v>
      </c>
      <c r="O375" s="28"/>
      <c r="P375" s="47" t="str">
        <f t="shared" si="77"/>
        <v/>
      </c>
      <c r="Q375" s="24" t="str">
        <f t="shared" si="78"/>
        <v/>
      </c>
      <c r="R375" s="24" t="str">
        <f>IF($L375="","",VLOOKUP(Q375,LISTAS!$F$5:$G$1006,2,0))</f>
        <v/>
      </c>
      <c r="S375" s="36" t="str">
        <f t="shared" si="79"/>
        <v/>
      </c>
      <c r="T375" s="25" t="str">
        <f t="shared" si="80"/>
        <v/>
      </c>
      <c r="U375" s="25" t="str">
        <f t="shared" si="81"/>
        <v/>
      </c>
    </row>
    <row r="376" spans="2:21" ht="16.5" x14ac:dyDescent="0.3">
      <c r="B376" s="51"/>
      <c r="C376" s="51" t="str">
        <f>IF(B376="","",VLOOKUP(B376,LISTAS!$F$5:$G$1006,2,0))</f>
        <v/>
      </c>
      <c r="D376" s="52"/>
      <c r="E376" s="52"/>
      <c r="F376" s="52" t="str">
        <f t="shared" si="71"/>
        <v/>
      </c>
      <c r="G376" s="5"/>
      <c r="H376" s="48" t="str">
        <f t="shared" si="74"/>
        <v/>
      </c>
      <c r="I376" s="63" t="str">
        <f t="shared" si="75"/>
        <v/>
      </c>
      <c r="J376" s="63" t="str">
        <f t="shared" si="75"/>
        <v/>
      </c>
      <c r="K376" s="48" t="str">
        <f t="shared" si="72"/>
        <v/>
      </c>
      <c r="L376" s="67" t="str">
        <f t="shared" si="73"/>
        <v/>
      </c>
      <c r="M376" s="48" t="str">
        <f t="shared" si="76"/>
        <v/>
      </c>
      <c r="N376" s="49">
        <v>53</v>
      </c>
      <c r="O376" s="28"/>
      <c r="P376" s="47" t="str">
        <f t="shared" si="77"/>
        <v/>
      </c>
      <c r="Q376" s="24" t="str">
        <f t="shared" si="78"/>
        <v/>
      </c>
      <c r="R376" s="24" t="str">
        <f>IF($L376="","",VLOOKUP(Q376,LISTAS!$F$5:$G$1006,2,0))</f>
        <v/>
      </c>
      <c r="S376" s="36" t="str">
        <f t="shared" si="79"/>
        <v/>
      </c>
      <c r="T376" s="25" t="str">
        <f t="shared" si="80"/>
        <v/>
      </c>
      <c r="U376" s="25" t="str">
        <f t="shared" si="81"/>
        <v/>
      </c>
    </row>
    <row r="377" spans="2:21" ht="16.5" x14ac:dyDescent="0.3">
      <c r="B377" s="51"/>
      <c r="C377" s="51" t="str">
        <f>IF(B377="","",VLOOKUP(B377,LISTAS!$F$5:$G$1006,2,0))</f>
        <v/>
      </c>
      <c r="D377" s="52"/>
      <c r="E377" s="52"/>
      <c r="F377" s="52" t="str">
        <f t="shared" si="71"/>
        <v/>
      </c>
      <c r="G377" s="5"/>
      <c r="H377" s="48" t="str">
        <f t="shared" si="74"/>
        <v/>
      </c>
      <c r="I377" s="63" t="str">
        <f t="shared" si="75"/>
        <v/>
      </c>
      <c r="J377" s="63" t="str">
        <f t="shared" si="75"/>
        <v/>
      </c>
      <c r="K377" s="48" t="str">
        <f t="shared" si="72"/>
        <v/>
      </c>
      <c r="L377" s="67" t="str">
        <f t="shared" si="73"/>
        <v/>
      </c>
      <c r="M377" s="48" t="str">
        <f t="shared" si="76"/>
        <v/>
      </c>
      <c r="N377" s="49">
        <v>54</v>
      </c>
      <c r="O377" s="28"/>
      <c r="P377" s="47" t="str">
        <f t="shared" si="77"/>
        <v/>
      </c>
      <c r="Q377" s="24" t="str">
        <f t="shared" si="78"/>
        <v/>
      </c>
      <c r="R377" s="24" t="str">
        <f>IF($L377="","",VLOOKUP(Q377,LISTAS!$F$5:$G$1006,2,0))</f>
        <v/>
      </c>
      <c r="S377" s="36" t="str">
        <f t="shared" si="79"/>
        <v/>
      </c>
      <c r="T377" s="25" t="str">
        <f t="shared" si="80"/>
        <v/>
      </c>
      <c r="U377" s="25" t="str">
        <f t="shared" si="81"/>
        <v/>
      </c>
    </row>
    <row r="378" spans="2:21" ht="16.5" x14ac:dyDescent="0.3">
      <c r="B378" s="51"/>
      <c r="C378" s="51" t="str">
        <f>IF(B378="","",VLOOKUP(B378,LISTAS!$F$5:$G$1006,2,0))</f>
        <v/>
      </c>
      <c r="D378" s="52"/>
      <c r="E378" s="52"/>
      <c r="F378" s="52" t="str">
        <f t="shared" si="71"/>
        <v/>
      </c>
      <c r="G378" s="5"/>
      <c r="H378" s="48" t="str">
        <f t="shared" si="74"/>
        <v/>
      </c>
      <c r="I378" s="63" t="str">
        <f t="shared" si="75"/>
        <v/>
      </c>
      <c r="J378" s="63" t="str">
        <f t="shared" si="75"/>
        <v/>
      </c>
      <c r="K378" s="48" t="str">
        <f t="shared" si="72"/>
        <v/>
      </c>
      <c r="L378" s="67" t="str">
        <f t="shared" si="73"/>
        <v/>
      </c>
      <c r="M378" s="48" t="str">
        <f t="shared" si="76"/>
        <v/>
      </c>
      <c r="N378" s="49">
        <v>55</v>
      </c>
      <c r="O378" s="28"/>
      <c r="P378" s="47" t="str">
        <f t="shared" si="77"/>
        <v/>
      </c>
      <c r="Q378" s="24" t="str">
        <f t="shared" si="78"/>
        <v/>
      </c>
      <c r="R378" s="24" t="str">
        <f>IF($L378="","",VLOOKUP(Q378,LISTAS!$F$5:$G$1006,2,0))</f>
        <v/>
      </c>
      <c r="S378" s="36" t="str">
        <f t="shared" si="79"/>
        <v/>
      </c>
      <c r="T378" s="25" t="str">
        <f t="shared" si="80"/>
        <v/>
      </c>
      <c r="U378" s="25" t="str">
        <f t="shared" si="81"/>
        <v/>
      </c>
    </row>
    <row r="379" spans="2:21" ht="16.5" x14ac:dyDescent="0.3">
      <c r="B379" s="51"/>
      <c r="C379" s="51" t="str">
        <f>IF(B379="","",VLOOKUP(B379,LISTAS!$F$5:$G$1006,2,0))</f>
        <v/>
      </c>
      <c r="D379" s="52"/>
      <c r="E379" s="52"/>
      <c r="F379" s="52" t="str">
        <f t="shared" si="71"/>
        <v/>
      </c>
      <c r="G379" s="5"/>
      <c r="H379" s="48" t="str">
        <f t="shared" si="74"/>
        <v/>
      </c>
      <c r="I379" s="63" t="str">
        <f t="shared" si="75"/>
        <v/>
      </c>
      <c r="J379" s="63" t="str">
        <f t="shared" si="75"/>
        <v/>
      </c>
      <c r="K379" s="48" t="str">
        <f t="shared" si="72"/>
        <v/>
      </c>
      <c r="L379" s="67" t="str">
        <f t="shared" si="73"/>
        <v/>
      </c>
      <c r="M379" s="48" t="str">
        <f t="shared" si="76"/>
        <v/>
      </c>
      <c r="N379" s="49">
        <v>56</v>
      </c>
      <c r="O379" s="28"/>
      <c r="P379" s="47" t="str">
        <f t="shared" si="77"/>
        <v/>
      </c>
      <c r="Q379" s="24" t="str">
        <f t="shared" si="78"/>
        <v/>
      </c>
      <c r="R379" s="24" t="str">
        <f>IF($L379="","",VLOOKUP(Q379,LISTAS!$F$5:$G$1006,2,0))</f>
        <v/>
      </c>
      <c r="S379" s="36" t="str">
        <f t="shared" si="79"/>
        <v/>
      </c>
      <c r="T379" s="25" t="str">
        <f t="shared" si="80"/>
        <v/>
      </c>
      <c r="U379" s="25" t="str">
        <f t="shared" si="81"/>
        <v/>
      </c>
    </row>
    <row r="380" spans="2:21" ht="16.5" x14ac:dyDescent="0.3">
      <c r="B380" s="51"/>
      <c r="C380" s="51" t="str">
        <f>IF(B380="","",VLOOKUP(B380,LISTAS!$F$5:$G$1006,2,0))</f>
        <v/>
      </c>
      <c r="D380" s="52"/>
      <c r="E380" s="52"/>
      <c r="F380" s="52" t="str">
        <f t="shared" si="71"/>
        <v/>
      </c>
      <c r="G380" s="5"/>
      <c r="H380" s="48" t="str">
        <f t="shared" si="74"/>
        <v/>
      </c>
      <c r="I380" s="63" t="str">
        <f t="shared" si="75"/>
        <v/>
      </c>
      <c r="J380" s="63" t="str">
        <f t="shared" si="75"/>
        <v/>
      </c>
      <c r="K380" s="48" t="str">
        <f t="shared" si="72"/>
        <v/>
      </c>
      <c r="L380" s="67" t="str">
        <f t="shared" si="73"/>
        <v/>
      </c>
      <c r="M380" s="48" t="str">
        <f t="shared" si="76"/>
        <v/>
      </c>
      <c r="N380" s="49">
        <v>57</v>
      </c>
      <c r="O380" s="28"/>
      <c r="P380" s="47" t="str">
        <f t="shared" si="77"/>
        <v/>
      </c>
      <c r="Q380" s="24" t="str">
        <f t="shared" si="78"/>
        <v/>
      </c>
      <c r="R380" s="24" t="str">
        <f>IF($L380="","",VLOOKUP(Q380,LISTAS!$F$5:$G$1006,2,0))</f>
        <v/>
      </c>
      <c r="S380" s="36" t="str">
        <f t="shared" si="79"/>
        <v/>
      </c>
      <c r="T380" s="25" t="str">
        <f t="shared" si="80"/>
        <v/>
      </c>
      <c r="U380" s="25" t="str">
        <f t="shared" si="81"/>
        <v/>
      </c>
    </row>
    <row r="381" spans="2:21" ht="16.5" x14ac:dyDescent="0.3">
      <c r="B381" s="51"/>
      <c r="C381" s="51" t="str">
        <f>IF(B381="","",VLOOKUP(B381,LISTAS!$F$5:$G$1006,2,0))</f>
        <v/>
      </c>
      <c r="D381" s="52"/>
      <c r="E381" s="52"/>
      <c r="F381" s="52" t="str">
        <f t="shared" si="71"/>
        <v/>
      </c>
      <c r="G381" s="5"/>
      <c r="H381" s="48" t="str">
        <f t="shared" si="74"/>
        <v/>
      </c>
      <c r="I381" s="63" t="str">
        <f t="shared" si="75"/>
        <v/>
      </c>
      <c r="J381" s="63" t="str">
        <f t="shared" si="75"/>
        <v/>
      </c>
      <c r="K381" s="48" t="str">
        <f t="shared" si="72"/>
        <v/>
      </c>
      <c r="L381" s="67" t="str">
        <f t="shared" si="73"/>
        <v/>
      </c>
      <c r="M381" s="48" t="str">
        <f t="shared" si="76"/>
        <v/>
      </c>
      <c r="N381" s="49">
        <v>58</v>
      </c>
      <c r="O381" s="28"/>
      <c r="P381" s="47" t="str">
        <f t="shared" si="77"/>
        <v/>
      </c>
      <c r="Q381" s="24" t="str">
        <f t="shared" si="78"/>
        <v/>
      </c>
      <c r="R381" s="24" t="str">
        <f>IF($L381="","",VLOOKUP(Q381,LISTAS!$F$5:$G$1006,2,0))</f>
        <v/>
      </c>
      <c r="S381" s="36" t="str">
        <f t="shared" si="79"/>
        <v/>
      </c>
      <c r="T381" s="25" t="str">
        <f t="shared" si="80"/>
        <v/>
      </c>
      <c r="U381" s="25" t="str">
        <f t="shared" si="81"/>
        <v/>
      </c>
    </row>
    <row r="382" spans="2:21" ht="16.5" x14ac:dyDescent="0.3">
      <c r="B382" s="51"/>
      <c r="C382" s="51" t="str">
        <f>IF(B382="","",VLOOKUP(B382,LISTAS!$F$5:$G$1006,2,0))</f>
        <v/>
      </c>
      <c r="D382" s="52"/>
      <c r="E382" s="52"/>
      <c r="F382" s="52" t="str">
        <f t="shared" si="71"/>
        <v/>
      </c>
      <c r="G382" s="5"/>
      <c r="H382" s="48" t="str">
        <f t="shared" si="74"/>
        <v/>
      </c>
      <c r="I382" s="63" t="str">
        <f t="shared" si="75"/>
        <v/>
      </c>
      <c r="J382" s="63" t="str">
        <f t="shared" si="75"/>
        <v/>
      </c>
      <c r="K382" s="48" t="str">
        <f t="shared" si="72"/>
        <v/>
      </c>
      <c r="L382" s="67" t="str">
        <f t="shared" si="73"/>
        <v/>
      </c>
      <c r="M382" s="48" t="str">
        <f t="shared" si="76"/>
        <v/>
      </c>
      <c r="N382" s="49">
        <v>59</v>
      </c>
      <c r="O382" s="28"/>
      <c r="P382" s="47" t="str">
        <f t="shared" si="77"/>
        <v/>
      </c>
      <c r="Q382" s="24" t="str">
        <f t="shared" si="78"/>
        <v/>
      </c>
      <c r="R382" s="24" t="str">
        <f>IF($L382="","",VLOOKUP(Q382,LISTAS!$F$5:$G$1006,2,0))</f>
        <v/>
      </c>
      <c r="S382" s="36" t="str">
        <f t="shared" si="79"/>
        <v/>
      </c>
      <c r="T382" s="25" t="str">
        <f t="shared" si="80"/>
        <v/>
      </c>
      <c r="U382" s="25" t="str">
        <f t="shared" si="81"/>
        <v/>
      </c>
    </row>
    <row r="383" spans="2:21" ht="16.5" x14ac:dyDescent="0.3">
      <c r="B383" s="51"/>
      <c r="C383" s="51" t="str">
        <f>IF(B383="","",VLOOKUP(B383,LISTAS!$F$5:$G$1006,2,0))</f>
        <v/>
      </c>
      <c r="D383" s="52"/>
      <c r="E383" s="52"/>
      <c r="F383" s="52" t="str">
        <f t="shared" si="71"/>
        <v/>
      </c>
      <c r="G383" s="5"/>
      <c r="H383" s="48" t="str">
        <f t="shared" si="74"/>
        <v/>
      </c>
      <c r="I383" s="63" t="str">
        <f t="shared" si="75"/>
        <v/>
      </c>
      <c r="J383" s="63" t="str">
        <f t="shared" si="75"/>
        <v/>
      </c>
      <c r="K383" s="48" t="str">
        <f t="shared" si="72"/>
        <v/>
      </c>
      <c r="L383" s="67" t="str">
        <f t="shared" si="73"/>
        <v/>
      </c>
      <c r="M383" s="48" t="str">
        <f t="shared" si="76"/>
        <v/>
      </c>
      <c r="N383" s="49">
        <v>60</v>
      </c>
      <c r="O383" s="28"/>
      <c r="P383" s="47" t="str">
        <f t="shared" si="77"/>
        <v/>
      </c>
      <c r="Q383" s="24" t="str">
        <f t="shared" si="78"/>
        <v/>
      </c>
      <c r="R383" s="24" t="str">
        <f>IF($L383="","",VLOOKUP(Q383,LISTAS!$F$5:$G$1006,2,0))</f>
        <v/>
      </c>
      <c r="S383" s="36" t="str">
        <f t="shared" si="79"/>
        <v/>
      </c>
      <c r="T383" s="25" t="str">
        <f t="shared" si="80"/>
        <v/>
      </c>
      <c r="U383" s="25" t="str">
        <f t="shared" si="81"/>
        <v/>
      </c>
    </row>
    <row r="384" spans="2:21" ht="16.5" x14ac:dyDescent="0.3">
      <c r="B384" s="51"/>
      <c r="C384" s="51" t="str">
        <f>IF(B384="","",VLOOKUP(B384,LISTAS!$F$5:$G$1006,2,0))</f>
        <v/>
      </c>
      <c r="D384" s="52"/>
      <c r="E384" s="52"/>
      <c r="F384" s="52" t="str">
        <f t="shared" si="71"/>
        <v/>
      </c>
      <c r="G384" s="5"/>
      <c r="H384" s="48" t="str">
        <f t="shared" si="74"/>
        <v/>
      </c>
      <c r="I384" s="63" t="str">
        <f t="shared" si="75"/>
        <v/>
      </c>
      <c r="J384" s="63" t="str">
        <f t="shared" si="75"/>
        <v/>
      </c>
      <c r="K384" s="48" t="str">
        <f t="shared" si="72"/>
        <v/>
      </c>
      <c r="L384" s="67" t="str">
        <f t="shared" si="73"/>
        <v/>
      </c>
      <c r="M384" s="48" t="str">
        <f t="shared" si="76"/>
        <v/>
      </c>
      <c r="N384" s="49">
        <v>61</v>
      </c>
      <c r="O384" s="28"/>
      <c r="P384" s="47" t="str">
        <f t="shared" si="77"/>
        <v/>
      </c>
      <c r="Q384" s="24" t="str">
        <f t="shared" si="78"/>
        <v/>
      </c>
      <c r="R384" s="24" t="str">
        <f>IF($L384="","",VLOOKUP(Q384,LISTAS!$F$5:$G$1006,2,0))</f>
        <v/>
      </c>
      <c r="S384" s="36" t="str">
        <f t="shared" si="79"/>
        <v/>
      </c>
      <c r="T384" s="25" t="str">
        <f t="shared" si="80"/>
        <v/>
      </c>
      <c r="U384" s="25" t="str">
        <f t="shared" si="81"/>
        <v/>
      </c>
    </row>
    <row r="385" spans="2:21" ht="16.5" x14ac:dyDescent="0.3">
      <c r="B385" s="51"/>
      <c r="C385" s="51" t="str">
        <f>IF(B385="","",VLOOKUP(B385,LISTAS!$F$5:$G$1006,2,0))</f>
        <v/>
      </c>
      <c r="D385" s="52"/>
      <c r="E385" s="52"/>
      <c r="F385" s="52" t="str">
        <f t="shared" si="71"/>
        <v/>
      </c>
      <c r="G385" s="5"/>
      <c r="H385" s="48" t="str">
        <f t="shared" si="74"/>
        <v/>
      </c>
      <c r="I385" s="63" t="str">
        <f t="shared" si="75"/>
        <v/>
      </c>
      <c r="J385" s="63" t="str">
        <f t="shared" si="75"/>
        <v/>
      </c>
      <c r="K385" s="48" t="str">
        <f t="shared" si="72"/>
        <v/>
      </c>
      <c r="L385" s="67" t="str">
        <f t="shared" si="73"/>
        <v/>
      </c>
      <c r="M385" s="48" t="str">
        <f t="shared" si="76"/>
        <v/>
      </c>
      <c r="N385" s="49">
        <v>62</v>
      </c>
      <c r="O385" s="28"/>
      <c r="P385" s="47" t="str">
        <f t="shared" si="77"/>
        <v/>
      </c>
      <c r="Q385" s="24" t="str">
        <f t="shared" si="78"/>
        <v/>
      </c>
      <c r="R385" s="24" t="str">
        <f>IF($L385="","",VLOOKUP(Q385,LISTAS!$F$5:$G$1006,2,0))</f>
        <v/>
      </c>
      <c r="S385" s="36" t="str">
        <f t="shared" si="79"/>
        <v/>
      </c>
      <c r="T385" s="25" t="str">
        <f t="shared" si="80"/>
        <v/>
      </c>
      <c r="U385" s="25" t="str">
        <f t="shared" si="81"/>
        <v/>
      </c>
    </row>
    <row r="386" spans="2:21" ht="16.5" x14ac:dyDescent="0.3">
      <c r="B386" s="51"/>
      <c r="C386" s="51" t="str">
        <f>IF(B386="","",VLOOKUP(B386,LISTAS!$F$5:$G$1006,2,0))</f>
        <v/>
      </c>
      <c r="D386" s="52"/>
      <c r="E386" s="52"/>
      <c r="F386" s="52" t="str">
        <f t="shared" si="71"/>
        <v/>
      </c>
      <c r="G386" s="5"/>
      <c r="H386" s="48" t="str">
        <f t="shared" si="74"/>
        <v/>
      </c>
      <c r="I386" s="63" t="str">
        <f t="shared" si="75"/>
        <v/>
      </c>
      <c r="J386" s="63" t="str">
        <f t="shared" si="75"/>
        <v/>
      </c>
      <c r="K386" s="48" t="str">
        <f t="shared" si="72"/>
        <v/>
      </c>
      <c r="L386" s="67" t="str">
        <f t="shared" si="73"/>
        <v/>
      </c>
      <c r="M386" s="48" t="str">
        <f t="shared" si="76"/>
        <v/>
      </c>
      <c r="N386" s="49">
        <v>63</v>
      </c>
      <c r="O386" s="28"/>
      <c r="P386" s="47" t="str">
        <f t="shared" si="77"/>
        <v/>
      </c>
      <c r="Q386" s="24" t="str">
        <f t="shared" si="78"/>
        <v/>
      </c>
      <c r="R386" s="24" t="str">
        <f>IF($L386="","",VLOOKUP(Q386,LISTAS!$F$5:$G$1006,2,0))</f>
        <v/>
      </c>
      <c r="S386" s="36" t="str">
        <f t="shared" si="79"/>
        <v/>
      </c>
      <c r="T386" s="25" t="str">
        <f t="shared" si="80"/>
        <v/>
      </c>
      <c r="U386" s="25" t="str">
        <f t="shared" si="81"/>
        <v/>
      </c>
    </row>
    <row r="387" spans="2:21" ht="16.5" x14ac:dyDescent="0.3">
      <c r="B387" s="51"/>
      <c r="C387" s="51" t="str">
        <f>IF(B387="","",VLOOKUP(B387,LISTAS!$F$5:$G$1006,2,0))</f>
        <v/>
      </c>
      <c r="D387" s="52"/>
      <c r="E387" s="52"/>
      <c r="F387" s="52" t="str">
        <f t="shared" si="71"/>
        <v/>
      </c>
      <c r="G387" s="5"/>
      <c r="H387" s="48" t="str">
        <f t="shared" si="74"/>
        <v/>
      </c>
      <c r="I387" s="63" t="str">
        <f t="shared" si="75"/>
        <v/>
      </c>
      <c r="J387" s="63" t="str">
        <f t="shared" si="75"/>
        <v/>
      </c>
      <c r="K387" s="48" t="str">
        <f t="shared" si="72"/>
        <v/>
      </c>
      <c r="L387" s="67" t="str">
        <f t="shared" si="73"/>
        <v/>
      </c>
      <c r="M387" s="48" t="str">
        <f t="shared" si="76"/>
        <v/>
      </c>
      <c r="N387" s="49">
        <v>64</v>
      </c>
      <c r="O387" s="28"/>
      <c r="P387" s="47" t="str">
        <f t="shared" si="77"/>
        <v/>
      </c>
      <c r="Q387" s="24" t="str">
        <f t="shared" si="78"/>
        <v/>
      </c>
      <c r="R387" s="24" t="str">
        <f>IF($L387="","",VLOOKUP(Q387,LISTAS!$F$5:$G$1006,2,0))</f>
        <v/>
      </c>
      <c r="S387" s="36" t="str">
        <f t="shared" si="79"/>
        <v/>
      </c>
      <c r="T387" s="25" t="str">
        <f t="shared" si="80"/>
        <v/>
      </c>
      <c r="U387" s="25" t="str">
        <f t="shared" si="81"/>
        <v/>
      </c>
    </row>
    <row r="388" spans="2:21" ht="16.5" x14ac:dyDescent="0.3">
      <c r="B388" s="51"/>
      <c r="C388" s="51" t="str">
        <f>IF(B388="","",VLOOKUP(B388,LISTAS!$F$5:$G$1006,2,0))</f>
        <v/>
      </c>
      <c r="D388" s="52"/>
      <c r="E388" s="52"/>
      <c r="F388" s="52" t="str">
        <f t="shared" ref="F388:F423" si="82">IF(D388="",IF(E388="","",SUM(D388:E388)),SUM(D388:E388))</f>
        <v/>
      </c>
      <c r="G388" s="5"/>
      <c r="H388" s="48" t="str">
        <f t="shared" si="74"/>
        <v/>
      </c>
      <c r="I388" s="63" t="str">
        <f t="shared" si="75"/>
        <v/>
      </c>
      <c r="J388" s="63" t="str">
        <f t="shared" si="75"/>
        <v/>
      </c>
      <c r="K388" s="48" t="str">
        <f t="shared" ref="K388:K423" si="83">IF($L388="","",F388)</f>
        <v/>
      </c>
      <c r="L388" s="67" t="str">
        <f t="shared" ref="L388:L423" si="84">H388</f>
        <v/>
      </c>
      <c r="M388" s="48" t="str">
        <f t="shared" si="76"/>
        <v/>
      </c>
      <c r="N388" s="49">
        <v>65</v>
      </c>
      <c r="O388" s="28"/>
      <c r="P388" s="47" t="str">
        <f t="shared" si="77"/>
        <v/>
      </c>
      <c r="Q388" s="24" t="str">
        <f t="shared" si="78"/>
        <v/>
      </c>
      <c r="R388" s="24" t="str">
        <f>IF($L388="","",VLOOKUP(Q388,LISTAS!$F$5:$G$1006,2,0))</f>
        <v/>
      </c>
      <c r="S388" s="36" t="str">
        <f t="shared" si="79"/>
        <v/>
      </c>
      <c r="T388" s="25" t="str">
        <f t="shared" si="80"/>
        <v/>
      </c>
      <c r="U388" s="25" t="str">
        <f t="shared" si="81"/>
        <v/>
      </c>
    </row>
    <row r="389" spans="2:21" ht="16.5" x14ac:dyDescent="0.3">
      <c r="B389" s="51"/>
      <c r="C389" s="51" t="str">
        <f>IF(B389="","",VLOOKUP(B389,LISTAS!$F$5:$G$1006,2,0))</f>
        <v/>
      </c>
      <c r="D389" s="52"/>
      <c r="E389" s="52"/>
      <c r="F389" s="52" t="str">
        <f t="shared" si="82"/>
        <v/>
      </c>
      <c r="G389" s="5"/>
      <c r="H389" s="48" t="str">
        <f t="shared" ref="H389:H423" si="85">IF(F389="","",F389+(ROW(F389)/1000))</f>
        <v/>
      </c>
      <c r="I389" s="63" t="str">
        <f t="shared" ref="I389:J423" si="86">IF($L389="","",IF(B389="","",B389))</f>
        <v/>
      </c>
      <c r="J389" s="63" t="str">
        <f t="shared" si="86"/>
        <v/>
      </c>
      <c r="K389" s="48" t="str">
        <f t="shared" si="83"/>
        <v/>
      </c>
      <c r="L389" s="67" t="str">
        <f t="shared" si="84"/>
        <v/>
      </c>
      <c r="M389" s="48" t="str">
        <f t="shared" ref="M389:M423" si="87">IF(L389="","",LARGE($L$324:$L$423,N389))</f>
        <v/>
      </c>
      <c r="N389" s="49">
        <v>66</v>
      </c>
      <c r="O389" s="28"/>
      <c r="P389" s="47" t="str">
        <f t="shared" ref="P389:P423" si="88">IF(S389&lt;&gt;"",_xlfn.RANK.EQ(S389,$S$324:$S$423,0),"")</f>
        <v/>
      </c>
      <c r="Q389" s="24" t="str">
        <f t="shared" ref="Q389:Q423" si="89">IF($L389="","",VLOOKUP(M389,$H$324:$K$423,2,0))</f>
        <v/>
      </c>
      <c r="R389" s="24" t="str">
        <f>IF($L389="","",VLOOKUP(Q389,LISTAS!$F$5:$G$1006,2,0))</f>
        <v/>
      </c>
      <c r="S389" s="36" t="str">
        <f t="shared" ref="S389:S423" si="90">IF($L389="","",VLOOKUP(M389,$H$324:$K$423,4,0))</f>
        <v/>
      </c>
      <c r="T389" s="25" t="str">
        <f t="shared" ref="T389:T423" si="91">IF($P389="","",IF(S389=$U$5,"",IF($P389=1,400,IF($P389=2,340,IF($P389=3,300,IF($P389=4,280,IF($P389=5,270,IF($P389=6,260,IF($P389=7,250,IF($P389=8,240,IF($P389=9,200,IF($P389=10,200,IF($P389=11,200,IF($P389=12,200,IF($P389=13,200,IF($P389=14,200,IF($P389=15,200,IF($P389=16,200,IF($P389&gt;16,"","")))))))))))))))))))</f>
        <v/>
      </c>
      <c r="U389" s="25" t="str">
        <f t="shared" ref="U389:U423" si="92">IF(P389="","",IF($S$5="NÃO","",IF(S389=$U$5,"",IF(P389=1,400,IF(P389=2,340,IF(P389=3,300,IF(P389=4,280,IF(P389=5,270,IF(P389=6,260,IF(P389=7,250,IF(P389=8,240,IF(P389=9,200,IF(P389=10,200,IF(P389=11,200,IF(P389=12,200,IF(P389=13,200,IF(P389=14,200,IF(P389=15,200,IF(P389=16,200,IF(P389&gt;16,"",""))))))))))))))))))))</f>
        <v/>
      </c>
    </row>
    <row r="390" spans="2:21" ht="16.5" x14ac:dyDescent="0.3">
      <c r="B390" s="51"/>
      <c r="C390" s="51" t="str">
        <f>IF(B390="","",VLOOKUP(B390,LISTAS!$F$5:$G$1006,2,0))</f>
        <v/>
      </c>
      <c r="D390" s="52"/>
      <c r="E390" s="52"/>
      <c r="F390" s="52" t="str">
        <f t="shared" si="82"/>
        <v/>
      </c>
      <c r="G390" s="5"/>
      <c r="H390" s="48" t="str">
        <f t="shared" si="85"/>
        <v/>
      </c>
      <c r="I390" s="63" t="str">
        <f t="shared" si="86"/>
        <v/>
      </c>
      <c r="J390" s="63" t="str">
        <f t="shared" si="86"/>
        <v/>
      </c>
      <c r="K390" s="48" t="str">
        <f t="shared" si="83"/>
        <v/>
      </c>
      <c r="L390" s="67" t="str">
        <f t="shared" si="84"/>
        <v/>
      </c>
      <c r="M390" s="48" t="str">
        <f t="shared" si="87"/>
        <v/>
      </c>
      <c r="N390" s="49">
        <v>67</v>
      </c>
      <c r="O390" s="28"/>
      <c r="P390" s="47" t="str">
        <f t="shared" si="88"/>
        <v/>
      </c>
      <c r="Q390" s="24" t="str">
        <f t="shared" si="89"/>
        <v/>
      </c>
      <c r="R390" s="24" t="str">
        <f>IF($L390="","",VLOOKUP(Q390,LISTAS!$F$5:$G$1006,2,0))</f>
        <v/>
      </c>
      <c r="S390" s="36" t="str">
        <f t="shared" si="90"/>
        <v/>
      </c>
      <c r="T390" s="25" t="str">
        <f t="shared" si="91"/>
        <v/>
      </c>
      <c r="U390" s="25" t="str">
        <f t="shared" si="92"/>
        <v/>
      </c>
    </row>
    <row r="391" spans="2:21" ht="16.5" x14ac:dyDescent="0.3">
      <c r="B391" s="51"/>
      <c r="C391" s="51" t="str">
        <f>IF(B391="","",VLOOKUP(B391,LISTAS!$F$5:$G$1006,2,0))</f>
        <v/>
      </c>
      <c r="D391" s="52"/>
      <c r="E391" s="52"/>
      <c r="F391" s="52" t="str">
        <f t="shared" si="82"/>
        <v/>
      </c>
      <c r="G391" s="5"/>
      <c r="H391" s="48" t="str">
        <f t="shared" si="85"/>
        <v/>
      </c>
      <c r="I391" s="63" t="str">
        <f t="shared" si="86"/>
        <v/>
      </c>
      <c r="J391" s="63" t="str">
        <f t="shared" si="86"/>
        <v/>
      </c>
      <c r="K391" s="48" t="str">
        <f t="shared" si="83"/>
        <v/>
      </c>
      <c r="L391" s="67" t="str">
        <f t="shared" si="84"/>
        <v/>
      </c>
      <c r="M391" s="48" t="str">
        <f t="shared" si="87"/>
        <v/>
      </c>
      <c r="N391" s="49">
        <v>68</v>
      </c>
      <c r="O391" s="28"/>
      <c r="P391" s="47" t="str">
        <f t="shared" si="88"/>
        <v/>
      </c>
      <c r="Q391" s="24" t="str">
        <f t="shared" si="89"/>
        <v/>
      </c>
      <c r="R391" s="24" t="str">
        <f>IF($L391="","",VLOOKUP(Q391,LISTAS!$F$5:$G$1006,2,0))</f>
        <v/>
      </c>
      <c r="S391" s="36" t="str">
        <f t="shared" si="90"/>
        <v/>
      </c>
      <c r="T391" s="25" t="str">
        <f t="shared" si="91"/>
        <v/>
      </c>
      <c r="U391" s="25" t="str">
        <f t="shared" si="92"/>
        <v/>
      </c>
    </row>
    <row r="392" spans="2:21" ht="16.5" x14ac:dyDescent="0.3">
      <c r="B392" s="51"/>
      <c r="C392" s="51" t="str">
        <f>IF(B392="","",VLOOKUP(B392,LISTAS!$F$5:$G$1006,2,0))</f>
        <v/>
      </c>
      <c r="D392" s="52"/>
      <c r="E392" s="52"/>
      <c r="F392" s="52" t="str">
        <f t="shared" si="82"/>
        <v/>
      </c>
      <c r="G392" s="5"/>
      <c r="H392" s="48" t="str">
        <f t="shared" si="85"/>
        <v/>
      </c>
      <c r="I392" s="63" t="str">
        <f t="shared" si="86"/>
        <v/>
      </c>
      <c r="J392" s="63" t="str">
        <f t="shared" si="86"/>
        <v/>
      </c>
      <c r="K392" s="48" t="str">
        <f t="shared" si="83"/>
        <v/>
      </c>
      <c r="L392" s="67" t="str">
        <f t="shared" si="84"/>
        <v/>
      </c>
      <c r="M392" s="48" t="str">
        <f t="shared" si="87"/>
        <v/>
      </c>
      <c r="N392" s="49">
        <v>69</v>
      </c>
      <c r="O392" s="28"/>
      <c r="P392" s="47" t="str">
        <f t="shared" si="88"/>
        <v/>
      </c>
      <c r="Q392" s="24" t="str">
        <f t="shared" si="89"/>
        <v/>
      </c>
      <c r="R392" s="24" t="str">
        <f>IF($L392="","",VLOOKUP(Q392,LISTAS!$F$5:$G$1006,2,0))</f>
        <v/>
      </c>
      <c r="S392" s="36" t="str">
        <f t="shared" si="90"/>
        <v/>
      </c>
      <c r="T392" s="25" t="str">
        <f t="shared" si="91"/>
        <v/>
      </c>
      <c r="U392" s="25" t="str">
        <f t="shared" si="92"/>
        <v/>
      </c>
    </row>
    <row r="393" spans="2:21" ht="16.5" x14ac:dyDescent="0.3">
      <c r="B393" s="51"/>
      <c r="C393" s="51" t="str">
        <f>IF(B393="","",VLOOKUP(B393,LISTAS!$F$5:$G$1006,2,0))</f>
        <v/>
      </c>
      <c r="D393" s="52"/>
      <c r="E393" s="52"/>
      <c r="F393" s="52" t="str">
        <f t="shared" si="82"/>
        <v/>
      </c>
      <c r="G393" s="5"/>
      <c r="H393" s="48" t="str">
        <f t="shared" si="85"/>
        <v/>
      </c>
      <c r="I393" s="63" t="str">
        <f t="shared" si="86"/>
        <v/>
      </c>
      <c r="J393" s="63" t="str">
        <f t="shared" si="86"/>
        <v/>
      </c>
      <c r="K393" s="48" t="str">
        <f t="shared" si="83"/>
        <v/>
      </c>
      <c r="L393" s="67" t="str">
        <f t="shared" si="84"/>
        <v/>
      </c>
      <c r="M393" s="48" t="str">
        <f t="shared" si="87"/>
        <v/>
      </c>
      <c r="N393" s="49">
        <v>70</v>
      </c>
      <c r="O393" s="28"/>
      <c r="P393" s="47" t="str">
        <f t="shared" si="88"/>
        <v/>
      </c>
      <c r="Q393" s="24" t="str">
        <f t="shared" si="89"/>
        <v/>
      </c>
      <c r="R393" s="24" t="str">
        <f>IF($L393="","",VLOOKUP(Q393,LISTAS!$F$5:$G$1006,2,0))</f>
        <v/>
      </c>
      <c r="S393" s="36" t="str">
        <f t="shared" si="90"/>
        <v/>
      </c>
      <c r="T393" s="25" t="str">
        <f t="shared" si="91"/>
        <v/>
      </c>
      <c r="U393" s="25" t="str">
        <f t="shared" si="92"/>
        <v/>
      </c>
    </row>
    <row r="394" spans="2:21" ht="16.5" x14ac:dyDescent="0.3">
      <c r="B394" s="51"/>
      <c r="C394" s="51" t="str">
        <f>IF(B394="","",VLOOKUP(B394,LISTAS!$F$5:$G$1006,2,0))</f>
        <v/>
      </c>
      <c r="D394" s="52"/>
      <c r="E394" s="52"/>
      <c r="F394" s="52" t="str">
        <f t="shared" si="82"/>
        <v/>
      </c>
      <c r="G394" s="5"/>
      <c r="H394" s="48" t="str">
        <f t="shared" si="85"/>
        <v/>
      </c>
      <c r="I394" s="63" t="str">
        <f t="shared" si="86"/>
        <v/>
      </c>
      <c r="J394" s="63" t="str">
        <f t="shared" si="86"/>
        <v/>
      </c>
      <c r="K394" s="48" t="str">
        <f t="shared" si="83"/>
        <v/>
      </c>
      <c r="L394" s="67" t="str">
        <f t="shared" si="84"/>
        <v/>
      </c>
      <c r="M394" s="48" t="str">
        <f t="shared" si="87"/>
        <v/>
      </c>
      <c r="N394" s="49">
        <v>71</v>
      </c>
      <c r="O394" s="28"/>
      <c r="P394" s="47" t="str">
        <f t="shared" si="88"/>
        <v/>
      </c>
      <c r="Q394" s="24" t="str">
        <f t="shared" si="89"/>
        <v/>
      </c>
      <c r="R394" s="24" t="str">
        <f>IF($L394="","",VLOOKUP(Q394,LISTAS!$F$5:$G$1006,2,0))</f>
        <v/>
      </c>
      <c r="S394" s="36" t="str">
        <f t="shared" si="90"/>
        <v/>
      </c>
      <c r="T394" s="25" t="str">
        <f t="shared" si="91"/>
        <v/>
      </c>
      <c r="U394" s="25" t="str">
        <f t="shared" si="92"/>
        <v/>
      </c>
    </row>
    <row r="395" spans="2:21" ht="16.5" x14ac:dyDescent="0.3">
      <c r="B395" s="51"/>
      <c r="C395" s="51" t="str">
        <f>IF(B395="","",VLOOKUP(B395,LISTAS!$F$5:$G$1006,2,0))</f>
        <v/>
      </c>
      <c r="D395" s="52"/>
      <c r="E395" s="52"/>
      <c r="F395" s="52" t="str">
        <f t="shared" si="82"/>
        <v/>
      </c>
      <c r="G395" s="5"/>
      <c r="H395" s="48" t="str">
        <f t="shared" si="85"/>
        <v/>
      </c>
      <c r="I395" s="63" t="str">
        <f t="shared" si="86"/>
        <v/>
      </c>
      <c r="J395" s="63" t="str">
        <f t="shared" si="86"/>
        <v/>
      </c>
      <c r="K395" s="48" t="str">
        <f t="shared" si="83"/>
        <v/>
      </c>
      <c r="L395" s="67" t="str">
        <f t="shared" si="84"/>
        <v/>
      </c>
      <c r="M395" s="48" t="str">
        <f t="shared" si="87"/>
        <v/>
      </c>
      <c r="N395" s="49">
        <v>72</v>
      </c>
      <c r="O395" s="28"/>
      <c r="P395" s="47" t="str">
        <f t="shared" si="88"/>
        <v/>
      </c>
      <c r="Q395" s="24" t="str">
        <f t="shared" si="89"/>
        <v/>
      </c>
      <c r="R395" s="24" t="str">
        <f>IF($L395="","",VLOOKUP(Q395,LISTAS!$F$5:$G$1006,2,0))</f>
        <v/>
      </c>
      <c r="S395" s="36" t="str">
        <f t="shared" si="90"/>
        <v/>
      </c>
      <c r="T395" s="25" t="str">
        <f t="shared" si="91"/>
        <v/>
      </c>
      <c r="U395" s="25" t="str">
        <f t="shared" si="92"/>
        <v/>
      </c>
    </row>
    <row r="396" spans="2:21" ht="16.5" x14ac:dyDescent="0.3">
      <c r="B396" s="51"/>
      <c r="C396" s="51" t="str">
        <f>IF(B396="","",VLOOKUP(B396,LISTAS!$F$5:$G$1006,2,0))</f>
        <v/>
      </c>
      <c r="D396" s="52"/>
      <c r="E396" s="52"/>
      <c r="F396" s="52" t="str">
        <f t="shared" si="82"/>
        <v/>
      </c>
      <c r="G396" s="5"/>
      <c r="H396" s="48" t="str">
        <f t="shared" si="85"/>
        <v/>
      </c>
      <c r="I396" s="63" t="str">
        <f t="shared" si="86"/>
        <v/>
      </c>
      <c r="J396" s="63" t="str">
        <f t="shared" si="86"/>
        <v/>
      </c>
      <c r="K396" s="48" t="str">
        <f t="shared" si="83"/>
        <v/>
      </c>
      <c r="L396" s="67" t="str">
        <f t="shared" si="84"/>
        <v/>
      </c>
      <c r="M396" s="48" t="str">
        <f t="shared" si="87"/>
        <v/>
      </c>
      <c r="N396" s="49">
        <v>73</v>
      </c>
      <c r="O396" s="28"/>
      <c r="P396" s="47" t="str">
        <f t="shared" si="88"/>
        <v/>
      </c>
      <c r="Q396" s="24" t="str">
        <f t="shared" si="89"/>
        <v/>
      </c>
      <c r="R396" s="24" t="str">
        <f>IF($L396="","",VLOOKUP(Q396,LISTAS!$F$5:$G$1006,2,0))</f>
        <v/>
      </c>
      <c r="S396" s="36" t="str">
        <f t="shared" si="90"/>
        <v/>
      </c>
      <c r="T396" s="25" t="str">
        <f t="shared" si="91"/>
        <v/>
      </c>
      <c r="U396" s="25" t="str">
        <f t="shared" si="92"/>
        <v/>
      </c>
    </row>
    <row r="397" spans="2:21" ht="16.5" x14ac:dyDescent="0.3">
      <c r="B397" s="51"/>
      <c r="C397" s="51" t="str">
        <f>IF(B397="","",VLOOKUP(B397,LISTAS!$F$5:$G$1006,2,0))</f>
        <v/>
      </c>
      <c r="D397" s="52"/>
      <c r="E397" s="52"/>
      <c r="F397" s="52" t="str">
        <f t="shared" si="82"/>
        <v/>
      </c>
      <c r="G397" s="5"/>
      <c r="H397" s="48" t="str">
        <f t="shared" si="85"/>
        <v/>
      </c>
      <c r="I397" s="63" t="str">
        <f t="shared" si="86"/>
        <v/>
      </c>
      <c r="J397" s="63" t="str">
        <f t="shared" si="86"/>
        <v/>
      </c>
      <c r="K397" s="48" t="str">
        <f t="shared" si="83"/>
        <v/>
      </c>
      <c r="L397" s="67" t="str">
        <f t="shared" si="84"/>
        <v/>
      </c>
      <c r="M397" s="48" t="str">
        <f t="shared" si="87"/>
        <v/>
      </c>
      <c r="N397" s="49">
        <v>74</v>
      </c>
      <c r="O397" s="28"/>
      <c r="P397" s="47" t="str">
        <f t="shared" si="88"/>
        <v/>
      </c>
      <c r="Q397" s="24" t="str">
        <f t="shared" si="89"/>
        <v/>
      </c>
      <c r="R397" s="24" t="str">
        <f>IF($L397="","",VLOOKUP(Q397,LISTAS!$F$5:$G$1006,2,0))</f>
        <v/>
      </c>
      <c r="S397" s="36" t="str">
        <f t="shared" si="90"/>
        <v/>
      </c>
      <c r="T397" s="25" t="str">
        <f t="shared" si="91"/>
        <v/>
      </c>
      <c r="U397" s="25" t="str">
        <f t="shared" si="92"/>
        <v/>
      </c>
    </row>
    <row r="398" spans="2:21" ht="16.5" x14ac:dyDescent="0.3">
      <c r="B398" s="51"/>
      <c r="C398" s="51" t="str">
        <f>IF(B398="","",VLOOKUP(B398,LISTAS!$F$5:$G$1006,2,0))</f>
        <v/>
      </c>
      <c r="D398" s="52"/>
      <c r="E398" s="52"/>
      <c r="F398" s="52" t="str">
        <f t="shared" si="82"/>
        <v/>
      </c>
      <c r="G398" s="5"/>
      <c r="H398" s="48" t="str">
        <f t="shared" si="85"/>
        <v/>
      </c>
      <c r="I398" s="63" t="str">
        <f t="shared" si="86"/>
        <v/>
      </c>
      <c r="J398" s="63" t="str">
        <f t="shared" si="86"/>
        <v/>
      </c>
      <c r="K398" s="48" t="str">
        <f t="shared" si="83"/>
        <v/>
      </c>
      <c r="L398" s="67" t="str">
        <f t="shared" si="84"/>
        <v/>
      </c>
      <c r="M398" s="48" t="str">
        <f t="shared" si="87"/>
        <v/>
      </c>
      <c r="N398" s="49">
        <v>75</v>
      </c>
      <c r="O398" s="28"/>
      <c r="P398" s="47" t="str">
        <f t="shared" si="88"/>
        <v/>
      </c>
      <c r="Q398" s="24" t="str">
        <f t="shared" si="89"/>
        <v/>
      </c>
      <c r="R398" s="24" t="str">
        <f>IF($L398="","",VLOOKUP(Q398,LISTAS!$F$5:$G$1006,2,0))</f>
        <v/>
      </c>
      <c r="S398" s="36" t="str">
        <f t="shared" si="90"/>
        <v/>
      </c>
      <c r="T398" s="25" t="str">
        <f t="shared" si="91"/>
        <v/>
      </c>
      <c r="U398" s="25" t="str">
        <f t="shared" si="92"/>
        <v/>
      </c>
    </row>
    <row r="399" spans="2:21" ht="16.5" x14ac:dyDescent="0.3">
      <c r="B399" s="51"/>
      <c r="C399" s="51" t="str">
        <f>IF(B399="","",VLOOKUP(B399,LISTAS!$F$5:$G$1006,2,0))</f>
        <v/>
      </c>
      <c r="D399" s="52"/>
      <c r="E399" s="52"/>
      <c r="F399" s="52" t="str">
        <f t="shared" si="82"/>
        <v/>
      </c>
      <c r="G399" s="5"/>
      <c r="H399" s="48" t="str">
        <f t="shared" si="85"/>
        <v/>
      </c>
      <c r="I399" s="63" t="str">
        <f t="shared" si="86"/>
        <v/>
      </c>
      <c r="J399" s="63" t="str">
        <f t="shared" si="86"/>
        <v/>
      </c>
      <c r="K399" s="48" t="str">
        <f t="shared" si="83"/>
        <v/>
      </c>
      <c r="L399" s="67" t="str">
        <f t="shared" si="84"/>
        <v/>
      </c>
      <c r="M399" s="48" t="str">
        <f t="shared" si="87"/>
        <v/>
      </c>
      <c r="N399" s="49">
        <v>76</v>
      </c>
      <c r="O399" s="28"/>
      <c r="P399" s="47" t="str">
        <f t="shared" si="88"/>
        <v/>
      </c>
      <c r="Q399" s="24" t="str">
        <f t="shared" si="89"/>
        <v/>
      </c>
      <c r="R399" s="24" t="str">
        <f>IF($L399="","",VLOOKUP(Q399,LISTAS!$F$5:$G$1006,2,0))</f>
        <v/>
      </c>
      <c r="S399" s="36" t="str">
        <f t="shared" si="90"/>
        <v/>
      </c>
      <c r="T399" s="25" t="str">
        <f t="shared" si="91"/>
        <v/>
      </c>
      <c r="U399" s="25" t="str">
        <f t="shared" si="92"/>
        <v/>
      </c>
    </row>
    <row r="400" spans="2:21" ht="16.5" x14ac:dyDescent="0.3">
      <c r="B400" s="51"/>
      <c r="C400" s="51" t="str">
        <f>IF(B400="","",VLOOKUP(B400,LISTAS!$F$5:$G$1006,2,0))</f>
        <v/>
      </c>
      <c r="D400" s="52"/>
      <c r="E400" s="52"/>
      <c r="F400" s="52" t="str">
        <f t="shared" si="82"/>
        <v/>
      </c>
      <c r="G400" s="5"/>
      <c r="H400" s="48" t="str">
        <f t="shared" si="85"/>
        <v/>
      </c>
      <c r="I400" s="63" t="str">
        <f t="shared" si="86"/>
        <v/>
      </c>
      <c r="J400" s="63" t="str">
        <f t="shared" si="86"/>
        <v/>
      </c>
      <c r="K400" s="48" t="str">
        <f t="shared" si="83"/>
        <v/>
      </c>
      <c r="L400" s="67" t="str">
        <f t="shared" si="84"/>
        <v/>
      </c>
      <c r="M400" s="48" t="str">
        <f t="shared" si="87"/>
        <v/>
      </c>
      <c r="N400" s="49">
        <v>77</v>
      </c>
      <c r="O400" s="28"/>
      <c r="P400" s="47" t="str">
        <f t="shared" si="88"/>
        <v/>
      </c>
      <c r="Q400" s="24" t="str">
        <f t="shared" si="89"/>
        <v/>
      </c>
      <c r="R400" s="24" t="str">
        <f>IF($L400="","",VLOOKUP(Q400,LISTAS!$F$5:$G$1006,2,0))</f>
        <v/>
      </c>
      <c r="S400" s="36" t="str">
        <f t="shared" si="90"/>
        <v/>
      </c>
      <c r="T400" s="25" t="str">
        <f t="shared" si="91"/>
        <v/>
      </c>
      <c r="U400" s="25" t="str">
        <f t="shared" si="92"/>
        <v/>
      </c>
    </row>
    <row r="401" spans="2:21" ht="16.5" x14ac:dyDescent="0.3">
      <c r="B401" s="51"/>
      <c r="C401" s="51" t="str">
        <f>IF(B401="","",VLOOKUP(B401,LISTAS!$F$5:$G$1006,2,0))</f>
        <v/>
      </c>
      <c r="D401" s="52"/>
      <c r="E401" s="52"/>
      <c r="F401" s="52" t="str">
        <f t="shared" si="82"/>
        <v/>
      </c>
      <c r="G401" s="5"/>
      <c r="H401" s="48" t="str">
        <f t="shared" si="85"/>
        <v/>
      </c>
      <c r="I401" s="63" t="str">
        <f t="shared" si="86"/>
        <v/>
      </c>
      <c r="J401" s="63" t="str">
        <f t="shared" si="86"/>
        <v/>
      </c>
      <c r="K401" s="48" t="str">
        <f t="shared" si="83"/>
        <v/>
      </c>
      <c r="L401" s="67" t="str">
        <f t="shared" si="84"/>
        <v/>
      </c>
      <c r="M401" s="48" t="str">
        <f t="shared" si="87"/>
        <v/>
      </c>
      <c r="N401" s="49">
        <v>78</v>
      </c>
      <c r="O401" s="28"/>
      <c r="P401" s="47" t="str">
        <f t="shared" si="88"/>
        <v/>
      </c>
      <c r="Q401" s="24" t="str">
        <f t="shared" si="89"/>
        <v/>
      </c>
      <c r="R401" s="24" t="str">
        <f>IF($L401="","",VLOOKUP(Q401,LISTAS!$F$5:$G$1006,2,0))</f>
        <v/>
      </c>
      <c r="S401" s="36" t="str">
        <f t="shared" si="90"/>
        <v/>
      </c>
      <c r="T401" s="25" t="str">
        <f t="shared" si="91"/>
        <v/>
      </c>
      <c r="U401" s="25" t="str">
        <f t="shared" si="92"/>
        <v/>
      </c>
    </row>
    <row r="402" spans="2:21" ht="16.5" x14ac:dyDescent="0.3">
      <c r="B402" s="51"/>
      <c r="C402" s="51" t="str">
        <f>IF(B402="","",VLOOKUP(B402,LISTAS!$F$5:$G$1006,2,0))</f>
        <v/>
      </c>
      <c r="D402" s="52"/>
      <c r="E402" s="52"/>
      <c r="F402" s="52" t="str">
        <f t="shared" si="82"/>
        <v/>
      </c>
      <c r="G402" s="5"/>
      <c r="H402" s="48" t="str">
        <f t="shared" si="85"/>
        <v/>
      </c>
      <c r="I402" s="63" t="str">
        <f t="shared" si="86"/>
        <v/>
      </c>
      <c r="J402" s="63" t="str">
        <f t="shared" si="86"/>
        <v/>
      </c>
      <c r="K402" s="48" t="str">
        <f t="shared" si="83"/>
        <v/>
      </c>
      <c r="L402" s="67" t="str">
        <f t="shared" si="84"/>
        <v/>
      </c>
      <c r="M402" s="48" t="str">
        <f t="shared" si="87"/>
        <v/>
      </c>
      <c r="N402" s="49">
        <v>79</v>
      </c>
      <c r="O402" s="28"/>
      <c r="P402" s="47" t="str">
        <f t="shared" si="88"/>
        <v/>
      </c>
      <c r="Q402" s="24" t="str">
        <f t="shared" si="89"/>
        <v/>
      </c>
      <c r="R402" s="24" t="str">
        <f>IF($L402="","",VLOOKUP(Q402,LISTAS!$F$5:$G$1006,2,0))</f>
        <v/>
      </c>
      <c r="S402" s="36" t="str">
        <f t="shared" si="90"/>
        <v/>
      </c>
      <c r="T402" s="25" t="str">
        <f t="shared" si="91"/>
        <v/>
      </c>
      <c r="U402" s="25" t="str">
        <f t="shared" si="92"/>
        <v/>
      </c>
    </row>
    <row r="403" spans="2:21" ht="16.5" x14ac:dyDescent="0.3">
      <c r="B403" s="51"/>
      <c r="C403" s="51" t="str">
        <f>IF(B403="","",VLOOKUP(B403,LISTAS!$F$5:$G$1006,2,0))</f>
        <v/>
      </c>
      <c r="D403" s="52"/>
      <c r="E403" s="52"/>
      <c r="F403" s="52" t="str">
        <f t="shared" si="82"/>
        <v/>
      </c>
      <c r="G403" s="5"/>
      <c r="H403" s="48" t="str">
        <f t="shared" si="85"/>
        <v/>
      </c>
      <c r="I403" s="63" t="str">
        <f t="shared" si="86"/>
        <v/>
      </c>
      <c r="J403" s="63" t="str">
        <f t="shared" si="86"/>
        <v/>
      </c>
      <c r="K403" s="48" t="str">
        <f t="shared" si="83"/>
        <v/>
      </c>
      <c r="L403" s="67" t="str">
        <f t="shared" si="84"/>
        <v/>
      </c>
      <c r="M403" s="48" t="str">
        <f t="shared" si="87"/>
        <v/>
      </c>
      <c r="N403" s="49">
        <v>80</v>
      </c>
      <c r="O403" s="28"/>
      <c r="P403" s="47" t="str">
        <f t="shared" si="88"/>
        <v/>
      </c>
      <c r="Q403" s="24" t="str">
        <f t="shared" si="89"/>
        <v/>
      </c>
      <c r="R403" s="24" t="str">
        <f>IF($L403="","",VLOOKUP(Q403,LISTAS!$F$5:$G$1006,2,0))</f>
        <v/>
      </c>
      <c r="S403" s="36" t="str">
        <f t="shared" si="90"/>
        <v/>
      </c>
      <c r="T403" s="25" t="str">
        <f t="shared" si="91"/>
        <v/>
      </c>
      <c r="U403" s="25" t="str">
        <f t="shared" si="92"/>
        <v/>
      </c>
    </row>
    <row r="404" spans="2:21" ht="16.5" x14ac:dyDescent="0.3">
      <c r="B404" s="51"/>
      <c r="C404" s="51" t="str">
        <f>IF(B404="","",VLOOKUP(B404,LISTAS!$F$5:$G$1006,2,0))</f>
        <v/>
      </c>
      <c r="D404" s="52"/>
      <c r="E404" s="52"/>
      <c r="F404" s="52" t="str">
        <f t="shared" si="82"/>
        <v/>
      </c>
      <c r="G404" s="5"/>
      <c r="H404" s="48" t="str">
        <f t="shared" si="85"/>
        <v/>
      </c>
      <c r="I404" s="63" t="str">
        <f t="shared" si="86"/>
        <v/>
      </c>
      <c r="J404" s="63" t="str">
        <f t="shared" si="86"/>
        <v/>
      </c>
      <c r="K404" s="48" t="str">
        <f t="shared" si="83"/>
        <v/>
      </c>
      <c r="L404" s="67" t="str">
        <f t="shared" si="84"/>
        <v/>
      </c>
      <c r="M404" s="48" t="str">
        <f t="shared" si="87"/>
        <v/>
      </c>
      <c r="N404" s="49">
        <v>81</v>
      </c>
      <c r="O404" s="28"/>
      <c r="P404" s="47" t="str">
        <f t="shared" si="88"/>
        <v/>
      </c>
      <c r="Q404" s="24" t="str">
        <f t="shared" si="89"/>
        <v/>
      </c>
      <c r="R404" s="24" t="str">
        <f>IF($L404="","",VLOOKUP(Q404,LISTAS!$F$5:$G$1006,2,0))</f>
        <v/>
      </c>
      <c r="S404" s="36" t="str">
        <f t="shared" si="90"/>
        <v/>
      </c>
      <c r="T404" s="25" t="str">
        <f t="shared" si="91"/>
        <v/>
      </c>
      <c r="U404" s="25" t="str">
        <f t="shared" si="92"/>
        <v/>
      </c>
    </row>
    <row r="405" spans="2:21" ht="16.5" x14ac:dyDescent="0.3">
      <c r="B405" s="51"/>
      <c r="C405" s="51" t="str">
        <f>IF(B405="","",VLOOKUP(B405,LISTAS!$F$5:$G$1006,2,0))</f>
        <v/>
      </c>
      <c r="D405" s="52"/>
      <c r="E405" s="52"/>
      <c r="F405" s="52" t="str">
        <f t="shared" si="82"/>
        <v/>
      </c>
      <c r="G405" s="5"/>
      <c r="H405" s="48" t="str">
        <f t="shared" si="85"/>
        <v/>
      </c>
      <c r="I405" s="63" t="str">
        <f t="shared" si="86"/>
        <v/>
      </c>
      <c r="J405" s="63" t="str">
        <f t="shared" si="86"/>
        <v/>
      </c>
      <c r="K405" s="48" t="str">
        <f t="shared" si="83"/>
        <v/>
      </c>
      <c r="L405" s="67" t="str">
        <f t="shared" si="84"/>
        <v/>
      </c>
      <c r="M405" s="48" t="str">
        <f t="shared" si="87"/>
        <v/>
      </c>
      <c r="N405" s="49">
        <v>82</v>
      </c>
      <c r="O405" s="28"/>
      <c r="P405" s="47" t="str">
        <f t="shared" si="88"/>
        <v/>
      </c>
      <c r="Q405" s="24" t="str">
        <f t="shared" si="89"/>
        <v/>
      </c>
      <c r="R405" s="24" t="str">
        <f>IF($L405="","",VLOOKUP(Q405,LISTAS!$F$5:$G$1006,2,0))</f>
        <v/>
      </c>
      <c r="S405" s="36" t="str">
        <f t="shared" si="90"/>
        <v/>
      </c>
      <c r="T405" s="25" t="str">
        <f t="shared" si="91"/>
        <v/>
      </c>
      <c r="U405" s="25" t="str">
        <f t="shared" si="92"/>
        <v/>
      </c>
    </row>
    <row r="406" spans="2:21" ht="16.5" x14ac:dyDescent="0.3">
      <c r="B406" s="51"/>
      <c r="C406" s="51" t="str">
        <f>IF(B406="","",VLOOKUP(B406,LISTAS!$F$5:$G$1006,2,0))</f>
        <v/>
      </c>
      <c r="D406" s="52"/>
      <c r="E406" s="52"/>
      <c r="F406" s="52" t="str">
        <f t="shared" si="82"/>
        <v/>
      </c>
      <c r="G406" s="5"/>
      <c r="H406" s="48" t="str">
        <f t="shared" si="85"/>
        <v/>
      </c>
      <c r="I406" s="63" t="str">
        <f t="shared" si="86"/>
        <v/>
      </c>
      <c r="J406" s="63" t="str">
        <f t="shared" si="86"/>
        <v/>
      </c>
      <c r="K406" s="48" t="str">
        <f t="shared" si="83"/>
        <v/>
      </c>
      <c r="L406" s="67" t="str">
        <f t="shared" si="84"/>
        <v/>
      </c>
      <c r="M406" s="48" t="str">
        <f t="shared" si="87"/>
        <v/>
      </c>
      <c r="N406" s="49">
        <v>83</v>
      </c>
      <c r="O406" s="28"/>
      <c r="P406" s="47" t="str">
        <f t="shared" si="88"/>
        <v/>
      </c>
      <c r="Q406" s="24" t="str">
        <f t="shared" si="89"/>
        <v/>
      </c>
      <c r="R406" s="24" t="str">
        <f>IF($L406="","",VLOOKUP(Q406,LISTAS!$F$5:$G$1006,2,0))</f>
        <v/>
      </c>
      <c r="S406" s="36" t="str">
        <f t="shared" si="90"/>
        <v/>
      </c>
      <c r="T406" s="25" t="str">
        <f t="shared" si="91"/>
        <v/>
      </c>
      <c r="U406" s="25" t="str">
        <f t="shared" si="92"/>
        <v/>
      </c>
    </row>
    <row r="407" spans="2:21" ht="16.5" x14ac:dyDescent="0.3">
      <c r="B407" s="51"/>
      <c r="C407" s="51" t="str">
        <f>IF(B407="","",VLOOKUP(B407,LISTAS!$F$5:$G$1006,2,0))</f>
        <v/>
      </c>
      <c r="D407" s="52"/>
      <c r="E407" s="52"/>
      <c r="F407" s="52" t="str">
        <f t="shared" si="82"/>
        <v/>
      </c>
      <c r="G407" s="5"/>
      <c r="H407" s="48" t="str">
        <f t="shared" si="85"/>
        <v/>
      </c>
      <c r="I407" s="63" t="str">
        <f t="shared" si="86"/>
        <v/>
      </c>
      <c r="J407" s="63" t="str">
        <f t="shared" si="86"/>
        <v/>
      </c>
      <c r="K407" s="48" t="str">
        <f t="shared" si="83"/>
        <v/>
      </c>
      <c r="L407" s="67" t="str">
        <f t="shared" si="84"/>
        <v/>
      </c>
      <c r="M407" s="48" t="str">
        <f t="shared" si="87"/>
        <v/>
      </c>
      <c r="N407" s="49">
        <v>84</v>
      </c>
      <c r="O407" s="28"/>
      <c r="P407" s="47" t="str">
        <f t="shared" si="88"/>
        <v/>
      </c>
      <c r="Q407" s="24" t="str">
        <f t="shared" si="89"/>
        <v/>
      </c>
      <c r="R407" s="24" t="str">
        <f>IF($L407="","",VLOOKUP(Q407,LISTAS!$F$5:$G$1006,2,0))</f>
        <v/>
      </c>
      <c r="S407" s="36" t="str">
        <f t="shared" si="90"/>
        <v/>
      </c>
      <c r="T407" s="25" t="str">
        <f t="shared" si="91"/>
        <v/>
      </c>
      <c r="U407" s="25" t="str">
        <f t="shared" si="92"/>
        <v/>
      </c>
    </row>
    <row r="408" spans="2:21" ht="16.5" x14ac:dyDescent="0.3">
      <c r="B408" s="51"/>
      <c r="C408" s="51" t="str">
        <f>IF(B408="","",VLOOKUP(B408,LISTAS!$F$5:$G$1006,2,0))</f>
        <v/>
      </c>
      <c r="D408" s="52"/>
      <c r="E408" s="52"/>
      <c r="F408" s="52" t="str">
        <f t="shared" si="82"/>
        <v/>
      </c>
      <c r="G408" s="5"/>
      <c r="H408" s="48" t="str">
        <f t="shared" si="85"/>
        <v/>
      </c>
      <c r="I408" s="63" t="str">
        <f t="shared" si="86"/>
        <v/>
      </c>
      <c r="J408" s="63" t="str">
        <f t="shared" si="86"/>
        <v/>
      </c>
      <c r="K408" s="48" t="str">
        <f t="shared" si="83"/>
        <v/>
      </c>
      <c r="L408" s="67" t="str">
        <f t="shared" si="84"/>
        <v/>
      </c>
      <c r="M408" s="48" t="str">
        <f t="shared" si="87"/>
        <v/>
      </c>
      <c r="N408" s="49">
        <v>85</v>
      </c>
      <c r="O408" s="28"/>
      <c r="P408" s="47" t="str">
        <f t="shared" si="88"/>
        <v/>
      </c>
      <c r="Q408" s="24" t="str">
        <f t="shared" si="89"/>
        <v/>
      </c>
      <c r="R408" s="24" t="str">
        <f>IF($L408="","",VLOOKUP(Q408,LISTAS!$F$5:$G$1006,2,0))</f>
        <v/>
      </c>
      <c r="S408" s="36" t="str">
        <f t="shared" si="90"/>
        <v/>
      </c>
      <c r="T408" s="25" t="str">
        <f t="shared" si="91"/>
        <v/>
      </c>
      <c r="U408" s="25" t="str">
        <f t="shared" si="92"/>
        <v/>
      </c>
    </row>
    <row r="409" spans="2:21" ht="16.5" x14ac:dyDescent="0.3">
      <c r="B409" s="51"/>
      <c r="C409" s="51" t="str">
        <f>IF(B409="","",VLOOKUP(B409,LISTAS!$F$5:$G$1006,2,0))</f>
        <v/>
      </c>
      <c r="D409" s="52"/>
      <c r="E409" s="52"/>
      <c r="F409" s="52" t="str">
        <f t="shared" si="82"/>
        <v/>
      </c>
      <c r="G409" s="5"/>
      <c r="H409" s="48" t="str">
        <f t="shared" si="85"/>
        <v/>
      </c>
      <c r="I409" s="63" t="str">
        <f t="shared" si="86"/>
        <v/>
      </c>
      <c r="J409" s="63" t="str">
        <f t="shared" si="86"/>
        <v/>
      </c>
      <c r="K409" s="48" t="str">
        <f t="shared" si="83"/>
        <v/>
      </c>
      <c r="L409" s="67" t="str">
        <f t="shared" si="84"/>
        <v/>
      </c>
      <c r="M409" s="48" t="str">
        <f t="shared" si="87"/>
        <v/>
      </c>
      <c r="N409" s="49">
        <v>86</v>
      </c>
      <c r="O409" s="28"/>
      <c r="P409" s="47" t="str">
        <f t="shared" si="88"/>
        <v/>
      </c>
      <c r="Q409" s="24" t="str">
        <f t="shared" si="89"/>
        <v/>
      </c>
      <c r="R409" s="24" t="str">
        <f>IF($L409="","",VLOOKUP(Q409,LISTAS!$F$5:$G$1006,2,0))</f>
        <v/>
      </c>
      <c r="S409" s="36" t="str">
        <f t="shared" si="90"/>
        <v/>
      </c>
      <c r="T409" s="25" t="str">
        <f t="shared" si="91"/>
        <v/>
      </c>
      <c r="U409" s="25" t="str">
        <f t="shared" si="92"/>
        <v/>
      </c>
    </row>
    <row r="410" spans="2:21" ht="16.5" x14ac:dyDescent="0.3">
      <c r="B410" s="51"/>
      <c r="C410" s="51" t="str">
        <f>IF(B410="","",VLOOKUP(B410,LISTAS!$F$5:$G$1006,2,0))</f>
        <v/>
      </c>
      <c r="D410" s="52"/>
      <c r="E410" s="52"/>
      <c r="F410" s="52" t="str">
        <f t="shared" si="82"/>
        <v/>
      </c>
      <c r="G410" s="5"/>
      <c r="H410" s="48" t="str">
        <f t="shared" si="85"/>
        <v/>
      </c>
      <c r="I410" s="63" t="str">
        <f t="shared" si="86"/>
        <v/>
      </c>
      <c r="J410" s="63" t="str">
        <f t="shared" si="86"/>
        <v/>
      </c>
      <c r="K410" s="48" t="str">
        <f t="shared" si="83"/>
        <v/>
      </c>
      <c r="L410" s="67" t="str">
        <f t="shared" si="84"/>
        <v/>
      </c>
      <c r="M410" s="48" t="str">
        <f t="shared" si="87"/>
        <v/>
      </c>
      <c r="N410" s="49">
        <v>87</v>
      </c>
      <c r="O410" s="28"/>
      <c r="P410" s="47" t="str">
        <f t="shared" si="88"/>
        <v/>
      </c>
      <c r="Q410" s="24" t="str">
        <f t="shared" si="89"/>
        <v/>
      </c>
      <c r="R410" s="24" t="str">
        <f>IF($L410="","",VLOOKUP(Q410,LISTAS!$F$5:$G$1006,2,0))</f>
        <v/>
      </c>
      <c r="S410" s="36" t="str">
        <f t="shared" si="90"/>
        <v/>
      </c>
      <c r="T410" s="25" t="str">
        <f t="shared" si="91"/>
        <v/>
      </c>
      <c r="U410" s="25" t="str">
        <f t="shared" si="92"/>
        <v/>
      </c>
    </row>
    <row r="411" spans="2:21" ht="16.5" x14ac:dyDescent="0.3">
      <c r="B411" s="51"/>
      <c r="C411" s="51" t="str">
        <f>IF(B411="","",VLOOKUP(B411,LISTAS!$F$5:$G$1006,2,0))</f>
        <v/>
      </c>
      <c r="D411" s="52"/>
      <c r="E411" s="52"/>
      <c r="F411" s="52" t="str">
        <f t="shared" si="82"/>
        <v/>
      </c>
      <c r="G411" s="5"/>
      <c r="H411" s="48" t="str">
        <f t="shared" si="85"/>
        <v/>
      </c>
      <c r="I411" s="63" t="str">
        <f t="shared" si="86"/>
        <v/>
      </c>
      <c r="J411" s="63" t="str">
        <f t="shared" si="86"/>
        <v/>
      </c>
      <c r="K411" s="48" t="str">
        <f t="shared" si="83"/>
        <v/>
      </c>
      <c r="L411" s="67" t="str">
        <f t="shared" si="84"/>
        <v/>
      </c>
      <c r="M411" s="48" t="str">
        <f t="shared" si="87"/>
        <v/>
      </c>
      <c r="N411" s="49">
        <v>88</v>
      </c>
      <c r="O411" s="28"/>
      <c r="P411" s="47" t="str">
        <f t="shared" si="88"/>
        <v/>
      </c>
      <c r="Q411" s="24" t="str">
        <f t="shared" si="89"/>
        <v/>
      </c>
      <c r="R411" s="24" t="str">
        <f>IF($L411="","",VLOOKUP(Q411,LISTAS!$F$5:$G$1006,2,0))</f>
        <v/>
      </c>
      <c r="S411" s="36" t="str">
        <f t="shared" si="90"/>
        <v/>
      </c>
      <c r="T411" s="25" t="str">
        <f t="shared" si="91"/>
        <v/>
      </c>
      <c r="U411" s="25" t="str">
        <f t="shared" si="92"/>
        <v/>
      </c>
    </row>
    <row r="412" spans="2:21" ht="16.5" x14ac:dyDescent="0.3">
      <c r="B412" s="51"/>
      <c r="C412" s="51" t="str">
        <f>IF(B412="","",VLOOKUP(B412,LISTAS!$F$5:$G$1006,2,0))</f>
        <v/>
      </c>
      <c r="D412" s="52"/>
      <c r="E412" s="52"/>
      <c r="F412" s="52" t="str">
        <f t="shared" si="82"/>
        <v/>
      </c>
      <c r="G412" s="5"/>
      <c r="H412" s="48" t="str">
        <f t="shared" si="85"/>
        <v/>
      </c>
      <c r="I412" s="63" t="str">
        <f t="shared" si="86"/>
        <v/>
      </c>
      <c r="J412" s="63" t="str">
        <f t="shared" si="86"/>
        <v/>
      </c>
      <c r="K412" s="48" t="str">
        <f t="shared" si="83"/>
        <v/>
      </c>
      <c r="L412" s="67" t="str">
        <f t="shared" si="84"/>
        <v/>
      </c>
      <c r="M412" s="48" t="str">
        <f t="shared" si="87"/>
        <v/>
      </c>
      <c r="N412" s="49">
        <v>89</v>
      </c>
      <c r="O412" s="28"/>
      <c r="P412" s="47" t="str">
        <f t="shared" si="88"/>
        <v/>
      </c>
      <c r="Q412" s="24" t="str">
        <f t="shared" si="89"/>
        <v/>
      </c>
      <c r="R412" s="24" t="str">
        <f>IF($L412="","",VLOOKUP(Q412,LISTAS!$F$5:$G$1006,2,0))</f>
        <v/>
      </c>
      <c r="S412" s="36" t="str">
        <f t="shared" si="90"/>
        <v/>
      </c>
      <c r="T412" s="25" t="str">
        <f t="shared" si="91"/>
        <v/>
      </c>
      <c r="U412" s="25" t="str">
        <f t="shared" si="92"/>
        <v/>
      </c>
    </row>
    <row r="413" spans="2:21" ht="16.5" x14ac:dyDescent="0.3">
      <c r="B413" s="51"/>
      <c r="C413" s="51" t="str">
        <f>IF(B413="","",VLOOKUP(B413,LISTAS!$F$5:$G$1006,2,0))</f>
        <v/>
      </c>
      <c r="D413" s="52"/>
      <c r="E413" s="52"/>
      <c r="F413" s="52" t="str">
        <f t="shared" si="82"/>
        <v/>
      </c>
      <c r="G413" s="5"/>
      <c r="H413" s="48" t="str">
        <f t="shared" si="85"/>
        <v/>
      </c>
      <c r="I413" s="63" t="str">
        <f t="shared" si="86"/>
        <v/>
      </c>
      <c r="J413" s="63" t="str">
        <f t="shared" si="86"/>
        <v/>
      </c>
      <c r="K413" s="48" t="str">
        <f t="shared" si="83"/>
        <v/>
      </c>
      <c r="L413" s="67" t="str">
        <f t="shared" si="84"/>
        <v/>
      </c>
      <c r="M413" s="48" t="str">
        <f t="shared" si="87"/>
        <v/>
      </c>
      <c r="N413" s="49">
        <v>90</v>
      </c>
      <c r="O413" s="28"/>
      <c r="P413" s="47" t="str">
        <f t="shared" si="88"/>
        <v/>
      </c>
      <c r="Q413" s="24" t="str">
        <f t="shared" si="89"/>
        <v/>
      </c>
      <c r="R413" s="24" t="str">
        <f>IF($L413="","",VLOOKUP(Q413,LISTAS!$F$5:$G$1006,2,0))</f>
        <v/>
      </c>
      <c r="S413" s="36" t="str">
        <f t="shared" si="90"/>
        <v/>
      </c>
      <c r="T413" s="25" t="str">
        <f t="shared" si="91"/>
        <v/>
      </c>
      <c r="U413" s="25" t="str">
        <f t="shared" si="92"/>
        <v/>
      </c>
    </row>
    <row r="414" spans="2:21" ht="16.5" x14ac:dyDescent="0.3">
      <c r="B414" s="51"/>
      <c r="C414" s="51" t="str">
        <f>IF(B414="","",VLOOKUP(B414,LISTAS!$F$5:$G$1006,2,0))</f>
        <v/>
      </c>
      <c r="D414" s="52"/>
      <c r="E414" s="52"/>
      <c r="F414" s="52" t="str">
        <f t="shared" si="82"/>
        <v/>
      </c>
      <c r="G414" s="5"/>
      <c r="H414" s="48" t="str">
        <f t="shared" si="85"/>
        <v/>
      </c>
      <c r="I414" s="63" t="str">
        <f t="shared" si="86"/>
        <v/>
      </c>
      <c r="J414" s="63" t="str">
        <f t="shared" si="86"/>
        <v/>
      </c>
      <c r="K414" s="48" t="str">
        <f t="shared" si="83"/>
        <v/>
      </c>
      <c r="L414" s="67" t="str">
        <f t="shared" si="84"/>
        <v/>
      </c>
      <c r="M414" s="48" t="str">
        <f t="shared" si="87"/>
        <v/>
      </c>
      <c r="N414" s="49">
        <v>91</v>
      </c>
      <c r="O414" s="28"/>
      <c r="P414" s="47" t="str">
        <f t="shared" si="88"/>
        <v/>
      </c>
      <c r="Q414" s="24" t="str">
        <f t="shared" si="89"/>
        <v/>
      </c>
      <c r="R414" s="24" t="str">
        <f>IF($L414="","",VLOOKUP(Q414,LISTAS!$F$5:$G$1006,2,0))</f>
        <v/>
      </c>
      <c r="S414" s="36" t="str">
        <f t="shared" si="90"/>
        <v/>
      </c>
      <c r="T414" s="25" t="str">
        <f t="shared" si="91"/>
        <v/>
      </c>
      <c r="U414" s="25" t="str">
        <f t="shared" si="92"/>
        <v/>
      </c>
    </row>
    <row r="415" spans="2:21" ht="16.5" x14ac:dyDescent="0.3">
      <c r="B415" s="51"/>
      <c r="C415" s="51" t="str">
        <f>IF(B415="","",VLOOKUP(B415,LISTAS!$F$5:$G$1006,2,0))</f>
        <v/>
      </c>
      <c r="D415" s="52"/>
      <c r="E415" s="52"/>
      <c r="F415" s="52" t="str">
        <f t="shared" si="82"/>
        <v/>
      </c>
      <c r="G415" s="5"/>
      <c r="H415" s="48" t="str">
        <f t="shared" si="85"/>
        <v/>
      </c>
      <c r="I415" s="63" t="str">
        <f t="shared" si="86"/>
        <v/>
      </c>
      <c r="J415" s="63" t="str">
        <f t="shared" si="86"/>
        <v/>
      </c>
      <c r="K415" s="48" t="str">
        <f t="shared" si="83"/>
        <v/>
      </c>
      <c r="L415" s="67" t="str">
        <f t="shared" si="84"/>
        <v/>
      </c>
      <c r="M415" s="48" t="str">
        <f t="shared" si="87"/>
        <v/>
      </c>
      <c r="N415" s="49">
        <v>92</v>
      </c>
      <c r="O415" s="28"/>
      <c r="P415" s="47" t="str">
        <f t="shared" si="88"/>
        <v/>
      </c>
      <c r="Q415" s="24" t="str">
        <f t="shared" si="89"/>
        <v/>
      </c>
      <c r="R415" s="24" t="str">
        <f>IF($L415="","",VLOOKUP(Q415,LISTAS!$F$5:$G$1006,2,0))</f>
        <v/>
      </c>
      <c r="S415" s="36" t="str">
        <f t="shared" si="90"/>
        <v/>
      </c>
      <c r="T415" s="25" t="str">
        <f t="shared" si="91"/>
        <v/>
      </c>
      <c r="U415" s="25" t="str">
        <f t="shared" si="92"/>
        <v/>
      </c>
    </row>
    <row r="416" spans="2:21" ht="16.5" x14ac:dyDescent="0.3">
      <c r="B416" s="51"/>
      <c r="C416" s="51" t="str">
        <f>IF(B416="","",VLOOKUP(B416,LISTAS!$F$5:$G$1006,2,0))</f>
        <v/>
      </c>
      <c r="D416" s="52"/>
      <c r="E416" s="52"/>
      <c r="F416" s="52" t="str">
        <f t="shared" si="82"/>
        <v/>
      </c>
      <c r="G416" s="5"/>
      <c r="H416" s="48" t="str">
        <f t="shared" si="85"/>
        <v/>
      </c>
      <c r="I416" s="63" t="str">
        <f t="shared" si="86"/>
        <v/>
      </c>
      <c r="J416" s="63" t="str">
        <f t="shared" si="86"/>
        <v/>
      </c>
      <c r="K416" s="48" t="str">
        <f t="shared" si="83"/>
        <v/>
      </c>
      <c r="L416" s="67" t="str">
        <f t="shared" si="84"/>
        <v/>
      </c>
      <c r="M416" s="48" t="str">
        <f t="shared" si="87"/>
        <v/>
      </c>
      <c r="N416" s="49">
        <v>93</v>
      </c>
      <c r="O416" s="28"/>
      <c r="P416" s="47" t="str">
        <f t="shared" si="88"/>
        <v/>
      </c>
      <c r="Q416" s="24" t="str">
        <f t="shared" si="89"/>
        <v/>
      </c>
      <c r="R416" s="24" t="str">
        <f>IF($L416="","",VLOOKUP(Q416,LISTAS!$F$5:$G$1006,2,0))</f>
        <v/>
      </c>
      <c r="S416" s="36" t="str">
        <f t="shared" si="90"/>
        <v/>
      </c>
      <c r="T416" s="25" t="str">
        <f t="shared" si="91"/>
        <v/>
      </c>
      <c r="U416" s="25" t="str">
        <f t="shared" si="92"/>
        <v/>
      </c>
    </row>
    <row r="417" spans="2:21" ht="16.5" x14ac:dyDescent="0.3">
      <c r="B417" s="51"/>
      <c r="C417" s="51" t="str">
        <f>IF(B417="","",VLOOKUP(B417,LISTAS!$F$5:$G$1006,2,0))</f>
        <v/>
      </c>
      <c r="D417" s="52"/>
      <c r="E417" s="52"/>
      <c r="F417" s="52" t="str">
        <f t="shared" si="82"/>
        <v/>
      </c>
      <c r="G417" s="5"/>
      <c r="H417" s="48" t="str">
        <f t="shared" si="85"/>
        <v/>
      </c>
      <c r="I417" s="63" t="str">
        <f t="shared" si="86"/>
        <v/>
      </c>
      <c r="J417" s="63" t="str">
        <f t="shared" si="86"/>
        <v/>
      </c>
      <c r="K417" s="48" t="str">
        <f t="shared" si="83"/>
        <v/>
      </c>
      <c r="L417" s="67" t="str">
        <f t="shared" si="84"/>
        <v/>
      </c>
      <c r="M417" s="48" t="str">
        <f t="shared" si="87"/>
        <v/>
      </c>
      <c r="N417" s="49">
        <v>94</v>
      </c>
      <c r="O417" s="28"/>
      <c r="P417" s="47" t="str">
        <f t="shared" si="88"/>
        <v/>
      </c>
      <c r="Q417" s="24" t="str">
        <f t="shared" si="89"/>
        <v/>
      </c>
      <c r="R417" s="24" t="str">
        <f>IF($L417="","",VLOOKUP(Q417,LISTAS!$F$5:$G$1006,2,0))</f>
        <v/>
      </c>
      <c r="S417" s="36" t="str">
        <f t="shared" si="90"/>
        <v/>
      </c>
      <c r="T417" s="25" t="str">
        <f t="shared" si="91"/>
        <v/>
      </c>
      <c r="U417" s="25" t="str">
        <f t="shared" si="92"/>
        <v/>
      </c>
    </row>
    <row r="418" spans="2:21" ht="16.5" x14ac:dyDescent="0.3">
      <c r="B418" s="51"/>
      <c r="C418" s="51" t="str">
        <f>IF(B418="","",VLOOKUP(B418,LISTAS!$F$5:$G$1006,2,0))</f>
        <v/>
      </c>
      <c r="D418" s="52"/>
      <c r="E418" s="52"/>
      <c r="F418" s="52" t="str">
        <f t="shared" si="82"/>
        <v/>
      </c>
      <c r="G418" s="5"/>
      <c r="H418" s="48" t="str">
        <f t="shared" si="85"/>
        <v/>
      </c>
      <c r="I418" s="63" t="str">
        <f t="shared" si="86"/>
        <v/>
      </c>
      <c r="J418" s="63" t="str">
        <f t="shared" si="86"/>
        <v/>
      </c>
      <c r="K418" s="48" t="str">
        <f t="shared" si="83"/>
        <v/>
      </c>
      <c r="L418" s="67" t="str">
        <f t="shared" si="84"/>
        <v/>
      </c>
      <c r="M418" s="48" t="str">
        <f t="shared" si="87"/>
        <v/>
      </c>
      <c r="N418" s="49">
        <v>95</v>
      </c>
      <c r="O418" s="28"/>
      <c r="P418" s="47" t="str">
        <f t="shared" si="88"/>
        <v/>
      </c>
      <c r="Q418" s="24" t="str">
        <f t="shared" si="89"/>
        <v/>
      </c>
      <c r="R418" s="24" t="str">
        <f>IF($L418="","",VLOOKUP(Q418,LISTAS!$F$5:$G$1006,2,0))</f>
        <v/>
      </c>
      <c r="S418" s="36" t="str">
        <f t="shared" si="90"/>
        <v/>
      </c>
      <c r="T418" s="25" t="str">
        <f t="shared" si="91"/>
        <v/>
      </c>
      <c r="U418" s="25" t="str">
        <f t="shared" si="92"/>
        <v/>
      </c>
    </row>
    <row r="419" spans="2:21" ht="16.5" x14ac:dyDescent="0.3">
      <c r="B419" s="51"/>
      <c r="C419" s="51" t="str">
        <f>IF(B419="","",VLOOKUP(B419,LISTAS!$F$5:$G$1006,2,0))</f>
        <v/>
      </c>
      <c r="D419" s="52"/>
      <c r="E419" s="52"/>
      <c r="F419" s="52" t="str">
        <f t="shared" si="82"/>
        <v/>
      </c>
      <c r="G419" s="5"/>
      <c r="H419" s="48" t="str">
        <f t="shared" si="85"/>
        <v/>
      </c>
      <c r="I419" s="63" t="str">
        <f t="shared" si="86"/>
        <v/>
      </c>
      <c r="J419" s="63" t="str">
        <f t="shared" si="86"/>
        <v/>
      </c>
      <c r="K419" s="48" t="str">
        <f t="shared" si="83"/>
        <v/>
      </c>
      <c r="L419" s="67" t="str">
        <f t="shared" si="84"/>
        <v/>
      </c>
      <c r="M419" s="48" t="str">
        <f t="shared" si="87"/>
        <v/>
      </c>
      <c r="N419" s="49">
        <v>96</v>
      </c>
      <c r="O419" s="28"/>
      <c r="P419" s="47" t="str">
        <f t="shared" si="88"/>
        <v/>
      </c>
      <c r="Q419" s="24" t="str">
        <f t="shared" si="89"/>
        <v/>
      </c>
      <c r="R419" s="24" t="str">
        <f>IF($L419="","",VLOOKUP(Q419,LISTAS!$F$5:$G$1006,2,0))</f>
        <v/>
      </c>
      <c r="S419" s="36" t="str">
        <f t="shared" si="90"/>
        <v/>
      </c>
      <c r="T419" s="25" t="str">
        <f t="shared" si="91"/>
        <v/>
      </c>
      <c r="U419" s="25" t="str">
        <f t="shared" si="92"/>
        <v/>
      </c>
    </row>
    <row r="420" spans="2:21" ht="16.5" x14ac:dyDescent="0.3">
      <c r="B420" s="51"/>
      <c r="C420" s="51" t="str">
        <f>IF(B420="","",VLOOKUP(B420,LISTAS!$F$5:$G$1006,2,0))</f>
        <v/>
      </c>
      <c r="D420" s="52"/>
      <c r="E420" s="52"/>
      <c r="F420" s="52" t="str">
        <f t="shared" si="82"/>
        <v/>
      </c>
      <c r="G420" s="5"/>
      <c r="H420" s="48" t="str">
        <f t="shared" si="85"/>
        <v/>
      </c>
      <c r="I420" s="63" t="str">
        <f t="shared" si="86"/>
        <v/>
      </c>
      <c r="J420" s="63" t="str">
        <f t="shared" si="86"/>
        <v/>
      </c>
      <c r="K420" s="48" t="str">
        <f t="shared" si="83"/>
        <v/>
      </c>
      <c r="L420" s="67" t="str">
        <f t="shared" si="84"/>
        <v/>
      </c>
      <c r="M420" s="48" t="str">
        <f t="shared" si="87"/>
        <v/>
      </c>
      <c r="N420" s="49">
        <v>97</v>
      </c>
      <c r="O420" s="28"/>
      <c r="P420" s="47" t="str">
        <f t="shared" si="88"/>
        <v/>
      </c>
      <c r="Q420" s="24" t="str">
        <f t="shared" si="89"/>
        <v/>
      </c>
      <c r="R420" s="24" t="str">
        <f>IF($L420="","",VLOOKUP(Q420,LISTAS!$F$5:$G$1006,2,0))</f>
        <v/>
      </c>
      <c r="S420" s="36" t="str">
        <f t="shared" si="90"/>
        <v/>
      </c>
      <c r="T420" s="25" t="str">
        <f t="shared" si="91"/>
        <v/>
      </c>
      <c r="U420" s="25" t="str">
        <f t="shared" si="92"/>
        <v/>
      </c>
    </row>
    <row r="421" spans="2:21" ht="16.5" x14ac:dyDescent="0.3">
      <c r="B421" s="51"/>
      <c r="C421" s="51" t="str">
        <f>IF(B421="","",VLOOKUP(B421,LISTAS!$F$5:$G$1006,2,0))</f>
        <v/>
      </c>
      <c r="D421" s="52"/>
      <c r="E421" s="52"/>
      <c r="F421" s="52" t="str">
        <f t="shared" si="82"/>
        <v/>
      </c>
      <c r="G421" s="5"/>
      <c r="H421" s="48" t="str">
        <f t="shared" si="85"/>
        <v/>
      </c>
      <c r="I421" s="63" t="str">
        <f t="shared" si="86"/>
        <v/>
      </c>
      <c r="J421" s="63" t="str">
        <f t="shared" si="86"/>
        <v/>
      </c>
      <c r="K421" s="48" t="str">
        <f t="shared" si="83"/>
        <v/>
      </c>
      <c r="L421" s="67" t="str">
        <f t="shared" si="84"/>
        <v/>
      </c>
      <c r="M421" s="48" t="str">
        <f t="shared" si="87"/>
        <v/>
      </c>
      <c r="N421" s="49">
        <v>98</v>
      </c>
      <c r="O421" s="28"/>
      <c r="P421" s="47" t="str">
        <f t="shared" si="88"/>
        <v/>
      </c>
      <c r="Q421" s="24" t="str">
        <f t="shared" si="89"/>
        <v/>
      </c>
      <c r="R421" s="24" t="str">
        <f>IF($L421="","",VLOOKUP(Q421,LISTAS!$F$5:$G$1006,2,0))</f>
        <v/>
      </c>
      <c r="S421" s="36" t="str">
        <f t="shared" si="90"/>
        <v/>
      </c>
      <c r="T421" s="25" t="str">
        <f t="shared" si="91"/>
        <v/>
      </c>
      <c r="U421" s="25" t="str">
        <f t="shared" si="92"/>
        <v/>
      </c>
    </row>
    <row r="422" spans="2:21" ht="16.5" x14ac:dyDescent="0.3">
      <c r="B422" s="51"/>
      <c r="C422" s="51" t="str">
        <f>IF(B422="","",VLOOKUP(B422,LISTAS!$F$5:$G$1006,2,0))</f>
        <v/>
      </c>
      <c r="D422" s="52"/>
      <c r="E422" s="52"/>
      <c r="F422" s="52" t="str">
        <f t="shared" si="82"/>
        <v/>
      </c>
      <c r="G422" s="5"/>
      <c r="H422" s="48" t="str">
        <f t="shared" si="85"/>
        <v/>
      </c>
      <c r="I422" s="63" t="str">
        <f t="shared" si="86"/>
        <v/>
      </c>
      <c r="J422" s="63" t="str">
        <f t="shared" si="86"/>
        <v/>
      </c>
      <c r="K422" s="48" t="str">
        <f t="shared" si="83"/>
        <v/>
      </c>
      <c r="L422" s="67" t="str">
        <f t="shared" si="84"/>
        <v/>
      </c>
      <c r="M422" s="48" t="str">
        <f t="shared" si="87"/>
        <v/>
      </c>
      <c r="N422" s="49">
        <v>99</v>
      </c>
      <c r="O422" s="28"/>
      <c r="P422" s="47" t="str">
        <f t="shared" si="88"/>
        <v/>
      </c>
      <c r="Q422" s="24" t="str">
        <f t="shared" si="89"/>
        <v/>
      </c>
      <c r="R422" s="24" t="str">
        <f>IF($L422="","",VLOOKUP(Q422,LISTAS!$F$5:$G$1006,2,0))</f>
        <v/>
      </c>
      <c r="S422" s="36" t="str">
        <f t="shared" si="90"/>
        <v/>
      </c>
      <c r="T422" s="25" t="str">
        <f t="shared" si="91"/>
        <v/>
      </c>
      <c r="U422" s="25" t="str">
        <f t="shared" si="92"/>
        <v/>
      </c>
    </row>
    <row r="423" spans="2:21" ht="16.5" x14ac:dyDescent="0.3">
      <c r="B423" s="51"/>
      <c r="C423" s="51" t="str">
        <f>IF(B423="","",VLOOKUP(B423,LISTAS!$F$5:$G$1006,2,0))</f>
        <v/>
      </c>
      <c r="D423" s="52"/>
      <c r="E423" s="52"/>
      <c r="F423" s="52" t="str">
        <f t="shared" si="82"/>
        <v/>
      </c>
      <c r="G423" s="5"/>
      <c r="H423" s="48" t="str">
        <f t="shared" si="85"/>
        <v/>
      </c>
      <c r="I423" s="63" t="str">
        <f t="shared" si="86"/>
        <v/>
      </c>
      <c r="J423" s="63" t="str">
        <f t="shared" si="86"/>
        <v/>
      </c>
      <c r="K423" s="48" t="str">
        <f t="shared" si="83"/>
        <v/>
      </c>
      <c r="L423" s="67" t="str">
        <f t="shared" si="84"/>
        <v/>
      </c>
      <c r="M423" s="48" t="str">
        <f t="shared" si="87"/>
        <v/>
      </c>
      <c r="N423" s="49">
        <v>100</v>
      </c>
      <c r="O423" s="28"/>
      <c r="P423" s="47" t="str">
        <f t="shared" si="88"/>
        <v/>
      </c>
      <c r="Q423" s="24" t="str">
        <f t="shared" si="89"/>
        <v/>
      </c>
      <c r="R423" s="24" t="str">
        <f>IF($L423="","",VLOOKUP(Q423,LISTAS!$F$5:$G$1006,2,0))</f>
        <v/>
      </c>
      <c r="S423" s="36" t="str">
        <f t="shared" si="90"/>
        <v/>
      </c>
      <c r="T423" s="25" t="str">
        <f t="shared" si="91"/>
        <v/>
      </c>
      <c r="U423" s="25" t="str">
        <f t="shared" si="92"/>
        <v/>
      </c>
    </row>
    <row r="424" spans="2:21" x14ac:dyDescent="0.25">
      <c r="L424" s="70"/>
      <c r="M424" s="68"/>
    </row>
  </sheetData>
  <mergeCells count="14">
    <mergeCell ref="B321:U321"/>
    <mergeCell ref="B322:F322"/>
    <mergeCell ref="P322:U322"/>
    <mergeCell ref="B112:F112"/>
    <mergeCell ref="P112:U112"/>
    <mergeCell ref="B216:U216"/>
    <mergeCell ref="B217:F217"/>
    <mergeCell ref="P217:U217"/>
    <mergeCell ref="B111:U111"/>
    <mergeCell ref="B2:U3"/>
    <mergeCell ref="D5:F5"/>
    <mergeCell ref="B6:U6"/>
    <mergeCell ref="B7:F7"/>
    <mergeCell ref="P7:U7"/>
  </mergeCells>
  <dataValidations count="1">
    <dataValidation type="list" allowBlank="1" showInputMessage="1" showErrorMessage="1" sqref="B10:B108 B116:B213 B219:B318" xr:uid="{00000000-0002-0000-0900-000000000000}">
      <formula1>$F$5:$F$1006</formula1>
    </dataValidation>
  </dataValidations>
  <printOptions horizontalCentered="1"/>
  <pageMargins left="0.39370078740157483" right="0.39370078740157483" top="0.39370078740157483" bottom="0.39370078740157483" header="0" footer="0"/>
  <pageSetup paperSize="9" scale="80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900-000003000000}">
          <x14:formula1>
            <xm:f>LISTAS!$D$5:$D$6</xm:f>
          </x14:formula1>
          <xm:sqref>S5 G5</xm:sqref>
        </x14:dataValidation>
        <x14:dataValidation type="list" allowBlank="1" showInputMessage="1" showErrorMessage="1" xr:uid="{00000000-0002-0000-0900-000004000000}">
          <x14:formula1>
            <xm:f>LISTAS!$F$5:$F$1006</xm:f>
          </x14:formula1>
          <xm:sqref>B324:B424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ilha13">
    <tabColor rgb="FFFF33CC"/>
  </sheetPr>
  <dimension ref="A1:U528"/>
  <sheetViews>
    <sheetView showGridLines="0" topLeftCell="C318" zoomScale="85" zoomScaleNormal="85" workbookViewId="0">
      <selection activeCell="P324" sqref="P324:R325"/>
    </sheetView>
  </sheetViews>
  <sheetFormatPr defaultRowHeight="14.25" x14ac:dyDescent="0.25"/>
  <cols>
    <col min="1" max="1" width="1.28515625" style="5" customWidth="1"/>
    <col min="2" max="2" width="42.7109375" style="2" bestFit="1" customWidth="1"/>
    <col min="3" max="3" width="41.140625" style="2" bestFit="1" customWidth="1"/>
    <col min="4" max="4" width="13.42578125" style="2" bestFit="1" customWidth="1"/>
    <col min="5" max="5" width="14" style="2" bestFit="1" customWidth="1"/>
    <col min="6" max="6" width="14" style="2" customWidth="1"/>
    <col min="7" max="7" width="2.7109375" style="2" customWidth="1"/>
    <col min="8" max="8" width="11" style="2" hidden="1" customWidth="1"/>
    <col min="9" max="10" width="11" style="5" hidden="1" customWidth="1"/>
    <col min="11" max="11" width="11" style="2" hidden="1" customWidth="1"/>
    <col min="12" max="12" width="11" style="70" hidden="1" customWidth="1"/>
    <col min="13" max="13" width="11" style="68" hidden="1" customWidth="1"/>
    <col min="14" max="14" width="9.28515625" style="2" hidden="1" customWidth="1"/>
    <col min="15" max="15" width="3.42578125" style="2" customWidth="1"/>
    <col min="16" max="16" width="18.42578125" style="2" bestFit="1" customWidth="1"/>
    <col min="17" max="17" width="36.7109375" style="2" customWidth="1"/>
    <col min="18" max="18" width="41.140625" style="2" bestFit="1" customWidth="1"/>
    <col min="19" max="19" width="16" style="2" customWidth="1"/>
    <col min="20" max="21" width="16" style="32" customWidth="1"/>
    <col min="22" max="16384" width="9.140625" style="2"/>
  </cols>
  <sheetData>
    <row r="1" spans="1:21" s="5" customFormat="1" ht="6" customHeight="1" x14ac:dyDescent="0.25">
      <c r="B1" s="6"/>
      <c r="C1" s="6"/>
      <c r="D1" s="6"/>
      <c r="E1" s="6"/>
      <c r="F1" s="6"/>
      <c r="H1" s="7"/>
      <c r="I1" s="60"/>
      <c r="J1" s="60"/>
      <c r="K1" s="8"/>
      <c r="L1" s="9"/>
      <c r="M1" s="64"/>
      <c r="N1" s="8"/>
      <c r="T1" s="31"/>
      <c r="U1" s="31"/>
    </row>
    <row r="2" spans="1:21" s="1" customFormat="1" ht="60.75" customHeight="1" x14ac:dyDescent="0.25"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</row>
    <row r="3" spans="1:21" s="1" customFormat="1" ht="60.75" customHeight="1" x14ac:dyDescent="0.25"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</row>
    <row r="4" spans="1:21" x14ac:dyDescent="0.25">
      <c r="A4" s="2"/>
      <c r="H4" s="7"/>
      <c r="I4" s="60"/>
      <c r="J4" s="60"/>
      <c r="K4" s="8"/>
      <c r="L4" s="9"/>
      <c r="M4" s="64"/>
      <c r="N4" s="8"/>
    </row>
    <row r="5" spans="1:21" x14ac:dyDescent="0.25">
      <c r="A5" s="2"/>
      <c r="D5" s="156"/>
      <c r="E5" s="156"/>
      <c r="F5" s="157"/>
      <c r="G5" s="10"/>
      <c r="H5" s="7"/>
      <c r="I5" s="60"/>
      <c r="J5" s="60"/>
      <c r="K5" s="8"/>
      <c r="L5" s="9"/>
      <c r="M5" s="64"/>
      <c r="N5" s="8"/>
      <c r="R5" s="33" t="s">
        <v>12</v>
      </c>
      <c r="S5" s="34" t="s">
        <v>13</v>
      </c>
    </row>
    <row r="6" spans="1:21" ht="32.25" customHeight="1" x14ac:dyDescent="0.25">
      <c r="A6" s="2"/>
      <c r="B6" s="146" t="s">
        <v>632</v>
      </c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47"/>
      <c r="R6" s="147"/>
      <c r="S6" s="147"/>
      <c r="T6" s="147"/>
      <c r="U6" s="148"/>
    </row>
    <row r="7" spans="1:21" ht="20.25" customHeight="1" x14ac:dyDescent="0.25">
      <c r="A7" s="2"/>
      <c r="B7" s="149" t="s">
        <v>42</v>
      </c>
      <c r="C7" s="150"/>
      <c r="D7" s="150"/>
      <c r="E7" s="150"/>
      <c r="F7" s="151"/>
      <c r="H7" s="11"/>
      <c r="I7" s="61"/>
      <c r="J7" s="61"/>
      <c r="K7" s="12"/>
      <c r="L7" s="13"/>
      <c r="M7" s="65"/>
      <c r="N7" s="12"/>
      <c r="O7" s="14"/>
      <c r="P7" s="152" t="s">
        <v>14</v>
      </c>
      <c r="Q7" s="153"/>
      <c r="R7" s="153"/>
      <c r="S7" s="153"/>
      <c r="T7" s="153"/>
      <c r="U7" s="154"/>
    </row>
    <row r="8" spans="1:21" s="15" customFormat="1" ht="28.5" customHeight="1" x14ac:dyDescent="0.25">
      <c r="B8" s="16" t="s">
        <v>15</v>
      </c>
      <c r="C8" s="16" t="s">
        <v>1</v>
      </c>
      <c r="D8" s="16" t="s">
        <v>26</v>
      </c>
      <c r="E8" s="16" t="s">
        <v>27</v>
      </c>
      <c r="F8" s="16" t="s">
        <v>3</v>
      </c>
      <c r="G8" s="17"/>
      <c r="H8" s="18"/>
      <c r="I8" s="62"/>
      <c r="J8" s="62"/>
      <c r="K8" s="19"/>
      <c r="L8" s="20"/>
      <c r="M8" s="66"/>
      <c r="N8" s="19"/>
      <c r="O8" s="18"/>
      <c r="P8" s="21" t="s">
        <v>4</v>
      </c>
      <c r="Q8" s="29" t="s">
        <v>15</v>
      </c>
      <c r="R8" s="29" t="s">
        <v>1</v>
      </c>
      <c r="S8" s="29" t="s">
        <v>3</v>
      </c>
      <c r="T8" s="21" t="s">
        <v>16</v>
      </c>
      <c r="U8" s="21" t="s">
        <v>17</v>
      </c>
    </row>
    <row r="9" spans="1:21" s="5" customFormat="1" ht="18.75" customHeight="1" x14ac:dyDescent="0.25">
      <c r="B9" s="141" t="s">
        <v>307</v>
      </c>
      <c r="C9" s="22" t="str">
        <f>IF(B9="","",VLOOKUP(B9,LISTAS!$F$5:$G$1006,2,0))</f>
        <v>COLÉGIO ARBOS - UNIDADE SANTO ANDRÉ</v>
      </c>
      <c r="D9" s="35">
        <v>14.9</v>
      </c>
      <c r="E9" s="35">
        <v>15.5</v>
      </c>
      <c r="F9" s="35">
        <f t="shared" ref="F9:F14" si="0">IF(D9="",IF(E9="","",SUM(D9:E9)),SUM(D9:E9))</f>
        <v>30.4</v>
      </c>
      <c r="H9" s="48">
        <f>IF(F9="","",F9+(ROW(F9)/1000))</f>
        <v>30.408999999999999</v>
      </c>
      <c r="I9" s="63" t="str">
        <f>IF($L9="","",IF(B9="","",B9))</f>
        <v>SOFIA SOARES JUSTI</v>
      </c>
      <c r="J9" s="63" t="str">
        <f>IF($L9="","",IF(C9="","",C9))</f>
        <v>COLÉGIO ARBOS - UNIDADE SANTO ANDRÉ</v>
      </c>
      <c r="K9" s="48">
        <f t="shared" ref="K9:K72" si="1">IF($L9="","",F9)</f>
        <v>30.4</v>
      </c>
      <c r="L9" s="69">
        <f t="shared" ref="L9:L72" si="2">H9</f>
        <v>30.408999999999999</v>
      </c>
      <c r="M9" s="67">
        <f>IF(L9="","",LARGE($L$9:$L$108,N9))</f>
        <v>30.408999999999999</v>
      </c>
      <c r="N9" s="49">
        <v>1</v>
      </c>
      <c r="O9" s="23"/>
      <c r="P9" s="47">
        <f>IF(S9&lt;&gt;"",_xlfn.RANK.EQ(S9,$S$9:$S$108,0),"")</f>
        <v>1</v>
      </c>
      <c r="Q9" s="24" t="str">
        <f>IF($L9="","",VLOOKUP(M9,$H$9:$K$108,2,0))</f>
        <v>SOFIA SOARES JUSTI</v>
      </c>
      <c r="R9" s="24" t="str">
        <f>IF($L9="","",VLOOKUP(Q9,LISTAS!$F$5:$G$1006,2,0))</f>
        <v>COLÉGIO ARBOS - UNIDADE SANTO ANDRÉ</v>
      </c>
      <c r="S9" s="36">
        <f>IF($L9="","",VLOOKUP(M9,$H$9:$K$108,4,0))</f>
        <v>30.4</v>
      </c>
      <c r="T9" s="25">
        <f>IF($P9="","",IF(S9=$U$5,"",IF($P9=1,400,IF($P9=2,340,IF($P9=3,300,IF($P9=4,280,IF($P9=5,270,IF($P9=6,260,IF($P9=7,250,IF($P9=8,240,IF($P9=9,200,IF($P9=10,200,IF($P9=11,200,IF($P9=12,200,IF($P9=13,200,IF($P9=14,200,IF($P9=15,200,IF($P9=16,200,IF($P9&gt;16,"","")))))))))))))))))))</f>
        <v>400</v>
      </c>
      <c r="U9" s="25">
        <f>IF(P9="","",IF($S$5="NÃO","",IF(S9=$U$5,"",IF(P9=1,400,IF(P9=2,340,IF(P9=3,300,IF(P9=4,280,IF(P9=5,270,IF(P9=6,260,IF(P9=7,250,IF(P9=8,240,IF(P9=9,200,IF(P9=10,200,IF(P9=11,200,IF(P9=12,200,IF(P9=13,200,IF(P9=14,200,IF(P9=15,200,IF(P9=16,200,IF(P9&gt;16,"",""))))))))))))))))))))</f>
        <v>400</v>
      </c>
    </row>
    <row r="10" spans="1:21" s="5" customFormat="1" ht="18.75" customHeight="1" x14ac:dyDescent="0.25">
      <c r="B10" s="141" t="s">
        <v>801</v>
      </c>
      <c r="C10" s="22" t="str">
        <f>IF(B10="","",VLOOKUP(B10,LISTAS!$F$5:$G$1006,2,0))</f>
        <v>ARBOS S.B.C.</v>
      </c>
      <c r="D10" s="35">
        <v>0</v>
      </c>
      <c r="E10" s="35">
        <v>0</v>
      </c>
      <c r="F10" s="35">
        <f t="shared" si="0"/>
        <v>0</v>
      </c>
      <c r="H10" s="48">
        <f t="shared" ref="H10:H73" si="3">IF(F10="","",F10+(ROW(F10)/1000))</f>
        <v>0.01</v>
      </c>
      <c r="I10" s="63" t="str">
        <f t="shared" ref="I10:J73" si="4">IF($L10="","",IF(B10="","",B10))</f>
        <v>LIVIA MARIA</v>
      </c>
      <c r="J10" s="63" t="str">
        <f t="shared" si="4"/>
        <v>ARBOS S.B.C.</v>
      </c>
      <c r="K10" s="48">
        <f t="shared" si="1"/>
        <v>0</v>
      </c>
      <c r="L10" s="69">
        <f t="shared" si="2"/>
        <v>0.01</v>
      </c>
      <c r="M10" s="67">
        <f t="shared" ref="M10:M73" si="5">IF(L10="","",LARGE($L$9:$L$108,N10))</f>
        <v>1.2E-2</v>
      </c>
      <c r="N10" s="49">
        <v>2</v>
      </c>
      <c r="O10" s="27"/>
      <c r="P10" s="47">
        <f t="shared" ref="P10:P73" si="6">IF(S10&lt;&gt;"",_xlfn.RANK.EQ(S10,$S$9:$S$108,0),"")</f>
        <v>2</v>
      </c>
      <c r="Q10" s="24" t="str">
        <f t="shared" ref="Q10:Q73" si="7">IF($L10="","",VLOOKUP(M10,$H$9:$K$108,2,0))</f>
        <v>JÚLIA MENEZES VILCHES ROCHA</v>
      </c>
      <c r="R10" s="24" t="str">
        <f>IF($L10="","",VLOOKUP(Q10,LISTAS!$F$5:$G$1006,2,0))</f>
        <v>COLÉGIO ARBOS S.C.S.</v>
      </c>
      <c r="S10" s="36">
        <f t="shared" ref="S10:S73" si="8">IF($L10="","",VLOOKUP(M10,$H$9:$K$108,4,0))</f>
        <v>0</v>
      </c>
      <c r="T10" s="25" t="str">
        <f t="shared" ref="T10:T73" si="9">IF($P10="","",IF(S10=$U$5,"",IF($P10=1,400,IF($P10=2,340,IF($P10=3,300,IF($P10=4,280,IF($P10=5,270,IF($P10=6,260,IF($P10=7,250,IF($P10=8,240,IF($P10=9,200,IF($P10=10,200,IF($P10=11,200,IF($P10=12,200,IF($P10=13,200,IF($P10=14,200,IF($P10=15,200,IF($P10=16,200,IF($P10&gt;16,"","")))))))))))))))))))</f>
        <v/>
      </c>
      <c r="U10" s="25" t="str">
        <f t="shared" ref="U10:U73" si="10">IF(P10="","",IF($S$5="NÃO","",IF(S10=$U$5,"",IF(P10=1,400,IF(P10=2,340,IF(P10=3,300,IF(P10=4,280,IF(P10=5,270,IF(P10=6,260,IF(P10=7,250,IF(P10=8,240,IF(P10=9,200,IF(P10=10,200,IF(P10=11,200,IF(P10=12,200,IF(P10=13,200,IF(P10=14,200,IF(P10=15,200,IF(P10=16,200,IF(P10&gt;16,"",""))))))))))))))))))))</f>
        <v/>
      </c>
    </row>
    <row r="11" spans="1:21" s="5" customFormat="1" ht="18.75" customHeight="1" x14ac:dyDescent="0.3">
      <c r="B11" s="141" t="s">
        <v>416</v>
      </c>
      <c r="C11" s="22" t="str">
        <f>IF(B11="","",VLOOKUP(B11,LISTAS!$F$5:$G$1006,2,0))</f>
        <v>COLÉGIO ARBOS S.C.S.</v>
      </c>
      <c r="D11" s="35">
        <v>0</v>
      </c>
      <c r="E11" s="35">
        <v>0</v>
      </c>
      <c r="F11" s="35">
        <f t="shared" si="0"/>
        <v>0</v>
      </c>
      <c r="H11" s="48">
        <f t="shared" si="3"/>
        <v>1.0999999999999999E-2</v>
      </c>
      <c r="I11" s="63" t="str">
        <f t="shared" si="4"/>
        <v>GABRIELLE MORILA MOTA</v>
      </c>
      <c r="J11" s="63" t="str">
        <f t="shared" si="4"/>
        <v>COLÉGIO ARBOS S.C.S.</v>
      </c>
      <c r="K11" s="48">
        <f t="shared" si="1"/>
        <v>0</v>
      </c>
      <c r="L11" s="69">
        <f t="shared" si="2"/>
        <v>1.0999999999999999E-2</v>
      </c>
      <c r="M11" s="67">
        <f t="shared" si="5"/>
        <v>1.0999999999999999E-2</v>
      </c>
      <c r="N11" s="49">
        <v>3</v>
      </c>
      <c r="O11" s="28"/>
      <c r="P11" s="47">
        <f t="shared" si="6"/>
        <v>2</v>
      </c>
      <c r="Q11" s="24" t="str">
        <f t="shared" si="7"/>
        <v>GABRIELLE MORILA MOTA</v>
      </c>
      <c r="R11" s="24" t="str">
        <f>IF($L11="","",VLOOKUP(Q11,LISTAS!$F$5:$G$1006,2,0))</f>
        <v>COLÉGIO ARBOS S.C.S.</v>
      </c>
      <c r="S11" s="36">
        <f t="shared" si="8"/>
        <v>0</v>
      </c>
      <c r="T11" s="25" t="str">
        <f t="shared" si="9"/>
        <v/>
      </c>
      <c r="U11" s="25" t="str">
        <f t="shared" si="10"/>
        <v/>
      </c>
    </row>
    <row r="12" spans="1:21" s="5" customFormat="1" ht="18.75" customHeight="1" x14ac:dyDescent="0.3">
      <c r="B12" s="141" t="s">
        <v>417</v>
      </c>
      <c r="C12" s="22" t="str">
        <f>IF(B12="","",VLOOKUP(B12,LISTAS!$F$5:$G$1006,2,0))</f>
        <v>COLÉGIO ARBOS S.C.S.</v>
      </c>
      <c r="D12" s="35">
        <v>0</v>
      </c>
      <c r="E12" s="35">
        <v>0</v>
      </c>
      <c r="F12" s="35">
        <f t="shared" si="0"/>
        <v>0</v>
      </c>
      <c r="H12" s="48">
        <f t="shared" si="3"/>
        <v>1.2E-2</v>
      </c>
      <c r="I12" s="63" t="str">
        <f t="shared" si="4"/>
        <v>JÚLIA MENEZES VILCHES ROCHA</v>
      </c>
      <c r="J12" s="63" t="str">
        <f t="shared" si="4"/>
        <v>COLÉGIO ARBOS S.C.S.</v>
      </c>
      <c r="K12" s="48">
        <f t="shared" si="1"/>
        <v>0</v>
      </c>
      <c r="L12" s="69">
        <f t="shared" si="2"/>
        <v>1.2E-2</v>
      </c>
      <c r="M12" s="67">
        <f t="shared" si="5"/>
        <v>0.01</v>
      </c>
      <c r="N12" s="49">
        <v>4</v>
      </c>
      <c r="O12" s="28"/>
      <c r="P12" s="47">
        <f t="shared" si="6"/>
        <v>2</v>
      </c>
      <c r="Q12" s="24" t="str">
        <f t="shared" si="7"/>
        <v>LIVIA MARIA</v>
      </c>
      <c r="R12" s="24" t="str">
        <f>IF($L12="","",VLOOKUP(Q12,LISTAS!$F$5:$G$1006,2,0))</f>
        <v>ARBOS S.B.C.</v>
      </c>
      <c r="S12" s="36">
        <f t="shared" si="8"/>
        <v>0</v>
      </c>
      <c r="T12" s="25" t="str">
        <f t="shared" si="9"/>
        <v/>
      </c>
      <c r="U12" s="25" t="str">
        <f t="shared" si="10"/>
        <v/>
      </c>
    </row>
    <row r="13" spans="1:21" s="5" customFormat="1" ht="18.75" customHeight="1" x14ac:dyDescent="0.3">
      <c r="B13" s="141"/>
      <c r="C13" s="22" t="str">
        <f>IF(B13="","",VLOOKUP(B13,LISTAS!$F$5:$G$1006,2,0))</f>
        <v/>
      </c>
      <c r="D13" s="35"/>
      <c r="E13" s="35"/>
      <c r="F13" s="35" t="str">
        <f t="shared" si="0"/>
        <v/>
      </c>
      <c r="H13" s="48" t="str">
        <f t="shared" si="3"/>
        <v/>
      </c>
      <c r="I13" s="63" t="str">
        <f t="shared" si="4"/>
        <v/>
      </c>
      <c r="J13" s="63" t="str">
        <f t="shared" si="4"/>
        <v/>
      </c>
      <c r="K13" s="48" t="str">
        <f t="shared" si="1"/>
        <v/>
      </c>
      <c r="L13" s="69" t="str">
        <f t="shared" si="2"/>
        <v/>
      </c>
      <c r="M13" s="67" t="str">
        <f t="shared" si="5"/>
        <v/>
      </c>
      <c r="N13" s="49">
        <v>5</v>
      </c>
      <c r="O13" s="28"/>
      <c r="P13" s="47" t="str">
        <f t="shared" si="6"/>
        <v/>
      </c>
      <c r="Q13" s="24" t="str">
        <f t="shared" si="7"/>
        <v/>
      </c>
      <c r="R13" s="24" t="str">
        <f>IF($L13="","",VLOOKUP(Q13,LISTAS!$F$5:$G$1006,2,0))</f>
        <v/>
      </c>
      <c r="S13" s="36" t="str">
        <f t="shared" si="8"/>
        <v/>
      </c>
      <c r="T13" s="25" t="str">
        <f t="shared" si="9"/>
        <v/>
      </c>
      <c r="U13" s="25" t="str">
        <f t="shared" si="10"/>
        <v/>
      </c>
    </row>
    <row r="14" spans="1:21" s="5" customFormat="1" ht="18.75" customHeight="1" x14ac:dyDescent="0.3">
      <c r="B14" s="141"/>
      <c r="C14" s="22" t="str">
        <f>IF(B14="","",VLOOKUP(B14,LISTAS!$F$5:$G$1006,2,0))</f>
        <v/>
      </c>
      <c r="D14" s="35"/>
      <c r="E14" s="35"/>
      <c r="F14" s="35" t="str">
        <f t="shared" si="0"/>
        <v/>
      </c>
      <c r="H14" s="48" t="str">
        <f t="shared" si="3"/>
        <v/>
      </c>
      <c r="I14" s="63" t="str">
        <f t="shared" si="4"/>
        <v/>
      </c>
      <c r="J14" s="63" t="str">
        <f t="shared" si="4"/>
        <v/>
      </c>
      <c r="K14" s="48" t="str">
        <f t="shared" si="1"/>
        <v/>
      </c>
      <c r="L14" s="69" t="str">
        <f t="shared" si="2"/>
        <v/>
      </c>
      <c r="M14" s="67" t="str">
        <f t="shared" si="5"/>
        <v/>
      </c>
      <c r="N14" s="49">
        <v>6</v>
      </c>
      <c r="O14" s="28"/>
      <c r="P14" s="47" t="str">
        <f t="shared" si="6"/>
        <v/>
      </c>
      <c r="Q14" s="24" t="str">
        <f t="shared" si="7"/>
        <v/>
      </c>
      <c r="R14" s="24" t="str">
        <f>IF($L14="","",VLOOKUP(Q14,LISTAS!$F$5:$G$1006,2,0))</f>
        <v/>
      </c>
      <c r="S14" s="36" t="str">
        <f t="shared" si="8"/>
        <v/>
      </c>
      <c r="T14" s="25" t="str">
        <f t="shared" si="9"/>
        <v/>
      </c>
      <c r="U14" s="25" t="str">
        <f t="shared" si="10"/>
        <v/>
      </c>
    </row>
    <row r="15" spans="1:21" s="5" customFormat="1" ht="18.75" customHeight="1" x14ac:dyDescent="0.3">
      <c r="B15" s="26"/>
      <c r="C15" s="22" t="str">
        <f>IF(B15="","",VLOOKUP(B15,LISTAS!$F$5:$G$1006,2,0))</f>
        <v/>
      </c>
      <c r="D15" s="35"/>
      <c r="E15" s="35"/>
      <c r="F15" s="35" t="str">
        <f t="shared" ref="F15:F72" si="11">IF(D15="",IF(E15="","",SUM(D15:E15)),SUM(D15:E15))</f>
        <v/>
      </c>
      <c r="H15" s="48" t="str">
        <f t="shared" si="3"/>
        <v/>
      </c>
      <c r="I15" s="63" t="str">
        <f t="shared" si="4"/>
        <v/>
      </c>
      <c r="J15" s="63" t="str">
        <f t="shared" si="4"/>
        <v/>
      </c>
      <c r="K15" s="48" t="str">
        <f t="shared" si="1"/>
        <v/>
      </c>
      <c r="L15" s="69" t="str">
        <f t="shared" si="2"/>
        <v/>
      </c>
      <c r="M15" s="67" t="str">
        <f t="shared" si="5"/>
        <v/>
      </c>
      <c r="N15" s="49">
        <v>7</v>
      </c>
      <c r="O15" s="28"/>
      <c r="P15" s="47" t="str">
        <f t="shared" si="6"/>
        <v/>
      </c>
      <c r="Q15" s="24" t="str">
        <f t="shared" si="7"/>
        <v/>
      </c>
      <c r="R15" s="24" t="str">
        <f>IF($L15="","",VLOOKUP(Q15,LISTAS!$F$5:$G$1006,2,0))</f>
        <v/>
      </c>
      <c r="S15" s="36" t="str">
        <f t="shared" si="8"/>
        <v/>
      </c>
      <c r="T15" s="25" t="str">
        <f t="shared" si="9"/>
        <v/>
      </c>
      <c r="U15" s="25" t="str">
        <f t="shared" si="10"/>
        <v/>
      </c>
    </row>
    <row r="16" spans="1:21" s="5" customFormat="1" ht="18.75" customHeight="1" x14ac:dyDescent="0.3">
      <c r="B16" s="26"/>
      <c r="C16" s="22" t="str">
        <f>IF(B16="","",VLOOKUP(B16,LISTAS!$F$5:$G$1006,2,0))</f>
        <v/>
      </c>
      <c r="D16" s="35"/>
      <c r="E16" s="35"/>
      <c r="F16" s="35" t="str">
        <f t="shared" si="11"/>
        <v/>
      </c>
      <c r="H16" s="48" t="str">
        <f t="shared" si="3"/>
        <v/>
      </c>
      <c r="I16" s="63" t="str">
        <f t="shared" si="4"/>
        <v/>
      </c>
      <c r="J16" s="63" t="str">
        <f t="shared" si="4"/>
        <v/>
      </c>
      <c r="K16" s="48" t="str">
        <f t="shared" si="1"/>
        <v/>
      </c>
      <c r="L16" s="69" t="str">
        <f t="shared" si="2"/>
        <v/>
      </c>
      <c r="M16" s="67" t="str">
        <f t="shared" si="5"/>
        <v/>
      </c>
      <c r="N16" s="49">
        <v>8</v>
      </c>
      <c r="O16" s="28"/>
      <c r="P16" s="47" t="str">
        <f t="shared" si="6"/>
        <v/>
      </c>
      <c r="Q16" s="24" t="str">
        <f t="shared" si="7"/>
        <v/>
      </c>
      <c r="R16" s="24" t="str">
        <f>IF($L16="","",VLOOKUP(Q16,LISTAS!$F$5:$G$1006,2,0))</f>
        <v/>
      </c>
      <c r="S16" s="36" t="str">
        <f t="shared" si="8"/>
        <v/>
      </c>
      <c r="T16" s="25" t="str">
        <f t="shared" si="9"/>
        <v/>
      </c>
      <c r="U16" s="25" t="str">
        <f t="shared" si="10"/>
        <v/>
      </c>
    </row>
    <row r="17" spans="2:21" s="5" customFormat="1" ht="18.75" customHeight="1" x14ac:dyDescent="0.3">
      <c r="B17" s="26"/>
      <c r="C17" s="22" t="str">
        <f>IF(B17="","",VLOOKUP(B17,LISTAS!$F$5:$G$1006,2,0))</f>
        <v/>
      </c>
      <c r="D17" s="35"/>
      <c r="E17" s="35"/>
      <c r="F17" s="35" t="str">
        <f t="shared" si="11"/>
        <v/>
      </c>
      <c r="H17" s="48" t="str">
        <f t="shared" si="3"/>
        <v/>
      </c>
      <c r="I17" s="63" t="str">
        <f t="shared" si="4"/>
        <v/>
      </c>
      <c r="J17" s="63" t="str">
        <f t="shared" si="4"/>
        <v/>
      </c>
      <c r="K17" s="48" t="str">
        <f t="shared" si="1"/>
        <v/>
      </c>
      <c r="L17" s="69" t="str">
        <f t="shared" si="2"/>
        <v/>
      </c>
      <c r="M17" s="67" t="str">
        <f t="shared" si="5"/>
        <v/>
      </c>
      <c r="N17" s="49">
        <v>9</v>
      </c>
      <c r="O17" s="28"/>
      <c r="P17" s="47" t="str">
        <f t="shared" si="6"/>
        <v/>
      </c>
      <c r="Q17" s="24" t="str">
        <f t="shared" si="7"/>
        <v/>
      </c>
      <c r="R17" s="24" t="str">
        <f>IF($L17="","",VLOOKUP(Q17,LISTAS!$F$5:$G$1006,2,0))</f>
        <v/>
      </c>
      <c r="S17" s="36" t="str">
        <f t="shared" si="8"/>
        <v/>
      </c>
      <c r="T17" s="25" t="str">
        <f t="shared" si="9"/>
        <v/>
      </c>
      <c r="U17" s="25" t="str">
        <f t="shared" si="10"/>
        <v/>
      </c>
    </row>
    <row r="18" spans="2:21" s="5" customFormat="1" ht="18.75" customHeight="1" x14ac:dyDescent="0.3">
      <c r="B18" s="26"/>
      <c r="C18" s="22" t="str">
        <f>IF(B18="","",VLOOKUP(B18,LISTAS!$F$5:$G$1006,2,0))</f>
        <v/>
      </c>
      <c r="D18" s="35"/>
      <c r="E18" s="35"/>
      <c r="F18" s="35" t="str">
        <f t="shared" si="11"/>
        <v/>
      </c>
      <c r="H18" s="48" t="str">
        <f t="shared" si="3"/>
        <v/>
      </c>
      <c r="I18" s="63" t="str">
        <f t="shared" si="4"/>
        <v/>
      </c>
      <c r="J18" s="63" t="str">
        <f t="shared" si="4"/>
        <v/>
      </c>
      <c r="K18" s="48" t="str">
        <f t="shared" si="1"/>
        <v/>
      </c>
      <c r="L18" s="69" t="str">
        <f t="shared" si="2"/>
        <v/>
      </c>
      <c r="M18" s="67" t="str">
        <f t="shared" si="5"/>
        <v/>
      </c>
      <c r="N18" s="49">
        <v>10</v>
      </c>
      <c r="O18" s="28"/>
      <c r="P18" s="47" t="str">
        <f t="shared" si="6"/>
        <v/>
      </c>
      <c r="Q18" s="24" t="str">
        <f t="shared" si="7"/>
        <v/>
      </c>
      <c r="R18" s="24" t="str">
        <f>IF($L18="","",VLOOKUP(Q18,LISTAS!$F$5:$G$1006,2,0))</f>
        <v/>
      </c>
      <c r="S18" s="36" t="str">
        <f t="shared" si="8"/>
        <v/>
      </c>
      <c r="T18" s="25" t="str">
        <f t="shared" si="9"/>
        <v/>
      </c>
      <c r="U18" s="25" t="str">
        <f t="shared" si="10"/>
        <v/>
      </c>
    </row>
    <row r="19" spans="2:21" s="5" customFormat="1" ht="18.75" customHeight="1" x14ac:dyDescent="0.3">
      <c r="B19" s="26"/>
      <c r="C19" s="22" t="str">
        <f>IF(B19="","",VLOOKUP(B19,LISTAS!$F$5:$G$1006,2,0))</f>
        <v/>
      </c>
      <c r="D19" s="35"/>
      <c r="E19" s="35"/>
      <c r="F19" s="35" t="str">
        <f t="shared" si="11"/>
        <v/>
      </c>
      <c r="H19" s="48" t="str">
        <f t="shared" si="3"/>
        <v/>
      </c>
      <c r="I19" s="63" t="str">
        <f t="shared" si="4"/>
        <v/>
      </c>
      <c r="J19" s="63" t="str">
        <f t="shared" si="4"/>
        <v/>
      </c>
      <c r="K19" s="48" t="str">
        <f t="shared" si="1"/>
        <v/>
      </c>
      <c r="L19" s="69" t="str">
        <f t="shared" si="2"/>
        <v/>
      </c>
      <c r="M19" s="67" t="str">
        <f t="shared" si="5"/>
        <v/>
      </c>
      <c r="N19" s="49">
        <v>11</v>
      </c>
      <c r="O19" s="28"/>
      <c r="P19" s="47" t="str">
        <f t="shared" si="6"/>
        <v/>
      </c>
      <c r="Q19" s="24" t="str">
        <f t="shared" si="7"/>
        <v/>
      </c>
      <c r="R19" s="24" t="str">
        <f>IF($L19="","",VLOOKUP(Q19,LISTAS!$F$5:$G$1006,2,0))</f>
        <v/>
      </c>
      <c r="S19" s="36" t="str">
        <f t="shared" si="8"/>
        <v/>
      </c>
      <c r="T19" s="25" t="str">
        <f t="shared" si="9"/>
        <v/>
      </c>
      <c r="U19" s="25" t="str">
        <f t="shared" si="10"/>
        <v/>
      </c>
    </row>
    <row r="20" spans="2:21" s="5" customFormat="1" ht="18.75" customHeight="1" x14ac:dyDescent="0.3">
      <c r="B20" s="26"/>
      <c r="C20" s="22" t="str">
        <f>IF(B20="","",VLOOKUP(B20,LISTAS!$F$5:$G$1006,2,0))</f>
        <v/>
      </c>
      <c r="D20" s="35"/>
      <c r="E20" s="35"/>
      <c r="F20" s="35" t="str">
        <f t="shared" si="11"/>
        <v/>
      </c>
      <c r="H20" s="48" t="str">
        <f t="shared" si="3"/>
        <v/>
      </c>
      <c r="I20" s="63" t="str">
        <f t="shared" si="4"/>
        <v/>
      </c>
      <c r="J20" s="63" t="str">
        <f t="shared" si="4"/>
        <v/>
      </c>
      <c r="K20" s="48" t="str">
        <f t="shared" si="1"/>
        <v/>
      </c>
      <c r="L20" s="69" t="str">
        <f t="shared" si="2"/>
        <v/>
      </c>
      <c r="M20" s="67" t="str">
        <f t="shared" si="5"/>
        <v/>
      </c>
      <c r="N20" s="49">
        <v>12</v>
      </c>
      <c r="O20" s="28"/>
      <c r="P20" s="47" t="str">
        <f t="shared" si="6"/>
        <v/>
      </c>
      <c r="Q20" s="24" t="str">
        <f t="shared" si="7"/>
        <v/>
      </c>
      <c r="R20" s="24" t="str">
        <f>IF($L20="","",VLOOKUP(Q20,LISTAS!$F$5:$G$1006,2,0))</f>
        <v/>
      </c>
      <c r="S20" s="36" t="str">
        <f t="shared" si="8"/>
        <v/>
      </c>
      <c r="T20" s="25" t="str">
        <f t="shared" si="9"/>
        <v/>
      </c>
      <c r="U20" s="25" t="str">
        <f t="shared" si="10"/>
        <v/>
      </c>
    </row>
    <row r="21" spans="2:21" s="5" customFormat="1" ht="18.75" customHeight="1" x14ac:dyDescent="0.3">
      <c r="B21" s="26"/>
      <c r="C21" s="22" t="str">
        <f>IF(B21="","",VLOOKUP(B21,LISTAS!$F$5:$G$1006,2,0))</f>
        <v/>
      </c>
      <c r="D21" s="35"/>
      <c r="E21" s="35"/>
      <c r="F21" s="35" t="str">
        <f t="shared" si="11"/>
        <v/>
      </c>
      <c r="H21" s="48" t="str">
        <f t="shared" si="3"/>
        <v/>
      </c>
      <c r="I21" s="63" t="str">
        <f t="shared" si="4"/>
        <v/>
      </c>
      <c r="J21" s="63" t="str">
        <f t="shared" si="4"/>
        <v/>
      </c>
      <c r="K21" s="48" t="str">
        <f t="shared" si="1"/>
        <v/>
      </c>
      <c r="L21" s="69" t="str">
        <f t="shared" si="2"/>
        <v/>
      </c>
      <c r="M21" s="67" t="str">
        <f t="shared" si="5"/>
        <v/>
      </c>
      <c r="N21" s="49">
        <v>13</v>
      </c>
      <c r="O21" s="28"/>
      <c r="P21" s="47" t="str">
        <f t="shared" si="6"/>
        <v/>
      </c>
      <c r="Q21" s="24" t="str">
        <f t="shared" si="7"/>
        <v/>
      </c>
      <c r="R21" s="24" t="str">
        <f>IF($L21="","",VLOOKUP(Q21,LISTAS!$F$5:$G$1006,2,0))</f>
        <v/>
      </c>
      <c r="S21" s="36" t="str">
        <f t="shared" si="8"/>
        <v/>
      </c>
      <c r="T21" s="25" t="str">
        <f t="shared" si="9"/>
        <v/>
      </c>
      <c r="U21" s="25" t="str">
        <f t="shared" si="10"/>
        <v/>
      </c>
    </row>
    <row r="22" spans="2:21" s="5" customFormat="1" ht="18.75" customHeight="1" x14ac:dyDescent="0.3">
      <c r="B22" s="26"/>
      <c r="C22" s="22" t="str">
        <f>IF(B22="","",VLOOKUP(B22,LISTAS!$F$5:$G$1006,2,0))</f>
        <v/>
      </c>
      <c r="D22" s="35"/>
      <c r="E22" s="35"/>
      <c r="F22" s="35" t="str">
        <f t="shared" si="11"/>
        <v/>
      </c>
      <c r="H22" s="48" t="str">
        <f t="shared" si="3"/>
        <v/>
      </c>
      <c r="I22" s="63" t="str">
        <f t="shared" si="4"/>
        <v/>
      </c>
      <c r="J22" s="63" t="str">
        <f t="shared" si="4"/>
        <v/>
      </c>
      <c r="K22" s="48" t="str">
        <f t="shared" si="1"/>
        <v/>
      </c>
      <c r="L22" s="69" t="str">
        <f t="shared" si="2"/>
        <v/>
      </c>
      <c r="M22" s="67" t="str">
        <f t="shared" si="5"/>
        <v/>
      </c>
      <c r="N22" s="49">
        <v>14</v>
      </c>
      <c r="O22" s="28"/>
      <c r="P22" s="47" t="str">
        <f t="shared" si="6"/>
        <v/>
      </c>
      <c r="Q22" s="24" t="str">
        <f t="shared" si="7"/>
        <v/>
      </c>
      <c r="R22" s="24" t="str">
        <f>IF($L22="","",VLOOKUP(Q22,LISTAS!$F$5:$G$1006,2,0))</f>
        <v/>
      </c>
      <c r="S22" s="36" t="str">
        <f t="shared" si="8"/>
        <v/>
      </c>
      <c r="T22" s="25" t="str">
        <f t="shared" si="9"/>
        <v/>
      </c>
      <c r="U22" s="25" t="str">
        <f t="shared" si="10"/>
        <v/>
      </c>
    </row>
    <row r="23" spans="2:21" s="5" customFormat="1" ht="18.75" customHeight="1" x14ac:dyDescent="0.3">
      <c r="B23" s="26"/>
      <c r="C23" s="22" t="str">
        <f>IF(B23="","",VLOOKUP(B23,LISTAS!$F$5:$G$1006,2,0))</f>
        <v/>
      </c>
      <c r="D23" s="35"/>
      <c r="E23" s="35"/>
      <c r="F23" s="35" t="str">
        <f t="shared" si="11"/>
        <v/>
      </c>
      <c r="H23" s="48" t="str">
        <f t="shared" si="3"/>
        <v/>
      </c>
      <c r="I23" s="63" t="str">
        <f t="shared" si="4"/>
        <v/>
      </c>
      <c r="J23" s="63" t="str">
        <f t="shared" si="4"/>
        <v/>
      </c>
      <c r="K23" s="48" t="str">
        <f t="shared" si="1"/>
        <v/>
      </c>
      <c r="L23" s="69" t="str">
        <f t="shared" si="2"/>
        <v/>
      </c>
      <c r="M23" s="67" t="str">
        <f t="shared" si="5"/>
        <v/>
      </c>
      <c r="N23" s="49">
        <v>15</v>
      </c>
      <c r="O23" s="28"/>
      <c r="P23" s="47" t="str">
        <f t="shared" si="6"/>
        <v/>
      </c>
      <c r="Q23" s="24" t="str">
        <f t="shared" si="7"/>
        <v/>
      </c>
      <c r="R23" s="24" t="str">
        <f>IF($L23="","",VLOOKUP(Q23,LISTAS!$F$5:$G$1006,2,0))</f>
        <v/>
      </c>
      <c r="S23" s="36" t="str">
        <f t="shared" si="8"/>
        <v/>
      </c>
      <c r="T23" s="25" t="str">
        <f t="shared" si="9"/>
        <v/>
      </c>
      <c r="U23" s="25" t="str">
        <f t="shared" si="10"/>
        <v/>
      </c>
    </row>
    <row r="24" spans="2:21" s="5" customFormat="1" ht="18.75" customHeight="1" x14ac:dyDescent="0.3">
      <c r="B24" s="26"/>
      <c r="C24" s="22" t="str">
        <f>IF(B24="","",VLOOKUP(B24,LISTAS!$F$5:$G$1006,2,0))</f>
        <v/>
      </c>
      <c r="D24" s="35"/>
      <c r="E24" s="35"/>
      <c r="F24" s="35" t="str">
        <f t="shared" si="11"/>
        <v/>
      </c>
      <c r="H24" s="48" t="str">
        <f t="shared" si="3"/>
        <v/>
      </c>
      <c r="I24" s="63" t="str">
        <f t="shared" si="4"/>
        <v/>
      </c>
      <c r="J24" s="63" t="str">
        <f t="shared" si="4"/>
        <v/>
      </c>
      <c r="K24" s="48" t="str">
        <f t="shared" si="1"/>
        <v/>
      </c>
      <c r="L24" s="69" t="str">
        <f t="shared" si="2"/>
        <v/>
      </c>
      <c r="M24" s="67" t="str">
        <f t="shared" si="5"/>
        <v/>
      </c>
      <c r="N24" s="49">
        <v>16</v>
      </c>
      <c r="O24" s="28"/>
      <c r="P24" s="47" t="str">
        <f t="shared" si="6"/>
        <v/>
      </c>
      <c r="Q24" s="24" t="str">
        <f t="shared" si="7"/>
        <v/>
      </c>
      <c r="R24" s="24" t="str">
        <f>IF($L24="","",VLOOKUP(Q24,LISTAS!$F$5:$G$1006,2,0))</f>
        <v/>
      </c>
      <c r="S24" s="36" t="str">
        <f t="shared" si="8"/>
        <v/>
      </c>
      <c r="T24" s="25" t="str">
        <f t="shared" si="9"/>
        <v/>
      </c>
      <c r="U24" s="25" t="str">
        <f t="shared" si="10"/>
        <v/>
      </c>
    </row>
    <row r="25" spans="2:21" s="5" customFormat="1" ht="18.75" customHeight="1" x14ac:dyDescent="0.3">
      <c r="B25" s="22"/>
      <c r="C25" s="22" t="str">
        <f>IF(B25="","",VLOOKUP(B25,LISTAS!$F$5:$G$1006,2,0))</f>
        <v/>
      </c>
      <c r="D25" s="35"/>
      <c r="E25" s="35"/>
      <c r="F25" s="35" t="str">
        <f t="shared" si="11"/>
        <v/>
      </c>
      <c r="H25" s="48" t="str">
        <f t="shared" si="3"/>
        <v/>
      </c>
      <c r="I25" s="63" t="str">
        <f t="shared" si="4"/>
        <v/>
      </c>
      <c r="J25" s="63" t="str">
        <f t="shared" si="4"/>
        <v/>
      </c>
      <c r="K25" s="48" t="str">
        <f t="shared" si="1"/>
        <v/>
      </c>
      <c r="L25" s="69" t="str">
        <f t="shared" si="2"/>
        <v/>
      </c>
      <c r="M25" s="67" t="str">
        <f t="shared" si="5"/>
        <v/>
      </c>
      <c r="N25" s="49">
        <v>17</v>
      </c>
      <c r="O25" s="28"/>
      <c r="P25" s="47" t="str">
        <f t="shared" si="6"/>
        <v/>
      </c>
      <c r="Q25" s="24" t="str">
        <f t="shared" si="7"/>
        <v/>
      </c>
      <c r="R25" s="24" t="str">
        <f>IF($L25="","",VLOOKUP(Q25,LISTAS!$F$5:$G$1006,2,0))</f>
        <v/>
      </c>
      <c r="S25" s="36" t="str">
        <f t="shared" si="8"/>
        <v/>
      </c>
      <c r="T25" s="25" t="str">
        <f t="shared" si="9"/>
        <v/>
      </c>
      <c r="U25" s="25" t="str">
        <f t="shared" si="10"/>
        <v/>
      </c>
    </row>
    <row r="26" spans="2:21" s="5" customFormat="1" ht="18.75" customHeight="1" x14ac:dyDescent="0.3">
      <c r="B26" s="26"/>
      <c r="C26" s="22" t="str">
        <f>IF(B26="","",VLOOKUP(B26,LISTAS!$F$5:$G$1006,2,0))</f>
        <v/>
      </c>
      <c r="D26" s="35"/>
      <c r="E26" s="35"/>
      <c r="F26" s="35" t="str">
        <f t="shared" si="11"/>
        <v/>
      </c>
      <c r="H26" s="48" t="str">
        <f t="shared" si="3"/>
        <v/>
      </c>
      <c r="I26" s="63" t="str">
        <f t="shared" si="4"/>
        <v/>
      </c>
      <c r="J26" s="63" t="str">
        <f t="shared" si="4"/>
        <v/>
      </c>
      <c r="K26" s="48" t="str">
        <f t="shared" si="1"/>
        <v/>
      </c>
      <c r="L26" s="69" t="str">
        <f t="shared" si="2"/>
        <v/>
      </c>
      <c r="M26" s="67" t="str">
        <f t="shared" si="5"/>
        <v/>
      </c>
      <c r="N26" s="49">
        <v>18</v>
      </c>
      <c r="O26" s="28"/>
      <c r="P26" s="47" t="str">
        <f t="shared" si="6"/>
        <v/>
      </c>
      <c r="Q26" s="24" t="str">
        <f t="shared" si="7"/>
        <v/>
      </c>
      <c r="R26" s="24" t="str">
        <f>IF($L26="","",VLOOKUP(Q26,LISTAS!$F$5:$G$1006,2,0))</f>
        <v/>
      </c>
      <c r="S26" s="36" t="str">
        <f t="shared" si="8"/>
        <v/>
      </c>
      <c r="T26" s="25" t="str">
        <f t="shared" si="9"/>
        <v/>
      </c>
      <c r="U26" s="25" t="str">
        <f t="shared" si="10"/>
        <v/>
      </c>
    </row>
    <row r="27" spans="2:21" s="5" customFormat="1" ht="18.75" customHeight="1" x14ac:dyDescent="0.3">
      <c r="B27" s="26"/>
      <c r="C27" s="22" t="str">
        <f>IF(B27="","",VLOOKUP(B27,LISTAS!$F$5:$G$1006,2,0))</f>
        <v/>
      </c>
      <c r="D27" s="35"/>
      <c r="E27" s="35"/>
      <c r="F27" s="35" t="str">
        <f t="shared" si="11"/>
        <v/>
      </c>
      <c r="H27" s="48" t="str">
        <f t="shared" si="3"/>
        <v/>
      </c>
      <c r="I27" s="63" t="str">
        <f t="shared" si="4"/>
        <v/>
      </c>
      <c r="J27" s="63" t="str">
        <f t="shared" si="4"/>
        <v/>
      </c>
      <c r="K27" s="48" t="str">
        <f t="shared" si="1"/>
        <v/>
      </c>
      <c r="L27" s="69" t="str">
        <f t="shared" si="2"/>
        <v/>
      </c>
      <c r="M27" s="67" t="str">
        <f t="shared" si="5"/>
        <v/>
      </c>
      <c r="N27" s="49">
        <v>19</v>
      </c>
      <c r="O27" s="28"/>
      <c r="P27" s="47" t="str">
        <f t="shared" si="6"/>
        <v/>
      </c>
      <c r="Q27" s="24" t="str">
        <f t="shared" si="7"/>
        <v/>
      </c>
      <c r="R27" s="24" t="str">
        <f>IF($L27="","",VLOOKUP(Q27,LISTAS!$F$5:$G$1006,2,0))</f>
        <v/>
      </c>
      <c r="S27" s="36" t="str">
        <f t="shared" si="8"/>
        <v/>
      </c>
      <c r="T27" s="25" t="str">
        <f t="shared" si="9"/>
        <v/>
      </c>
      <c r="U27" s="25" t="str">
        <f t="shared" si="10"/>
        <v/>
      </c>
    </row>
    <row r="28" spans="2:21" s="5" customFormat="1" ht="18.75" customHeight="1" x14ac:dyDescent="0.3">
      <c r="B28" s="26"/>
      <c r="C28" s="22" t="str">
        <f>IF(B28="","",VLOOKUP(B28,LISTAS!$F$5:$G$1006,2,0))</f>
        <v/>
      </c>
      <c r="D28" s="35"/>
      <c r="E28" s="35"/>
      <c r="F28" s="35" t="str">
        <f t="shared" si="11"/>
        <v/>
      </c>
      <c r="H28" s="48" t="str">
        <f t="shared" si="3"/>
        <v/>
      </c>
      <c r="I28" s="63" t="str">
        <f t="shared" si="4"/>
        <v/>
      </c>
      <c r="J28" s="63" t="str">
        <f t="shared" si="4"/>
        <v/>
      </c>
      <c r="K28" s="48" t="str">
        <f t="shared" si="1"/>
        <v/>
      </c>
      <c r="L28" s="69" t="str">
        <f t="shared" si="2"/>
        <v/>
      </c>
      <c r="M28" s="67" t="str">
        <f t="shared" si="5"/>
        <v/>
      </c>
      <c r="N28" s="49">
        <v>20</v>
      </c>
      <c r="O28" s="28"/>
      <c r="P28" s="47" t="str">
        <f t="shared" si="6"/>
        <v/>
      </c>
      <c r="Q28" s="24" t="str">
        <f t="shared" si="7"/>
        <v/>
      </c>
      <c r="R28" s="24" t="str">
        <f>IF($L28="","",VLOOKUP(Q28,LISTAS!$F$5:$G$1006,2,0))</f>
        <v/>
      </c>
      <c r="S28" s="36" t="str">
        <f t="shared" si="8"/>
        <v/>
      </c>
      <c r="T28" s="25" t="str">
        <f t="shared" si="9"/>
        <v/>
      </c>
      <c r="U28" s="25" t="str">
        <f t="shared" si="10"/>
        <v/>
      </c>
    </row>
    <row r="29" spans="2:21" ht="16.5" x14ac:dyDescent="0.3">
      <c r="B29" s="26"/>
      <c r="C29" s="22" t="str">
        <f>IF(B29="","",VLOOKUP(B29,LISTAS!$F$5:$G$1006,2,0))</f>
        <v/>
      </c>
      <c r="D29" s="35"/>
      <c r="E29" s="35"/>
      <c r="F29" s="35" t="str">
        <f t="shared" si="11"/>
        <v/>
      </c>
      <c r="G29" s="5"/>
      <c r="H29" s="48" t="str">
        <f t="shared" si="3"/>
        <v/>
      </c>
      <c r="I29" s="63" t="str">
        <f t="shared" si="4"/>
        <v/>
      </c>
      <c r="J29" s="63" t="str">
        <f t="shared" si="4"/>
        <v/>
      </c>
      <c r="K29" s="48" t="str">
        <f t="shared" si="1"/>
        <v/>
      </c>
      <c r="L29" s="69" t="str">
        <f t="shared" si="2"/>
        <v/>
      </c>
      <c r="M29" s="67" t="str">
        <f t="shared" si="5"/>
        <v/>
      </c>
      <c r="N29" s="49">
        <v>21</v>
      </c>
      <c r="O29" s="28"/>
      <c r="P29" s="47" t="str">
        <f t="shared" si="6"/>
        <v/>
      </c>
      <c r="Q29" s="24" t="str">
        <f t="shared" si="7"/>
        <v/>
      </c>
      <c r="R29" s="24" t="str">
        <f>IF($L29="","",VLOOKUP(Q29,LISTAS!$F$5:$G$1006,2,0))</f>
        <v/>
      </c>
      <c r="S29" s="36" t="str">
        <f t="shared" si="8"/>
        <v/>
      </c>
      <c r="T29" s="25" t="str">
        <f t="shared" si="9"/>
        <v/>
      </c>
      <c r="U29" s="25" t="str">
        <f t="shared" si="10"/>
        <v/>
      </c>
    </row>
    <row r="30" spans="2:21" ht="16.5" x14ac:dyDescent="0.3">
      <c r="B30" s="26"/>
      <c r="C30" s="22" t="str">
        <f>IF(B30="","",VLOOKUP(B30,LISTAS!$F$5:$G$1006,2,0))</f>
        <v/>
      </c>
      <c r="D30" s="35"/>
      <c r="E30" s="35"/>
      <c r="F30" s="35" t="str">
        <f t="shared" si="11"/>
        <v/>
      </c>
      <c r="G30" s="5"/>
      <c r="H30" s="48" t="str">
        <f t="shared" si="3"/>
        <v/>
      </c>
      <c r="I30" s="63" t="str">
        <f t="shared" si="4"/>
        <v/>
      </c>
      <c r="J30" s="63" t="str">
        <f t="shared" si="4"/>
        <v/>
      </c>
      <c r="K30" s="48" t="str">
        <f t="shared" si="1"/>
        <v/>
      </c>
      <c r="L30" s="69" t="str">
        <f t="shared" si="2"/>
        <v/>
      </c>
      <c r="M30" s="67" t="str">
        <f t="shared" si="5"/>
        <v/>
      </c>
      <c r="N30" s="49">
        <v>22</v>
      </c>
      <c r="O30" s="28"/>
      <c r="P30" s="47" t="str">
        <f t="shared" si="6"/>
        <v/>
      </c>
      <c r="Q30" s="24" t="str">
        <f t="shared" si="7"/>
        <v/>
      </c>
      <c r="R30" s="24" t="str">
        <f>IF($L30="","",VLOOKUP(Q30,LISTAS!$F$5:$G$1006,2,0))</f>
        <v/>
      </c>
      <c r="S30" s="36" t="str">
        <f t="shared" si="8"/>
        <v/>
      </c>
      <c r="T30" s="25" t="str">
        <f t="shared" si="9"/>
        <v/>
      </c>
      <c r="U30" s="25" t="str">
        <f t="shared" si="10"/>
        <v/>
      </c>
    </row>
    <row r="31" spans="2:21" ht="16.5" x14ac:dyDescent="0.3">
      <c r="B31" s="26"/>
      <c r="C31" s="22" t="str">
        <f>IF(B31="","",VLOOKUP(B31,LISTAS!$F$5:$G$1006,2,0))</f>
        <v/>
      </c>
      <c r="D31" s="35"/>
      <c r="E31" s="35"/>
      <c r="F31" s="35" t="str">
        <f t="shared" si="11"/>
        <v/>
      </c>
      <c r="G31" s="5"/>
      <c r="H31" s="48" t="str">
        <f t="shared" si="3"/>
        <v/>
      </c>
      <c r="I31" s="63" t="str">
        <f t="shared" si="4"/>
        <v/>
      </c>
      <c r="J31" s="63" t="str">
        <f t="shared" si="4"/>
        <v/>
      </c>
      <c r="K31" s="48" t="str">
        <f t="shared" si="1"/>
        <v/>
      </c>
      <c r="L31" s="69" t="str">
        <f t="shared" si="2"/>
        <v/>
      </c>
      <c r="M31" s="67" t="str">
        <f t="shared" si="5"/>
        <v/>
      </c>
      <c r="N31" s="49">
        <v>23</v>
      </c>
      <c r="O31" s="28"/>
      <c r="P31" s="47" t="str">
        <f t="shared" si="6"/>
        <v/>
      </c>
      <c r="Q31" s="24" t="str">
        <f t="shared" si="7"/>
        <v/>
      </c>
      <c r="R31" s="24" t="str">
        <f>IF($L31="","",VLOOKUP(Q31,LISTAS!$F$5:$G$1006,2,0))</f>
        <v/>
      </c>
      <c r="S31" s="36" t="str">
        <f t="shared" si="8"/>
        <v/>
      </c>
      <c r="T31" s="25" t="str">
        <f t="shared" si="9"/>
        <v/>
      </c>
      <c r="U31" s="25" t="str">
        <f t="shared" si="10"/>
        <v/>
      </c>
    </row>
    <row r="32" spans="2:21" ht="16.5" x14ac:dyDescent="0.3">
      <c r="B32" s="22"/>
      <c r="C32" s="22" t="str">
        <f>IF(B32="","",VLOOKUP(B32,LISTAS!$F$5:$G$1006,2,0))</f>
        <v/>
      </c>
      <c r="D32" s="35"/>
      <c r="E32" s="35"/>
      <c r="F32" s="35" t="str">
        <f t="shared" si="11"/>
        <v/>
      </c>
      <c r="G32" s="5"/>
      <c r="H32" s="48" t="str">
        <f t="shared" si="3"/>
        <v/>
      </c>
      <c r="I32" s="63" t="str">
        <f t="shared" si="4"/>
        <v/>
      </c>
      <c r="J32" s="63" t="str">
        <f t="shared" si="4"/>
        <v/>
      </c>
      <c r="K32" s="48" t="str">
        <f t="shared" si="1"/>
        <v/>
      </c>
      <c r="L32" s="69" t="str">
        <f t="shared" si="2"/>
        <v/>
      </c>
      <c r="M32" s="67" t="str">
        <f t="shared" si="5"/>
        <v/>
      </c>
      <c r="N32" s="49">
        <v>24</v>
      </c>
      <c r="O32" s="28"/>
      <c r="P32" s="47" t="str">
        <f t="shared" si="6"/>
        <v/>
      </c>
      <c r="Q32" s="24" t="str">
        <f t="shared" si="7"/>
        <v/>
      </c>
      <c r="R32" s="24" t="str">
        <f>IF($L32="","",VLOOKUP(Q32,LISTAS!$F$5:$G$1006,2,0))</f>
        <v/>
      </c>
      <c r="S32" s="36" t="str">
        <f t="shared" si="8"/>
        <v/>
      </c>
      <c r="T32" s="25" t="str">
        <f t="shared" si="9"/>
        <v/>
      </c>
      <c r="U32" s="25" t="str">
        <f t="shared" si="10"/>
        <v/>
      </c>
    </row>
    <row r="33" spans="2:21" ht="16.5" x14ac:dyDescent="0.3">
      <c r="B33" s="26"/>
      <c r="C33" s="22" t="str">
        <f>IF(B33="","",VLOOKUP(B33,LISTAS!$F$5:$G$1006,2,0))</f>
        <v/>
      </c>
      <c r="D33" s="35"/>
      <c r="E33" s="35"/>
      <c r="F33" s="35" t="str">
        <f t="shared" si="11"/>
        <v/>
      </c>
      <c r="G33" s="5"/>
      <c r="H33" s="48" t="str">
        <f t="shared" si="3"/>
        <v/>
      </c>
      <c r="I33" s="63" t="str">
        <f t="shared" si="4"/>
        <v/>
      </c>
      <c r="J33" s="63" t="str">
        <f t="shared" si="4"/>
        <v/>
      </c>
      <c r="K33" s="48" t="str">
        <f t="shared" si="1"/>
        <v/>
      </c>
      <c r="L33" s="69" t="str">
        <f t="shared" si="2"/>
        <v/>
      </c>
      <c r="M33" s="67" t="str">
        <f t="shared" si="5"/>
        <v/>
      </c>
      <c r="N33" s="49">
        <v>25</v>
      </c>
      <c r="O33" s="28"/>
      <c r="P33" s="47" t="str">
        <f t="shared" si="6"/>
        <v/>
      </c>
      <c r="Q33" s="24" t="str">
        <f t="shared" si="7"/>
        <v/>
      </c>
      <c r="R33" s="24" t="str">
        <f>IF($L33="","",VLOOKUP(Q33,LISTAS!$F$5:$G$1006,2,0))</f>
        <v/>
      </c>
      <c r="S33" s="36" t="str">
        <f t="shared" si="8"/>
        <v/>
      </c>
      <c r="T33" s="25" t="str">
        <f t="shared" si="9"/>
        <v/>
      </c>
      <c r="U33" s="25" t="str">
        <f t="shared" si="10"/>
        <v/>
      </c>
    </row>
    <row r="34" spans="2:21" ht="16.5" x14ac:dyDescent="0.3">
      <c r="B34" s="26"/>
      <c r="C34" s="22" t="str">
        <f>IF(B34="","",VLOOKUP(B34,LISTAS!$F$5:$G$1006,2,0))</f>
        <v/>
      </c>
      <c r="D34" s="35"/>
      <c r="E34" s="35"/>
      <c r="F34" s="35" t="str">
        <f t="shared" si="11"/>
        <v/>
      </c>
      <c r="G34" s="5"/>
      <c r="H34" s="48" t="str">
        <f t="shared" si="3"/>
        <v/>
      </c>
      <c r="I34" s="63" t="str">
        <f t="shared" si="4"/>
        <v/>
      </c>
      <c r="J34" s="63" t="str">
        <f t="shared" si="4"/>
        <v/>
      </c>
      <c r="K34" s="48" t="str">
        <f t="shared" si="1"/>
        <v/>
      </c>
      <c r="L34" s="69" t="str">
        <f t="shared" si="2"/>
        <v/>
      </c>
      <c r="M34" s="67" t="str">
        <f t="shared" si="5"/>
        <v/>
      </c>
      <c r="N34" s="49">
        <v>26</v>
      </c>
      <c r="O34" s="28"/>
      <c r="P34" s="47" t="str">
        <f t="shared" si="6"/>
        <v/>
      </c>
      <c r="Q34" s="24" t="str">
        <f t="shared" si="7"/>
        <v/>
      </c>
      <c r="R34" s="24" t="str">
        <f>IF($L34="","",VLOOKUP(Q34,LISTAS!$F$5:$G$1006,2,0))</f>
        <v/>
      </c>
      <c r="S34" s="36" t="str">
        <f t="shared" si="8"/>
        <v/>
      </c>
      <c r="T34" s="25" t="str">
        <f t="shared" si="9"/>
        <v/>
      </c>
      <c r="U34" s="25" t="str">
        <f t="shared" si="10"/>
        <v/>
      </c>
    </row>
    <row r="35" spans="2:21" ht="16.5" x14ac:dyDescent="0.3">
      <c r="B35" s="26"/>
      <c r="C35" s="22" t="str">
        <f>IF(B35="","",VLOOKUP(B35,LISTAS!$F$5:$G$1006,2,0))</f>
        <v/>
      </c>
      <c r="D35" s="35"/>
      <c r="E35" s="35"/>
      <c r="F35" s="35" t="str">
        <f t="shared" si="11"/>
        <v/>
      </c>
      <c r="G35" s="5"/>
      <c r="H35" s="48" t="str">
        <f t="shared" si="3"/>
        <v/>
      </c>
      <c r="I35" s="63" t="str">
        <f t="shared" si="4"/>
        <v/>
      </c>
      <c r="J35" s="63" t="str">
        <f t="shared" si="4"/>
        <v/>
      </c>
      <c r="K35" s="48" t="str">
        <f t="shared" si="1"/>
        <v/>
      </c>
      <c r="L35" s="69" t="str">
        <f t="shared" si="2"/>
        <v/>
      </c>
      <c r="M35" s="67" t="str">
        <f t="shared" si="5"/>
        <v/>
      </c>
      <c r="N35" s="49">
        <v>27</v>
      </c>
      <c r="O35" s="28"/>
      <c r="P35" s="47" t="str">
        <f t="shared" si="6"/>
        <v/>
      </c>
      <c r="Q35" s="24" t="str">
        <f t="shared" si="7"/>
        <v/>
      </c>
      <c r="R35" s="24" t="str">
        <f>IF($L35="","",VLOOKUP(Q35,LISTAS!$F$5:$G$1006,2,0))</f>
        <v/>
      </c>
      <c r="S35" s="36" t="str">
        <f t="shared" si="8"/>
        <v/>
      </c>
      <c r="T35" s="25" t="str">
        <f t="shared" si="9"/>
        <v/>
      </c>
      <c r="U35" s="25" t="str">
        <f t="shared" si="10"/>
        <v/>
      </c>
    </row>
    <row r="36" spans="2:21" ht="16.5" x14ac:dyDescent="0.3">
      <c r="B36" s="22"/>
      <c r="C36" s="22" t="str">
        <f>IF(B36="","",VLOOKUP(B36,LISTAS!$F$5:$G$1006,2,0))</f>
        <v/>
      </c>
      <c r="D36" s="35"/>
      <c r="E36" s="35"/>
      <c r="F36" s="35" t="str">
        <f t="shared" si="11"/>
        <v/>
      </c>
      <c r="G36" s="5"/>
      <c r="H36" s="48" t="str">
        <f t="shared" si="3"/>
        <v/>
      </c>
      <c r="I36" s="63" t="str">
        <f t="shared" si="4"/>
        <v/>
      </c>
      <c r="J36" s="63" t="str">
        <f t="shared" si="4"/>
        <v/>
      </c>
      <c r="K36" s="48" t="str">
        <f t="shared" si="1"/>
        <v/>
      </c>
      <c r="L36" s="69" t="str">
        <f t="shared" si="2"/>
        <v/>
      </c>
      <c r="M36" s="67" t="str">
        <f t="shared" si="5"/>
        <v/>
      </c>
      <c r="N36" s="49">
        <v>28</v>
      </c>
      <c r="O36" s="28"/>
      <c r="P36" s="47" t="str">
        <f t="shared" si="6"/>
        <v/>
      </c>
      <c r="Q36" s="24" t="str">
        <f t="shared" si="7"/>
        <v/>
      </c>
      <c r="R36" s="24" t="str">
        <f>IF($L36="","",VLOOKUP(Q36,LISTAS!$F$5:$G$1006,2,0))</f>
        <v/>
      </c>
      <c r="S36" s="36" t="str">
        <f t="shared" si="8"/>
        <v/>
      </c>
      <c r="T36" s="25" t="str">
        <f t="shared" si="9"/>
        <v/>
      </c>
      <c r="U36" s="25" t="str">
        <f t="shared" si="10"/>
        <v/>
      </c>
    </row>
    <row r="37" spans="2:21" ht="16.5" x14ac:dyDescent="0.3">
      <c r="B37" s="26"/>
      <c r="C37" s="22" t="str">
        <f>IF(B37="","",VLOOKUP(B37,LISTAS!$F$5:$G$1006,2,0))</f>
        <v/>
      </c>
      <c r="D37" s="35"/>
      <c r="E37" s="35"/>
      <c r="F37" s="35" t="str">
        <f t="shared" si="11"/>
        <v/>
      </c>
      <c r="G37" s="5"/>
      <c r="H37" s="48" t="str">
        <f t="shared" si="3"/>
        <v/>
      </c>
      <c r="I37" s="63" t="str">
        <f t="shared" si="4"/>
        <v/>
      </c>
      <c r="J37" s="63" t="str">
        <f t="shared" si="4"/>
        <v/>
      </c>
      <c r="K37" s="48" t="str">
        <f t="shared" si="1"/>
        <v/>
      </c>
      <c r="L37" s="69" t="str">
        <f t="shared" si="2"/>
        <v/>
      </c>
      <c r="M37" s="67" t="str">
        <f t="shared" si="5"/>
        <v/>
      </c>
      <c r="N37" s="49">
        <v>29</v>
      </c>
      <c r="O37" s="28"/>
      <c r="P37" s="47" t="str">
        <f t="shared" si="6"/>
        <v/>
      </c>
      <c r="Q37" s="24" t="str">
        <f t="shared" si="7"/>
        <v/>
      </c>
      <c r="R37" s="24" t="str">
        <f>IF($L37="","",VLOOKUP(Q37,LISTAS!$F$5:$G$1006,2,0))</f>
        <v/>
      </c>
      <c r="S37" s="36" t="str">
        <f t="shared" si="8"/>
        <v/>
      </c>
      <c r="T37" s="25" t="str">
        <f t="shared" si="9"/>
        <v/>
      </c>
      <c r="U37" s="25" t="str">
        <f t="shared" si="10"/>
        <v/>
      </c>
    </row>
    <row r="38" spans="2:21" ht="16.5" x14ac:dyDescent="0.3">
      <c r="B38" s="26"/>
      <c r="C38" s="22" t="str">
        <f>IF(B38="","",VLOOKUP(B38,LISTAS!$F$5:$G$1006,2,0))</f>
        <v/>
      </c>
      <c r="D38" s="35"/>
      <c r="E38" s="35"/>
      <c r="F38" s="35" t="str">
        <f t="shared" si="11"/>
        <v/>
      </c>
      <c r="G38" s="5"/>
      <c r="H38" s="48" t="str">
        <f t="shared" si="3"/>
        <v/>
      </c>
      <c r="I38" s="63" t="str">
        <f t="shared" si="4"/>
        <v/>
      </c>
      <c r="J38" s="63" t="str">
        <f t="shared" si="4"/>
        <v/>
      </c>
      <c r="K38" s="48" t="str">
        <f t="shared" si="1"/>
        <v/>
      </c>
      <c r="L38" s="69" t="str">
        <f t="shared" si="2"/>
        <v/>
      </c>
      <c r="M38" s="67" t="str">
        <f t="shared" si="5"/>
        <v/>
      </c>
      <c r="N38" s="49">
        <v>30</v>
      </c>
      <c r="O38" s="28"/>
      <c r="P38" s="47" t="str">
        <f t="shared" si="6"/>
        <v/>
      </c>
      <c r="Q38" s="24" t="str">
        <f t="shared" si="7"/>
        <v/>
      </c>
      <c r="R38" s="24" t="str">
        <f>IF($L38="","",VLOOKUP(Q38,LISTAS!$F$5:$G$1006,2,0))</f>
        <v/>
      </c>
      <c r="S38" s="36" t="str">
        <f t="shared" si="8"/>
        <v/>
      </c>
      <c r="T38" s="25" t="str">
        <f t="shared" si="9"/>
        <v/>
      </c>
      <c r="U38" s="25" t="str">
        <f t="shared" si="10"/>
        <v/>
      </c>
    </row>
    <row r="39" spans="2:21" ht="16.5" x14ac:dyDescent="0.3">
      <c r="B39" s="26"/>
      <c r="C39" s="22" t="str">
        <f>IF(B39="","",VLOOKUP(B39,LISTAS!$F$5:$G$1006,2,0))</f>
        <v/>
      </c>
      <c r="D39" s="35"/>
      <c r="E39" s="35"/>
      <c r="F39" s="35" t="str">
        <f t="shared" si="11"/>
        <v/>
      </c>
      <c r="G39" s="5"/>
      <c r="H39" s="48" t="str">
        <f t="shared" si="3"/>
        <v/>
      </c>
      <c r="I39" s="63" t="str">
        <f t="shared" si="4"/>
        <v/>
      </c>
      <c r="J39" s="63" t="str">
        <f t="shared" si="4"/>
        <v/>
      </c>
      <c r="K39" s="48" t="str">
        <f t="shared" si="1"/>
        <v/>
      </c>
      <c r="L39" s="69" t="str">
        <f t="shared" si="2"/>
        <v/>
      </c>
      <c r="M39" s="67" t="str">
        <f t="shared" si="5"/>
        <v/>
      </c>
      <c r="N39" s="49">
        <v>31</v>
      </c>
      <c r="O39" s="28"/>
      <c r="P39" s="47" t="str">
        <f t="shared" si="6"/>
        <v/>
      </c>
      <c r="Q39" s="24" t="str">
        <f t="shared" si="7"/>
        <v/>
      </c>
      <c r="R39" s="24" t="str">
        <f>IF($L39="","",VLOOKUP(Q39,LISTAS!$F$5:$G$1006,2,0))</f>
        <v/>
      </c>
      <c r="S39" s="36" t="str">
        <f t="shared" si="8"/>
        <v/>
      </c>
      <c r="T39" s="25" t="str">
        <f t="shared" si="9"/>
        <v/>
      </c>
      <c r="U39" s="25" t="str">
        <f t="shared" si="10"/>
        <v/>
      </c>
    </row>
    <row r="40" spans="2:21" ht="16.5" x14ac:dyDescent="0.3">
      <c r="B40" s="22"/>
      <c r="C40" s="22" t="str">
        <f>IF(B40="","",VLOOKUP(B40,LISTAS!$F$5:$G$1006,2,0))</f>
        <v/>
      </c>
      <c r="D40" s="35"/>
      <c r="E40" s="35"/>
      <c r="F40" s="35" t="str">
        <f t="shared" si="11"/>
        <v/>
      </c>
      <c r="G40" s="5"/>
      <c r="H40" s="48" t="str">
        <f t="shared" si="3"/>
        <v/>
      </c>
      <c r="I40" s="63" t="str">
        <f t="shared" si="4"/>
        <v/>
      </c>
      <c r="J40" s="63" t="str">
        <f t="shared" si="4"/>
        <v/>
      </c>
      <c r="K40" s="48" t="str">
        <f t="shared" si="1"/>
        <v/>
      </c>
      <c r="L40" s="69" t="str">
        <f t="shared" si="2"/>
        <v/>
      </c>
      <c r="M40" s="67" t="str">
        <f t="shared" si="5"/>
        <v/>
      </c>
      <c r="N40" s="49">
        <v>32</v>
      </c>
      <c r="O40" s="28"/>
      <c r="P40" s="47" t="str">
        <f t="shared" si="6"/>
        <v/>
      </c>
      <c r="Q40" s="24" t="str">
        <f t="shared" si="7"/>
        <v/>
      </c>
      <c r="R40" s="24" t="str">
        <f>IF($L40="","",VLOOKUP(Q40,LISTAS!$F$5:$G$1006,2,0))</f>
        <v/>
      </c>
      <c r="S40" s="36" t="str">
        <f t="shared" si="8"/>
        <v/>
      </c>
      <c r="T40" s="25" t="str">
        <f t="shared" si="9"/>
        <v/>
      </c>
      <c r="U40" s="25" t="str">
        <f t="shared" si="10"/>
        <v/>
      </c>
    </row>
    <row r="41" spans="2:21" ht="16.5" x14ac:dyDescent="0.3">
      <c r="B41" s="26"/>
      <c r="C41" s="22" t="str">
        <f>IF(B41="","",VLOOKUP(B41,LISTAS!$F$5:$G$1006,2,0))</f>
        <v/>
      </c>
      <c r="D41" s="35"/>
      <c r="E41" s="35"/>
      <c r="F41" s="35" t="str">
        <f t="shared" si="11"/>
        <v/>
      </c>
      <c r="G41" s="5"/>
      <c r="H41" s="48" t="str">
        <f t="shared" si="3"/>
        <v/>
      </c>
      <c r="I41" s="63" t="str">
        <f t="shared" si="4"/>
        <v/>
      </c>
      <c r="J41" s="63" t="str">
        <f t="shared" si="4"/>
        <v/>
      </c>
      <c r="K41" s="48" t="str">
        <f t="shared" si="1"/>
        <v/>
      </c>
      <c r="L41" s="69" t="str">
        <f t="shared" si="2"/>
        <v/>
      </c>
      <c r="M41" s="67" t="str">
        <f t="shared" si="5"/>
        <v/>
      </c>
      <c r="N41" s="49">
        <v>33</v>
      </c>
      <c r="O41" s="28"/>
      <c r="P41" s="47" t="str">
        <f t="shared" si="6"/>
        <v/>
      </c>
      <c r="Q41" s="24" t="str">
        <f t="shared" si="7"/>
        <v/>
      </c>
      <c r="R41" s="24" t="str">
        <f>IF($L41="","",VLOOKUP(Q41,LISTAS!$F$5:$G$1006,2,0))</f>
        <v/>
      </c>
      <c r="S41" s="36" t="str">
        <f t="shared" si="8"/>
        <v/>
      </c>
      <c r="T41" s="25" t="str">
        <f t="shared" si="9"/>
        <v/>
      </c>
      <c r="U41" s="25" t="str">
        <f t="shared" si="10"/>
        <v/>
      </c>
    </row>
    <row r="42" spans="2:21" ht="16.5" x14ac:dyDescent="0.3">
      <c r="B42" s="26"/>
      <c r="C42" s="22" t="str">
        <f>IF(B42="","",VLOOKUP(B42,LISTAS!$F$5:$G$1006,2,0))</f>
        <v/>
      </c>
      <c r="D42" s="35"/>
      <c r="E42" s="35"/>
      <c r="F42" s="35" t="str">
        <f t="shared" si="11"/>
        <v/>
      </c>
      <c r="G42" s="5"/>
      <c r="H42" s="48" t="str">
        <f t="shared" si="3"/>
        <v/>
      </c>
      <c r="I42" s="63" t="str">
        <f t="shared" si="4"/>
        <v/>
      </c>
      <c r="J42" s="63" t="str">
        <f t="shared" si="4"/>
        <v/>
      </c>
      <c r="K42" s="48" t="str">
        <f t="shared" si="1"/>
        <v/>
      </c>
      <c r="L42" s="69" t="str">
        <f t="shared" si="2"/>
        <v/>
      </c>
      <c r="M42" s="67" t="str">
        <f t="shared" si="5"/>
        <v/>
      </c>
      <c r="N42" s="49">
        <v>34</v>
      </c>
      <c r="O42" s="28"/>
      <c r="P42" s="47" t="str">
        <f t="shared" si="6"/>
        <v/>
      </c>
      <c r="Q42" s="24" t="str">
        <f t="shared" si="7"/>
        <v/>
      </c>
      <c r="R42" s="24" t="str">
        <f>IF($L42="","",VLOOKUP(Q42,LISTAS!$F$5:$G$1006,2,0))</f>
        <v/>
      </c>
      <c r="S42" s="36" t="str">
        <f t="shared" si="8"/>
        <v/>
      </c>
      <c r="T42" s="25" t="str">
        <f t="shared" si="9"/>
        <v/>
      </c>
      <c r="U42" s="25" t="str">
        <f t="shared" si="10"/>
        <v/>
      </c>
    </row>
    <row r="43" spans="2:21" ht="16.5" x14ac:dyDescent="0.3">
      <c r="B43" s="26"/>
      <c r="C43" s="22" t="str">
        <f>IF(B43="","",VLOOKUP(B43,LISTAS!$F$5:$G$1006,2,0))</f>
        <v/>
      </c>
      <c r="D43" s="35"/>
      <c r="E43" s="35"/>
      <c r="F43" s="35" t="str">
        <f t="shared" si="11"/>
        <v/>
      </c>
      <c r="G43" s="5"/>
      <c r="H43" s="48" t="str">
        <f t="shared" si="3"/>
        <v/>
      </c>
      <c r="I43" s="63" t="str">
        <f t="shared" si="4"/>
        <v/>
      </c>
      <c r="J43" s="63" t="str">
        <f t="shared" si="4"/>
        <v/>
      </c>
      <c r="K43" s="48" t="str">
        <f t="shared" si="1"/>
        <v/>
      </c>
      <c r="L43" s="69" t="str">
        <f t="shared" si="2"/>
        <v/>
      </c>
      <c r="M43" s="67" t="str">
        <f t="shared" si="5"/>
        <v/>
      </c>
      <c r="N43" s="49">
        <v>35</v>
      </c>
      <c r="O43" s="28"/>
      <c r="P43" s="47" t="str">
        <f t="shared" si="6"/>
        <v/>
      </c>
      <c r="Q43" s="24" t="str">
        <f t="shared" si="7"/>
        <v/>
      </c>
      <c r="R43" s="24" t="str">
        <f>IF($L43="","",VLOOKUP(Q43,LISTAS!$F$5:$G$1006,2,0))</f>
        <v/>
      </c>
      <c r="S43" s="36" t="str">
        <f t="shared" si="8"/>
        <v/>
      </c>
      <c r="T43" s="25" t="str">
        <f t="shared" si="9"/>
        <v/>
      </c>
      <c r="U43" s="25" t="str">
        <f t="shared" si="10"/>
        <v/>
      </c>
    </row>
    <row r="44" spans="2:21" ht="16.5" x14ac:dyDescent="0.3">
      <c r="B44" s="22"/>
      <c r="C44" s="22" t="str">
        <f>IF(B44="","",VLOOKUP(B44,LISTAS!$F$5:$G$1006,2,0))</f>
        <v/>
      </c>
      <c r="D44" s="35"/>
      <c r="E44" s="35"/>
      <c r="F44" s="35" t="str">
        <f t="shared" si="11"/>
        <v/>
      </c>
      <c r="G44" s="5"/>
      <c r="H44" s="48" t="str">
        <f t="shared" si="3"/>
        <v/>
      </c>
      <c r="I44" s="63" t="str">
        <f t="shared" si="4"/>
        <v/>
      </c>
      <c r="J44" s="63" t="str">
        <f t="shared" si="4"/>
        <v/>
      </c>
      <c r="K44" s="48" t="str">
        <f t="shared" si="1"/>
        <v/>
      </c>
      <c r="L44" s="69" t="str">
        <f t="shared" si="2"/>
        <v/>
      </c>
      <c r="M44" s="67" t="str">
        <f t="shared" si="5"/>
        <v/>
      </c>
      <c r="N44" s="49">
        <v>36</v>
      </c>
      <c r="O44" s="28"/>
      <c r="P44" s="47" t="str">
        <f t="shared" si="6"/>
        <v/>
      </c>
      <c r="Q44" s="24" t="str">
        <f t="shared" si="7"/>
        <v/>
      </c>
      <c r="R44" s="24" t="str">
        <f>IF($L44="","",VLOOKUP(Q44,LISTAS!$F$5:$G$1006,2,0))</f>
        <v/>
      </c>
      <c r="S44" s="36" t="str">
        <f t="shared" si="8"/>
        <v/>
      </c>
      <c r="T44" s="25" t="str">
        <f t="shared" si="9"/>
        <v/>
      </c>
      <c r="U44" s="25" t="str">
        <f t="shared" si="10"/>
        <v/>
      </c>
    </row>
    <row r="45" spans="2:21" ht="16.5" x14ac:dyDescent="0.3">
      <c r="B45" s="26"/>
      <c r="C45" s="22" t="str">
        <f>IF(B45="","",VLOOKUP(B45,LISTAS!$F$5:$G$1006,2,0))</f>
        <v/>
      </c>
      <c r="D45" s="35"/>
      <c r="E45" s="35"/>
      <c r="F45" s="35" t="str">
        <f t="shared" si="11"/>
        <v/>
      </c>
      <c r="G45" s="5"/>
      <c r="H45" s="48" t="str">
        <f t="shared" si="3"/>
        <v/>
      </c>
      <c r="I45" s="63" t="str">
        <f t="shared" si="4"/>
        <v/>
      </c>
      <c r="J45" s="63" t="str">
        <f t="shared" si="4"/>
        <v/>
      </c>
      <c r="K45" s="48" t="str">
        <f t="shared" si="1"/>
        <v/>
      </c>
      <c r="L45" s="69" t="str">
        <f t="shared" si="2"/>
        <v/>
      </c>
      <c r="M45" s="67" t="str">
        <f t="shared" si="5"/>
        <v/>
      </c>
      <c r="N45" s="49">
        <v>37</v>
      </c>
      <c r="O45" s="28"/>
      <c r="P45" s="47" t="str">
        <f t="shared" si="6"/>
        <v/>
      </c>
      <c r="Q45" s="24" t="str">
        <f t="shared" si="7"/>
        <v/>
      </c>
      <c r="R45" s="24" t="str">
        <f>IF($L45="","",VLOOKUP(Q45,LISTAS!$F$5:$G$1006,2,0))</f>
        <v/>
      </c>
      <c r="S45" s="36" t="str">
        <f t="shared" si="8"/>
        <v/>
      </c>
      <c r="T45" s="25" t="str">
        <f t="shared" si="9"/>
        <v/>
      </c>
      <c r="U45" s="25" t="str">
        <f t="shared" si="10"/>
        <v/>
      </c>
    </row>
    <row r="46" spans="2:21" ht="16.5" x14ac:dyDescent="0.3">
      <c r="B46" s="26"/>
      <c r="C46" s="22" t="str">
        <f>IF(B46="","",VLOOKUP(B46,LISTAS!$F$5:$G$1006,2,0))</f>
        <v/>
      </c>
      <c r="D46" s="35"/>
      <c r="E46" s="35"/>
      <c r="F46" s="35" t="str">
        <f t="shared" si="11"/>
        <v/>
      </c>
      <c r="G46" s="5"/>
      <c r="H46" s="48" t="str">
        <f t="shared" si="3"/>
        <v/>
      </c>
      <c r="I46" s="63" t="str">
        <f t="shared" si="4"/>
        <v/>
      </c>
      <c r="J46" s="63" t="str">
        <f t="shared" si="4"/>
        <v/>
      </c>
      <c r="K46" s="48" t="str">
        <f t="shared" si="1"/>
        <v/>
      </c>
      <c r="L46" s="69" t="str">
        <f t="shared" si="2"/>
        <v/>
      </c>
      <c r="M46" s="67" t="str">
        <f t="shared" si="5"/>
        <v/>
      </c>
      <c r="N46" s="49">
        <v>38</v>
      </c>
      <c r="O46" s="28"/>
      <c r="P46" s="47" t="str">
        <f t="shared" si="6"/>
        <v/>
      </c>
      <c r="Q46" s="24" t="str">
        <f t="shared" si="7"/>
        <v/>
      </c>
      <c r="R46" s="24" t="str">
        <f>IF($L46="","",VLOOKUP(Q46,LISTAS!$F$5:$G$1006,2,0))</f>
        <v/>
      </c>
      <c r="S46" s="36" t="str">
        <f t="shared" si="8"/>
        <v/>
      </c>
      <c r="T46" s="25" t="str">
        <f t="shared" si="9"/>
        <v/>
      </c>
      <c r="U46" s="25" t="str">
        <f t="shared" si="10"/>
        <v/>
      </c>
    </row>
    <row r="47" spans="2:21" ht="16.5" x14ac:dyDescent="0.3">
      <c r="B47" s="26"/>
      <c r="C47" s="22" t="str">
        <f>IF(B47="","",VLOOKUP(B47,LISTAS!$F$5:$G$1006,2,0))</f>
        <v/>
      </c>
      <c r="D47" s="35"/>
      <c r="E47" s="35"/>
      <c r="F47" s="35" t="str">
        <f t="shared" si="11"/>
        <v/>
      </c>
      <c r="G47" s="5"/>
      <c r="H47" s="48" t="str">
        <f t="shared" si="3"/>
        <v/>
      </c>
      <c r="I47" s="63" t="str">
        <f t="shared" si="4"/>
        <v/>
      </c>
      <c r="J47" s="63" t="str">
        <f t="shared" si="4"/>
        <v/>
      </c>
      <c r="K47" s="48" t="str">
        <f t="shared" si="1"/>
        <v/>
      </c>
      <c r="L47" s="69" t="str">
        <f t="shared" si="2"/>
        <v/>
      </c>
      <c r="M47" s="67" t="str">
        <f t="shared" si="5"/>
        <v/>
      </c>
      <c r="N47" s="49">
        <v>39</v>
      </c>
      <c r="O47" s="28"/>
      <c r="P47" s="47" t="str">
        <f t="shared" si="6"/>
        <v/>
      </c>
      <c r="Q47" s="24" t="str">
        <f t="shared" si="7"/>
        <v/>
      </c>
      <c r="R47" s="24" t="str">
        <f>IF($L47="","",VLOOKUP(Q47,LISTAS!$F$5:$G$1006,2,0))</f>
        <v/>
      </c>
      <c r="S47" s="36" t="str">
        <f t="shared" si="8"/>
        <v/>
      </c>
      <c r="T47" s="25" t="str">
        <f t="shared" si="9"/>
        <v/>
      </c>
      <c r="U47" s="25" t="str">
        <f t="shared" si="10"/>
        <v/>
      </c>
    </row>
    <row r="48" spans="2:21" ht="16.5" x14ac:dyDescent="0.3">
      <c r="B48" s="26"/>
      <c r="C48" s="22" t="str">
        <f>IF(B48="","",VLOOKUP(B48,LISTAS!$F$5:$G$1006,2,0))</f>
        <v/>
      </c>
      <c r="D48" s="35"/>
      <c r="E48" s="35"/>
      <c r="F48" s="35" t="str">
        <f t="shared" si="11"/>
        <v/>
      </c>
      <c r="G48" s="5"/>
      <c r="H48" s="48" t="str">
        <f t="shared" si="3"/>
        <v/>
      </c>
      <c r="I48" s="63" t="str">
        <f t="shared" si="4"/>
        <v/>
      </c>
      <c r="J48" s="63" t="str">
        <f t="shared" si="4"/>
        <v/>
      </c>
      <c r="K48" s="48" t="str">
        <f t="shared" si="1"/>
        <v/>
      </c>
      <c r="L48" s="69" t="str">
        <f t="shared" si="2"/>
        <v/>
      </c>
      <c r="M48" s="67" t="str">
        <f t="shared" si="5"/>
        <v/>
      </c>
      <c r="N48" s="49">
        <v>40</v>
      </c>
      <c r="O48" s="28"/>
      <c r="P48" s="47" t="str">
        <f t="shared" si="6"/>
        <v/>
      </c>
      <c r="Q48" s="24" t="str">
        <f t="shared" si="7"/>
        <v/>
      </c>
      <c r="R48" s="24" t="str">
        <f>IF($L48="","",VLOOKUP(Q48,LISTAS!$F$5:$G$1006,2,0))</f>
        <v/>
      </c>
      <c r="S48" s="36" t="str">
        <f t="shared" si="8"/>
        <v/>
      </c>
      <c r="T48" s="25" t="str">
        <f t="shared" si="9"/>
        <v/>
      </c>
      <c r="U48" s="25" t="str">
        <f t="shared" si="10"/>
        <v/>
      </c>
    </row>
    <row r="49" spans="2:21" ht="16.5" x14ac:dyDescent="0.3">
      <c r="B49" s="26"/>
      <c r="C49" s="22" t="str">
        <f>IF(B49="","",VLOOKUP(B49,LISTAS!$F$5:$G$1006,2,0))</f>
        <v/>
      </c>
      <c r="D49" s="35"/>
      <c r="E49" s="35"/>
      <c r="F49" s="35" t="str">
        <f t="shared" si="11"/>
        <v/>
      </c>
      <c r="G49" s="5"/>
      <c r="H49" s="48" t="str">
        <f t="shared" si="3"/>
        <v/>
      </c>
      <c r="I49" s="63" t="str">
        <f t="shared" si="4"/>
        <v/>
      </c>
      <c r="J49" s="63" t="str">
        <f t="shared" si="4"/>
        <v/>
      </c>
      <c r="K49" s="48" t="str">
        <f t="shared" si="1"/>
        <v/>
      </c>
      <c r="L49" s="69" t="str">
        <f t="shared" si="2"/>
        <v/>
      </c>
      <c r="M49" s="67" t="str">
        <f t="shared" si="5"/>
        <v/>
      </c>
      <c r="N49" s="49">
        <v>41</v>
      </c>
      <c r="O49" s="28"/>
      <c r="P49" s="47" t="str">
        <f t="shared" si="6"/>
        <v/>
      </c>
      <c r="Q49" s="24" t="str">
        <f t="shared" si="7"/>
        <v/>
      </c>
      <c r="R49" s="24" t="str">
        <f>IF($L49="","",VLOOKUP(Q49,LISTAS!$F$5:$G$1006,2,0))</f>
        <v/>
      </c>
      <c r="S49" s="36" t="str">
        <f t="shared" si="8"/>
        <v/>
      </c>
      <c r="T49" s="25" t="str">
        <f t="shared" si="9"/>
        <v/>
      </c>
      <c r="U49" s="25" t="str">
        <f t="shared" si="10"/>
        <v/>
      </c>
    </row>
    <row r="50" spans="2:21" ht="16.5" x14ac:dyDescent="0.3">
      <c r="B50" s="26"/>
      <c r="C50" s="22" t="str">
        <f>IF(B50="","",VLOOKUP(B50,LISTAS!$F$5:$G$1006,2,0))</f>
        <v/>
      </c>
      <c r="D50" s="35"/>
      <c r="E50" s="35"/>
      <c r="F50" s="35" t="str">
        <f t="shared" si="11"/>
        <v/>
      </c>
      <c r="G50" s="5"/>
      <c r="H50" s="48" t="str">
        <f t="shared" si="3"/>
        <v/>
      </c>
      <c r="I50" s="63" t="str">
        <f t="shared" si="4"/>
        <v/>
      </c>
      <c r="J50" s="63" t="str">
        <f t="shared" si="4"/>
        <v/>
      </c>
      <c r="K50" s="48" t="str">
        <f t="shared" si="1"/>
        <v/>
      </c>
      <c r="L50" s="69" t="str">
        <f t="shared" si="2"/>
        <v/>
      </c>
      <c r="M50" s="67" t="str">
        <f t="shared" si="5"/>
        <v/>
      </c>
      <c r="N50" s="49">
        <v>42</v>
      </c>
      <c r="O50" s="28"/>
      <c r="P50" s="47" t="str">
        <f t="shared" si="6"/>
        <v/>
      </c>
      <c r="Q50" s="24" t="str">
        <f t="shared" si="7"/>
        <v/>
      </c>
      <c r="R50" s="24" t="str">
        <f>IF($L50="","",VLOOKUP(Q50,LISTAS!$F$5:$G$1006,2,0))</f>
        <v/>
      </c>
      <c r="S50" s="36" t="str">
        <f t="shared" si="8"/>
        <v/>
      </c>
      <c r="T50" s="25" t="str">
        <f t="shared" si="9"/>
        <v/>
      </c>
      <c r="U50" s="25" t="str">
        <f t="shared" si="10"/>
        <v/>
      </c>
    </row>
    <row r="51" spans="2:21" ht="16.5" x14ac:dyDescent="0.3">
      <c r="B51" s="26"/>
      <c r="C51" s="22" t="str">
        <f>IF(B51="","",VLOOKUP(B51,LISTAS!$F$5:$G$1006,2,0))</f>
        <v/>
      </c>
      <c r="D51" s="35"/>
      <c r="E51" s="35"/>
      <c r="F51" s="35" t="str">
        <f t="shared" si="11"/>
        <v/>
      </c>
      <c r="G51" s="5"/>
      <c r="H51" s="48" t="str">
        <f t="shared" si="3"/>
        <v/>
      </c>
      <c r="I51" s="63" t="str">
        <f t="shared" si="4"/>
        <v/>
      </c>
      <c r="J51" s="63" t="str">
        <f t="shared" si="4"/>
        <v/>
      </c>
      <c r="K51" s="48" t="str">
        <f t="shared" si="1"/>
        <v/>
      </c>
      <c r="L51" s="69" t="str">
        <f t="shared" si="2"/>
        <v/>
      </c>
      <c r="M51" s="67" t="str">
        <f t="shared" si="5"/>
        <v/>
      </c>
      <c r="N51" s="49">
        <v>43</v>
      </c>
      <c r="O51" s="28"/>
      <c r="P51" s="47" t="str">
        <f t="shared" si="6"/>
        <v/>
      </c>
      <c r="Q51" s="24" t="str">
        <f t="shared" si="7"/>
        <v/>
      </c>
      <c r="R51" s="24" t="str">
        <f>IF($L51="","",VLOOKUP(Q51,LISTAS!$F$5:$G$1006,2,0))</f>
        <v/>
      </c>
      <c r="S51" s="36" t="str">
        <f t="shared" si="8"/>
        <v/>
      </c>
      <c r="T51" s="25" t="str">
        <f t="shared" si="9"/>
        <v/>
      </c>
      <c r="U51" s="25" t="str">
        <f t="shared" si="10"/>
        <v/>
      </c>
    </row>
    <row r="52" spans="2:21" ht="16.5" x14ac:dyDescent="0.3">
      <c r="B52" s="26"/>
      <c r="C52" s="22" t="str">
        <f>IF(B52="","",VLOOKUP(B52,LISTAS!$F$5:$G$1006,2,0))</f>
        <v/>
      </c>
      <c r="D52" s="35"/>
      <c r="E52" s="35"/>
      <c r="F52" s="35" t="str">
        <f t="shared" si="11"/>
        <v/>
      </c>
      <c r="G52" s="5"/>
      <c r="H52" s="48" t="str">
        <f t="shared" si="3"/>
        <v/>
      </c>
      <c r="I52" s="63" t="str">
        <f t="shared" si="4"/>
        <v/>
      </c>
      <c r="J52" s="63" t="str">
        <f t="shared" si="4"/>
        <v/>
      </c>
      <c r="K52" s="48" t="str">
        <f t="shared" si="1"/>
        <v/>
      </c>
      <c r="L52" s="69" t="str">
        <f t="shared" si="2"/>
        <v/>
      </c>
      <c r="M52" s="67" t="str">
        <f t="shared" si="5"/>
        <v/>
      </c>
      <c r="N52" s="49">
        <v>44</v>
      </c>
      <c r="O52" s="28"/>
      <c r="P52" s="47" t="str">
        <f t="shared" si="6"/>
        <v/>
      </c>
      <c r="Q52" s="24" t="str">
        <f t="shared" si="7"/>
        <v/>
      </c>
      <c r="R52" s="24" t="str">
        <f>IF($L52="","",VLOOKUP(Q52,LISTAS!$F$5:$G$1006,2,0))</f>
        <v/>
      </c>
      <c r="S52" s="36" t="str">
        <f t="shared" si="8"/>
        <v/>
      </c>
      <c r="T52" s="25" t="str">
        <f t="shared" si="9"/>
        <v/>
      </c>
      <c r="U52" s="25" t="str">
        <f t="shared" si="10"/>
        <v/>
      </c>
    </row>
    <row r="53" spans="2:21" ht="16.5" x14ac:dyDescent="0.3">
      <c r="B53" s="26"/>
      <c r="C53" s="22" t="str">
        <f>IF(B53="","",VLOOKUP(B53,LISTAS!$F$5:$G$1006,2,0))</f>
        <v/>
      </c>
      <c r="D53" s="35"/>
      <c r="E53" s="35"/>
      <c r="F53" s="35" t="str">
        <f t="shared" si="11"/>
        <v/>
      </c>
      <c r="G53" s="5"/>
      <c r="H53" s="48" t="str">
        <f t="shared" si="3"/>
        <v/>
      </c>
      <c r="I53" s="63" t="str">
        <f t="shared" si="4"/>
        <v/>
      </c>
      <c r="J53" s="63" t="str">
        <f t="shared" si="4"/>
        <v/>
      </c>
      <c r="K53" s="48" t="str">
        <f t="shared" si="1"/>
        <v/>
      </c>
      <c r="L53" s="69" t="str">
        <f t="shared" si="2"/>
        <v/>
      </c>
      <c r="M53" s="67" t="str">
        <f t="shared" si="5"/>
        <v/>
      </c>
      <c r="N53" s="49">
        <v>45</v>
      </c>
      <c r="O53" s="28"/>
      <c r="P53" s="47" t="str">
        <f t="shared" si="6"/>
        <v/>
      </c>
      <c r="Q53" s="24" t="str">
        <f t="shared" si="7"/>
        <v/>
      </c>
      <c r="R53" s="24" t="str">
        <f>IF($L53="","",VLOOKUP(Q53,LISTAS!$F$5:$G$1006,2,0))</f>
        <v/>
      </c>
      <c r="S53" s="36" t="str">
        <f t="shared" si="8"/>
        <v/>
      </c>
      <c r="T53" s="25" t="str">
        <f t="shared" si="9"/>
        <v/>
      </c>
      <c r="U53" s="25" t="str">
        <f t="shared" si="10"/>
        <v/>
      </c>
    </row>
    <row r="54" spans="2:21" ht="16.5" x14ac:dyDescent="0.3">
      <c r="B54" s="26"/>
      <c r="C54" s="22" t="str">
        <f>IF(B54="","",VLOOKUP(B54,LISTAS!$F$5:$G$1006,2,0))</f>
        <v/>
      </c>
      <c r="D54" s="35"/>
      <c r="E54" s="35"/>
      <c r="F54" s="35" t="str">
        <f t="shared" si="11"/>
        <v/>
      </c>
      <c r="G54" s="5"/>
      <c r="H54" s="48" t="str">
        <f t="shared" si="3"/>
        <v/>
      </c>
      <c r="I54" s="63" t="str">
        <f t="shared" si="4"/>
        <v/>
      </c>
      <c r="J54" s="63" t="str">
        <f t="shared" si="4"/>
        <v/>
      </c>
      <c r="K54" s="48" t="str">
        <f t="shared" si="1"/>
        <v/>
      </c>
      <c r="L54" s="69" t="str">
        <f t="shared" si="2"/>
        <v/>
      </c>
      <c r="M54" s="67" t="str">
        <f t="shared" si="5"/>
        <v/>
      </c>
      <c r="N54" s="49">
        <v>46</v>
      </c>
      <c r="O54" s="28"/>
      <c r="P54" s="47" t="str">
        <f t="shared" si="6"/>
        <v/>
      </c>
      <c r="Q54" s="24" t="str">
        <f t="shared" si="7"/>
        <v/>
      </c>
      <c r="R54" s="24" t="str">
        <f>IF($L54="","",VLOOKUP(Q54,LISTAS!$F$5:$G$1006,2,0))</f>
        <v/>
      </c>
      <c r="S54" s="36" t="str">
        <f t="shared" si="8"/>
        <v/>
      </c>
      <c r="T54" s="25" t="str">
        <f t="shared" si="9"/>
        <v/>
      </c>
      <c r="U54" s="25" t="str">
        <f t="shared" si="10"/>
        <v/>
      </c>
    </row>
    <row r="55" spans="2:21" ht="16.5" x14ac:dyDescent="0.3">
      <c r="B55" s="26"/>
      <c r="C55" s="22" t="str">
        <f>IF(B55="","",VLOOKUP(B55,LISTAS!$F$5:$G$1006,2,0))</f>
        <v/>
      </c>
      <c r="D55" s="35"/>
      <c r="E55" s="35"/>
      <c r="F55" s="35" t="str">
        <f t="shared" si="11"/>
        <v/>
      </c>
      <c r="G55" s="5"/>
      <c r="H55" s="48" t="str">
        <f t="shared" si="3"/>
        <v/>
      </c>
      <c r="I55" s="63" t="str">
        <f t="shared" si="4"/>
        <v/>
      </c>
      <c r="J55" s="63" t="str">
        <f t="shared" si="4"/>
        <v/>
      </c>
      <c r="K55" s="48" t="str">
        <f t="shared" si="1"/>
        <v/>
      </c>
      <c r="L55" s="69" t="str">
        <f t="shared" si="2"/>
        <v/>
      </c>
      <c r="M55" s="67" t="str">
        <f t="shared" si="5"/>
        <v/>
      </c>
      <c r="N55" s="49">
        <v>47</v>
      </c>
      <c r="O55" s="28"/>
      <c r="P55" s="47" t="str">
        <f t="shared" si="6"/>
        <v/>
      </c>
      <c r="Q55" s="24" t="str">
        <f t="shared" si="7"/>
        <v/>
      </c>
      <c r="R55" s="24" t="str">
        <f>IF($L55="","",VLOOKUP(Q55,LISTAS!$F$5:$G$1006,2,0))</f>
        <v/>
      </c>
      <c r="S55" s="36" t="str">
        <f t="shared" si="8"/>
        <v/>
      </c>
      <c r="T55" s="25" t="str">
        <f t="shared" si="9"/>
        <v/>
      </c>
      <c r="U55" s="25" t="str">
        <f t="shared" si="10"/>
        <v/>
      </c>
    </row>
    <row r="56" spans="2:21" ht="16.5" x14ac:dyDescent="0.3">
      <c r="B56" s="26"/>
      <c r="C56" s="22" t="str">
        <f>IF(B56="","",VLOOKUP(B56,LISTAS!$F$5:$G$1006,2,0))</f>
        <v/>
      </c>
      <c r="D56" s="35"/>
      <c r="E56" s="35"/>
      <c r="F56" s="35" t="str">
        <f t="shared" si="11"/>
        <v/>
      </c>
      <c r="G56" s="5"/>
      <c r="H56" s="48" t="str">
        <f t="shared" si="3"/>
        <v/>
      </c>
      <c r="I56" s="63" t="str">
        <f t="shared" si="4"/>
        <v/>
      </c>
      <c r="J56" s="63" t="str">
        <f t="shared" si="4"/>
        <v/>
      </c>
      <c r="K56" s="48" t="str">
        <f t="shared" si="1"/>
        <v/>
      </c>
      <c r="L56" s="69" t="str">
        <f t="shared" si="2"/>
        <v/>
      </c>
      <c r="M56" s="67" t="str">
        <f t="shared" si="5"/>
        <v/>
      </c>
      <c r="N56" s="49">
        <v>48</v>
      </c>
      <c r="O56" s="28"/>
      <c r="P56" s="47" t="str">
        <f t="shared" si="6"/>
        <v/>
      </c>
      <c r="Q56" s="24" t="str">
        <f t="shared" si="7"/>
        <v/>
      </c>
      <c r="R56" s="24" t="str">
        <f>IF($L56="","",VLOOKUP(Q56,LISTAS!$F$5:$G$1006,2,0))</f>
        <v/>
      </c>
      <c r="S56" s="36" t="str">
        <f t="shared" si="8"/>
        <v/>
      </c>
      <c r="T56" s="25" t="str">
        <f t="shared" si="9"/>
        <v/>
      </c>
      <c r="U56" s="25" t="str">
        <f t="shared" si="10"/>
        <v/>
      </c>
    </row>
    <row r="57" spans="2:21" ht="16.5" x14ac:dyDescent="0.3">
      <c r="B57" s="26"/>
      <c r="C57" s="22" t="str">
        <f>IF(B57="","",VLOOKUP(B57,LISTAS!$F$5:$G$1006,2,0))</f>
        <v/>
      </c>
      <c r="D57" s="35"/>
      <c r="E57" s="35"/>
      <c r="F57" s="35" t="str">
        <f t="shared" si="11"/>
        <v/>
      </c>
      <c r="G57" s="5"/>
      <c r="H57" s="48" t="str">
        <f t="shared" si="3"/>
        <v/>
      </c>
      <c r="I57" s="63" t="str">
        <f t="shared" si="4"/>
        <v/>
      </c>
      <c r="J57" s="63" t="str">
        <f t="shared" si="4"/>
        <v/>
      </c>
      <c r="K57" s="48" t="str">
        <f t="shared" si="1"/>
        <v/>
      </c>
      <c r="L57" s="69" t="str">
        <f t="shared" si="2"/>
        <v/>
      </c>
      <c r="M57" s="67" t="str">
        <f t="shared" si="5"/>
        <v/>
      </c>
      <c r="N57" s="49">
        <v>49</v>
      </c>
      <c r="O57" s="28"/>
      <c r="P57" s="47" t="str">
        <f t="shared" si="6"/>
        <v/>
      </c>
      <c r="Q57" s="24" t="str">
        <f t="shared" si="7"/>
        <v/>
      </c>
      <c r="R57" s="24" t="str">
        <f>IF($L57="","",VLOOKUP(Q57,LISTAS!$F$5:$G$1006,2,0))</f>
        <v/>
      </c>
      <c r="S57" s="36" t="str">
        <f t="shared" si="8"/>
        <v/>
      </c>
      <c r="T57" s="25" t="str">
        <f t="shared" si="9"/>
        <v/>
      </c>
      <c r="U57" s="25" t="str">
        <f t="shared" si="10"/>
        <v/>
      </c>
    </row>
    <row r="58" spans="2:21" ht="16.5" x14ac:dyDescent="0.3">
      <c r="B58" s="26"/>
      <c r="C58" s="22" t="str">
        <f>IF(B58="","",VLOOKUP(B58,LISTAS!$F$5:$G$1006,2,0))</f>
        <v/>
      </c>
      <c r="D58" s="35"/>
      <c r="E58" s="35"/>
      <c r="F58" s="35" t="str">
        <f t="shared" si="11"/>
        <v/>
      </c>
      <c r="G58" s="5"/>
      <c r="H58" s="48" t="str">
        <f t="shared" si="3"/>
        <v/>
      </c>
      <c r="I58" s="63" t="str">
        <f t="shared" si="4"/>
        <v/>
      </c>
      <c r="J58" s="63" t="str">
        <f t="shared" si="4"/>
        <v/>
      </c>
      <c r="K58" s="48" t="str">
        <f t="shared" si="1"/>
        <v/>
      </c>
      <c r="L58" s="69" t="str">
        <f t="shared" si="2"/>
        <v/>
      </c>
      <c r="M58" s="67" t="str">
        <f t="shared" si="5"/>
        <v/>
      </c>
      <c r="N58" s="49">
        <v>50</v>
      </c>
      <c r="O58" s="28"/>
      <c r="P58" s="47" t="str">
        <f t="shared" si="6"/>
        <v/>
      </c>
      <c r="Q58" s="24" t="str">
        <f t="shared" si="7"/>
        <v/>
      </c>
      <c r="R58" s="24" t="str">
        <f>IF($L58="","",VLOOKUP(Q58,LISTAS!$F$5:$G$1006,2,0))</f>
        <v/>
      </c>
      <c r="S58" s="36" t="str">
        <f t="shared" si="8"/>
        <v/>
      </c>
      <c r="T58" s="25" t="str">
        <f t="shared" si="9"/>
        <v/>
      </c>
      <c r="U58" s="25" t="str">
        <f t="shared" si="10"/>
        <v/>
      </c>
    </row>
    <row r="59" spans="2:21" ht="16.5" x14ac:dyDescent="0.3">
      <c r="B59" s="26"/>
      <c r="C59" s="22" t="str">
        <f>IF(B59="","",VLOOKUP(B59,LISTAS!$F$5:$G$1006,2,0))</f>
        <v/>
      </c>
      <c r="D59" s="35"/>
      <c r="E59" s="35"/>
      <c r="F59" s="35" t="str">
        <f t="shared" si="11"/>
        <v/>
      </c>
      <c r="G59" s="5"/>
      <c r="H59" s="48" t="str">
        <f t="shared" si="3"/>
        <v/>
      </c>
      <c r="I59" s="63" t="str">
        <f t="shared" si="4"/>
        <v/>
      </c>
      <c r="J59" s="63" t="str">
        <f t="shared" si="4"/>
        <v/>
      </c>
      <c r="K59" s="48" t="str">
        <f t="shared" si="1"/>
        <v/>
      </c>
      <c r="L59" s="69" t="str">
        <f t="shared" si="2"/>
        <v/>
      </c>
      <c r="M59" s="67" t="str">
        <f t="shared" si="5"/>
        <v/>
      </c>
      <c r="N59" s="49">
        <v>51</v>
      </c>
      <c r="O59" s="28"/>
      <c r="P59" s="47" t="str">
        <f t="shared" si="6"/>
        <v/>
      </c>
      <c r="Q59" s="24" t="str">
        <f t="shared" si="7"/>
        <v/>
      </c>
      <c r="R59" s="24" t="str">
        <f>IF($L59="","",VLOOKUP(Q59,LISTAS!$F$5:$G$1006,2,0))</f>
        <v/>
      </c>
      <c r="S59" s="36" t="str">
        <f t="shared" si="8"/>
        <v/>
      </c>
      <c r="T59" s="25" t="str">
        <f t="shared" si="9"/>
        <v/>
      </c>
      <c r="U59" s="25" t="str">
        <f t="shared" si="10"/>
        <v/>
      </c>
    </row>
    <row r="60" spans="2:21" ht="16.5" x14ac:dyDescent="0.3">
      <c r="B60" s="26"/>
      <c r="C60" s="22" t="str">
        <f>IF(B60="","",VLOOKUP(B60,LISTAS!$F$5:$G$1006,2,0))</f>
        <v/>
      </c>
      <c r="D60" s="35"/>
      <c r="E60" s="35"/>
      <c r="F60" s="35" t="str">
        <f t="shared" si="11"/>
        <v/>
      </c>
      <c r="G60" s="5"/>
      <c r="H60" s="48" t="str">
        <f t="shared" si="3"/>
        <v/>
      </c>
      <c r="I60" s="63" t="str">
        <f t="shared" si="4"/>
        <v/>
      </c>
      <c r="J60" s="63" t="str">
        <f t="shared" si="4"/>
        <v/>
      </c>
      <c r="K60" s="48" t="str">
        <f t="shared" si="1"/>
        <v/>
      </c>
      <c r="L60" s="69" t="str">
        <f t="shared" si="2"/>
        <v/>
      </c>
      <c r="M60" s="67" t="str">
        <f t="shared" si="5"/>
        <v/>
      </c>
      <c r="N60" s="49">
        <v>52</v>
      </c>
      <c r="O60" s="28"/>
      <c r="P60" s="47" t="str">
        <f t="shared" si="6"/>
        <v/>
      </c>
      <c r="Q60" s="24" t="str">
        <f t="shared" si="7"/>
        <v/>
      </c>
      <c r="R60" s="24" t="str">
        <f>IF($L60="","",VLOOKUP(Q60,LISTAS!$F$5:$G$1006,2,0))</f>
        <v/>
      </c>
      <c r="S60" s="36" t="str">
        <f t="shared" si="8"/>
        <v/>
      </c>
      <c r="T60" s="25" t="str">
        <f t="shared" si="9"/>
        <v/>
      </c>
      <c r="U60" s="25" t="str">
        <f t="shared" si="10"/>
        <v/>
      </c>
    </row>
    <row r="61" spans="2:21" ht="16.5" x14ac:dyDescent="0.3">
      <c r="B61" s="26"/>
      <c r="C61" s="22" t="str">
        <f>IF(B61="","",VLOOKUP(B61,LISTAS!$F$5:$G$1006,2,0))</f>
        <v/>
      </c>
      <c r="D61" s="35"/>
      <c r="E61" s="35"/>
      <c r="F61" s="35" t="str">
        <f t="shared" si="11"/>
        <v/>
      </c>
      <c r="G61" s="5"/>
      <c r="H61" s="48" t="str">
        <f t="shared" si="3"/>
        <v/>
      </c>
      <c r="I61" s="63" t="str">
        <f t="shared" si="4"/>
        <v/>
      </c>
      <c r="J61" s="63" t="str">
        <f t="shared" si="4"/>
        <v/>
      </c>
      <c r="K61" s="48" t="str">
        <f t="shared" si="1"/>
        <v/>
      </c>
      <c r="L61" s="69" t="str">
        <f t="shared" si="2"/>
        <v/>
      </c>
      <c r="M61" s="67" t="str">
        <f t="shared" si="5"/>
        <v/>
      </c>
      <c r="N61" s="49">
        <v>53</v>
      </c>
      <c r="O61" s="28"/>
      <c r="P61" s="47" t="str">
        <f t="shared" si="6"/>
        <v/>
      </c>
      <c r="Q61" s="24" t="str">
        <f t="shared" si="7"/>
        <v/>
      </c>
      <c r="R61" s="24" t="str">
        <f>IF($L61="","",VLOOKUP(Q61,LISTAS!$F$5:$G$1006,2,0))</f>
        <v/>
      </c>
      <c r="S61" s="36" t="str">
        <f t="shared" si="8"/>
        <v/>
      </c>
      <c r="T61" s="25" t="str">
        <f t="shared" si="9"/>
        <v/>
      </c>
      <c r="U61" s="25" t="str">
        <f t="shared" si="10"/>
        <v/>
      </c>
    </row>
    <row r="62" spans="2:21" ht="16.5" x14ac:dyDescent="0.3">
      <c r="B62" s="26"/>
      <c r="C62" s="22" t="str">
        <f>IF(B62="","",VLOOKUP(B62,LISTAS!$F$5:$G$1006,2,0))</f>
        <v/>
      </c>
      <c r="D62" s="35"/>
      <c r="E62" s="35"/>
      <c r="F62" s="35" t="str">
        <f t="shared" si="11"/>
        <v/>
      </c>
      <c r="G62" s="5"/>
      <c r="H62" s="48" t="str">
        <f t="shared" si="3"/>
        <v/>
      </c>
      <c r="I62" s="63" t="str">
        <f t="shared" si="4"/>
        <v/>
      </c>
      <c r="J62" s="63" t="str">
        <f t="shared" si="4"/>
        <v/>
      </c>
      <c r="K62" s="48" t="str">
        <f t="shared" si="1"/>
        <v/>
      </c>
      <c r="L62" s="69" t="str">
        <f t="shared" si="2"/>
        <v/>
      </c>
      <c r="M62" s="67" t="str">
        <f t="shared" si="5"/>
        <v/>
      </c>
      <c r="N62" s="49">
        <v>54</v>
      </c>
      <c r="O62" s="28"/>
      <c r="P62" s="47" t="str">
        <f t="shared" si="6"/>
        <v/>
      </c>
      <c r="Q62" s="24" t="str">
        <f t="shared" si="7"/>
        <v/>
      </c>
      <c r="R62" s="24" t="str">
        <f>IF($L62="","",VLOOKUP(Q62,LISTAS!$F$5:$G$1006,2,0))</f>
        <v/>
      </c>
      <c r="S62" s="36" t="str">
        <f t="shared" si="8"/>
        <v/>
      </c>
      <c r="T62" s="25" t="str">
        <f t="shared" si="9"/>
        <v/>
      </c>
      <c r="U62" s="25" t="str">
        <f t="shared" si="10"/>
        <v/>
      </c>
    </row>
    <row r="63" spans="2:21" ht="16.5" x14ac:dyDescent="0.3">
      <c r="B63" s="26"/>
      <c r="C63" s="22" t="str">
        <f>IF(B63="","",VLOOKUP(B63,LISTAS!$F$5:$G$1006,2,0))</f>
        <v/>
      </c>
      <c r="D63" s="35"/>
      <c r="E63" s="35"/>
      <c r="F63" s="35" t="str">
        <f t="shared" si="11"/>
        <v/>
      </c>
      <c r="G63" s="5"/>
      <c r="H63" s="48" t="str">
        <f t="shared" si="3"/>
        <v/>
      </c>
      <c r="I63" s="63" t="str">
        <f t="shared" si="4"/>
        <v/>
      </c>
      <c r="J63" s="63" t="str">
        <f t="shared" si="4"/>
        <v/>
      </c>
      <c r="K63" s="48" t="str">
        <f t="shared" si="1"/>
        <v/>
      </c>
      <c r="L63" s="69" t="str">
        <f t="shared" si="2"/>
        <v/>
      </c>
      <c r="M63" s="67" t="str">
        <f t="shared" si="5"/>
        <v/>
      </c>
      <c r="N63" s="49">
        <v>55</v>
      </c>
      <c r="O63" s="28"/>
      <c r="P63" s="47" t="str">
        <f t="shared" si="6"/>
        <v/>
      </c>
      <c r="Q63" s="24" t="str">
        <f t="shared" si="7"/>
        <v/>
      </c>
      <c r="R63" s="24" t="str">
        <f>IF($L63="","",VLOOKUP(Q63,LISTAS!$F$5:$G$1006,2,0))</f>
        <v/>
      </c>
      <c r="S63" s="36" t="str">
        <f t="shared" si="8"/>
        <v/>
      </c>
      <c r="T63" s="25" t="str">
        <f t="shared" si="9"/>
        <v/>
      </c>
      <c r="U63" s="25" t="str">
        <f t="shared" si="10"/>
        <v/>
      </c>
    </row>
    <row r="64" spans="2:21" ht="16.5" x14ac:dyDescent="0.3">
      <c r="B64" s="26"/>
      <c r="C64" s="22" t="str">
        <f>IF(B64="","",VLOOKUP(B64,LISTAS!$F$5:$G$1006,2,0))</f>
        <v/>
      </c>
      <c r="D64" s="35"/>
      <c r="E64" s="35"/>
      <c r="F64" s="35" t="str">
        <f t="shared" si="11"/>
        <v/>
      </c>
      <c r="G64" s="5"/>
      <c r="H64" s="48" t="str">
        <f t="shared" si="3"/>
        <v/>
      </c>
      <c r="I64" s="63" t="str">
        <f t="shared" si="4"/>
        <v/>
      </c>
      <c r="J64" s="63" t="str">
        <f t="shared" si="4"/>
        <v/>
      </c>
      <c r="K64" s="48" t="str">
        <f t="shared" si="1"/>
        <v/>
      </c>
      <c r="L64" s="69" t="str">
        <f t="shared" si="2"/>
        <v/>
      </c>
      <c r="M64" s="67" t="str">
        <f t="shared" si="5"/>
        <v/>
      </c>
      <c r="N64" s="49">
        <v>56</v>
      </c>
      <c r="O64" s="28"/>
      <c r="P64" s="47" t="str">
        <f t="shared" si="6"/>
        <v/>
      </c>
      <c r="Q64" s="24" t="str">
        <f t="shared" si="7"/>
        <v/>
      </c>
      <c r="R64" s="24" t="str">
        <f>IF($L64="","",VLOOKUP(Q64,LISTAS!$F$5:$G$1006,2,0))</f>
        <v/>
      </c>
      <c r="S64" s="36" t="str">
        <f t="shared" si="8"/>
        <v/>
      </c>
      <c r="T64" s="25" t="str">
        <f t="shared" si="9"/>
        <v/>
      </c>
      <c r="U64" s="25" t="str">
        <f t="shared" si="10"/>
        <v/>
      </c>
    </row>
    <row r="65" spans="2:21" ht="16.5" x14ac:dyDescent="0.3">
      <c r="B65" s="26"/>
      <c r="C65" s="22" t="str">
        <f>IF(B65="","",VLOOKUP(B65,LISTAS!$F$5:$G$1006,2,0))</f>
        <v/>
      </c>
      <c r="D65" s="35"/>
      <c r="E65" s="35"/>
      <c r="F65" s="35" t="str">
        <f t="shared" si="11"/>
        <v/>
      </c>
      <c r="G65" s="5"/>
      <c r="H65" s="48" t="str">
        <f t="shared" si="3"/>
        <v/>
      </c>
      <c r="I65" s="63" t="str">
        <f t="shared" si="4"/>
        <v/>
      </c>
      <c r="J65" s="63" t="str">
        <f t="shared" si="4"/>
        <v/>
      </c>
      <c r="K65" s="48" t="str">
        <f t="shared" si="1"/>
        <v/>
      </c>
      <c r="L65" s="69" t="str">
        <f t="shared" si="2"/>
        <v/>
      </c>
      <c r="M65" s="67" t="str">
        <f t="shared" si="5"/>
        <v/>
      </c>
      <c r="N65" s="49">
        <v>57</v>
      </c>
      <c r="O65" s="28"/>
      <c r="P65" s="47" t="str">
        <f t="shared" si="6"/>
        <v/>
      </c>
      <c r="Q65" s="24" t="str">
        <f t="shared" si="7"/>
        <v/>
      </c>
      <c r="R65" s="24" t="str">
        <f>IF($L65="","",VLOOKUP(Q65,LISTAS!$F$5:$G$1006,2,0))</f>
        <v/>
      </c>
      <c r="S65" s="36" t="str">
        <f t="shared" si="8"/>
        <v/>
      </c>
      <c r="T65" s="25" t="str">
        <f t="shared" si="9"/>
        <v/>
      </c>
      <c r="U65" s="25" t="str">
        <f t="shared" si="10"/>
        <v/>
      </c>
    </row>
    <row r="66" spans="2:21" ht="16.5" x14ac:dyDescent="0.3">
      <c r="B66" s="26"/>
      <c r="C66" s="22" t="str">
        <f>IF(B66="","",VLOOKUP(B66,LISTAS!$F$5:$G$1006,2,0))</f>
        <v/>
      </c>
      <c r="D66" s="35"/>
      <c r="E66" s="35"/>
      <c r="F66" s="35" t="str">
        <f t="shared" si="11"/>
        <v/>
      </c>
      <c r="G66" s="5"/>
      <c r="H66" s="48" t="str">
        <f t="shared" si="3"/>
        <v/>
      </c>
      <c r="I66" s="63" t="str">
        <f t="shared" si="4"/>
        <v/>
      </c>
      <c r="J66" s="63" t="str">
        <f t="shared" si="4"/>
        <v/>
      </c>
      <c r="K66" s="48" t="str">
        <f t="shared" si="1"/>
        <v/>
      </c>
      <c r="L66" s="69" t="str">
        <f t="shared" si="2"/>
        <v/>
      </c>
      <c r="M66" s="67" t="str">
        <f t="shared" si="5"/>
        <v/>
      </c>
      <c r="N66" s="49">
        <v>58</v>
      </c>
      <c r="O66" s="28"/>
      <c r="P66" s="47" t="str">
        <f t="shared" si="6"/>
        <v/>
      </c>
      <c r="Q66" s="24" t="str">
        <f t="shared" si="7"/>
        <v/>
      </c>
      <c r="R66" s="24" t="str">
        <f>IF($L66="","",VLOOKUP(Q66,LISTAS!$F$5:$G$1006,2,0))</f>
        <v/>
      </c>
      <c r="S66" s="36" t="str">
        <f t="shared" si="8"/>
        <v/>
      </c>
      <c r="T66" s="25" t="str">
        <f t="shared" si="9"/>
        <v/>
      </c>
      <c r="U66" s="25" t="str">
        <f t="shared" si="10"/>
        <v/>
      </c>
    </row>
    <row r="67" spans="2:21" ht="16.5" x14ac:dyDescent="0.3">
      <c r="B67" s="26"/>
      <c r="C67" s="22" t="str">
        <f>IF(B67="","",VLOOKUP(B67,LISTAS!$F$5:$G$1006,2,0))</f>
        <v/>
      </c>
      <c r="D67" s="35"/>
      <c r="E67" s="35"/>
      <c r="F67" s="35" t="str">
        <f t="shared" si="11"/>
        <v/>
      </c>
      <c r="G67" s="5"/>
      <c r="H67" s="48" t="str">
        <f t="shared" si="3"/>
        <v/>
      </c>
      <c r="I67" s="63" t="str">
        <f t="shared" si="4"/>
        <v/>
      </c>
      <c r="J67" s="63" t="str">
        <f t="shared" si="4"/>
        <v/>
      </c>
      <c r="K67" s="48" t="str">
        <f t="shared" si="1"/>
        <v/>
      </c>
      <c r="L67" s="69" t="str">
        <f t="shared" si="2"/>
        <v/>
      </c>
      <c r="M67" s="67" t="str">
        <f t="shared" si="5"/>
        <v/>
      </c>
      <c r="N67" s="49">
        <v>59</v>
      </c>
      <c r="O67" s="28"/>
      <c r="P67" s="47" t="str">
        <f t="shared" si="6"/>
        <v/>
      </c>
      <c r="Q67" s="24" t="str">
        <f t="shared" si="7"/>
        <v/>
      </c>
      <c r="R67" s="24" t="str">
        <f>IF($L67="","",VLOOKUP(Q67,LISTAS!$F$5:$G$1006,2,0))</f>
        <v/>
      </c>
      <c r="S67" s="36" t="str">
        <f t="shared" si="8"/>
        <v/>
      </c>
      <c r="T67" s="25" t="str">
        <f t="shared" si="9"/>
        <v/>
      </c>
      <c r="U67" s="25" t="str">
        <f t="shared" si="10"/>
        <v/>
      </c>
    </row>
    <row r="68" spans="2:21" ht="16.5" x14ac:dyDescent="0.3">
      <c r="B68" s="26"/>
      <c r="C68" s="22" t="str">
        <f>IF(B68="","",VLOOKUP(B68,LISTAS!$F$5:$G$1006,2,0))</f>
        <v/>
      </c>
      <c r="D68" s="35"/>
      <c r="E68" s="35"/>
      <c r="F68" s="35" t="str">
        <f t="shared" si="11"/>
        <v/>
      </c>
      <c r="G68" s="5"/>
      <c r="H68" s="48" t="str">
        <f t="shared" si="3"/>
        <v/>
      </c>
      <c r="I68" s="63" t="str">
        <f t="shared" si="4"/>
        <v/>
      </c>
      <c r="J68" s="63" t="str">
        <f t="shared" si="4"/>
        <v/>
      </c>
      <c r="K68" s="48" t="str">
        <f t="shared" si="1"/>
        <v/>
      </c>
      <c r="L68" s="69" t="str">
        <f t="shared" si="2"/>
        <v/>
      </c>
      <c r="M68" s="67" t="str">
        <f t="shared" si="5"/>
        <v/>
      </c>
      <c r="N68" s="49">
        <v>60</v>
      </c>
      <c r="O68" s="28"/>
      <c r="P68" s="47" t="str">
        <f t="shared" si="6"/>
        <v/>
      </c>
      <c r="Q68" s="24" t="str">
        <f t="shared" si="7"/>
        <v/>
      </c>
      <c r="R68" s="24" t="str">
        <f>IF($L68="","",VLOOKUP(Q68,LISTAS!$F$5:$G$1006,2,0))</f>
        <v/>
      </c>
      <c r="S68" s="36" t="str">
        <f t="shared" si="8"/>
        <v/>
      </c>
      <c r="T68" s="25" t="str">
        <f t="shared" si="9"/>
        <v/>
      </c>
      <c r="U68" s="25" t="str">
        <f t="shared" si="10"/>
        <v/>
      </c>
    </row>
    <row r="69" spans="2:21" ht="16.5" x14ac:dyDescent="0.3">
      <c r="B69" s="26"/>
      <c r="C69" s="22" t="str">
        <f>IF(B69="","",VLOOKUP(B69,LISTAS!$F$5:$G$1006,2,0))</f>
        <v/>
      </c>
      <c r="D69" s="35"/>
      <c r="E69" s="35"/>
      <c r="F69" s="35" t="str">
        <f t="shared" si="11"/>
        <v/>
      </c>
      <c r="G69" s="5"/>
      <c r="H69" s="48" t="str">
        <f t="shared" si="3"/>
        <v/>
      </c>
      <c r="I69" s="63" t="str">
        <f t="shared" si="4"/>
        <v/>
      </c>
      <c r="J69" s="63" t="str">
        <f t="shared" si="4"/>
        <v/>
      </c>
      <c r="K69" s="48" t="str">
        <f t="shared" si="1"/>
        <v/>
      </c>
      <c r="L69" s="69" t="str">
        <f t="shared" si="2"/>
        <v/>
      </c>
      <c r="M69" s="67" t="str">
        <f t="shared" si="5"/>
        <v/>
      </c>
      <c r="N69" s="49">
        <v>61</v>
      </c>
      <c r="O69" s="28"/>
      <c r="P69" s="47" t="str">
        <f t="shared" si="6"/>
        <v/>
      </c>
      <c r="Q69" s="24" t="str">
        <f t="shared" si="7"/>
        <v/>
      </c>
      <c r="R69" s="24" t="str">
        <f>IF($L69="","",VLOOKUP(Q69,LISTAS!$F$5:$G$1006,2,0))</f>
        <v/>
      </c>
      <c r="S69" s="36" t="str">
        <f t="shared" si="8"/>
        <v/>
      </c>
      <c r="T69" s="25" t="str">
        <f t="shared" si="9"/>
        <v/>
      </c>
      <c r="U69" s="25" t="str">
        <f t="shared" si="10"/>
        <v/>
      </c>
    </row>
    <row r="70" spans="2:21" ht="16.5" x14ac:dyDescent="0.3">
      <c r="B70" s="26"/>
      <c r="C70" s="22" t="str">
        <f>IF(B70="","",VLOOKUP(B70,LISTAS!$F$5:$G$1006,2,0))</f>
        <v/>
      </c>
      <c r="D70" s="35"/>
      <c r="E70" s="35"/>
      <c r="F70" s="35" t="str">
        <f t="shared" si="11"/>
        <v/>
      </c>
      <c r="G70" s="5"/>
      <c r="H70" s="48" t="str">
        <f t="shared" si="3"/>
        <v/>
      </c>
      <c r="I70" s="63" t="str">
        <f t="shared" si="4"/>
        <v/>
      </c>
      <c r="J70" s="63" t="str">
        <f t="shared" si="4"/>
        <v/>
      </c>
      <c r="K70" s="48" t="str">
        <f t="shared" si="1"/>
        <v/>
      </c>
      <c r="L70" s="69" t="str">
        <f t="shared" si="2"/>
        <v/>
      </c>
      <c r="M70" s="67" t="str">
        <f t="shared" si="5"/>
        <v/>
      </c>
      <c r="N70" s="49">
        <v>62</v>
      </c>
      <c r="O70" s="28"/>
      <c r="P70" s="47" t="str">
        <f t="shared" si="6"/>
        <v/>
      </c>
      <c r="Q70" s="24" t="str">
        <f t="shared" si="7"/>
        <v/>
      </c>
      <c r="R70" s="24" t="str">
        <f>IF($L70="","",VLOOKUP(Q70,LISTAS!$F$5:$G$1006,2,0))</f>
        <v/>
      </c>
      <c r="S70" s="36" t="str">
        <f t="shared" si="8"/>
        <v/>
      </c>
      <c r="T70" s="25" t="str">
        <f t="shared" si="9"/>
        <v/>
      </c>
      <c r="U70" s="25" t="str">
        <f t="shared" si="10"/>
        <v/>
      </c>
    </row>
    <row r="71" spans="2:21" ht="16.5" x14ac:dyDescent="0.3">
      <c r="B71" s="26"/>
      <c r="C71" s="22" t="str">
        <f>IF(B71="","",VLOOKUP(B71,LISTAS!$F$5:$G$1006,2,0))</f>
        <v/>
      </c>
      <c r="D71" s="35"/>
      <c r="E71" s="35"/>
      <c r="F71" s="35" t="str">
        <f t="shared" si="11"/>
        <v/>
      </c>
      <c r="G71" s="5"/>
      <c r="H71" s="48" t="str">
        <f t="shared" si="3"/>
        <v/>
      </c>
      <c r="I71" s="63" t="str">
        <f t="shared" si="4"/>
        <v/>
      </c>
      <c r="J71" s="63" t="str">
        <f t="shared" si="4"/>
        <v/>
      </c>
      <c r="K71" s="48" t="str">
        <f t="shared" si="1"/>
        <v/>
      </c>
      <c r="L71" s="69" t="str">
        <f t="shared" si="2"/>
        <v/>
      </c>
      <c r="M71" s="67" t="str">
        <f t="shared" si="5"/>
        <v/>
      </c>
      <c r="N71" s="49">
        <v>63</v>
      </c>
      <c r="O71" s="28"/>
      <c r="P71" s="47" t="str">
        <f t="shared" si="6"/>
        <v/>
      </c>
      <c r="Q71" s="24" t="str">
        <f t="shared" si="7"/>
        <v/>
      </c>
      <c r="R71" s="24" t="str">
        <f>IF($L71="","",VLOOKUP(Q71,LISTAS!$F$5:$G$1006,2,0))</f>
        <v/>
      </c>
      <c r="S71" s="36" t="str">
        <f t="shared" si="8"/>
        <v/>
      </c>
      <c r="T71" s="25" t="str">
        <f t="shared" si="9"/>
        <v/>
      </c>
      <c r="U71" s="25" t="str">
        <f t="shared" si="10"/>
        <v/>
      </c>
    </row>
    <row r="72" spans="2:21" ht="16.5" x14ac:dyDescent="0.3">
      <c r="B72" s="26"/>
      <c r="C72" s="22" t="str">
        <f>IF(B72="","",VLOOKUP(B72,LISTAS!$F$5:$G$1006,2,0))</f>
        <v/>
      </c>
      <c r="D72" s="35"/>
      <c r="E72" s="35"/>
      <c r="F72" s="35" t="str">
        <f t="shared" si="11"/>
        <v/>
      </c>
      <c r="G72" s="5"/>
      <c r="H72" s="48" t="str">
        <f t="shared" si="3"/>
        <v/>
      </c>
      <c r="I72" s="63" t="str">
        <f t="shared" si="4"/>
        <v/>
      </c>
      <c r="J72" s="63" t="str">
        <f t="shared" si="4"/>
        <v/>
      </c>
      <c r="K72" s="48" t="str">
        <f t="shared" si="1"/>
        <v/>
      </c>
      <c r="L72" s="69" t="str">
        <f t="shared" si="2"/>
        <v/>
      </c>
      <c r="M72" s="67" t="str">
        <f t="shared" si="5"/>
        <v/>
      </c>
      <c r="N72" s="49">
        <v>64</v>
      </c>
      <c r="O72" s="28"/>
      <c r="P72" s="47" t="str">
        <f t="shared" si="6"/>
        <v/>
      </c>
      <c r="Q72" s="24" t="str">
        <f t="shared" si="7"/>
        <v/>
      </c>
      <c r="R72" s="24" t="str">
        <f>IF($L72="","",VLOOKUP(Q72,LISTAS!$F$5:$G$1006,2,0))</f>
        <v/>
      </c>
      <c r="S72" s="36" t="str">
        <f t="shared" si="8"/>
        <v/>
      </c>
      <c r="T72" s="25" t="str">
        <f t="shared" si="9"/>
        <v/>
      </c>
      <c r="U72" s="25" t="str">
        <f t="shared" si="10"/>
        <v/>
      </c>
    </row>
    <row r="73" spans="2:21" ht="16.5" x14ac:dyDescent="0.3">
      <c r="B73" s="26"/>
      <c r="C73" s="22" t="str">
        <f>IF(B73="","",VLOOKUP(B73,LISTAS!$F$5:$G$1006,2,0))</f>
        <v/>
      </c>
      <c r="D73" s="35"/>
      <c r="E73" s="35"/>
      <c r="F73" s="35" t="str">
        <f t="shared" ref="F73:F108" si="12">IF(D73="",IF(E73="","",SUM(D73:E73)),SUM(D73:E73))</f>
        <v/>
      </c>
      <c r="G73" s="5"/>
      <c r="H73" s="48" t="str">
        <f t="shared" si="3"/>
        <v/>
      </c>
      <c r="I73" s="63" t="str">
        <f t="shared" si="4"/>
        <v/>
      </c>
      <c r="J73" s="63" t="str">
        <f t="shared" si="4"/>
        <v/>
      </c>
      <c r="K73" s="48" t="str">
        <f t="shared" ref="K73:K108" si="13">IF($L73="","",F73)</f>
        <v/>
      </c>
      <c r="L73" s="69" t="str">
        <f t="shared" ref="L73:L108" si="14">H73</f>
        <v/>
      </c>
      <c r="M73" s="67" t="str">
        <f t="shared" si="5"/>
        <v/>
      </c>
      <c r="N73" s="49">
        <v>65</v>
      </c>
      <c r="O73" s="28"/>
      <c r="P73" s="47" t="str">
        <f t="shared" si="6"/>
        <v/>
      </c>
      <c r="Q73" s="24" t="str">
        <f t="shared" si="7"/>
        <v/>
      </c>
      <c r="R73" s="24" t="str">
        <f>IF($L73="","",VLOOKUP(Q73,LISTAS!$F$5:$G$1006,2,0))</f>
        <v/>
      </c>
      <c r="S73" s="36" t="str">
        <f t="shared" si="8"/>
        <v/>
      </c>
      <c r="T73" s="25" t="str">
        <f t="shared" si="9"/>
        <v/>
      </c>
      <c r="U73" s="25" t="str">
        <f t="shared" si="10"/>
        <v/>
      </c>
    </row>
    <row r="74" spans="2:21" ht="16.5" x14ac:dyDescent="0.3">
      <c r="B74" s="26"/>
      <c r="C74" s="22" t="str">
        <f>IF(B74="","",VLOOKUP(B74,LISTAS!$F$5:$G$1006,2,0))</f>
        <v/>
      </c>
      <c r="D74" s="35"/>
      <c r="E74" s="35"/>
      <c r="F74" s="35" t="str">
        <f t="shared" si="12"/>
        <v/>
      </c>
      <c r="G74" s="5"/>
      <c r="H74" s="48" t="str">
        <f t="shared" ref="H74:H108" si="15">IF(F74="","",F74+(ROW(F74)/1000))</f>
        <v/>
      </c>
      <c r="I74" s="63" t="str">
        <f t="shared" ref="I74:J108" si="16">IF($L74="","",IF(B74="","",B74))</f>
        <v/>
      </c>
      <c r="J74" s="63" t="str">
        <f t="shared" si="16"/>
        <v/>
      </c>
      <c r="K74" s="48" t="str">
        <f t="shared" si="13"/>
        <v/>
      </c>
      <c r="L74" s="69" t="str">
        <f t="shared" si="14"/>
        <v/>
      </c>
      <c r="M74" s="67" t="str">
        <f t="shared" ref="M74:M108" si="17">IF(L74="","",LARGE($L$9:$L$108,N74))</f>
        <v/>
      </c>
      <c r="N74" s="49">
        <v>66</v>
      </c>
      <c r="O74" s="28"/>
      <c r="P74" s="47" t="str">
        <f t="shared" ref="P74:P108" si="18">IF(S74&lt;&gt;"",_xlfn.RANK.EQ(S74,$S$9:$S$108,0),"")</f>
        <v/>
      </c>
      <c r="Q74" s="24" t="str">
        <f t="shared" ref="Q74:Q108" si="19">IF($L74="","",VLOOKUP(M74,$H$9:$K$108,2,0))</f>
        <v/>
      </c>
      <c r="R74" s="24" t="str">
        <f>IF($L74="","",VLOOKUP(Q74,LISTAS!$F$5:$G$1006,2,0))</f>
        <v/>
      </c>
      <c r="S74" s="36" t="str">
        <f t="shared" ref="S74:S108" si="20">IF($L74="","",VLOOKUP(M74,$H$9:$K$108,4,0))</f>
        <v/>
      </c>
      <c r="T74" s="25" t="str">
        <f t="shared" ref="T74:T108" si="21">IF($P74="","",IF(S74=$U$5,"",IF($P74=1,400,IF($P74=2,340,IF($P74=3,300,IF($P74=4,280,IF($P74=5,270,IF($P74=6,260,IF($P74=7,250,IF($P74=8,240,IF($P74=9,200,IF($P74=10,200,IF($P74=11,200,IF($P74=12,200,IF($P74=13,200,IF($P74=14,200,IF($P74=15,200,IF($P74=16,200,IF($P74&gt;16,"","")))))))))))))))))))</f>
        <v/>
      </c>
      <c r="U74" s="25" t="str">
        <f t="shared" ref="U74:U108" si="22">IF(P74="","",IF($S$5="NÃO","",IF(S74=$U$5,"",IF(P74=1,400,IF(P74=2,340,IF(P74=3,300,IF(P74=4,280,IF(P74=5,270,IF(P74=6,260,IF(P74=7,250,IF(P74=8,240,IF(P74=9,200,IF(P74=10,200,IF(P74=11,200,IF(P74=12,200,IF(P74=13,200,IF(P74=14,200,IF(P74=15,200,IF(P74=16,200,IF(P74&gt;16,"",""))))))))))))))))))))</f>
        <v/>
      </c>
    </row>
    <row r="75" spans="2:21" ht="16.5" x14ac:dyDescent="0.3">
      <c r="B75" s="26"/>
      <c r="C75" s="22" t="str">
        <f>IF(B75="","",VLOOKUP(B75,LISTAS!$F$5:$G$1006,2,0))</f>
        <v/>
      </c>
      <c r="D75" s="35"/>
      <c r="E75" s="35"/>
      <c r="F75" s="35" t="str">
        <f t="shared" si="12"/>
        <v/>
      </c>
      <c r="G75" s="5"/>
      <c r="H75" s="48" t="str">
        <f t="shared" si="15"/>
        <v/>
      </c>
      <c r="I75" s="63" t="str">
        <f t="shared" si="16"/>
        <v/>
      </c>
      <c r="J75" s="63" t="str">
        <f t="shared" si="16"/>
        <v/>
      </c>
      <c r="K75" s="48" t="str">
        <f t="shared" si="13"/>
        <v/>
      </c>
      <c r="L75" s="69" t="str">
        <f t="shared" si="14"/>
        <v/>
      </c>
      <c r="M75" s="67" t="str">
        <f t="shared" si="17"/>
        <v/>
      </c>
      <c r="N75" s="49">
        <v>67</v>
      </c>
      <c r="O75" s="28"/>
      <c r="P75" s="47" t="str">
        <f t="shared" si="18"/>
        <v/>
      </c>
      <c r="Q75" s="24" t="str">
        <f t="shared" si="19"/>
        <v/>
      </c>
      <c r="R75" s="24" t="str">
        <f>IF($L75="","",VLOOKUP(Q75,LISTAS!$F$5:$G$1006,2,0))</f>
        <v/>
      </c>
      <c r="S75" s="36" t="str">
        <f t="shared" si="20"/>
        <v/>
      </c>
      <c r="T75" s="25" t="str">
        <f t="shared" si="21"/>
        <v/>
      </c>
      <c r="U75" s="25" t="str">
        <f t="shared" si="22"/>
        <v/>
      </c>
    </row>
    <row r="76" spans="2:21" ht="16.5" x14ac:dyDescent="0.3">
      <c r="B76" s="26"/>
      <c r="C76" s="22" t="str">
        <f>IF(B76="","",VLOOKUP(B76,LISTAS!$F$5:$G$1006,2,0))</f>
        <v/>
      </c>
      <c r="D76" s="35"/>
      <c r="E76" s="35"/>
      <c r="F76" s="35" t="str">
        <f t="shared" si="12"/>
        <v/>
      </c>
      <c r="G76" s="5"/>
      <c r="H76" s="48" t="str">
        <f t="shared" si="15"/>
        <v/>
      </c>
      <c r="I76" s="63" t="str">
        <f t="shared" si="16"/>
        <v/>
      </c>
      <c r="J76" s="63" t="str">
        <f t="shared" si="16"/>
        <v/>
      </c>
      <c r="K76" s="48" t="str">
        <f t="shared" si="13"/>
        <v/>
      </c>
      <c r="L76" s="69" t="str">
        <f t="shared" si="14"/>
        <v/>
      </c>
      <c r="M76" s="67" t="str">
        <f t="shared" si="17"/>
        <v/>
      </c>
      <c r="N76" s="49">
        <v>68</v>
      </c>
      <c r="O76" s="28"/>
      <c r="P76" s="47" t="str">
        <f t="shared" si="18"/>
        <v/>
      </c>
      <c r="Q76" s="24" t="str">
        <f t="shared" si="19"/>
        <v/>
      </c>
      <c r="R76" s="24" t="str">
        <f>IF($L76="","",VLOOKUP(Q76,LISTAS!$F$5:$G$1006,2,0))</f>
        <v/>
      </c>
      <c r="S76" s="36" t="str">
        <f t="shared" si="20"/>
        <v/>
      </c>
      <c r="T76" s="25" t="str">
        <f t="shared" si="21"/>
        <v/>
      </c>
      <c r="U76" s="25" t="str">
        <f t="shared" si="22"/>
        <v/>
      </c>
    </row>
    <row r="77" spans="2:21" ht="16.5" x14ac:dyDescent="0.3">
      <c r="B77" s="26"/>
      <c r="C77" s="22" t="str">
        <f>IF(B77="","",VLOOKUP(B77,LISTAS!$F$5:$G$1006,2,0))</f>
        <v/>
      </c>
      <c r="D77" s="35"/>
      <c r="E77" s="35"/>
      <c r="F77" s="35" t="str">
        <f t="shared" si="12"/>
        <v/>
      </c>
      <c r="G77" s="5"/>
      <c r="H77" s="48" t="str">
        <f t="shared" si="15"/>
        <v/>
      </c>
      <c r="I77" s="63" t="str">
        <f t="shared" si="16"/>
        <v/>
      </c>
      <c r="J77" s="63" t="str">
        <f t="shared" si="16"/>
        <v/>
      </c>
      <c r="K77" s="48" t="str">
        <f t="shared" si="13"/>
        <v/>
      </c>
      <c r="L77" s="69" t="str">
        <f t="shared" si="14"/>
        <v/>
      </c>
      <c r="M77" s="67" t="str">
        <f t="shared" si="17"/>
        <v/>
      </c>
      <c r="N77" s="49">
        <v>69</v>
      </c>
      <c r="O77" s="28"/>
      <c r="P77" s="47" t="str">
        <f t="shared" si="18"/>
        <v/>
      </c>
      <c r="Q77" s="24" t="str">
        <f t="shared" si="19"/>
        <v/>
      </c>
      <c r="R77" s="24" t="str">
        <f>IF($L77="","",VLOOKUP(Q77,LISTAS!$F$5:$G$1006,2,0))</f>
        <v/>
      </c>
      <c r="S77" s="36" t="str">
        <f t="shared" si="20"/>
        <v/>
      </c>
      <c r="T77" s="25" t="str">
        <f t="shared" si="21"/>
        <v/>
      </c>
      <c r="U77" s="25" t="str">
        <f t="shared" si="22"/>
        <v/>
      </c>
    </row>
    <row r="78" spans="2:21" ht="16.5" x14ac:dyDescent="0.3">
      <c r="B78" s="26"/>
      <c r="C78" s="22" t="str">
        <f>IF(B78="","",VLOOKUP(B78,LISTAS!$F$5:$G$1006,2,0))</f>
        <v/>
      </c>
      <c r="D78" s="35"/>
      <c r="E78" s="35"/>
      <c r="F78" s="35" t="str">
        <f t="shared" si="12"/>
        <v/>
      </c>
      <c r="G78" s="5"/>
      <c r="H78" s="48" t="str">
        <f t="shared" si="15"/>
        <v/>
      </c>
      <c r="I78" s="63" t="str">
        <f t="shared" si="16"/>
        <v/>
      </c>
      <c r="J78" s="63" t="str">
        <f t="shared" si="16"/>
        <v/>
      </c>
      <c r="K78" s="48" t="str">
        <f t="shared" si="13"/>
        <v/>
      </c>
      <c r="L78" s="69" t="str">
        <f t="shared" si="14"/>
        <v/>
      </c>
      <c r="M78" s="67" t="str">
        <f t="shared" si="17"/>
        <v/>
      </c>
      <c r="N78" s="49">
        <v>70</v>
      </c>
      <c r="O78" s="28"/>
      <c r="P78" s="47" t="str">
        <f t="shared" si="18"/>
        <v/>
      </c>
      <c r="Q78" s="24" t="str">
        <f t="shared" si="19"/>
        <v/>
      </c>
      <c r="R78" s="24" t="str">
        <f>IF($L78="","",VLOOKUP(Q78,LISTAS!$F$5:$G$1006,2,0))</f>
        <v/>
      </c>
      <c r="S78" s="36" t="str">
        <f t="shared" si="20"/>
        <v/>
      </c>
      <c r="T78" s="25" t="str">
        <f t="shared" si="21"/>
        <v/>
      </c>
      <c r="U78" s="25" t="str">
        <f t="shared" si="22"/>
        <v/>
      </c>
    </row>
    <row r="79" spans="2:21" ht="16.5" x14ac:dyDescent="0.3">
      <c r="B79" s="26"/>
      <c r="C79" s="22" t="str">
        <f>IF(B79="","",VLOOKUP(B79,LISTAS!$F$5:$G$1006,2,0))</f>
        <v/>
      </c>
      <c r="D79" s="35"/>
      <c r="E79" s="35"/>
      <c r="F79" s="35" t="str">
        <f t="shared" si="12"/>
        <v/>
      </c>
      <c r="G79" s="5"/>
      <c r="H79" s="48" t="str">
        <f t="shared" si="15"/>
        <v/>
      </c>
      <c r="I79" s="63" t="str">
        <f t="shared" si="16"/>
        <v/>
      </c>
      <c r="J79" s="63" t="str">
        <f t="shared" si="16"/>
        <v/>
      </c>
      <c r="K79" s="48" t="str">
        <f t="shared" si="13"/>
        <v/>
      </c>
      <c r="L79" s="69" t="str">
        <f t="shared" si="14"/>
        <v/>
      </c>
      <c r="M79" s="67" t="str">
        <f t="shared" si="17"/>
        <v/>
      </c>
      <c r="N79" s="49">
        <v>71</v>
      </c>
      <c r="O79" s="28"/>
      <c r="P79" s="47" t="str">
        <f t="shared" si="18"/>
        <v/>
      </c>
      <c r="Q79" s="24" t="str">
        <f t="shared" si="19"/>
        <v/>
      </c>
      <c r="R79" s="24" t="str">
        <f>IF($L79="","",VLOOKUP(Q79,LISTAS!$F$5:$G$1006,2,0))</f>
        <v/>
      </c>
      <c r="S79" s="36" t="str">
        <f t="shared" si="20"/>
        <v/>
      </c>
      <c r="T79" s="25" t="str">
        <f t="shared" si="21"/>
        <v/>
      </c>
      <c r="U79" s="25" t="str">
        <f t="shared" si="22"/>
        <v/>
      </c>
    </row>
    <row r="80" spans="2:21" ht="16.5" x14ac:dyDescent="0.3">
      <c r="B80" s="26"/>
      <c r="C80" s="22" t="str">
        <f>IF(B80="","",VLOOKUP(B80,LISTAS!$F$5:$G$1006,2,0))</f>
        <v/>
      </c>
      <c r="D80" s="35"/>
      <c r="E80" s="35"/>
      <c r="F80" s="35" t="str">
        <f t="shared" si="12"/>
        <v/>
      </c>
      <c r="G80" s="5"/>
      <c r="H80" s="48" t="str">
        <f t="shared" si="15"/>
        <v/>
      </c>
      <c r="I80" s="63" t="str">
        <f t="shared" si="16"/>
        <v/>
      </c>
      <c r="J80" s="63" t="str">
        <f t="shared" si="16"/>
        <v/>
      </c>
      <c r="K80" s="48" t="str">
        <f t="shared" si="13"/>
        <v/>
      </c>
      <c r="L80" s="69" t="str">
        <f t="shared" si="14"/>
        <v/>
      </c>
      <c r="M80" s="67" t="str">
        <f t="shared" si="17"/>
        <v/>
      </c>
      <c r="N80" s="49">
        <v>72</v>
      </c>
      <c r="O80" s="28"/>
      <c r="P80" s="47" t="str">
        <f t="shared" si="18"/>
        <v/>
      </c>
      <c r="Q80" s="24" t="str">
        <f t="shared" si="19"/>
        <v/>
      </c>
      <c r="R80" s="24" t="str">
        <f>IF($L80="","",VLOOKUP(Q80,LISTAS!$F$5:$G$1006,2,0))</f>
        <v/>
      </c>
      <c r="S80" s="36" t="str">
        <f t="shared" si="20"/>
        <v/>
      </c>
      <c r="T80" s="25" t="str">
        <f t="shared" si="21"/>
        <v/>
      </c>
      <c r="U80" s="25" t="str">
        <f t="shared" si="22"/>
        <v/>
      </c>
    </row>
    <row r="81" spans="2:21" ht="16.5" x14ac:dyDescent="0.3">
      <c r="B81" s="26"/>
      <c r="C81" s="22" t="str">
        <f>IF(B81="","",VLOOKUP(B81,LISTAS!$F$5:$G$1006,2,0))</f>
        <v/>
      </c>
      <c r="D81" s="35"/>
      <c r="E81" s="35"/>
      <c r="F81" s="35" t="str">
        <f t="shared" si="12"/>
        <v/>
      </c>
      <c r="G81" s="5"/>
      <c r="H81" s="48" t="str">
        <f t="shared" si="15"/>
        <v/>
      </c>
      <c r="I81" s="63" t="str">
        <f t="shared" si="16"/>
        <v/>
      </c>
      <c r="J81" s="63" t="str">
        <f t="shared" si="16"/>
        <v/>
      </c>
      <c r="K81" s="48" t="str">
        <f t="shared" si="13"/>
        <v/>
      </c>
      <c r="L81" s="69" t="str">
        <f t="shared" si="14"/>
        <v/>
      </c>
      <c r="M81" s="67" t="str">
        <f t="shared" si="17"/>
        <v/>
      </c>
      <c r="N81" s="49">
        <v>73</v>
      </c>
      <c r="O81" s="28"/>
      <c r="P81" s="47" t="str">
        <f t="shared" si="18"/>
        <v/>
      </c>
      <c r="Q81" s="24" t="str">
        <f t="shared" si="19"/>
        <v/>
      </c>
      <c r="R81" s="24" t="str">
        <f>IF($L81="","",VLOOKUP(Q81,LISTAS!$F$5:$G$1006,2,0))</f>
        <v/>
      </c>
      <c r="S81" s="36" t="str">
        <f t="shared" si="20"/>
        <v/>
      </c>
      <c r="T81" s="25" t="str">
        <f t="shared" si="21"/>
        <v/>
      </c>
      <c r="U81" s="25" t="str">
        <f t="shared" si="22"/>
        <v/>
      </c>
    </row>
    <row r="82" spans="2:21" ht="16.5" x14ac:dyDescent="0.3">
      <c r="B82" s="26"/>
      <c r="C82" s="22" t="str">
        <f>IF(B82="","",VLOOKUP(B82,LISTAS!$F$5:$G$1006,2,0))</f>
        <v/>
      </c>
      <c r="D82" s="35"/>
      <c r="E82" s="35"/>
      <c r="F82" s="35" t="str">
        <f t="shared" si="12"/>
        <v/>
      </c>
      <c r="G82" s="5"/>
      <c r="H82" s="48" t="str">
        <f t="shared" si="15"/>
        <v/>
      </c>
      <c r="I82" s="63" t="str">
        <f t="shared" si="16"/>
        <v/>
      </c>
      <c r="J82" s="63" t="str">
        <f t="shared" si="16"/>
        <v/>
      </c>
      <c r="K82" s="48" t="str">
        <f t="shared" si="13"/>
        <v/>
      </c>
      <c r="L82" s="69" t="str">
        <f t="shared" si="14"/>
        <v/>
      </c>
      <c r="M82" s="67" t="str">
        <f t="shared" si="17"/>
        <v/>
      </c>
      <c r="N82" s="49">
        <v>74</v>
      </c>
      <c r="O82" s="28"/>
      <c r="P82" s="47" t="str">
        <f t="shared" si="18"/>
        <v/>
      </c>
      <c r="Q82" s="24" t="str">
        <f t="shared" si="19"/>
        <v/>
      </c>
      <c r="R82" s="24" t="str">
        <f>IF($L82="","",VLOOKUP(Q82,LISTAS!$F$5:$G$1006,2,0))</f>
        <v/>
      </c>
      <c r="S82" s="36" t="str">
        <f t="shared" si="20"/>
        <v/>
      </c>
      <c r="T82" s="25" t="str">
        <f t="shared" si="21"/>
        <v/>
      </c>
      <c r="U82" s="25" t="str">
        <f t="shared" si="22"/>
        <v/>
      </c>
    </row>
    <row r="83" spans="2:21" ht="16.5" x14ac:dyDescent="0.3">
      <c r="B83" s="26"/>
      <c r="C83" s="22" t="str">
        <f>IF(B83="","",VLOOKUP(B83,LISTAS!$F$5:$G$1006,2,0))</f>
        <v/>
      </c>
      <c r="D83" s="35"/>
      <c r="E83" s="35"/>
      <c r="F83" s="35" t="str">
        <f t="shared" si="12"/>
        <v/>
      </c>
      <c r="G83" s="5"/>
      <c r="H83" s="48" t="str">
        <f t="shared" si="15"/>
        <v/>
      </c>
      <c r="I83" s="63" t="str">
        <f t="shared" si="16"/>
        <v/>
      </c>
      <c r="J83" s="63" t="str">
        <f t="shared" si="16"/>
        <v/>
      </c>
      <c r="K83" s="48" t="str">
        <f t="shared" si="13"/>
        <v/>
      </c>
      <c r="L83" s="69" t="str">
        <f t="shared" si="14"/>
        <v/>
      </c>
      <c r="M83" s="67" t="str">
        <f t="shared" si="17"/>
        <v/>
      </c>
      <c r="N83" s="49">
        <v>75</v>
      </c>
      <c r="O83" s="28"/>
      <c r="P83" s="47" t="str">
        <f t="shared" si="18"/>
        <v/>
      </c>
      <c r="Q83" s="24" t="str">
        <f t="shared" si="19"/>
        <v/>
      </c>
      <c r="R83" s="24" t="str">
        <f>IF($L83="","",VLOOKUP(Q83,LISTAS!$F$5:$G$1006,2,0))</f>
        <v/>
      </c>
      <c r="S83" s="36" t="str">
        <f t="shared" si="20"/>
        <v/>
      </c>
      <c r="T83" s="25" t="str">
        <f t="shared" si="21"/>
        <v/>
      </c>
      <c r="U83" s="25" t="str">
        <f t="shared" si="22"/>
        <v/>
      </c>
    </row>
    <row r="84" spans="2:21" ht="16.5" x14ac:dyDescent="0.3">
      <c r="B84" s="26"/>
      <c r="C84" s="22" t="str">
        <f>IF(B84="","",VLOOKUP(B84,LISTAS!$F$5:$G$1006,2,0))</f>
        <v/>
      </c>
      <c r="D84" s="35"/>
      <c r="E84" s="35"/>
      <c r="F84" s="35" t="str">
        <f t="shared" si="12"/>
        <v/>
      </c>
      <c r="G84" s="5"/>
      <c r="H84" s="48" t="str">
        <f t="shared" si="15"/>
        <v/>
      </c>
      <c r="I84" s="63" t="str">
        <f t="shared" si="16"/>
        <v/>
      </c>
      <c r="J84" s="63" t="str">
        <f t="shared" si="16"/>
        <v/>
      </c>
      <c r="K84" s="48" t="str">
        <f t="shared" si="13"/>
        <v/>
      </c>
      <c r="L84" s="69" t="str">
        <f t="shared" si="14"/>
        <v/>
      </c>
      <c r="M84" s="67" t="str">
        <f t="shared" si="17"/>
        <v/>
      </c>
      <c r="N84" s="49">
        <v>76</v>
      </c>
      <c r="O84" s="28"/>
      <c r="P84" s="47" t="str">
        <f t="shared" si="18"/>
        <v/>
      </c>
      <c r="Q84" s="24" t="str">
        <f t="shared" si="19"/>
        <v/>
      </c>
      <c r="R84" s="24" t="str">
        <f>IF($L84="","",VLOOKUP(Q84,LISTAS!$F$5:$G$1006,2,0))</f>
        <v/>
      </c>
      <c r="S84" s="36" t="str">
        <f t="shared" si="20"/>
        <v/>
      </c>
      <c r="T84" s="25" t="str">
        <f t="shared" si="21"/>
        <v/>
      </c>
      <c r="U84" s="25" t="str">
        <f t="shared" si="22"/>
        <v/>
      </c>
    </row>
    <row r="85" spans="2:21" ht="16.5" x14ac:dyDescent="0.3">
      <c r="B85" s="26"/>
      <c r="C85" s="22" t="str">
        <f>IF(B85="","",VLOOKUP(B85,LISTAS!$F$5:$G$1006,2,0))</f>
        <v/>
      </c>
      <c r="D85" s="35"/>
      <c r="E85" s="35"/>
      <c r="F85" s="35" t="str">
        <f t="shared" si="12"/>
        <v/>
      </c>
      <c r="G85" s="5"/>
      <c r="H85" s="48" t="str">
        <f t="shared" si="15"/>
        <v/>
      </c>
      <c r="I85" s="63" t="str">
        <f t="shared" si="16"/>
        <v/>
      </c>
      <c r="J85" s="63" t="str">
        <f t="shared" si="16"/>
        <v/>
      </c>
      <c r="K85" s="48" t="str">
        <f t="shared" si="13"/>
        <v/>
      </c>
      <c r="L85" s="69" t="str">
        <f t="shared" si="14"/>
        <v/>
      </c>
      <c r="M85" s="67" t="str">
        <f t="shared" si="17"/>
        <v/>
      </c>
      <c r="N85" s="49">
        <v>77</v>
      </c>
      <c r="O85" s="28"/>
      <c r="P85" s="47" t="str">
        <f t="shared" si="18"/>
        <v/>
      </c>
      <c r="Q85" s="24" t="str">
        <f t="shared" si="19"/>
        <v/>
      </c>
      <c r="R85" s="24" t="str">
        <f>IF($L85="","",VLOOKUP(Q85,LISTAS!$F$5:$G$1006,2,0))</f>
        <v/>
      </c>
      <c r="S85" s="36" t="str">
        <f t="shared" si="20"/>
        <v/>
      </c>
      <c r="T85" s="25" t="str">
        <f t="shared" si="21"/>
        <v/>
      </c>
      <c r="U85" s="25" t="str">
        <f t="shared" si="22"/>
        <v/>
      </c>
    </row>
    <row r="86" spans="2:21" ht="16.5" x14ac:dyDescent="0.3">
      <c r="B86" s="26"/>
      <c r="C86" s="22" t="str">
        <f>IF(B86="","",VLOOKUP(B86,LISTAS!$F$5:$G$1006,2,0))</f>
        <v/>
      </c>
      <c r="D86" s="35"/>
      <c r="E86" s="35"/>
      <c r="F86" s="35" t="str">
        <f t="shared" si="12"/>
        <v/>
      </c>
      <c r="G86" s="5"/>
      <c r="H86" s="48" t="str">
        <f t="shared" si="15"/>
        <v/>
      </c>
      <c r="I86" s="63" t="str">
        <f t="shared" si="16"/>
        <v/>
      </c>
      <c r="J86" s="63" t="str">
        <f t="shared" si="16"/>
        <v/>
      </c>
      <c r="K86" s="48" t="str">
        <f t="shared" si="13"/>
        <v/>
      </c>
      <c r="L86" s="69" t="str">
        <f t="shared" si="14"/>
        <v/>
      </c>
      <c r="M86" s="67" t="str">
        <f t="shared" si="17"/>
        <v/>
      </c>
      <c r="N86" s="49">
        <v>78</v>
      </c>
      <c r="O86" s="28"/>
      <c r="P86" s="47" t="str">
        <f t="shared" si="18"/>
        <v/>
      </c>
      <c r="Q86" s="24" t="str">
        <f t="shared" si="19"/>
        <v/>
      </c>
      <c r="R86" s="24" t="str">
        <f>IF($L86="","",VLOOKUP(Q86,LISTAS!$F$5:$G$1006,2,0))</f>
        <v/>
      </c>
      <c r="S86" s="36" t="str">
        <f t="shared" si="20"/>
        <v/>
      </c>
      <c r="T86" s="25" t="str">
        <f t="shared" si="21"/>
        <v/>
      </c>
      <c r="U86" s="25" t="str">
        <f t="shared" si="22"/>
        <v/>
      </c>
    </row>
    <row r="87" spans="2:21" ht="16.5" x14ac:dyDescent="0.3">
      <c r="B87" s="26"/>
      <c r="C87" s="22" t="str">
        <f>IF(B87="","",VLOOKUP(B87,LISTAS!$F$5:$G$1006,2,0))</f>
        <v/>
      </c>
      <c r="D87" s="35"/>
      <c r="E87" s="35"/>
      <c r="F87" s="35" t="str">
        <f t="shared" si="12"/>
        <v/>
      </c>
      <c r="G87" s="5"/>
      <c r="H87" s="48" t="str">
        <f t="shared" si="15"/>
        <v/>
      </c>
      <c r="I87" s="63" t="str">
        <f t="shared" si="16"/>
        <v/>
      </c>
      <c r="J87" s="63" t="str">
        <f t="shared" si="16"/>
        <v/>
      </c>
      <c r="K87" s="48" t="str">
        <f t="shared" si="13"/>
        <v/>
      </c>
      <c r="L87" s="69" t="str">
        <f t="shared" si="14"/>
        <v/>
      </c>
      <c r="M87" s="67" t="str">
        <f t="shared" si="17"/>
        <v/>
      </c>
      <c r="N87" s="49">
        <v>79</v>
      </c>
      <c r="O87" s="28"/>
      <c r="P87" s="47" t="str">
        <f t="shared" si="18"/>
        <v/>
      </c>
      <c r="Q87" s="24" t="str">
        <f t="shared" si="19"/>
        <v/>
      </c>
      <c r="R87" s="24" t="str">
        <f>IF($L87="","",VLOOKUP(Q87,LISTAS!$F$5:$G$1006,2,0))</f>
        <v/>
      </c>
      <c r="S87" s="36" t="str">
        <f t="shared" si="20"/>
        <v/>
      </c>
      <c r="T87" s="25" t="str">
        <f t="shared" si="21"/>
        <v/>
      </c>
      <c r="U87" s="25" t="str">
        <f t="shared" si="22"/>
        <v/>
      </c>
    </row>
    <row r="88" spans="2:21" ht="16.5" x14ac:dyDescent="0.3">
      <c r="B88" s="26"/>
      <c r="C88" s="22" t="str">
        <f>IF(B88="","",VLOOKUP(B88,LISTAS!$F$5:$G$1006,2,0))</f>
        <v/>
      </c>
      <c r="D88" s="35"/>
      <c r="E88" s="35"/>
      <c r="F88" s="35" t="str">
        <f t="shared" si="12"/>
        <v/>
      </c>
      <c r="G88" s="5"/>
      <c r="H88" s="48" t="str">
        <f t="shared" si="15"/>
        <v/>
      </c>
      <c r="I88" s="63" t="str">
        <f t="shared" si="16"/>
        <v/>
      </c>
      <c r="J88" s="63" t="str">
        <f t="shared" si="16"/>
        <v/>
      </c>
      <c r="K88" s="48" t="str">
        <f t="shared" si="13"/>
        <v/>
      </c>
      <c r="L88" s="69" t="str">
        <f t="shared" si="14"/>
        <v/>
      </c>
      <c r="M88" s="67" t="str">
        <f t="shared" si="17"/>
        <v/>
      </c>
      <c r="N88" s="49">
        <v>80</v>
      </c>
      <c r="O88" s="28"/>
      <c r="P88" s="47" t="str">
        <f t="shared" si="18"/>
        <v/>
      </c>
      <c r="Q88" s="24" t="str">
        <f t="shared" si="19"/>
        <v/>
      </c>
      <c r="R88" s="24" t="str">
        <f>IF($L88="","",VLOOKUP(Q88,LISTAS!$F$5:$G$1006,2,0))</f>
        <v/>
      </c>
      <c r="S88" s="36" t="str">
        <f t="shared" si="20"/>
        <v/>
      </c>
      <c r="T88" s="25" t="str">
        <f t="shared" si="21"/>
        <v/>
      </c>
      <c r="U88" s="25" t="str">
        <f t="shared" si="22"/>
        <v/>
      </c>
    </row>
    <row r="89" spans="2:21" ht="16.5" x14ac:dyDescent="0.3">
      <c r="B89" s="26"/>
      <c r="C89" s="22" t="str">
        <f>IF(B89="","",VLOOKUP(B89,LISTAS!$F$5:$G$1006,2,0))</f>
        <v/>
      </c>
      <c r="D89" s="35"/>
      <c r="E89" s="35"/>
      <c r="F89" s="35" t="str">
        <f t="shared" si="12"/>
        <v/>
      </c>
      <c r="G89" s="5"/>
      <c r="H89" s="48" t="str">
        <f t="shared" si="15"/>
        <v/>
      </c>
      <c r="I89" s="63" t="str">
        <f t="shared" si="16"/>
        <v/>
      </c>
      <c r="J89" s="63" t="str">
        <f t="shared" si="16"/>
        <v/>
      </c>
      <c r="K89" s="48" t="str">
        <f t="shared" si="13"/>
        <v/>
      </c>
      <c r="L89" s="69" t="str">
        <f t="shared" si="14"/>
        <v/>
      </c>
      <c r="M89" s="67" t="str">
        <f t="shared" si="17"/>
        <v/>
      </c>
      <c r="N89" s="49">
        <v>81</v>
      </c>
      <c r="O89" s="28"/>
      <c r="P89" s="47" t="str">
        <f t="shared" si="18"/>
        <v/>
      </c>
      <c r="Q89" s="24" t="str">
        <f t="shared" si="19"/>
        <v/>
      </c>
      <c r="R89" s="24" t="str">
        <f>IF($L89="","",VLOOKUP(Q89,LISTAS!$F$5:$G$1006,2,0))</f>
        <v/>
      </c>
      <c r="S89" s="36" t="str">
        <f t="shared" si="20"/>
        <v/>
      </c>
      <c r="T89" s="25" t="str">
        <f t="shared" si="21"/>
        <v/>
      </c>
      <c r="U89" s="25" t="str">
        <f t="shared" si="22"/>
        <v/>
      </c>
    </row>
    <row r="90" spans="2:21" ht="16.5" x14ac:dyDescent="0.3">
      <c r="B90" s="26"/>
      <c r="C90" s="22" t="str">
        <f>IF(B90="","",VLOOKUP(B90,LISTAS!$F$5:$G$1006,2,0))</f>
        <v/>
      </c>
      <c r="D90" s="35"/>
      <c r="E90" s="35"/>
      <c r="F90" s="35" t="str">
        <f t="shared" si="12"/>
        <v/>
      </c>
      <c r="G90" s="5"/>
      <c r="H90" s="48" t="str">
        <f t="shared" si="15"/>
        <v/>
      </c>
      <c r="I90" s="63" t="str">
        <f t="shared" si="16"/>
        <v/>
      </c>
      <c r="J90" s="63" t="str">
        <f t="shared" si="16"/>
        <v/>
      </c>
      <c r="K90" s="48" t="str">
        <f t="shared" si="13"/>
        <v/>
      </c>
      <c r="L90" s="69" t="str">
        <f t="shared" si="14"/>
        <v/>
      </c>
      <c r="M90" s="67" t="str">
        <f t="shared" si="17"/>
        <v/>
      </c>
      <c r="N90" s="49">
        <v>82</v>
      </c>
      <c r="O90" s="28"/>
      <c r="P90" s="47" t="str">
        <f t="shared" si="18"/>
        <v/>
      </c>
      <c r="Q90" s="24" t="str">
        <f t="shared" si="19"/>
        <v/>
      </c>
      <c r="R90" s="24" t="str">
        <f>IF($L90="","",VLOOKUP(Q90,LISTAS!$F$5:$G$1006,2,0))</f>
        <v/>
      </c>
      <c r="S90" s="36" t="str">
        <f t="shared" si="20"/>
        <v/>
      </c>
      <c r="T90" s="25" t="str">
        <f t="shared" si="21"/>
        <v/>
      </c>
      <c r="U90" s="25" t="str">
        <f t="shared" si="22"/>
        <v/>
      </c>
    </row>
    <row r="91" spans="2:21" ht="16.5" x14ac:dyDescent="0.3">
      <c r="B91" s="26"/>
      <c r="C91" s="22" t="str">
        <f>IF(B91="","",VLOOKUP(B91,LISTAS!$F$5:$G$1006,2,0))</f>
        <v/>
      </c>
      <c r="D91" s="35"/>
      <c r="E91" s="35"/>
      <c r="F91" s="35" t="str">
        <f t="shared" si="12"/>
        <v/>
      </c>
      <c r="G91" s="5"/>
      <c r="H91" s="48" t="str">
        <f t="shared" si="15"/>
        <v/>
      </c>
      <c r="I91" s="63" t="str">
        <f t="shared" si="16"/>
        <v/>
      </c>
      <c r="J91" s="63" t="str">
        <f t="shared" si="16"/>
        <v/>
      </c>
      <c r="K91" s="48" t="str">
        <f t="shared" si="13"/>
        <v/>
      </c>
      <c r="L91" s="69" t="str">
        <f t="shared" si="14"/>
        <v/>
      </c>
      <c r="M91" s="67" t="str">
        <f t="shared" si="17"/>
        <v/>
      </c>
      <c r="N91" s="49">
        <v>83</v>
      </c>
      <c r="O91" s="28"/>
      <c r="P91" s="47" t="str">
        <f t="shared" si="18"/>
        <v/>
      </c>
      <c r="Q91" s="24" t="str">
        <f t="shared" si="19"/>
        <v/>
      </c>
      <c r="R91" s="24" t="str">
        <f>IF($L91="","",VLOOKUP(Q91,LISTAS!$F$5:$G$1006,2,0))</f>
        <v/>
      </c>
      <c r="S91" s="36" t="str">
        <f t="shared" si="20"/>
        <v/>
      </c>
      <c r="T91" s="25" t="str">
        <f t="shared" si="21"/>
        <v/>
      </c>
      <c r="U91" s="25" t="str">
        <f t="shared" si="22"/>
        <v/>
      </c>
    </row>
    <row r="92" spans="2:21" ht="16.5" x14ac:dyDescent="0.3">
      <c r="B92" s="26"/>
      <c r="C92" s="22" t="str">
        <f>IF(B92="","",VLOOKUP(B92,LISTAS!$F$5:$G$1006,2,0))</f>
        <v/>
      </c>
      <c r="D92" s="35"/>
      <c r="E92" s="35"/>
      <c r="F92" s="35" t="str">
        <f t="shared" si="12"/>
        <v/>
      </c>
      <c r="G92" s="5"/>
      <c r="H92" s="48" t="str">
        <f t="shared" si="15"/>
        <v/>
      </c>
      <c r="I92" s="63" t="str">
        <f t="shared" si="16"/>
        <v/>
      </c>
      <c r="J92" s="63" t="str">
        <f t="shared" si="16"/>
        <v/>
      </c>
      <c r="K92" s="48" t="str">
        <f t="shared" si="13"/>
        <v/>
      </c>
      <c r="L92" s="69" t="str">
        <f t="shared" si="14"/>
        <v/>
      </c>
      <c r="M92" s="67" t="str">
        <f t="shared" si="17"/>
        <v/>
      </c>
      <c r="N92" s="49">
        <v>84</v>
      </c>
      <c r="O92" s="28"/>
      <c r="P92" s="47" t="str">
        <f t="shared" si="18"/>
        <v/>
      </c>
      <c r="Q92" s="24" t="str">
        <f t="shared" si="19"/>
        <v/>
      </c>
      <c r="R92" s="24" t="str">
        <f>IF($L92="","",VLOOKUP(Q92,LISTAS!$F$5:$G$1006,2,0))</f>
        <v/>
      </c>
      <c r="S92" s="36" t="str">
        <f t="shared" si="20"/>
        <v/>
      </c>
      <c r="T92" s="25" t="str">
        <f t="shared" si="21"/>
        <v/>
      </c>
      <c r="U92" s="25" t="str">
        <f t="shared" si="22"/>
        <v/>
      </c>
    </row>
    <row r="93" spans="2:21" ht="16.5" x14ac:dyDescent="0.3">
      <c r="B93" s="26"/>
      <c r="C93" s="22" t="str">
        <f>IF(B93="","",VLOOKUP(B93,LISTAS!$F$5:$G$1006,2,0))</f>
        <v/>
      </c>
      <c r="D93" s="35"/>
      <c r="E93" s="35"/>
      <c r="F93" s="35" t="str">
        <f t="shared" si="12"/>
        <v/>
      </c>
      <c r="G93" s="5"/>
      <c r="H93" s="48" t="str">
        <f t="shared" si="15"/>
        <v/>
      </c>
      <c r="I93" s="63" t="str">
        <f t="shared" si="16"/>
        <v/>
      </c>
      <c r="J93" s="63" t="str">
        <f t="shared" si="16"/>
        <v/>
      </c>
      <c r="K93" s="48" t="str">
        <f t="shared" si="13"/>
        <v/>
      </c>
      <c r="L93" s="69" t="str">
        <f t="shared" si="14"/>
        <v/>
      </c>
      <c r="M93" s="67" t="str">
        <f t="shared" si="17"/>
        <v/>
      </c>
      <c r="N93" s="49">
        <v>85</v>
      </c>
      <c r="O93" s="28"/>
      <c r="P93" s="47" t="str">
        <f t="shared" si="18"/>
        <v/>
      </c>
      <c r="Q93" s="24" t="str">
        <f t="shared" si="19"/>
        <v/>
      </c>
      <c r="R93" s="24" t="str">
        <f>IF($L93="","",VLOOKUP(Q93,LISTAS!$F$5:$G$1006,2,0))</f>
        <v/>
      </c>
      <c r="S93" s="36" t="str">
        <f t="shared" si="20"/>
        <v/>
      </c>
      <c r="T93" s="25" t="str">
        <f t="shared" si="21"/>
        <v/>
      </c>
      <c r="U93" s="25" t="str">
        <f t="shared" si="22"/>
        <v/>
      </c>
    </row>
    <row r="94" spans="2:21" ht="16.5" x14ac:dyDescent="0.3">
      <c r="B94" s="26"/>
      <c r="C94" s="22" t="str">
        <f>IF(B94="","",VLOOKUP(B94,LISTAS!$F$5:$G$1006,2,0))</f>
        <v/>
      </c>
      <c r="D94" s="35"/>
      <c r="E94" s="35"/>
      <c r="F94" s="35" t="str">
        <f t="shared" si="12"/>
        <v/>
      </c>
      <c r="G94" s="5"/>
      <c r="H94" s="48" t="str">
        <f t="shared" si="15"/>
        <v/>
      </c>
      <c r="I94" s="63" t="str">
        <f t="shared" si="16"/>
        <v/>
      </c>
      <c r="J94" s="63" t="str">
        <f t="shared" si="16"/>
        <v/>
      </c>
      <c r="K94" s="48" t="str">
        <f t="shared" si="13"/>
        <v/>
      </c>
      <c r="L94" s="69" t="str">
        <f t="shared" si="14"/>
        <v/>
      </c>
      <c r="M94" s="67" t="str">
        <f t="shared" si="17"/>
        <v/>
      </c>
      <c r="N94" s="49">
        <v>86</v>
      </c>
      <c r="O94" s="28"/>
      <c r="P94" s="47" t="str">
        <f t="shared" si="18"/>
        <v/>
      </c>
      <c r="Q94" s="24" t="str">
        <f t="shared" si="19"/>
        <v/>
      </c>
      <c r="R94" s="24" t="str">
        <f>IF($L94="","",VLOOKUP(Q94,LISTAS!$F$5:$G$1006,2,0))</f>
        <v/>
      </c>
      <c r="S94" s="36" t="str">
        <f t="shared" si="20"/>
        <v/>
      </c>
      <c r="T94" s="25" t="str">
        <f t="shared" si="21"/>
        <v/>
      </c>
      <c r="U94" s="25" t="str">
        <f t="shared" si="22"/>
        <v/>
      </c>
    </row>
    <row r="95" spans="2:21" ht="16.5" x14ac:dyDescent="0.3">
      <c r="B95" s="26"/>
      <c r="C95" s="22" t="str">
        <f>IF(B95="","",VLOOKUP(B95,LISTAS!$F$5:$G$1006,2,0))</f>
        <v/>
      </c>
      <c r="D95" s="35"/>
      <c r="E95" s="35"/>
      <c r="F95" s="35" t="str">
        <f t="shared" si="12"/>
        <v/>
      </c>
      <c r="G95" s="5"/>
      <c r="H95" s="48" t="str">
        <f t="shared" si="15"/>
        <v/>
      </c>
      <c r="I95" s="63" t="str">
        <f t="shared" si="16"/>
        <v/>
      </c>
      <c r="J95" s="63" t="str">
        <f t="shared" si="16"/>
        <v/>
      </c>
      <c r="K95" s="48" t="str">
        <f t="shared" si="13"/>
        <v/>
      </c>
      <c r="L95" s="69" t="str">
        <f t="shared" si="14"/>
        <v/>
      </c>
      <c r="M95" s="67" t="str">
        <f t="shared" si="17"/>
        <v/>
      </c>
      <c r="N95" s="49">
        <v>87</v>
      </c>
      <c r="O95" s="28"/>
      <c r="P95" s="47" t="str">
        <f t="shared" si="18"/>
        <v/>
      </c>
      <c r="Q95" s="24" t="str">
        <f t="shared" si="19"/>
        <v/>
      </c>
      <c r="R95" s="24" t="str">
        <f>IF($L95="","",VLOOKUP(Q95,LISTAS!$F$5:$G$1006,2,0))</f>
        <v/>
      </c>
      <c r="S95" s="36" t="str">
        <f t="shared" si="20"/>
        <v/>
      </c>
      <c r="T95" s="25" t="str">
        <f t="shared" si="21"/>
        <v/>
      </c>
      <c r="U95" s="25" t="str">
        <f t="shared" si="22"/>
        <v/>
      </c>
    </row>
    <row r="96" spans="2:21" ht="16.5" x14ac:dyDescent="0.3">
      <c r="B96" s="26"/>
      <c r="C96" s="22" t="str">
        <f>IF(B96="","",VLOOKUP(B96,LISTAS!$F$5:$G$1006,2,0))</f>
        <v/>
      </c>
      <c r="D96" s="35"/>
      <c r="E96" s="35"/>
      <c r="F96" s="35" t="str">
        <f t="shared" si="12"/>
        <v/>
      </c>
      <c r="G96" s="5"/>
      <c r="H96" s="48" t="str">
        <f t="shared" si="15"/>
        <v/>
      </c>
      <c r="I96" s="63" t="str">
        <f t="shared" si="16"/>
        <v/>
      </c>
      <c r="J96" s="63" t="str">
        <f t="shared" si="16"/>
        <v/>
      </c>
      <c r="K96" s="48" t="str">
        <f t="shared" si="13"/>
        <v/>
      </c>
      <c r="L96" s="69" t="str">
        <f t="shared" si="14"/>
        <v/>
      </c>
      <c r="M96" s="67" t="str">
        <f t="shared" si="17"/>
        <v/>
      </c>
      <c r="N96" s="49">
        <v>88</v>
      </c>
      <c r="O96" s="28"/>
      <c r="P96" s="47" t="str">
        <f t="shared" si="18"/>
        <v/>
      </c>
      <c r="Q96" s="24" t="str">
        <f t="shared" si="19"/>
        <v/>
      </c>
      <c r="R96" s="24" t="str">
        <f>IF($L96="","",VLOOKUP(Q96,LISTAS!$F$5:$G$1006,2,0))</f>
        <v/>
      </c>
      <c r="S96" s="36" t="str">
        <f t="shared" si="20"/>
        <v/>
      </c>
      <c r="T96" s="25" t="str">
        <f t="shared" si="21"/>
        <v/>
      </c>
      <c r="U96" s="25" t="str">
        <f t="shared" si="22"/>
        <v/>
      </c>
    </row>
    <row r="97" spans="1:21" ht="16.5" x14ac:dyDescent="0.3">
      <c r="B97" s="26"/>
      <c r="C97" s="22" t="str">
        <f>IF(B97="","",VLOOKUP(B97,LISTAS!$F$5:$G$1006,2,0))</f>
        <v/>
      </c>
      <c r="D97" s="35"/>
      <c r="E97" s="35"/>
      <c r="F97" s="35" t="str">
        <f t="shared" si="12"/>
        <v/>
      </c>
      <c r="G97" s="5"/>
      <c r="H97" s="48" t="str">
        <f t="shared" si="15"/>
        <v/>
      </c>
      <c r="I97" s="63" t="str">
        <f t="shared" si="16"/>
        <v/>
      </c>
      <c r="J97" s="63" t="str">
        <f t="shared" si="16"/>
        <v/>
      </c>
      <c r="K97" s="48" t="str">
        <f t="shared" si="13"/>
        <v/>
      </c>
      <c r="L97" s="69" t="str">
        <f t="shared" si="14"/>
        <v/>
      </c>
      <c r="M97" s="67" t="str">
        <f t="shared" si="17"/>
        <v/>
      </c>
      <c r="N97" s="49">
        <v>89</v>
      </c>
      <c r="O97" s="28"/>
      <c r="P97" s="47" t="str">
        <f t="shared" si="18"/>
        <v/>
      </c>
      <c r="Q97" s="24" t="str">
        <f t="shared" si="19"/>
        <v/>
      </c>
      <c r="R97" s="24" t="str">
        <f>IF($L97="","",VLOOKUP(Q97,LISTAS!$F$5:$G$1006,2,0))</f>
        <v/>
      </c>
      <c r="S97" s="36" t="str">
        <f t="shared" si="20"/>
        <v/>
      </c>
      <c r="T97" s="25" t="str">
        <f t="shared" si="21"/>
        <v/>
      </c>
      <c r="U97" s="25" t="str">
        <f t="shared" si="22"/>
        <v/>
      </c>
    </row>
    <row r="98" spans="1:21" ht="16.5" x14ac:dyDescent="0.3">
      <c r="B98" s="26"/>
      <c r="C98" s="22" t="str">
        <f>IF(B98="","",VLOOKUP(B98,LISTAS!$F$5:$G$1006,2,0))</f>
        <v/>
      </c>
      <c r="D98" s="35"/>
      <c r="E98" s="35"/>
      <c r="F98" s="35" t="str">
        <f t="shared" si="12"/>
        <v/>
      </c>
      <c r="G98" s="5"/>
      <c r="H98" s="48" t="str">
        <f t="shared" si="15"/>
        <v/>
      </c>
      <c r="I98" s="63" t="str">
        <f t="shared" si="16"/>
        <v/>
      </c>
      <c r="J98" s="63" t="str">
        <f t="shared" si="16"/>
        <v/>
      </c>
      <c r="K98" s="48" t="str">
        <f t="shared" si="13"/>
        <v/>
      </c>
      <c r="L98" s="69" t="str">
        <f t="shared" si="14"/>
        <v/>
      </c>
      <c r="M98" s="67" t="str">
        <f t="shared" si="17"/>
        <v/>
      </c>
      <c r="N98" s="49">
        <v>90</v>
      </c>
      <c r="O98" s="28"/>
      <c r="P98" s="47" t="str">
        <f t="shared" si="18"/>
        <v/>
      </c>
      <c r="Q98" s="24" t="str">
        <f t="shared" si="19"/>
        <v/>
      </c>
      <c r="R98" s="24" t="str">
        <f>IF($L98="","",VLOOKUP(Q98,LISTAS!$F$5:$G$1006,2,0))</f>
        <v/>
      </c>
      <c r="S98" s="36" t="str">
        <f t="shared" si="20"/>
        <v/>
      </c>
      <c r="T98" s="25" t="str">
        <f t="shared" si="21"/>
        <v/>
      </c>
      <c r="U98" s="25" t="str">
        <f t="shared" si="22"/>
        <v/>
      </c>
    </row>
    <row r="99" spans="1:21" ht="16.5" x14ac:dyDescent="0.3">
      <c r="B99" s="26"/>
      <c r="C99" s="22" t="str">
        <f>IF(B99="","",VLOOKUP(B99,LISTAS!$F$5:$G$1006,2,0))</f>
        <v/>
      </c>
      <c r="D99" s="35"/>
      <c r="E99" s="35"/>
      <c r="F99" s="35" t="str">
        <f t="shared" si="12"/>
        <v/>
      </c>
      <c r="G99" s="5"/>
      <c r="H99" s="48" t="str">
        <f t="shared" si="15"/>
        <v/>
      </c>
      <c r="I99" s="63" t="str">
        <f t="shared" si="16"/>
        <v/>
      </c>
      <c r="J99" s="63" t="str">
        <f t="shared" si="16"/>
        <v/>
      </c>
      <c r="K99" s="48" t="str">
        <f t="shared" si="13"/>
        <v/>
      </c>
      <c r="L99" s="69" t="str">
        <f t="shared" si="14"/>
        <v/>
      </c>
      <c r="M99" s="67" t="str">
        <f t="shared" si="17"/>
        <v/>
      </c>
      <c r="N99" s="49">
        <v>91</v>
      </c>
      <c r="O99" s="28"/>
      <c r="P99" s="47" t="str">
        <f t="shared" si="18"/>
        <v/>
      </c>
      <c r="Q99" s="24" t="str">
        <f t="shared" si="19"/>
        <v/>
      </c>
      <c r="R99" s="24" t="str">
        <f>IF($L99="","",VLOOKUP(Q99,LISTAS!$F$5:$G$1006,2,0))</f>
        <v/>
      </c>
      <c r="S99" s="36" t="str">
        <f t="shared" si="20"/>
        <v/>
      </c>
      <c r="T99" s="25" t="str">
        <f t="shared" si="21"/>
        <v/>
      </c>
      <c r="U99" s="25" t="str">
        <f t="shared" si="22"/>
        <v/>
      </c>
    </row>
    <row r="100" spans="1:21" ht="16.5" x14ac:dyDescent="0.3">
      <c r="B100" s="26"/>
      <c r="C100" s="22" t="str">
        <f>IF(B100="","",VLOOKUP(B100,LISTAS!$F$5:$G$1006,2,0))</f>
        <v/>
      </c>
      <c r="D100" s="35"/>
      <c r="E100" s="35"/>
      <c r="F100" s="35" t="str">
        <f t="shared" si="12"/>
        <v/>
      </c>
      <c r="G100" s="5"/>
      <c r="H100" s="48" t="str">
        <f t="shared" si="15"/>
        <v/>
      </c>
      <c r="I100" s="63" t="str">
        <f t="shared" si="16"/>
        <v/>
      </c>
      <c r="J100" s="63" t="str">
        <f t="shared" si="16"/>
        <v/>
      </c>
      <c r="K100" s="48" t="str">
        <f t="shared" si="13"/>
        <v/>
      </c>
      <c r="L100" s="69" t="str">
        <f t="shared" si="14"/>
        <v/>
      </c>
      <c r="M100" s="67" t="str">
        <f t="shared" si="17"/>
        <v/>
      </c>
      <c r="N100" s="49">
        <v>92</v>
      </c>
      <c r="O100" s="28"/>
      <c r="P100" s="47" t="str">
        <f t="shared" si="18"/>
        <v/>
      </c>
      <c r="Q100" s="24" t="str">
        <f t="shared" si="19"/>
        <v/>
      </c>
      <c r="R100" s="24" t="str">
        <f>IF($L100="","",VLOOKUP(Q100,LISTAS!$F$5:$G$1006,2,0))</f>
        <v/>
      </c>
      <c r="S100" s="36" t="str">
        <f t="shared" si="20"/>
        <v/>
      </c>
      <c r="T100" s="25" t="str">
        <f t="shared" si="21"/>
        <v/>
      </c>
      <c r="U100" s="25" t="str">
        <f t="shared" si="22"/>
        <v/>
      </c>
    </row>
    <row r="101" spans="1:21" ht="16.5" x14ac:dyDescent="0.3">
      <c r="B101" s="26"/>
      <c r="C101" s="22" t="str">
        <f>IF(B101="","",VLOOKUP(B101,LISTAS!$F$5:$G$1006,2,0))</f>
        <v/>
      </c>
      <c r="D101" s="35"/>
      <c r="E101" s="35"/>
      <c r="F101" s="35" t="str">
        <f t="shared" si="12"/>
        <v/>
      </c>
      <c r="G101" s="5"/>
      <c r="H101" s="48" t="str">
        <f t="shared" si="15"/>
        <v/>
      </c>
      <c r="I101" s="63" t="str">
        <f t="shared" si="16"/>
        <v/>
      </c>
      <c r="J101" s="63" t="str">
        <f t="shared" si="16"/>
        <v/>
      </c>
      <c r="K101" s="48" t="str">
        <f t="shared" si="13"/>
        <v/>
      </c>
      <c r="L101" s="69" t="str">
        <f t="shared" si="14"/>
        <v/>
      </c>
      <c r="M101" s="67" t="str">
        <f t="shared" si="17"/>
        <v/>
      </c>
      <c r="N101" s="49">
        <v>93</v>
      </c>
      <c r="O101" s="28"/>
      <c r="P101" s="47" t="str">
        <f t="shared" si="18"/>
        <v/>
      </c>
      <c r="Q101" s="24" t="str">
        <f t="shared" si="19"/>
        <v/>
      </c>
      <c r="R101" s="24" t="str">
        <f>IF($L101="","",VLOOKUP(Q101,LISTAS!$F$5:$G$1006,2,0))</f>
        <v/>
      </c>
      <c r="S101" s="36" t="str">
        <f t="shared" si="20"/>
        <v/>
      </c>
      <c r="T101" s="25" t="str">
        <f t="shared" si="21"/>
        <v/>
      </c>
      <c r="U101" s="25" t="str">
        <f t="shared" si="22"/>
        <v/>
      </c>
    </row>
    <row r="102" spans="1:21" ht="16.5" x14ac:dyDescent="0.3">
      <c r="B102" s="26"/>
      <c r="C102" s="22" t="str">
        <f>IF(B102="","",VLOOKUP(B102,LISTAS!$F$5:$G$1006,2,0))</f>
        <v/>
      </c>
      <c r="D102" s="35"/>
      <c r="E102" s="35"/>
      <c r="F102" s="35" t="str">
        <f t="shared" si="12"/>
        <v/>
      </c>
      <c r="G102" s="5"/>
      <c r="H102" s="48" t="str">
        <f t="shared" si="15"/>
        <v/>
      </c>
      <c r="I102" s="63" t="str">
        <f t="shared" si="16"/>
        <v/>
      </c>
      <c r="J102" s="63" t="str">
        <f t="shared" si="16"/>
        <v/>
      </c>
      <c r="K102" s="48" t="str">
        <f t="shared" si="13"/>
        <v/>
      </c>
      <c r="L102" s="69" t="str">
        <f t="shared" si="14"/>
        <v/>
      </c>
      <c r="M102" s="67" t="str">
        <f t="shared" si="17"/>
        <v/>
      </c>
      <c r="N102" s="49">
        <v>94</v>
      </c>
      <c r="O102" s="28"/>
      <c r="P102" s="47" t="str">
        <f t="shared" si="18"/>
        <v/>
      </c>
      <c r="Q102" s="24" t="str">
        <f t="shared" si="19"/>
        <v/>
      </c>
      <c r="R102" s="24" t="str">
        <f>IF($L102="","",VLOOKUP(Q102,LISTAS!$F$5:$G$1006,2,0))</f>
        <v/>
      </c>
      <c r="S102" s="36" t="str">
        <f t="shared" si="20"/>
        <v/>
      </c>
      <c r="T102" s="25" t="str">
        <f t="shared" si="21"/>
        <v/>
      </c>
      <c r="U102" s="25" t="str">
        <f t="shared" si="22"/>
        <v/>
      </c>
    </row>
    <row r="103" spans="1:21" ht="16.5" x14ac:dyDescent="0.3">
      <c r="B103" s="26"/>
      <c r="C103" s="22" t="str">
        <f>IF(B103="","",VLOOKUP(B103,LISTAS!$F$5:$G$1006,2,0))</f>
        <v/>
      </c>
      <c r="D103" s="35"/>
      <c r="E103" s="35"/>
      <c r="F103" s="35" t="str">
        <f t="shared" si="12"/>
        <v/>
      </c>
      <c r="G103" s="5"/>
      <c r="H103" s="48" t="str">
        <f t="shared" si="15"/>
        <v/>
      </c>
      <c r="I103" s="63" t="str">
        <f t="shared" si="16"/>
        <v/>
      </c>
      <c r="J103" s="63" t="str">
        <f t="shared" si="16"/>
        <v/>
      </c>
      <c r="K103" s="48" t="str">
        <f t="shared" si="13"/>
        <v/>
      </c>
      <c r="L103" s="69" t="str">
        <f t="shared" si="14"/>
        <v/>
      </c>
      <c r="M103" s="67" t="str">
        <f t="shared" si="17"/>
        <v/>
      </c>
      <c r="N103" s="49">
        <v>95</v>
      </c>
      <c r="O103" s="28"/>
      <c r="P103" s="47" t="str">
        <f t="shared" si="18"/>
        <v/>
      </c>
      <c r="Q103" s="24" t="str">
        <f t="shared" si="19"/>
        <v/>
      </c>
      <c r="R103" s="24" t="str">
        <f>IF($L103="","",VLOOKUP(Q103,LISTAS!$F$5:$G$1006,2,0))</f>
        <v/>
      </c>
      <c r="S103" s="36" t="str">
        <f t="shared" si="20"/>
        <v/>
      </c>
      <c r="T103" s="25" t="str">
        <f t="shared" si="21"/>
        <v/>
      </c>
      <c r="U103" s="25" t="str">
        <f t="shared" si="22"/>
        <v/>
      </c>
    </row>
    <row r="104" spans="1:21" ht="16.5" x14ac:dyDescent="0.3">
      <c r="B104" s="26"/>
      <c r="C104" s="22" t="str">
        <f>IF(B104="","",VLOOKUP(B104,LISTAS!$F$5:$G$1006,2,0))</f>
        <v/>
      </c>
      <c r="D104" s="35"/>
      <c r="E104" s="35"/>
      <c r="F104" s="35" t="str">
        <f t="shared" si="12"/>
        <v/>
      </c>
      <c r="G104" s="5"/>
      <c r="H104" s="48" t="str">
        <f t="shared" si="15"/>
        <v/>
      </c>
      <c r="I104" s="63" t="str">
        <f t="shared" si="16"/>
        <v/>
      </c>
      <c r="J104" s="63" t="str">
        <f t="shared" si="16"/>
        <v/>
      </c>
      <c r="K104" s="48" t="str">
        <f t="shared" si="13"/>
        <v/>
      </c>
      <c r="L104" s="69" t="str">
        <f t="shared" si="14"/>
        <v/>
      </c>
      <c r="M104" s="67" t="str">
        <f t="shared" si="17"/>
        <v/>
      </c>
      <c r="N104" s="49">
        <v>96</v>
      </c>
      <c r="O104" s="28"/>
      <c r="P104" s="47" t="str">
        <f t="shared" si="18"/>
        <v/>
      </c>
      <c r="Q104" s="24" t="str">
        <f t="shared" si="19"/>
        <v/>
      </c>
      <c r="R104" s="24" t="str">
        <f>IF($L104="","",VLOOKUP(Q104,LISTAS!$F$5:$G$1006,2,0))</f>
        <v/>
      </c>
      <c r="S104" s="36" t="str">
        <f t="shared" si="20"/>
        <v/>
      </c>
      <c r="T104" s="25" t="str">
        <f t="shared" si="21"/>
        <v/>
      </c>
      <c r="U104" s="25" t="str">
        <f t="shared" si="22"/>
        <v/>
      </c>
    </row>
    <row r="105" spans="1:21" ht="16.5" x14ac:dyDescent="0.3">
      <c r="B105" s="26"/>
      <c r="C105" s="22" t="str">
        <f>IF(B105="","",VLOOKUP(B105,LISTAS!$F$5:$G$1006,2,0))</f>
        <v/>
      </c>
      <c r="D105" s="35"/>
      <c r="E105" s="35"/>
      <c r="F105" s="35" t="str">
        <f t="shared" si="12"/>
        <v/>
      </c>
      <c r="G105" s="5"/>
      <c r="H105" s="48" t="str">
        <f t="shared" si="15"/>
        <v/>
      </c>
      <c r="I105" s="63" t="str">
        <f t="shared" si="16"/>
        <v/>
      </c>
      <c r="J105" s="63" t="str">
        <f t="shared" si="16"/>
        <v/>
      </c>
      <c r="K105" s="48" t="str">
        <f t="shared" si="13"/>
        <v/>
      </c>
      <c r="L105" s="69" t="str">
        <f t="shared" si="14"/>
        <v/>
      </c>
      <c r="M105" s="67" t="str">
        <f t="shared" si="17"/>
        <v/>
      </c>
      <c r="N105" s="49">
        <v>97</v>
      </c>
      <c r="O105" s="28"/>
      <c r="P105" s="47" t="str">
        <f t="shared" si="18"/>
        <v/>
      </c>
      <c r="Q105" s="24" t="str">
        <f t="shared" si="19"/>
        <v/>
      </c>
      <c r="R105" s="24" t="str">
        <f>IF($L105="","",VLOOKUP(Q105,LISTAS!$F$5:$G$1006,2,0))</f>
        <v/>
      </c>
      <c r="S105" s="36" t="str">
        <f t="shared" si="20"/>
        <v/>
      </c>
      <c r="T105" s="25" t="str">
        <f t="shared" si="21"/>
        <v/>
      </c>
      <c r="U105" s="25" t="str">
        <f t="shared" si="22"/>
        <v/>
      </c>
    </row>
    <row r="106" spans="1:21" ht="16.5" x14ac:dyDescent="0.3">
      <c r="B106" s="26"/>
      <c r="C106" s="22" t="str">
        <f>IF(B106="","",VLOOKUP(B106,LISTAS!$F$5:$G$1006,2,0))</f>
        <v/>
      </c>
      <c r="D106" s="35"/>
      <c r="E106" s="35"/>
      <c r="F106" s="35" t="str">
        <f t="shared" si="12"/>
        <v/>
      </c>
      <c r="G106" s="5"/>
      <c r="H106" s="48" t="str">
        <f t="shared" si="15"/>
        <v/>
      </c>
      <c r="I106" s="63" t="str">
        <f t="shared" si="16"/>
        <v/>
      </c>
      <c r="J106" s="63" t="str">
        <f t="shared" si="16"/>
        <v/>
      </c>
      <c r="K106" s="48" t="str">
        <f t="shared" si="13"/>
        <v/>
      </c>
      <c r="L106" s="69" t="str">
        <f t="shared" si="14"/>
        <v/>
      </c>
      <c r="M106" s="67" t="str">
        <f t="shared" si="17"/>
        <v/>
      </c>
      <c r="N106" s="49">
        <v>98</v>
      </c>
      <c r="O106" s="28"/>
      <c r="P106" s="47" t="str">
        <f t="shared" si="18"/>
        <v/>
      </c>
      <c r="Q106" s="24" t="str">
        <f t="shared" si="19"/>
        <v/>
      </c>
      <c r="R106" s="24" t="str">
        <f>IF($L106="","",VLOOKUP(Q106,LISTAS!$F$5:$G$1006,2,0))</f>
        <v/>
      </c>
      <c r="S106" s="36" t="str">
        <f t="shared" si="20"/>
        <v/>
      </c>
      <c r="T106" s="25" t="str">
        <f t="shared" si="21"/>
        <v/>
      </c>
      <c r="U106" s="25" t="str">
        <f t="shared" si="22"/>
        <v/>
      </c>
    </row>
    <row r="107" spans="1:21" ht="16.5" x14ac:dyDescent="0.3">
      <c r="B107" s="26"/>
      <c r="C107" s="22" t="str">
        <f>IF(B107="","",VLOOKUP(B107,LISTAS!$F$5:$G$1006,2,0))</f>
        <v/>
      </c>
      <c r="D107" s="35"/>
      <c r="E107" s="35"/>
      <c r="F107" s="35" t="str">
        <f t="shared" si="12"/>
        <v/>
      </c>
      <c r="G107" s="5"/>
      <c r="H107" s="48" t="str">
        <f t="shared" si="15"/>
        <v/>
      </c>
      <c r="I107" s="63" t="str">
        <f t="shared" si="16"/>
        <v/>
      </c>
      <c r="J107" s="63" t="str">
        <f t="shared" si="16"/>
        <v/>
      </c>
      <c r="K107" s="48" t="str">
        <f t="shared" si="13"/>
        <v/>
      </c>
      <c r="L107" s="69" t="str">
        <f t="shared" si="14"/>
        <v/>
      </c>
      <c r="M107" s="67" t="str">
        <f t="shared" si="17"/>
        <v/>
      </c>
      <c r="N107" s="49">
        <v>99</v>
      </c>
      <c r="O107" s="28"/>
      <c r="P107" s="47" t="str">
        <f t="shared" si="18"/>
        <v/>
      </c>
      <c r="Q107" s="24" t="str">
        <f t="shared" si="19"/>
        <v/>
      </c>
      <c r="R107" s="24" t="str">
        <f>IF($L107="","",VLOOKUP(Q107,LISTAS!$F$5:$G$1006,2,0))</f>
        <v/>
      </c>
      <c r="S107" s="36" t="str">
        <f t="shared" si="20"/>
        <v/>
      </c>
      <c r="T107" s="25" t="str">
        <f t="shared" si="21"/>
        <v/>
      </c>
      <c r="U107" s="25" t="str">
        <f t="shared" si="22"/>
        <v/>
      </c>
    </row>
    <row r="108" spans="1:21" ht="16.5" x14ac:dyDescent="0.3">
      <c r="B108" s="26"/>
      <c r="C108" s="22" t="str">
        <f>IF(B108="","",VLOOKUP(B108,LISTAS!$F$5:$G$1006,2,0))</f>
        <v/>
      </c>
      <c r="D108" s="35"/>
      <c r="E108" s="35"/>
      <c r="F108" s="35" t="str">
        <f t="shared" si="12"/>
        <v/>
      </c>
      <c r="G108" s="5"/>
      <c r="H108" s="48" t="str">
        <f t="shared" si="15"/>
        <v/>
      </c>
      <c r="I108" s="63" t="str">
        <f t="shared" si="16"/>
        <v/>
      </c>
      <c r="J108" s="63" t="str">
        <f t="shared" si="16"/>
        <v/>
      </c>
      <c r="K108" s="48" t="str">
        <f t="shared" si="13"/>
        <v/>
      </c>
      <c r="L108" s="69" t="str">
        <f t="shared" si="14"/>
        <v/>
      </c>
      <c r="M108" s="67" t="str">
        <f t="shared" si="17"/>
        <v/>
      </c>
      <c r="N108" s="49">
        <v>100</v>
      </c>
      <c r="O108" s="28"/>
      <c r="P108" s="47" t="str">
        <f t="shared" si="18"/>
        <v/>
      </c>
      <c r="Q108" s="24" t="str">
        <f t="shared" si="19"/>
        <v/>
      </c>
      <c r="R108" s="24" t="str">
        <f>IF($L108="","",VLOOKUP(Q108,LISTAS!$F$5:$G$1006,2,0))</f>
        <v/>
      </c>
      <c r="S108" s="36" t="str">
        <f t="shared" si="20"/>
        <v/>
      </c>
      <c r="T108" s="25" t="str">
        <f t="shared" si="21"/>
        <v/>
      </c>
      <c r="U108" s="25" t="str">
        <f t="shared" si="22"/>
        <v/>
      </c>
    </row>
    <row r="111" spans="1:21" ht="32.25" customHeight="1" x14ac:dyDescent="0.25">
      <c r="A111" s="2"/>
      <c r="B111" s="146" t="s">
        <v>867</v>
      </c>
      <c r="C111" s="147"/>
      <c r="D111" s="147"/>
      <c r="E111" s="147"/>
      <c r="F111" s="147"/>
      <c r="G111" s="147"/>
      <c r="H111" s="147"/>
      <c r="I111" s="147"/>
      <c r="J111" s="147"/>
      <c r="K111" s="147"/>
      <c r="L111" s="147"/>
      <c r="M111" s="147"/>
      <c r="N111" s="147"/>
      <c r="O111" s="147"/>
      <c r="P111" s="147"/>
      <c r="Q111" s="147"/>
      <c r="R111" s="147"/>
      <c r="S111" s="147"/>
      <c r="T111" s="147"/>
      <c r="U111" s="148"/>
    </row>
    <row r="112" spans="1:21" ht="20.25" customHeight="1" x14ac:dyDescent="0.25">
      <c r="A112" s="2"/>
      <c r="B112" s="149" t="s">
        <v>42</v>
      </c>
      <c r="C112" s="150"/>
      <c r="D112" s="150"/>
      <c r="E112" s="150"/>
      <c r="F112" s="151"/>
      <c r="H112" s="11"/>
      <c r="I112" s="61"/>
      <c r="J112" s="61"/>
      <c r="K112" s="12"/>
      <c r="L112" s="13"/>
      <c r="M112" s="65"/>
      <c r="N112" s="12"/>
      <c r="O112" s="14"/>
      <c r="P112" s="152" t="s">
        <v>14</v>
      </c>
      <c r="Q112" s="153"/>
      <c r="R112" s="153"/>
      <c r="S112" s="153"/>
      <c r="T112" s="153"/>
      <c r="U112" s="154"/>
    </row>
    <row r="113" spans="2:21" s="15" customFormat="1" ht="28.5" customHeight="1" x14ac:dyDescent="0.25">
      <c r="B113" s="16" t="s">
        <v>15</v>
      </c>
      <c r="C113" s="16" t="s">
        <v>1</v>
      </c>
      <c r="D113" s="16" t="s">
        <v>26</v>
      </c>
      <c r="E113" s="16" t="s">
        <v>27</v>
      </c>
      <c r="F113" s="16" t="s">
        <v>3</v>
      </c>
      <c r="G113" s="17"/>
      <c r="H113" s="18"/>
      <c r="I113" s="62"/>
      <c r="J113" s="62"/>
      <c r="K113" s="19"/>
      <c r="L113" s="20"/>
      <c r="M113" s="66"/>
      <c r="N113" s="19"/>
      <c r="O113" s="18"/>
      <c r="P113" s="21" t="s">
        <v>4</v>
      </c>
      <c r="Q113" s="29" t="s">
        <v>15</v>
      </c>
      <c r="R113" s="29" t="s">
        <v>1</v>
      </c>
      <c r="S113" s="29" t="s">
        <v>3</v>
      </c>
      <c r="T113" s="21" t="s">
        <v>16</v>
      </c>
      <c r="U113" s="21" t="s">
        <v>17</v>
      </c>
    </row>
    <row r="114" spans="2:21" s="5" customFormat="1" ht="18.75" customHeight="1" x14ac:dyDescent="0.25">
      <c r="B114" s="26" t="s">
        <v>830</v>
      </c>
      <c r="C114" s="22" t="str">
        <f>IF(B114="","",VLOOKUP(B114,LISTAS!$F$5:$G$1006,2,0))</f>
        <v>COLÉGIO ARBOS S.C.S.</v>
      </c>
      <c r="D114" s="35">
        <v>0</v>
      </c>
      <c r="E114" s="35">
        <v>0</v>
      </c>
      <c r="F114" s="35">
        <f t="shared" ref="F114:F116" si="23">IF(D114="",IF(E114="","",SUM(D114:E114)),SUM(D114:E114))</f>
        <v>0</v>
      </c>
      <c r="H114" s="48">
        <f>IF(F114="","",F114+(ROW(F114)/1000))</f>
        <v>0.114</v>
      </c>
      <c r="I114" s="63" t="str">
        <f>IF($L114="","",IF(B114="","",B114))</f>
        <v>RAFAELA SPAGNOLETTO ANVERSA BARBOSA</v>
      </c>
      <c r="J114" s="63" t="str">
        <f>IF($L114="","",IF(C114="","",C114))</f>
        <v>COLÉGIO ARBOS S.C.S.</v>
      </c>
      <c r="K114" s="48">
        <f t="shared" ref="K114:K177" si="24">IF($L114="","",F114)</f>
        <v>0</v>
      </c>
      <c r="L114" s="69">
        <f t="shared" ref="L114:L177" si="25">H114</f>
        <v>0.114</v>
      </c>
      <c r="M114" s="67">
        <f t="shared" ref="M114:M145" si="26">IF(L114="","",LARGE($L$114:$L$213,N114))</f>
        <v>0.11700000000000001</v>
      </c>
      <c r="N114" s="49">
        <v>1</v>
      </c>
      <c r="O114" s="23"/>
      <c r="P114" s="47">
        <f t="shared" ref="P114:P145" si="27">IF(S114&lt;&gt;"",_xlfn.RANK.EQ(S114,$S$114:$S$213,0),"")</f>
        <v>1</v>
      </c>
      <c r="Q114" s="24" t="str">
        <f t="shared" ref="Q114:Q145" si="28">IF($L114="","",VLOOKUP(M114,$H$114:$K$213,2,0))</f>
        <v>MARIANA DELLA VALLE SPOLON</v>
      </c>
      <c r="R114" s="24" t="str">
        <f>IF($L114="","",VLOOKUP(Q114,LISTAS!$F$5:$G$1006,2,0))</f>
        <v>COLÉGIO ARBOS S.C.S.</v>
      </c>
      <c r="S114" s="36">
        <f t="shared" ref="S114:S145" si="29">IF($L114="","",VLOOKUP(M114,$H$114:$K$213,4,0))</f>
        <v>0</v>
      </c>
      <c r="T114" s="25" t="str">
        <f>IF($P114="","",IF(S114=$U$5,"",IF($P114=1,400,IF($P114=2,340,IF($P114=3,300,IF($P114=4,280,IF($P114=5,270,IF($P114=6,260,IF($P114=7,250,IF($P114=8,240,IF($P114=9,200,IF($P114=10,200,IF($P114=11,200,IF($P114=12,200,IF($P114=13,200,IF($P114=14,200,IF($P114=15,200,IF($P114=16,200,IF($P114&gt;16,"","")))))))))))))))))))</f>
        <v/>
      </c>
      <c r="U114" s="25" t="str">
        <f>IF(P114="","",IF($S$5="NÃO","",IF(S114=$U$5,"",IF(P114=1,400,IF(P114=2,340,IF(P114=3,300,IF(P114=4,280,IF(P114=5,270,IF(P114=6,260,IF(P114=7,250,IF(P114=8,240,IF(P114=9,200,IF(P114=10,200,IF(P114=11,200,IF(P114=12,200,IF(P114=13,200,IF(P114=14,200,IF(P114=15,200,IF(P114=16,200,IF(P114&gt;16,"",""))))))))))))))))))))</f>
        <v/>
      </c>
    </row>
    <row r="115" spans="2:21" s="5" customFormat="1" ht="18.75" customHeight="1" x14ac:dyDescent="0.25">
      <c r="B115" s="26" t="s">
        <v>424</v>
      </c>
      <c r="C115" s="22" t="str">
        <f>IF(B115="","",VLOOKUP(B115,LISTAS!$F$5:$G$1006,2,0))</f>
        <v>COLÉGIO ARBOS S.C.S.</v>
      </c>
      <c r="D115" s="35">
        <v>0</v>
      </c>
      <c r="E115" s="35">
        <v>0</v>
      </c>
      <c r="F115" s="35">
        <f t="shared" si="23"/>
        <v>0</v>
      </c>
      <c r="H115" s="48">
        <f t="shared" ref="H115:H178" si="30">IF(F115="","",F115+(ROW(F115)/1000))</f>
        <v>0.115</v>
      </c>
      <c r="I115" s="63" t="str">
        <f t="shared" ref="I115:J178" si="31">IF($L115="","",IF(B115="","",B115))</f>
        <v>CAROLINA PICIRILO SPAULUCCI</v>
      </c>
      <c r="J115" s="63" t="str">
        <f t="shared" si="31"/>
        <v>COLÉGIO ARBOS S.C.S.</v>
      </c>
      <c r="K115" s="48">
        <f t="shared" si="24"/>
        <v>0</v>
      </c>
      <c r="L115" s="69">
        <f t="shared" si="25"/>
        <v>0.115</v>
      </c>
      <c r="M115" s="67">
        <f t="shared" si="26"/>
        <v>0.11600000000000001</v>
      </c>
      <c r="N115" s="49">
        <v>2</v>
      </c>
      <c r="O115" s="27"/>
      <c r="P115" s="47">
        <f t="shared" si="27"/>
        <v>1</v>
      </c>
      <c r="Q115" s="24" t="str">
        <f t="shared" si="28"/>
        <v>LETICIA TADOKORO</v>
      </c>
      <c r="R115" s="24" t="str">
        <f>IF($L115="","",VLOOKUP(Q115,LISTAS!$F$5:$G$1006,2,0))</f>
        <v>COLÉGIO ARBOS S.C.S.</v>
      </c>
      <c r="S115" s="36">
        <f t="shared" si="29"/>
        <v>0</v>
      </c>
      <c r="T115" s="25" t="str">
        <f t="shared" ref="T115:T178" si="32">IF($P115="","",IF(S115=$U$5,"",IF($P115=1,400,IF($P115=2,340,IF($P115=3,300,IF($P115=4,280,IF($P115=5,270,IF($P115=6,260,IF($P115=7,250,IF($P115=8,240,IF($P115=9,200,IF($P115=10,200,IF($P115=11,200,IF($P115=12,200,IF($P115=13,200,IF($P115=14,200,IF($P115=15,200,IF($P115=16,200,IF($P115&gt;16,"","")))))))))))))))))))</f>
        <v/>
      </c>
      <c r="U115" s="25" t="str">
        <f t="shared" ref="U115:U178" si="33">IF(P115="","",IF($S$5="NÃO","",IF(S115=$U$5,"",IF(P115=1,400,IF(P115=2,340,IF(P115=3,300,IF(P115=4,280,IF(P115=5,270,IF(P115=6,260,IF(P115=7,250,IF(P115=8,240,IF(P115=9,200,IF(P115=10,200,IF(P115=11,200,IF(P115=12,200,IF(P115=13,200,IF(P115=14,200,IF(P115=15,200,IF(P115=16,200,IF(P115&gt;16,"",""))))))))))))))))))))</f>
        <v/>
      </c>
    </row>
    <row r="116" spans="2:21" s="5" customFormat="1" ht="18.75" customHeight="1" x14ac:dyDescent="0.3">
      <c r="B116" s="26" t="s">
        <v>423</v>
      </c>
      <c r="C116" s="22" t="str">
        <f>IF(B116="","",VLOOKUP(B116,LISTAS!$F$5:$G$1006,2,0))</f>
        <v>COLÉGIO ARBOS S.C.S.</v>
      </c>
      <c r="D116" s="35">
        <v>0</v>
      </c>
      <c r="E116" s="35">
        <v>0</v>
      </c>
      <c r="F116" s="35">
        <f t="shared" si="23"/>
        <v>0</v>
      </c>
      <c r="H116" s="48">
        <f t="shared" si="30"/>
        <v>0.11600000000000001</v>
      </c>
      <c r="I116" s="63" t="str">
        <f t="shared" si="31"/>
        <v>LETICIA TADOKORO</v>
      </c>
      <c r="J116" s="63" t="str">
        <f t="shared" si="31"/>
        <v>COLÉGIO ARBOS S.C.S.</v>
      </c>
      <c r="K116" s="48">
        <f t="shared" si="24"/>
        <v>0</v>
      </c>
      <c r="L116" s="69">
        <f t="shared" si="25"/>
        <v>0.11600000000000001</v>
      </c>
      <c r="M116" s="67">
        <f t="shared" si="26"/>
        <v>0.115</v>
      </c>
      <c r="N116" s="49">
        <v>3</v>
      </c>
      <c r="O116" s="28"/>
      <c r="P116" s="47">
        <f t="shared" si="27"/>
        <v>1</v>
      </c>
      <c r="Q116" s="24" t="str">
        <f t="shared" si="28"/>
        <v>CAROLINA PICIRILO SPAULUCCI</v>
      </c>
      <c r="R116" s="24" t="str">
        <f>IF($L116="","",VLOOKUP(Q116,LISTAS!$F$5:$G$1006,2,0))</f>
        <v>COLÉGIO ARBOS S.C.S.</v>
      </c>
      <c r="S116" s="36">
        <f t="shared" si="29"/>
        <v>0</v>
      </c>
      <c r="T116" s="25" t="str">
        <f t="shared" si="32"/>
        <v/>
      </c>
      <c r="U116" s="25" t="str">
        <f t="shared" si="33"/>
        <v/>
      </c>
    </row>
    <row r="117" spans="2:21" s="5" customFormat="1" ht="18.75" customHeight="1" x14ac:dyDescent="0.3">
      <c r="B117" s="26" t="s">
        <v>422</v>
      </c>
      <c r="C117" s="22" t="str">
        <f>IF(B117="","",VLOOKUP(B117,LISTAS!$F$5:$G$1006,2,0))</f>
        <v>COLÉGIO ARBOS S.C.S.</v>
      </c>
      <c r="D117" s="35">
        <v>0</v>
      </c>
      <c r="E117" s="35">
        <v>0</v>
      </c>
      <c r="F117" s="35">
        <f t="shared" ref="F117:F177" si="34">IF(D117="",IF(E117="","",SUM(D117:E117)),SUM(D117:E117))</f>
        <v>0</v>
      </c>
      <c r="H117" s="48">
        <f t="shared" si="30"/>
        <v>0.11700000000000001</v>
      </c>
      <c r="I117" s="63" t="str">
        <f t="shared" si="31"/>
        <v>MARIANA DELLA VALLE SPOLON</v>
      </c>
      <c r="J117" s="63" t="str">
        <f t="shared" si="31"/>
        <v>COLÉGIO ARBOS S.C.S.</v>
      </c>
      <c r="K117" s="48">
        <f t="shared" si="24"/>
        <v>0</v>
      </c>
      <c r="L117" s="69">
        <f t="shared" si="25"/>
        <v>0.11700000000000001</v>
      </c>
      <c r="M117" s="67">
        <f t="shared" si="26"/>
        <v>0.114</v>
      </c>
      <c r="N117" s="49">
        <v>4</v>
      </c>
      <c r="O117" s="28"/>
      <c r="P117" s="47">
        <f t="shared" si="27"/>
        <v>1</v>
      </c>
      <c r="Q117" s="24" t="str">
        <f t="shared" si="28"/>
        <v>RAFAELA SPAGNOLETTO ANVERSA BARBOSA</v>
      </c>
      <c r="R117" s="24" t="str">
        <f>IF($L117="","",VLOOKUP(Q117,LISTAS!$F$5:$G$1006,2,0))</f>
        <v>COLÉGIO ARBOS S.C.S.</v>
      </c>
      <c r="S117" s="36">
        <f t="shared" si="29"/>
        <v>0</v>
      </c>
      <c r="T117" s="25" t="str">
        <f t="shared" si="32"/>
        <v/>
      </c>
      <c r="U117" s="25" t="str">
        <f t="shared" si="33"/>
        <v/>
      </c>
    </row>
    <row r="118" spans="2:21" s="5" customFormat="1" ht="18.75" customHeight="1" x14ac:dyDescent="0.3">
      <c r="B118" s="26"/>
      <c r="C118" s="22" t="str">
        <f>IF(B118="","",VLOOKUP(B118,LISTAS!$F$5:$G$1006,2,0))</f>
        <v/>
      </c>
      <c r="D118" s="35"/>
      <c r="E118" s="35"/>
      <c r="F118" s="35" t="str">
        <f t="shared" si="34"/>
        <v/>
      </c>
      <c r="H118" s="48" t="str">
        <f t="shared" si="30"/>
        <v/>
      </c>
      <c r="I118" s="63" t="str">
        <f t="shared" si="31"/>
        <v/>
      </c>
      <c r="J118" s="63" t="str">
        <f t="shared" si="31"/>
        <v/>
      </c>
      <c r="K118" s="48" t="str">
        <f t="shared" si="24"/>
        <v/>
      </c>
      <c r="L118" s="69" t="str">
        <f t="shared" si="25"/>
        <v/>
      </c>
      <c r="M118" s="67" t="str">
        <f t="shared" si="26"/>
        <v/>
      </c>
      <c r="N118" s="49">
        <v>5</v>
      </c>
      <c r="O118" s="28"/>
      <c r="P118" s="47" t="str">
        <f t="shared" si="27"/>
        <v/>
      </c>
      <c r="Q118" s="24" t="str">
        <f t="shared" si="28"/>
        <v/>
      </c>
      <c r="R118" s="24" t="str">
        <f>IF($L118="","",VLOOKUP(Q118,LISTAS!$F$5:$G$1006,2,0))</f>
        <v/>
      </c>
      <c r="S118" s="36" t="str">
        <f t="shared" si="29"/>
        <v/>
      </c>
      <c r="T118" s="25" t="str">
        <f t="shared" si="32"/>
        <v/>
      </c>
      <c r="U118" s="25" t="str">
        <f t="shared" si="33"/>
        <v/>
      </c>
    </row>
    <row r="119" spans="2:21" s="5" customFormat="1" ht="18.75" customHeight="1" x14ac:dyDescent="0.3">
      <c r="B119" s="26"/>
      <c r="C119" s="22" t="str">
        <f>IF(B119="","",VLOOKUP(B119,LISTAS!$F$5:$G$1006,2,0))</f>
        <v/>
      </c>
      <c r="D119" s="35"/>
      <c r="E119" s="35"/>
      <c r="F119" s="35" t="str">
        <f t="shared" si="34"/>
        <v/>
      </c>
      <c r="H119" s="48" t="str">
        <f t="shared" si="30"/>
        <v/>
      </c>
      <c r="I119" s="63" t="str">
        <f t="shared" si="31"/>
        <v/>
      </c>
      <c r="J119" s="63" t="str">
        <f t="shared" si="31"/>
        <v/>
      </c>
      <c r="K119" s="48" t="str">
        <f t="shared" si="24"/>
        <v/>
      </c>
      <c r="L119" s="69" t="str">
        <f t="shared" si="25"/>
        <v/>
      </c>
      <c r="M119" s="67" t="str">
        <f t="shared" si="26"/>
        <v/>
      </c>
      <c r="N119" s="49">
        <v>6</v>
      </c>
      <c r="O119" s="28"/>
      <c r="P119" s="47" t="str">
        <f t="shared" si="27"/>
        <v/>
      </c>
      <c r="Q119" s="24" t="str">
        <f t="shared" si="28"/>
        <v/>
      </c>
      <c r="R119" s="24" t="str">
        <f>IF($L119="","",VLOOKUP(Q119,LISTAS!$F$5:$G$1006,2,0))</f>
        <v/>
      </c>
      <c r="S119" s="36" t="str">
        <f t="shared" si="29"/>
        <v/>
      </c>
      <c r="T119" s="25" t="str">
        <f t="shared" si="32"/>
        <v/>
      </c>
      <c r="U119" s="25" t="str">
        <f t="shared" si="33"/>
        <v/>
      </c>
    </row>
    <row r="120" spans="2:21" s="5" customFormat="1" ht="18.75" customHeight="1" x14ac:dyDescent="0.3">
      <c r="B120" s="26"/>
      <c r="C120" s="22" t="str">
        <f>IF(B120="","",VLOOKUP(B120,LISTAS!$F$5:$G$1006,2,0))</f>
        <v/>
      </c>
      <c r="D120" s="35"/>
      <c r="E120" s="35"/>
      <c r="F120" s="35" t="str">
        <f t="shared" si="34"/>
        <v/>
      </c>
      <c r="H120" s="48" t="str">
        <f t="shared" si="30"/>
        <v/>
      </c>
      <c r="I120" s="63" t="str">
        <f t="shared" si="31"/>
        <v/>
      </c>
      <c r="J120" s="63" t="str">
        <f t="shared" si="31"/>
        <v/>
      </c>
      <c r="K120" s="48" t="str">
        <f t="shared" si="24"/>
        <v/>
      </c>
      <c r="L120" s="69" t="str">
        <f t="shared" si="25"/>
        <v/>
      </c>
      <c r="M120" s="67" t="str">
        <f t="shared" si="26"/>
        <v/>
      </c>
      <c r="N120" s="49">
        <v>7</v>
      </c>
      <c r="O120" s="28"/>
      <c r="P120" s="47" t="str">
        <f t="shared" si="27"/>
        <v/>
      </c>
      <c r="Q120" s="24" t="str">
        <f t="shared" si="28"/>
        <v/>
      </c>
      <c r="R120" s="24" t="str">
        <f>IF($L120="","",VLOOKUP(Q120,LISTAS!$F$5:$G$1006,2,0))</f>
        <v/>
      </c>
      <c r="S120" s="36" t="str">
        <f t="shared" si="29"/>
        <v/>
      </c>
      <c r="T120" s="25" t="str">
        <f t="shared" si="32"/>
        <v/>
      </c>
      <c r="U120" s="25" t="str">
        <f t="shared" si="33"/>
        <v/>
      </c>
    </row>
    <row r="121" spans="2:21" s="5" customFormat="1" ht="18.75" customHeight="1" x14ac:dyDescent="0.3">
      <c r="B121" s="22"/>
      <c r="C121" s="22" t="str">
        <f>IF(B121="","",VLOOKUP(B121,LISTAS!$F$5:$G$1006,2,0))</f>
        <v/>
      </c>
      <c r="D121" s="35"/>
      <c r="E121" s="35"/>
      <c r="F121" s="35" t="str">
        <f t="shared" si="34"/>
        <v/>
      </c>
      <c r="H121" s="48" t="str">
        <f t="shared" si="30"/>
        <v/>
      </c>
      <c r="I121" s="63" t="str">
        <f t="shared" si="31"/>
        <v/>
      </c>
      <c r="J121" s="63" t="str">
        <f t="shared" si="31"/>
        <v/>
      </c>
      <c r="K121" s="48" t="str">
        <f t="shared" si="24"/>
        <v/>
      </c>
      <c r="L121" s="69" t="str">
        <f t="shared" si="25"/>
        <v/>
      </c>
      <c r="M121" s="67" t="str">
        <f t="shared" si="26"/>
        <v/>
      </c>
      <c r="N121" s="49">
        <v>8</v>
      </c>
      <c r="O121" s="28"/>
      <c r="P121" s="47" t="str">
        <f t="shared" si="27"/>
        <v/>
      </c>
      <c r="Q121" s="24" t="str">
        <f t="shared" si="28"/>
        <v/>
      </c>
      <c r="R121" s="24" t="str">
        <f>IF($L121="","",VLOOKUP(Q121,LISTAS!$F$5:$G$1006,2,0))</f>
        <v/>
      </c>
      <c r="S121" s="36" t="str">
        <f t="shared" si="29"/>
        <v/>
      </c>
      <c r="T121" s="25" t="str">
        <f t="shared" si="32"/>
        <v/>
      </c>
      <c r="U121" s="25" t="str">
        <f t="shared" si="33"/>
        <v/>
      </c>
    </row>
    <row r="122" spans="2:21" s="5" customFormat="1" ht="18.75" customHeight="1" x14ac:dyDescent="0.3">
      <c r="B122" s="26"/>
      <c r="C122" s="22" t="str">
        <f>IF(B122="","",VLOOKUP(B122,LISTAS!$F$5:$G$1006,2,0))</f>
        <v/>
      </c>
      <c r="D122" s="35"/>
      <c r="E122" s="35"/>
      <c r="F122" s="35" t="str">
        <f t="shared" si="34"/>
        <v/>
      </c>
      <c r="H122" s="48" t="str">
        <f t="shared" si="30"/>
        <v/>
      </c>
      <c r="I122" s="63" t="str">
        <f t="shared" si="31"/>
        <v/>
      </c>
      <c r="J122" s="63" t="str">
        <f t="shared" si="31"/>
        <v/>
      </c>
      <c r="K122" s="48" t="str">
        <f t="shared" si="24"/>
        <v/>
      </c>
      <c r="L122" s="69" t="str">
        <f t="shared" si="25"/>
        <v/>
      </c>
      <c r="M122" s="67" t="str">
        <f t="shared" si="26"/>
        <v/>
      </c>
      <c r="N122" s="49">
        <v>9</v>
      </c>
      <c r="O122" s="28"/>
      <c r="P122" s="47" t="str">
        <f t="shared" si="27"/>
        <v/>
      </c>
      <c r="Q122" s="24" t="str">
        <f t="shared" si="28"/>
        <v/>
      </c>
      <c r="R122" s="24" t="str">
        <f>IF($L122="","",VLOOKUP(Q122,LISTAS!$F$5:$G$1006,2,0))</f>
        <v/>
      </c>
      <c r="S122" s="36" t="str">
        <f t="shared" si="29"/>
        <v/>
      </c>
      <c r="T122" s="25" t="str">
        <f t="shared" si="32"/>
        <v/>
      </c>
      <c r="U122" s="25" t="str">
        <f t="shared" si="33"/>
        <v/>
      </c>
    </row>
    <row r="123" spans="2:21" s="5" customFormat="1" ht="18.75" customHeight="1" x14ac:dyDescent="0.3">
      <c r="B123" s="26"/>
      <c r="C123" s="22" t="str">
        <f>IF(B123="","",VLOOKUP(B123,LISTAS!$F$5:$G$1006,2,0))</f>
        <v/>
      </c>
      <c r="D123" s="35"/>
      <c r="E123" s="35"/>
      <c r="F123" s="35" t="str">
        <f t="shared" si="34"/>
        <v/>
      </c>
      <c r="H123" s="48" t="str">
        <f t="shared" si="30"/>
        <v/>
      </c>
      <c r="I123" s="63" t="str">
        <f t="shared" si="31"/>
        <v/>
      </c>
      <c r="J123" s="63" t="str">
        <f t="shared" si="31"/>
        <v/>
      </c>
      <c r="K123" s="48" t="str">
        <f t="shared" si="24"/>
        <v/>
      </c>
      <c r="L123" s="69" t="str">
        <f t="shared" si="25"/>
        <v/>
      </c>
      <c r="M123" s="67" t="str">
        <f t="shared" si="26"/>
        <v/>
      </c>
      <c r="N123" s="49">
        <v>10</v>
      </c>
      <c r="O123" s="28"/>
      <c r="P123" s="47" t="str">
        <f t="shared" si="27"/>
        <v/>
      </c>
      <c r="Q123" s="24" t="str">
        <f t="shared" si="28"/>
        <v/>
      </c>
      <c r="R123" s="24" t="str">
        <f>IF($L123="","",VLOOKUP(Q123,LISTAS!$F$5:$G$1006,2,0))</f>
        <v/>
      </c>
      <c r="S123" s="36" t="str">
        <f t="shared" si="29"/>
        <v/>
      </c>
      <c r="T123" s="25" t="str">
        <f t="shared" si="32"/>
        <v/>
      </c>
      <c r="U123" s="25" t="str">
        <f t="shared" si="33"/>
        <v/>
      </c>
    </row>
    <row r="124" spans="2:21" s="5" customFormat="1" ht="18.75" customHeight="1" x14ac:dyDescent="0.3">
      <c r="B124" s="26"/>
      <c r="C124" s="22" t="str">
        <f>IF(B124="","",VLOOKUP(B124,LISTAS!$F$5:$G$1006,2,0))</f>
        <v/>
      </c>
      <c r="D124" s="35"/>
      <c r="E124" s="35"/>
      <c r="F124" s="35" t="str">
        <f t="shared" si="34"/>
        <v/>
      </c>
      <c r="H124" s="48" t="str">
        <f t="shared" si="30"/>
        <v/>
      </c>
      <c r="I124" s="63" t="str">
        <f t="shared" si="31"/>
        <v/>
      </c>
      <c r="J124" s="63" t="str">
        <f t="shared" si="31"/>
        <v/>
      </c>
      <c r="K124" s="48" t="str">
        <f t="shared" si="24"/>
        <v/>
      </c>
      <c r="L124" s="69" t="str">
        <f t="shared" si="25"/>
        <v/>
      </c>
      <c r="M124" s="67" t="str">
        <f t="shared" si="26"/>
        <v/>
      </c>
      <c r="N124" s="49">
        <v>11</v>
      </c>
      <c r="O124" s="28"/>
      <c r="P124" s="47" t="str">
        <f t="shared" si="27"/>
        <v/>
      </c>
      <c r="Q124" s="24" t="str">
        <f t="shared" si="28"/>
        <v/>
      </c>
      <c r="R124" s="24" t="str">
        <f>IF($L124="","",VLOOKUP(Q124,LISTAS!$F$5:$G$1006,2,0))</f>
        <v/>
      </c>
      <c r="S124" s="36" t="str">
        <f t="shared" si="29"/>
        <v/>
      </c>
      <c r="T124" s="25" t="str">
        <f t="shared" si="32"/>
        <v/>
      </c>
      <c r="U124" s="25" t="str">
        <f t="shared" si="33"/>
        <v/>
      </c>
    </row>
    <row r="125" spans="2:21" s="5" customFormat="1" ht="18.75" customHeight="1" x14ac:dyDescent="0.3">
      <c r="B125" s="26"/>
      <c r="C125" s="22" t="str">
        <f>IF(B125="","",VLOOKUP(B125,LISTAS!$F$5:$G$1006,2,0))</f>
        <v/>
      </c>
      <c r="D125" s="35"/>
      <c r="E125" s="35"/>
      <c r="F125" s="35" t="str">
        <f t="shared" si="34"/>
        <v/>
      </c>
      <c r="H125" s="48" t="str">
        <f t="shared" si="30"/>
        <v/>
      </c>
      <c r="I125" s="63" t="str">
        <f t="shared" si="31"/>
        <v/>
      </c>
      <c r="J125" s="63" t="str">
        <f t="shared" si="31"/>
        <v/>
      </c>
      <c r="K125" s="48" t="str">
        <f t="shared" si="24"/>
        <v/>
      </c>
      <c r="L125" s="69" t="str">
        <f t="shared" si="25"/>
        <v/>
      </c>
      <c r="M125" s="67" t="str">
        <f t="shared" si="26"/>
        <v/>
      </c>
      <c r="N125" s="49">
        <v>12</v>
      </c>
      <c r="O125" s="28"/>
      <c r="P125" s="47" t="str">
        <f t="shared" si="27"/>
        <v/>
      </c>
      <c r="Q125" s="24" t="str">
        <f t="shared" si="28"/>
        <v/>
      </c>
      <c r="R125" s="24" t="str">
        <f>IF($L125="","",VLOOKUP(Q125,LISTAS!$F$5:$G$1006,2,0))</f>
        <v/>
      </c>
      <c r="S125" s="36" t="str">
        <f t="shared" si="29"/>
        <v/>
      </c>
      <c r="T125" s="25" t="str">
        <f t="shared" si="32"/>
        <v/>
      </c>
      <c r="U125" s="25" t="str">
        <f t="shared" si="33"/>
        <v/>
      </c>
    </row>
    <row r="126" spans="2:21" s="5" customFormat="1" ht="18.75" customHeight="1" x14ac:dyDescent="0.3">
      <c r="B126" s="26"/>
      <c r="C126" s="22" t="str">
        <f>IF(B126="","",VLOOKUP(B126,LISTAS!$F$5:$G$1006,2,0))</f>
        <v/>
      </c>
      <c r="D126" s="35"/>
      <c r="E126" s="35"/>
      <c r="F126" s="35" t="str">
        <f t="shared" si="34"/>
        <v/>
      </c>
      <c r="H126" s="48" t="str">
        <f t="shared" si="30"/>
        <v/>
      </c>
      <c r="I126" s="63" t="str">
        <f t="shared" si="31"/>
        <v/>
      </c>
      <c r="J126" s="63" t="str">
        <f t="shared" si="31"/>
        <v/>
      </c>
      <c r="K126" s="48" t="str">
        <f t="shared" si="24"/>
        <v/>
      </c>
      <c r="L126" s="69" t="str">
        <f t="shared" si="25"/>
        <v/>
      </c>
      <c r="M126" s="67" t="str">
        <f t="shared" si="26"/>
        <v/>
      </c>
      <c r="N126" s="49">
        <v>13</v>
      </c>
      <c r="O126" s="28"/>
      <c r="P126" s="47" t="str">
        <f t="shared" si="27"/>
        <v/>
      </c>
      <c r="Q126" s="24" t="str">
        <f t="shared" si="28"/>
        <v/>
      </c>
      <c r="R126" s="24" t="str">
        <f>IF($L126="","",VLOOKUP(Q126,LISTAS!$F$5:$G$1006,2,0))</f>
        <v/>
      </c>
      <c r="S126" s="36" t="str">
        <f t="shared" si="29"/>
        <v/>
      </c>
      <c r="T126" s="25" t="str">
        <f t="shared" si="32"/>
        <v/>
      </c>
      <c r="U126" s="25" t="str">
        <f t="shared" si="33"/>
        <v/>
      </c>
    </row>
    <row r="127" spans="2:21" s="5" customFormat="1" ht="18.75" customHeight="1" x14ac:dyDescent="0.3">
      <c r="B127" s="26"/>
      <c r="C127" s="22" t="str">
        <f>IF(B127="","",VLOOKUP(B127,LISTAS!$F$5:$G$1006,2,0))</f>
        <v/>
      </c>
      <c r="D127" s="35"/>
      <c r="E127" s="35"/>
      <c r="F127" s="35" t="str">
        <f t="shared" si="34"/>
        <v/>
      </c>
      <c r="H127" s="48" t="str">
        <f t="shared" si="30"/>
        <v/>
      </c>
      <c r="I127" s="63" t="str">
        <f t="shared" si="31"/>
        <v/>
      </c>
      <c r="J127" s="63" t="str">
        <f t="shared" si="31"/>
        <v/>
      </c>
      <c r="K127" s="48" t="str">
        <f t="shared" si="24"/>
        <v/>
      </c>
      <c r="L127" s="69" t="str">
        <f t="shared" si="25"/>
        <v/>
      </c>
      <c r="M127" s="67" t="str">
        <f t="shared" si="26"/>
        <v/>
      </c>
      <c r="N127" s="49">
        <v>14</v>
      </c>
      <c r="O127" s="28"/>
      <c r="P127" s="47" t="str">
        <f t="shared" si="27"/>
        <v/>
      </c>
      <c r="Q127" s="24" t="str">
        <f t="shared" si="28"/>
        <v/>
      </c>
      <c r="R127" s="24" t="str">
        <f>IF($L127="","",VLOOKUP(Q127,LISTAS!$F$5:$G$1006,2,0))</f>
        <v/>
      </c>
      <c r="S127" s="36" t="str">
        <f t="shared" si="29"/>
        <v/>
      </c>
      <c r="T127" s="25" t="str">
        <f t="shared" si="32"/>
        <v/>
      </c>
      <c r="U127" s="25" t="str">
        <f t="shared" si="33"/>
        <v/>
      </c>
    </row>
    <row r="128" spans="2:21" s="5" customFormat="1" ht="18.75" customHeight="1" x14ac:dyDescent="0.3">
      <c r="B128" s="26"/>
      <c r="C128" s="22" t="str">
        <f>IF(B128="","",VLOOKUP(B128,LISTAS!$F$5:$G$1006,2,0))</f>
        <v/>
      </c>
      <c r="D128" s="35"/>
      <c r="E128" s="35"/>
      <c r="F128" s="35" t="str">
        <f t="shared" si="34"/>
        <v/>
      </c>
      <c r="H128" s="48" t="str">
        <f t="shared" si="30"/>
        <v/>
      </c>
      <c r="I128" s="63" t="str">
        <f t="shared" si="31"/>
        <v/>
      </c>
      <c r="J128" s="63" t="str">
        <f t="shared" si="31"/>
        <v/>
      </c>
      <c r="K128" s="48" t="str">
        <f t="shared" si="24"/>
        <v/>
      </c>
      <c r="L128" s="69" t="str">
        <f t="shared" si="25"/>
        <v/>
      </c>
      <c r="M128" s="67" t="str">
        <f t="shared" si="26"/>
        <v/>
      </c>
      <c r="N128" s="49">
        <v>15</v>
      </c>
      <c r="O128" s="28"/>
      <c r="P128" s="47" t="str">
        <f t="shared" si="27"/>
        <v/>
      </c>
      <c r="Q128" s="24" t="str">
        <f t="shared" si="28"/>
        <v/>
      </c>
      <c r="R128" s="24" t="str">
        <f>IF($L128="","",VLOOKUP(Q128,LISTAS!$F$5:$G$1006,2,0))</f>
        <v/>
      </c>
      <c r="S128" s="36" t="str">
        <f t="shared" si="29"/>
        <v/>
      </c>
      <c r="T128" s="25" t="str">
        <f t="shared" si="32"/>
        <v/>
      </c>
      <c r="U128" s="25" t="str">
        <f t="shared" si="33"/>
        <v/>
      </c>
    </row>
    <row r="129" spans="2:21" s="5" customFormat="1" ht="18.75" customHeight="1" x14ac:dyDescent="0.3">
      <c r="B129" s="26"/>
      <c r="C129" s="22" t="str">
        <f>IF(B129="","",VLOOKUP(B129,LISTAS!$F$5:$G$1006,2,0))</f>
        <v/>
      </c>
      <c r="D129" s="35"/>
      <c r="E129" s="35"/>
      <c r="F129" s="35" t="str">
        <f t="shared" si="34"/>
        <v/>
      </c>
      <c r="H129" s="48" t="str">
        <f t="shared" si="30"/>
        <v/>
      </c>
      <c r="I129" s="63" t="str">
        <f t="shared" si="31"/>
        <v/>
      </c>
      <c r="J129" s="63" t="str">
        <f t="shared" si="31"/>
        <v/>
      </c>
      <c r="K129" s="48" t="str">
        <f t="shared" si="24"/>
        <v/>
      </c>
      <c r="L129" s="69" t="str">
        <f t="shared" si="25"/>
        <v/>
      </c>
      <c r="M129" s="67" t="str">
        <f t="shared" si="26"/>
        <v/>
      </c>
      <c r="N129" s="49">
        <v>16</v>
      </c>
      <c r="O129" s="28"/>
      <c r="P129" s="47" t="str">
        <f t="shared" si="27"/>
        <v/>
      </c>
      <c r="Q129" s="24" t="str">
        <f t="shared" si="28"/>
        <v/>
      </c>
      <c r="R129" s="24" t="str">
        <f>IF($L129="","",VLOOKUP(Q129,LISTAS!$F$5:$G$1006,2,0))</f>
        <v/>
      </c>
      <c r="S129" s="36" t="str">
        <f t="shared" si="29"/>
        <v/>
      </c>
      <c r="T129" s="25" t="str">
        <f t="shared" si="32"/>
        <v/>
      </c>
      <c r="U129" s="25" t="str">
        <f t="shared" si="33"/>
        <v/>
      </c>
    </row>
    <row r="130" spans="2:21" s="5" customFormat="1" ht="18.75" customHeight="1" x14ac:dyDescent="0.3">
      <c r="B130" s="22"/>
      <c r="C130" s="22" t="str">
        <f>IF(B130="","",VLOOKUP(B130,LISTAS!$F$5:$G$1006,2,0))</f>
        <v/>
      </c>
      <c r="D130" s="35"/>
      <c r="E130" s="35"/>
      <c r="F130" s="35" t="str">
        <f t="shared" si="34"/>
        <v/>
      </c>
      <c r="H130" s="48" t="str">
        <f t="shared" si="30"/>
        <v/>
      </c>
      <c r="I130" s="63" t="str">
        <f t="shared" si="31"/>
        <v/>
      </c>
      <c r="J130" s="63" t="str">
        <f t="shared" si="31"/>
        <v/>
      </c>
      <c r="K130" s="48" t="str">
        <f t="shared" si="24"/>
        <v/>
      </c>
      <c r="L130" s="69" t="str">
        <f t="shared" si="25"/>
        <v/>
      </c>
      <c r="M130" s="67" t="str">
        <f t="shared" si="26"/>
        <v/>
      </c>
      <c r="N130" s="49">
        <v>17</v>
      </c>
      <c r="O130" s="28"/>
      <c r="P130" s="47" t="str">
        <f t="shared" si="27"/>
        <v/>
      </c>
      <c r="Q130" s="24" t="str">
        <f t="shared" si="28"/>
        <v/>
      </c>
      <c r="R130" s="24" t="str">
        <f>IF($L130="","",VLOOKUP(Q130,LISTAS!$F$5:$G$1006,2,0))</f>
        <v/>
      </c>
      <c r="S130" s="36" t="str">
        <f t="shared" si="29"/>
        <v/>
      </c>
      <c r="T130" s="25" t="str">
        <f t="shared" si="32"/>
        <v/>
      </c>
      <c r="U130" s="25" t="str">
        <f t="shared" si="33"/>
        <v/>
      </c>
    </row>
    <row r="131" spans="2:21" s="5" customFormat="1" ht="18.75" customHeight="1" x14ac:dyDescent="0.3">
      <c r="B131" s="26"/>
      <c r="C131" s="22" t="str">
        <f>IF(B131="","",VLOOKUP(B131,LISTAS!$F$5:$G$1006,2,0))</f>
        <v/>
      </c>
      <c r="D131" s="35"/>
      <c r="E131" s="35"/>
      <c r="F131" s="35" t="str">
        <f t="shared" si="34"/>
        <v/>
      </c>
      <c r="H131" s="48" t="str">
        <f t="shared" si="30"/>
        <v/>
      </c>
      <c r="I131" s="63" t="str">
        <f t="shared" si="31"/>
        <v/>
      </c>
      <c r="J131" s="63" t="str">
        <f t="shared" si="31"/>
        <v/>
      </c>
      <c r="K131" s="48" t="str">
        <f t="shared" si="24"/>
        <v/>
      </c>
      <c r="L131" s="69" t="str">
        <f t="shared" si="25"/>
        <v/>
      </c>
      <c r="M131" s="67" t="str">
        <f t="shared" si="26"/>
        <v/>
      </c>
      <c r="N131" s="49">
        <v>18</v>
      </c>
      <c r="O131" s="28"/>
      <c r="P131" s="47" t="str">
        <f t="shared" si="27"/>
        <v/>
      </c>
      <c r="Q131" s="24" t="str">
        <f t="shared" si="28"/>
        <v/>
      </c>
      <c r="R131" s="24" t="str">
        <f>IF($L131="","",VLOOKUP(Q131,LISTAS!$F$5:$G$1006,2,0))</f>
        <v/>
      </c>
      <c r="S131" s="36" t="str">
        <f t="shared" si="29"/>
        <v/>
      </c>
      <c r="T131" s="25" t="str">
        <f t="shared" si="32"/>
        <v/>
      </c>
      <c r="U131" s="25" t="str">
        <f t="shared" si="33"/>
        <v/>
      </c>
    </row>
    <row r="132" spans="2:21" s="5" customFormat="1" ht="18.75" customHeight="1" x14ac:dyDescent="0.3">
      <c r="B132" s="26"/>
      <c r="C132" s="22" t="str">
        <f>IF(B132="","",VLOOKUP(B132,LISTAS!$F$5:$G$1006,2,0))</f>
        <v/>
      </c>
      <c r="D132" s="35"/>
      <c r="E132" s="35"/>
      <c r="F132" s="35" t="str">
        <f t="shared" si="34"/>
        <v/>
      </c>
      <c r="H132" s="48" t="str">
        <f t="shared" si="30"/>
        <v/>
      </c>
      <c r="I132" s="63" t="str">
        <f t="shared" si="31"/>
        <v/>
      </c>
      <c r="J132" s="63" t="str">
        <f t="shared" si="31"/>
        <v/>
      </c>
      <c r="K132" s="48" t="str">
        <f t="shared" si="24"/>
        <v/>
      </c>
      <c r="L132" s="69" t="str">
        <f t="shared" si="25"/>
        <v/>
      </c>
      <c r="M132" s="67" t="str">
        <f t="shared" si="26"/>
        <v/>
      </c>
      <c r="N132" s="49">
        <v>19</v>
      </c>
      <c r="O132" s="28"/>
      <c r="P132" s="47" t="str">
        <f t="shared" si="27"/>
        <v/>
      </c>
      <c r="Q132" s="24" t="str">
        <f t="shared" si="28"/>
        <v/>
      </c>
      <c r="R132" s="24" t="str">
        <f>IF($L132="","",VLOOKUP(Q132,LISTAS!$F$5:$G$1006,2,0))</f>
        <v/>
      </c>
      <c r="S132" s="36" t="str">
        <f t="shared" si="29"/>
        <v/>
      </c>
      <c r="T132" s="25" t="str">
        <f t="shared" si="32"/>
        <v/>
      </c>
      <c r="U132" s="25" t="str">
        <f t="shared" si="33"/>
        <v/>
      </c>
    </row>
    <row r="133" spans="2:21" s="5" customFormat="1" ht="18.75" customHeight="1" x14ac:dyDescent="0.3">
      <c r="B133" s="26"/>
      <c r="C133" s="22" t="str">
        <f>IF(B133="","",VLOOKUP(B133,LISTAS!$F$5:$G$1006,2,0))</f>
        <v/>
      </c>
      <c r="D133" s="35"/>
      <c r="E133" s="35"/>
      <c r="F133" s="35" t="str">
        <f t="shared" si="34"/>
        <v/>
      </c>
      <c r="H133" s="48" t="str">
        <f t="shared" si="30"/>
        <v/>
      </c>
      <c r="I133" s="63" t="str">
        <f t="shared" si="31"/>
        <v/>
      </c>
      <c r="J133" s="63" t="str">
        <f t="shared" si="31"/>
        <v/>
      </c>
      <c r="K133" s="48" t="str">
        <f t="shared" si="24"/>
        <v/>
      </c>
      <c r="L133" s="69" t="str">
        <f t="shared" si="25"/>
        <v/>
      </c>
      <c r="M133" s="67" t="str">
        <f t="shared" si="26"/>
        <v/>
      </c>
      <c r="N133" s="49">
        <v>20</v>
      </c>
      <c r="O133" s="28"/>
      <c r="P133" s="47" t="str">
        <f t="shared" si="27"/>
        <v/>
      </c>
      <c r="Q133" s="24" t="str">
        <f t="shared" si="28"/>
        <v/>
      </c>
      <c r="R133" s="24" t="str">
        <f>IF($L133="","",VLOOKUP(Q133,LISTAS!$F$5:$G$1006,2,0))</f>
        <v/>
      </c>
      <c r="S133" s="36" t="str">
        <f t="shared" si="29"/>
        <v/>
      </c>
      <c r="T133" s="25" t="str">
        <f t="shared" si="32"/>
        <v/>
      </c>
      <c r="U133" s="25" t="str">
        <f t="shared" si="33"/>
        <v/>
      </c>
    </row>
    <row r="134" spans="2:21" ht="16.5" x14ac:dyDescent="0.3">
      <c r="B134" s="26"/>
      <c r="C134" s="22" t="str">
        <f>IF(B134="","",VLOOKUP(B134,LISTAS!$F$5:$G$1006,2,0))</f>
        <v/>
      </c>
      <c r="D134" s="35"/>
      <c r="E134" s="35"/>
      <c r="F134" s="35" t="str">
        <f t="shared" si="34"/>
        <v/>
      </c>
      <c r="G134" s="5"/>
      <c r="H134" s="48" t="str">
        <f t="shared" si="30"/>
        <v/>
      </c>
      <c r="I134" s="63" t="str">
        <f t="shared" si="31"/>
        <v/>
      </c>
      <c r="J134" s="63" t="str">
        <f t="shared" si="31"/>
        <v/>
      </c>
      <c r="K134" s="48" t="str">
        <f t="shared" si="24"/>
        <v/>
      </c>
      <c r="L134" s="69" t="str">
        <f t="shared" si="25"/>
        <v/>
      </c>
      <c r="M134" s="67" t="str">
        <f t="shared" si="26"/>
        <v/>
      </c>
      <c r="N134" s="49">
        <v>21</v>
      </c>
      <c r="O134" s="28"/>
      <c r="P134" s="47" t="str">
        <f t="shared" si="27"/>
        <v/>
      </c>
      <c r="Q134" s="24" t="str">
        <f t="shared" si="28"/>
        <v/>
      </c>
      <c r="R134" s="24" t="str">
        <f>IF($L134="","",VLOOKUP(Q134,LISTAS!$F$5:$G$1006,2,0))</f>
        <v/>
      </c>
      <c r="S134" s="36" t="str">
        <f t="shared" si="29"/>
        <v/>
      </c>
      <c r="T134" s="25" t="str">
        <f t="shared" si="32"/>
        <v/>
      </c>
      <c r="U134" s="25" t="str">
        <f t="shared" si="33"/>
        <v/>
      </c>
    </row>
    <row r="135" spans="2:21" ht="16.5" x14ac:dyDescent="0.3">
      <c r="B135" s="26"/>
      <c r="C135" s="22" t="str">
        <f>IF(B135="","",VLOOKUP(B135,LISTAS!$F$5:$G$1006,2,0))</f>
        <v/>
      </c>
      <c r="D135" s="35"/>
      <c r="E135" s="35"/>
      <c r="F135" s="35" t="str">
        <f t="shared" si="34"/>
        <v/>
      </c>
      <c r="G135" s="5"/>
      <c r="H135" s="48" t="str">
        <f t="shared" si="30"/>
        <v/>
      </c>
      <c r="I135" s="63" t="str">
        <f t="shared" si="31"/>
        <v/>
      </c>
      <c r="J135" s="63" t="str">
        <f t="shared" si="31"/>
        <v/>
      </c>
      <c r="K135" s="48" t="str">
        <f t="shared" si="24"/>
        <v/>
      </c>
      <c r="L135" s="69" t="str">
        <f t="shared" si="25"/>
        <v/>
      </c>
      <c r="M135" s="67" t="str">
        <f t="shared" si="26"/>
        <v/>
      </c>
      <c r="N135" s="49">
        <v>22</v>
      </c>
      <c r="O135" s="28"/>
      <c r="P135" s="47" t="str">
        <f t="shared" si="27"/>
        <v/>
      </c>
      <c r="Q135" s="24" t="str">
        <f t="shared" si="28"/>
        <v/>
      </c>
      <c r="R135" s="24" t="str">
        <f>IF($L135="","",VLOOKUP(Q135,LISTAS!$F$5:$G$1006,2,0))</f>
        <v/>
      </c>
      <c r="S135" s="36" t="str">
        <f t="shared" si="29"/>
        <v/>
      </c>
      <c r="T135" s="25" t="str">
        <f t="shared" si="32"/>
        <v/>
      </c>
      <c r="U135" s="25" t="str">
        <f t="shared" si="33"/>
        <v/>
      </c>
    </row>
    <row r="136" spans="2:21" ht="16.5" x14ac:dyDescent="0.3">
      <c r="B136" s="26"/>
      <c r="C136" s="22" t="str">
        <f>IF(B136="","",VLOOKUP(B136,LISTAS!$F$5:$G$1006,2,0))</f>
        <v/>
      </c>
      <c r="D136" s="35"/>
      <c r="E136" s="35"/>
      <c r="F136" s="35" t="str">
        <f t="shared" si="34"/>
        <v/>
      </c>
      <c r="G136" s="5"/>
      <c r="H136" s="48" t="str">
        <f t="shared" si="30"/>
        <v/>
      </c>
      <c r="I136" s="63" t="str">
        <f t="shared" si="31"/>
        <v/>
      </c>
      <c r="J136" s="63" t="str">
        <f t="shared" si="31"/>
        <v/>
      </c>
      <c r="K136" s="48" t="str">
        <f t="shared" si="24"/>
        <v/>
      </c>
      <c r="L136" s="69" t="str">
        <f t="shared" si="25"/>
        <v/>
      </c>
      <c r="M136" s="67" t="str">
        <f t="shared" si="26"/>
        <v/>
      </c>
      <c r="N136" s="49">
        <v>23</v>
      </c>
      <c r="O136" s="28"/>
      <c r="P136" s="47" t="str">
        <f t="shared" si="27"/>
        <v/>
      </c>
      <c r="Q136" s="24" t="str">
        <f t="shared" si="28"/>
        <v/>
      </c>
      <c r="R136" s="24" t="str">
        <f>IF($L136="","",VLOOKUP(Q136,LISTAS!$F$5:$G$1006,2,0))</f>
        <v/>
      </c>
      <c r="S136" s="36" t="str">
        <f t="shared" si="29"/>
        <v/>
      </c>
      <c r="T136" s="25" t="str">
        <f t="shared" si="32"/>
        <v/>
      </c>
      <c r="U136" s="25" t="str">
        <f t="shared" si="33"/>
        <v/>
      </c>
    </row>
    <row r="137" spans="2:21" ht="16.5" x14ac:dyDescent="0.3">
      <c r="B137" s="22"/>
      <c r="C137" s="22" t="str">
        <f>IF(B137="","",VLOOKUP(B137,LISTAS!$F$5:$G$1006,2,0))</f>
        <v/>
      </c>
      <c r="D137" s="35"/>
      <c r="E137" s="35"/>
      <c r="F137" s="35" t="str">
        <f t="shared" si="34"/>
        <v/>
      </c>
      <c r="G137" s="5"/>
      <c r="H137" s="48" t="str">
        <f t="shared" si="30"/>
        <v/>
      </c>
      <c r="I137" s="63" t="str">
        <f t="shared" si="31"/>
        <v/>
      </c>
      <c r="J137" s="63" t="str">
        <f t="shared" si="31"/>
        <v/>
      </c>
      <c r="K137" s="48" t="str">
        <f t="shared" si="24"/>
        <v/>
      </c>
      <c r="L137" s="69" t="str">
        <f t="shared" si="25"/>
        <v/>
      </c>
      <c r="M137" s="67" t="str">
        <f t="shared" si="26"/>
        <v/>
      </c>
      <c r="N137" s="49">
        <v>24</v>
      </c>
      <c r="O137" s="28"/>
      <c r="P137" s="47" t="str">
        <f t="shared" si="27"/>
        <v/>
      </c>
      <c r="Q137" s="24" t="str">
        <f t="shared" si="28"/>
        <v/>
      </c>
      <c r="R137" s="24" t="str">
        <f>IF($L137="","",VLOOKUP(Q137,LISTAS!$F$5:$G$1006,2,0))</f>
        <v/>
      </c>
      <c r="S137" s="36" t="str">
        <f t="shared" si="29"/>
        <v/>
      </c>
      <c r="T137" s="25" t="str">
        <f t="shared" si="32"/>
        <v/>
      </c>
      <c r="U137" s="25" t="str">
        <f t="shared" si="33"/>
        <v/>
      </c>
    </row>
    <row r="138" spans="2:21" ht="16.5" x14ac:dyDescent="0.3">
      <c r="B138" s="26"/>
      <c r="C138" s="22" t="str">
        <f>IF(B138="","",VLOOKUP(B138,LISTAS!$F$5:$G$1006,2,0))</f>
        <v/>
      </c>
      <c r="D138" s="35"/>
      <c r="E138" s="35"/>
      <c r="F138" s="35" t="str">
        <f t="shared" si="34"/>
        <v/>
      </c>
      <c r="G138" s="5"/>
      <c r="H138" s="48" t="str">
        <f t="shared" si="30"/>
        <v/>
      </c>
      <c r="I138" s="63" t="str">
        <f t="shared" si="31"/>
        <v/>
      </c>
      <c r="J138" s="63" t="str">
        <f t="shared" si="31"/>
        <v/>
      </c>
      <c r="K138" s="48" t="str">
        <f t="shared" si="24"/>
        <v/>
      </c>
      <c r="L138" s="69" t="str">
        <f t="shared" si="25"/>
        <v/>
      </c>
      <c r="M138" s="67" t="str">
        <f t="shared" si="26"/>
        <v/>
      </c>
      <c r="N138" s="49">
        <v>25</v>
      </c>
      <c r="O138" s="28"/>
      <c r="P138" s="47" t="str">
        <f t="shared" si="27"/>
        <v/>
      </c>
      <c r="Q138" s="24" t="str">
        <f t="shared" si="28"/>
        <v/>
      </c>
      <c r="R138" s="24" t="str">
        <f>IF($L138="","",VLOOKUP(Q138,LISTAS!$F$5:$G$1006,2,0))</f>
        <v/>
      </c>
      <c r="S138" s="36" t="str">
        <f t="shared" si="29"/>
        <v/>
      </c>
      <c r="T138" s="25" t="str">
        <f t="shared" si="32"/>
        <v/>
      </c>
      <c r="U138" s="25" t="str">
        <f t="shared" si="33"/>
        <v/>
      </c>
    </row>
    <row r="139" spans="2:21" ht="16.5" x14ac:dyDescent="0.3">
      <c r="B139" s="26"/>
      <c r="C139" s="22" t="str">
        <f>IF(B139="","",VLOOKUP(B139,LISTAS!$F$5:$G$1006,2,0))</f>
        <v/>
      </c>
      <c r="D139" s="35"/>
      <c r="E139" s="35"/>
      <c r="F139" s="35" t="str">
        <f t="shared" si="34"/>
        <v/>
      </c>
      <c r="G139" s="5"/>
      <c r="H139" s="48" t="str">
        <f t="shared" si="30"/>
        <v/>
      </c>
      <c r="I139" s="63" t="str">
        <f t="shared" si="31"/>
        <v/>
      </c>
      <c r="J139" s="63" t="str">
        <f t="shared" si="31"/>
        <v/>
      </c>
      <c r="K139" s="48" t="str">
        <f t="shared" si="24"/>
        <v/>
      </c>
      <c r="L139" s="69" t="str">
        <f t="shared" si="25"/>
        <v/>
      </c>
      <c r="M139" s="67" t="str">
        <f t="shared" si="26"/>
        <v/>
      </c>
      <c r="N139" s="49">
        <v>26</v>
      </c>
      <c r="O139" s="28"/>
      <c r="P139" s="47" t="str">
        <f t="shared" si="27"/>
        <v/>
      </c>
      <c r="Q139" s="24" t="str">
        <f t="shared" si="28"/>
        <v/>
      </c>
      <c r="R139" s="24" t="str">
        <f>IF($L139="","",VLOOKUP(Q139,LISTAS!$F$5:$G$1006,2,0))</f>
        <v/>
      </c>
      <c r="S139" s="36" t="str">
        <f t="shared" si="29"/>
        <v/>
      </c>
      <c r="T139" s="25" t="str">
        <f t="shared" si="32"/>
        <v/>
      </c>
      <c r="U139" s="25" t="str">
        <f t="shared" si="33"/>
        <v/>
      </c>
    </row>
    <row r="140" spans="2:21" ht="16.5" x14ac:dyDescent="0.3">
      <c r="B140" s="26"/>
      <c r="C140" s="22" t="str">
        <f>IF(B140="","",VLOOKUP(B140,LISTAS!$F$5:$G$1006,2,0))</f>
        <v/>
      </c>
      <c r="D140" s="35"/>
      <c r="E140" s="35"/>
      <c r="F140" s="35" t="str">
        <f t="shared" si="34"/>
        <v/>
      </c>
      <c r="G140" s="5"/>
      <c r="H140" s="48" t="str">
        <f t="shared" si="30"/>
        <v/>
      </c>
      <c r="I140" s="63" t="str">
        <f t="shared" si="31"/>
        <v/>
      </c>
      <c r="J140" s="63" t="str">
        <f t="shared" si="31"/>
        <v/>
      </c>
      <c r="K140" s="48" t="str">
        <f t="shared" si="24"/>
        <v/>
      </c>
      <c r="L140" s="69" t="str">
        <f t="shared" si="25"/>
        <v/>
      </c>
      <c r="M140" s="67" t="str">
        <f t="shared" si="26"/>
        <v/>
      </c>
      <c r="N140" s="49">
        <v>27</v>
      </c>
      <c r="O140" s="28"/>
      <c r="P140" s="47" t="str">
        <f t="shared" si="27"/>
        <v/>
      </c>
      <c r="Q140" s="24" t="str">
        <f t="shared" si="28"/>
        <v/>
      </c>
      <c r="R140" s="24" t="str">
        <f>IF($L140="","",VLOOKUP(Q140,LISTAS!$F$5:$G$1006,2,0))</f>
        <v/>
      </c>
      <c r="S140" s="36" t="str">
        <f t="shared" si="29"/>
        <v/>
      </c>
      <c r="T140" s="25" t="str">
        <f t="shared" si="32"/>
        <v/>
      </c>
      <c r="U140" s="25" t="str">
        <f t="shared" si="33"/>
        <v/>
      </c>
    </row>
    <row r="141" spans="2:21" ht="16.5" x14ac:dyDescent="0.3">
      <c r="B141" s="22"/>
      <c r="C141" s="22" t="str">
        <f>IF(B141="","",VLOOKUP(B141,LISTAS!$F$5:$G$1006,2,0))</f>
        <v/>
      </c>
      <c r="D141" s="35"/>
      <c r="E141" s="35"/>
      <c r="F141" s="35" t="str">
        <f t="shared" si="34"/>
        <v/>
      </c>
      <c r="G141" s="5"/>
      <c r="H141" s="48" t="str">
        <f t="shared" si="30"/>
        <v/>
      </c>
      <c r="I141" s="63" t="str">
        <f t="shared" si="31"/>
        <v/>
      </c>
      <c r="J141" s="63" t="str">
        <f t="shared" si="31"/>
        <v/>
      </c>
      <c r="K141" s="48" t="str">
        <f t="shared" si="24"/>
        <v/>
      </c>
      <c r="L141" s="69" t="str">
        <f t="shared" si="25"/>
        <v/>
      </c>
      <c r="M141" s="67" t="str">
        <f t="shared" si="26"/>
        <v/>
      </c>
      <c r="N141" s="49">
        <v>28</v>
      </c>
      <c r="O141" s="28"/>
      <c r="P141" s="47" t="str">
        <f t="shared" si="27"/>
        <v/>
      </c>
      <c r="Q141" s="24" t="str">
        <f t="shared" si="28"/>
        <v/>
      </c>
      <c r="R141" s="24" t="str">
        <f>IF($L141="","",VLOOKUP(Q141,LISTAS!$F$5:$G$1006,2,0))</f>
        <v/>
      </c>
      <c r="S141" s="36" t="str">
        <f t="shared" si="29"/>
        <v/>
      </c>
      <c r="T141" s="25" t="str">
        <f t="shared" si="32"/>
        <v/>
      </c>
      <c r="U141" s="25" t="str">
        <f t="shared" si="33"/>
        <v/>
      </c>
    </row>
    <row r="142" spans="2:21" ht="16.5" x14ac:dyDescent="0.3">
      <c r="B142" s="26"/>
      <c r="C142" s="22" t="str">
        <f>IF(B142="","",VLOOKUP(B142,LISTAS!$F$5:$G$1006,2,0))</f>
        <v/>
      </c>
      <c r="D142" s="35"/>
      <c r="E142" s="35"/>
      <c r="F142" s="35" t="str">
        <f t="shared" si="34"/>
        <v/>
      </c>
      <c r="G142" s="5"/>
      <c r="H142" s="48" t="str">
        <f t="shared" si="30"/>
        <v/>
      </c>
      <c r="I142" s="63" t="str">
        <f t="shared" si="31"/>
        <v/>
      </c>
      <c r="J142" s="63" t="str">
        <f t="shared" si="31"/>
        <v/>
      </c>
      <c r="K142" s="48" t="str">
        <f t="shared" si="24"/>
        <v/>
      </c>
      <c r="L142" s="69" t="str">
        <f t="shared" si="25"/>
        <v/>
      </c>
      <c r="M142" s="67" t="str">
        <f t="shared" si="26"/>
        <v/>
      </c>
      <c r="N142" s="49">
        <v>29</v>
      </c>
      <c r="O142" s="28"/>
      <c r="P142" s="47" t="str">
        <f t="shared" si="27"/>
        <v/>
      </c>
      <c r="Q142" s="24" t="str">
        <f t="shared" si="28"/>
        <v/>
      </c>
      <c r="R142" s="24" t="str">
        <f>IF($L142="","",VLOOKUP(Q142,LISTAS!$F$5:$G$1006,2,0))</f>
        <v/>
      </c>
      <c r="S142" s="36" t="str">
        <f t="shared" si="29"/>
        <v/>
      </c>
      <c r="T142" s="25" t="str">
        <f t="shared" si="32"/>
        <v/>
      </c>
      <c r="U142" s="25" t="str">
        <f t="shared" si="33"/>
        <v/>
      </c>
    </row>
    <row r="143" spans="2:21" ht="16.5" x14ac:dyDescent="0.3">
      <c r="B143" s="26"/>
      <c r="C143" s="22" t="str">
        <f>IF(B143="","",VLOOKUP(B143,LISTAS!$F$5:$G$1006,2,0))</f>
        <v/>
      </c>
      <c r="D143" s="35"/>
      <c r="E143" s="35"/>
      <c r="F143" s="35" t="str">
        <f t="shared" si="34"/>
        <v/>
      </c>
      <c r="G143" s="5"/>
      <c r="H143" s="48" t="str">
        <f t="shared" si="30"/>
        <v/>
      </c>
      <c r="I143" s="63" t="str">
        <f t="shared" si="31"/>
        <v/>
      </c>
      <c r="J143" s="63" t="str">
        <f t="shared" si="31"/>
        <v/>
      </c>
      <c r="K143" s="48" t="str">
        <f t="shared" si="24"/>
        <v/>
      </c>
      <c r="L143" s="69" t="str">
        <f t="shared" si="25"/>
        <v/>
      </c>
      <c r="M143" s="67" t="str">
        <f t="shared" si="26"/>
        <v/>
      </c>
      <c r="N143" s="49">
        <v>30</v>
      </c>
      <c r="O143" s="28"/>
      <c r="P143" s="47" t="str">
        <f t="shared" si="27"/>
        <v/>
      </c>
      <c r="Q143" s="24" t="str">
        <f t="shared" si="28"/>
        <v/>
      </c>
      <c r="R143" s="24" t="str">
        <f>IF($L143="","",VLOOKUP(Q143,LISTAS!$F$5:$G$1006,2,0))</f>
        <v/>
      </c>
      <c r="S143" s="36" t="str">
        <f t="shared" si="29"/>
        <v/>
      </c>
      <c r="T143" s="25" t="str">
        <f t="shared" si="32"/>
        <v/>
      </c>
      <c r="U143" s="25" t="str">
        <f t="shared" si="33"/>
        <v/>
      </c>
    </row>
    <row r="144" spans="2:21" ht="16.5" x14ac:dyDescent="0.3">
      <c r="B144" s="26"/>
      <c r="C144" s="22" t="str">
        <f>IF(B144="","",VLOOKUP(B144,LISTAS!$F$5:$G$1006,2,0))</f>
        <v/>
      </c>
      <c r="D144" s="35"/>
      <c r="E144" s="35"/>
      <c r="F144" s="35" t="str">
        <f t="shared" si="34"/>
        <v/>
      </c>
      <c r="G144" s="5"/>
      <c r="H144" s="48" t="str">
        <f t="shared" si="30"/>
        <v/>
      </c>
      <c r="I144" s="63" t="str">
        <f t="shared" si="31"/>
        <v/>
      </c>
      <c r="J144" s="63" t="str">
        <f t="shared" si="31"/>
        <v/>
      </c>
      <c r="K144" s="48" t="str">
        <f t="shared" si="24"/>
        <v/>
      </c>
      <c r="L144" s="69" t="str">
        <f t="shared" si="25"/>
        <v/>
      </c>
      <c r="M144" s="67" t="str">
        <f t="shared" si="26"/>
        <v/>
      </c>
      <c r="N144" s="49">
        <v>31</v>
      </c>
      <c r="O144" s="28"/>
      <c r="P144" s="47" t="str">
        <f t="shared" si="27"/>
        <v/>
      </c>
      <c r="Q144" s="24" t="str">
        <f t="shared" si="28"/>
        <v/>
      </c>
      <c r="R144" s="24" t="str">
        <f>IF($L144="","",VLOOKUP(Q144,LISTAS!$F$5:$G$1006,2,0))</f>
        <v/>
      </c>
      <c r="S144" s="36" t="str">
        <f t="shared" si="29"/>
        <v/>
      </c>
      <c r="T144" s="25" t="str">
        <f t="shared" si="32"/>
        <v/>
      </c>
      <c r="U144" s="25" t="str">
        <f t="shared" si="33"/>
        <v/>
      </c>
    </row>
    <row r="145" spans="2:21" ht="16.5" x14ac:dyDescent="0.3">
      <c r="B145" s="22"/>
      <c r="C145" s="22" t="str">
        <f>IF(B145="","",VLOOKUP(B145,LISTAS!$F$5:$G$1006,2,0))</f>
        <v/>
      </c>
      <c r="D145" s="35"/>
      <c r="E145" s="35"/>
      <c r="F145" s="35" t="str">
        <f t="shared" si="34"/>
        <v/>
      </c>
      <c r="G145" s="5"/>
      <c r="H145" s="48" t="str">
        <f t="shared" si="30"/>
        <v/>
      </c>
      <c r="I145" s="63" t="str">
        <f t="shared" si="31"/>
        <v/>
      </c>
      <c r="J145" s="63" t="str">
        <f t="shared" si="31"/>
        <v/>
      </c>
      <c r="K145" s="48" t="str">
        <f t="shared" si="24"/>
        <v/>
      </c>
      <c r="L145" s="69" t="str">
        <f t="shared" si="25"/>
        <v/>
      </c>
      <c r="M145" s="67" t="str">
        <f t="shared" si="26"/>
        <v/>
      </c>
      <c r="N145" s="49">
        <v>32</v>
      </c>
      <c r="O145" s="28"/>
      <c r="P145" s="47" t="str">
        <f t="shared" si="27"/>
        <v/>
      </c>
      <c r="Q145" s="24" t="str">
        <f t="shared" si="28"/>
        <v/>
      </c>
      <c r="R145" s="24" t="str">
        <f>IF($L145="","",VLOOKUP(Q145,LISTAS!$F$5:$G$1006,2,0))</f>
        <v/>
      </c>
      <c r="S145" s="36" t="str">
        <f t="shared" si="29"/>
        <v/>
      </c>
      <c r="T145" s="25" t="str">
        <f t="shared" si="32"/>
        <v/>
      </c>
      <c r="U145" s="25" t="str">
        <f t="shared" si="33"/>
        <v/>
      </c>
    </row>
    <row r="146" spans="2:21" ht="16.5" x14ac:dyDescent="0.3">
      <c r="B146" s="26"/>
      <c r="C146" s="22" t="str">
        <f>IF(B146="","",VLOOKUP(B146,LISTAS!$F$5:$G$1006,2,0))</f>
        <v/>
      </c>
      <c r="D146" s="35"/>
      <c r="E146" s="35"/>
      <c r="F146" s="35" t="str">
        <f t="shared" si="34"/>
        <v/>
      </c>
      <c r="G146" s="5"/>
      <c r="H146" s="48" t="str">
        <f t="shared" si="30"/>
        <v/>
      </c>
      <c r="I146" s="63" t="str">
        <f t="shared" si="31"/>
        <v/>
      </c>
      <c r="J146" s="63" t="str">
        <f t="shared" si="31"/>
        <v/>
      </c>
      <c r="K146" s="48" t="str">
        <f t="shared" si="24"/>
        <v/>
      </c>
      <c r="L146" s="69" t="str">
        <f t="shared" si="25"/>
        <v/>
      </c>
      <c r="M146" s="67" t="str">
        <f t="shared" ref="M146:M177" si="35">IF(L146="","",LARGE($L$114:$L$213,N146))</f>
        <v/>
      </c>
      <c r="N146" s="49">
        <v>33</v>
      </c>
      <c r="O146" s="28"/>
      <c r="P146" s="47" t="str">
        <f t="shared" ref="P146:P177" si="36">IF(S146&lt;&gt;"",_xlfn.RANK.EQ(S146,$S$114:$S$213,0),"")</f>
        <v/>
      </c>
      <c r="Q146" s="24" t="str">
        <f t="shared" ref="Q146:Q177" si="37">IF($L146="","",VLOOKUP(M146,$H$114:$K$213,2,0))</f>
        <v/>
      </c>
      <c r="R146" s="24" t="str">
        <f>IF($L146="","",VLOOKUP(Q146,LISTAS!$F$5:$G$1006,2,0))</f>
        <v/>
      </c>
      <c r="S146" s="36" t="str">
        <f t="shared" ref="S146:S177" si="38">IF($L146="","",VLOOKUP(M146,$H$114:$K$213,4,0))</f>
        <v/>
      </c>
      <c r="T146" s="25" t="str">
        <f t="shared" si="32"/>
        <v/>
      </c>
      <c r="U146" s="25" t="str">
        <f t="shared" si="33"/>
        <v/>
      </c>
    </row>
    <row r="147" spans="2:21" ht="16.5" x14ac:dyDescent="0.3">
      <c r="B147" s="26"/>
      <c r="C147" s="22" t="str">
        <f>IF(B147="","",VLOOKUP(B147,LISTAS!$F$5:$G$1006,2,0))</f>
        <v/>
      </c>
      <c r="D147" s="35"/>
      <c r="E147" s="35"/>
      <c r="F147" s="35" t="str">
        <f t="shared" si="34"/>
        <v/>
      </c>
      <c r="G147" s="5"/>
      <c r="H147" s="48" t="str">
        <f t="shared" si="30"/>
        <v/>
      </c>
      <c r="I147" s="63" t="str">
        <f t="shared" si="31"/>
        <v/>
      </c>
      <c r="J147" s="63" t="str">
        <f t="shared" si="31"/>
        <v/>
      </c>
      <c r="K147" s="48" t="str">
        <f t="shared" si="24"/>
        <v/>
      </c>
      <c r="L147" s="69" t="str">
        <f t="shared" si="25"/>
        <v/>
      </c>
      <c r="M147" s="67" t="str">
        <f t="shared" si="35"/>
        <v/>
      </c>
      <c r="N147" s="49">
        <v>34</v>
      </c>
      <c r="O147" s="28"/>
      <c r="P147" s="47" t="str">
        <f t="shared" si="36"/>
        <v/>
      </c>
      <c r="Q147" s="24" t="str">
        <f t="shared" si="37"/>
        <v/>
      </c>
      <c r="R147" s="24" t="str">
        <f>IF($L147="","",VLOOKUP(Q147,LISTAS!$F$5:$G$1006,2,0))</f>
        <v/>
      </c>
      <c r="S147" s="36" t="str">
        <f t="shared" si="38"/>
        <v/>
      </c>
      <c r="T147" s="25" t="str">
        <f t="shared" si="32"/>
        <v/>
      </c>
      <c r="U147" s="25" t="str">
        <f t="shared" si="33"/>
        <v/>
      </c>
    </row>
    <row r="148" spans="2:21" ht="16.5" x14ac:dyDescent="0.3">
      <c r="B148" s="26"/>
      <c r="C148" s="22" t="str">
        <f>IF(B148="","",VLOOKUP(B148,LISTAS!$F$5:$G$1006,2,0))</f>
        <v/>
      </c>
      <c r="D148" s="35"/>
      <c r="E148" s="35"/>
      <c r="F148" s="35" t="str">
        <f t="shared" si="34"/>
        <v/>
      </c>
      <c r="G148" s="5"/>
      <c r="H148" s="48" t="str">
        <f t="shared" si="30"/>
        <v/>
      </c>
      <c r="I148" s="63" t="str">
        <f t="shared" si="31"/>
        <v/>
      </c>
      <c r="J148" s="63" t="str">
        <f t="shared" si="31"/>
        <v/>
      </c>
      <c r="K148" s="48" t="str">
        <f t="shared" si="24"/>
        <v/>
      </c>
      <c r="L148" s="69" t="str">
        <f t="shared" si="25"/>
        <v/>
      </c>
      <c r="M148" s="67" t="str">
        <f t="shared" si="35"/>
        <v/>
      </c>
      <c r="N148" s="49">
        <v>35</v>
      </c>
      <c r="O148" s="28"/>
      <c r="P148" s="47" t="str">
        <f t="shared" si="36"/>
        <v/>
      </c>
      <c r="Q148" s="24" t="str">
        <f t="shared" si="37"/>
        <v/>
      </c>
      <c r="R148" s="24" t="str">
        <f>IF($L148="","",VLOOKUP(Q148,LISTAS!$F$5:$G$1006,2,0))</f>
        <v/>
      </c>
      <c r="S148" s="36" t="str">
        <f t="shared" si="38"/>
        <v/>
      </c>
      <c r="T148" s="25" t="str">
        <f t="shared" si="32"/>
        <v/>
      </c>
      <c r="U148" s="25" t="str">
        <f t="shared" si="33"/>
        <v/>
      </c>
    </row>
    <row r="149" spans="2:21" ht="16.5" x14ac:dyDescent="0.3">
      <c r="B149" s="22"/>
      <c r="C149" s="22" t="str">
        <f>IF(B149="","",VLOOKUP(B149,LISTAS!$F$5:$G$1006,2,0))</f>
        <v/>
      </c>
      <c r="D149" s="35"/>
      <c r="E149" s="35"/>
      <c r="F149" s="35" t="str">
        <f t="shared" si="34"/>
        <v/>
      </c>
      <c r="G149" s="5"/>
      <c r="H149" s="48" t="str">
        <f t="shared" si="30"/>
        <v/>
      </c>
      <c r="I149" s="63" t="str">
        <f t="shared" si="31"/>
        <v/>
      </c>
      <c r="J149" s="63" t="str">
        <f t="shared" si="31"/>
        <v/>
      </c>
      <c r="K149" s="48" t="str">
        <f t="shared" si="24"/>
        <v/>
      </c>
      <c r="L149" s="69" t="str">
        <f t="shared" si="25"/>
        <v/>
      </c>
      <c r="M149" s="67" t="str">
        <f t="shared" si="35"/>
        <v/>
      </c>
      <c r="N149" s="49">
        <v>36</v>
      </c>
      <c r="O149" s="28"/>
      <c r="P149" s="47" t="str">
        <f t="shared" si="36"/>
        <v/>
      </c>
      <c r="Q149" s="24" t="str">
        <f t="shared" si="37"/>
        <v/>
      </c>
      <c r="R149" s="24" t="str">
        <f>IF($L149="","",VLOOKUP(Q149,LISTAS!$F$5:$G$1006,2,0))</f>
        <v/>
      </c>
      <c r="S149" s="36" t="str">
        <f t="shared" si="38"/>
        <v/>
      </c>
      <c r="T149" s="25" t="str">
        <f t="shared" si="32"/>
        <v/>
      </c>
      <c r="U149" s="25" t="str">
        <f t="shared" si="33"/>
        <v/>
      </c>
    </row>
    <row r="150" spans="2:21" ht="16.5" x14ac:dyDescent="0.3">
      <c r="B150" s="26"/>
      <c r="C150" s="22" t="str">
        <f>IF(B150="","",VLOOKUP(B150,LISTAS!$F$5:$G$1006,2,0))</f>
        <v/>
      </c>
      <c r="D150" s="35"/>
      <c r="E150" s="35"/>
      <c r="F150" s="35" t="str">
        <f t="shared" si="34"/>
        <v/>
      </c>
      <c r="G150" s="5"/>
      <c r="H150" s="48" t="str">
        <f t="shared" si="30"/>
        <v/>
      </c>
      <c r="I150" s="63" t="str">
        <f t="shared" si="31"/>
        <v/>
      </c>
      <c r="J150" s="63" t="str">
        <f t="shared" si="31"/>
        <v/>
      </c>
      <c r="K150" s="48" t="str">
        <f t="shared" si="24"/>
        <v/>
      </c>
      <c r="L150" s="69" t="str">
        <f t="shared" si="25"/>
        <v/>
      </c>
      <c r="M150" s="67" t="str">
        <f t="shared" si="35"/>
        <v/>
      </c>
      <c r="N150" s="49">
        <v>37</v>
      </c>
      <c r="O150" s="28"/>
      <c r="P150" s="47" t="str">
        <f t="shared" si="36"/>
        <v/>
      </c>
      <c r="Q150" s="24" t="str">
        <f t="shared" si="37"/>
        <v/>
      </c>
      <c r="R150" s="24" t="str">
        <f>IF($L150="","",VLOOKUP(Q150,LISTAS!$F$5:$G$1006,2,0))</f>
        <v/>
      </c>
      <c r="S150" s="36" t="str">
        <f t="shared" si="38"/>
        <v/>
      </c>
      <c r="T150" s="25" t="str">
        <f t="shared" si="32"/>
        <v/>
      </c>
      <c r="U150" s="25" t="str">
        <f t="shared" si="33"/>
        <v/>
      </c>
    </row>
    <row r="151" spans="2:21" ht="16.5" x14ac:dyDescent="0.3">
      <c r="B151" s="26"/>
      <c r="C151" s="22" t="str">
        <f>IF(B151="","",VLOOKUP(B151,LISTAS!$F$5:$G$1006,2,0))</f>
        <v/>
      </c>
      <c r="D151" s="35"/>
      <c r="E151" s="35"/>
      <c r="F151" s="35" t="str">
        <f t="shared" si="34"/>
        <v/>
      </c>
      <c r="G151" s="5"/>
      <c r="H151" s="48" t="str">
        <f t="shared" si="30"/>
        <v/>
      </c>
      <c r="I151" s="63" t="str">
        <f t="shared" si="31"/>
        <v/>
      </c>
      <c r="J151" s="63" t="str">
        <f t="shared" si="31"/>
        <v/>
      </c>
      <c r="K151" s="48" t="str">
        <f t="shared" si="24"/>
        <v/>
      </c>
      <c r="L151" s="69" t="str">
        <f t="shared" si="25"/>
        <v/>
      </c>
      <c r="M151" s="67" t="str">
        <f t="shared" si="35"/>
        <v/>
      </c>
      <c r="N151" s="49">
        <v>38</v>
      </c>
      <c r="O151" s="28"/>
      <c r="P151" s="47" t="str">
        <f t="shared" si="36"/>
        <v/>
      </c>
      <c r="Q151" s="24" t="str">
        <f t="shared" si="37"/>
        <v/>
      </c>
      <c r="R151" s="24" t="str">
        <f>IF($L151="","",VLOOKUP(Q151,LISTAS!$F$5:$G$1006,2,0))</f>
        <v/>
      </c>
      <c r="S151" s="36" t="str">
        <f t="shared" si="38"/>
        <v/>
      </c>
      <c r="T151" s="25" t="str">
        <f t="shared" si="32"/>
        <v/>
      </c>
      <c r="U151" s="25" t="str">
        <f t="shared" si="33"/>
        <v/>
      </c>
    </row>
    <row r="152" spans="2:21" ht="16.5" x14ac:dyDescent="0.3">
      <c r="B152" s="26"/>
      <c r="C152" s="22" t="str">
        <f>IF(B152="","",VLOOKUP(B152,LISTAS!$F$5:$G$1006,2,0))</f>
        <v/>
      </c>
      <c r="D152" s="35"/>
      <c r="E152" s="35"/>
      <c r="F152" s="35" t="str">
        <f t="shared" si="34"/>
        <v/>
      </c>
      <c r="G152" s="5"/>
      <c r="H152" s="48" t="str">
        <f t="shared" si="30"/>
        <v/>
      </c>
      <c r="I152" s="63" t="str">
        <f t="shared" si="31"/>
        <v/>
      </c>
      <c r="J152" s="63" t="str">
        <f t="shared" si="31"/>
        <v/>
      </c>
      <c r="K152" s="48" t="str">
        <f t="shared" si="24"/>
        <v/>
      </c>
      <c r="L152" s="69" t="str">
        <f t="shared" si="25"/>
        <v/>
      </c>
      <c r="M152" s="67" t="str">
        <f t="shared" si="35"/>
        <v/>
      </c>
      <c r="N152" s="49">
        <v>39</v>
      </c>
      <c r="O152" s="28"/>
      <c r="P152" s="47" t="str">
        <f t="shared" si="36"/>
        <v/>
      </c>
      <c r="Q152" s="24" t="str">
        <f t="shared" si="37"/>
        <v/>
      </c>
      <c r="R152" s="24" t="str">
        <f>IF($L152="","",VLOOKUP(Q152,LISTAS!$F$5:$G$1006,2,0))</f>
        <v/>
      </c>
      <c r="S152" s="36" t="str">
        <f t="shared" si="38"/>
        <v/>
      </c>
      <c r="T152" s="25" t="str">
        <f t="shared" si="32"/>
        <v/>
      </c>
      <c r="U152" s="25" t="str">
        <f t="shared" si="33"/>
        <v/>
      </c>
    </row>
    <row r="153" spans="2:21" ht="16.5" x14ac:dyDescent="0.3">
      <c r="B153" s="26"/>
      <c r="C153" s="22" t="str">
        <f>IF(B153="","",VLOOKUP(B153,LISTAS!$F$5:$G$1006,2,0))</f>
        <v/>
      </c>
      <c r="D153" s="35"/>
      <c r="E153" s="35"/>
      <c r="F153" s="35" t="str">
        <f t="shared" si="34"/>
        <v/>
      </c>
      <c r="G153" s="5"/>
      <c r="H153" s="48" t="str">
        <f t="shared" si="30"/>
        <v/>
      </c>
      <c r="I153" s="63" t="str">
        <f t="shared" si="31"/>
        <v/>
      </c>
      <c r="J153" s="63" t="str">
        <f t="shared" si="31"/>
        <v/>
      </c>
      <c r="K153" s="48" t="str">
        <f t="shared" si="24"/>
        <v/>
      </c>
      <c r="L153" s="69" t="str">
        <f t="shared" si="25"/>
        <v/>
      </c>
      <c r="M153" s="67" t="str">
        <f t="shared" si="35"/>
        <v/>
      </c>
      <c r="N153" s="49">
        <v>40</v>
      </c>
      <c r="O153" s="28"/>
      <c r="P153" s="47" t="str">
        <f t="shared" si="36"/>
        <v/>
      </c>
      <c r="Q153" s="24" t="str">
        <f t="shared" si="37"/>
        <v/>
      </c>
      <c r="R153" s="24" t="str">
        <f>IF($L153="","",VLOOKUP(Q153,LISTAS!$F$5:$G$1006,2,0))</f>
        <v/>
      </c>
      <c r="S153" s="36" t="str">
        <f t="shared" si="38"/>
        <v/>
      </c>
      <c r="T153" s="25" t="str">
        <f t="shared" si="32"/>
        <v/>
      </c>
      <c r="U153" s="25" t="str">
        <f t="shared" si="33"/>
        <v/>
      </c>
    </row>
    <row r="154" spans="2:21" ht="16.5" x14ac:dyDescent="0.3">
      <c r="B154" s="26"/>
      <c r="C154" s="22" t="str">
        <f>IF(B154="","",VLOOKUP(B154,LISTAS!$F$5:$G$1006,2,0))</f>
        <v/>
      </c>
      <c r="D154" s="35"/>
      <c r="E154" s="35"/>
      <c r="F154" s="35" t="str">
        <f t="shared" si="34"/>
        <v/>
      </c>
      <c r="G154" s="5"/>
      <c r="H154" s="48" t="str">
        <f t="shared" si="30"/>
        <v/>
      </c>
      <c r="I154" s="63" t="str">
        <f t="shared" si="31"/>
        <v/>
      </c>
      <c r="J154" s="63" t="str">
        <f t="shared" si="31"/>
        <v/>
      </c>
      <c r="K154" s="48" t="str">
        <f t="shared" si="24"/>
        <v/>
      </c>
      <c r="L154" s="69" t="str">
        <f t="shared" si="25"/>
        <v/>
      </c>
      <c r="M154" s="67" t="str">
        <f t="shared" si="35"/>
        <v/>
      </c>
      <c r="N154" s="49">
        <v>41</v>
      </c>
      <c r="O154" s="28"/>
      <c r="P154" s="47" t="str">
        <f t="shared" si="36"/>
        <v/>
      </c>
      <c r="Q154" s="24" t="str">
        <f t="shared" si="37"/>
        <v/>
      </c>
      <c r="R154" s="24" t="str">
        <f>IF($L154="","",VLOOKUP(Q154,LISTAS!$F$5:$G$1006,2,0))</f>
        <v/>
      </c>
      <c r="S154" s="36" t="str">
        <f t="shared" si="38"/>
        <v/>
      </c>
      <c r="T154" s="25" t="str">
        <f t="shared" si="32"/>
        <v/>
      </c>
      <c r="U154" s="25" t="str">
        <f t="shared" si="33"/>
        <v/>
      </c>
    </row>
    <row r="155" spans="2:21" ht="16.5" x14ac:dyDescent="0.3">
      <c r="B155" s="26"/>
      <c r="C155" s="22" t="str">
        <f>IF(B155="","",VLOOKUP(B155,LISTAS!$F$5:$G$1006,2,0))</f>
        <v/>
      </c>
      <c r="D155" s="35"/>
      <c r="E155" s="35"/>
      <c r="F155" s="35" t="str">
        <f t="shared" si="34"/>
        <v/>
      </c>
      <c r="G155" s="5"/>
      <c r="H155" s="48" t="str">
        <f t="shared" si="30"/>
        <v/>
      </c>
      <c r="I155" s="63" t="str">
        <f t="shared" si="31"/>
        <v/>
      </c>
      <c r="J155" s="63" t="str">
        <f t="shared" si="31"/>
        <v/>
      </c>
      <c r="K155" s="48" t="str">
        <f t="shared" si="24"/>
        <v/>
      </c>
      <c r="L155" s="69" t="str">
        <f t="shared" si="25"/>
        <v/>
      </c>
      <c r="M155" s="67" t="str">
        <f t="shared" si="35"/>
        <v/>
      </c>
      <c r="N155" s="49">
        <v>42</v>
      </c>
      <c r="O155" s="28"/>
      <c r="P155" s="47" t="str">
        <f t="shared" si="36"/>
        <v/>
      </c>
      <c r="Q155" s="24" t="str">
        <f t="shared" si="37"/>
        <v/>
      </c>
      <c r="R155" s="24" t="str">
        <f>IF($L155="","",VLOOKUP(Q155,LISTAS!$F$5:$G$1006,2,0))</f>
        <v/>
      </c>
      <c r="S155" s="36" t="str">
        <f t="shared" si="38"/>
        <v/>
      </c>
      <c r="T155" s="25" t="str">
        <f t="shared" si="32"/>
        <v/>
      </c>
      <c r="U155" s="25" t="str">
        <f t="shared" si="33"/>
        <v/>
      </c>
    </row>
    <row r="156" spans="2:21" ht="16.5" x14ac:dyDescent="0.3">
      <c r="B156" s="26"/>
      <c r="C156" s="22" t="str">
        <f>IF(B156="","",VLOOKUP(B156,LISTAS!$F$5:$G$1006,2,0))</f>
        <v/>
      </c>
      <c r="D156" s="35"/>
      <c r="E156" s="35"/>
      <c r="F156" s="35" t="str">
        <f t="shared" si="34"/>
        <v/>
      </c>
      <c r="G156" s="5"/>
      <c r="H156" s="48" t="str">
        <f t="shared" si="30"/>
        <v/>
      </c>
      <c r="I156" s="63" t="str">
        <f t="shared" si="31"/>
        <v/>
      </c>
      <c r="J156" s="63" t="str">
        <f t="shared" si="31"/>
        <v/>
      </c>
      <c r="K156" s="48" t="str">
        <f t="shared" si="24"/>
        <v/>
      </c>
      <c r="L156" s="69" t="str">
        <f t="shared" si="25"/>
        <v/>
      </c>
      <c r="M156" s="67" t="str">
        <f t="shared" si="35"/>
        <v/>
      </c>
      <c r="N156" s="49">
        <v>43</v>
      </c>
      <c r="O156" s="28"/>
      <c r="P156" s="47" t="str">
        <f t="shared" si="36"/>
        <v/>
      </c>
      <c r="Q156" s="24" t="str">
        <f t="shared" si="37"/>
        <v/>
      </c>
      <c r="R156" s="24" t="str">
        <f>IF($L156="","",VLOOKUP(Q156,LISTAS!$F$5:$G$1006,2,0))</f>
        <v/>
      </c>
      <c r="S156" s="36" t="str">
        <f t="shared" si="38"/>
        <v/>
      </c>
      <c r="T156" s="25" t="str">
        <f t="shared" si="32"/>
        <v/>
      </c>
      <c r="U156" s="25" t="str">
        <f t="shared" si="33"/>
        <v/>
      </c>
    </row>
    <row r="157" spans="2:21" ht="16.5" x14ac:dyDescent="0.3">
      <c r="B157" s="26"/>
      <c r="C157" s="22" t="str">
        <f>IF(B157="","",VLOOKUP(B157,LISTAS!$F$5:$G$1006,2,0))</f>
        <v/>
      </c>
      <c r="D157" s="35"/>
      <c r="E157" s="35"/>
      <c r="F157" s="35" t="str">
        <f t="shared" si="34"/>
        <v/>
      </c>
      <c r="G157" s="5"/>
      <c r="H157" s="48" t="str">
        <f t="shared" si="30"/>
        <v/>
      </c>
      <c r="I157" s="63" t="str">
        <f t="shared" si="31"/>
        <v/>
      </c>
      <c r="J157" s="63" t="str">
        <f t="shared" si="31"/>
        <v/>
      </c>
      <c r="K157" s="48" t="str">
        <f t="shared" si="24"/>
        <v/>
      </c>
      <c r="L157" s="69" t="str">
        <f t="shared" si="25"/>
        <v/>
      </c>
      <c r="M157" s="67" t="str">
        <f t="shared" si="35"/>
        <v/>
      </c>
      <c r="N157" s="49">
        <v>44</v>
      </c>
      <c r="O157" s="28"/>
      <c r="P157" s="47" t="str">
        <f t="shared" si="36"/>
        <v/>
      </c>
      <c r="Q157" s="24" t="str">
        <f t="shared" si="37"/>
        <v/>
      </c>
      <c r="R157" s="24" t="str">
        <f>IF($L157="","",VLOOKUP(Q157,LISTAS!$F$5:$G$1006,2,0))</f>
        <v/>
      </c>
      <c r="S157" s="36" t="str">
        <f t="shared" si="38"/>
        <v/>
      </c>
      <c r="T157" s="25" t="str">
        <f t="shared" si="32"/>
        <v/>
      </c>
      <c r="U157" s="25" t="str">
        <f t="shared" si="33"/>
        <v/>
      </c>
    </row>
    <row r="158" spans="2:21" ht="16.5" x14ac:dyDescent="0.3">
      <c r="B158" s="26"/>
      <c r="C158" s="22" t="str">
        <f>IF(B158="","",VLOOKUP(B158,LISTAS!$F$5:$G$1006,2,0))</f>
        <v/>
      </c>
      <c r="D158" s="35"/>
      <c r="E158" s="35"/>
      <c r="F158" s="35" t="str">
        <f t="shared" si="34"/>
        <v/>
      </c>
      <c r="G158" s="5"/>
      <c r="H158" s="48" t="str">
        <f t="shared" si="30"/>
        <v/>
      </c>
      <c r="I158" s="63" t="str">
        <f t="shared" si="31"/>
        <v/>
      </c>
      <c r="J158" s="63" t="str">
        <f t="shared" si="31"/>
        <v/>
      </c>
      <c r="K158" s="48" t="str">
        <f t="shared" si="24"/>
        <v/>
      </c>
      <c r="L158" s="69" t="str">
        <f t="shared" si="25"/>
        <v/>
      </c>
      <c r="M158" s="67" t="str">
        <f t="shared" si="35"/>
        <v/>
      </c>
      <c r="N158" s="49">
        <v>45</v>
      </c>
      <c r="O158" s="28"/>
      <c r="P158" s="47" t="str">
        <f t="shared" si="36"/>
        <v/>
      </c>
      <c r="Q158" s="24" t="str">
        <f t="shared" si="37"/>
        <v/>
      </c>
      <c r="R158" s="24" t="str">
        <f>IF($L158="","",VLOOKUP(Q158,LISTAS!$F$5:$G$1006,2,0))</f>
        <v/>
      </c>
      <c r="S158" s="36" t="str">
        <f t="shared" si="38"/>
        <v/>
      </c>
      <c r="T158" s="25" t="str">
        <f t="shared" si="32"/>
        <v/>
      </c>
      <c r="U158" s="25" t="str">
        <f t="shared" si="33"/>
        <v/>
      </c>
    </row>
    <row r="159" spans="2:21" ht="16.5" x14ac:dyDescent="0.3">
      <c r="B159" s="26"/>
      <c r="C159" s="22" t="str">
        <f>IF(B159="","",VLOOKUP(B159,LISTAS!$F$5:$G$1006,2,0))</f>
        <v/>
      </c>
      <c r="D159" s="35"/>
      <c r="E159" s="35"/>
      <c r="F159" s="35" t="str">
        <f t="shared" si="34"/>
        <v/>
      </c>
      <c r="G159" s="5"/>
      <c r="H159" s="48" t="str">
        <f t="shared" si="30"/>
        <v/>
      </c>
      <c r="I159" s="63" t="str">
        <f t="shared" si="31"/>
        <v/>
      </c>
      <c r="J159" s="63" t="str">
        <f t="shared" si="31"/>
        <v/>
      </c>
      <c r="K159" s="48" t="str">
        <f t="shared" si="24"/>
        <v/>
      </c>
      <c r="L159" s="69" t="str">
        <f t="shared" si="25"/>
        <v/>
      </c>
      <c r="M159" s="67" t="str">
        <f t="shared" si="35"/>
        <v/>
      </c>
      <c r="N159" s="49">
        <v>46</v>
      </c>
      <c r="O159" s="28"/>
      <c r="P159" s="47" t="str">
        <f t="shared" si="36"/>
        <v/>
      </c>
      <c r="Q159" s="24" t="str">
        <f t="shared" si="37"/>
        <v/>
      </c>
      <c r="R159" s="24" t="str">
        <f>IF($L159="","",VLOOKUP(Q159,LISTAS!$F$5:$G$1006,2,0))</f>
        <v/>
      </c>
      <c r="S159" s="36" t="str">
        <f t="shared" si="38"/>
        <v/>
      </c>
      <c r="T159" s="25" t="str">
        <f t="shared" si="32"/>
        <v/>
      </c>
      <c r="U159" s="25" t="str">
        <f t="shared" si="33"/>
        <v/>
      </c>
    </row>
    <row r="160" spans="2:21" ht="16.5" x14ac:dyDescent="0.3">
      <c r="B160" s="26"/>
      <c r="C160" s="22" t="str">
        <f>IF(B160="","",VLOOKUP(B160,LISTAS!$F$5:$G$1006,2,0))</f>
        <v/>
      </c>
      <c r="D160" s="35"/>
      <c r="E160" s="35"/>
      <c r="F160" s="35" t="str">
        <f t="shared" si="34"/>
        <v/>
      </c>
      <c r="G160" s="5"/>
      <c r="H160" s="48" t="str">
        <f t="shared" si="30"/>
        <v/>
      </c>
      <c r="I160" s="63" t="str">
        <f t="shared" si="31"/>
        <v/>
      </c>
      <c r="J160" s="63" t="str">
        <f t="shared" si="31"/>
        <v/>
      </c>
      <c r="K160" s="48" t="str">
        <f t="shared" si="24"/>
        <v/>
      </c>
      <c r="L160" s="69" t="str">
        <f t="shared" si="25"/>
        <v/>
      </c>
      <c r="M160" s="67" t="str">
        <f t="shared" si="35"/>
        <v/>
      </c>
      <c r="N160" s="49">
        <v>47</v>
      </c>
      <c r="O160" s="28"/>
      <c r="P160" s="47" t="str">
        <f t="shared" si="36"/>
        <v/>
      </c>
      <c r="Q160" s="24" t="str">
        <f t="shared" si="37"/>
        <v/>
      </c>
      <c r="R160" s="24" t="str">
        <f>IF($L160="","",VLOOKUP(Q160,LISTAS!$F$5:$G$1006,2,0))</f>
        <v/>
      </c>
      <c r="S160" s="36" t="str">
        <f t="shared" si="38"/>
        <v/>
      </c>
      <c r="T160" s="25" t="str">
        <f t="shared" si="32"/>
        <v/>
      </c>
      <c r="U160" s="25" t="str">
        <f t="shared" si="33"/>
        <v/>
      </c>
    </row>
    <row r="161" spans="2:21" ht="16.5" x14ac:dyDescent="0.3">
      <c r="B161" s="26"/>
      <c r="C161" s="22" t="str">
        <f>IF(B161="","",VLOOKUP(B161,LISTAS!$F$5:$G$1006,2,0))</f>
        <v/>
      </c>
      <c r="D161" s="35"/>
      <c r="E161" s="35"/>
      <c r="F161" s="35" t="str">
        <f t="shared" si="34"/>
        <v/>
      </c>
      <c r="G161" s="5"/>
      <c r="H161" s="48" t="str">
        <f t="shared" si="30"/>
        <v/>
      </c>
      <c r="I161" s="63" t="str">
        <f t="shared" si="31"/>
        <v/>
      </c>
      <c r="J161" s="63" t="str">
        <f t="shared" si="31"/>
        <v/>
      </c>
      <c r="K161" s="48" t="str">
        <f t="shared" si="24"/>
        <v/>
      </c>
      <c r="L161" s="69" t="str">
        <f t="shared" si="25"/>
        <v/>
      </c>
      <c r="M161" s="67" t="str">
        <f t="shared" si="35"/>
        <v/>
      </c>
      <c r="N161" s="49">
        <v>48</v>
      </c>
      <c r="O161" s="28"/>
      <c r="P161" s="47" t="str">
        <f t="shared" si="36"/>
        <v/>
      </c>
      <c r="Q161" s="24" t="str">
        <f t="shared" si="37"/>
        <v/>
      </c>
      <c r="R161" s="24" t="str">
        <f>IF($L161="","",VLOOKUP(Q161,LISTAS!$F$5:$G$1006,2,0))</f>
        <v/>
      </c>
      <c r="S161" s="36" t="str">
        <f t="shared" si="38"/>
        <v/>
      </c>
      <c r="T161" s="25" t="str">
        <f t="shared" si="32"/>
        <v/>
      </c>
      <c r="U161" s="25" t="str">
        <f t="shared" si="33"/>
        <v/>
      </c>
    </row>
    <row r="162" spans="2:21" ht="16.5" x14ac:dyDescent="0.3">
      <c r="B162" s="26"/>
      <c r="C162" s="22" t="str">
        <f>IF(B162="","",VLOOKUP(B162,LISTAS!$F$5:$G$1006,2,0))</f>
        <v/>
      </c>
      <c r="D162" s="35"/>
      <c r="E162" s="35"/>
      <c r="F162" s="35" t="str">
        <f t="shared" si="34"/>
        <v/>
      </c>
      <c r="G162" s="5"/>
      <c r="H162" s="48" t="str">
        <f t="shared" si="30"/>
        <v/>
      </c>
      <c r="I162" s="63" t="str">
        <f t="shared" si="31"/>
        <v/>
      </c>
      <c r="J162" s="63" t="str">
        <f t="shared" si="31"/>
        <v/>
      </c>
      <c r="K162" s="48" t="str">
        <f t="shared" si="24"/>
        <v/>
      </c>
      <c r="L162" s="69" t="str">
        <f t="shared" si="25"/>
        <v/>
      </c>
      <c r="M162" s="67" t="str">
        <f t="shared" si="35"/>
        <v/>
      </c>
      <c r="N162" s="49">
        <v>49</v>
      </c>
      <c r="O162" s="28"/>
      <c r="P162" s="47" t="str">
        <f t="shared" si="36"/>
        <v/>
      </c>
      <c r="Q162" s="24" t="str">
        <f t="shared" si="37"/>
        <v/>
      </c>
      <c r="R162" s="24" t="str">
        <f>IF($L162="","",VLOOKUP(Q162,LISTAS!$F$5:$G$1006,2,0))</f>
        <v/>
      </c>
      <c r="S162" s="36" t="str">
        <f t="shared" si="38"/>
        <v/>
      </c>
      <c r="T162" s="25" t="str">
        <f t="shared" si="32"/>
        <v/>
      </c>
      <c r="U162" s="25" t="str">
        <f t="shared" si="33"/>
        <v/>
      </c>
    </row>
    <row r="163" spans="2:21" ht="16.5" x14ac:dyDescent="0.3">
      <c r="B163" s="26"/>
      <c r="C163" s="22" t="str">
        <f>IF(B163="","",VLOOKUP(B163,LISTAS!$F$5:$G$1006,2,0))</f>
        <v/>
      </c>
      <c r="D163" s="35"/>
      <c r="E163" s="35"/>
      <c r="F163" s="35" t="str">
        <f t="shared" si="34"/>
        <v/>
      </c>
      <c r="G163" s="5"/>
      <c r="H163" s="48" t="str">
        <f t="shared" si="30"/>
        <v/>
      </c>
      <c r="I163" s="63" t="str">
        <f t="shared" si="31"/>
        <v/>
      </c>
      <c r="J163" s="63" t="str">
        <f t="shared" si="31"/>
        <v/>
      </c>
      <c r="K163" s="48" t="str">
        <f t="shared" si="24"/>
        <v/>
      </c>
      <c r="L163" s="69" t="str">
        <f t="shared" si="25"/>
        <v/>
      </c>
      <c r="M163" s="67" t="str">
        <f t="shared" si="35"/>
        <v/>
      </c>
      <c r="N163" s="49">
        <v>50</v>
      </c>
      <c r="O163" s="28"/>
      <c r="P163" s="47" t="str">
        <f t="shared" si="36"/>
        <v/>
      </c>
      <c r="Q163" s="24" t="str">
        <f t="shared" si="37"/>
        <v/>
      </c>
      <c r="R163" s="24" t="str">
        <f>IF($L163="","",VLOOKUP(Q163,LISTAS!$F$5:$G$1006,2,0))</f>
        <v/>
      </c>
      <c r="S163" s="36" t="str">
        <f t="shared" si="38"/>
        <v/>
      </c>
      <c r="T163" s="25" t="str">
        <f t="shared" si="32"/>
        <v/>
      </c>
      <c r="U163" s="25" t="str">
        <f t="shared" si="33"/>
        <v/>
      </c>
    </row>
    <row r="164" spans="2:21" ht="16.5" x14ac:dyDescent="0.3">
      <c r="B164" s="26"/>
      <c r="C164" s="22" t="str">
        <f>IF(B164="","",VLOOKUP(B164,LISTAS!$F$5:$G$1006,2,0))</f>
        <v/>
      </c>
      <c r="D164" s="35"/>
      <c r="E164" s="35"/>
      <c r="F164" s="35" t="str">
        <f t="shared" si="34"/>
        <v/>
      </c>
      <c r="G164" s="5"/>
      <c r="H164" s="48" t="str">
        <f t="shared" si="30"/>
        <v/>
      </c>
      <c r="I164" s="63" t="str">
        <f t="shared" si="31"/>
        <v/>
      </c>
      <c r="J164" s="63" t="str">
        <f t="shared" si="31"/>
        <v/>
      </c>
      <c r="K164" s="48" t="str">
        <f t="shared" si="24"/>
        <v/>
      </c>
      <c r="L164" s="69" t="str">
        <f t="shared" si="25"/>
        <v/>
      </c>
      <c r="M164" s="67" t="str">
        <f t="shared" si="35"/>
        <v/>
      </c>
      <c r="N164" s="49">
        <v>51</v>
      </c>
      <c r="O164" s="28"/>
      <c r="P164" s="47" t="str">
        <f t="shared" si="36"/>
        <v/>
      </c>
      <c r="Q164" s="24" t="str">
        <f t="shared" si="37"/>
        <v/>
      </c>
      <c r="R164" s="24" t="str">
        <f>IF($L164="","",VLOOKUP(Q164,LISTAS!$F$5:$G$1006,2,0))</f>
        <v/>
      </c>
      <c r="S164" s="36" t="str">
        <f t="shared" si="38"/>
        <v/>
      </c>
      <c r="T164" s="25" t="str">
        <f t="shared" si="32"/>
        <v/>
      </c>
      <c r="U164" s="25" t="str">
        <f t="shared" si="33"/>
        <v/>
      </c>
    </row>
    <row r="165" spans="2:21" ht="16.5" x14ac:dyDescent="0.3">
      <c r="B165" s="26"/>
      <c r="C165" s="22" t="str">
        <f>IF(B165="","",VLOOKUP(B165,LISTAS!$F$5:$G$1006,2,0))</f>
        <v/>
      </c>
      <c r="D165" s="35"/>
      <c r="E165" s="35"/>
      <c r="F165" s="35" t="str">
        <f t="shared" si="34"/>
        <v/>
      </c>
      <c r="G165" s="5"/>
      <c r="H165" s="48" t="str">
        <f t="shared" si="30"/>
        <v/>
      </c>
      <c r="I165" s="63" t="str">
        <f t="shared" si="31"/>
        <v/>
      </c>
      <c r="J165" s="63" t="str">
        <f t="shared" si="31"/>
        <v/>
      </c>
      <c r="K165" s="48" t="str">
        <f t="shared" si="24"/>
        <v/>
      </c>
      <c r="L165" s="69" t="str">
        <f t="shared" si="25"/>
        <v/>
      </c>
      <c r="M165" s="67" t="str">
        <f t="shared" si="35"/>
        <v/>
      </c>
      <c r="N165" s="49">
        <v>52</v>
      </c>
      <c r="O165" s="28"/>
      <c r="P165" s="47" t="str">
        <f t="shared" si="36"/>
        <v/>
      </c>
      <c r="Q165" s="24" t="str">
        <f t="shared" si="37"/>
        <v/>
      </c>
      <c r="R165" s="24" t="str">
        <f>IF($L165="","",VLOOKUP(Q165,LISTAS!$F$5:$G$1006,2,0))</f>
        <v/>
      </c>
      <c r="S165" s="36" t="str">
        <f t="shared" si="38"/>
        <v/>
      </c>
      <c r="T165" s="25" t="str">
        <f t="shared" si="32"/>
        <v/>
      </c>
      <c r="U165" s="25" t="str">
        <f t="shared" si="33"/>
        <v/>
      </c>
    </row>
    <row r="166" spans="2:21" ht="16.5" x14ac:dyDescent="0.3">
      <c r="B166" s="26"/>
      <c r="C166" s="22" t="str">
        <f>IF(B166="","",VLOOKUP(B166,LISTAS!$F$5:$G$1006,2,0))</f>
        <v/>
      </c>
      <c r="D166" s="35"/>
      <c r="E166" s="35"/>
      <c r="F166" s="35" t="str">
        <f t="shared" si="34"/>
        <v/>
      </c>
      <c r="G166" s="5"/>
      <c r="H166" s="48" t="str">
        <f t="shared" si="30"/>
        <v/>
      </c>
      <c r="I166" s="63" t="str">
        <f t="shared" si="31"/>
        <v/>
      </c>
      <c r="J166" s="63" t="str">
        <f t="shared" si="31"/>
        <v/>
      </c>
      <c r="K166" s="48" t="str">
        <f t="shared" si="24"/>
        <v/>
      </c>
      <c r="L166" s="69" t="str">
        <f t="shared" si="25"/>
        <v/>
      </c>
      <c r="M166" s="67" t="str">
        <f t="shared" si="35"/>
        <v/>
      </c>
      <c r="N166" s="49">
        <v>53</v>
      </c>
      <c r="O166" s="28"/>
      <c r="P166" s="47" t="str">
        <f t="shared" si="36"/>
        <v/>
      </c>
      <c r="Q166" s="24" t="str">
        <f t="shared" si="37"/>
        <v/>
      </c>
      <c r="R166" s="24" t="str">
        <f>IF($L166="","",VLOOKUP(Q166,LISTAS!$F$5:$G$1006,2,0))</f>
        <v/>
      </c>
      <c r="S166" s="36" t="str">
        <f t="shared" si="38"/>
        <v/>
      </c>
      <c r="T166" s="25" t="str">
        <f t="shared" si="32"/>
        <v/>
      </c>
      <c r="U166" s="25" t="str">
        <f t="shared" si="33"/>
        <v/>
      </c>
    </row>
    <row r="167" spans="2:21" ht="16.5" x14ac:dyDescent="0.3">
      <c r="B167" s="26"/>
      <c r="C167" s="22" t="str">
        <f>IF(B167="","",VLOOKUP(B167,LISTAS!$F$5:$G$1006,2,0))</f>
        <v/>
      </c>
      <c r="D167" s="35"/>
      <c r="E167" s="35"/>
      <c r="F167" s="35" t="str">
        <f t="shared" si="34"/>
        <v/>
      </c>
      <c r="G167" s="5"/>
      <c r="H167" s="48" t="str">
        <f t="shared" si="30"/>
        <v/>
      </c>
      <c r="I167" s="63" t="str">
        <f t="shared" si="31"/>
        <v/>
      </c>
      <c r="J167" s="63" t="str">
        <f t="shared" si="31"/>
        <v/>
      </c>
      <c r="K167" s="48" t="str">
        <f t="shared" si="24"/>
        <v/>
      </c>
      <c r="L167" s="69" t="str">
        <f t="shared" si="25"/>
        <v/>
      </c>
      <c r="M167" s="67" t="str">
        <f t="shared" si="35"/>
        <v/>
      </c>
      <c r="N167" s="49">
        <v>54</v>
      </c>
      <c r="O167" s="28"/>
      <c r="P167" s="47" t="str">
        <f t="shared" si="36"/>
        <v/>
      </c>
      <c r="Q167" s="24" t="str">
        <f t="shared" si="37"/>
        <v/>
      </c>
      <c r="R167" s="24" t="str">
        <f>IF($L167="","",VLOOKUP(Q167,LISTAS!$F$5:$G$1006,2,0))</f>
        <v/>
      </c>
      <c r="S167" s="36" t="str">
        <f t="shared" si="38"/>
        <v/>
      </c>
      <c r="T167" s="25" t="str">
        <f t="shared" si="32"/>
        <v/>
      </c>
      <c r="U167" s="25" t="str">
        <f t="shared" si="33"/>
        <v/>
      </c>
    </row>
    <row r="168" spans="2:21" ht="16.5" x14ac:dyDescent="0.3">
      <c r="B168" s="26"/>
      <c r="C168" s="22" t="str">
        <f>IF(B168="","",VLOOKUP(B168,LISTAS!$F$5:$G$1006,2,0))</f>
        <v/>
      </c>
      <c r="D168" s="35"/>
      <c r="E168" s="35"/>
      <c r="F168" s="35" t="str">
        <f t="shared" si="34"/>
        <v/>
      </c>
      <c r="G168" s="5"/>
      <c r="H168" s="48" t="str">
        <f t="shared" si="30"/>
        <v/>
      </c>
      <c r="I168" s="63" t="str">
        <f t="shared" si="31"/>
        <v/>
      </c>
      <c r="J168" s="63" t="str">
        <f t="shared" si="31"/>
        <v/>
      </c>
      <c r="K168" s="48" t="str">
        <f t="shared" si="24"/>
        <v/>
      </c>
      <c r="L168" s="69" t="str">
        <f t="shared" si="25"/>
        <v/>
      </c>
      <c r="M168" s="67" t="str">
        <f t="shared" si="35"/>
        <v/>
      </c>
      <c r="N168" s="49">
        <v>55</v>
      </c>
      <c r="O168" s="28"/>
      <c r="P168" s="47" t="str">
        <f t="shared" si="36"/>
        <v/>
      </c>
      <c r="Q168" s="24" t="str">
        <f t="shared" si="37"/>
        <v/>
      </c>
      <c r="R168" s="24" t="str">
        <f>IF($L168="","",VLOOKUP(Q168,LISTAS!$F$5:$G$1006,2,0))</f>
        <v/>
      </c>
      <c r="S168" s="36" t="str">
        <f t="shared" si="38"/>
        <v/>
      </c>
      <c r="T168" s="25" t="str">
        <f t="shared" si="32"/>
        <v/>
      </c>
      <c r="U168" s="25" t="str">
        <f t="shared" si="33"/>
        <v/>
      </c>
    </row>
    <row r="169" spans="2:21" ht="16.5" x14ac:dyDescent="0.3">
      <c r="B169" s="26"/>
      <c r="C169" s="22" t="str">
        <f>IF(B169="","",VLOOKUP(B169,LISTAS!$F$5:$G$1006,2,0))</f>
        <v/>
      </c>
      <c r="D169" s="35"/>
      <c r="E169" s="35"/>
      <c r="F169" s="35" t="str">
        <f t="shared" si="34"/>
        <v/>
      </c>
      <c r="G169" s="5"/>
      <c r="H169" s="48" t="str">
        <f t="shared" si="30"/>
        <v/>
      </c>
      <c r="I169" s="63" t="str">
        <f t="shared" si="31"/>
        <v/>
      </c>
      <c r="J169" s="63" t="str">
        <f t="shared" si="31"/>
        <v/>
      </c>
      <c r="K169" s="48" t="str">
        <f t="shared" si="24"/>
        <v/>
      </c>
      <c r="L169" s="69" t="str">
        <f t="shared" si="25"/>
        <v/>
      </c>
      <c r="M169" s="67" t="str">
        <f t="shared" si="35"/>
        <v/>
      </c>
      <c r="N169" s="49">
        <v>56</v>
      </c>
      <c r="O169" s="28"/>
      <c r="P169" s="47" t="str">
        <f t="shared" si="36"/>
        <v/>
      </c>
      <c r="Q169" s="24" t="str">
        <f t="shared" si="37"/>
        <v/>
      </c>
      <c r="R169" s="24" t="str">
        <f>IF($L169="","",VLOOKUP(Q169,LISTAS!$F$5:$G$1006,2,0))</f>
        <v/>
      </c>
      <c r="S169" s="36" t="str">
        <f t="shared" si="38"/>
        <v/>
      </c>
      <c r="T169" s="25" t="str">
        <f t="shared" si="32"/>
        <v/>
      </c>
      <c r="U169" s="25" t="str">
        <f t="shared" si="33"/>
        <v/>
      </c>
    </row>
    <row r="170" spans="2:21" ht="16.5" x14ac:dyDescent="0.3">
      <c r="B170" s="26"/>
      <c r="C170" s="22" t="str">
        <f>IF(B170="","",VLOOKUP(B170,LISTAS!$F$5:$G$1006,2,0))</f>
        <v/>
      </c>
      <c r="D170" s="35"/>
      <c r="E170" s="35"/>
      <c r="F170" s="35" t="str">
        <f t="shared" si="34"/>
        <v/>
      </c>
      <c r="G170" s="5"/>
      <c r="H170" s="48" t="str">
        <f t="shared" si="30"/>
        <v/>
      </c>
      <c r="I170" s="63" t="str">
        <f t="shared" si="31"/>
        <v/>
      </c>
      <c r="J170" s="63" t="str">
        <f t="shared" si="31"/>
        <v/>
      </c>
      <c r="K170" s="48" t="str">
        <f t="shared" si="24"/>
        <v/>
      </c>
      <c r="L170" s="69" t="str">
        <f t="shared" si="25"/>
        <v/>
      </c>
      <c r="M170" s="67" t="str">
        <f t="shared" si="35"/>
        <v/>
      </c>
      <c r="N170" s="49">
        <v>57</v>
      </c>
      <c r="O170" s="28"/>
      <c r="P170" s="47" t="str">
        <f t="shared" si="36"/>
        <v/>
      </c>
      <c r="Q170" s="24" t="str">
        <f t="shared" si="37"/>
        <v/>
      </c>
      <c r="R170" s="24" t="str">
        <f>IF($L170="","",VLOOKUP(Q170,LISTAS!$F$5:$G$1006,2,0))</f>
        <v/>
      </c>
      <c r="S170" s="36" t="str">
        <f t="shared" si="38"/>
        <v/>
      </c>
      <c r="T170" s="25" t="str">
        <f t="shared" si="32"/>
        <v/>
      </c>
      <c r="U170" s="25" t="str">
        <f t="shared" si="33"/>
        <v/>
      </c>
    </row>
    <row r="171" spans="2:21" ht="16.5" x14ac:dyDescent="0.3">
      <c r="B171" s="26"/>
      <c r="C171" s="22" t="str">
        <f>IF(B171="","",VLOOKUP(B171,LISTAS!$F$5:$G$1006,2,0))</f>
        <v/>
      </c>
      <c r="D171" s="35"/>
      <c r="E171" s="35"/>
      <c r="F171" s="35" t="str">
        <f t="shared" si="34"/>
        <v/>
      </c>
      <c r="G171" s="5"/>
      <c r="H171" s="48" t="str">
        <f t="shared" si="30"/>
        <v/>
      </c>
      <c r="I171" s="63" t="str">
        <f t="shared" si="31"/>
        <v/>
      </c>
      <c r="J171" s="63" t="str">
        <f t="shared" si="31"/>
        <v/>
      </c>
      <c r="K171" s="48" t="str">
        <f t="shared" si="24"/>
        <v/>
      </c>
      <c r="L171" s="69" t="str">
        <f t="shared" si="25"/>
        <v/>
      </c>
      <c r="M171" s="67" t="str">
        <f t="shared" si="35"/>
        <v/>
      </c>
      <c r="N171" s="49">
        <v>58</v>
      </c>
      <c r="O171" s="28"/>
      <c r="P171" s="47" t="str">
        <f t="shared" si="36"/>
        <v/>
      </c>
      <c r="Q171" s="24" t="str">
        <f t="shared" si="37"/>
        <v/>
      </c>
      <c r="R171" s="24" t="str">
        <f>IF($L171="","",VLOOKUP(Q171,LISTAS!$F$5:$G$1006,2,0))</f>
        <v/>
      </c>
      <c r="S171" s="36" t="str">
        <f t="shared" si="38"/>
        <v/>
      </c>
      <c r="T171" s="25" t="str">
        <f t="shared" si="32"/>
        <v/>
      </c>
      <c r="U171" s="25" t="str">
        <f t="shared" si="33"/>
        <v/>
      </c>
    </row>
    <row r="172" spans="2:21" ht="16.5" x14ac:dyDescent="0.3">
      <c r="B172" s="26"/>
      <c r="C172" s="22" t="str">
        <f>IF(B172="","",VLOOKUP(B172,LISTAS!$F$5:$G$1006,2,0))</f>
        <v/>
      </c>
      <c r="D172" s="35"/>
      <c r="E172" s="35"/>
      <c r="F172" s="35" t="str">
        <f t="shared" si="34"/>
        <v/>
      </c>
      <c r="G172" s="5"/>
      <c r="H172" s="48" t="str">
        <f t="shared" si="30"/>
        <v/>
      </c>
      <c r="I172" s="63" t="str">
        <f t="shared" si="31"/>
        <v/>
      </c>
      <c r="J172" s="63" t="str">
        <f t="shared" si="31"/>
        <v/>
      </c>
      <c r="K172" s="48" t="str">
        <f t="shared" si="24"/>
        <v/>
      </c>
      <c r="L172" s="69" t="str">
        <f t="shared" si="25"/>
        <v/>
      </c>
      <c r="M172" s="67" t="str">
        <f t="shared" si="35"/>
        <v/>
      </c>
      <c r="N172" s="49">
        <v>59</v>
      </c>
      <c r="O172" s="28"/>
      <c r="P172" s="47" t="str">
        <f t="shared" si="36"/>
        <v/>
      </c>
      <c r="Q172" s="24" t="str">
        <f t="shared" si="37"/>
        <v/>
      </c>
      <c r="R172" s="24" t="str">
        <f>IF($L172="","",VLOOKUP(Q172,LISTAS!$F$5:$G$1006,2,0))</f>
        <v/>
      </c>
      <c r="S172" s="36" t="str">
        <f t="shared" si="38"/>
        <v/>
      </c>
      <c r="T172" s="25" t="str">
        <f t="shared" si="32"/>
        <v/>
      </c>
      <c r="U172" s="25" t="str">
        <f t="shared" si="33"/>
        <v/>
      </c>
    </row>
    <row r="173" spans="2:21" ht="16.5" x14ac:dyDescent="0.3">
      <c r="B173" s="26"/>
      <c r="C173" s="22" t="str">
        <f>IF(B173="","",VLOOKUP(B173,LISTAS!$F$5:$G$1006,2,0))</f>
        <v/>
      </c>
      <c r="D173" s="35"/>
      <c r="E173" s="35"/>
      <c r="F173" s="35" t="str">
        <f t="shared" si="34"/>
        <v/>
      </c>
      <c r="G173" s="5"/>
      <c r="H173" s="48" t="str">
        <f t="shared" si="30"/>
        <v/>
      </c>
      <c r="I173" s="63" t="str">
        <f t="shared" si="31"/>
        <v/>
      </c>
      <c r="J173" s="63" t="str">
        <f t="shared" si="31"/>
        <v/>
      </c>
      <c r="K173" s="48" t="str">
        <f t="shared" si="24"/>
        <v/>
      </c>
      <c r="L173" s="69" t="str">
        <f t="shared" si="25"/>
        <v/>
      </c>
      <c r="M173" s="67" t="str">
        <f t="shared" si="35"/>
        <v/>
      </c>
      <c r="N173" s="49">
        <v>60</v>
      </c>
      <c r="O173" s="28"/>
      <c r="P173" s="47" t="str">
        <f t="shared" si="36"/>
        <v/>
      </c>
      <c r="Q173" s="24" t="str">
        <f t="shared" si="37"/>
        <v/>
      </c>
      <c r="R173" s="24" t="str">
        <f>IF($L173="","",VLOOKUP(Q173,LISTAS!$F$5:$G$1006,2,0))</f>
        <v/>
      </c>
      <c r="S173" s="36" t="str">
        <f t="shared" si="38"/>
        <v/>
      </c>
      <c r="T173" s="25" t="str">
        <f t="shared" si="32"/>
        <v/>
      </c>
      <c r="U173" s="25" t="str">
        <f t="shared" si="33"/>
        <v/>
      </c>
    </row>
    <row r="174" spans="2:21" ht="16.5" x14ac:dyDescent="0.3">
      <c r="B174" s="26"/>
      <c r="C174" s="22" t="str">
        <f>IF(B174="","",VLOOKUP(B174,LISTAS!$F$5:$G$1006,2,0))</f>
        <v/>
      </c>
      <c r="D174" s="35"/>
      <c r="E174" s="35"/>
      <c r="F174" s="35" t="str">
        <f t="shared" si="34"/>
        <v/>
      </c>
      <c r="G174" s="5"/>
      <c r="H174" s="48" t="str">
        <f t="shared" si="30"/>
        <v/>
      </c>
      <c r="I174" s="63" t="str">
        <f t="shared" si="31"/>
        <v/>
      </c>
      <c r="J174" s="63" t="str">
        <f t="shared" si="31"/>
        <v/>
      </c>
      <c r="K174" s="48" t="str">
        <f t="shared" si="24"/>
        <v/>
      </c>
      <c r="L174" s="69" t="str">
        <f t="shared" si="25"/>
        <v/>
      </c>
      <c r="M174" s="67" t="str">
        <f t="shared" si="35"/>
        <v/>
      </c>
      <c r="N174" s="49">
        <v>61</v>
      </c>
      <c r="O174" s="28"/>
      <c r="P174" s="47" t="str">
        <f t="shared" si="36"/>
        <v/>
      </c>
      <c r="Q174" s="24" t="str">
        <f t="shared" si="37"/>
        <v/>
      </c>
      <c r="R174" s="24" t="str">
        <f>IF($L174="","",VLOOKUP(Q174,LISTAS!$F$5:$G$1006,2,0))</f>
        <v/>
      </c>
      <c r="S174" s="36" t="str">
        <f t="shared" si="38"/>
        <v/>
      </c>
      <c r="T174" s="25" t="str">
        <f t="shared" si="32"/>
        <v/>
      </c>
      <c r="U174" s="25" t="str">
        <f t="shared" si="33"/>
        <v/>
      </c>
    </row>
    <row r="175" spans="2:21" ht="16.5" x14ac:dyDescent="0.3">
      <c r="B175" s="26"/>
      <c r="C175" s="22" t="str">
        <f>IF(B175="","",VLOOKUP(B175,LISTAS!$F$5:$G$1006,2,0))</f>
        <v/>
      </c>
      <c r="D175" s="35"/>
      <c r="E175" s="35"/>
      <c r="F175" s="35" t="str">
        <f t="shared" si="34"/>
        <v/>
      </c>
      <c r="G175" s="5"/>
      <c r="H175" s="48" t="str">
        <f t="shared" si="30"/>
        <v/>
      </c>
      <c r="I175" s="63" t="str">
        <f t="shared" si="31"/>
        <v/>
      </c>
      <c r="J175" s="63" t="str">
        <f t="shared" si="31"/>
        <v/>
      </c>
      <c r="K175" s="48" t="str">
        <f t="shared" si="24"/>
        <v/>
      </c>
      <c r="L175" s="69" t="str">
        <f t="shared" si="25"/>
        <v/>
      </c>
      <c r="M175" s="67" t="str">
        <f t="shared" si="35"/>
        <v/>
      </c>
      <c r="N175" s="49">
        <v>62</v>
      </c>
      <c r="O175" s="28"/>
      <c r="P175" s="47" t="str">
        <f t="shared" si="36"/>
        <v/>
      </c>
      <c r="Q175" s="24" t="str">
        <f t="shared" si="37"/>
        <v/>
      </c>
      <c r="R175" s="24" t="str">
        <f>IF($L175="","",VLOOKUP(Q175,LISTAS!$F$5:$G$1006,2,0))</f>
        <v/>
      </c>
      <c r="S175" s="36" t="str">
        <f t="shared" si="38"/>
        <v/>
      </c>
      <c r="T175" s="25" t="str">
        <f t="shared" si="32"/>
        <v/>
      </c>
      <c r="U175" s="25" t="str">
        <f t="shared" si="33"/>
        <v/>
      </c>
    </row>
    <row r="176" spans="2:21" ht="16.5" x14ac:dyDescent="0.3">
      <c r="B176" s="26"/>
      <c r="C176" s="22" t="str">
        <f>IF(B176="","",VLOOKUP(B176,LISTAS!$F$5:$G$1006,2,0))</f>
        <v/>
      </c>
      <c r="D176" s="35"/>
      <c r="E176" s="35"/>
      <c r="F176" s="35" t="str">
        <f t="shared" si="34"/>
        <v/>
      </c>
      <c r="G176" s="5"/>
      <c r="H176" s="48" t="str">
        <f t="shared" si="30"/>
        <v/>
      </c>
      <c r="I176" s="63" t="str">
        <f t="shared" si="31"/>
        <v/>
      </c>
      <c r="J176" s="63" t="str">
        <f t="shared" si="31"/>
        <v/>
      </c>
      <c r="K176" s="48" t="str">
        <f t="shared" si="24"/>
        <v/>
      </c>
      <c r="L176" s="69" t="str">
        <f t="shared" si="25"/>
        <v/>
      </c>
      <c r="M176" s="67" t="str">
        <f t="shared" si="35"/>
        <v/>
      </c>
      <c r="N176" s="49">
        <v>63</v>
      </c>
      <c r="O176" s="28"/>
      <c r="P176" s="47" t="str">
        <f t="shared" si="36"/>
        <v/>
      </c>
      <c r="Q176" s="24" t="str">
        <f t="shared" si="37"/>
        <v/>
      </c>
      <c r="R176" s="24" t="str">
        <f>IF($L176="","",VLOOKUP(Q176,LISTAS!$F$5:$G$1006,2,0))</f>
        <v/>
      </c>
      <c r="S176" s="36" t="str">
        <f t="shared" si="38"/>
        <v/>
      </c>
      <c r="T176" s="25" t="str">
        <f t="shared" si="32"/>
        <v/>
      </c>
      <c r="U176" s="25" t="str">
        <f t="shared" si="33"/>
        <v/>
      </c>
    </row>
    <row r="177" spans="2:21" ht="16.5" x14ac:dyDescent="0.3">
      <c r="B177" s="26"/>
      <c r="C177" s="22" t="str">
        <f>IF(B177="","",VLOOKUP(B177,LISTAS!$F$5:$G$1006,2,0))</f>
        <v/>
      </c>
      <c r="D177" s="35"/>
      <c r="E177" s="35"/>
      <c r="F177" s="35" t="str">
        <f t="shared" si="34"/>
        <v/>
      </c>
      <c r="G177" s="5"/>
      <c r="H177" s="48" t="str">
        <f t="shared" si="30"/>
        <v/>
      </c>
      <c r="I177" s="63" t="str">
        <f t="shared" si="31"/>
        <v/>
      </c>
      <c r="J177" s="63" t="str">
        <f t="shared" si="31"/>
        <v/>
      </c>
      <c r="K177" s="48" t="str">
        <f t="shared" si="24"/>
        <v/>
      </c>
      <c r="L177" s="69" t="str">
        <f t="shared" si="25"/>
        <v/>
      </c>
      <c r="M177" s="67" t="str">
        <f t="shared" si="35"/>
        <v/>
      </c>
      <c r="N177" s="49">
        <v>64</v>
      </c>
      <c r="O177" s="28"/>
      <c r="P177" s="47" t="str">
        <f t="shared" si="36"/>
        <v/>
      </c>
      <c r="Q177" s="24" t="str">
        <f t="shared" si="37"/>
        <v/>
      </c>
      <c r="R177" s="24" t="str">
        <f>IF($L177="","",VLOOKUP(Q177,LISTAS!$F$5:$G$1006,2,0))</f>
        <v/>
      </c>
      <c r="S177" s="36" t="str">
        <f t="shared" si="38"/>
        <v/>
      </c>
      <c r="T177" s="25" t="str">
        <f t="shared" si="32"/>
        <v/>
      </c>
      <c r="U177" s="25" t="str">
        <f t="shared" si="33"/>
        <v/>
      </c>
    </row>
    <row r="178" spans="2:21" ht="16.5" x14ac:dyDescent="0.3">
      <c r="B178" s="26"/>
      <c r="C178" s="22" t="str">
        <f>IF(B178="","",VLOOKUP(B178,LISTAS!$F$5:$G$1006,2,0))</f>
        <v/>
      </c>
      <c r="D178" s="35"/>
      <c r="E178" s="35"/>
      <c r="F178" s="35" t="str">
        <f t="shared" ref="F178:F213" si="39">IF(D178="",IF(E178="","",SUM(D178:E178)),SUM(D178:E178))</f>
        <v/>
      </c>
      <c r="G178" s="5"/>
      <c r="H178" s="48" t="str">
        <f t="shared" si="30"/>
        <v/>
      </c>
      <c r="I178" s="63" t="str">
        <f t="shared" si="31"/>
        <v/>
      </c>
      <c r="J178" s="63" t="str">
        <f t="shared" si="31"/>
        <v/>
      </c>
      <c r="K178" s="48" t="str">
        <f t="shared" ref="K178:K213" si="40">IF($L178="","",F178)</f>
        <v/>
      </c>
      <c r="L178" s="69" t="str">
        <f t="shared" ref="L178:L213" si="41">H178</f>
        <v/>
      </c>
      <c r="M178" s="67" t="str">
        <f t="shared" ref="M178:M209" si="42">IF(L178="","",LARGE($L$114:$L$213,N178))</f>
        <v/>
      </c>
      <c r="N178" s="49">
        <v>65</v>
      </c>
      <c r="O178" s="28"/>
      <c r="P178" s="47" t="str">
        <f t="shared" ref="P178:P213" si="43">IF(S178&lt;&gt;"",_xlfn.RANK.EQ(S178,$S$114:$S$213,0),"")</f>
        <v/>
      </c>
      <c r="Q178" s="24" t="str">
        <f t="shared" ref="Q178:Q213" si="44">IF($L178="","",VLOOKUP(M178,$H$114:$K$213,2,0))</f>
        <v/>
      </c>
      <c r="R178" s="24" t="str">
        <f>IF($L178="","",VLOOKUP(Q178,LISTAS!$F$5:$G$1006,2,0))</f>
        <v/>
      </c>
      <c r="S178" s="36" t="str">
        <f t="shared" ref="S178:S213" si="45">IF($L178="","",VLOOKUP(M178,$H$114:$K$213,4,0))</f>
        <v/>
      </c>
      <c r="T178" s="25" t="str">
        <f t="shared" si="32"/>
        <v/>
      </c>
      <c r="U178" s="25" t="str">
        <f t="shared" si="33"/>
        <v/>
      </c>
    </row>
    <row r="179" spans="2:21" ht="16.5" x14ac:dyDescent="0.3">
      <c r="B179" s="26"/>
      <c r="C179" s="22" t="str">
        <f>IF(B179="","",VLOOKUP(B179,LISTAS!$F$5:$G$1006,2,0))</f>
        <v/>
      </c>
      <c r="D179" s="35"/>
      <c r="E179" s="35"/>
      <c r="F179" s="35" t="str">
        <f t="shared" si="39"/>
        <v/>
      </c>
      <c r="G179" s="5"/>
      <c r="H179" s="48" t="str">
        <f t="shared" ref="H179:H213" si="46">IF(F179="","",F179+(ROW(F179)/1000))</f>
        <v/>
      </c>
      <c r="I179" s="63" t="str">
        <f t="shared" ref="I179:J213" si="47">IF($L179="","",IF(B179="","",B179))</f>
        <v/>
      </c>
      <c r="J179" s="63" t="str">
        <f t="shared" si="47"/>
        <v/>
      </c>
      <c r="K179" s="48" t="str">
        <f t="shared" si="40"/>
        <v/>
      </c>
      <c r="L179" s="69" t="str">
        <f t="shared" si="41"/>
        <v/>
      </c>
      <c r="M179" s="67" t="str">
        <f t="shared" si="42"/>
        <v/>
      </c>
      <c r="N179" s="49">
        <v>66</v>
      </c>
      <c r="O179" s="28"/>
      <c r="P179" s="47" t="str">
        <f t="shared" si="43"/>
        <v/>
      </c>
      <c r="Q179" s="24" t="str">
        <f t="shared" si="44"/>
        <v/>
      </c>
      <c r="R179" s="24" t="str">
        <f>IF($L179="","",VLOOKUP(Q179,LISTAS!$F$5:$G$1006,2,0))</f>
        <v/>
      </c>
      <c r="S179" s="36" t="str">
        <f t="shared" si="45"/>
        <v/>
      </c>
      <c r="T179" s="25" t="str">
        <f t="shared" ref="T179:T213" si="48">IF($P179="","",IF(S179=$U$5,"",IF($P179=1,400,IF($P179=2,340,IF($P179=3,300,IF($P179=4,280,IF($P179=5,270,IF($P179=6,260,IF($P179=7,250,IF($P179=8,240,IF($P179=9,200,IF($P179=10,200,IF($P179=11,200,IF($P179=12,200,IF($P179=13,200,IF($P179=14,200,IF($P179=15,200,IF($P179=16,200,IF($P179&gt;16,"","")))))))))))))))))))</f>
        <v/>
      </c>
      <c r="U179" s="25" t="str">
        <f t="shared" ref="U179:U213" si="49">IF(P179="","",IF($S$5="NÃO","",IF(S179=$U$5,"",IF(P179=1,400,IF(P179=2,340,IF(P179=3,300,IF(P179=4,280,IF(P179=5,270,IF(P179=6,260,IF(P179=7,250,IF(P179=8,240,IF(P179=9,200,IF(P179=10,200,IF(P179=11,200,IF(P179=12,200,IF(P179=13,200,IF(P179=14,200,IF(P179=15,200,IF(P179=16,200,IF(P179&gt;16,"",""))))))))))))))))))))</f>
        <v/>
      </c>
    </row>
    <row r="180" spans="2:21" ht="16.5" x14ac:dyDescent="0.3">
      <c r="B180" s="26"/>
      <c r="C180" s="22" t="str">
        <f>IF(B180="","",VLOOKUP(B180,LISTAS!$F$5:$G$1006,2,0))</f>
        <v/>
      </c>
      <c r="D180" s="35"/>
      <c r="E180" s="35"/>
      <c r="F180" s="35" t="str">
        <f t="shared" si="39"/>
        <v/>
      </c>
      <c r="G180" s="5"/>
      <c r="H180" s="48" t="str">
        <f t="shared" si="46"/>
        <v/>
      </c>
      <c r="I180" s="63" t="str">
        <f t="shared" si="47"/>
        <v/>
      </c>
      <c r="J180" s="63" t="str">
        <f t="shared" si="47"/>
        <v/>
      </c>
      <c r="K180" s="48" t="str">
        <f t="shared" si="40"/>
        <v/>
      </c>
      <c r="L180" s="69" t="str">
        <f t="shared" si="41"/>
        <v/>
      </c>
      <c r="M180" s="67" t="str">
        <f t="shared" si="42"/>
        <v/>
      </c>
      <c r="N180" s="49">
        <v>67</v>
      </c>
      <c r="O180" s="28"/>
      <c r="P180" s="47" t="str">
        <f t="shared" si="43"/>
        <v/>
      </c>
      <c r="Q180" s="24" t="str">
        <f t="shared" si="44"/>
        <v/>
      </c>
      <c r="R180" s="24" t="str">
        <f>IF($L180="","",VLOOKUP(Q180,LISTAS!$F$5:$G$1006,2,0))</f>
        <v/>
      </c>
      <c r="S180" s="36" t="str">
        <f t="shared" si="45"/>
        <v/>
      </c>
      <c r="T180" s="25" t="str">
        <f t="shared" si="48"/>
        <v/>
      </c>
      <c r="U180" s="25" t="str">
        <f t="shared" si="49"/>
        <v/>
      </c>
    </row>
    <row r="181" spans="2:21" ht="16.5" x14ac:dyDescent="0.3">
      <c r="B181" s="26"/>
      <c r="C181" s="22" t="str">
        <f>IF(B181="","",VLOOKUP(B181,LISTAS!$F$5:$G$1006,2,0))</f>
        <v/>
      </c>
      <c r="D181" s="35"/>
      <c r="E181" s="35"/>
      <c r="F181" s="35" t="str">
        <f t="shared" si="39"/>
        <v/>
      </c>
      <c r="G181" s="5"/>
      <c r="H181" s="48" t="str">
        <f t="shared" si="46"/>
        <v/>
      </c>
      <c r="I181" s="63" t="str">
        <f t="shared" si="47"/>
        <v/>
      </c>
      <c r="J181" s="63" t="str">
        <f t="shared" si="47"/>
        <v/>
      </c>
      <c r="K181" s="48" t="str">
        <f t="shared" si="40"/>
        <v/>
      </c>
      <c r="L181" s="69" t="str">
        <f t="shared" si="41"/>
        <v/>
      </c>
      <c r="M181" s="67" t="str">
        <f t="shared" si="42"/>
        <v/>
      </c>
      <c r="N181" s="49">
        <v>68</v>
      </c>
      <c r="O181" s="28"/>
      <c r="P181" s="47" t="str">
        <f t="shared" si="43"/>
        <v/>
      </c>
      <c r="Q181" s="24" t="str">
        <f t="shared" si="44"/>
        <v/>
      </c>
      <c r="R181" s="24" t="str">
        <f>IF($L181="","",VLOOKUP(Q181,LISTAS!$F$5:$G$1006,2,0))</f>
        <v/>
      </c>
      <c r="S181" s="36" t="str">
        <f t="shared" si="45"/>
        <v/>
      </c>
      <c r="T181" s="25" t="str">
        <f t="shared" si="48"/>
        <v/>
      </c>
      <c r="U181" s="25" t="str">
        <f t="shared" si="49"/>
        <v/>
      </c>
    </row>
    <row r="182" spans="2:21" ht="16.5" x14ac:dyDescent="0.3">
      <c r="B182" s="26"/>
      <c r="C182" s="22" t="str">
        <f>IF(B182="","",VLOOKUP(B182,LISTAS!$F$5:$G$1006,2,0))</f>
        <v/>
      </c>
      <c r="D182" s="35"/>
      <c r="E182" s="35"/>
      <c r="F182" s="35" t="str">
        <f t="shared" si="39"/>
        <v/>
      </c>
      <c r="G182" s="5"/>
      <c r="H182" s="48" t="str">
        <f t="shared" si="46"/>
        <v/>
      </c>
      <c r="I182" s="63" t="str">
        <f t="shared" si="47"/>
        <v/>
      </c>
      <c r="J182" s="63" t="str">
        <f t="shared" si="47"/>
        <v/>
      </c>
      <c r="K182" s="48" t="str">
        <f t="shared" si="40"/>
        <v/>
      </c>
      <c r="L182" s="69" t="str">
        <f t="shared" si="41"/>
        <v/>
      </c>
      <c r="M182" s="67" t="str">
        <f t="shared" si="42"/>
        <v/>
      </c>
      <c r="N182" s="49">
        <v>69</v>
      </c>
      <c r="O182" s="28"/>
      <c r="P182" s="47" t="str">
        <f t="shared" si="43"/>
        <v/>
      </c>
      <c r="Q182" s="24" t="str">
        <f t="shared" si="44"/>
        <v/>
      </c>
      <c r="R182" s="24" t="str">
        <f>IF($L182="","",VLOOKUP(Q182,LISTAS!$F$5:$G$1006,2,0))</f>
        <v/>
      </c>
      <c r="S182" s="36" t="str">
        <f t="shared" si="45"/>
        <v/>
      </c>
      <c r="T182" s="25" t="str">
        <f t="shared" si="48"/>
        <v/>
      </c>
      <c r="U182" s="25" t="str">
        <f t="shared" si="49"/>
        <v/>
      </c>
    </row>
    <row r="183" spans="2:21" ht="16.5" x14ac:dyDescent="0.3">
      <c r="B183" s="26"/>
      <c r="C183" s="22" t="str">
        <f>IF(B183="","",VLOOKUP(B183,LISTAS!$F$5:$G$1006,2,0))</f>
        <v/>
      </c>
      <c r="D183" s="35"/>
      <c r="E183" s="35"/>
      <c r="F183" s="35" t="str">
        <f t="shared" si="39"/>
        <v/>
      </c>
      <c r="G183" s="5"/>
      <c r="H183" s="48" t="str">
        <f t="shared" si="46"/>
        <v/>
      </c>
      <c r="I183" s="63" t="str">
        <f t="shared" si="47"/>
        <v/>
      </c>
      <c r="J183" s="63" t="str">
        <f t="shared" si="47"/>
        <v/>
      </c>
      <c r="K183" s="48" t="str">
        <f t="shared" si="40"/>
        <v/>
      </c>
      <c r="L183" s="69" t="str">
        <f t="shared" si="41"/>
        <v/>
      </c>
      <c r="M183" s="67" t="str">
        <f t="shared" si="42"/>
        <v/>
      </c>
      <c r="N183" s="49">
        <v>70</v>
      </c>
      <c r="O183" s="28"/>
      <c r="P183" s="47" t="str">
        <f t="shared" si="43"/>
        <v/>
      </c>
      <c r="Q183" s="24" t="str">
        <f t="shared" si="44"/>
        <v/>
      </c>
      <c r="R183" s="24" t="str">
        <f>IF($L183="","",VLOOKUP(Q183,LISTAS!$F$5:$G$1006,2,0))</f>
        <v/>
      </c>
      <c r="S183" s="36" t="str">
        <f t="shared" si="45"/>
        <v/>
      </c>
      <c r="T183" s="25" t="str">
        <f t="shared" si="48"/>
        <v/>
      </c>
      <c r="U183" s="25" t="str">
        <f t="shared" si="49"/>
        <v/>
      </c>
    </row>
    <row r="184" spans="2:21" ht="16.5" x14ac:dyDescent="0.3">
      <c r="B184" s="26"/>
      <c r="C184" s="22" t="str">
        <f>IF(B184="","",VLOOKUP(B184,LISTAS!$F$5:$G$1006,2,0))</f>
        <v/>
      </c>
      <c r="D184" s="35"/>
      <c r="E184" s="35"/>
      <c r="F184" s="35" t="str">
        <f t="shared" si="39"/>
        <v/>
      </c>
      <c r="G184" s="5"/>
      <c r="H184" s="48" t="str">
        <f t="shared" si="46"/>
        <v/>
      </c>
      <c r="I184" s="63" t="str">
        <f t="shared" si="47"/>
        <v/>
      </c>
      <c r="J184" s="63" t="str">
        <f t="shared" si="47"/>
        <v/>
      </c>
      <c r="K184" s="48" t="str">
        <f t="shared" si="40"/>
        <v/>
      </c>
      <c r="L184" s="69" t="str">
        <f t="shared" si="41"/>
        <v/>
      </c>
      <c r="M184" s="67" t="str">
        <f t="shared" si="42"/>
        <v/>
      </c>
      <c r="N184" s="49">
        <v>71</v>
      </c>
      <c r="O184" s="28"/>
      <c r="P184" s="47" t="str">
        <f t="shared" si="43"/>
        <v/>
      </c>
      <c r="Q184" s="24" t="str">
        <f t="shared" si="44"/>
        <v/>
      </c>
      <c r="R184" s="24" t="str">
        <f>IF($L184="","",VLOOKUP(Q184,LISTAS!$F$5:$G$1006,2,0))</f>
        <v/>
      </c>
      <c r="S184" s="36" t="str">
        <f t="shared" si="45"/>
        <v/>
      </c>
      <c r="T184" s="25" t="str">
        <f t="shared" si="48"/>
        <v/>
      </c>
      <c r="U184" s="25" t="str">
        <f t="shared" si="49"/>
        <v/>
      </c>
    </row>
    <row r="185" spans="2:21" ht="16.5" x14ac:dyDescent="0.3">
      <c r="B185" s="26"/>
      <c r="C185" s="22" t="str">
        <f>IF(B185="","",VLOOKUP(B185,LISTAS!$F$5:$G$1006,2,0))</f>
        <v/>
      </c>
      <c r="D185" s="35"/>
      <c r="E185" s="35"/>
      <c r="F185" s="35" t="str">
        <f t="shared" si="39"/>
        <v/>
      </c>
      <c r="G185" s="5"/>
      <c r="H185" s="48" t="str">
        <f t="shared" si="46"/>
        <v/>
      </c>
      <c r="I185" s="63" t="str">
        <f t="shared" si="47"/>
        <v/>
      </c>
      <c r="J185" s="63" t="str">
        <f t="shared" si="47"/>
        <v/>
      </c>
      <c r="K185" s="48" t="str">
        <f t="shared" si="40"/>
        <v/>
      </c>
      <c r="L185" s="69" t="str">
        <f t="shared" si="41"/>
        <v/>
      </c>
      <c r="M185" s="67" t="str">
        <f t="shared" si="42"/>
        <v/>
      </c>
      <c r="N185" s="49">
        <v>72</v>
      </c>
      <c r="O185" s="28"/>
      <c r="P185" s="47" t="str">
        <f t="shared" si="43"/>
        <v/>
      </c>
      <c r="Q185" s="24" t="str">
        <f t="shared" si="44"/>
        <v/>
      </c>
      <c r="R185" s="24" t="str">
        <f>IF($L185="","",VLOOKUP(Q185,LISTAS!$F$5:$G$1006,2,0))</f>
        <v/>
      </c>
      <c r="S185" s="36" t="str">
        <f t="shared" si="45"/>
        <v/>
      </c>
      <c r="T185" s="25" t="str">
        <f t="shared" si="48"/>
        <v/>
      </c>
      <c r="U185" s="25" t="str">
        <f t="shared" si="49"/>
        <v/>
      </c>
    </row>
    <row r="186" spans="2:21" ht="16.5" x14ac:dyDescent="0.3">
      <c r="B186" s="26"/>
      <c r="C186" s="22" t="str">
        <f>IF(B186="","",VLOOKUP(B186,LISTAS!$F$5:$G$1006,2,0))</f>
        <v/>
      </c>
      <c r="D186" s="35"/>
      <c r="E186" s="35"/>
      <c r="F186" s="35" t="str">
        <f t="shared" si="39"/>
        <v/>
      </c>
      <c r="G186" s="5"/>
      <c r="H186" s="48" t="str">
        <f t="shared" si="46"/>
        <v/>
      </c>
      <c r="I186" s="63" t="str">
        <f t="shared" si="47"/>
        <v/>
      </c>
      <c r="J186" s="63" t="str">
        <f t="shared" si="47"/>
        <v/>
      </c>
      <c r="K186" s="48" t="str">
        <f t="shared" si="40"/>
        <v/>
      </c>
      <c r="L186" s="69" t="str">
        <f t="shared" si="41"/>
        <v/>
      </c>
      <c r="M186" s="67" t="str">
        <f t="shared" si="42"/>
        <v/>
      </c>
      <c r="N186" s="49">
        <v>73</v>
      </c>
      <c r="O186" s="28"/>
      <c r="P186" s="47" t="str">
        <f t="shared" si="43"/>
        <v/>
      </c>
      <c r="Q186" s="24" t="str">
        <f t="shared" si="44"/>
        <v/>
      </c>
      <c r="R186" s="24" t="str">
        <f>IF($L186="","",VLOOKUP(Q186,LISTAS!$F$5:$G$1006,2,0))</f>
        <v/>
      </c>
      <c r="S186" s="36" t="str">
        <f t="shared" si="45"/>
        <v/>
      </c>
      <c r="T186" s="25" t="str">
        <f t="shared" si="48"/>
        <v/>
      </c>
      <c r="U186" s="25" t="str">
        <f t="shared" si="49"/>
        <v/>
      </c>
    </row>
    <row r="187" spans="2:21" ht="16.5" x14ac:dyDescent="0.3">
      <c r="B187" s="26"/>
      <c r="C187" s="22" t="str">
        <f>IF(B187="","",VLOOKUP(B187,LISTAS!$F$5:$G$1006,2,0))</f>
        <v/>
      </c>
      <c r="D187" s="35"/>
      <c r="E187" s="35"/>
      <c r="F187" s="35" t="str">
        <f t="shared" si="39"/>
        <v/>
      </c>
      <c r="G187" s="5"/>
      <c r="H187" s="48" t="str">
        <f t="shared" si="46"/>
        <v/>
      </c>
      <c r="I187" s="63" t="str">
        <f t="shared" si="47"/>
        <v/>
      </c>
      <c r="J187" s="63" t="str">
        <f t="shared" si="47"/>
        <v/>
      </c>
      <c r="K187" s="48" t="str">
        <f t="shared" si="40"/>
        <v/>
      </c>
      <c r="L187" s="69" t="str">
        <f t="shared" si="41"/>
        <v/>
      </c>
      <c r="M187" s="67" t="str">
        <f t="shared" si="42"/>
        <v/>
      </c>
      <c r="N187" s="49">
        <v>74</v>
      </c>
      <c r="O187" s="28"/>
      <c r="P187" s="47" t="str">
        <f t="shared" si="43"/>
        <v/>
      </c>
      <c r="Q187" s="24" t="str">
        <f t="shared" si="44"/>
        <v/>
      </c>
      <c r="R187" s="24" t="str">
        <f>IF($L187="","",VLOOKUP(Q187,LISTAS!$F$5:$G$1006,2,0))</f>
        <v/>
      </c>
      <c r="S187" s="36" t="str">
        <f t="shared" si="45"/>
        <v/>
      </c>
      <c r="T187" s="25" t="str">
        <f t="shared" si="48"/>
        <v/>
      </c>
      <c r="U187" s="25" t="str">
        <f t="shared" si="49"/>
        <v/>
      </c>
    </row>
    <row r="188" spans="2:21" ht="16.5" x14ac:dyDescent="0.3">
      <c r="B188" s="26"/>
      <c r="C188" s="22" t="str">
        <f>IF(B188="","",VLOOKUP(B188,LISTAS!$F$5:$G$1006,2,0))</f>
        <v/>
      </c>
      <c r="D188" s="35"/>
      <c r="E188" s="35"/>
      <c r="F188" s="35" t="str">
        <f t="shared" si="39"/>
        <v/>
      </c>
      <c r="G188" s="5"/>
      <c r="H188" s="48" t="str">
        <f t="shared" si="46"/>
        <v/>
      </c>
      <c r="I188" s="63" t="str">
        <f t="shared" si="47"/>
        <v/>
      </c>
      <c r="J188" s="63" t="str">
        <f t="shared" si="47"/>
        <v/>
      </c>
      <c r="K188" s="48" t="str">
        <f t="shared" si="40"/>
        <v/>
      </c>
      <c r="L188" s="69" t="str">
        <f t="shared" si="41"/>
        <v/>
      </c>
      <c r="M188" s="67" t="str">
        <f t="shared" si="42"/>
        <v/>
      </c>
      <c r="N188" s="49">
        <v>75</v>
      </c>
      <c r="O188" s="28"/>
      <c r="P188" s="47" t="str">
        <f t="shared" si="43"/>
        <v/>
      </c>
      <c r="Q188" s="24" t="str">
        <f t="shared" si="44"/>
        <v/>
      </c>
      <c r="R188" s="24" t="str">
        <f>IF($L188="","",VLOOKUP(Q188,LISTAS!$F$5:$G$1006,2,0))</f>
        <v/>
      </c>
      <c r="S188" s="36" t="str">
        <f t="shared" si="45"/>
        <v/>
      </c>
      <c r="T188" s="25" t="str">
        <f t="shared" si="48"/>
        <v/>
      </c>
      <c r="U188" s="25" t="str">
        <f t="shared" si="49"/>
        <v/>
      </c>
    </row>
    <row r="189" spans="2:21" ht="16.5" x14ac:dyDescent="0.3">
      <c r="B189" s="26"/>
      <c r="C189" s="22" t="str">
        <f>IF(B189="","",VLOOKUP(B189,LISTAS!$F$5:$G$1006,2,0))</f>
        <v/>
      </c>
      <c r="D189" s="35"/>
      <c r="E189" s="35"/>
      <c r="F189" s="35" t="str">
        <f t="shared" si="39"/>
        <v/>
      </c>
      <c r="G189" s="5"/>
      <c r="H189" s="48" t="str">
        <f t="shared" si="46"/>
        <v/>
      </c>
      <c r="I189" s="63" t="str">
        <f t="shared" si="47"/>
        <v/>
      </c>
      <c r="J189" s="63" t="str">
        <f t="shared" si="47"/>
        <v/>
      </c>
      <c r="K189" s="48" t="str">
        <f t="shared" si="40"/>
        <v/>
      </c>
      <c r="L189" s="69" t="str">
        <f t="shared" si="41"/>
        <v/>
      </c>
      <c r="M189" s="67" t="str">
        <f t="shared" si="42"/>
        <v/>
      </c>
      <c r="N189" s="49">
        <v>76</v>
      </c>
      <c r="O189" s="28"/>
      <c r="P189" s="47" t="str">
        <f t="shared" si="43"/>
        <v/>
      </c>
      <c r="Q189" s="24" t="str">
        <f t="shared" si="44"/>
        <v/>
      </c>
      <c r="R189" s="24" t="str">
        <f>IF($L189="","",VLOOKUP(Q189,LISTAS!$F$5:$G$1006,2,0))</f>
        <v/>
      </c>
      <c r="S189" s="36" t="str">
        <f t="shared" si="45"/>
        <v/>
      </c>
      <c r="T189" s="25" t="str">
        <f t="shared" si="48"/>
        <v/>
      </c>
      <c r="U189" s="25" t="str">
        <f t="shared" si="49"/>
        <v/>
      </c>
    </row>
    <row r="190" spans="2:21" ht="16.5" x14ac:dyDescent="0.3">
      <c r="B190" s="26"/>
      <c r="C190" s="22" t="str">
        <f>IF(B190="","",VLOOKUP(B190,LISTAS!$F$5:$G$1006,2,0))</f>
        <v/>
      </c>
      <c r="D190" s="35"/>
      <c r="E190" s="35"/>
      <c r="F190" s="35" t="str">
        <f t="shared" si="39"/>
        <v/>
      </c>
      <c r="G190" s="5"/>
      <c r="H190" s="48" t="str">
        <f t="shared" si="46"/>
        <v/>
      </c>
      <c r="I190" s="63" t="str">
        <f t="shared" si="47"/>
        <v/>
      </c>
      <c r="J190" s="63" t="str">
        <f t="shared" si="47"/>
        <v/>
      </c>
      <c r="K190" s="48" t="str">
        <f t="shared" si="40"/>
        <v/>
      </c>
      <c r="L190" s="69" t="str">
        <f t="shared" si="41"/>
        <v/>
      </c>
      <c r="M190" s="67" t="str">
        <f t="shared" si="42"/>
        <v/>
      </c>
      <c r="N190" s="49">
        <v>77</v>
      </c>
      <c r="O190" s="28"/>
      <c r="P190" s="47" t="str">
        <f t="shared" si="43"/>
        <v/>
      </c>
      <c r="Q190" s="24" t="str">
        <f t="shared" si="44"/>
        <v/>
      </c>
      <c r="R190" s="24" t="str">
        <f>IF($L190="","",VLOOKUP(Q190,LISTAS!$F$5:$G$1006,2,0))</f>
        <v/>
      </c>
      <c r="S190" s="36" t="str">
        <f t="shared" si="45"/>
        <v/>
      </c>
      <c r="T190" s="25" t="str">
        <f t="shared" si="48"/>
        <v/>
      </c>
      <c r="U190" s="25" t="str">
        <f t="shared" si="49"/>
        <v/>
      </c>
    </row>
    <row r="191" spans="2:21" ht="16.5" x14ac:dyDescent="0.3">
      <c r="B191" s="26"/>
      <c r="C191" s="22" t="str">
        <f>IF(B191="","",VLOOKUP(B191,LISTAS!$F$5:$G$1006,2,0))</f>
        <v/>
      </c>
      <c r="D191" s="35"/>
      <c r="E191" s="35"/>
      <c r="F191" s="35" t="str">
        <f t="shared" si="39"/>
        <v/>
      </c>
      <c r="G191" s="5"/>
      <c r="H191" s="48" t="str">
        <f t="shared" si="46"/>
        <v/>
      </c>
      <c r="I191" s="63" t="str">
        <f t="shared" si="47"/>
        <v/>
      </c>
      <c r="J191" s="63" t="str">
        <f t="shared" si="47"/>
        <v/>
      </c>
      <c r="K191" s="48" t="str">
        <f t="shared" si="40"/>
        <v/>
      </c>
      <c r="L191" s="69" t="str">
        <f t="shared" si="41"/>
        <v/>
      </c>
      <c r="M191" s="67" t="str">
        <f t="shared" si="42"/>
        <v/>
      </c>
      <c r="N191" s="49">
        <v>78</v>
      </c>
      <c r="O191" s="28"/>
      <c r="P191" s="47" t="str">
        <f t="shared" si="43"/>
        <v/>
      </c>
      <c r="Q191" s="24" t="str">
        <f t="shared" si="44"/>
        <v/>
      </c>
      <c r="R191" s="24" t="str">
        <f>IF($L191="","",VLOOKUP(Q191,LISTAS!$F$5:$G$1006,2,0))</f>
        <v/>
      </c>
      <c r="S191" s="36" t="str">
        <f t="shared" si="45"/>
        <v/>
      </c>
      <c r="T191" s="25" t="str">
        <f t="shared" si="48"/>
        <v/>
      </c>
      <c r="U191" s="25" t="str">
        <f t="shared" si="49"/>
        <v/>
      </c>
    </row>
    <row r="192" spans="2:21" ht="16.5" x14ac:dyDescent="0.3">
      <c r="B192" s="26"/>
      <c r="C192" s="22" t="str">
        <f>IF(B192="","",VLOOKUP(B192,LISTAS!$F$5:$G$1006,2,0))</f>
        <v/>
      </c>
      <c r="D192" s="35"/>
      <c r="E192" s="35"/>
      <c r="F192" s="35" t="str">
        <f t="shared" si="39"/>
        <v/>
      </c>
      <c r="G192" s="5"/>
      <c r="H192" s="48" t="str">
        <f t="shared" si="46"/>
        <v/>
      </c>
      <c r="I192" s="63" t="str">
        <f t="shared" si="47"/>
        <v/>
      </c>
      <c r="J192" s="63" t="str">
        <f t="shared" si="47"/>
        <v/>
      </c>
      <c r="K192" s="48" t="str">
        <f t="shared" si="40"/>
        <v/>
      </c>
      <c r="L192" s="69" t="str">
        <f t="shared" si="41"/>
        <v/>
      </c>
      <c r="M192" s="67" t="str">
        <f t="shared" si="42"/>
        <v/>
      </c>
      <c r="N192" s="49">
        <v>79</v>
      </c>
      <c r="O192" s="28"/>
      <c r="P192" s="47" t="str">
        <f t="shared" si="43"/>
        <v/>
      </c>
      <c r="Q192" s="24" t="str">
        <f t="shared" si="44"/>
        <v/>
      </c>
      <c r="R192" s="24" t="str">
        <f>IF($L192="","",VLOOKUP(Q192,LISTAS!$F$5:$G$1006,2,0))</f>
        <v/>
      </c>
      <c r="S192" s="36" t="str">
        <f t="shared" si="45"/>
        <v/>
      </c>
      <c r="T192" s="25" t="str">
        <f t="shared" si="48"/>
        <v/>
      </c>
      <c r="U192" s="25" t="str">
        <f t="shared" si="49"/>
        <v/>
      </c>
    </row>
    <row r="193" spans="2:21" ht="16.5" x14ac:dyDescent="0.3">
      <c r="B193" s="26"/>
      <c r="C193" s="22" t="str">
        <f>IF(B193="","",VLOOKUP(B193,LISTAS!$F$5:$G$1006,2,0))</f>
        <v/>
      </c>
      <c r="D193" s="35"/>
      <c r="E193" s="35"/>
      <c r="F193" s="35" t="str">
        <f t="shared" si="39"/>
        <v/>
      </c>
      <c r="G193" s="5"/>
      <c r="H193" s="48" t="str">
        <f t="shared" si="46"/>
        <v/>
      </c>
      <c r="I193" s="63" t="str">
        <f t="shared" si="47"/>
        <v/>
      </c>
      <c r="J193" s="63" t="str">
        <f t="shared" si="47"/>
        <v/>
      </c>
      <c r="K193" s="48" t="str">
        <f t="shared" si="40"/>
        <v/>
      </c>
      <c r="L193" s="69" t="str">
        <f t="shared" si="41"/>
        <v/>
      </c>
      <c r="M193" s="67" t="str">
        <f t="shared" si="42"/>
        <v/>
      </c>
      <c r="N193" s="49">
        <v>80</v>
      </c>
      <c r="O193" s="28"/>
      <c r="P193" s="47" t="str">
        <f t="shared" si="43"/>
        <v/>
      </c>
      <c r="Q193" s="24" t="str">
        <f t="shared" si="44"/>
        <v/>
      </c>
      <c r="R193" s="24" t="str">
        <f>IF($L193="","",VLOOKUP(Q193,LISTAS!$F$5:$G$1006,2,0))</f>
        <v/>
      </c>
      <c r="S193" s="36" t="str">
        <f t="shared" si="45"/>
        <v/>
      </c>
      <c r="T193" s="25" t="str">
        <f t="shared" si="48"/>
        <v/>
      </c>
      <c r="U193" s="25" t="str">
        <f t="shared" si="49"/>
        <v/>
      </c>
    </row>
    <row r="194" spans="2:21" ht="16.5" x14ac:dyDescent="0.3">
      <c r="B194" s="26"/>
      <c r="C194" s="22" t="str">
        <f>IF(B194="","",VLOOKUP(B194,LISTAS!$F$5:$G$1006,2,0))</f>
        <v/>
      </c>
      <c r="D194" s="35"/>
      <c r="E194" s="35"/>
      <c r="F194" s="35" t="str">
        <f t="shared" si="39"/>
        <v/>
      </c>
      <c r="G194" s="5"/>
      <c r="H194" s="48" t="str">
        <f t="shared" si="46"/>
        <v/>
      </c>
      <c r="I194" s="63" t="str">
        <f t="shared" si="47"/>
        <v/>
      </c>
      <c r="J194" s="63" t="str">
        <f t="shared" si="47"/>
        <v/>
      </c>
      <c r="K194" s="48" t="str">
        <f t="shared" si="40"/>
        <v/>
      </c>
      <c r="L194" s="69" t="str">
        <f t="shared" si="41"/>
        <v/>
      </c>
      <c r="M194" s="67" t="str">
        <f t="shared" si="42"/>
        <v/>
      </c>
      <c r="N194" s="49">
        <v>81</v>
      </c>
      <c r="O194" s="28"/>
      <c r="P194" s="47" t="str">
        <f t="shared" si="43"/>
        <v/>
      </c>
      <c r="Q194" s="24" t="str">
        <f t="shared" si="44"/>
        <v/>
      </c>
      <c r="R194" s="24" t="str">
        <f>IF($L194="","",VLOOKUP(Q194,LISTAS!$F$5:$G$1006,2,0))</f>
        <v/>
      </c>
      <c r="S194" s="36" t="str">
        <f t="shared" si="45"/>
        <v/>
      </c>
      <c r="T194" s="25" t="str">
        <f t="shared" si="48"/>
        <v/>
      </c>
      <c r="U194" s="25" t="str">
        <f t="shared" si="49"/>
        <v/>
      </c>
    </row>
    <row r="195" spans="2:21" ht="16.5" x14ac:dyDescent="0.3">
      <c r="B195" s="26"/>
      <c r="C195" s="22" t="str">
        <f>IF(B195="","",VLOOKUP(B195,LISTAS!$F$5:$G$1006,2,0))</f>
        <v/>
      </c>
      <c r="D195" s="35"/>
      <c r="E195" s="35"/>
      <c r="F195" s="35" t="str">
        <f t="shared" si="39"/>
        <v/>
      </c>
      <c r="G195" s="5"/>
      <c r="H195" s="48" t="str">
        <f t="shared" si="46"/>
        <v/>
      </c>
      <c r="I195" s="63" t="str">
        <f t="shared" si="47"/>
        <v/>
      </c>
      <c r="J195" s="63" t="str">
        <f t="shared" si="47"/>
        <v/>
      </c>
      <c r="K195" s="48" t="str">
        <f t="shared" si="40"/>
        <v/>
      </c>
      <c r="L195" s="69" t="str">
        <f t="shared" si="41"/>
        <v/>
      </c>
      <c r="M195" s="67" t="str">
        <f t="shared" si="42"/>
        <v/>
      </c>
      <c r="N195" s="49">
        <v>82</v>
      </c>
      <c r="O195" s="28"/>
      <c r="P195" s="47" t="str">
        <f t="shared" si="43"/>
        <v/>
      </c>
      <c r="Q195" s="24" t="str">
        <f t="shared" si="44"/>
        <v/>
      </c>
      <c r="R195" s="24" t="str">
        <f>IF($L195="","",VLOOKUP(Q195,LISTAS!$F$5:$G$1006,2,0))</f>
        <v/>
      </c>
      <c r="S195" s="36" t="str">
        <f t="shared" si="45"/>
        <v/>
      </c>
      <c r="T195" s="25" t="str">
        <f t="shared" si="48"/>
        <v/>
      </c>
      <c r="U195" s="25" t="str">
        <f t="shared" si="49"/>
        <v/>
      </c>
    </row>
    <row r="196" spans="2:21" ht="16.5" x14ac:dyDescent="0.3">
      <c r="B196" s="26"/>
      <c r="C196" s="22" t="str">
        <f>IF(B196="","",VLOOKUP(B196,LISTAS!$F$5:$G$1006,2,0))</f>
        <v/>
      </c>
      <c r="D196" s="35"/>
      <c r="E196" s="35"/>
      <c r="F196" s="35" t="str">
        <f t="shared" si="39"/>
        <v/>
      </c>
      <c r="G196" s="5"/>
      <c r="H196" s="48" t="str">
        <f t="shared" si="46"/>
        <v/>
      </c>
      <c r="I196" s="63" t="str">
        <f t="shared" si="47"/>
        <v/>
      </c>
      <c r="J196" s="63" t="str">
        <f t="shared" si="47"/>
        <v/>
      </c>
      <c r="K196" s="48" t="str">
        <f t="shared" si="40"/>
        <v/>
      </c>
      <c r="L196" s="69" t="str">
        <f t="shared" si="41"/>
        <v/>
      </c>
      <c r="M196" s="67" t="str">
        <f t="shared" si="42"/>
        <v/>
      </c>
      <c r="N196" s="49">
        <v>83</v>
      </c>
      <c r="O196" s="28"/>
      <c r="P196" s="47" t="str">
        <f t="shared" si="43"/>
        <v/>
      </c>
      <c r="Q196" s="24" t="str">
        <f t="shared" si="44"/>
        <v/>
      </c>
      <c r="R196" s="24" t="str">
        <f>IF($L196="","",VLOOKUP(Q196,LISTAS!$F$5:$G$1006,2,0))</f>
        <v/>
      </c>
      <c r="S196" s="36" t="str">
        <f t="shared" si="45"/>
        <v/>
      </c>
      <c r="T196" s="25" t="str">
        <f t="shared" si="48"/>
        <v/>
      </c>
      <c r="U196" s="25" t="str">
        <f t="shared" si="49"/>
        <v/>
      </c>
    </row>
    <row r="197" spans="2:21" ht="16.5" x14ac:dyDescent="0.3">
      <c r="B197" s="26"/>
      <c r="C197" s="22" t="str">
        <f>IF(B197="","",VLOOKUP(B197,LISTAS!$F$5:$G$1006,2,0))</f>
        <v/>
      </c>
      <c r="D197" s="35"/>
      <c r="E197" s="35"/>
      <c r="F197" s="35" t="str">
        <f t="shared" si="39"/>
        <v/>
      </c>
      <c r="G197" s="5"/>
      <c r="H197" s="48" t="str">
        <f t="shared" si="46"/>
        <v/>
      </c>
      <c r="I197" s="63" t="str">
        <f t="shared" si="47"/>
        <v/>
      </c>
      <c r="J197" s="63" t="str">
        <f t="shared" si="47"/>
        <v/>
      </c>
      <c r="K197" s="48" t="str">
        <f t="shared" si="40"/>
        <v/>
      </c>
      <c r="L197" s="69" t="str">
        <f t="shared" si="41"/>
        <v/>
      </c>
      <c r="M197" s="67" t="str">
        <f t="shared" si="42"/>
        <v/>
      </c>
      <c r="N197" s="49">
        <v>84</v>
      </c>
      <c r="O197" s="28"/>
      <c r="P197" s="47" t="str">
        <f t="shared" si="43"/>
        <v/>
      </c>
      <c r="Q197" s="24" t="str">
        <f t="shared" si="44"/>
        <v/>
      </c>
      <c r="R197" s="24" t="str">
        <f>IF($L197="","",VLOOKUP(Q197,LISTAS!$F$5:$G$1006,2,0))</f>
        <v/>
      </c>
      <c r="S197" s="36" t="str">
        <f t="shared" si="45"/>
        <v/>
      </c>
      <c r="T197" s="25" t="str">
        <f t="shared" si="48"/>
        <v/>
      </c>
      <c r="U197" s="25" t="str">
        <f t="shared" si="49"/>
        <v/>
      </c>
    </row>
    <row r="198" spans="2:21" ht="16.5" x14ac:dyDescent="0.3">
      <c r="B198" s="26"/>
      <c r="C198" s="22" t="str">
        <f>IF(B198="","",VLOOKUP(B198,LISTAS!$F$5:$G$1006,2,0))</f>
        <v/>
      </c>
      <c r="D198" s="35"/>
      <c r="E198" s="35"/>
      <c r="F198" s="35" t="str">
        <f t="shared" si="39"/>
        <v/>
      </c>
      <c r="G198" s="5"/>
      <c r="H198" s="48" t="str">
        <f t="shared" si="46"/>
        <v/>
      </c>
      <c r="I198" s="63" t="str">
        <f t="shared" si="47"/>
        <v/>
      </c>
      <c r="J198" s="63" t="str">
        <f t="shared" si="47"/>
        <v/>
      </c>
      <c r="K198" s="48" t="str">
        <f t="shared" si="40"/>
        <v/>
      </c>
      <c r="L198" s="69" t="str">
        <f t="shared" si="41"/>
        <v/>
      </c>
      <c r="M198" s="67" t="str">
        <f t="shared" si="42"/>
        <v/>
      </c>
      <c r="N198" s="49">
        <v>85</v>
      </c>
      <c r="O198" s="28"/>
      <c r="P198" s="47" t="str">
        <f t="shared" si="43"/>
        <v/>
      </c>
      <c r="Q198" s="24" t="str">
        <f t="shared" si="44"/>
        <v/>
      </c>
      <c r="R198" s="24" t="str">
        <f>IF($L198="","",VLOOKUP(Q198,LISTAS!$F$5:$G$1006,2,0))</f>
        <v/>
      </c>
      <c r="S198" s="36" t="str">
        <f t="shared" si="45"/>
        <v/>
      </c>
      <c r="T198" s="25" t="str">
        <f t="shared" si="48"/>
        <v/>
      </c>
      <c r="U198" s="25" t="str">
        <f t="shared" si="49"/>
        <v/>
      </c>
    </row>
    <row r="199" spans="2:21" ht="16.5" x14ac:dyDescent="0.3">
      <c r="B199" s="26"/>
      <c r="C199" s="22" t="str">
        <f>IF(B199="","",VLOOKUP(B199,LISTAS!$F$5:$G$1006,2,0))</f>
        <v/>
      </c>
      <c r="D199" s="35"/>
      <c r="E199" s="35"/>
      <c r="F199" s="35" t="str">
        <f t="shared" si="39"/>
        <v/>
      </c>
      <c r="G199" s="5"/>
      <c r="H199" s="48" t="str">
        <f t="shared" si="46"/>
        <v/>
      </c>
      <c r="I199" s="63" t="str">
        <f t="shared" si="47"/>
        <v/>
      </c>
      <c r="J199" s="63" t="str">
        <f t="shared" si="47"/>
        <v/>
      </c>
      <c r="K199" s="48" t="str">
        <f t="shared" si="40"/>
        <v/>
      </c>
      <c r="L199" s="69" t="str">
        <f t="shared" si="41"/>
        <v/>
      </c>
      <c r="M199" s="67" t="str">
        <f t="shared" si="42"/>
        <v/>
      </c>
      <c r="N199" s="49">
        <v>86</v>
      </c>
      <c r="O199" s="28"/>
      <c r="P199" s="47" t="str">
        <f t="shared" si="43"/>
        <v/>
      </c>
      <c r="Q199" s="24" t="str">
        <f t="shared" si="44"/>
        <v/>
      </c>
      <c r="R199" s="24" t="str">
        <f>IF($L199="","",VLOOKUP(Q199,LISTAS!$F$5:$G$1006,2,0))</f>
        <v/>
      </c>
      <c r="S199" s="36" t="str">
        <f t="shared" si="45"/>
        <v/>
      </c>
      <c r="T199" s="25" t="str">
        <f t="shared" si="48"/>
        <v/>
      </c>
      <c r="U199" s="25" t="str">
        <f t="shared" si="49"/>
        <v/>
      </c>
    </row>
    <row r="200" spans="2:21" ht="16.5" x14ac:dyDescent="0.3">
      <c r="B200" s="26"/>
      <c r="C200" s="22" t="str">
        <f>IF(B200="","",VLOOKUP(B200,LISTAS!$F$5:$G$1006,2,0))</f>
        <v/>
      </c>
      <c r="D200" s="35"/>
      <c r="E200" s="35"/>
      <c r="F200" s="35" t="str">
        <f t="shared" si="39"/>
        <v/>
      </c>
      <c r="G200" s="5"/>
      <c r="H200" s="48" t="str">
        <f t="shared" si="46"/>
        <v/>
      </c>
      <c r="I200" s="63" t="str">
        <f t="shared" si="47"/>
        <v/>
      </c>
      <c r="J200" s="63" t="str">
        <f t="shared" si="47"/>
        <v/>
      </c>
      <c r="K200" s="48" t="str">
        <f t="shared" si="40"/>
        <v/>
      </c>
      <c r="L200" s="69" t="str">
        <f t="shared" si="41"/>
        <v/>
      </c>
      <c r="M200" s="67" t="str">
        <f t="shared" si="42"/>
        <v/>
      </c>
      <c r="N200" s="49">
        <v>87</v>
      </c>
      <c r="O200" s="28"/>
      <c r="P200" s="47" t="str">
        <f t="shared" si="43"/>
        <v/>
      </c>
      <c r="Q200" s="24" t="str">
        <f t="shared" si="44"/>
        <v/>
      </c>
      <c r="R200" s="24" t="str">
        <f>IF($L200="","",VLOOKUP(Q200,LISTAS!$F$5:$G$1006,2,0))</f>
        <v/>
      </c>
      <c r="S200" s="36" t="str">
        <f t="shared" si="45"/>
        <v/>
      </c>
      <c r="T200" s="25" t="str">
        <f t="shared" si="48"/>
        <v/>
      </c>
      <c r="U200" s="25" t="str">
        <f t="shared" si="49"/>
        <v/>
      </c>
    </row>
    <row r="201" spans="2:21" ht="16.5" x14ac:dyDescent="0.3">
      <c r="B201" s="26"/>
      <c r="C201" s="22" t="str">
        <f>IF(B201="","",VLOOKUP(B201,LISTAS!$F$5:$G$1006,2,0))</f>
        <v/>
      </c>
      <c r="D201" s="35"/>
      <c r="E201" s="35"/>
      <c r="F201" s="35" t="str">
        <f t="shared" si="39"/>
        <v/>
      </c>
      <c r="G201" s="5"/>
      <c r="H201" s="48" t="str">
        <f t="shared" si="46"/>
        <v/>
      </c>
      <c r="I201" s="63" t="str">
        <f t="shared" si="47"/>
        <v/>
      </c>
      <c r="J201" s="63" t="str">
        <f t="shared" si="47"/>
        <v/>
      </c>
      <c r="K201" s="48" t="str">
        <f t="shared" si="40"/>
        <v/>
      </c>
      <c r="L201" s="69" t="str">
        <f t="shared" si="41"/>
        <v/>
      </c>
      <c r="M201" s="67" t="str">
        <f t="shared" si="42"/>
        <v/>
      </c>
      <c r="N201" s="49">
        <v>88</v>
      </c>
      <c r="O201" s="28"/>
      <c r="P201" s="47" t="str">
        <f t="shared" si="43"/>
        <v/>
      </c>
      <c r="Q201" s="24" t="str">
        <f t="shared" si="44"/>
        <v/>
      </c>
      <c r="R201" s="24" t="str">
        <f>IF($L201="","",VLOOKUP(Q201,LISTAS!$F$5:$G$1006,2,0))</f>
        <v/>
      </c>
      <c r="S201" s="36" t="str">
        <f t="shared" si="45"/>
        <v/>
      </c>
      <c r="T201" s="25" t="str">
        <f t="shared" si="48"/>
        <v/>
      </c>
      <c r="U201" s="25" t="str">
        <f t="shared" si="49"/>
        <v/>
      </c>
    </row>
    <row r="202" spans="2:21" ht="16.5" x14ac:dyDescent="0.3">
      <c r="B202" s="26"/>
      <c r="C202" s="22" t="str">
        <f>IF(B202="","",VLOOKUP(B202,LISTAS!$F$5:$G$1006,2,0))</f>
        <v/>
      </c>
      <c r="D202" s="35"/>
      <c r="E202" s="35"/>
      <c r="F202" s="35" t="str">
        <f t="shared" si="39"/>
        <v/>
      </c>
      <c r="G202" s="5"/>
      <c r="H202" s="48" t="str">
        <f t="shared" si="46"/>
        <v/>
      </c>
      <c r="I202" s="63" t="str">
        <f t="shared" si="47"/>
        <v/>
      </c>
      <c r="J202" s="63" t="str">
        <f t="shared" si="47"/>
        <v/>
      </c>
      <c r="K202" s="48" t="str">
        <f t="shared" si="40"/>
        <v/>
      </c>
      <c r="L202" s="69" t="str">
        <f t="shared" si="41"/>
        <v/>
      </c>
      <c r="M202" s="67" t="str">
        <f t="shared" si="42"/>
        <v/>
      </c>
      <c r="N202" s="49">
        <v>89</v>
      </c>
      <c r="O202" s="28"/>
      <c r="P202" s="47" t="str">
        <f t="shared" si="43"/>
        <v/>
      </c>
      <c r="Q202" s="24" t="str">
        <f t="shared" si="44"/>
        <v/>
      </c>
      <c r="R202" s="24" t="str">
        <f>IF($L202="","",VLOOKUP(Q202,LISTAS!$F$5:$G$1006,2,0))</f>
        <v/>
      </c>
      <c r="S202" s="36" t="str">
        <f t="shared" si="45"/>
        <v/>
      </c>
      <c r="T202" s="25" t="str">
        <f t="shared" si="48"/>
        <v/>
      </c>
      <c r="U202" s="25" t="str">
        <f t="shared" si="49"/>
        <v/>
      </c>
    </row>
    <row r="203" spans="2:21" ht="16.5" x14ac:dyDescent="0.3">
      <c r="B203" s="26"/>
      <c r="C203" s="22" t="str">
        <f>IF(B203="","",VLOOKUP(B203,LISTAS!$F$5:$G$1006,2,0))</f>
        <v/>
      </c>
      <c r="D203" s="35"/>
      <c r="E203" s="35"/>
      <c r="F203" s="35" t="str">
        <f t="shared" si="39"/>
        <v/>
      </c>
      <c r="G203" s="5"/>
      <c r="H203" s="48" t="str">
        <f t="shared" si="46"/>
        <v/>
      </c>
      <c r="I203" s="63" t="str">
        <f t="shared" si="47"/>
        <v/>
      </c>
      <c r="J203" s="63" t="str">
        <f t="shared" si="47"/>
        <v/>
      </c>
      <c r="K203" s="48" t="str">
        <f t="shared" si="40"/>
        <v/>
      </c>
      <c r="L203" s="69" t="str">
        <f t="shared" si="41"/>
        <v/>
      </c>
      <c r="M203" s="67" t="str">
        <f t="shared" si="42"/>
        <v/>
      </c>
      <c r="N203" s="49">
        <v>90</v>
      </c>
      <c r="O203" s="28"/>
      <c r="P203" s="47" t="str">
        <f t="shared" si="43"/>
        <v/>
      </c>
      <c r="Q203" s="24" t="str">
        <f t="shared" si="44"/>
        <v/>
      </c>
      <c r="R203" s="24" t="str">
        <f>IF($L203="","",VLOOKUP(Q203,LISTAS!$F$5:$G$1006,2,0))</f>
        <v/>
      </c>
      <c r="S203" s="36" t="str">
        <f t="shared" si="45"/>
        <v/>
      </c>
      <c r="T203" s="25" t="str">
        <f t="shared" si="48"/>
        <v/>
      </c>
      <c r="U203" s="25" t="str">
        <f t="shared" si="49"/>
        <v/>
      </c>
    </row>
    <row r="204" spans="2:21" ht="16.5" x14ac:dyDescent="0.3">
      <c r="B204" s="26"/>
      <c r="C204" s="22" t="str">
        <f>IF(B204="","",VLOOKUP(B204,LISTAS!$F$5:$G$1006,2,0))</f>
        <v/>
      </c>
      <c r="D204" s="35"/>
      <c r="E204" s="35"/>
      <c r="F204" s="35" t="str">
        <f t="shared" si="39"/>
        <v/>
      </c>
      <c r="G204" s="5"/>
      <c r="H204" s="48" t="str">
        <f t="shared" si="46"/>
        <v/>
      </c>
      <c r="I204" s="63" t="str">
        <f t="shared" si="47"/>
        <v/>
      </c>
      <c r="J204" s="63" t="str">
        <f t="shared" si="47"/>
        <v/>
      </c>
      <c r="K204" s="48" t="str">
        <f t="shared" si="40"/>
        <v/>
      </c>
      <c r="L204" s="69" t="str">
        <f t="shared" si="41"/>
        <v/>
      </c>
      <c r="M204" s="67" t="str">
        <f t="shared" si="42"/>
        <v/>
      </c>
      <c r="N204" s="49">
        <v>91</v>
      </c>
      <c r="O204" s="28"/>
      <c r="P204" s="47" t="str">
        <f t="shared" si="43"/>
        <v/>
      </c>
      <c r="Q204" s="24" t="str">
        <f t="shared" si="44"/>
        <v/>
      </c>
      <c r="R204" s="24" t="str">
        <f>IF($L204="","",VLOOKUP(Q204,LISTAS!$F$5:$G$1006,2,0))</f>
        <v/>
      </c>
      <c r="S204" s="36" t="str">
        <f t="shared" si="45"/>
        <v/>
      </c>
      <c r="T204" s="25" t="str">
        <f t="shared" si="48"/>
        <v/>
      </c>
      <c r="U204" s="25" t="str">
        <f t="shared" si="49"/>
        <v/>
      </c>
    </row>
    <row r="205" spans="2:21" ht="16.5" x14ac:dyDescent="0.3">
      <c r="B205" s="26"/>
      <c r="C205" s="22" t="str">
        <f>IF(B205="","",VLOOKUP(B205,LISTAS!$F$5:$G$1006,2,0))</f>
        <v/>
      </c>
      <c r="D205" s="35"/>
      <c r="E205" s="35"/>
      <c r="F205" s="35" t="str">
        <f t="shared" si="39"/>
        <v/>
      </c>
      <c r="G205" s="5"/>
      <c r="H205" s="48" t="str">
        <f t="shared" si="46"/>
        <v/>
      </c>
      <c r="I205" s="63" t="str">
        <f t="shared" si="47"/>
        <v/>
      </c>
      <c r="J205" s="63" t="str">
        <f t="shared" si="47"/>
        <v/>
      </c>
      <c r="K205" s="48" t="str">
        <f t="shared" si="40"/>
        <v/>
      </c>
      <c r="L205" s="69" t="str">
        <f t="shared" si="41"/>
        <v/>
      </c>
      <c r="M205" s="67" t="str">
        <f t="shared" si="42"/>
        <v/>
      </c>
      <c r="N205" s="49">
        <v>92</v>
      </c>
      <c r="O205" s="28"/>
      <c r="P205" s="47" t="str">
        <f t="shared" si="43"/>
        <v/>
      </c>
      <c r="Q205" s="24" t="str">
        <f t="shared" si="44"/>
        <v/>
      </c>
      <c r="R205" s="24" t="str">
        <f>IF($L205="","",VLOOKUP(Q205,LISTAS!$F$5:$G$1006,2,0))</f>
        <v/>
      </c>
      <c r="S205" s="36" t="str">
        <f t="shared" si="45"/>
        <v/>
      </c>
      <c r="T205" s="25" t="str">
        <f t="shared" si="48"/>
        <v/>
      </c>
      <c r="U205" s="25" t="str">
        <f t="shared" si="49"/>
        <v/>
      </c>
    </row>
    <row r="206" spans="2:21" ht="16.5" x14ac:dyDescent="0.3">
      <c r="B206" s="26"/>
      <c r="C206" s="22" t="str">
        <f>IF(B206="","",VLOOKUP(B206,LISTAS!$F$5:$G$1006,2,0))</f>
        <v/>
      </c>
      <c r="D206" s="35"/>
      <c r="E206" s="35"/>
      <c r="F206" s="35" t="str">
        <f t="shared" si="39"/>
        <v/>
      </c>
      <c r="G206" s="5"/>
      <c r="H206" s="48" t="str">
        <f t="shared" si="46"/>
        <v/>
      </c>
      <c r="I206" s="63" t="str">
        <f t="shared" si="47"/>
        <v/>
      </c>
      <c r="J206" s="63" t="str">
        <f t="shared" si="47"/>
        <v/>
      </c>
      <c r="K206" s="48" t="str">
        <f t="shared" si="40"/>
        <v/>
      </c>
      <c r="L206" s="69" t="str">
        <f t="shared" si="41"/>
        <v/>
      </c>
      <c r="M206" s="67" t="str">
        <f t="shared" si="42"/>
        <v/>
      </c>
      <c r="N206" s="49">
        <v>93</v>
      </c>
      <c r="O206" s="28"/>
      <c r="P206" s="47" t="str">
        <f t="shared" si="43"/>
        <v/>
      </c>
      <c r="Q206" s="24" t="str">
        <f t="shared" si="44"/>
        <v/>
      </c>
      <c r="R206" s="24" t="str">
        <f>IF($L206="","",VLOOKUP(Q206,LISTAS!$F$5:$G$1006,2,0))</f>
        <v/>
      </c>
      <c r="S206" s="36" t="str">
        <f t="shared" si="45"/>
        <v/>
      </c>
      <c r="T206" s="25" t="str">
        <f t="shared" si="48"/>
        <v/>
      </c>
      <c r="U206" s="25" t="str">
        <f t="shared" si="49"/>
        <v/>
      </c>
    </row>
    <row r="207" spans="2:21" ht="16.5" x14ac:dyDescent="0.3">
      <c r="B207" s="26"/>
      <c r="C207" s="22" t="str">
        <f>IF(B207="","",VLOOKUP(B207,LISTAS!$F$5:$G$1006,2,0))</f>
        <v/>
      </c>
      <c r="D207" s="35"/>
      <c r="E207" s="35"/>
      <c r="F207" s="35" t="str">
        <f t="shared" si="39"/>
        <v/>
      </c>
      <c r="G207" s="5"/>
      <c r="H207" s="48" t="str">
        <f t="shared" si="46"/>
        <v/>
      </c>
      <c r="I207" s="63" t="str">
        <f t="shared" si="47"/>
        <v/>
      </c>
      <c r="J207" s="63" t="str">
        <f t="shared" si="47"/>
        <v/>
      </c>
      <c r="K207" s="48" t="str">
        <f t="shared" si="40"/>
        <v/>
      </c>
      <c r="L207" s="69" t="str">
        <f t="shared" si="41"/>
        <v/>
      </c>
      <c r="M207" s="67" t="str">
        <f t="shared" si="42"/>
        <v/>
      </c>
      <c r="N207" s="49">
        <v>94</v>
      </c>
      <c r="O207" s="28"/>
      <c r="P207" s="47" t="str">
        <f t="shared" si="43"/>
        <v/>
      </c>
      <c r="Q207" s="24" t="str">
        <f t="shared" si="44"/>
        <v/>
      </c>
      <c r="R207" s="24" t="str">
        <f>IF($L207="","",VLOOKUP(Q207,LISTAS!$F$5:$G$1006,2,0))</f>
        <v/>
      </c>
      <c r="S207" s="36" t="str">
        <f t="shared" si="45"/>
        <v/>
      </c>
      <c r="T207" s="25" t="str">
        <f t="shared" si="48"/>
        <v/>
      </c>
      <c r="U207" s="25" t="str">
        <f t="shared" si="49"/>
        <v/>
      </c>
    </row>
    <row r="208" spans="2:21" ht="16.5" x14ac:dyDescent="0.3">
      <c r="B208" s="26"/>
      <c r="C208" s="22" t="str">
        <f>IF(B208="","",VLOOKUP(B208,LISTAS!$F$5:$G$1006,2,0))</f>
        <v/>
      </c>
      <c r="D208" s="35"/>
      <c r="E208" s="35"/>
      <c r="F208" s="35" t="str">
        <f t="shared" si="39"/>
        <v/>
      </c>
      <c r="G208" s="5"/>
      <c r="H208" s="48" t="str">
        <f t="shared" si="46"/>
        <v/>
      </c>
      <c r="I208" s="63" t="str">
        <f t="shared" si="47"/>
        <v/>
      </c>
      <c r="J208" s="63" t="str">
        <f t="shared" si="47"/>
        <v/>
      </c>
      <c r="K208" s="48" t="str">
        <f t="shared" si="40"/>
        <v/>
      </c>
      <c r="L208" s="69" t="str">
        <f t="shared" si="41"/>
        <v/>
      </c>
      <c r="M208" s="67" t="str">
        <f t="shared" si="42"/>
        <v/>
      </c>
      <c r="N208" s="49">
        <v>95</v>
      </c>
      <c r="O208" s="28"/>
      <c r="P208" s="47" t="str">
        <f t="shared" si="43"/>
        <v/>
      </c>
      <c r="Q208" s="24" t="str">
        <f t="shared" si="44"/>
        <v/>
      </c>
      <c r="R208" s="24" t="str">
        <f>IF($L208="","",VLOOKUP(Q208,LISTAS!$F$5:$G$1006,2,0))</f>
        <v/>
      </c>
      <c r="S208" s="36" t="str">
        <f t="shared" si="45"/>
        <v/>
      </c>
      <c r="T208" s="25" t="str">
        <f t="shared" si="48"/>
        <v/>
      </c>
      <c r="U208" s="25" t="str">
        <f t="shared" si="49"/>
        <v/>
      </c>
    </row>
    <row r="209" spans="1:21" ht="16.5" x14ac:dyDescent="0.3">
      <c r="B209" s="26"/>
      <c r="C209" s="22" t="str">
        <f>IF(B209="","",VLOOKUP(B209,LISTAS!$F$5:$G$1006,2,0))</f>
        <v/>
      </c>
      <c r="D209" s="35"/>
      <c r="E209" s="35"/>
      <c r="F209" s="35" t="str">
        <f t="shared" si="39"/>
        <v/>
      </c>
      <c r="G209" s="5"/>
      <c r="H209" s="48" t="str">
        <f t="shared" si="46"/>
        <v/>
      </c>
      <c r="I209" s="63" t="str">
        <f t="shared" si="47"/>
        <v/>
      </c>
      <c r="J209" s="63" t="str">
        <f t="shared" si="47"/>
        <v/>
      </c>
      <c r="K209" s="48" t="str">
        <f t="shared" si="40"/>
        <v/>
      </c>
      <c r="L209" s="69" t="str">
        <f t="shared" si="41"/>
        <v/>
      </c>
      <c r="M209" s="67" t="str">
        <f t="shared" si="42"/>
        <v/>
      </c>
      <c r="N209" s="49">
        <v>96</v>
      </c>
      <c r="O209" s="28"/>
      <c r="P209" s="47" t="str">
        <f t="shared" si="43"/>
        <v/>
      </c>
      <c r="Q209" s="24" t="str">
        <f t="shared" si="44"/>
        <v/>
      </c>
      <c r="R209" s="24" t="str">
        <f>IF($L209="","",VLOOKUP(Q209,LISTAS!$F$5:$G$1006,2,0))</f>
        <v/>
      </c>
      <c r="S209" s="36" t="str">
        <f t="shared" si="45"/>
        <v/>
      </c>
      <c r="T209" s="25" t="str">
        <f t="shared" si="48"/>
        <v/>
      </c>
      <c r="U209" s="25" t="str">
        <f t="shared" si="49"/>
        <v/>
      </c>
    </row>
    <row r="210" spans="1:21" ht="16.5" x14ac:dyDescent="0.3">
      <c r="B210" s="26"/>
      <c r="C210" s="22" t="str">
        <f>IF(B210="","",VLOOKUP(B210,LISTAS!$F$5:$G$1006,2,0))</f>
        <v/>
      </c>
      <c r="D210" s="35"/>
      <c r="E210" s="35"/>
      <c r="F210" s="35" t="str">
        <f t="shared" si="39"/>
        <v/>
      </c>
      <c r="G210" s="5"/>
      <c r="H210" s="48" t="str">
        <f t="shared" si="46"/>
        <v/>
      </c>
      <c r="I210" s="63" t="str">
        <f t="shared" si="47"/>
        <v/>
      </c>
      <c r="J210" s="63" t="str">
        <f t="shared" si="47"/>
        <v/>
      </c>
      <c r="K210" s="48" t="str">
        <f t="shared" si="40"/>
        <v/>
      </c>
      <c r="L210" s="69" t="str">
        <f t="shared" si="41"/>
        <v/>
      </c>
      <c r="M210" s="67" t="str">
        <f t="shared" ref="M210:M213" si="50">IF(L210="","",LARGE($L$114:$L$213,N210))</f>
        <v/>
      </c>
      <c r="N210" s="49">
        <v>97</v>
      </c>
      <c r="O210" s="28"/>
      <c r="P210" s="47" t="str">
        <f t="shared" si="43"/>
        <v/>
      </c>
      <c r="Q210" s="24" t="str">
        <f t="shared" si="44"/>
        <v/>
      </c>
      <c r="R210" s="24" t="str">
        <f>IF($L210="","",VLOOKUP(Q210,LISTAS!$F$5:$G$1006,2,0))</f>
        <v/>
      </c>
      <c r="S210" s="36" t="str">
        <f t="shared" si="45"/>
        <v/>
      </c>
      <c r="T210" s="25" t="str">
        <f t="shared" si="48"/>
        <v/>
      </c>
      <c r="U210" s="25" t="str">
        <f t="shared" si="49"/>
        <v/>
      </c>
    </row>
    <row r="211" spans="1:21" ht="16.5" x14ac:dyDescent="0.3">
      <c r="B211" s="26"/>
      <c r="C211" s="22" t="str">
        <f>IF(B211="","",VLOOKUP(B211,LISTAS!$F$5:$G$1006,2,0))</f>
        <v/>
      </c>
      <c r="D211" s="35"/>
      <c r="E211" s="35"/>
      <c r="F211" s="35" t="str">
        <f t="shared" si="39"/>
        <v/>
      </c>
      <c r="G211" s="5"/>
      <c r="H211" s="48" t="str">
        <f t="shared" si="46"/>
        <v/>
      </c>
      <c r="I211" s="63" t="str">
        <f t="shared" si="47"/>
        <v/>
      </c>
      <c r="J211" s="63" t="str">
        <f t="shared" si="47"/>
        <v/>
      </c>
      <c r="K211" s="48" t="str">
        <f t="shared" si="40"/>
        <v/>
      </c>
      <c r="L211" s="69" t="str">
        <f t="shared" si="41"/>
        <v/>
      </c>
      <c r="M211" s="67" t="str">
        <f t="shared" si="50"/>
        <v/>
      </c>
      <c r="N211" s="49">
        <v>98</v>
      </c>
      <c r="O211" s="28"/>
      <c r="P211" s="47" t="str">
        <f t="shared" si="43"/>
        <v/>
      </c>
      <c r="Q211" s="24" t="str">
        <f t="shared" si="44"/>
        <v/>
      </c>
      <c r="R211" s="24" t="str">
        <f>IF($L211="","",VLOOKUP(Q211,LISTAS!$F$5:$G$1006,2,0))</f>
        <v/>
      </c>
      <c r="S211" s="36" t="str">
        <f t="shared" si="45"/>
        <v/>
      </c>
      <c r="T211" s="25" t="str">
        <f t="shared" si="48"/>
        <v/>
      </c>
      <c r="U211" s="25" t="str">
        <f t="shared" si="49"/>
        <v/>
      </c>
    </row>
    <row r="212" spans="1:21" ht="16.5" x14ac:dyDescent="0.3">
      <c r="B212" s="26"/>
      <c r="C212" s="22" t="str">
        <f>IF(B212="","",VLOOKUP(B212,LISTAS!$F$5:$G$1006,2,0))</f>
        <v/>
      </c>
      <c r="D212" s="35"/>
      <c r="E212" s="35"/>
      <c r="F212" s="35" t="str">
        <f t="shared" si="39"/>
        <v/>
      </c>
      <c r="G212" s="5"/>
      <c r="H212" s="48" t="str">
        <f t="shared" si="46"/>
        <v/>
      </c>
      <c r="I212" s="63" t="str">
        <f t="shared" si="47"/>
        <v/>
      </c>
      <c r="J212" s="63" t="str">
        <f t="shared" si="47"/>
        <v/>
      </c>
      <c r="K212" s="48" t="str">
        <f t="shared" si="40"/>
        <v/>
      </c>
      <c r="L212" s="69" t="str">
        <f t="shared" si="41"/>
        <v/>
      </c>
      <c r="M212" s="67" t="str">
        <f t="shared" si="50"/>
        <v/>
      </c>
      <c r="N212" s="49">
        <v>99</v>
      </c>
      <c r="O212" s="28"/>
      <c r="P212" s="47" t="str">
        <f t="shared" si="43"/>
        <v/>
      </c>
      <c r="Q212" s="24" t="str">
        <f t="shared" si="44"/>
        <v/>
      </c>
      <c r="R212" s="24" t="str">
        <f>IF($L212="","",VLOOKUP(Q212,LISTAS!$F$5:$G$1006,2,0))</f>
        <v/>
      </c>
      <c r="S212" s="36" t="str">
        <f t="shared" si="45"/>
        <v/>
      </c>
      <c r="T212" s="25" t="str">
        <f t="shared" si="48"/>
        <v/>
      </c>
      <c r="U212" s="25" t="str">
        <f t="shared" si="49"/>
        <v/>
      </c>
    </row>
    <row r="213" spans="1:21" ht="16.5" x14ac:dyDescent="0.3">
      <c r="B213" s="26"/>
      <c r="C213" s="22" t="str">
        <f>IF(B213="","",VLOOKUP(B213,LISTAS!$F$5:$G$1006,2,0))</f>
        <v/>
      </c>
      <c r="D213" s="35"/>
      <c r="E213" s="35"/>
      <c r="F213" s="35" t="str">
        <f t="shared" si="39"/>
        <v/>
      </c>
      <c r="G213" s="5"/>
      <c r="H213" s="48" t="str">
        <f t="shared" si="46"/>
        <v/>
      </c>
      <c r="I213" s="63" t="str">
        <f t="shared" si="47"/>
        <v/>
      </c>
      <c r="J213" s="63" t="str">
        <f t="shared" si="47"/>
        <v/>
      </c>
      <c r="K213" s="48" t="str">
        <f t="shared" si="40"/>
        <v/>
      </c>
      <c r="L213" s="69" t="str">
        <f t="shared" si="41"/>
        <v/>
      </c>
      <c r="M213" s="67" t="str">
        <f t="shared" si="50"/>
        <v/>
      </c>
      <c r="N213" s="49">
        <v>100</v>
      </c>
      <c r="O213" s="28"/>
      <c r="P213" s="47" t="str">
        <f t="shared" si="43"/>
        <v/>
      </c>
      <c r="Q213" s="24" t="str">
        <f t="shared" si="44"/>
        <v/>
      </c>
      <c r="R213" s="24" t="str">
        <f>IF($L213="","",VLOOKUP(Q213,LISTAS!$F$5:$G$1006,2,0))</f>
        <v/>
      </c>
      <c r="S213" s="36" t="str">
        <f t="shared" si="45"/>
        <v/>
      </c>
      <c r="T213" s="25" t="str">
        <f t="shared" si="48"/>
        <v/>
      </c>
      <c r="U213" s="25" t="str">
        <f t="shared" si="49"/>
        <v/>
      </c>
    </row>
    <row r="216" spans="1:21" ht="32.25" customHeight="1" x14ac:dyDescent="0.25">
      <c r="A216" s="2"/>
      <c r="B216" s="146" t="s">
        <v>858</v>
      </c>
      <c r="C216" s="147"/>
      <c r="D216" s="147"/>
      <c r="E216" s="147"/>
      <c r="F216" s="147"/>
      <c r="G216" s="147"/>
      <c r="H216" s="147"/>
      <c r="I216" s="147"/>
      <c r="J216" s="147"/>
      <c r="K216" s="147"/>
      <c r="L216" s="147"/>
      <c r="M216" s="147"/>
      <c r="N216" s="147"/>
      <c r="O216" s="147"/>
      <c r="P216" s="147"/>
      <c r="Q216" s="147"/>
      <c r="R216" s="147"/>
      <c r="S216" s="147"/>
      <c r="T216" s="147"/>
      <c r="U216" s="148"/>
    </row>
    <row r="217" spans="1:21" ht="20.25" customHeight="1" x14ac:dyDescent="0.25">
      <c r="A217" s="2"/>
      <c r="B217" s="149" t="s">
        <v>42</v>
      </c>
      <c r="C217" s="150"/>
      <c r="D217" s="150"/>
      <c r="E217" s="150"/>
      <c r="F217" s="151"/>
      <c r="H217" s="11"/>
      <c r="I217" s="61"/>
      <c r="J217" s="61"/>
      <c r="K217" s="12"/>
      <c r="L217" s="13"/>
      <c r="M217" s="65"/>
      <c r="N217" s="12"/>
      <c r="O217" s="14"/>
      <c r="P217" s="152" t="s">
        <v>14</v>
      </c>
      <c r="Q217" s="153"/>
      <c r="R217" s="153"/>
      <c r="S217" s="153"/>
      <c r="T217" s="153"/>
      <c r="U217" s="154"/>
    </row>
    <row r="218" spans="1:21" s="15" customFormat="1" ht="28.5" customHeight="1" x14ac:dyDescent="0.25">
      <c r="B218" s="16" t="s">
        <v>15</v>
      </c>
      <c r="C218" s="16" t="s">
        <v>1</v>
      </c>
      <c r="D218" s="16" t="s">
        <v>26</v>
      </c>
      <c r="E218" s="16" t="s">
        <v>27</v>
      </c>
      <c r="F218" s="16" t="s">
        <v>3</v>
      </c>
      <c r="G218" s="17"/>
      <c r="H218" s="18"/>
      <c r="I218" s="62"/>
      <c r="J218" s="62"/>
      <c r="K218" s="19"/>
      <c r="L218" s="20"/>
      <c r="M218" s="66"/>
      <c r="N218" s="19"/>
      <c r="O218" s="18"/>
      <c r="P218" s="21" t="s">
        <v>4</v>
      </c>
      <c r="Q218" s="29" t="s">
        <v>15</v>
      </c>
      <c r="R218" s="29" t="s">
        <v>1</v>
      </c>
      <c r="S218" s="29" t="s">
        <v>3</v>
      </c>
      <c r="T218" s="21" t="s">
        <v>16</v>
      </c>
      <c r="U218" s="21" t="s">
        <v>17</v>
      </c>
    </row>
    <row r="219" spans="1:21" s="5" customFormat="1" ht="18.75" customHeight="1" x14ac:dyDescent="0.25">
      <c r="B219" s="26" t="s">
        <v>381</v>
      </c>
      <c r="C219" s="22" t="str">
        <f>IF(B219="","",VLOOKUP(B219,LISTAS!$F$5:$G$1006,2,0))</f>
        <v>COLÉGIO ARBOS - UNIDADE SANTO ANDRÉ</v>
      </c>
      <c r="D219" s="35">
        <v>14.8</v>
      </c>
      <c r="E219" s="35">
        <v>15.9</v>
      </c>
      <c r="F219" s="35">
        <f t="shared" ref="F219:F282" si="51">IF(D219="",IF(E219="","",SUM(D219:E219)),SUM(D219:E219))</f>
        <v>30.700000000000003</v>
      </c>
      <c r="H219" s="48">
        <f>IF(F219="","",F219+(ROW(F219)/1000))</f>
        <v>30.919000000000004</v>
      </c>
      <c r="I219" s="63" t="str">
        <f>IF($L219="","",IF(B219="","",B219))</f>
        <v>DIANA DEL GREGO BARBOSA</v>
      </c>
      <c r="J219" s="63" t="str">
        <f>IF($L219="","",IF(C219="","",C219))</f>
        <v>COLÉGIO ARBOS - UNIDADE SANTO ANDRÉ</v>
      </c>
      <c r="K219" s="48">
        <f t="shared" ref="K219:K282" si="52">IF($L219="","",F219)</f>
        <v>30.700000000000003</v>
      </c>
      <c r="L219" s="69">
        <f t="shared" ref="L219:L282" si="53">H219</f>
        <v>30.919000000000004</v>
      </c>
      <c r="M219" s="67">
        <f>IF(L219="","",LARGE($L$219:$L$318,N219))</f>
        <v>30.919000000000004</v>
      </c>
      <c r="N219" s="49">
        <v>1</v>
      </c>
      <c r="O219" s="23"/>
      <c r="P219" s="47">
        <f>IF(S219&lt;&gt;"",_xlfn.RANK.EQ(S219,$S$219:$S$318,0),"")</f>
        <v>1</v>
      </c>
      <c r="Q219" s="24" t="str">
        <f>IF($L219="","",VLOOKUP(M219,$H$219:$K$318,2,0))</f>
        <v>DIANA DEL GREGO BARBOSA</v>
      </c>
      <c r="R219" s="24" t="str">
        <f>IF($L219="","",VLOOKUP(Q219,LISTAS!$F$5:$G$1006,2,0))</f>
        <v>COLÉGIO ARBOS - UNIDADE SANTO ANDRÉ</v>
      </c>
      <c r="S219" s="36">
        <f>IF($L219="","",VLOOKUP(M219,$H$219:$K$318,4,0))</f>
        <v>30.700000000000003</v>
      </c>
      <c r="T219" s="25">
        <f>IF($P219="","",IF(S219=$U$5,"",IF($P219=1,400,IF($P219=2,340,IF($P219=3,300,IF($P219=4,280,IF($P219=5,270,IF($P219=6,260,IF($P219=7,250,IF($P219=8,240,IF($P219=9,200,IF($P219=10,200,IF($P219=11,200,IF($P219=12,200,IF($P219=13,200,IF($P219=14,200,IF($P219=15,200,IF($P219=16,200,IF($P219&gt;16,"","")))))))))))))))))))</f>
        <v>400</v>
      </c>
      <c r="U219" s="25">
        <f>IF(P219="","",IF($S$5="NÃO","",IF(S219=$U$5,"",IF(P219=1,400,IF(P219=2,340,IF(P219=3,300,IF(P219=4,280,IF(P219=5,270,IF(P219=6,260,IF(P219=7,250,IF(P219=8,240,IF(P219=9,200,IF(P219=10,200,IF(P219=11,200,IF(P219=12,200,IF(P219=13,200,IF(P219=14,200,IF(P219=15,200,IF(P219=16,200,IF(P219&gt;16,"",""))))))))))))))))))))</f>
        <v>400</v>
      </c>
    </row>
    <row r="220" spans="1:21" s="5" customFormat="1" ht="18.75" customHeight="1" x14ac:dyDescent="0.25">
      <c r="B220" s="26" t="s">
        <v>497</v>
      </c>
      <c r="C220" s="22" t="str">
        <f>IF(B220="","",VLOOKUP(B220,LISTAS!$F$5:$G$1006,2,0))</f>
        <v>LICEU JARDIM</v>
      </c>
      <c r="D220" s="35">
        <v>14.5</v>
      </c>
      <c r="E220" s="35">
        <v>15.4</v>
      </c>
      <c r="F220" s="35">
        <f t="shared" si="51"/>
        <v>29.9</v>
      </c>
      <c r="H220" s="48">
        <f t="shared" ref="H220:H283" si="54">IF(F220="","",F220+(ROW(F220)/1000))</f>
        <v>30.119999999999997</v>
      </c>
      <c r="I220" s="63" t="str">
        <f t="shared" ref="I220:J283" si="55">IF($L220="","",IF(B220="","",B220))</f>
        <v>EDUARDA FESTUCCI DIAS</v>
      </c>
      <c r="J220" s="63" t="str">
        <f t="shared" si="55"/>
        <v>LICEU JARDIM</v>
      </c>
      <c r="K220" s="48">
        <f t="shared" si="52"/>
        <v>29.9</v>
      </c>
      <c r="L220" s="69">
        <f t="shared" si="53"/>
        <v>30.119999999999997</v>
      </c>
      <c r="M220" s="67">
        <f t="shared" ref="M220:M283" si="56">IF(L220="","",LARGE($L$219:$L$318,N220))</f>
        <v>30.119999999999997</v>
      </c>
      <c r="N220" s="49">
        <v>2</v>
      </c>
      <c r="O220" s="27"/>
      <c r="P220" s="47">
        <f t="shared" ref="P220:P283" si="57">IF(S220&lt;&gt;"",_xlfn.RANK.EQ(S220,$S$219:$S$318,0),"")</f>
        <v>2</v>
      </c>
      <c r="Q220" s="24" t="str">
        <f t="shared" ref="Q220:Q283" si="58">IF($L220="","",VLOOKUP(M220,$H$219:$K$318,2,0))</f>
        <v>EDUARDA FESTUCCI DIAS</v>
      </c>
      <c r="R220" s="24" t="str">
        <f>IF($L220="","",VLOOKUP(Q220,LISTAS!$F$5:$G$1006,2,0))</f>
        <v>LICEU JARDIM</v>
      </c>
      <c r="S220" s="36">
        <f t="shared" ref="S220:S283" si="59">IF($L220="","",VLOOKUP(M220,$H$219:$K$318,4,0))</f>
        <v>29.9</v>
      </c>
      <c r="T220" s="25">
        <f t="shared" ref="T220:T283" si="60">IF($P220="","",IF(S220=$U$5,"",IF($P220=1,400,IF($P220=2,340,IF($P220=3,300,IF($P220=4,280,IF($P220=5,270,IF($P220=6,260,IF($P220=7,250,IF($P220=8,240,IF($P220=9,200,IF($P220=10,200,IF($P220=11,200,IF($P220=12,200,IF($P220=13,200,IF($P220=14,200,IF($P220=15,200,IF($P220=16,200,IF($P220&gt;16,"","")))))))))))))))))))</f>
        <v>340</v>
      </c>
      <c r="U220" s="25">
        <f t="shared" ref="U220:U283" si="61">IF(P220="","",IF($S$5="NÃO","",IF(S220=$U$5,"",IF(P220=1,400,IF(P220=2,340,IF(P220=3,300,IF(P220=4,280,IF(P220=5,270,IF(P220=6,260,IF(P220=7,250,IF(P220=8,240,IF(P220=9,200,IF(P220=10,200,IF(P220=11,200,IF(P220=12,200,IF(P220=13,200,IF(P220=14,200,IF(P220=15,200,IF(P220=16,200,IF(P220&gt;16,"",""))))))))))))))))))))</f>
        <v>340</v>
      </c>
    </row>
    <row r="221" spans="1:21" s="5" customFormat="1" ht="18.75" customHeight="1" x14ac:dyDescent="0.3">
      <c r="B221" s="26"/>
      <c r="C221" s="22" t="str">
        <f>IF(B221="","",VLOOKUP(B221,LISTAS!$F$5:$G$1006,2,0))</f>
        <v/>
      </c>
      <c r="D221" s="35"/>
      <c r="E221" s="35"/>
      <c r="F221" s="35" t="str">
        <f t="shared" si="51"/>
        <v/>
      </c>
      <c r="H221" s="48" t="str">
        <f t="shared" si="54"/>
        <v/>
      </c>
      <c r="I221" s="63" t="str">
        <f t="shared" si="55"/>
        <v/>
      </c>
      <c r="J221" s="63" t="str">
        <f t="shared" si="55"/>
        <v/>
      </c>
      <c r="K221" s="48" t="str">
        <f t="shared" si="52"/>
        <v/>
      </c>
      <c r="L221" s="69" t="str">
        <f t="shared" si="53"/>
        <v/>
      </c>
      <c r="M221" s="67" t="str">
        <f t="shared" si="56"/>
        <v/>
      </c>
      <c r="N221" s="49">
        <v>3</v>
      </c>
      <c r="O221" s="28"/>
      <c r="P221" s="47" t="str">
        <f t="shared" si="57"/>
        <v/>
      </c>
      <c r="Q221" s="24" t="str">
        <f t="shared" si="58"/>
        <v/>
      </c>
      <c r="R221" s="24" t="str">
        <f>IF($L221="","",VLOOKUP(Q221,LISTAS!$F$5:$G$1006,2,0))</f>
        <v/>
      </c>
      <c r="S221" s="36" t="str">
        <f t="shared" si="59"/>
        <v/>
      </c>
      <c r="T221" s="25" t="str">
        <f t="shared" si="60"/>
        <v/>
      </c>
      <c r="U221" s="25" t="str">
        <f t="shared" si="61"/>
        <v/>
      </c>
    </row>
    <row r="222" spans="1:21" s="5" customFormat="1" ht="18.75" customHeight="1" x14ac:dyDescent="0.3">
      <c r="B222" s="26"/>
      <c r="C222" s="22" t="str">
        <f>IF(B222="","",VLOOKUP(B222,LISTAS!$F$5:$G$1006,2,0))</f>
        <v/>
      </c>
      <c r="D222" s="35"/>
      <c r="E222" s="35"/>
      <c r="F222" s="35" t="str">
        <f t="shared" si="51"/>
        <v/>
      </c>
      <c r="H222" s="48" t="str">
        <f t="shared" si="54"/>
        <v/>
      </c>
      <c r="I222" s="63" t="str">
        <f t="shared" si="55"/>
        <v/>
      </c>
      <c r="J222" s="63" t="str">
        <f t="shared" si="55"/>
        <v/>
      </c>
      <c r="K222" s="48" t="str">
        <f t="shared" si="52"/>
        <v/>
      </c>
      <c r="L222" s="69" t="str">
        <f t="shared" si="53"/>
        <v/>
      </c>
      <c r="M222" s="67" t="str">
        <f t="shared" si="56"/>
        <v/>
      </c>
      <c r="N222" s="49">
        <v>4</v>
      </c>
      <c r="O222" s="28"/>
      <c r="P222" s="47" t="str">
        <f t="shared" si="57"/>
        <v/>
      </c>
      <c r="Q222" s="24" t="str">
        <f t="shared" si="58"/>
        <v/>
      </c>
      <c r="R222" s="24" t="str">
        <f>IF($L222="","",VLOOKUP(Q222,LISTAS!$F$5:$G$1006,2,0))</f>
        <v/>
      </c>
      <c r="S222" s="36" t="str">
        <f t="shared" si="59"/>
        <v/>
      </c>
      <c r="T222" s="25" t="str">
        <f t="shared" si="60"/>
        <v/>
      </c>
      <c r="U222" s="25" t="str">
        <f t="shared" si="61"/>
        <v/>
      </c>
    </row>
    <row r="223" spans="1:21" s="5" customFormat="1" ht="18.75" customHeight="1" x14ac:dyDescent="0.3">
      <c r="B223" s="26"/>
      <c r="C223" s="22" t="str">
        <f>IF(B223="","",VLOOKUP(B223,LISTAS!$F$5:$G$1006,2,0))</f>
        <v/>
      </c>
      <c r="D223" s="35"/>
      <c r="E223" s="35"/>
      <c r="F223" s="35" t="str">
        <f t="shared" si="51"/>
        <v/>
      </c>
      <c r="H223" s="48" t="str">
        <f t="shared" si="54"/>
        <v/>
      </c>
      <c r="I223" s="63" t="str">
        <f t="shared" si="55"/>
        <v/>
      </c>
      <c r="J223" s="63" t="str">
        <f t="shared" si="55"/>
        <v/>
      </c>
      <c r="K223" s="48" t="str">
        <f t="shared" si="52"/>
        <v/>
      </c>
      <c r="L223" s="69" t="str">
        <f t="shared" si="53"/>
        <v/>
      </c>
      <c r="M223" s="67" t="str">
        <f t="shared" si="56"/>
        <v/>
      </c>
      <c r="N223" s="49">
        <v>5</v>
      </c>
      <c r="O223" s="28"/>
      <c r="P223" s="47" t="str">
        <f t="shared" si="57"/>
        <v/>
      </c>
      <c r="Q223" s="24" t="str">
        <f t="shared" si="58"/>
        <v/>
      </c>
      <c r="R223" s="24" t="str">
        <f>IF($L223="","",VLOOKUP(Q223,LISTAS!$F$5:$G$1006,2,0))</f>
        <v/>
      </c>
      <c r="S223" s="36" t="str">
        <f t="shared" si="59"/>
        <v/>
      </c>
      <c r="T223" s="25" t="str">
        <f t="shared" si="60"/>
        <v/>
      </c>
      <c r="U223" s="25" t="str">
        <f t="shared" si="61"/>
        <v/>
      </c>
    </row>
    <row r="224" spans="1:21" s="5" customFormat="1" ht="18.75" customHeight="1" x14ac:dyDescent="0.3">
      <c r="B224" s="26"/>
      <c r="C224" s="22" t="str">
        <f>IF(B224="","",VLOOKUP(B224,LISTAS!$F$5:$G$1006,2,0))</f>
        <v/>
      </c>
      <c r="D224" s="35"/>
      <c r="E224" s="35"/>
      <c r="F224" s="35" t="str">
        <f t="shared" si="51"/>
        <v/>
      </c>
      <c r="H224" s="48" t="str">
        <f t="shared" si="54"/>
        <v/>
      </c>
      <c r="I224" s="63" t="str">
        <f t="shared" si="55"/>
        <v/>
      </c>
      <c r="J224" s="63" t="str">
        <f t="shared" si="55"/>
        <v/>
      </c>
      <c r="K224" s="48" t="str">
        <f t="shared" si="52"/>
        <v/>
      </c>
      <c r="L224" s="69" t="str">
        <f t="shared" si="53"/>
        <v/>
      </c>
      <c r="M224" s="67" t="str">
        <f t="shared" si="56"/>
        <v/>
      </c>
      <c r="N224" s="49">
        <v>6</v>
      </c>
      <c r="O224" s="28"/>
      <c r="P224" s="47" t="str">
        <f t="shared" si="57"/>
        <v/>
      </c>
      <c r="Q224" s="24" t="str">
        <f t="shared" si="58"/>
        <v/>
      </c>
      <c r="R224" s="24" t="str">
        <f>IF($L224="","",VLOOKUP(Q224,LISTAS!$F$5:$G$1006,2,0))</f>
        <v/>
      </c>
      <c r="S224" s="36" t="str">
        <f t="shared" si="59"/>
        <v/>
      </c>
      <c r="T224" s="25" t="str">
        <f t="shared" si="60"/>
        <v/>
      </c>
      <c r="U224" s="25" t="str">
        <f t="shared" si="61"/>
        <v/>
      </c>
    </row>
    <row r="225" spans="2:21" s="5" customFormat="1" ht="18.75" customHeight="1" x14ac:dyDescent="0.3">
      <c r="B225" s="26"/>
      <c r="C225" s="22" t="str">
        <f>IF(B225="","",VLOOKUP(B225,LISTAS!$F$5:$G$1006,2,0))</f>
        <v/>
      </c>
      <c r="D225" s="35"/>
      <c r="E225" s="35"/>
      <c r="F225" s="35" t="str">
        <f t="shared" si="51"/>
        <v/>
      </c>
      <c r="H225" s="48" t="str">
        <f t="shared" si="54"/>
        <v/>
      </c>
      <c r="I225" s="63" t="str">
        <f t="shared" si="55"/>
        <v/>
      </c>
      <c r="J225" s="63" t="str">
        <f t="shared" si="55"/>
        <v/>
      </c>
      <c r="K225" s="48" t="str">
        <f t="shared" si="52"/>
        <v/>
      </c>
      <c r="L225" s="69" t="str">
        <f t="shared" si="53"/>
        <v/>
      </c>
      <c r="M225" s="67" t="str">
        <f t="shared" si="56"/>
        <v/>
      </c>
      <c r="N225" s="49">
        <v>7</v>
      </c>
      <c r="O225" s="28"/>
      <c r="P225" s="47" t="str">
        <f t="shared" si="57"/>
        <v/>
      </c>
      <c r="Q225" s="24" t="str">
        <f t="shared" si="58"/>
        <v/>
      </c>
      <c r="R225" s="24" t="str">
        <f>IF($L225="","",VLOOKUP(Q225,LISTAS!$F$5:$G$1006,2,0))</f>
        <v/>
      </c>
      <c r="S225" s="36" t="str">
        <f t="shared" si="59"/>
        <v/>
      </c>
      <c r="T225" s="25" t="str">
        <f t="shared" si="60"/>
        <v/>
      </c>
      <c r="U225" s="25" t="str">
        <f t="shared" si="61"/>
        <v/>
      </c>
    </row>
    <row r="226" spans="2:21" s="5" customFormat="1" ht="18.75" customHeight="1" x14ac:dyDescent="0.3">
      <c r="B226" s="22"/>
      <c r="C226" s="22" t="str">
        <f>IF(B226="","",VLOOKUP(B226,LISTAS!$F$5:$G$1006,2,0))</f>
        <v/>
      </c>
      <c r="D226" s="35"/>
      <c r="E226" s="35"/>
      <c r="F226" s="35" t="str">
        <f t="shared" si="51"/>
        <v/>
      </c>
      <c r="H226" s="48" t="str">
        <f t="shared" si="54"/>
        <v/>
      </c>
      <c r="I226" s="63" t="str">
        <f t="shared" si="55"/>
        <v/>
      </c>
      <c r="J226" s="63" t="str">
        <f t="shared" si="55"/>
        <v/>
      </c>
      <c r="K226" s="48" t="str">
        <f t="shared" si="52"/>
        <v/>
      </c>
      <c r="L226" s="69" t="str">
        <f t="shared" si="53"/>
        <v/>
      </c>
      <c r="M226" s="67" t="str">
        <f t="shared" si="56"/>
        <v/>
      </c>
      <c r="N226" s="49">
        <v>8</v>
      </c>
      <c r="O226" s="28"/>
      <c r="P226" s="47" t="str">
        <f t="shared" si="57"/>
        <v/>
      </c>
      <c r="Q226" s="24" t="str">
        <f t="shared" si="58"/>
        <v/>
      </c>
      <c r="R226" s="24" t="str">
        <f>IF($L226="","",VLOOKUP(Q226,LISTAS!$F$5:$G$1006,2,0))</f>
        <v/>
      </c>
      <c r="S226" s="36" t="str">
        <f t="shared" si="59"/>
        <v/>
      </c>
      <c r="T226" s="25" t="str">
        <f t="shared" si="60"/>
        <v/>
      </c>
      <c r="U226" s="25" t="str">
        <f t="shared" si="61"/>
        <v/>
      </c>
    </row>
    <row r="227" spans="2:21" s="5" customFormat="1" ht="18.75" customHeight="1" x14ac:dyDescent="0.3">
      <c r="B227" s="26"/>
      <c r="C227" s="22" t="str">
        <f>IF(B227="","",VLOOKUP(B227,LISTAS!$F$5:$G$1006,2,0))</f>
        <v/>
      </c>
      <c r="D227" s="35"/>
      <c r="E227" s="35"/>
      <c r="F227" s="35" t="str">
        <f t="shared" si="51"/>
        <v/>
      </c>
      <c r="H227" s="48" t="str">
        <f t="shared" si="54"/>
        <v/>
      </c>
      <c r="I227" s="63" t="str">
        <f t="shared" si="55"/>
        <v/>
      </c>
      <c r="J227" s="63" t="str">
        <f t="shared" si="55"/>
        <v/>
      </c>
      <c r="K227" s="48" t="str">
        <f t="shared" si="52"/>
        <v/>
      </c>
      <c r="L227" s="69" t="str">
        <f t="shared" si="53"/>
        <v/>
      </c>
      <c r="M227" s="67" t="str">
        <f t="shared" si="56"/>
        <v/>
      </c>
      <c r="N227" s="49">
        <v>9</v>
      </c>
      <c r="O227" s="28"/>
      <c r="P227" s="47" t="str">
        <f t="shared" si="57"/>
        <v/>
      </c>
      <c r="Q227" s="24" t="str">
        <f t="shared" si="58"/>
        <v/>
      </c>
      <c r="R227" s="24" t="str">
        <f>IF($L227="","",VLOOKUP(Q227,LISTAS!$F$5:$G$1006,2,0))</f>
        <v/>
      </c>
      <c r="S227" s="36" t="str">
        <f t="shared" si="59"/>
        <v/>
      </c>
      <c r="T227" s="25" t="str">
        <f t="shared" si="60"/>
        <v/>
      </c>
      <c r="U227" s="25" t="str">
        <f t="shared" si="61"/>
        <v/>
      </c>
    </row>
    <row r="228" spans="2:21" s="5" customFormat="1" ht="18.75" customHeight="1" x14ac:dyDescent="0.3">
      <c r="B228" s="26"/>
      <c r="C228" s="22" t="str">
        <f>IF(B228="","",VLOOKUP(B228,LISTAS!$F$5:$G$1006,2,0))</f>
        <v/>
      </c>
      <c r="D228" s="35"/>
      <c r="E228" s="35"/>
      <c r="F228" s="35" t="str">
        <f t="shared" si="51"/>
        <v/>
      </c>
      <c r="H228" s="48" t="str">
        <f t="shared" si="54"/>
        <v/>
      </c>
      <c r="I228" s="63" t="str">
        <f t="shared" si="55"/>
        <v/>
      </c>
      <c r="J228" s="63" t="str">
        <f t="shared" si="55"/>
        <v/>
      </c>
      <c r="K228" s="48" t="str">
        <f t="shared" si="52"/>
        <v/>
      </c>
      <c r="L228" s="69" t="str">
        <f t="shared" si="53"/>
        <v/>
      </c>
      <c r="M228" s="67" t="str">
        <f t="shared" si="56"/>
        <v/>
      </c>
      <c r="N228" s="49">
        <v>10</v>
      </c>
      <c r="O228" s="28"/>
      <c r="P228" s="47" t="str">
        <f t="shared" si="57"/>
        <v/>
      </c>
      <c r="Q228" s="24" t="str">
        <f t="shared" si="58"/>
        <v/>
      </c>
      <c r="R228" s="24" t="str">
        <f>IF($L228="","",VLOOKUP(Q228,LISTAS!$F$5:$G$1006,2,0))</f>
        <v/>
      </c>
      <c r="S228" s="36" t="str">
        <f t="shared" si="59"/>
        <v/>
      </c>
      <c r="T228" s="25" t="str">
        <f t="shared" si="60"/>
        <v/>
      </c>
      <c r="U228" s="25" t="str">
        <f t="shared" si="61"/>
        <v/>
      </c>
    </row>
    <row r="229" spans="2:21" s="5" customFormat="1" ht="18.75" customHeight="1" x14ac:dyDescent="0.3">
      <c r="B229" s="26"/>
      <c r="C229" s="22" t="str">
        <f>IF(B229="","",VLOOKUP(B229,LISTAS!$F$5:$G$1006,2,0))</f>
        <v/>
      </c>
      <c r="D229" s="35"/>
      <c r="E229" s="35"/>
      <c r="F229" s="35" t="str">
        <f t="shared" si="51"/>
        <v/>
      </c>
      <c r="H229" s="48" t="str">
        <f t="shared" si="54"/>
        <v/>
      </c>
      <c r="I229" s="63" t="str">
        <f t="shared" si="55"/>
        <v/>
      </c>
      <c r="J229" s="63" t="str">
        <f t="shared" si="55"/>
        <v/>
      </c>
      <c r="K229" s="48" t="str">
        <f t="shared" si="52"/>
        <v/>
      </c>
      <c r="L229" s="69" t="str">
        <f t="shared" si="53"/>
        <v/>
      </c>
      <c r="M229" s="67" t="str">
        <f t="shared" si="56"/>
        <v/>
      </c>
      <c r="N229" s="49">
        <v>11</v>
      </c>
      <c r="O229" s="28"/>
      <c r="P229" s="47" t="str">
        <f t="shared" si="57"/>
        <v/>
      </c>
      <c r="Q229" s="24" t="str">
        <f t="shared" si="58"/>
        <v/>
      </c>
      <c r="R229" s="24" t="str">
        <f>IF($L229="","",VLOOKUP(Q229,LISTAS!$F$5:$G$1006,2,0))</f>
        <v/>
      </c>
      <c r="S229" s="36" t="str">
        <f t="shared" si="59"/>
        <v/>
      </c>
      <c r="T229" s="25" t="str">
        <f t="shared" si="60"/>
        <v/>
      </c>
      <c r="U229" s="25" t="str">
        <f t="shared" si="61"/>
        <v/>
      </c>
    </row>
    <row r="230" spans="2:21" s="5" customFormat="1" ht="18.75" customHeight="1" x14ac:dyDescent="0.3">
      <c r="B230" s="26"/>
      <c r="C230" s="22" t="str">
        <f>IF(B230="","",VLOOKUP(B230,LISTAS!$F$5:$G$1006,2,0))</f>
        <v/>
      </c>
      <c r="D230" s="35"/>
      <c r="E230" s="35"/>
      <c r="F230" s="35" t="str">
        <f t="shared" si="51"/>
        <v/>
      </c>
      <c r="H230" s="48" t="str">
        <f t="shared" si="54"/>
        <v/>
      </c>
      <c r="I230" s="63" t="str">
        <f t="shared" si="55"/>
        <v/>
      </c>
      <c r="J230" s="63" t="str">
        <f t="shared" si="55"/>
        <v/>
      </c>
      <c r="K230" s="48" t="str">
        <f t="shared" si="52"/>
        <v/>
      </c>
      <c r="L230" s="69" t="str">
        <f t="shared" si="53"/>
        <v/>
      </c>
      <c r="M230" s="67" t="str">
        <f t="shared" si="56"/>
        <v/>
      </c>
      <c r="N230" s="49">
        <v>12</v>
      </c>
      <c r="O230" s="28"/>
      <c r="P230" s="47" t="str">
        <f t="shared" si="57"/>
        <v/>
      </c>
      <c r="Q230" s="24" t="str">
        <f t="shared" si="58"/>
        <v/>
      </c>
      <c r="R230" s="24" t="str">
        <f>IF($L230="","",VLOOKUP(Q230,LISTAS!$F$5:$G$1006,2,0))</f>
        <v/>
      </c>
      <c r="S230" s="36" t="str">
        <f t="shared" si="59"/>
        <v/>
      </c>
      <c r="T230" s="25" t="str">
        <f t="shared" si="60"/>
        <v/>
      </c>
      <c r="U230" s="25" t="str">
        <f t="shared" si="61"/>
        <v/>
      </c>
    </row>
    <row r="231" spans="2:21" s="5" customFormat="1" ht="18.75" customHeight="1" x14ac:dyDescent="0.3">
      <c r="B231" s="26"/>
      <c r="C231" s="22" t="str">
        <f>IF(B231="","",VLOOKUP(B231,LISTAS!$F$5:$G$1006,2,0))</f>
        <v/>
      </c>
      <c r="D231" s="35"/>
      <c r="E231" s="35"/>
      <c r="F231" s="35" t="str">
        <f t="shared" si="51"/>
        <v/>
      </c>
      <c r="H231" s="48" t="str">
        <f t="shared" si="54"/>
        <v/>
      </c>
      <c r="I231" s="63" t="str">
        <f t="shared" si="55"/>
        <v/>
      </c>
      <c r="J231" s="63" t="str">
        <f t="shared" si="55"/>
        <v/>
      </c>
      <c r="K231" s="48" t="str">
        <f t="shared" si="52"/>
        <v/>
      </c>
      <c r="L231" s="69" t="str">
        <f t="shared" si="53"/>
        <v/>
      </c>
      <c r="M231" s="67" t="str">
        <f t="shared" si="56"/>
        <v/>
      </c>
      <c r="N231" s="49">
        <v>13</v>
      </c>
      <c r="O231" s="28"/>
      <c r="P231" s="47" t="str">
        <f t="shared" si="57"/>
        <v/>
      </c>
      <c r="Q231" s="24" t="str">
        <f t="shared" si="58"/>
        <v/>
      </c>
      <c r="R231" s="24" t="str">
        <f>IF($L231="","",VLOOKUP(Q231,LISTAS!$F$5:$G$1006,2,0))</f>
        <v/>
      </c>
      <c r="S231" s="36" t="str">
        <f t="shared" si="59"/>
        <v/>
      </c>
      <c r="T231" s="25" t="str">
        <f t="shared" si="60"/>
        <v/>
      </c>
      <c r="U231" s="25" t="str">
        <f t="shared" si="61"/>
        <v/>
      </c>
    </row>
    <row r="232" spans="2:21" s="5" customFormat="1" ht="18.75" customHeight="1" x14ac:dyDescent="0.3">
      <c r="B232" s="26"/>
      <c r="C232" s="22" t="str">
        <f>IF(B232="","",VLOOKUP(B232,LISTAS!$F$5:$G$1006,2,0))</f>
        <v/>
      </c>
      <c r="D232" s="35"/>
      <c r="E232" s="35"/>
      <c r="F232" s="35" t="str">
        <f t="shared" si="51"/>
        <v/>
      </c>
      <c r="H232" s="48" t="str">
        <f t="shared" si="54"/>
        <v/>
      </c>
      <c r="I232" s="63" t="str">
        <f t="shared" si="55"/>
        <v/>
      </c>
      <c r="J232" s="63" t="str">
        <f t="shared" si="55"/>
        <v/>
      </c>
      <c r="K232" s="48" t="str">
        <f t="shared" si="52"/>
        <v/>
      </c>
      <c r="L232" s="69" t="str">
        <f t="shared" si="53"/>
        <v/>
      </c>
      <c r="M232" s="67" t="str">
        <f t="shared" si="56"/>
        <v/>
      </c>
      <c r="N232" s="49">
        <v>14</v>
      </c>
      <c r="O232" s="28"/>
      <c r="P232" s="47" t="str">
        <f t="shared" si="57"/>
        <v/>
      </c>
      <c r="Q232" s="24" t="str">
        <f t="shared" si="58"/>
        <v/>
      </c>
      <c r="R232" s="24" t="str">
        <f>IF($L232="","",VLOOKUP(Q232,LISTAS!$F$5:$G$1006,2,0))</f>
        <v/>
      </c>
      <c r="S232" s="36" t="str">
        <f t="shared" si="59"/>
        <v/>
      </c>
      <c r="T232" s="25" t="str">
        <f t="shared" si="60"/>
        <v/>
      </c>
      <c r="U232" s="25" t="str">
        <f t="shared" si="61"/>
        <v/>
      </c>
    </row>
    <row r="233" spans="2:21" s="5" customFormat="1" ht="18.75" customHeight="1" x14ac:dyDescent="0.3">
      <c r="B233" s="26"/>
      <c r="C233" s="22" t="str">
        <f>IF(B233="","",VLOOKUP(B233,LISTAS!$F$5:$G$1006,2,0))</f>
        <v/>
      </c>
      <c r="D233" s="35"/>
      <c r="E233" s="35"/>
      <c r="F233" s="35" t="str">
        <f t="shared" si="51"/>
        <v/>
      </c>
      <c r="H233" s="48" t="str">
        <f t="shared" si="54"/>
        <v/>
      </c>
      <c r="I233" s="63" t="str">
        <f t="shared" si="55"/>
        <v/>
      </c>
      <c r="J233" s="63" t="str">
        <f t="shared" si="55"/>
        <v/>
      </c>
      <c r="K233" s="48" t="str">
        <f t="shared" si="52"/>
        <v/>
      </c>
      <c r="L233" s="69" t="str">
        <f t="shared" si="53"/>
        <v/>
      </c>
      <c r="M233" s="67" t="str">
        <f t="shared" si="56"/>
        <v/>
      </c>
      <c r="N233" s="49">
        <v>15</v>
      </c>
      <c r="O233" s="28"/>
      <c r="P233" s="47" t="str">
        <f t="shared" si="57"/>
        <v/>
      </c>
      <c r="Q233" s="24" t="str">
        <f t="shared" si="58"/>
        <v/>
      </c>
      <c r="R233" s="24" t="str">
        <f>IF($L233="","",VLOOKUP(Q233,LISTAS!$F$5:$G$1006,2,0))</f>
        <v/>
      </c>
      <c r="S233" s="36" t="str">
        <f t="shared" si="59"/>
        <v/>
      </c>
      <c r="T233" s="25" t="str">
        <f t="shared" si="60"/>
        <v/>
      </c>
      <c r="U233" s="25" t="str">
        <f t="shared" si="61"/>
        <v/>
      </c>
    </row>
    <row r="234" spans="2:21" s="5" customFormat="1" ht="18.75" customHeight="1" x14ac:dyDescent="0.3">
      <c r="B234" s="26"/>
      <c r="C234" s="22" t="str">
        <f>IF(B234="","",VLOOKUP(B234,LISTAS!$F$5:$G$1006,2,0))</f>
        <v/>
      </c>
      <c r="D234" s="35"/>
      <c r="E234" s="35"/>
      <c r="F234" s="35" t="str">
        <f t="shared" si="51"/>
        <v/>
      </c>
      <c r="H234" s="48" t="str">
        <f t="shared" si="54"/>
        <v/>
      </c>
      <c r="I234" s="63" t="str">
        <f t="shared" si="55"/>
        <v/>
      </c>
      <c r="J234" s="63" t="str">
        <f t="shared" si="55"/>
        <v/>
      </c>
      <c r="K234" s="48" t="str">
        <f t="shared" si="52"/>
        <v/>
      </c>
      <c r="L234" s="69" t="str">
        <f t="shared" si="53"/>
        <v/>
      </c>
      <c r="M234" s="67" t="str">
        <f t="shared" si="56"/>
        <v/>
      </c>
      <c r="N234" s="49">
        <v>16</v>
      </c>
      <c r="O234" s="28"/>
      <c r="P234" s="47" t="str">
        <f t="shared" si="57"/>
        <v/>
      </c>
      <c r="Q234" s="24" t="str">
        <f t="shared" si="58"/>
        <v/>
      </c>
      <c r="R234" s="24" t="str">
        <f>IF($L234="","",VLOOKUP(Q234,LISTAS!$F$5:$G$1006,2,0))</f>
        <v/>
      </c>
      <c r="S234" s="36" t="str">
        <f t="shared" si="59"/>
        <v/>
      </c>
      <c r="T234" s="25" t="str">
        <f t="shared" si="60"/>
        <v/>
      </c>
      <c r="U234" s="25" t="str">
        <f t="shared" si="61"/>
        <v/>
      </c>
    </row>
    <row r="235" spans="2:21" s="5" customFormat="1" ht="18.75" customHeight="1" x14ac:dyDescent="0.3">
      <c r="B235" s="22"/>
      <c r="C235" s="22" t="str">
        <f>IF(B235="","",VLOOKUP(B235,LISTAS!$F$5:$G$1006,2,0))</f>
        <v/>
      </c>
      <c r="D235" s="35"/>
      <c r="E235" s="35"/>
      <c r="F235" s="35" t="str">
        <f t="shared" si="51"/>
        <v/>
      </c>
      <c r="H235" s="48" t="str">
        <f t="shared" si="54"/>
        <v/>
      </c>
      <c r="I235" s="63" t="str">
        <f t="shared" si="55"/>
        <v/>
      </c>
      <c r="J235" s="63" t="str">
        <f t="shared" si="55"/>
        <v/>
      </c>
      <c r="K235" s="48" t="str">
        <f t="shared" si="52"/>
        <v/>
      </c>
      <c r="L235" s="69" t="str">
        <f t="shared" si="53"/>
        <v/>
      </c>
      <c r="M235" s="67" t="str">
        <f t="shared" si="56"/>
        <v/>
      </c>
      <c r="N235" s="49">
        <v>17</v>
      </c>
      <c r="O235" s="28"/>
      <c r="P235" s="47" t="str">
        <f t="shared" si="57"/>
        <v/>
      </c>
      <c r="Q235" s="24" t="str">
        <f t="shared" si="58"/>
        <v/>
      </c>
      <c r="R235" s="24" t="str">
        <f>IF($L235="","",VLOOKUP(Q235,LISTAS!$F$5:$G$1006,2,0))</f>
        <v/>
      </c>
      <c r="S235" s="36" t="str">
        <f t="shared" si="59"/>
        <v/>
      </c>
      <c r="T235" s="25" t="str">
        <f t="shared" si="60"/>
        <v/>
      </c>
      <c r="U235" s="25" t="str">
        <f t="shared" si="61"/>
        <v/>
      </c>
    </row>
    <row r="236" spans="2:21" s="5" customFormat="1" ht="18.75" customHeight="1" x14ac:dyDescent="0.3">
      <c r="B236" s="26"/>
      <c r="C236" s="22" t="str">
        <f>IF(B236="","",VLOOKUP(B236,LISTAS!$F$5:$G$1006,2,0))</f>
        <v/>
      </c>
      <c r="D236" s="35"/>
      <c r="E236" s="35"/>
      <c r="F236" s="35" t="str">
        <f t="shared" si="51"/>
        <v/>
      </c>
      <c r="H236" s="48" t="str">
        <f t="shared" si="54"/>
        <v/>
      </c>
      <c r="I236" s="63" t="str">
        <f t="shared" si="55"/>
        <v/>
      </c>
      <c r="J236" s="63" t="str">
        <f t="shared" si="55"/>
        <v/>
      </c>
      <c r="K236" s="48" t="str">
        <f t="shared" si="52"/>
        <v/>
      </c>
      <c r="L236" s="69" t="str">
        <f t="shared" si="53"/>
        <v/>
      </c>
      <c r="M236" s="67" t="str">
        <f t="shared" si="56"/>
        <v/>
      </c>
      <c r="N236" s="49">
        <v>18</v>
      </c>
      <c r="O236" s="28"/>
      <c r="P236" s="47" t="str">
        <f t="shared" si="57"/>
        <v/>
      </c>
      <c r="Q236" s="24" t="str">
        <f t="shared" si="58"/>
        <v/>
      </c>
      <c r="R236" s="24" t="str">
        <f>IF($L236="","",VLOOKUP(Q236,LISTAS!$F$5:$G$1006,2,0))</f>
        <v/>
      </c>
      <c r="S236" s="36" t="str">
        <f t="shared" si="59"/>
        <v/>
      </c>
      <c r="T236" s="25" t="str">
        <f t="shared" si="60"/>
        <v/>
      </c>
      <c r="U236" s="25" t="str">
        <f t="shared" si="61"/>
        <v/>
      </c>
    </row>
    <row r="237" spans="2:21" s="5" customFormat="1" ht="18.75" customHeight="1" x14ac:dyDescent="0.3">
      <c r="B237" s="26"/>
      <c r="C237" s="22" t="str">
        <f>IF(B237="","",VLOOKUP(B237,LISTAS!$F$5:$G$1006,2,0))</f>
        <v/>
      </c>
      <c r="D237" s="35"/>
      <c r="E237" s="35"/>
      <c r="F237" s="35" t="str">
        <f t="shared" si="51"/>
        <v/>
      </c>
      <c r="H237" s="48" t="str">
        <f t="shared" si="54"/>
        <v/>
      </c>
      <c r="I237" s="63" t="str">
        <f t="shared" si="55"/>
        <v/>
      </c>
      <c r="J237" s="63" t="str">
        <f t="shared" si="55"/>
        <v/>
      </c>
      <c r="K237" s="48" t="str">
        <f t="shared" si="52"/>
        <v/>
      </c>
      <c r="L237" s="69" t="str">
        <f t="shared" si="53"/>
        <v/>
      </c>
      <c r="M237" s="67" t="str">
        <f t="shared" si="56"/>
        <v/>
      </c>
      <c r="N237" s="49">
        <v>19</v>
      </c>
      <c r="O237" s="28"/>
      <c r="P237" s="47" t="str">
        <f t="shared" si="57"/>
        <v/>
      </c>
      <c r="Q237" s="24" t="str">
        <f t="shared" si="58"/>
        <v/>
      </c>
      <c r="R237" s="24" t="str">
        <f>IF($L237="","",VLOOKUP(Q237,LISTAS!$F$5:$G$1006,2,0))</f>
        <v/>
      </c>
      <c r="S237" s="36" t="str">
        <f t="shared" si="59"/>
        <v/>
      </c>
      <c r="T237" s="25" t="str">
        <f t="shared" si="60"/>
        <v/>
      </c>
      <c r="U237" s="25" t="str">
        <f t="shared" si="61"/>
        <v/>
      </c>
    </row>
    <row r="238" spans="2:21" s="5" customFormat="1" ht="18.75" customHeight="1" x14ac:dyDescent="0.3">
      <c r="B238" s="26"/>
      <c r="C238" s="22" t="str">
        <f>IF(B238="","",VLOOKUP(B238,LISTAS!$F$5:$G$1006,2,0))</f>
        <v/>
      </c>
      <c r="D238" s="35"/>
      <c r="E238" s="35"/>
      <c r="F238" s="35" t="str">
        <f t="shared" si="51"/>
        <v/>
      </c>
      <c r="H238" s="48" t="str">
        <f t="shared" si="54"/>
        <v/>
      </c>
      <c r="I238" s="63" t="str">
        <f t="shared" si="55"/>
        <v/>
      </c>
      <c r="J238" s="63" t="str">
        <f t="shared" si="55"/>
        <v/>
      </c>
      <c r="K238" s="48" t="str">
        <f t="shared" si="52"/>
        <v/>
      </c>
      <c r="L238" s="69" t="str">
        <f t="shared" si="53"/>
        <v/>
      </c>
      <c r="M238" s="67" t="str">
        <f t="shared" si="56"/>
        <v/>
      </c>
      <c r="N238" s="49">
        <v>20</v>
      </c>
      <c r="O238" s="28"/>
      <c r="P238" s="47" t="str">
        <f t="shared" si="57"/>
        <v/>
      </c>
      <c r="Q238" s="24" t="str">
        <f t="shared" si="58"/>
        <v/>
      </c>
      <c r="R238" s="24" t="str">
        <f>IF($L238="","",VLOOKUP(Q238,LISTAS!$F$5:$G$1006,2,0))</f>
        <v/>
      </c>
      <c r="S238" s="36" t="str">
        <f t="shared" si="59"/>
        <v/>
      </c>
      <c r="T238" s="25" t="str">
        <f t="shared" si="60"/>
        <v/>
      </c>
      <c r="U238" s="25" t="str">
        <f t="shared" si="61"/>
        <v/>
      </c>
    </row>
    <row r="239" spans="2:21" ht="16.5" x14ac:dyDescent="0.3">
      <c r="B239" s="26"/>
      <c r="C239" s="22" t="str">
        <f>IF(B239="","",VLOOKUP(B239,LISTAS!$F$5:$G$1006,2,0))</f>
        <v/>
      </c>
      <c r="D239" s="35"/>
      <c r="E239" s="35"/>
      <c r="F239" s="35" t="str">
        <f t="shared" si="51"/>
        <v/>
      </c>
      <c r="G239" s="5"/>
      <c r="H239" s="48" t="str">
        <f t="shared" si="54"/>
        <v/>
      </c>
      <c r="I239" s="63" t="str">
        <f t="shared" si="55"/>
        <v/>
      </c>
      <c r="J239" s="63" t="str">
        <f t="shared" si="55"/>
        <v/>
      </c>
      <c r="K239" s="48" t="str">
        <f t="shared" si="52"/>
        <v/>
      </c>
      <c r="L239" s="69" t="str">
        <f t="shared" si="53"/>
        <v/>
      </c>
      <c r="M239" s="67" t="str">
        <f t="shared" si="56"/>
        <v/>
      </c>
      <c r="N239" s="49">
        <v>21</v>
      </c>
      <c r="O239" s="28"/>
      <c r="P239" s="47" t="str">
        <f t="shared" si="57"/>
        <v/>
      </c>
      <c r="Q239" s="24" t="str">
        <f t="shared" si="58"/>
        <v/>
      </c>
      <c r="R239" s="24" t="str">
        <f>IF($L239="","",VLOOKUP(Q239,LISTAS!$F$5:$G$1006,2,0))</f>
        <v/>
      </c>
      <c r="S239" s="36" t="str">
        <f t="shared" si="59"/>
        <v/>
      </c>
      <c r="T239" s="25" t="str">
        <f t="shared" si="60"/>
        <v/>
      </c>
      <c r="U239" s="25" t="str">
        <f t="shared" si="61"/>
        <v/>
      </c>
    </row>
    <row r="240" spans="2:21" ht="16.5" x14ac:dyDescent="0.3">
      <c r="B240" s="26"/>
      <c r="C240" s="22" t="str">
        <f>IF(B240="","",VLOOKUP(B240,LISTAS!$F$5:$G$1006,2,0))</f>
        <v/>
      </c>
      <c r="D240" s="35"/>
      <c r="E240" s="35"/>
      <c r="F240" s="35" t="str">
        <f t="shared" si="51"/>
        <v/>
      </c>
      <c r="G240" s="5"/>
      <c r="H240" s="48" t="str">
        <f t="shared" si="54"/>
        <v/>
      </c>
      <c r="I240" s="63" t="str">
        <f t="shared" si="55"/>
        <v/>
      </c>
      <c r="J240" s="63" t="str">
        <f t="shared" si="55"/>
        <v/>
      </c>
      <c r="K240" s="48" t="str">
        <f t="shared" si="52"/>
        <v/>
      </c>
      <c r="L240" s="69" t="str">
        <f t="shared" si="53"/>
        <v/>
      </c>
      <c r="M240" s="67" t="str">
        <f t="shared" si="56"/>
        <v/>
      </c>
      <c r="N240" s="49">
        <v>22</v>
      </c>
      <c r="O240" s="28"/>
      <c r="P240" s="47" t="str">
        <f t="shared" si="57"/>
        <v/>
      </c>
      <c r="Q240" s="24" t="str">
        <f t="shared" si="58"/>
        <v/>
      </c>
      <c r="R240" s="24" t="str">
        <f>IF($L240="","",VLOOKUP(Q240,LISTAS!$F$5:$G$1006,2,0))</f>
        <v/>
      </c>
      <c r="S240" s="36" t="str">
        <f t="shared" si="59"/>
        <v/>
      </c>
      <c r="T240" s="25" t="str">
        <f t="shared" si="60"/>
        <v/>
      </c>
      <c r="U240" s="25" t="str">
        <f t="shared" si="61"/>
        <v/>
      </c>
    </row>
    <row r="241" spans="2:21" ht="16.5" x14ac:dyDescent="0.3">
      <c r="B241" s="26"/>
      <c r="C241" s="22" t="str">
        <f>IF(B241="","",VLOOKUP(B241,LISTAS!$F$5:$G$1006,2,0))</f>
        <v/>
      </c>
      <c r="D241" s="35"/>
      <c r="E241" s="35"/>
      <c r="F241" s="35" t="str">
        <f t="shared" si="51"/>
        <v/>
      </c>
      <c r="G241" s="5"/>
      <c r="H241" s="48" t="str">
        <f t="shared" si="54"/>
        <v/>
      </c>
      <c r="I241" s="63" t="str">
        <f t="shared" si="55"/>
        <v/>
      </c>
      <c r="J241" s="63" t="str">
        <f t="shared" si="55"/>
        <v/>
      </c>
      <c r="K241" s="48" t="str">
        <f t="shared" si="52"/>
        <v/>
      </c>
      <c r="L241" s="69" t="str">
        <f t="shared" si="53"/>
        <v/>
      </c>
      <c r="M241" s="67" t="str">
        <f t="shared" si="56"/>
        <v/>
      </c>
      <c r="N241" s="49">
        <v>23</v>
      </c>
      <c r="O241" s="28"/>
      <c r="P241" s="47" t="str">
        <f t="shared" si="57"/>
        <v/>
      </c>
      <c r="Q241" s="24" t="str">
        <f t="shared" si="58"/>
        <v/>
      </c>
      <c r="R241" s="24" t="str">
        <f>IF($L241="","",VLOOKUP(Q241,LISTAS!$F$5:$G$1006,2,0))</f>
        <v/>
      </c>
      <c r="S241" s="36" t="str">
        <f t="shared" si="59"/>
        <v/>
      </c>
      <c r="T241" s="25" t="str">
        <f t="shared" si="60"/>
        <v/>
      </c>
      <c r="U241" s="25" t="str">
        <f t="shared" si="61"/>
        <v/>
      </c>
    </row>
    <row r="242" spans="2:21" ht="16.5" x14ac:dyDescent="0.3">
      <c r="B242" s="22"/>
      <c r="C242" s="22" t="str">
        <f>IF(B242="","",VLOOKUP(B242,LISTAS!$F$5:$G$1006,2,0))</f>
        <v/>
      </c>
      <c r="D242" s="35"/>
      <c r="E242" s="35"/>
      <c r="F242" s="35" t="str">
        <f t="shared" si="51"/>
        <v/>
      </c>
      <c r="G242" s="5"/>
      <c r="H242" s="48" t="str">
        <f t="shared" si="54"/>
        <v/>
      </c>
      <c r="I242" s="63" t="str">
        <f t="shared" si="55"/>
        <v/>
      </c>
      <c r="J242" s="63" t="str">
        <f t="shared" si="55"/>
        <v/>
      </c>
      <c r="K242" s="48" t="str">
        <f t="shared" si="52"/>
        <v/>
      </c>
      <c r="L242" s="69" t="str">
        <f t="shared" si="53"/>
        <v/>
      </c>
      <c r="M242" s="67" t="str">
        <f t="shared" si="56"/>
        <v/>
      </c>
      <c r="N242" s="49">
        <v>24</v>
      </c>
      <c r="O242" s="28"/>
      <c r="P242" s="47" t="str">
        <f t="shared" si="57"/>
        <v/>
      </c>
      <c r="Q242" s="24" t="str">
        <f t="shared" si="58"/>
        <v/>
      </c>
      <c r="R242" s="24" t="str">
        <f>IF($L242="","",VLOOKUP(Q242,LISTAS!$F$5:$G$1006,2,0))</f>
        <v/>
      </c>
      <c r="S242" s="36" t="str">
        <f t="shared" si="59"/>
        <v/>
      </c>
      <c r="T242" s="25" t="str">
        <f t="shared" si="60"/>
        <v/>
      </c>
      <c r="U242" s="25" t="str">
        <f t="shared" si="61"/>
        <v/>
      </c>
    </row>
    <row r="243" spans="2:21" ht="16.5" x14ac:dyDescent="0.3">
      <c r="B243" s="26"/>
      <c r="C243" s="22" t="str">
        <f>IF(B243="","",VLOOKUP(B243,LISTAS!$F$5:$G$1006,2,0))</f>
        <v/>
      </c>
      <c r="D243" s="35"/>
      <c r="E243" s="35"/>
      <c r="F243" s="35" t="str">
        <f t="shared" si="51"/>
        <v/>
      </c>
      <c r="G243" s="5"/>
      <c r="H243" s="48" t="str">
        <f t="shared" si="54"/>
        <v/>
      </c>
      <c r="I243" s="63" t="str">
        <f t="shared" si="55"/>
        <v/>
      </c>
      <c r="J243" s="63" t="str">
        <f t="shared" si="55"/>
        <v/>
      </c>
      <c r="K243" s="48" t="str">
        <f t="shared" si="52"/>
        <v/>
      </c>
      <c r="L243" s="69" t="str">
        <f t="shared" si="53"/>
        <v/>
      </c>
      <c r="M243" s="67" t="str">
        <f t="shared" si="56"/>
        <v/>
      </c>
      <c r="N243" s="49">
        <v>25</v>
      </c>
      <c r="O243" s="28"/>
      <c r="P243" s="47" t="str">
        <f t="shared" si="57"/>
        <v/>
      </c>
      <c r="Q243" s="24" t="str">
        <f t="shared" si="58"/>
        <v/>
      </c>
      <c r="R243" s="24" t="str">
        <f>IF($L243="","",VLOOKUP(Q243,LISTAS!$F$5:$G$1006,2,0))</f>
        <v/>
      </c>
      <c r="S243" s="36" t="str">
        <f t="shared" si="59"/>
        <v/>
      </c>
      <c r="T243" s="25" t="str">
        <f t="shared" si="60"/>
        <v/>
      </c>
      <c r="U243" s="25" t="str">
        <f t="shared" si="61"/>
        <v/>
      </c>
    </row>
    <row r="244" spans="2:21" ht="16.5" x14ac:dyDescent="0.3">
      <c r="B244" s="26"/>
      <c r="C244" s="22" t="str">
        <f>IF(B244="","",VLOOKUP(B244,LISTAS!$F$5:$G$1006,2,0))</f>
        <v/>
      </c>
      <c r="D244" s="35"/>
      <c r="E244" s="35"/>
      <c r="F244" s="35" t="str">
        <f t="shared" si="51"/>
        <v/>
      </c>
      <c r="G244" s="5"/>
      <c r="H244" s="48" t="str">
        <f t="shared" si="54"/>
        <v/>
      </c>
      <c r="I244" s="63" t="str">
        <f t="shared" si="55"/>
        <v/>
      </c>
      <c r="J244" s="63" t="str">
        <f t="shared" si="55"/>
        <v/>
      </c>
      <c r="K244" s="48" t="str">
        <f t="shared" si="52"/>
        <v/>
      </c>
      <c r="L244" s="69" t="str">
        <f t="shared" si="53"/>
        <v/>
      </c>
      <c r="M244" s="67" t="str">
        <f t="shared" si="56"/>
        <v/>
      </c>
      <c r="N244" s="49">
        <v>26</v>
      </c>
      <c r="O244" s="28"/>
      <c r="P244" s="47" t="str">
        <f t="shared" si="57"/>
        <v/>
      </c>
      <c r="Q244" s="24" t="str">
        <f t="shared" si="58"/>
        <v/>
      </c>
      <c r="R244" s="24" t="str">
        <f>IF($L244="","",VLOOKUP(Q244,LISTAS!$F$5:$G$1006,2,0))</f>
        <v/>
      </c>
      <c r="S244" s="36" t="str">
        <f t="shared" si="59"/>
        <v/>
      </c>
      <c r="T244" s="25" t="str">
        <f t="shared" si="60"/>
        <v/>
      </c>
      <c r="U244" s="25" t="str">
        <f t="shared" si="61"/>
        <v/>
      </c>
    </row>
    <row r="245" spans="2:21" ht="16.5" x14ac:dyDescent="0.3">
      <c r="B245" s="26"/>
      <c r="C245" s="22" t="str">
        <f>IF(B245="","",VLOOKUP(B245,LISTAS!$F$5:$G$1006,2,0))</f>
        <v/>
      </c>
      <c r="D245" s="35"/>
      <c r="E245" s="35"/>
      <c r="F245" s="35" t="str">
        <f t="shared" si="51"/>
        <v/>
      </c>
      <c r="G245" s="5"/>
      <c r="H245" s="48" t="str">
        <f t="shared" si="54"/>
        <v/>
      </c>
      <c r="I245" s="63" t="str">
        <f t="shared" si="55"/>
        <v/>
      </c>
      <c r="J245" s="63" t="str">
        <f t="shared" si="55"/>
        <v/>
      </c>
      <c r="K245" s="48" t="str">
        <f t="shared" si="52"/>
        <v/>
      </c>
      <c r="L245" s="69" t="str">
        <f t="shared" si="53"/>
        <v/>
      </c>
      <c r="M245" s="67" t="str">
        <f t="shared" si="56"/>
        <v/>
      </c>
      <c r="N245" s="49">
        <v>27</v>
      </c>
      <c r="O245" s="28"/>
      <c r="P245" s="47" t="str">
        <f t="shared" si="57"/>
        <v/>
      </c>
      <c r="Q245" s="24" t="str">
        <f t="shared" si="58"/>
        <v/>
      </c>
      <c r="R245" s="24" t="str">
        <f>IF($L245="","",VLOOKUP(Q245,LISTAS!$F$5:$G$1006,2,0))</f>
        <v/>
      </c>
      <c r="S245" s="36" t="str">
        <f t="shared" si="59"/>
        <v/>
      </c>
      <c r="T245" s="25" t="str">
        <f t="shared" si="60"/>
        <v/>
      </c>
      <c r="U245" s="25" t="str">
        <f t="shared" si="61"/>
        <v/>
      </c>
    </row>
    <row r="246" spans="2:21" ht="16.5" x14ac:dyDescent="0.3">
      <c r="B246" s="22"/>
      <c r="C246" s="22" t="str">
        <f>IF(B246="","",VLOOKUP(B246,LISTAS!$F$5:$G$1006,2,0))</f>
        <v/>
      </c>
      <c r="D246" s="35"/>
      <c r="E246" s="35"/>
      <c r="F246" s="35" t="str">
        <f t="shared" si="51"/>
        <v/>
      </c>
      <c r="G246" s="5"/>
      <c r="H246" s="48" t="str">
        <f t="shared" si="54"/>
        <v/>
      </c>
      <c r="I246" s="63" t="str">
        <f t="shared" si="55"/>
        <v/>
      </c>
      <c r="J246" s="63" t="str">
        <f t="shared" si="55"/>
        <v/>
      </c>
      <c r="K246" s="48" t="str">
        <f t="shared" si="52"/>
        <v/>
      </c>
      <c r="L246" s="69" t="str">
        <f t="shared" si="53"/>
        <v/>
      </c>
      <c r="M246" s="67" t="str">
        <f t="shared" si="56"/>
        <v/>
      </c>
      <c r="N246" s="49">
        <v>28</v>
      </c>
      <c r="O246" s="28"/>
      <c r="P246" s="47" t="str">
        <f t="shared" si="57"/>
        <v/>
      </c>
      <c r="Q246" s="24" t="str">
        <f t="shared" si="58"/>
        <v/>
      </c>
      <c r="R246" s="24" t="str">
        <f>IF($L246="","",VLOOKUP(Q246,LISTAS!$F$5:$G$1006,2,0))</f>
        <v/>
      </c>
      <c r="S246" s="36" t="str">
        <f t="shared" si="59"/>
        <v/>
      </c>
      <c r="T246" s="25" t="str">
        <f t="shared" si="60"/>
        <v/>
      </c>
      <c r="U246" s="25" t="str">
        <f t="shared" si="61"/>
        <v/>
      </c>
    </row>
    <row r="247" spans="2:21" ht="16.5" x14ac:dyDescent="0.3">
      <c r="B247" s="26"/>
      <c r="C247" s="22" t="str">
        <f>IF(B247="","",VLOOKUP(B247,LISTAS!$F$5:$G$1006,2,0))</f>
        <v/>
      </c>
      <c r="D247" s="35"/>
      <c r="E247" s="35"/>
      <c r="F247" s="35" t="str">
        <f t="shared" si="51"/>
        <v/>
      </c>
      <c r="G247" s="5"/>
      <c r="H247" s="48" t="str">
        <f t="shared" si="54"/>
        <v/>
      </c>
      <c r="I247" s="63" t="str">
        <f t="shared" si="55"/>
        <v/>
      </c>
      <c r="J247" s="63" t="str">
        <f t="shared" si="55"/>
        <v/>
      </c>
      <c r="K247" s="48" t="str">
        <f t="shared" si="52"/>
        <v/>
      </c>
      <c r="L247" s="69" t="str">
        <f t="shared" si="53"/>
        <v/>
      </c>
      <c r="M247" s="67" t="str">
        <f t="shared" si="56"/>
        <v/>
      </c>
      <c r="N247" s="49">
        <v>29</v>
      </c>
      <c r="O247" s="28"/>
      <c r="P247" s="47" t="str">
        <f t="shared" si="57"/>
        <v/>
      </c>
      <c r="Q247" s="24" t="str">
        <f t="shared" si="58"/>
        <v/>
      </c>
      <c r="R247" s="24" t="str">
        <f>IF($L247="","",VLOOKUP(Q247,LISTAS!$F$5:$G$1006,2,0))</f>
        <v/>
      </c>
      <c r="S247" s="36" t="str">
        <f t="shared" si="59"/>
        <v/>
      </c>
      <c r="T247" s="25" t="str">
        <f t="shared" si="60"/>
        <v/>
      </c>
      <c r="U247" s="25" t="str">
        <f t="shared" si="61"/>
        <v/>
      </c>
    </row>
    <row r="248" spans="2:21" ht="16.5" x14ac:dyDescent="0.3">
      <c r="B248" s="26"/>
      <c r="C248" s="22" t="str">
        <f>IF(B248="","",VLOOKUP(B248,LISTAS!$F$5:$G$1006,2,0))</f>
        <v/>
      </c>
      <c r="D248" s="35"/>
      <c r="E248" s="35"/>
      <c r="F248" s="35" t="str">
        <f t="shared" si="51"/>
        <v/>
      </c>
      <c r="G248" s="5"/>
      <c r="H248" s="48" t="str">
        <f t="shared" si="54"/>
        <v/>
      </c>
      <c r="I248" s="63" t="str">
        <f t="shared" si="55"/>
        <v/>
      </c>
      <c r="J248" s="63" t="str">
        <f t="shared" si="55"/>
        <v/>
      </c>
      <c r="K248" s="48" t="str">
        <f t="shared" si="52"/>
        <v/>
      </c>
      <c r="L248" s="69" t="str">
        <f t="shared" si="53"/>
        <v/>
      </c>
      <c r="M248" s="67" t="str">
        <f t="shared" si="56"/>
        <v/>
      </c>
      <c r="N248" s="49">
        <v>30</v>
      </c>
      <c r="O248" s="28"/>
      <c r="P248" s="47" t="str">
        <f t="shared" si="57"/>
        <v/>
      </c>
      <c r="Q248" s="24" t="str">
        <f t="shared" si="58"/>
        <v/>
      </c>
      <c r="R248" s="24" t="str">
        <f>IF($L248="","",VLOOKUP(Q248,LISTAS!$F$5:$G$1006,2,0))</f>
        <v/>
      </c>
      <c r="S248" s="36" t="str">
        <f t="shared" si="59"/>
        <v/>
      </c>
      <c r="T248" s="25" t="str">
        <f t="shared" si="60"/>
        <v/>
      </c>
      <c r="U248" s="25" t="str">
        <f t="shared" si="61"/>
        <v/>
      </c>
    </row>
    <row r="249" spans="2:21" ht="16.5" x14ac:dyDescent="0.3">
      <c r="B249" s="26"/>
      <c r="C249" s="22" t="str">
        <f>IF(B249="","",VLOOKUP(B249,LISTAS!$F$5:$G$1006,2,0))</f>
        <v/>
      </c>
      <c r="D249" s="35"/>
      <c r="E249" s="35"/>
      <c r="F249" s="35" t="str">
        <f t="shared" si="51"/>
        <v/>
      </c>
      <c r="G249" s="5"/>
      <c r="H249" s="48" t="str">
        <f t="shared" si="54"/>
        <v/>
      </c>
      <c r="I249" s="63" t="str">
        <f t="shared" si="55"/>
        <v/>
      </c>
      <c r="J249" s="63" t="str">
        <f t="shared" si="55"/>
        <v/>
      </c>
      <c r="K249" s="48" t="str">
        <f t="shared" si="52"/>
        <v/>
      </c>
      <c r="L249" s="69" t="str">
        <f t="shared" si="53"/>
        <v/>
      </c>
      <c r="M249" s="67" t="str">
        <f t="shared" si="56"/>
        <v/>
      </c>
      <c r="N249" s="49">
        <v>31</v>
      </c>
      <c r="O249" s="28"/>
      <c r="P249" s="47" t="str">
        <f t="shared" si="57"/>
        <v/>
      </c>
      <c r="Q249" s="24" t="str">
        <f t="shared" si="58"/>
        <v/>
      </c>
      <c r="R249" s="24" t="str">
        <f>IF($L249="","",VLOOKUP(Q249,LISTAS!$F$5:$G$1006,2,0))</f>
        <v/>
      </c>
      <c r="S249" s="36" t="str">
        <f t="shared" si="59"/>
        <v/>
      </c>
      <c r="T249" s="25" t="str">
        <f t="shared" si="60"/>
        <v/>
      </c>
      <c r="U249" s="25" t="str">
        <f t="shared" si="61"/>
        <v/>
      </c>
    </row>
    <row r="250" spans="2:21" ht="16.5" x14ac:dyDescent="0.3">
      <c r="B250" s="22"/>
      <c r="C250" s="22" t="str">
        <f>IF(B250="","",VLOOKUP(B250,LISTAS!$F$5:$G$1006,2,0))</f>
        <v/>
      </c>
      <c r="D250" s="35"/>
      <c r="E250" s="35"/>
      <c r="F250" s="35" t="str">
        <f t="shared" si="51"/>
        <v/>
      </c>
      <c r="G250" s="5"/>
      <c r="H250" s="48" t="str">
        <f t="shared" si="54"/>
        <v/>
      </c>
      <c r="I250" s="63" t="str">
        <f t="shared" si="55"/>
        <v/>
      </c>
      <c r="J250" s="63" t="str">
        <f t="shared" si="55"/>
        <v/>
      </c>
      <c r="K250" s="48" t="str">
        <f t="shared" si="52"/>
        <v/>
      </c>
      <c r="L250" s="69" t="str">
        <f t="shared" si="53"/>
        <v/>
      </c>
      <c r="M250" s="67" t="str">
        <f t="shared" si="56"/>
        <v/>
      </c>
      <c r="N250" s="49">
        <v>32</v>
      </c>
      <c r="O250" s="28"/>
      <c r="P250" s="47" t="str">
        <f t="shared" si="57"/>
        <v/>
      </c>
      <c r="Q250" s="24" t="str">
        <f t="shared" si="58"/>
        <v/>
      </c>
      <c r="R250" s="24" t="str">
        <f>IF($L250="","",VLOOKUP(Q250,LISTAS!$F$5:$G$1006,2,0))</f>
        <v/>
      </c>
      <c r="S250" s="36" t="str">
        <f t="shared" si="59"/>
        <v/>
      </c>
      <c r="T250" s="25" t="str">
        <f t="shared" si="60"/>
        <v/>
      </c>
      <c r="U250" s="25" t="str">
        <f t="shared" si="61"/>
        <v/>
      </c>
    </row>
    <row r="251" spans="2:21" ht="16.5" x14ac:dyDescent="0.3">
      <c r="B251" s="26"/>
      <c r="C251" s="22" t="str">
        <f>IF(B251="","",VLOOKUP(B251,LISTAS!$F$5:$G$1006,2,0))</f>
        <v/>
      </c>
      <c r="D251" s="35"/>
      <c r="E251" s="35"/>
      <c r="F251" s="35" t="str">
        <f t="shared" si="51"/>
        <v/>
      </c>
      <c r="G251" s="5"/>
      <c r="H251" s="48" t="str">
        <f t="shared" si="54"/>
        <v/>
      </c>
      <c r="I251" s="63" t="str">
        <f t="shared" si="55"/>
        <v/>
      </c>
      <c r="J251" s="63" t="str">
        <f t="shared" si="55"/>
        <v/>
      </c>
      <c r="K251" s="48" t="str">
        <f t="shared" si="52"/>
        <v/>
      </c>
      <c r="L251" s="69" t="str">
        <f t="shared" si="53"/>
        <v/>
      </c>
      <c r="M251" s="67" t="str">
        <f t="shared" si="56"/>
        <v/>
      </c>
      <c r="N251" s="49">
        <v>33</v>
      </c>
      <c r="O251" s="28"/>
      <c r="P251" s="47" t="str">
        <f t="shared" si="57"/>
        <v/>
      </c>
      <c r="Q251" s="24" t="str">
        <f t="shared" si="58"/>
        <v/>
      </c>
      <c r="R251" s="24" t="str">
        <f>IF($L251="","",VLOOKUP(Q251,LISTAS!$F$5:$G$1006,2,0))</f>
        <v/>
      </c>
      <c r="S251" s="36" t="str">
        <f t="shared" si="59"/>
        <v/>
      </c>
      <c r="T251" s="25" t="str">
        <f t="shared" si="60"/>
        <v/>
      </c>
      <c r="U251" s="25" t="str">
        <f t="shared" si="61"/>
        <v/>
      </c>
    </row>
    <row r="252" spans="2:21" ht="16.5" x14ac:dyDescent="0.3">
      <c r="B252" s="26"/>
      <c r="C252" s="22" t="str">
        <f>IF(B252="","",VLOOKUP(B252,LISTAS!$F$5:$G$1006,2,0))</f>
        <v/>
      </c>
      <c r="D252" s="35"/>
      <c r="E252" s="35"/>
      <c r="F252" s="35" t="str">
        <f t="shared" si="51"/>
        <v/>
      </c>
      <c r="G252" s="5"/>
      <c r="H252" s="48" t="str">
        <f t="shared" si="54"/>
        <v/>
      </c>
      <c r="I252" s="63" t="str">
        <f t="shared" si="55"/>
        <v/>
      </c>
      <c r="J252" s="63" t="str">
        <f t="shared" si="55"/>
        <v/>
      </c>
      <c r="K252" s="48" t="str">
        <f t="shared" si="52"/>
        <v/>
      </c>
      <c r="L252" s="69" t="str">
        <f t="shared" si="53"/>
        <v/>
      </c>
      <c r="M252" s="67" t="str">
        <f t="shared" si="56"/>
        <v/>
      </c>
      <c r="N252" s="49">
        <v>34</v>
      </c>
      <c r="O252" s="28"/>
      <c r="P252" s="47" t="str">
        <f t="shared" si="57"/>
        <v/>
      </c>
      <c r="Q252" s="24" t="str">
        <f t="shared" si="58"/>
        <v/>
      </c>
      <c r="R252" s="24" t="str">
        <f>IF($L252="","",VLOOKUP(Q252,LISTAS!$F$5:$G$1006,2,0))</f>
        <v/>
      </c>
      <c r="S252" s="36" t="str">
        <f t="shared" si="59"/>
        <v/>
      </c>
      <c r="T252" s="25" t="str">
        <f t="shared" si="60"/>
        <v/>
      </c>
      <c r="U252" s="25" t="str">
        <f t="shared" si="61"/>
        <v/>
      </c>
    </row>
    <row r="253" spans="2:21" ht="16.5" x14ac:dyDescent="0.3">
      <c r="B253" s="26"/>
      <c r="C253" s="22" t="str">
        <f>IF(B253="","",VLOOKUP(B253,LISTAS!$F$5:$G$1006,2,0))</f>
        <v/>
      </c>
      <c r="D253" s="35"/>
      <c r="E253" s="35"/>
      <c r="F253" s="35" t="str">
        <f t="shared" si="51"/>
        <v/>
      </c>
      <c r="G253" s="5"/>
      <c r="H253" s="48" t="str">
        <f t="shared" si="54"/>
        <v/>
      </c>
      <c r="I253" s="63" t="str">
        <f t="shared" si="55"/>
        <v/>
      </c>
      <c r="J253" s="63" t="str">
        <f t="shared" si="55"/>
        <v/>
      </c>
      <c r="K253" s="48" t="str">
        <f t="shared" si="52"/>
        <v/>
      </c>
      <c r="L253" s="69" t="str">
        <f t="shared" si="53"/>
        <v/>
      </c>
      <c r="M253" s="67" t="str">
        <f t="shared" si="56"/>
        <v/>
      </c>
      <c r="N253" s="49">
        <v>35</v>
      </c>
      <c r="O253" s="28"/>
      <c r="P253" s="47" t="str">
        <f t="shared" si="57"/>
        <v/>
      </c>
      <c r="Q253" s="24" t="str">
        <f t="shared" si="58"/>
        <v/>
      </c>
      <c r="R253" s="24" t="str">
        <f>IF($L253="","",VLOOKUP(Q253,LISTAS!$F$5:$G$1006,2,0))</f>
        <v/>
      </c>
      <c r="S253" s="36" t="str">
        <f t="shared" si="59"/>
        <v/>
      </c>
      <c r="T253" s="25" t="str">
        <f t="shared" si="60"/>
        <v/>
      </c>
      <c r="U253" s="25" t="str">
        <f t="shared" si="61"/>
        <v/>
      </c>
    </row>
    <row r="254" spans="2:21" ht="16.5" x14ac:dyDescent="0.3">
      <c r="B254" s="22"/>
      <c r="C254" s="22" t="str">
        <f>IF(B254="","",VLOOKUP(B254,LISTAS!$F$5:$G$1006,2,0))</f>
        <v/>
      </c>
      <c r="D254" s="35"/>
      <c r="E254" s="35"/>
      <c r="F254" s="35" t="str">
        <f t="shared" si="51"/>
        <v/>
      </c>
      <c r="G254" s="5"/>
      <c r="H254" s="48" t="str">
        <f t="shared" si="54"/>
        <v/>
      </c>
      <c r="I254" s="63" t="str">
        <f t="shared" si="55"/>
        <v/>
      </c>
      <c r="J254" s="63" t="str">
        <f t="shared" si="55"/>
        <v/>
      </c>
      <c r="K254" s="48" t="str">
        <f t="shared" si="52"/>
        <v/>
      </c>
      <c r="L254" s="69" t="str">
        <f t="shared" si="53"/>
        <v/>
      </c>
      <c r="M254" s="67" t="str">
        <f t="shared" si="56"/>
        <v/>
      </c>
      <c r="N254" s="49">
        <v>36</v>
      </c>
      <c r="O254" s="28"/>
      <c r="P254" s="47" t="str">
        <f t="shared" si="57"/>
        <v/>
      </c>
      <c r="Q254" s="24" t="str">
        <f t="shared" si="58"/>
        <v/>
      </c>
      <c r="R254" s="24" t="str">
        <f>IF($L254="","",VLOOKUP(Q254,LISTAS!$F$5:$G$1006,2,0))</f>
        <v/>
      </c>
      <c r="S254" s="36" t="str">
        <f t="shared" si="59"/>
        <v/>
      </c>
      <c r="T254" s="25" t="str">
        <f t="shared" si="60"/>
        <v/>
      </c>
      <c r="U254" s="25" t="str">
        <f t="shared" si="61"/>
        <v/>
      </c>
    </row>
    <row r="255" spans="2:21" ht="16.5" x14ac:dyDescent="0.3">
      <c r="B255" s="26"/>
      <c r="C255" s="22" t="str">
        <f>IF(B255="","",VLOOKUP(B255,LISTAS!$F$5:$G$1006,2,0))</f>
        <v/>
      </c>
      <c r="D255" s="35"/>
      <c r="E255" s="35"/>
      <c r="F255" s="35" t="str">
        <f t="shared" si="51"/>
        <v/>
      </c>
      <c r="G255" s="5"/>
      <c r="H255" s="48" t="str">
        <f t="shared" si="54"/>
        <v/>
      </c>
      <c r="I255" s="63" t="str">
        <f t="shared" si="55"/>
        <v/>
      </c>
      <c r="J255" s="63" t="str">
        <f t="shared" si="55"/>
        <v/>
      </c>
      <c r="K255" s="48" t="str">
        <f t="shared" si="52"/>
        <v/>
      </c>
      <c r="L255" s="69" t="str">
        <f t="shared" si="53"/>
        <v/>
      </c>
      <c r="M255" s="67" t="str">
        <f t="shared" si="56"/>
        <v/>
      </c>
      <c r="N255" s="49">
        <v>37</v>
      </c>
      <c r="O255" s="28"/>
      <c r="P255" s="47" t="str">
        <f t="shared" si="57"/>
        <v/>
      </c>
      <c r="Q255" s="24" t="str">
        <f t="shared" si="58"/>
        <v/>
      </c>
      <c r="R255" s="24" t="str">
        <f>IF($L255="","",VLOOKUP(Q255,LISTAS!$F$5:$G$1006,2,0))</f>
        <v/>
      </c>
      <c r="S255" s="36" t="str">
        <f t="shared" si="59"/>
        <v/>
      </c>
      <c r="T255" s="25" t="str">
        <f t="shared" si="60"/>
        <v/>
      </c>
      <c r="U255" s="25" t="str">
        <f t="shared" si="61"/>
        <v/>
      </c>
    </row>
    <row r="256" spans="2:21" ht="16.5" x14ac:dyDescent="0.3">
      <c r="B256" s="26"/>
      <c r="C256" s="22" t="str">
        <f>IF(B256="","",VLOOKUP(B256,LISTAS!$F$5:$G$1006,2,0))</f>
        <v/>
      </c>
      <c r="D256" s="35"/>
      <c r="E256" s="35"/>
      <c r="F256" s="35" t="str">
        <f t="shared" si="51"/>
        <v/>
      </c>
      <c r="G256" s="5"/>
      <c r="H256" s="48" t="str">
        <f t="shared" si="54"/>
        <v/>
      </c>
      <c r="I256" s="63" t="str">
        <f t="shared" si="55"/>
        <v/>
      </c>
      <c r="J256" s="63" t="str">
        <f t="shared" si="55"/>
        <v/>
      </c>
      <c r="K256" s="48" t="str">
        <f t="shared" si="52"/>
        <v/>
      </c>
      <c r="L256" s="69" t="str">
        <f t="shared" si="53"/>
        <v/>
      </c>
      <c r="M256" s="67" t="str">
        <f t="shared" si="56"/>
        <v/>
      </c>
      <c r="N256" s="49">
        <v>38</v>
      </c>
      <c r="O256" s="28"/>
      <c r="P256" s="47" t="str">
        <f t="shared" si="57"/>
        <v/>
      </c>
      <c r="Q256" s="24" t="str">
        <f t="shared" si="58"/>
        <v/>
      </c>
      <c r="R256" s="24" t="str">
        <f>IF($L256="","",VLOOKUP(Q256,LISTAS!$F$5:$G$1006,2,0))</f>
        <v/>
      </c>
      <c r="S256" s="36" t="str">
        <f t="shared" si="59"/>
        <v/>
      </c>
      <c r="T256" s="25" t="str">
        <f t="shared" si="60"/>
        <v/>
      </c>
      <c r="U256" s="25" t="str">
        <f t="shared" si="61"/>
        <v/>
      </c>
    </row>
    <row r="257" spans="2:21" ht="16.5" x14ac:dyDescent="0.3">
      <c r="B257" s="26"/>
      <c r="C257" s="22" t="str">
        <f>IF(B257="","",VLOOKUP(B257,LISTAS!$F$5:$G$1006,2,0))</f>
        <v/>
      </c>
      <c r="D257" s="35"/>
      <c r="E257" s="35"/>
      <c r="F257" s="35" t="str">
        <f t="shared" si="51"/>
        <v/>
      </c>
      <c r="G257" s="5"/>
      <c r="H257" s="48" t="str">
        <f t="shared" si="54"/>
        <v/>
      </c>
      <c r="I257" s="63" t="str">
        <f t="shared" si="55"/>
        <v/>
      </c>
      <c r="J257" s="63" t="str">
        <f t="shared" si="55"/>
        <v/>
      </c>
      <c r="K257" s="48" t="str">
        <f t="shared" si="52"/>
        <v/>
      </c>
      <c r="L257" s="69" t="str">
        <f t="shared" si="53"/>
        <v/>
      </c>
      <c r="M257" s="67" t="str">
        <f t="shared" si="56"/>
        <v/>
      </c>
      <c r="N257" s="49">
        <v>39</v>
      </c>
      <c r="O257" s="28"/>
      <c r="P257" s="47" t="str">
        <f t="shared" si="57"/>
        <v/>
      </c>
      <c r="Q257" s="24" t="str">
        <f t="shared" si="58"/>
        <v/>
      </c>
      <c r="R257" s="24" t="str">
        <f>IF($L257="","",VLOOKUP(Q257,LISTAS!$F$5:$G$1006,2,0))</f>
        <v/>
      </c>
      <c r="S257" s="36" t="str">
        <f t="shared" si="59"/>
        <v/>
      </c>
      <c r="T257" s="25" t="str">
        <f t="shared" si="60"/>
        <v/>
      </c>
      <c r="U257" s="25" t="str">
        <f t="shared" si="61"/>
        <v/>
      </c>
    </row>
    <row r="258" spans="2:21" ht="16.5" x14ac:dyDescent="0.3">
      <c r="B258" s="26"/>
      <c r="C258" s="22" t="str">
        <f>IF(B258="","",VLOOKUP(B258,LISTAS!$F$5:$G$1006,2,0))</f>
        <v/>
      </c>
      <c r="D258" s="35"/>
      <c r="E258" s="35"/>
      <c r="F258" s="35" t="str">
        <f t="shared" si="51"/>
        <v/>
      </c>
      <c r="G258" s="5"/>
      <c r="H258" s="48" t="str">
        <f t="shared" si="54"/>
        <v/>
      </c>
      <c r="I258" s="63" t="str">
        <f t="shared" si="55"/>
        <v/>
      </c>
      <c r="J258" s="63" t="str">
        <f t="shared" si="55"/>
        <v/>
      </c>
      <c r="K258" s="48" t="str">
        <f t="shared" si="52"/>
        <v/>
      </c>
      <c r="L258" s="69" t="str">
        <f t="shared" si="53"/>
        <v/>
      </c>
      <c r="M258" s="67" t="str">
        <f t="shared" si="56"/>
        <v/>
      </c>
      <c r="N258" s="49">
        <v>40</v>
      </c>
      <c r="O258" s="28"/>
      <c r="P258" s="47" t="str">
        <f t="shared" si="57"/>
        <v/>
      </c>
      <c r="Q258" s="24" t="str">
        <f t="shared" si="58"/>
        <v/>
      </c>
      <c r="R258" s="24" t="str">
        <f>IF($L258="","",VLOOKUP(Q258,LISTAS!$F$5:$G$1006,2,0))</f>
        <v/>
      </c>
      <c r="S258" s="36" t="str">
        <f t="shared" si="59"/>
        <v/>
      </c>
      <c r="T258" s="25" t="str">
        <f t="shared" si="60"/>
        <v/>
      </c>
      <c r="U258" s="25" t="str">
        <f t="shared" si="61"/>
        <v/>
      </c>
    </row>
    <row r="259" spans="2:21" ht="16.5" x14ac:dyDescent="0.3">
      <c r="B259" s="26"/>
      <c r="C259" s="22" t="str">
        <f>IF(B259="","",VLOOKUP(B259,LISTAS!$F$5:$G$1006,2,0))</f>
        <v/>
      </c>
      <c r="D259" s="35"/>
      <c r="E259" s="35"/>
      <c r="F259" s="35" t="str">
        <f t="shared" si="51"/>
        <v/>
      </c>
      <c r="G259" s="5"/>
      <c r="H259" s="48" t="str">
        <f t="shared" si="54"/>
        <v/>
      </c>
      <c r="I259" s="63" t="str">
        <f t="shared" si="55"/>
        <v/>
      </c>
      <c r="J259" s="63" t="str">
        <f t="shared" si="55"/>
        <v/>
      </c>
      <c r="K259" s="48" t="str">
        <f t="shared" si="52"/>
        <v/>
      </c>
      <c r="L259" s="69" t="str">
        <f t="shared" si="53"/>
        <v/>
      </c>
      <c r="M259" s="67" t="str">
        <f t="shared" si="56"/>
        <v/>
      </c>
      <c r="N259" s="49">
        <v>41</v>
      </c>
      <c r="O259" s="28"/>
      <c r="P259" s="47" t="str">
        <f t="shared" si="57"/>
        <v/>
      </c>
      <c r="Q259" s="24" t="str">
        <f t="shared" si="58"/>
        <v/>
      </c>
      <c r="R259" s="24" t="str">
        <f>IF($L259="","",VLOOKUP(Q259,LISTAS!$F$5:$G$1006,2,0))</f>
        <v/>
      </c>
      <c r="S259" s="36" t="str">
        <f t="shared" si="59"/>
        <v/>
      </c>
      <c r="T259" s="25" t="str">
        <f t="shared" si="60"/>
        <v/>
      </c>
      <c r="U259" s="25" t="str">
        <f t="shared" si="61"/>
        <v/>
      </c>
    </row>
    <row r="260" spans="2:21" ht="16.5" x14ac:dyDescent="0.3">
      <c r="B260" s="26"/>
      <c r="C260" s="22" t="str">
        <f>IF(B260="","",VLOOKUP(B260,LISTAS!$F$5:$G$1006,2,0))</f>
        <v/>
      </c>
      <c r="D260" s="35"/>
      <c r="E260" s="35"/>
      <c r="F260" s="35" t="str">
        <f t="shared" si="51"/>
        <v/>
      </c>
      <c r="G260" s="5"/>
      <c r="H260" s="48" t="str">
        <f t="shared" si="54"/>
        <v/>
      </c>
      <c r="I260" s="63" t="str">
        <f t="shared" si="55"/>
        <v/>
      </c>
      <c r="J260" s="63" t="str">
        <f t="shared" si="55"/>
        <v/>
      </c>
      <c r="K260" s="48" t="str">
        <f t="shared" si="52"/>
        <v/>
      </c>
      <c r="L260" s="69" t="str">
        <f t="shared" si="53"/>
        <v/>
      </c>
      <c r="M260" s="67" t="str">
        <f t="shared" si="56"/>
        <v/>
      </c>
      <c r="N260" s="49">
        <v>42</v>
      </c>
      <c r="O260" s="28"/>
      <c r="P260" s="47" t="str">
        <f t="shared" si="57"/>
        <v/>
      </c>
      <c r="Q260" s="24" t="str">
        <f t="shared" si="58"/>
        <v/>
      </c>
      <c r="R260" s="24" t="str">
        <f>IF($L260="","",VLOOKUP(Q260,LISTAS!$F$5:$G$1006,2,0))</f>
        <v/>
      </c>
      <c r="S260" s="36" t="str">
        <f t="shared" si="59"/>
        <v/>
      </c>
      <c r="T260" s="25" t="str">
        <f t="shared" si="60"/>
        <v/>
      </c>
      <c r="U260" s="25" t="str">
        <f t="shared" si="61"/>
        <v/>
      </c>
    </row>
    <row r="261" spans="2:21" ht="16.5" x14ac:dyDescent="0.3">
      <c r="B261" s="26"/>
      <c r="C261" s="22" t="str">
        <f>IF(B261="","",VLOOKUP(B261,LISTAS!$F$5:$G$1006,2,0))</f>
        <v/>
      </c>
      <c r="D261" s="35"/>
      <c r="E261" s="35"/>
      <c r="F261" s="35" t="str">
        <f t="shared" si="51"/>
        <v/>
      </c>
      <c r="G261" s="5"/>
      <c r="H261" s="48" t="str">
        <f t="shared" si="54"/>
        <v/>
      </c>
      <c r="I261" s="63" t="str">
        <f t="shared" si="55"/>
        <v/>
      </c>
      <c r="J261" s="63" t="str">
        <f t="shared" si="55"/>
        <v/>
      </c>
      <c r="K261" s="48" t="str">
        <f t="shared" si="52"/>
        <v/>
      </c>
      <c r="L261" s="69" t="str">
        <f t="shared" si="53"/>
        <v/>
      </c>
      <c r="M261" s="67" t="str">
        <f t="shared" si="56"/>
        <v/>
      </c>
      <c r="N261" s="49">
        <v>43</v>
      </c>
      <c r="O261" s="28"/>
      <c r="P261" s="47" t="str">
        <f t="shared" si="57"/>
        <v/>
      </c>
      <c r="Q261" s="24" t="str">
        <f t="shared" si="58"/>
        <v/>
      </c>
      <c r="R261" s="24" t="str">
        <f>IF($L261="","",VLOOKUP(Q261,LISTAS!$F$5:$G$1006,2,0))</f>
        <v/>
      </c>
      <c r="S261" s="36" t="str">
        <f t="shared" si="59"/>
        <v/>
      </c>
      <c r="T261" s="25" t="str">
        <f t="shared" si="60"/>
        <v/>
      </c>
      <c r="U261" s="25" t="str">
        <f t="shared" si="61"/>
        <v/>
      </c>
    </row>
    <row r="262" spans="2:21" ht="16.5" x14ac:dyDescent="0.3">
      <c r="B262" s="26"/>
      <c r="C262" s="22" t="str">
        <f>IF(B262="","",VLOOKUP(B262,LISTAS!$F$5:$G$1006,2,0))</f>
        <v/>
      </c>
      <c r="D262" s="35"/>
      <c r="E262" s="35"/>
      <c r="F262" s="35" t="str">
        <f t="shared" si="51"/>
        <v/>
      </c>
      <c r="G262" s="5"/>
      <c r="H262" s="48" t="str">
        <f t="shared" si="54"/>
        <v/>
      </c>
      <c r="I262" s="63" t="str">
        <f t="shared" si="55"/>
        <v/>
      </c>
      <c r="J262" s="63" t="str">
        <f t="shared" si="55"/>
        <v/>
      </c>
      <c r="K262" s="48" t="str">
        <f t="shared" si="52"/>
        <v/>
      </c>
      <c r="L262" s="69" t="str">
        <f t="shared" si="53"/>
        <v/>
      </c>
      <c r="M262" s="67" t="str">
        <f t="shared" si="56"/>
        <v/>
      </c>
      <c r="N262" s="49">
        <v>44</v>
      </c>
      <c r="O262" s="28"/>
      <c r="P262" s="47" t="str">
        <f t="shared" si="57"/>
        <v/>
      </c>
      <c r="Q262" s="24" t="str">
        <f t="shared" si="58"/>
        <v/>
      </c>
      <c r="R262" s="24" t="str">
        <f>IF($L262="","",VLOOKUP(Q262,LISTAS!$F$5:$G$1006,2,0))</f>
        <v/>
      </c>
      <c r="S262" s="36" t="str">
        <f t="shared" si="59"/>
        <v/>
      </c>
      <c r="T262" s="25" t="str">
        <f t="shared" si="60"/>
        <v/>
      </c>
      <c r="U262" s="25" t="str">
        <f t="shared" si="61"/>
        <v/>
      </c>
    </row>
    <row r="263" spans="2:21" ht="16.5" x14ac:dyDescent="0.3">
      <c r="B263" s="26"/>
      <c r="C263" s="22" t="str">
        <f>IF(B263="","",VLOOKUP(B263,LISTAS!$F$5:$G$1006,2,0))</f>
        <v/>
      </c>
      <c r="D263" s="35"/>
      <c r="E263" s="35"/>
      <c r="F263" s="35" t="str">
        <f t="shared" si="51"/>
        <v/>
      </c>
      <c r="G263" s="5"/>
      <c r="H263" s="48" t="str">
        <f t="shared" si="54"/>
        <v/>
      </c>
      <c r="I263" s="63" t="str">
        <f t="shared" si="55"/>
        <v/>
      </c>
      <c r="J263" s="63" t="str">
        <f t="shared" si="55"/>
        <v/>
      </c>
      <c r="K263" s="48" t="str">
        <f t="shared" si="52"/>
        <v/>
      </c>
      <c r="L263" s="69" t="str">
        <f t="shared" si="53"/>
        <v/>
      </c>
      <c r="M263" s="67" t="str">
        <f t="shared" si="56"/>
        <v/>
      </c>
      <c r="N263" s="49">
        <v>45</v>
      </c>
      <c r="O263" s="28"/>
      <c r="P263" s="47" t="str">
        <f t="shared" si="57"/>
        <v/>
      </c>
      <c r="Q263" s="24" t="str">
        <f t="shared" si="58"/>
        <v/>
      </c>
      <c r="R263" s="24" t="str">
        <f>IF($L263="","",VLOOKUP(Q263,LISTAS!$F$5:$G$1006,2,0))</f>
        <v/>
      </c>
      <c r="S263" s="36" t="str">
        <f t="shared" si="59"/>
        <v/>
      </c>
      <c r="T263" s="25" t="str">
        <f t="shared" si="60"/>
        <v/>
      </c>
      <c r="U263" s="25" t="str">
        <f t="shared" si="61"/>
        <v/>
      </c>
    </row>
    <row r="264" spans="2:21" ht="16.5" x14ac:dyDescent="0.3">
      <c r="B264" s="26"/>
      <c r="C264" s="22" t="str">
        <f>IF(B264="","",VLOOKUP(B264,LISTAS!$F$5:$G$1006,2,0))</f>
        <v/>
      </c>
      <c r="D264" s="35"/>
      <c r="E264" s="35"/>
      <c r="F264" s="35" t="str">
        <f t="shared" si="51"/>
        <v/>
      </c>
      <c r="G264" s="5"/>
      <c r="H264" s="48" t="str">
        <f t="shared" si="54"/>
        <v/>
      </c>
      <c r="I264" s="63" t="str">
        <f t="shared" si="55"/>
        <v/>
      </c>
      <c r="J264" s="63" t="str">
        <f t="shared" si="55"/>
        <v/>
      </c>
      <c r="K264" s="48" t="str">
        <f t="shared" si="52"/>
        <v/>
      </c>
      <c r="L264" s="69" t="str">
        <f t="shared" si="53"/>
        <v/>
      </c>
      <c r="M264" s="67" t="str">
        <f t="shared" si="56"/>
        <v/>
      </c>
      <c r="N264" s="49">
        <v>46</v>
      </c>
      <c r="O264" s="28"/>
      <c r="P264" s="47" t="str">
        <f t="shared" si="57"/>
        <v/>
      </c>
      <c r="Q264" s="24" t="str">
        <f t="shared" si="58"/>
        <v/>
      </c>
      <c r="R264" s="24" t="str">
        <f>IF($L264="","",VLOOKUP(Q264,LISTAS!$F$5:$G$1006,2,0))</f>
        <v/>
      </c>
      <c r="S264" s="36" t="str">
        <f t="shared" si="59"/>
        <v/>
      </c>
      <c r="T264" s="25" t="str">
        <f t="shared" si="60"/>
        <v/>
      </c>
      <c r="U264" s="25" t="str">
        <f t="shared" si="61"/>
        <v/>
      </c>
    </row>
    <row r="265" spans="2:21" ht="16.5" x14ac:dyDescent="0.3">
      <c r="B265" s="26"/>
      <c r="C265" s="22" t="str">
        <f>IF(B265="","",VLOOKUP(B265,LISTAS!$F$5:$G$1006,2,0))</f>
        <v/>
      </c>
      <c r="D265" s="35"/>
      <c r="E265" s="35"/>
      <c r="F265" s="35" t="str">
        <f t="shared" si="51"/>
        <v/>
      </c>
      <c r="G265" s="5"/>
      <c r="H265" s="48" t="str">
        <f t="shared" si="54"/>
        <v/>
      </c>
      <c r="I265" s="63" t="str">
        <f t="shared" si="55"/>
        <v/>
      </c>
      <c r="J265" s="63" t="str">
        <f t="shared" si="55"/>
        <v/>
      </c>
      <c r="K265" s="48" t="str">
        <f t="shared" si="52"/>
        <v/>
      </c>
      <c r="L265" s="69" t="str">
        <f t="shared" si="53"/>
        <v/>
      </c>
      <c r="M265" s="67" t="str">
        <f t="shared" si="56"/>
        <v/>
      </c>
      <c r="N265" s="49">
        <v>47</v>
      </c>
      <c r="O265" s="28"/>
      <c r="P265" s="47" t="str">
        <f t="shared" si="57"/>
        <v/>
      </c>
      <c r="Q265" s="24" t="str">
        <f t="shared" si="58"/>
        <v/>
      </c>
      <c r="R265" s="24" t="str">
        <f>IF($L265="","",VLOOKUP(Q265,LISTAS!$F$5:$G$1006,2,0))</f>
        <v/>
      </c>
      <c r="S265" s="36" t="str">
        <f t="shared" si="59"/>
        <v/>
      </c>
      <c r="T265" s="25" t="str">
        <f t="shared" si="60"/>
        <v/>
      </c>
      <c r="U265" s="25" t="str">
        <f t="shared" si="61"/>
        <v/>
      </c>
    </row>
    <row r="266" spans="2:21" ht="16.5" x14ac:dyDescent="0.3">
      <c r="B266" s="26"/>
      <c r="C266" s="22" t="str">
        <f>IF(B266="","",VLOOKUP(B266,LISTAS!$F$5:$G$1006,2,0))</f>
        <v/>
      </c>
      <c r="D266" s="35"/>
      <c r="E266" s="35"/>
      <c r="F266" s="35" t="str">
        <f t="shared" si="51"/>
        <v/>
      </c>
      <c r="G266" s="5"/>
      <c r="H266" s="48" t="str">
        <f t="shared" si="54"/>
        <v/>
      </c>
      <c r="I266" s="63" t="str">
        <f t="shared" si="55"/>
        <v/>
      </c>
      <c r="J266" s="63" t="str">
        <f t="shared" si="55"/>
        <v/>
      </c>
      <c r="K266" s="48" t="str">
        <f t="shared" si="52"/>
        <v/>
      </c>
      <c r="L266" s="69" t="str">
        <f t="shared" si="53"/>
        <v/>
      </c>
      <c r="M266" s="67" t="str">
        <f t="shared" si="56"/>
        <v/>
      </c>
      <c r="N266" s="49">
        <v>48</v>
      </c>
      <c r="O266" s="28"/>
      <c r="P266" s="47" t="str">
        <f t="shared" si="57"/>
        <v/>
      </c>
      <c r="Q266" s="24" t="str">
        <f t="shared" si="58"/>
        <v/>
      </c>
      <c r="R266" s="24" t="str">
        <f>IF($L266="","",VLOOKUP(Q266,LISTAS!$F$5:$G$1006,2,0))</f>
        <v/>
      </c>
      <c r="S266" s="36" t="str">
        <f t="shared" si="59"/>
        <v/>
      </c>
      <c r="T266" s="25" t="str">
        <f t="shared" si="60"/>
        <v/>
      </c>
      <c r="U266" s="25" t="str">
        <f t="shared" si="61"/>
        <v/>
      </c>
    </row>
    <row r="267" spans="2:21" ht="16.5" x14ac:dyDescent="0.3">
      <c r="B267" s="26"/>
      <c r="C267" s="22" t="str">
        <f>IF(B267="","",VLOOKUP(B267,LISTAS!$F$5:$G$1006,2,0))</f>
        <v/>
      </c>
      <c r="D267" s="35"/>
      <c r="E267" s="35"/>
      <c r="F267" s="35" t="str">
        <f t="shared" si="51"/>
        <v/>
      </c>
      <c r="G267" s="5"/>
      <c r="H267" s="48" t="str">
        <f t="shared" si="54"/>
        <v/>
      </c>
      <c r="I267" s="63" t="str">
        <f t="shared" si="55"/>
        <v/>
      </c>
      <c r="J267" s="63" t="str">
        <f t="shared" si="55"/>
        <v/>
      </c>
      <c r="K267" s="48" t="str">
        <f t="shared" si="52"/>
        <v/>
      </c>
      <c r="L267" s="69" t="str">
        <f t="shared" si="53"/>
        <v/>
      </c>
      <c r="M267" s="67" t="str">
        <f t="shared" si="56"/>
        <v/>
      </c>
      <c r="N267" s="49">
        <v>49</v>
      </c>
      <c r="O267" s="28"/>
      <c r="P267" s="47" t="str">
        <f t="shared" si="57"/>
        <v/>
      </c>
      <c r="Q267" s="24" t="str">
        <f t="shared" si="58"/>
        <v/>
      </c>
      <c r="R267" s="24" t="str">
        <f>IF($L267="","",VLOOKUP(Q267,LISTAS!$F$5:$G$1006,2,0))</f>
        <v/>
      </c>
      <c r="S267" s="36" t="str">
        <f t="shared" si="59"/>
        <v/>
      </c>
      <c r="T267" s="25" t="str">
        <f t="shared" si="60"/>
        <v/>
      </c>
      <c r="U267" s="25" t="str">
        <f t="shared" si="61"/>
        <v/>
      </c>
    </row>
    <row r="268" spans="2:21" ht="16.5" x14ac:dyDescent="0.3">
      <c r="B268" s="26"/>
      <c r="C268" s="22" t="str">
        <f>IF(B268="","",VLOOKUP(B268,LISTAS!$F$5:$G$1006,2,0))</f>
        <v/>
      </c>
      <c r="D268" s="35"/>
      <c r="E268" s="35"/>
      <c r="F268" s="35" t="str">
        <f t="shared" si="51"/>
        <v/>
      </c>
      <c r="G268" s="5"/>
      <c r="H268" s="48" t="str">
        <f t="shared" si="54"/>
        <v/>
      </c>
      <c r="I268" s="63" t="str">
        <f t="shared" si="55"/>
        <v/>
      </c>
      <c r="J268" s="63" t="str">
        <f t="shared" si="55"/>
        <v/>
      </c>
      <c r="K268" s="48" t="str">
        <f t="shared" si="52"/>
        <v/>
      </c>
      <c r="L268" s="69" t="str">
        <f t="shared" si="53"/>
        <v/>
      </c>
      <c r="M268" s="67" t="str">
        <f t="shared" si="56"/>
        <v/>
      </c>
      <c r="N268" s="49">
        <v>50</v>
      </c>
      <c r="O268" s="28"/>
      <c r="P268" s="47" t="str">
        <f t="shared" si="57"/>
        <v/>
      </c>
      <c r="Q268" s="24" t="str">
        <f t="shared" si="58"/>
        <v/>
      </c>
      <c r="R268" s="24" t="str">
        <f>IF($L268="","",VLOOKUP(Q268,LISTAS!$F$5:$G$1006,2,0))</f>
        <v/>
      </c>
      <c r="S268" s="36" t="str">
        <f t="shared" si="59"/>
        <v/>
      </c>
      <c r="T268" s="25" t="str">
        <f t="shared" si="60"/>
        <v/>
      </c>
      <c r="U268" s="25" t="str">
        <f t="shared" si="61"/>
        <v/>
      </c>
    </row>
    <row r="269" spans="2:21" ht="16.5" x14ac:dyDescent="0.3">
      <c r="B269" s="26"/>
      <c r="C269" s="22" t="str">
        <f>IF(B269="","",VLOOKUP(B269,LISTAS!$F$5:$G$1006,2,0))</f>
        <v/>
      </c>
      <c r="D269" s="35"/>
      <c r="E269" s="35"/>
      <c r="F269" s="35" t="str">
        <f t="shared" si="51"/>
        <v/>
      </c>
      <c r="G269" s="5"/>
      <c r="H269" s="48" t="str">
        <f t="shared" si="54"/>
        <v/>
      </c>
      <c r="I269" s="63" t="str">
        <f t="shared" si="55"/>
        <v/>
      </c>
      <c r="J269" s="63" t="str">
        <f t="shared" si="55"/>
        <v/>
      </c>
      <c r="K269" s="48" t="str">
        <f t="shared" si="52"/>
        <v/>
      </c>
      <c r="L269" s="69" t="str">
        <f t="shared" si="53"/>
        <v/>
      </c>
      <c r="M269" s="67" t="str">
        <f t="shared" si="56"/>
        <v/>
      </c>
      <c r="N269" s="49">
        <v>51</v>
      </c>
      <c r="O269" s="28"/>
      <c r="P269" s="47" t="str">
        <f t="shared" si="57"/>
        <v/>
      </c>
      <c r="Q269" s="24" t="str">
        <f t="shared" si="58"/>
        <v/>
      </c>
      <c r="R269" s="24" t="str">
        <f>IF($L269="","",VLOOKUP(Q269,LISTAS!$F$5:$G$1006,2,0))</f>
        <v/>
      </c>
      <c r="S269" s="36" t="str">
        <f t="shared" si="59"/>
        <v/>
      </c>
      <c r="T269" s="25" t="str">
        <f t="shared" si="60"/>
        <v/>
      </c>
      <c r="U269" s="25" t="str">
        <f t="shared" si="61"/>
        <v/>
      </c>
    </row>
    <row r="270" spans="2:21" ht="16.5" x14ac:dyDescent="0.3">
      <c r="B270" s="26"/>
      <c r="C270" s="22" t="str">
        <f>IF(B270="","",VLOOKUP(B270,LISTAS!$F$5:$G$1006,2,0))</f>
        <v/>
      </c>
      <c r="D270" s="35"/>
      <c r="E270" s="35"/>
      <c r="F270" s="35" t="str">
        <f t="shared" si="51"/>
        <v/>
      </c>
      <c r="G270" s="5"/>
      <c r="H270" s="48" t="str">
        <f t="shared" si="54"/>
        <v/>
      </c>
      <c r="I270" s="63" t="str">
        <f t="shared" si="55"/>
        <v/>
      </c>
      <c r="J270" s="63" t="str">
        <f t="shared" si="55"/>
        <v/>
      </c>
      <c r="K270" s="48" t="str">
        <f t="shared" si="52"/>
        <v/>
      </c>
      <c r="L270" s="69" t="str">
        <f t="shared" si="53"/>
        <v/>
      </c>
      <c r="M270" s="67" t="str">
        <f t="shared" si="56"/>
        <v/>
      </c>
      <c r="N270" s="49">
        <v>52</v>
      </c>
      <c r="O270" s="28"/>
      <c r="P270" s="47" t="str">
        <f t="shared" si="57"/>
        <v/>
      </c>
      <c r="Q270" s="24" t="str">
        <f t="shared" si="58"/>
        <v/>
      </c>
      <c r="R270" s="24" t="str">
        <f>IF($L270="","",VLOOKUP(Q270,LISTAS!$F$5:$G$1006,2,0))</f>
        <v/>
      </c>
      <c r="S270" s="36" t="str">
        <f t="shared" si="59"/>
        <v/>
      </c>
      <c r="T270" s="25" t="str">
        <f t="shared" si="60"/>
        <v/>
      </c>
      <c r="U270" s="25" t="str">
        <f t="shared" si="61"/>
        <v/>
      </c>
    </row>
    <row r="271" spans="2:21" ht="16.5" x14ac:dyDescent="0.3">
      <c r="B271" s="26"/>
      <c r="C271" s="22" t="str">
        <f>IF(B271="","",VLOOKUP(B271,LISTAS!$F$5:$G$1006,2,0))</f>
        <v/>
      </c>
      <c r="D271" s="35"/>
      <c r="E271" s="35"/>
      <c r="F271" s="35" t="str">
        <f t="shared" si="51"/>
        <v/>
      </c>
      <c r="G271" s="5"/>
      <c r="H271" s="48" t="str">
        <f t="shared" si="54"/>
        <v/>
      </c>
      <c r="I271" s="63" t="str">
        <f t="shared" si="55"/>
        <v/>
      </c>
      <c r="J271" s="63" t="str">
        <f t="shared" si="55"/>
        <v/>
      </c>
      <c r="K271" s="48" t="str">
        <f t="shared" si="52"/>
        <v/>
      </c>
      <c r="L271" s="69" t="str">
        <f t="shared" si="53"/>
        <v/>
      </c>
      <c r="M271" s="67" t="str">
        <f t="shared" si="56"/>
        <v/>
      </c>
      <c r="N271" s="49">
        <v>53</v>
      </c>
      <c r="O271" s="28"/>
      <c r="P271" s="47" t="str">
        <f t="shared" si="57"/>
        <v/>
      </c>
      <c r="Q271" s="24" t="str">
        <f t="shared" si="58"/>
        <v/>
      </c>
      <c r="R271" s="24" t="str">
        <f>IF($L271="","",VLOOKUP(Q271,LISTAS!$F$5:$G$1006,2,0))</f>
        <v/>
      </c>
      <c r="S271" s="36" t="str">
        <f t="shared" si="59"/>
        <v/>
      </c>
      <c r="T271" s="25" t="str">
        <f t="shared" si="60"/>
        <v/>
      </c>
      <c r="U271" s="25" t="str">
        <f t="shared" si="61"/>
        <v/>
      </c>
    </row>
    <row r="272" spans="2:21" ht="16.5" x14ac:dyDescent="0.3">
      <c r="B272" s="26"/>
      <c r="C272" s="22" t="str">
        <f>IF(B272="","",VLOOKUP(B272,LISTAS!$F$5:$G$1006,2,0))</f>
        <v/>
      </c>
      <c r="D272" s="35"/>
      <c r="E272" s="35"/>
      <c r="F272" s="35" t="str">
        <f t="shared" si="51"/>
        <v/>
      </c>
      <c r="G272" s="5"/>
      <c r="H272" s="48" t="str">
        <f t="shared" si="54"/>
        <v/>
      </c>
      <c r="I272" s="63" t="str">
        <f t="shared" si="55"/>
        <v/>
      </c>
      <c r="J272" s="63" t="str">
        <f t="shared" si="55"/>
        <v/>
      </c>
      <c r="K272" s="48" t="str">
        <f t="shared" si="52"/>
        <v/>
      </c>
      <c r="L272" s="69" t="str">
        <f t="shared" si="53"/>
        <v/>
      </c>
      <c r="M272" s="67" t="str">
        <f t="shared" si="56"/>
        <v/>
      </c>
      <c r="N272" s="49">
        <v>54</v>
      </c>
      <c r="O272" s="28"/>
      <c r="P272" s="47" t="str">
        <f t="shared" si="57"/>
        <v/>
      </c>
      <c r="Q272" s="24" t="str">
        <f t="shared" si="58"/>
        <v/>
      </c>
      <c r="R272" s="24" t="str">
        <f>IF($L272="","",VLOOKUP(Q272,LISTAS!$F$5:$G$1006,2,0))</f>
        <v/>
      </c>
      <c r="S272" s="36" t="str">
        <f t="shared" si="59"/>
        <v/>
      </c>
      <c r="T272" s="25" t="str">
        <f t="shared" si="60"/>
        <v/>
      </c>
      <c r="U272" s="25" t="str">
        <f t="shared" si="61"/>
        <v/>
      </c>
    </row>
    <row r="273" spans="2:21" ht="16.5" x14ac:dyDescent="0.3">
      <c r="B273" s="26"/>
      <c r="C273" s="22" t="str">
        <f>IF(B273="","",VLOOKUP(B273,LISTAS!$F$5:$G$1006,2,0))</f>
        <v/>
      </c>
      <c r="D273" s="35"/>
      <c r="E273" s="35"/>
      <c r="F273" s="35" t="str">
        <f t="shared" si="51"/>
        <v/>
      </c>
      <c r="G273" s="5"/>
      <c r="H273" s="48" t="str">
        <f t="shared" si="54"/>
        <v/>
      </c>
      <c r="I273" s="63" t="str">
        <f t="shared" si="55"/>
        <v/>
      </c>
      <c r="J273" s="63" t="str">
        <f t="shared" si="55"/>
        <v/>
      </c>
      <c r="K273" s="48" t="str">
        <f t="shared" si="52"/>
        <v/>
      </c>
      <c r="L273" s="69" t="str">
        <f t="shared" si="53"/>
        <v/>
      </c>
      <c r="M273" s="67" t="str">
        <f t="shared" si="56"/>
        <v/>
      </c>
      <c r="N273" s="49">
        <v>55</v>
      </c>
      <c r="O273" s="28"/>
      <c r="P273" s="47" t="str">
        <f t="shared" si="57"/>
        <v/>
      </c>
      <c r="Q273" s="24" t="str">
        <f t="shared" si="58"/>
        <v/>
      </c>
      <c r="R273" s="24" t="str">
        <f>IF($L273="","",VLOOKUP(Q273,LISTAS!$F$5:$G$1006,2,0))</f>
        <v/>
      </c>
      <c r="S273" s="36" t="str">
        <f t="shared" si="59"/>
        <v/>
      </c>
      <c r="T273" s="25" t="str">
        <f t="shared" si="60"/>
        <v/>
      </c>
      <c r="U273" s="25" t="str">
        <f t="shared" si="61"/>
        <v/>
      </c>
    </row>
    <row r="274" spans="2:21" ht="16.5" x14ac:dyDescent="0.3">
      <c r="B274" s="26"/>
      <c r="C274" s="22" t="str">
        <f>IF(B274="","",VLOOKUP(B274,LISTAS!$F$5:$G$1006,2,0))</f>
        <v/>
      </c>
      <c r="D274" s="35"/>
      <c r="E274" s="35"/>
      <c r="F274" s="35" t="str">
        <f t="shared" si="51"/>
        <v/>
      </c>
      <c r="G274" s="5"/>
      <c r="H274" s="48" t="str">
        <f t="shared" si="54"/>
        <v/>
      </c>
      <c r="I274" s="63" t="str">
        <f t="shared" si="55"/>
        <v/>
      </c>
      <c r="J274" s="63" t="str">
        <f t="shared" si="55"/>
        <v/>
      </c>
      <c r="K274" s="48" t="str">
        <f t="shared" si="52"/>
        <v/>
      </c>
      <c r="L274" s="69" t="str">
        <f t="shared" si="53"/>
        <v/>
      </c>
      <c r="M274" s="67" t="str">
        <f t="shared" si="56"/>
        <v/>
      </c>
      <c r="N274" s="49">
        <v>56</v>
      </c>
      <c r="O274" s="28"/>
      <c r="P274" s="47" t="str">
        <f t="shared" si="57"/>
        <v/>
      </c>
      <c r="Q274" s="24" t="str">
        <f t="shared" si="58"/>
        <v/>
      </c>
      <c r="R274" s="24" t="str">
        <f>IF($L274="","",VLOOKUP(Q274,LISTAS!$F$5:$G$1006,2,0))</f>
        <v/>
      </c>
      <c r="S274" s="36" t="str">
        <f t="shared" si="59"/>
        <v/>
      </c>
      <c r="T274" s="25" t="str">
        <f t="shared" si="60"/>
        <v/>
      </c>
      <c r="U274" s="25" t="str">
        <f t="shared" si="61"/>
        <v/>
      </c>
    </row>
    <row r="275" spans="2:21" ht="16.5" x14ac:dyDescent="0.3">
      <c r="B275" s="26"/>
      <c r="C275" s="22" t="str">
        <f>IF(B275="","",VLOOKUP(B275,LISTAS!$F$5:$G$1006,2,0))</f>
        <v/>
      </c>
      <c r="D275" s="35"/>
      <c r="E275" s="35"/>
      <c r="F275" s="35" t="str">
        <f t="shared" si="51"/>
        <v/>
      </c>
      <c r="G275" s="5"/>
      <c r="H275" s="48" t="str">
        <f t="shared" si="54"/>
        <v/>
      </c>
      <c r="I275" s="63" t="str">
        <f t="shared" si="55"/>
        <v/>
      </c>
      <c r="J275" s="63" t="str">
        <f t="shared" si="55"/>
        <v/>
      </c>
      <c r="K275" s="48" t="str">
        <f t="shared" si="52"/>
        <v/>
      </c>
      <c r="L275" s="69" t="str">
        <f t="shared" si="53"/>
        <v/>
      </c>
      <c r="M275" s="67" t="str">
        <f t="shared" si="56"/>
        <v/>
      </c>
      <c r="N275" s="49">
        <v>57</v>
      </c>
      <c r="O275" s="28"/>
      <c r="P275" s="47" t="str">
        <f t="shared" si="57"/>
        <v/>
      </c>
      <c r="Q275" s="24" t="str">
        <f t="shared" si="58"/>
        <v/>
      </c>
      <c r="R275" s="24" t="str">
        <f>IF($L275="","",VLOOKUP(Q275,LISTAS!$F$5:$G$1006,2,0))</f>
        <v/>
      </c>
      <c r="S275" s="36" t="str">
        <f t="shared" si="59"/>
        <v/>
      </c>
      <c r="T275" s="25" t="str">
        <f t="shared" si="60"/>
        <v/>
      </c>
      <c r="U275" s="25" t="str">
        <f t="shared" si="61"/>
        <v/>
      </c>
    </row>
    <row r="276" spans="2:21" ht="16.5" x14ac:dyDescent="0.3">
      <c r="B276" s="26"/>
      <c r="C276" s="22" t="str">
        <f>IF(B276="","",VLOOKUP(B276,LISTAS!$F$5:$G$1006,2,0))</f>
        <v/>
      </c>
      <c r="D276" s="35"/>
      <c r="E276" s="35"/>
      <c r="F276" s="35" t="str">
        <f t="shared" si="51"/>
        <v/>
      </c>
      <c r="G276" s="5"/>
      <c r="H276" s="48" t="str">
        <f t="shared" si="54"/>
        <v/>
      </c>
      <c r="I276" s="63" t="str">
        <f t="shared" si="55"/>
        <v/>
      </c>
      <c r="J276" s="63" t="str">
        <f t="shared" si="55"/>
        <v/>
      </c>
      <c r="K276" s="48" t="str">
        <f t="shared" si="52"/>
        <v/>
      </c>
      <c r="L276" s="69" t="str">
        <f t="shared" si="53"/>
        <v/>
      </c>
      <c r="M276" s="67" t="str">
        <f t="shared" si="56"/>
        <v/>
      </c>
      <c r="N276" s="49">
        <v>58</v>
      </c>
      <c r="O276" s="28"/>
      <c r="P276" s="47" t="str">
        <f t="shared" si="57"/>
        <v/>
      </c>
      <c r="Q276" s="24" t="str">
        <f t="shared" si="58"/>
        <v/>
      </c>
      <c r="R276" s="24" t="str">
        <f>IF($L276="","",VLOOKUP(Q276,LISTAS!$F$5:$G$1006,2,0))</f>
        <v/>
      </c>
      <c r="S276" s="36" t="str">
        <f t="shared" si="59"/>
        <v/>
      </c>
      <c r="T276" s="25" t="str">
        <f t="shared" si="60"/>
        <v/>
      </c>
      <c r="U276" s="25" t="str">
        <f t="shared" si="61"/>
        <v/>
      </c>
    </row>
    <row r="277" spans="2:21" ht="16.5" x14ac:dyDescent="0.3">
      <c r="B277" s="26"/>
      <c r="C277" s="22" t="str">
        <f>IF(B277="","",VLOOKUP(B277,LISTAS!$F$5:$G$1006,2,0))</f>
        <v/>
      </c>
      <c r="D277" s="35"/>
      <c r="E277" s="35"/>
      <c r="F277" s="35" t="str">
        <f t="shared" si="51"/>
        <v/>
      </c>
      <c r="G277" s="5"/>
      <c r="H277" s="48" t="str">
        <f t="shared" si="54"/>
        <v/>
      </c>
      <c r="I277" s="63" t="str">
        <f t="shared" si="55"/>
        <v/>
      </c>
      <c r="J277" s="63" t="str">
        <f t="shared" si="55"/>
        <v/>
      </c>
      <c r="K277" s="48" t="str">
        <f t="shared" si="52"/>
        <v/>
      </c>
      <c r="L277" s="69" t="str">
        <f t="shared" si="53"/>
        <v/>
      </c>
      <c r="M277" s="67" t="str">
        <f t="shared" si="56"/>
        <v/>
      </c>
      <c r="N277" s="49">
        <v>59</v>
      </c>
      <c r="O277" s="28"/>
      <c r="P277" s="47" t="str">
        <f t="shared" si="57"/>
        <v/>
      </c>
      <c r="Q277" s="24" t="str">
        <f t="shared" si="58"/>
        <v/>
      </c>
      <c r="R277" s="24" t="str">
        <f>IF($L277="","",VLOOKUP(Q277,LISTAS!$F$5:$G$1006,2,0))</f>
        <v/>
      </c>
      <c r="S277" s="36" t="str">
        <f t="shared" si="59"/>
        <v/>
      </c>
      <c r="T277" s="25" t="str">
        <f t="shared" si="60"/>
        <v/>
      </c>
      <c r="U277" s="25" t="str">
        <f t="shared" si="61"/>
        <v/>
      </c>
    </row>
    <row r="278" spans="2:21" ht="16.5" x14ac:dyDescent="0.3">
      <c r="B278" s="26"/>
      <c r="C278" s="22" t="str">
        <f>IF(B278="","",VLOOKUP(B278,LISTAS!$F$5:$G$1006,2,0))</f>
        <v/>
      </c>
      <c r="D278" s="35"/>
      <c r="E278" s="35"/>
      <c r="F278" s="35" t="str">
        <f t="shared" si="51"/>
        <v/>
      </c>
      <c r="G278" s="5"/>
      <c r="H278" s="48" t="str">
        <f t="shared" si="54"/>
        <v/>
      </c>
      <c r="I278" s="63" t="str">
        <f t="shared" si="55"/>
        <v/>
      </c>
      <c r="J278" s="63" t="str">
        <f t="shared" si="55"/>
        <v/>
      </c>
      <c r="K278" s="48" t="str">
        <f t="shared" si="52"/>
        <v/>
      </c>
      <c r="L278" s="69" t="str">
        <f t="shared" si="53"/>
        <v/>
      </c>
      <c r="M278" s="67" t="str">
        <f t="shared" si="56"/>
        <v/>
      </c>
      <c r="N278" s="49">
        <v>60</v>
      </c>
      <c r="O278" s="28"/>
      <c r="P278" s="47" t="str">
        <f t="shared" si="57"/>
        <v/>
      </c>
      <c r="Q278" s="24" t="str">
        <f t="shared" si="58"/>
        <v/>
      </c>
      <c r="R278" s="24" t="str">
        <f>IF($L278="","",VLOOKUP(Q278,LISTAS!$F$5:$G$1006,2,0))</f>
        <v/>
      </c>
      <c r="S278" s="36" t="str">
        <f t="shared" si="59"/>
        <v/>
      </c>
      <c r="T278" s="25" t="str">
        <f t="shared" si="60"/>
        <v/>
      </c>
      <c r="U278" s="25" t="str">
        <f t="shared" si="61"/>
        <v/>
      </c>
    </row>
    <row r="279" spans="2:21" ht="16.5" x14ac:dyDescent="0.3">
      <c r="B279" s="26"/>
      <c r="C279" s="22" t="str">
        <f>IF(B279="","",VLOOKUP(B279,LISTAS!$F$5:$G$1006,2,0))</f>
        <v/>
      </c>
      <c r="D279" s="35"/>
      <c r="E279" s="35"/>
      <c r="F279" s="35" t="str">
        <f t="shared" si="51"/>
        <v/>
      </c>
      <c r="G279" s="5"/>
      <c r="H279" s="48" t="str">
        <f t="shared" si="54"/>
        <v/>
      </c>
      <c r="I279" s="63" t="str">
        <f t="shared" si="55"/>
        <v/>
      </c>
      <c r="J279" s="63" t="str">
        <f t="shared" si="55"/>
        <v/>
      </c>
      <c r="K279" s="48" t="str">
        <f t="shared" si="52"/>
        <v/>
      </c>
      <c r="L279" s="69" t="str">
        <f t="shared" si="53"/>
        <v/>
      </c>
      <c r="M279" s="67" t="str">
        <f t="shared" si="56"/>
        <v/>
      </c>
      <c r="N279" s="49">
        <v>61</v>
      </c>
      <c r="O279" s="28"/>
      <c r="P279" s="47" t="str">
        <f t="shared" si="57"/>
        <v/>
      </c>
      <c r="Q279" s="24" t="str">
        <f t="shared" si="58"/>
        <v/>
      </c>
      <c r="R279" s="24" t="str">
        <f>IF($L279="","",VLOOKUP(Q279,LISTAS!$F$5:$G$1006,2,0))</f>
        <v/>
      </c>
      <c r="S279" s="36" t="str">
        <f t="shared" si="59"/>
        <v/>
      </c>
      <c r="T279" s="25" t="str">
        <f t="shared" si="60"/>
        <v/>
      </c>
      <c r="U279" s="25" t="str">
        <f t="shared" si="61"/>
        <v/>
      </c>
    </row>
    <row r="280" spans="2:21" ht="16.5" x14ac:dyDescent="0.3">
      <c r="B280" s="26"/>
      <c r="C280" s="22" t="str">
        <f>IF(B280="","",VLOOKUP(B280,LISTAS!$F$5:$G$1006,2,0))</f>
        <v/>
      </c>
      <c r="D280" s="35"/>
      <c r="E280" s="35"/>
      <c r="F280" s="35" t="str">
        <f t="shared" si="51"/>
        <v/>
      </c>
      <c r="G280" s="5"/>
      <c r="H280" s="48" t="str">
        <f t="shared" si="54"/>
        <v/>
      </c>
      <c r="I280" s="63" t="str">
        <f t="shared" si="55"/>
        <v/>
      </c>
      <c r="J280" s="63" t="str">
        <f t="shared" si="55"/>
        <v/>
      </c>
      <c r="K280" s="48" t="str">
        <f t="shared" si="52"/>
        <v/>
      </c>
      <c r="L280" s="69" t="str">
        <f t="shared" si="53"/>
        <v/>
      </c>
      <c r="M280" s="67" t="str">
        <f t="shared" si="56"/>
        <v/>
      </c>
      <c r="N280" s="49">
        <v>62</v>
      </c>
      <c r="O280" s="28"/>
      <c r="P280" s="47" t="str">
        <f t="shared" si="57"/>
        <v/>
      </c>
      <c r="Q280" s="24" t="str">
        <f t="shared" si="58"/>
        <v/>
      </c>
      <c r="R280" s="24" t="str">
        <f>IF($L280="","",VLOOKUP(Q280,LISTAS!$F$5:$G$1006,2,0))</f>
        <v/>
      </c>
      <c r="S280" s="36" t="str">
        <f t="shared" si="59"/>
        <v/>
      </c>
      <c r="T280" s="25" t="str">
        <f t="shared" si="60"/>
        <v/>
      </c>
      <c r="U280" s="25" t="str">
        <f t="shared" si="61"/>
        <v/>
      </c>
    </row>
    <row r="281" spans="2:21" ht="16.5" x14ac:dyDescent="0.3">
      <c r="B281" s="26"/>
      <c r="C281" s="22" t="str">
        <f>IF(B281="","",VLOOKUP(B281,LISTAS!$F$5:$G$1006,2,0))</f>
        <v/>
      </c>
      <c r="D281" s="35"/>
      <c r="E281" s="35"/>
      <c r="F281" s="35" t="str">
        <f t="shared" si="51"/>
        <v/>
      </c>
      <c r="G281" s="5"/>
      <c r="H281" s="48" t="str">
        <f t="shared" si="54"/>
        <v/>
      </c>
      <c r="I281" s="63" t="str">
        <f t="shared" si="55"/>
        <v/>
      </c>
      <c r="J281" s="63" t="str">
        <f t="shared" si="55"/>
        <v/>
      </c>
      <c r="K281" s="48" t="str">
        <f t="shared" si="52"/>
        <v/>
      </c>
      <c r="L281" s="69" t="str">
        <f t="shared" si="53"/>
        <v/>
      </c>
      <c r="M281" s="67" t="str">
        <f t="shared" si="56"/>
        <v/>
      </c>
      <c r="N281" s="49">
        <v>63</v>
      </c>
      <c r="O281" s="28"/>
      <c r="P281" s="47" t="str">
        <f t="shared" si="57"/>
        <v/>
      </c>
      <c r="Q281" s="24" t="str">
        <f t="shared" si="58"/>
        <v/>
      </c>
      <c r="R281" s="24" t="str">
        <f>IF($L281="","",VLOOKUP(Q281,LISTAS!$F$5:$G$1006,2,0))</f>
        <v/>
      </c>
      <c r="S281" s="36" t="str">
        <f t="shared" si="59"/>
        <v/>
      </c>
      <c r="T281" s="25" t="str">
        <f t="shared" si="60"/>
        <v/>
      </c>
      <c r="U281" s="25" t="str">
        <f t="shared" si="61"/>
        <v/>
      </c>
    </row>
    <row r="282" spans="2:21" ht="16.5" x14ac:dyDescent="0.3">
      <c r="B282" s="26"/>
      <c r="C282" s="22" t="str">
        <f>IF(B282="","",VLOOKUP(B282,LISTAS!$F$5:$G$1006,2,0))</f>
        <v/>
      </c>
      <c r="D282" s="35"/>
      <c r="E282" s="35"/>
      <c r="F282" s="35" t="str">
        <f t="shared" si="51"/>
        <v/>
      </c>
      <c r="G282" s="5"/>
      <c r="H282" s="48" t="str">
        <f t="shared" si="54"/>
        <v/>
      </c>
      <c r="I282" s="63" t="str">
        <f t="shared" si="55"/>
        <v/>
      </c>
      <c r="J282" s="63" t="str">
        <f t="shared" si="55"/>
        <v/>
      </c>
      <c r="K282" s="48" t="str">
        <f t="shared" si="52"/>
        <v/>
      </c>
      <c r="L282" s="69" t="str">
        <f t="shared" si="53"/>
        <v/>
      </c>
      <c r="M282" s="67" t="str">
        <f t="shared" si="56"/>
        <v/>
      </c>
      <c r="N282" s="49">
        <v>64</v>
      </c>
      <c r="O282" s="28"/>
      <c r="P282" s="47" t="str">
        <f t="shared" si="57"/>
        <v/>
      </c>
      <c r="Q282" s="24" t="str">
        <f t="shared" si="58"/>
        <v/>
      </c>
      <c r="R282" s="24" t="str">
        <f>IF($L282="","",VLOOKUP(Q282,LISTAS!$F$5:$G$1006,2,0))</f>
        <v/>
      </c>
      <c r="S282" s="36" t="str">
        <f t="shared" si="59"/>
        <v/>
      </c>
      <c r="T282" s="25" t="str">
        <f t="shared" si="60"/>
        <v/>
      </c>
      <c r="U282" s="25" t="str">
        <f t="shared" si="61"/>
        <v/>
      </c>
    </row>
    <row r="283" spans="2:21" ht="16.5" x14ac:dyDescent="0.3">
      <c r="B283" s="26"/>
      <c r="C283" s="22" t="str">
        <f>IF(B283="","",VLOOKUP(B283,LISTAS!$F$5:$G$1006,2,0))</f>
        <v/>
      </c>
      <c r="D283" s="35"/>
      <c r="E283" s="35"/>
      <c r="F283" s="35" t="str">
        <f t="shared" ref="F283:F318" si="62">IF(D283="",IF(E283="","",SUM(D283:E283)),SUM(D283:E283))</f>
        <v/>
      </c>
      <c r="G283" s="5"/>
      <c r="H283" s="48" t="str">
        <f t="shared" si="54"/>
        <v/>
      </c>
      <c r="I283" s="63" t="str">
        <f t="shared" si="55"/>
        <v/>
      </c>
      <c r="J283" s="63" t="str">
        <f t="shared" si="55"/>
        <v/>
      </c>
      <c r="K283" s="48" t="str">
        <f t="shared" ref="K283:K318" si="63">IF($L283="","",F283)</f>
        <v/>
      </c>
      <c r="L283" s="69" t="str">
        <f t="shared" ref="L283:L318" si="64">H283</f>
        <v/>
      </c>
      <c r="M283" s="67" t="str">
        <f t="shared" si="56"/>
        <v/>
      </c>
      <c r="N283" s="49">
        <v>65</v>
      </c>
      <c r="O283" s="28"/>
      <c r="P283" s="47" t="str">
        <f t="shared" si="57"/>
        <v/>
      </c>
      <c r="Q283" s="24" t="str">
        <f t="shared" si="58"/>
        <v/>
      </c>
      <c r="R283" s="24" t="str">
        <f>IF($L283="","",VLOOKUP(Q283,LISTAS!$F$5:$G$1006,2,0))</f>
        <v/>
      </c>
      <c r="S283" s="36" t="str">
        <f t="shared" si="59"/>
        <v/>
      </c>
      <c r="T283" s="25" t="str">
        <f t="shared" si="60"/>
        <v/>
      </c>
      <c r="U283" s="25" t="str">
        <f t="shared" si="61"/>
        <v/>
      </c>
    </row>
    <row r="284" spans="2:21" ht="16.5" x14ac:dyDescent="0.3">
      <c r="B284" s="26"/>
      <c r="C284" s="22" t="str">
        <f>IF(B284="","",VLOOKUP(B284,LISTAS!$F$5:$G$1006,2,0))</f>
        <v/>
      </c>
      <c r="D284" s="35"/>
      <c r="E284" s="35"/>
      <c r="F284" s="35" t="str">
        <f t="shared" si="62"/>
        <v/>
      </c>
      <c r="G284" s="5"/>
      <c r="H284" s="48" t="str">
        <f t="shared" ref="H284:H318" si="65">IF(F284="","",F284+(ROW(F284)/1000))</f>
        <v/>
      </c>
      <c r="I284" s="63" t="str">
        <f t="shared" ref="I284:J318" si="66">IF($L284="","",IF(B284="","",B284))</f>
        <v/>
      </c>
      <c r="J284" s="63" t="str">
        <f t="shared" si="66"/>
        <v/>
      </c>
      <c r="K284" s="48" t="str">
        <f t="shared" si="63"/>
        <v/>
      </c>
      <c r="L284" s="69" t="str">
        <f t="shared" si="64"/>
        <v/>
      </c>
      <c r="M284" s="67" t="str">
        <f t="shared" ref="M284:M318" si="67">IF(L284="","",LARGE($L$219:$L$318,N284))</f>
        <v/>
      </c>
      <c r="N284" s="49">
        <v>66</v>
      </c>
      <c r="O284" s="28"/>
      <c r="P284" s="47" t="str">
        <f t="shared" ref="P284:P318" si="68">IF(S284&lt;&gt;"",_xlfn.RANK.EQ(S284,$S$219:$S$318,0),"")</f>
        <v/>
      </c>
      <c r="Q284" s="24" t="str">
        <f t="shared" ref="Q284:Q318" si="69">IF($L284="","",VLOOKUP(M284,$H$219:$K$318,2,0))</f>
        <v/>
      </c>
      <c r="R284" s="24" t="str">
        <f>IF($L284="","",VLOOKUP(Q284,LISTAS!$F$5:$G$1006,2,0))</f>
        <v/>
      </c>
      <c r="S284" s="36" t="str">
        <f t="shared" ref="S284:S318" si="70">IF($L284="","",VLOOKUP(M284,$H$219:$K$318,4,0))</f>
        <v/>
      </c>
      <c r="T284" s="25" t="str">
        <f t="shared" ref="T284:T318" si="71">IF($P284="","",IF(S284=$U$5,"",IF($P284=1,400,IF($P284=2,340,IF($P284=3,300,IF($P284=4,280,IF($P284=5,270,IF($P284=6,260,IF($P284=7,250,IF($P284=8,240,IF($P284=9,200,IF($P284=10,200,IF($P284=11,200,IF($P284=12,200,IF($P284=13,200,IF($P284=14,200,IF($P284=15,200,IF($P284=16,200,IF($P284&gt;16,"","")))))))))))))))))))</f>
        <v/>
      </c>
      <c r="U284" s="25" t="str">
        <f t="shared" ref="U284:U318" si="72">IF(P284="","",IF($S$5="NÃO","",IF(S284=$U$5,"",IF(P284=1,400,IF(P284=2,340,IF(P284=3,300,IF(P284=4,280,IF(P284=5,270,IF(P284=6,260,IF(P284=7,250,IF(P284=8,240,IF(P284=9,200,IF(P284=10,200,IF(P284=11,200,IF(P284=12,200,IF(P284=13,200,IF(P284=14,200,IF(P284=15,200,IF(P284=16,200,IF(P284&gt;16,"",""))))))))))))))))))))</f>
        <v/>
      </c>
    </row>
    <row r="285" spans="2:21" ht="16.5" x14ac:dyDescent="0.3">
      <c r="B285" s="26"/>
      <c r="C285" s="22" t="str">
        <f>IF(B285="","",VLOOKUP(B285,LISTAS!$F$5:$G$1006,2,0))</f>
        <v/>
      </c>
      <c r="D285" s="35"/>
      <c r="E285" s="35"/>
      <c r="F285" s="35" t="str">
        <f t="shared" si="62"/>
        <v/>
      </c>
      <c r="G285" s="5"/>
      <c r="H285" s="48" t="str">
        <f t="shared" si="65"/>
        <v/>
      </c>
      <c r="I285" s="63" t="str">
        <f t="shared" si="66"/>
        <v/>
      </c>
      <c r="J285" s="63" t="str">
        <f t="shared" si="66"/>
        <v/>
      </c>
      <c r="K285" s="48" t="str">
        <f t="shared" si="63"/>
        <v/>
      </c>
      <c r="L285" s="69" t="str">
        <f t="shared" si="64"/>
        <v/>
      </c>
      <c r="M285" s="67" t="str">
        <f t="shared" si="67"/>
        <v/>
      </c>
      <c r="N285" s="49">
        <v>67</v>
      </c>
      <c r="O285" s="28"/>
      <c r="P285" s="47" t="str">
        <f t="shared" si="68"/>
        <v/>
      </c>
      <c r="Q285" s="24" t="str">
        <f t="shared" si="69"/>
        <v/>
      </c>
      <c r="R285" s="24" t="str">
        <f>IF($L285="","",VLOOKUP(Q285,LISTAS!$F$5:$G$1006,2,0))</f>
        <v/>
      </c>
      <c r="S285" s="36" t="str">
        <f t="shared" si="70"/>
        <v/>
      </c>
      <c r="T285" s="25" t="str">
        <f t="shared" si="71"/>
        <v/>
      </c>
      <c r="U285" s="25" t="str">
        <f t="shared" si="72"/>
        <v/>
      </c>
    </row>
    <row r="286" spans="2:21" ht="16.5" x14ac:dyDescent="0.3">
      <c r="B286" s="26"/>
      <c r="C286" s="22" t="str">
        <f>IF(B286="","",VLOOKUP(B286,LISTAS!$F$5:$G$1006,2,0))</f>
        <v/>
      </c>
      <c r="D286" s="35"/>
      <c r="E286" s="35"/>
      <c r="F286" s="35" t="str">
        <f t="shared" si="62"/>
        <v/>
      </c>
      <c r="G286" s="5"/>
      <c r="H286" s="48" t="str">
        <f t="shared" si="65"/>
        <v/>
      </c>
      <c r="I286" s="63" t="str">
        <f t="shared" si="66"/>
        <v/>
      </c>
      <c r="J286" s="63" t="str">
        <f t="shared" si="66"/>
        <v/>
      </c>
      <c r="K286" s="48" t="str">
        <f t="shared" si="63"/>
        <v/>
      </c>
      <c r="L286" s="69" t="str">
        <f t="shared" si="64"/>
        <v/>
      </c>
      <c r="M286" s="67" t="str">
        <f t="shared" si="67"/>
        <v/>
      </c>
      <c r="N286" s="49">
        <v>68</v>
      </c>
      <c r="O286" s="28"/>
      <c r="P286" s="47" t="str">
        <f t="shared" si="68"/>
        <v/>
      </c>
      <c r="Q286" s="24" t="str">
        <f t="shared" si="69"/>
        <v/>
      </c>
      <c r="R286" s="24" t="str">
        <f>IF($L286="","",VLOOKUP(Q286,LISTAS!$F$5:$G$1006,2,0))</f>
        <v/>
      </c>
      <c r="S286" s="36" t="str">
        <f t="shared" si="70"/>
        <v/>
      </c>
      <c r="T286" s="25" t="str">
        <f t="shared" si="71"/>
        <v/>
      </c>
      <c r="U286" s="25" t="str">
        <f t="shared" si="72"/>
        <v/>
      </c>
    </row>
    <row r="287" spans="2:21" ht="16.5" x14ac:dyDescent="0.3">
      <c r="B287" s="26"/>
      <c r="C287" s="22" t="str">
        <f>IF(B287="","",VLOOKUP(B287,LISTAS!$F$5:$G$1006,2,0))</f>
        <v/>
      </c>
      <c r="D287" s="35"/>
      <c r="E287" s="35"/>
      <c r="F287" s="35" t="str">
        <f t="shared" si="62"/>
        <v/>
      </c>
      <c r="G287" s="5"/>
      <c r="H287" s="48" t="str">
        <f t="shared" si="65"/>
        <v/>
      </c>
      <c r="I287" s="63" t="str">
        <f t="shared" si="66"/>
        <v/>
      </c>
      <c r="J287" s="63" t="str">
        <f t="shared" si="66"/>
        <v/>
      </c>
      <c r="K287" s="48" t="str">
        <f t="shared" si="63"/>
        <v/>
      </c>
      <c r="L287" s="69" t="str">
        <f t="shared" si="64"/>
        <v/>
      </c>
      <c r="M287" s="67" t="str">
        <f t="shared" si="67"/>
        <v/>
      </c>
      <c r="N287" s="49">
        <v>69</v>
      </c>
      <c r="O287" s="28"/>
      <c r="P287" s="47" t="str">
        <f t="shared" si="68"/>
        <v/>
      </c>
      <c r="Q287" s="24" t="str">
        <f t="shared" si="69"/>
        <v/>
      </c>
      <c r="R287" s="24" t="str">
        <f>IF($L287="","",VLOOKUP(Q287,LISTAS!$F$5:$G$1006,2,0))</f>
        <v/>
      </c>
      <c r="S287" s="36" t="str">
        <f t="shared" si="70"/>
        <v/>
      </c>
      <c r="T287" s="25" t="str">
        <f t="shared" si="71"/>
        <v/>
      </c>
      <c r="U287" s="25" t="str">
        <f t="shared" si="72"/>
        <v/>
      </c>
    </row>
    <row r="288" spans="2:21" ht="16.5" x14ac:dyDescent="0.3">
      <c r="B288" s="26"/>
      <c r="C288" s="22" t="str">
        <f>IF(B288="","",VLOOKUP(B288,LISTAS!$F$5:$G$1006,2,0))</f>
        <v/>
      </c>
      <c r="D288" s="35"/>
      <c r="E288" s="35"/>
      <c r="F288" s="35" t="str">
        <f t="shared" si="62"/>
        <v/>
      </c>
      <c r="G288" s="5"/>
      <c r="H288" s="48" t="str">
        <f t="shared" si="65"/>
        <v/>
      </c>
      <c r="I288" s="63" t="str">
        <f t="shared" si="66"/>
        <v/>
      </c>
      <c r="J288" s="63" t="str">
        <f t="shared" si="66"/>
        <v/>
      </c>
      <c r="K288" s="48" t="str">
        <f t="shared" si="63"/>
        <v/>
      </c>
      <c r="L288" s="69" t="str">
        <f t="shared" si="64"/>
        <v/>
      </c>
      <c r="M288" s="67" t="str">
        <f t="shared" si="67"/>
        <v/>
      </c>
      <c r="N288" s="49">
        <v>70</v>
      </c>
      <c r="O288" s="28"/>
      <c r="P288" s="47" t="str">
        <f t="shared" si="68"/>
        <v/>
      </c>
      <c r="Q288" s="24" t="str">
        <f t="shared" si="69"/>
        <v/>
      </c>
      <c r="R288" s="24" t="str">
        <f>IF($L288="","",VLOOKUP(Q288,LISTAS!$F$5:$G$1006,2,0))</f>
        <v/>
      </c>
      <c r="S288" s="36" t="str">
        <f t="shared" si="70"/>
        <v/>
      </c>
      <c r="T288" s="25" t="str">
        <f t="shared" si="71"/>
        <v/>
      </c>
      <c r="U288" s="25" t="str">
        <f t="shared" si="72"/>
        <v/>
      </c>
    </row>
    <row r="289" spans="2:21" ht="16.5" x14ac:dyDescent="0.3">
      <c r="B289" s="26"/>
      <c r="C289" s="22" t="str">
        <f>IF(B289="","",VLOOKUP(B289,LISTAS!$F$5:$G$1006,2,0))</f>
        <v/>
      </c>
      <c r="D289" s="35"/>
      <c r="E289" s="35"/>
      <c r="F289" s="35" t="str">
        <f t="shared" si="62"/>
        <v/>
      </c>
      <c r="G289" s="5"/>
      <c r="H289" s="48" t="str">
        <f t="shared" si="65"/>
        <v/>
      </c>
      <c r="I289" s="63" t="str">
        <f t="shared" si="66"/>
        <v/>
      </c>
      <c r="J289" s="63" t="str">
        <f t="shared" si="66"/>
        <v/>
      </c>
      <c r="K289" s="48" t="str">
        <f t="shared" si="63"/>
        <v/>
      </c>
      <c r="L289" s="69" t="str">
        <f t="shared" si="64"/>
        <v/>
      </c>
      <c r="M289" s="67" t="str">
        <f t="shared" si="67"/>
        <v/>
      </c>
      <c r="N289" s="49">
        <v>71</v>
      </c>
      <c r="O289" s="28"/>
      <c r="P289" s="47" t="str">
        <f t="shared" si="68"/>
        <v/>
      </c>
      <c r="Q289" s="24" t="str">
        <f t="shared" si="69"/>
        <v/>
      </c>
      <c r="R289" s="24" t="str">
        <f>IF($L289="","",VLOOKUP(Q289,LISTAS!$F$5:$G$1006,2,0))</f>
        <v/>
      </c>
      <c r="S289" s="36" t="str">
        <f t="shared" si="70"/>
        <v/>
      </c>
      <c r="T289" s="25" t="str">
        <f t="shared" si="71"/>
        <v/>
      </c>
      <c r="U289" s="25" t="str">
        <f t="shared" si="72"/>
        <v/>
      </c>
    </row>
    <row r="290" spans="2:21" ht="16.5" x14ac:dyDescent="0.3">
      <c r="B290" s="26"/>
      <c r="C290" s="22" t="str">
        <f>IF(B290="","",VLOOKUP(B290,LISTAS!$F$5:$G$1006,2,0))</f>
        <v/>
      </c>
      <c r="D290" s="35"/>
      <c r="E290" s="35"/>
      <c r="F290" s="35" t="str">
        <f t="shared" si="62"/>
        <v/>
      </c>
      <c r="G290" s="5"/>
      <c r="H290" s="48" t="str">
        <f t="shared" si="65"/>
        <v/>
      </c>
      <c r="I290" s="63" t="str">
        <f t="shared" si="66"/>
        <v/>
      </c>
      <c r="J290" s="63" t="str">
        <f t="shared" si="66"/>
        <v/>
      </c>
      <c r="K290" s="48" t="str">
        <f t="shared" si="63"/>
        <v/>
      </c>
      <c r="L290" s="69" t="str">
        <f t="shared" si="64"/>
        <v/>
      </c>
      <c r="M290" s="67" t="str">
        <f t="shared" si="67"/>
        <v/>
      </c>
      <c r="N290" s="49">
        <v>72</v>
      </c>
      <c r="O290" s="28"/>
      <c r="P290" s="47" t="str">
        <f t="shared" si="68"/>
        <v/>
      </c>
      <c r="Q290" s="24" t="str">
        <f t="shared" si="69"/>
        <v/>
      </c>
      <c r="R290" s="24" t="str">
        <f>IF($L290="","",VLOOKUP(Q290,LISTAS!$F$5:$G$1006,2,0))</f>
        <v/>
      </c>
      <c r="S290" s="36" t="str">
        <f t="shared" si="70"/>
        <v/>
      </c>
      <c r="T290" s="25" t="str">
        <f t="shared" si="71"/>
        <v/>
      </c>
      <c r="U290" s="25" t="str">
        <f t="shared" si="72"/>
        <v/>
      </c>
    </row>
    <row r="291" spans="2:21" ht="16.5" x14ac:dyDescent="0.3">
      <c r="B291" s="26"/>
      <c r="C291" s="22" t="str">
        <f>IF(B291="","",VLOOKUP(B291,LISTAS!$F$5:$G$1006,2,0))</f>
        <v/>
      </c>
      <c r="D291" s="35"/>
      <c r="E291" s="35"/>
      <c r="F291" s="35" t="str">
        <f t="shared" si="62"/>
        <v/>
      </c>
      <c r="G291" s="5"/>
      <c r="H291" s="48" t="str">
        <f t="shared" si="65"/>
        <v/>
      </c>
      <c r="I291" s="63" t="str">
        <f t="shared" si="66"/>
        <v/>
      </c>
      <c r="J291" s="63" t="str">
        <f t="shared" si="66"/>
        <v/>
      </c>
      <c r="K291" s="48" t="str">
        <f t="shared" si="63"/>
        <v/>
      </c>
      <c r="L291" s="69" t="str">
        <f t="shared" si="64"/>
        <v/>
      </c>
      <c r="M291" s="67" t="str">
        <f t="shared" si="67"/>
        <v/>
      </c>
      <c r="N291" s="49">
        <v>73</v>
      </c>
      <c r="O291" s="28"/>
      <c r="P291" s="47" t="str">
        <f t="shared" si="68"/>
        <v/>
      </c>
      <c r="Q291" s="24" t="str">
        <f t="shared" si="69"/>
        <v/>
      </c>
      <c r="R291" s="24" t="str">
        <f>IF($L291="","",VLOOKUP(Q291,LISTAS!$F$5:$G$1006,2,0))</f>
        <v/>
      </c>
      <c r="S291" s="36" t="str">
        <f t="shared" si="70"/>
        <v/>
      </c>
      <c r="T291" s="25" t="str">
        <f t="shared" si="71"/>
        <v/>
      </c>
      <c r="U291" s="25" t="str">
        <f t="shared" si="72"/>
        <v/>
      </c>
    </row>
    <row r="292" spans="2:21" ht="16.5" x14ac:dyDescent="0.3">
      <c r="B292" s="26"/>
      <c r="C292" s="22" t="str">
        <f>IF(B292="","",VLOOKUP(B292,LISTAS!$F$5:$G$1006,2,0))</f>
        <v/>
      </c>
      <c r="D292" s="35"/>
      <c r="E292" s="35"/>
      <c r="F292" s="35" t="str">
        <f t="shared" si="62"/>
        <v/>
      </c>
      <c r="G292" s="5"/>
      <c r="H292" s="48" t="str">
        <f t="shared" si="65"/>
        <v/>
      </c>
      <c r="I292" s="63" t="str">
        <f t="shared" si="66"/>
        <v/>
      </c>
      <c r="J292" s="63" t="str">
        <f t="shared" si="66"/>
        <v/>
      </c>
      <c r="K292" s="48" t="str">
        <f t="shared" si="63"/>
        <v/>
      </c>
      <c r="L292" s="69" t="str">
        <f t="shared" si="64"/>
        <v/>
      </c>
      <c r="M292" s="67" t="str">
        <f t="shared" si="67"/>
        <v/>
      </c>
      <c r="N292" s="49">
        <v>74</v>
      </c>
      <c r="O292" s="28"/>
      <c r="P292" s="47" t="str">
        <f t="shared" si="68"/>
        <v/>
      </c>
      <c r="Q292" s="24" t="str">
        <f t="shared" si="69"/>
        <v/>
      </c>
      <c r="R292" s="24" t="str">
        <f>IF($L292="","",VLOOKUP(Q292,LISTAS!$F$5:$G$1006,2,0))</f>
        <v/>
      </c>
      <c r="S292" s="36" t="str">
        <f t="shared" si="70"/>
        <v/>
      </c>
      <c r="T292" s="25" t="str">
        <f t="shared" si="71"/>
        <v/>
      </c>
      <c r="U292" s="25" t="str">
        <f t="shared" si="72"/>
        <v/>
      </c>
    </row>
    <row r="293" spans="2:21" ht="16.5" x14ac:dyDescent="0.3">
      <c r="B293" s="26"/>
      <c r="C293" s="22" t="str">
        <f>IF(B293="","",VLOOKUP(B293,LISTAS!$F$5:$G$1006,2,0))</f>
        <v/>
      </c>
      <c r="D293" s="35"/>
      <c r="E293" s="35"/>
      <c r="F293" s="35" t="str">
        <f t="shared" si="62"/>
        <v/>
      </c>
      <c r="G293" s="5"/>
      <c r="H293" s="48" t="str">
        <f t="shared" si="65"/>
        <v/>
      </c>
      <c r="I293" s="63" t="str">
        <f t="shared" si="66"/>
        <v/>
      </c>
      <c r="J293" s="63" t="str">
        <f t="shared" si="66"/>
        <v/>
      </c>
      <c r="K293" s="48" t="str">
        <f t="shared" si="63"/>
        <v/>
      </c>
      <c r="L293" s="69" t="str">
        <f t="shared" si="64"/>
        <v/>
      </c>
      <c r="M293" s="67" t="str">
        <f t="shared" si="67"/>
        <v/>
      </c>
      <c r="N293" s="49">
        <v>75</v>
      </c>
      <c r="O293" s="28"/>
      <c r="P293" s="47" t="str">
        <f t="shared" si="68"/>
        <v/>
      </c>
      <c r="Q293" s="24" t="str">
        <f t="shared" si="69"/>
        <v/>
      </c>
      <c r="R293" s="24" t="str">
        <f>IF($L293="","",VLOOKUP(Q293,LISTAS!$F$5:$G$1006,2,0))</f>
        <v/>
      </c>
      <c r="S293" s="36" t="str">
        <f t="shared" si="70"/>
        <v/>
      </c>
      <c r="T293" s="25" t="str">
        <f t="shared" si="71"/>
        <v/>
      </c>
      <c r="U293" s="25" t="str">
        <f t="shared" si="72"/>
        <v/>
      </c>
    </row>
    <row r="294" spans="2:21" ht="16.5" x14ac:dyDescent="0.3">
      <c r="B294" s="26"/>
      <c r="C294" s="22" t="str">
        <f>IF(B294="","",VLOOKUP(B294,LISTAS!$F$5:$G$1006,2,0))</f>
        <v/>
      </c>
      <c r="D294" s="35"/>
      <c r="E294" s="35"/>
      <c r="F294" s="35" t="str">
        <f t="shared" si="62"/>
        <v/>
      </c>
      <c r="G294" s="5"/>
      <c r="H294" s="48" t="str">
        <f t="shared" si="65"/>
        <v/>
      </c>
      <c r="I294" s="63" t="str">
        <f t="shared" si="66"/>
        <v/>
      </c>
      <c r="J294" s="63" t="str">
        <f t="shared" si="66"/>
        <v/>
      </c>
      <c r="K294" s="48" t="str">
        <f t="shared" si="63"/>
        <v/>
      </c>
      <c r="L294" s="69" t="str">
        <f t="shared" si="64"/>
        <v/>
      </c>
      <c r="M294" s="67" t="str">
        <f t="shared" si="67"/>
        <v/>
      </c>
      <c r="N294" s="49">
        <v>76</v>
      </c>
      <c r="O294" s="28"/>
      <c r="P294" s="47" t="str">
        <f t="shared" si="68"/>
        <v/>
      </c>
      <c r="Q294" s="24" t="str">
        <f t="shared" si="69"/>
        <v/>
      </c>
      <c r="R294" s="24" t="str">
        <f>IF($L294="","",VLOOKUP(Q294,LISTAS!$F$5:$G$1006,2,0))</f>
        <v/>
      </c>
      <c r="S294" s="36" t="str">
        <f t="shared" si="70"/>
        <v/>
      </c>
      <c r="T294" s="25" t="str">
        <f t="shared" si="71"/>
        <v/>
      </c>
      <c r="U294" s="25" t="str">
        <f t="shared" si="72"/>
        <v/>
      </c>
    </row>
    <row r="295" spans="2:21" ht="16.5" x14ac:dyDescent="0.3">
      <c r="B295" s="26"/>
      <c r="C295" s="22" t="str">
        <f>IF(B295="","",VLOOKUP(B295,LISTAS!$F$5:$G$1006,2,0))</f>
        <v/>
      </c>
      <c r="D295" s="35"/>
      <c r="E295" s="35"/>
      <c r="F295" s="35" t="str">
        <f t="shared" si="62"/>
        <v/>
      </c>
      <c r="G295" s="5"/>
      <c r="H295" s="48" t="str">
        <f t="shared" si="65"/>
        <v/>
      </c>
      <c r="I295" s="63" t="str">
        <f t="shared" si="66"/>
        <v/>
      </c>
      <c r="J295" s="63" t="str">
        <f t="shared" si="66"/>
        <v/>
      </c>
      <c r="K295" s="48" t="str">
        <f t="shared" si="63"/>
        <v/>
      </c>
      <c r="L295" s="69" t="str">
        <f t="shared" si="64"/>
        <v/>
      </c>
      <c r="M295" s="67" t="str">
        <f t="shared" si="67"/>
        <v/>
      </c>
      <c r="N295" s="49">
        <v>77</v>
      </c>
      <c r="O295" s="28"/>
      <c r="P295" s="47" t="str">
        <f t="shared" si="68"/>
        <v/>
      </c>
      <c r="Q295" s="24" t="str">
        <f t="shared" si="69"/>
        <v/>
      </c>
      <c r="R295" s="24" t="str">
        <f>IF($L295="","",VLOOKUP(Q295,LISTAS!$F$5:$G$1006,2,0))</f>
        <v/>
      </c>
      <c r="S295" s="36" t="str">
        <f t="shared" si="70"/>
        <v/>
      </c>
      <c r="T295" s="25" t="str">
        <f t="shared" si="71"/>
        <v/>
      </c>
      <c r="U295" s="25" t="str">
        <f t="shared" si="72"/>
        <v/>
      </c>
    </row>
    <row r="296" spans="2:21" ht="16.5" x14ac:dyDescent="0.3">
      <c r="B296" s="26"/>
      <c r="C296" s="22" t="str">
        <f>IF(B296="","",VLOOKUP(B296,LISTAS!$F$5:$G$1006,2,0))</f>
        <v/>
      </c>
      <c r="D296" s="35"/>
      <c r="E296" s="35"/>
      <c r="F296" s="35" t="str">
        <f t="shared" si="62"/>
        <v/>
      </c>
      <c r="G296" s="5"/>
      <c r="H296" s="48" t="str">
        <f t="shared" si="65"/>
        <v/>
      </c>
      <c r="I296" s="63" t="str">
        <f t="shared" si="66"/>
        <v/>
      </c>
      <c r="J296" s="63" t="str">
        <f t="shared" si="66"/>
        <v/>
      </c>
      <c r="K296" s="48" t="str">
        <f t="shared" si="63"/>
        <v/>
      </c>
      <c r="L296" s="69" t="str">
        <f t="shared" si="64"/>
        <v/>
      </c>
      <c r="M296" s="67" t="str">
        <f t="shared" si="67"/>
        <v/>
      </c>
      <c r="N296" s="49">
        <v>78</v>
      </c>
      <c r="O296" s="28"/>
      <c r="P296" s="47" t="str">
        <f t="shared" si="68"/>
        <v/>
      </c>
      <c r="Q296" s="24" t="str">
        <f t="shared" si="69"/>
        <v/>
      </c>
      <c r="R296" s="24" t="str">
        <f>IF($L296="","",VLOOKUP(Q296,LISTAS!$F$5:$G$1006,2,0))</f>
        <v/>
      </c>
      <c r="S296" s="36" t="str">
        <f t="shared" si="70"/>
        <v/>
      </c>
      <c r="T296" s="25" t="str">
        <f t="shared" si="71"/>
        <v/>
      </c>
      <c r="U296" s="25" t="str">
        <f t="shared" si="72"/>
        <v/>
      </c>
    </row>
    <row r="297" spans="2:21" ht="16.5" x14ac:dyDescent="0.3">
      <c r="B297" s="26"/>
      <c r="C297" s="22" t="str">
        <f>IF(B297="","",VLOOKUP(B297,LISTAS!$F$5:$G$1006,2,0))</f>
        <v/>
      </c>
      <c r="D297" s="35"/>
      <c r="E297" s="35"/>
      <c r="F297" s="35" t="str">
        <f t="shared" si="62"/>
        <v/>
      </c>
      <c r="G297" s="5"/>
      <c r="H297" s="48" t="str">
        <f t="shared" si="65"/>
        <v/>
      </c>
      <c r="I297" s="63" t="str">
        <f t="shared" si="66"/>
        <v/>
      </c>
      <c r="J297" s="63" t="str">
        <f t="shared" si="66"/>
        <v/>
      </c>
      <c r="K297" s="48" t="str">
        <f t="shared" si="63"/>
        <v/>
      </c>
      <c r="L297" s="69" t="str">
        <f t="shared" si="64"/>
        <v/>
      </c>
      <c r="M297" s="67" t="str">
        <f t="shared" si="67"/>
        <v/>
      </c>
      <c r="N297" s="49">
        <v>79</v>
      </c>
      <c r="O297" s="28"/>
      <c r="P297" s="47" t="str">
        <f t="shared" si="68"/>
        <v/>
      </c>
      <c r="Q297" s="24" t="str">
        <f t="shared" si="69"/>
        <v/>
      </c>
      <c r="R297" s="24" t="str">
        <f>IF($L297="","",VLOOKUP(Q297,LISTAS!$F$5:$G$1006,2,0))</f>
        <v/>
      </c>
      <c r="S297" s="36" t="str">
        <f t="shared" si="70"/>
        <v/>
      </c>
      <c r="T297" s="25" t="str">
        <f t="shared" si="71"/>
        <v/>
      </c>
      <c r="U297" s="25" t="str">
        <f t="shared" si="72"/>
        <v/>
      </c>
    </row>
    <row r="298" spans="2:21" ht="16.5" x14ac:dyDescent="0.3">
      <c r="B298" s="26"/>
      <c r="C298" s="22" t="str">
        <f>IF(B298="","",VLOOKUP(B298,LISTAS!$F$5:$G$1006,2,0))</f>
        <v/>
      </c>
      <c r="D298" s="35"/>
      <c r="E298" s="35"/>
      <c r="F298" s="35" t="str">
        <f t="shared" si="62"/>
        <v/>
      </c>
      <c r="G298" s="5"/>
      <c r="H298" s="48" t="str">
        <f t="shared" si="65"/>
        <v/>
      </c>
      <c r="I298" s="63" t="str">
        <f t="shared" si="66"/>
        <v/>
      </c>
      <c r="J298" s="63" t="str">
        <f t="shared" si="66"/>
        <v/>
      </c>
      <c r="K298" s="48" t="str">
        <f t="shared" si="63"/>
        <v/>
      </c>
      <c r="L298" s="69" t="str">
        <f t="shared" si="64"/>
        <v/>
      </c>
      <c r="M298" s="67" t="str">
        <f t="shared" si="67"/>
        <v/>
      </c>
      <c r="N298" s="49">
        <v>80</v>
      </c>
      <c r="O298" s="28"/>
      <c r="P298" s="47" t="str">
        <f t="shared" si="68"/>
        <v/>
      </c>
      <c r="Q298" s="24" t="str">
        <f t="shared" si="69"/>
        <v/>
      </c>
      <c r="R298" s="24" t="str">
        <f>IF($L298="","",VLOOKUP(Q298,LISTAS!$F$5:$G$1006,2,0))</f>
        <v/>
      </c>
      <c r="S298" s="36" t="str">
        <f t="shared" si="70"/>
        <v/>
      </c>
      <c r="T298" s="25" t="str">
        <f t="shared" si="71"/>
        <v/>
      </c>
      <c r="U298" s="25" t="str">
        <f t="shared" si="72"/>
        <v/>
      </c>
    </row>
    <row r="299" spans="2:21" ht="16.5" x14ac:dyDescent="0.3">
      <c r="B299" s="26"/>
      <c r="C299" s="22" t="str">
        <f>IF(B299="","",VLOOKUP(B299,LISTAS!$F$5:$G$1006,2,0))</f>
        <v/>
      </c>
      <c r="D299" s="35"/>
      <c r="E299" s="35"/>
      <c r="F299" s="35" t="str">
        <f t="shared" si="62"/>
        <v/>
      </c>
      <c r="G299" s="5"/>
      <c r="H299" s="48" t="str">
        <f t="shared" si="65"/>
        <v/>
      </c>
      <c r="I299" s="63" t="str">
        <f t="shared" si="66"/>
        <v/>
      </c>
      <c r="J299" s="63" t="str">
        <f t="shared" si="66"/>
        <v/>
      </c>
      <c r="K299" s="48" t="str">
        <f t="shared" si="63"/>
        <v/>
      </c>
      <c r="L299" s="69" t="str">
        <f t="shared" si="64"/>
        <v/>
      </c>
      <c r="M299" s="67" t="str">
        <f t="shared" si="67"/>
        <v/>
      </c>
      <c r="N299" s="49">
        <v>81</v>
      </c>
      <c r="O299" s="28"/>
      <c r="P299" s="47" t="str">
        <f t="shared" si="68"/>
        <v/>
      </c>
      <c r="Q299" s="24" t="str">
        <f t="shared" si="69"/>
        <v/>
      </c>
      <c r="R299" s="24" t="str">
        <f>IF($L299="","",VLOOKUP(Q299,LISTAS!$F$5:$G$1006,2,0))</f>
        <v/>
      </c>
      <c r="S299" s="36" t="str">
        <f t="shared" si="70"/>
        <v/>
      </c>
      <c r="T299" s="25" t="str">
        <f t="shared" si="71"/>
        <v/>
      </c>
      <c r="U299" s="25" t="str">
        <f t="shared" si="72"/>
        <v/>
      </c>
    </row>
    <row r="300" spans="2:21" ht="16.5" x14ac:dyDescent="0.3">
      <c r="B300" s="26"/>
      <c r="C300" s="22" t="str">
        <f>IF(B300="","",VLOOKUP(B300,LISTAS!$F$5:$G$1006,2,0))</f>
        <v/>
      </c>
      <c r="D300" s="35"/>
      <c r="E300" s="35"/>
      <c r="F300" s="35" t="str">
        <f t="shared" si="62"/>
        <v/>
      </c>
      <c r="G300" s="5"/>
      <c r="H300" s="48" t="str">
        <f t="shared" si="65"/>
        <v/>
      </c>
      <c r="I300" s="63" t="str">
        <f t="shared" si="66"/>
        <v/>
      </c>
      <c r="J300" s="63" t="str">
        <f t="shared" si="66"/>
        <v/>
      </c>
      <c r="K300" s="48" t="str">
        <f t="shared" si="63"/>
        <v/>
      </c>
      <c r="L300" s="69" t="str">
        <f t="shared" si="64"/>
        <v/>
      </c>
      <c r="M300" s="67" t="str">
        <f t="shared" si="67"/>
        <v/>
      </c>
      <c r="N300" s="49">
        <v>82</v>
      </c>
      <c r="O300" s="28"/>
      <c r="P300" s="47" t="str">
        <f t="shared" si="68"/>
        <v/>
      </c>
      <c r="Q300" s="24" t="str">
        <f t="shared" si="69"/>
        <v/>
      </c>
      <c r="R300" s="24" t="str">
        <f>IF($L300="","",VLOOKUP(Q300,LISTAS!$F$5:$G$1006,2,0))</f>
        <v/>
      </c>
      <c r="S300" s="36" t="str">
        <f t="shared" si="70"/>
        <v/>
      </c>
      <c r="T300" s="25" t="str">
        <f t="shared" si="71"/>
        <v/>
      </c>
      <c r="U300" s="25" t="str">
        <f t="shared" si="72"/>
        <v/>
      </c>
    </row>
    <row r="301" spans="2:21" ht="16.5" x14ac:dyDescent="0.3">
      <c r="B301" s="26"/>
      <c r="C301" s="22" t="str">
        <f>IF(B301="","",VLOOKUP(B301,LISTAS!$F$5:$G$1006,2,0))</f>
        <v/>
      </c>
      <c r="D301" s="35"/>
      <c r="E301" s="35"/>
      <c r="F301" s="35" t="str">
        <f t="shared" si="62"/>
        <v/>
      </c>
      <c r="G301" s="5"/>
      <c r="H301" s="48" t="str">
        <f t="shared" si="65"/>
        <v/>
      </c>
      <c r="I301" s="63" t="str">
        <f t="shared" si="66"/>
        <v/>
      </c>
      <c r="J301" s="63" t="str">
        <f t="shared" si="66"/>
        <v/>
      </c>
      <c r="K301" s="48" t="str">
        <f t="shared" si="63"/>
        <v/>
      </c>
      <c r="L301" s="69" t="str">
        <f t="shared" si="64"/>
        <v/>
      </c>
      <c r="M301" s="67" t="str">
        <f t="shared" si="67"/>
        <v/>
      </c>
      <c r="N301" s="49">
        <v>83</v>
      </c>
      <c r="O301" s="28"/>
      <c r="P301" s="47" t="str">
        <f t="shared" si="68"/>
        <v/>
      </c>
      <c r="Q301" s="24" t="str">
        <f t="shared" si="69"/>
        <v/>
      </c>
      <c r="R301" s="24" t="str">
        <f>IF($L301="","",VLOOKUP(Q301,LISTAS!$F$5:$G$1006,2,0))</f>
        <v/>
      </c>
      <c r="S301" s="36" t="str">
        <f t="shared" si="70"/>
        <v/>
      </c>
      <c r="T301" s="25" t="str">
        <f t="shared" si="71"/>
        <v/>
      </c>
      <c r="U301" s="25" t="str">
        <f t="shared" si="72"/>
        <v/>
      </c>
    </row>
    <row r="302" spans="2:21" ht="16.5" x14ac:dyDescent="0.3">
      <c r="B302" s="26"/>
      <c r="C302" s="22" t="str">
        <f>IF(B302="","",VLOOKUP(B302,LISTAS!$F$5:$G$1006,2,0))</f>
        <v/>
      </c>
      <c r="D302" s="35"/>
      <c r="E302" s="35"/>
      <c r="F302" s="35" t="str">
        <f t="shared" si="62"/>
        <v/>
      </c>
      <c r="G302" s="5"/>
      <c r="H302" s="48" t="str">
        <f t="shared" si="65"/>
        <v/>
      </c>
      <c r="I302" s="63" t="str">
        <f t="shared" si="66"/>
        <v/>
      </c>
      <c r="J302" s="63" t="str">
        <f t="shared" si="66"/>
        <v/>
      </c>
      <c r="K302" s="48" t="str">
        <f t="shared" si="63"/>
        <v/>
      </c>
      <c r="L302" s="69" t="str">
        <f t="shared" si="64"/>
        <v/>
      </c>
      <c r="M302" s="67" t="str">
        <f t="shared" si="67"/>
        <v/>
      </c>
      <c r="N302" s="49">
        <v>84</v>
      </c>
      <c r="O302" s="28"/>
      <c r="P302" s="47" t="str">
        <f t="shared" si="68"/>
        <v/>
      </c>
      <c r="Q302" s="24" t="str">
        <f t="shared" si="69"/>
        <v/>
      </c>
      <c r="R302" s="24" t="str">
        <f>IF($L302="","",VLOOKUP(Q302,LISTAS!$F$5:$G$1006,2,0))</f>
        <v/>
      </c>
      <c r="S302" s="36" t="str">
        <f t="shared" si="70"/>
        <v/>
      </c>
      <c r="T302" s="25" t="str">
        <f t="shared" si="71"/>
        <v/>
      </c>
      <c r="U302" s="25" t="str">
        <f t="shared" si="72"/>
        <v/>
      </c>
    </row>
    <row r="303" spans="2:21" ht="16.5" x14ac:dyDescent="0.3">
      <c r="B303" s="26"/>
      <c r="C303" s="22" t="str">
        <f>IF(B303="","",VLOOKUP(B303,LISTAS!$F$5:$G$1006,2,0))</f>
        <v/>
      </c>
      <c r="D303" s="35"/>
      <c r="E303" s="35"/>
      <c r="F303" s="35" t="str">
        <f t="shared" si="62"/>
        <v/>
      </c>
      <c r="G303" s="5"/>
      <c r="H303" s="48" t="str">
        <f t="shared" si="65"/>
        <v/>
      </c>
      <c r="I303" s="63" t="str">
        <f t="shared" si="66"/>
        <v/>
      </c>
      <c r="J303" s="63" t="str">
        <f t="shared" si="66"/>
        <v/>
      </c>
      <c r="K303" s="48" t="str">
        <f t="shared" si="63"/>
        <v/>
      </c>
      <c r="L303" s="69" t="str">
        <f t="shared" si="64"/>
        <v/>
      </c>
      <c r="M303" s="67" t="str">
        <f t="shared" si="67"/>
        <v/>
      </c>
      <c r="N303" s="49">
        <v>85</v>
      </c>
      <c r="O303" s="28"/>
      <c r="P303" s="47" t="str">
        <f t="shared" si="68"/>
        <v/>
      </c>
      <c r="Q303" s="24" t="str">
        <f t="shared" si="69"/>
        <v/>
      </c>
      <c r="R303" s="24" t="str">
        <f>IF($L303="","",VLOOKUP(Q303,LISTAS!$F$5:$G$1006,2,0))</f>
        <v/>
      </c>
      <c r="S303" s="36" t="str">
        <f t="shared" si="70"/>
        <v/>
      </c>
      <c r="T303" s="25" t="str">
        <f t="shared" si="71"/>
        <v/>
      </c>
      <c r="U303" s="25" t="str">
        <f t="shared" si="72"/>
        <v/>
      </c>
    </row>
    <row r="304" spans="2:21" ht="16.5" x14ac:dyDescent="0.3">
      <c r="B304" s="26"/>
      <c r="C304" s="22" t="str">
        <f>IF(B304="","",VLOOKUP(B304,LISTAS!$F$5:$G$1006,2,0))</f>
        <v/>
      </c>
      <c r="D304" s="35"/>
      <c r="E304" s="35"/>
      <c r="F304" s="35" t="str">
        <f t="shared" si="62"/>
        <v/>
      </c>
      <c r="G304" s="5"/>
      <c r="H304" s="48" t="str">
        <f t="shared" si="65"/>
        <v/>
      </c>
      <c r="I304" s="63" t="str">
        <f t="shared" si="66"/>
        <v/>
      </c>
      <c r="J304" s="63" t="str">
        <f t="shared" si="66"/>
        <v/>
      </c>
      <c r="K304" s="48" t="str">
        <f t="shared" si="63"/>
        <v/>
      </c>
      <c r="L304" s="69" t="str">
        <f t="shared" si="64"/>
        <v/>
      </c>
      <c r="M304" s="67" t="str">
        <f t="shared" si="67"/>
        <v/>
      </c>
      <c r="N304" s="49">
        <v>86</v>
      </c>
      <c r="O304" s="28"/>
      <c r="P304" s="47" t="str">
        <f t="shared" si="68"/>
        <v/>
      </c>
      <c r="Q304" s="24" t="str">
        <f t="shared" si="69"/>
        <v/>
      </c>
      <c r="R304" s="24" t="str">
        <f>IF($L304="","",VLOOKUP(Q304,LISTAS!$F$5:$G$1006,2,0))</f>
        <v/>
      </c>
      <c r="S304" s="36" t="str">
        <f t="shared" si="70"/>
        <v/>
      </c>
      <c r="T304" s="25" t="str">
        <f t="shared" si="71"/>
        <v/>
      </c>
      <c r="U304" s="25" t="str">
        <f t="shared" si="72"/>
        <v/>
      </c>
    </row>
    <row r="305" spans="2:21" ht="16.5" x14ac:dyDescent="0.3">
      <c r="B305" s="26"/>
      <c r="C305" s="22" t="str">
        <f>IF(B305="","",VLOOKUP(B305,LISTAS!$F$5:$G$1006,2,0))</f>
        <v/>
      </c>
      <c r="D305" s="35"/>
      <c r="E305" s="35"/>
      <c r="F305" s="35" t="str">
        <f t="shared" si="62"/>
        <v/>
      </c>
      <c r="G305" s="5"/>
      <c r="H305" s="48" t="str">
        <f t="shared" si="65"/>
        <v/>
      </c>
      <c r="I305" s="63" t="str">
        <f t="shared" si="66"/>
        <v/>
      </c>
      <c r="J305" s="63" t="str">
        <f t="shared" si="66"/>
        <v/>
      </c>
      <c r="K305" s="48" t="str">
        <f t="shared" si="63"/>
        <v/>
      </c>
      <c r="L305" s="69" t="str">
        <f t="shared" si="64"/>
        <v/>
      </c>
      <c r="M305" s="67" t="str">
        <f t="shared" si="67"/>
        <v/>
      </c>
      <c r="N305" s="49">
        <v>87</v>
      </c>
      <c r="O305" s="28"/>
      <c r="P305" s="47" t="str">
        <f t="shared" si="68"/>
        <v/>
      </c>
      <c r="Q305" s="24" t="str">
        <f t="shared" si="69"/>
        <v/>
      </c>
      <c r="R305" s="24" t="str">
        <f>IF($L305="","",VLOOKUP(Q305,LISTAS!$F$5:$G$1006,2,0))</f>
        <v/>
      </c>
      <c r="S305" s="36" t="str">
        <f t="shared" si="70"/>
        <v/>
      </c>
      <c r="T305" s="25" t="str">
        <f t="shared" si="71"/>
        <v/>
      </c>
      <c r="U305" s="25" t="str">
        <f t="shared" si="72"/>
        <v/>
      </c>
    </row>
    <row r="306" spans="2:21" ht="16.5" x14ac:dyDescent="0.3">
      <c r="B306" s="26"/>
      <c r="C306" s="22" t="str">
        <f>IF(B306="","",VLOOKUP(B306,LISTAS!$F$5:$G$1006,2,0))</f>
        <v/>
      </c>
      <c r="D306" s="35"/>
      <c r="E306" s="35"/>
      <c r="F306" s="35" t="str">
        <f t="shared" si="62"/>
        <v/>
      </c>
      <c r="G306" s="5"/>
      <c r="H306" s="48" t="str">
        <f t="shared" si="65"/>
        <v/>
      </c>
      <c r="I306" s="63" t="str">
        <f t="shared" si="66"/>
        <v/>
      </c>
      <c r="J306" s="63" t="str">
        <f t="shared" si="66"/>
        <v/>
      </c>
      <c r="K306" s="48" t="str">
        <f t="shared" si="63"/>
        <v/>
      </c>
      <c r="L306" s="69" t="str">
        <f t="shared" si="64"/>
        <v/>
      </c>
      <c r="M306" s="67" t="str">
        <f t="shared" si="67"/>
        <v/>
      </c>
      <c r="N306" s="49">
        <v>88</v>
      </c>
      <c r="O306" s="28"/>
      <c r="P306" s="47" t="str">
        <f t="shared" si="68"/>
        <v/>
      </c>
      <c r="Q306" s="24" t="str">
        <f t="shared" si="69"/>
        <v/>
      </c>
      <c r="R306" s="24" t="str">
        <f>IF($L306="","",VLOOKUP(Q306,LISTAS!$F$5:$G$1006,2,0))</f>
        <v/>
      </c>
      <c r="S306" s="36" t="str">
        <f t="shared" si="70"/>
        <v/>
      </c>
      <c r="T306" s="25" t="str">
        <f t="shared" si="71"/>
        <v/>
      </c>
      <c r="U306" s="25" t="str">
        <f t="shared" si="72"/>
        <v/>
      </c>
    </row>
    <row r="307" spans="2:21" ht="16.5" x14ac:dyDescent="0.3">
      <c r="B307" s="26"/>
      <c r="C307" s="22" t="str">
        <f>IF(B307="","",VLOOKUP(B307,LISTAS!$F$5:$G$1006,2,0))</f>
        <v/>
      </c>
      <c r="D307" s="35"/>
      <c r="E307" s="35"/>
      <c r="F307" s="35" t="str">
        <f t="shared" si="62"/>
        <v/>
      </c>
      <c r="G307" s="5"/>
      <c r="H307" s="48" t="str">
        <f t="shared" si="65"/>
        <v/>
      </c>
      <c r="I307" s="63" t="str">
        <f t="shared" si="66"/>
        <v/>
      </c>
      <c r="J307" s="63" t="str">
        <f t="shared" si="66"/>
        <v/>
      </c>
      <c r="K307" s="48" t="str">
        <f t="shared" si="63"/>
        <v/>
      </c>
      <c r="L307" s="69" t="str">
        <f t="shared" si="64"/>
        <v/>
      </c>
      <c r="M307" s="67" t="str">
        <f t="shared" si="67"/>
        <v/>
      </c>
      <c r="N307" s="49">
        <v>89</v>
      </c>
      <c r="O307" s="28"/>
      <c r="P307" s="47" t="str">
        <f t="shared" si="68"/>
        <v/>
      </c>
      <c r="Q307" s="24" t="str">
        <f t="shared" si="69"/>
        <v/>
      </c>
      <c r="R307" s="24" t="str">
        <f>IF($L307="","",VLOOKUP(Q307,LISTAS!$F$5:$G$1006,2,0))</f>
        <v/>
      </c>
      <c r="S307" s="36" t="str">
        <f t="shared" si="70"/>
        <v/>
      </c>
      <c r="T307" s="25" t="str">
        <f t="shared" si="71"/>
        <v/>
      </c>
      <c r="U307" s="25" t="str">
        <f t="shared" si="72"/>
        <v/>
      </c>
    </row>
    <row r="308" spans="2:21" ht="16.5" x14ac:dyDescent="0.3">
      <c r="B308" s="26"/>
      <c r="C308" s="22" t="str">
        <f>IF(B308="","",VLOOKUP(B308,LISTAS!$F$5:$G$1006,2,0))</f>
        <v/>
      </c>
      <c r="D308" s="35"/>
      <c r="E308" s="35"/>
      <c r="F308" s="35" t="str">
        <f t="shared" si="62"/>
        <v/>
      </c>
      <c r="G308" s="5"/>
      <c r="H308" s="48" t="str">
        <f t="shared" si="65"/>
        <v/>
      </c>
      <c r="I308" s="63" t="str">
        <f t="shared" si="66"/>
        <v/>
      </c>
      <c r="J308" s="63" t="str">
        <f t="shared" si="66"/>
        <v/>
      </c>
      <c r="K308" s="48" t="str">
        <f t="shared" si="63"/>
        <v/>
      </c>
      <c r="L308" s="69" t="str">
        <f t="shared" si="64"/>
        <v/>
      </c>
      <c r="M308" s="67" t="str">
        <f t="shared" si="67"/>
        <v/>
      </c>
      <c r="N308" s="49">
        <v>90</v>
      </c>
      <c r="O308" s="28"/>
      <c r="P308" s="47" t="str">
        <f t="shared" si="68"/>
        <v/>
      </c>
      <c r="Q308" s="24" t="str">
        <f t="shared" si="69"/>
        <v/>
      </c>
      <c r="R308" s="24" t="str">
        <f>IF($L308="","",VLOOKUP(Q308,LISTAS!$F$5:$G$1006,2,0))</f>
        <v/>
      </c>
      <c r="S308" s="36" t="str">
        <f t="shared" si="70"/>
        <v/>
      </c>
      <c r="T308" s="25" t="str">
        <f t="shared" si="71"/>
        <v/>
      </c>
      <c r="U308" s="25" t="str">
        <f t="shared" si="72"/>
        <v/>
      </c>
    </row>
    <row r="309" spans="2:21" ht="16.5" x14ac:dyDescent="0.3">
      <c r="B309" s="26"/>
      <c r="C309" s="22" t="str">
        <f>IF(B309="","",VLOOKUP(B309,LISTAS!$F$5:$G$1006,2,0))</f>
        <v/>
      </c>
      <c r="D309" s="35"/>
      <c r="E309" s="35"/>
      <c r="F309" s="35" t="str">
        <f t="shared" si="62"/>
        <v/>
      </c>
      <c r="G309" s="5"/>
      <c r="H309" s="48" t="str">
        <f t="shared" si="65"/>
        <v/>
      </c>
      <c r="I309" s="63" t="str">
        <f t="shared" si="66"/>
        <v/>
      </c>
      <c r="J309" s="63" t="str">
        <f t="shared" si="66"/>
        <v/>
      </c>
      <c r="K309" s="48" t="str">
        <f t="shared" si="63"/>
        <v/>
      </c>
      <c r="L309" s="69" t="str">
        <f t="shared" si="64"/>
        <v/>
      </c>
      <c r="M309" s="67" t="str">
        <f t="shared" si="67"/>
        <v/>
      </c>
      <c r="N309" s="49">
        <v>91</v>
      </c>
      <c r="O309" s="28"/>
      <c r="P309" s="47" t="str">
        <f t="shared" si="68"/>
        <v/>
      </c>
      <c r="Q309" s="24" t="str">
        <f t="shared" si="69"/>
        <v/>
      </c>
      <c r="R309" s="24" t="str">
        <f>IF($L309="","",VLOOKUP(Q309,LISTAS!$F$5:$G$1006,2,0))</f>
        <v/>
      </c>
      <c r="S309" s="36" t="str">
        <f t="shared" si="70"/>
        <v/>
      </c>
      <c r="T309" s="25" t="str">
        <f t="shared" si="71"/>
        <v/>
      </c>
      <c r="U309" s="25" t="str">
        <f t="shared" si="72"/>
        <v/>
      </c>
    </row>
    <row r="310" spans="2:21" ht="16.5" x14ac:dyDescent="0.3">
      <c r="B310" s="26"/>
      <c r="C310" s="22" t="str">
        <f>IF(B310="","",VLOOKUP(B310,LISTAS!$F$5:$G$1006,2,0))</f>
        <v/>
      </c>
      <c r="D310" s="35"/>
      <c r="E310" s="35"/>
      <c r="F310" s="35" t="str">
        <f t="shared" si="62"/>
        <v/>
      </c>
      <c r="G310" s="5"/>
      <c r="H310" s="48" t="str">
        <f t="shared" si="65"/>
        <v/>
      </c>
      <c r="I310" s="63" t="str">
        <f t="shared" si="66"/>
        <v/>
      </c>
      <c r="J310" s="63" t="str">
        <f t="shared" si="66"/>
        <v/>
      </c>
      <c r="K310" s="48" t="str">
        <f t="shared" si="63"/>
        <v/>
      </c>
      <c r="L310" s="69" t="str">
        <f t="shared" si="64"/>
        <v/>
      </c>
      <c r="M310" s="67" t="str">
        <f t="shared" si="67"/>
        <v/>
      </c>
      <c r="N310" s="49">
        <v>92</v>
      </c>
      <c r="O310" s="28"/>
      <c r="P310" s="47" t="str">
        <f t="shared" si="68"/>
        <v/>
      </c>
      <c r="Q310" s="24" t="str">
        <f t="shared" si="69"/>
        <v/>
      </c>
      <c r="R310" s="24" t="str">
        <f>IF($L310="","",VLOOKUP(Q310,LISTAS!$F$5:$G$1006,2,0))</f>
        <v/>
      </c>
      <c r="S310" s="36" t="str">
        <f t="shared" si="70"/>
        <v/>
      </c>
      <c r="T310" s="25" t="str">
        <f t="shared" si="71"/>
        <v/>
      </c>
      <c r="U310" s="25" t="str">
        <f t="shared" si="72"/>
        <v/>
      </c>
    </row>
    <row r="311" spans="2:21" ht="16.5" x14ac:dyDescent="0.3">
      <c r="B311" s="26"/>
      <c r="C311" s="22" t="str">
        <f>IF(B311="","",VLOOKUP(B311,LISTAS!$F$5:$G$1006,2,0))</f>
        <v/>
      </c>
      <c r="D311" s="35"/>
      <c r="E311" s="35"/>
      <c r="F311" s="35" t="str">
        <f t="shared" si="62"/>
        <v/>
      </c>
      <c r="G311" s="5"/>
      <c r="H311" s="48" t="str">
        <f t="shared" si="65"/>
        <v/>
      </c>
      <c r="I311" s="63" t="str">
        <f t="shared" si="66"/>
        <v/>
      </c>
      <c r="J311" s="63" t="str">
        <f t="shared" si="66"/>
        <v/>
      </c>
      <c r="K311" s="48" t="str">
        <f t="shared" si="63"/>
        <v/>
      </c>
      <c r="L311" s="69" t="str">
        <f t="shared" si="64"/>
        <v/>
      </c>
      <c r="M311" s="67" t="str">
        <f t="shared" si="67"/>
        <v/>
      </c>
      <c r="N311" s="49">
        <v>93</v>
      </c>
      <c r="O311" s="28"/>
      <c r="P311" s="47" t="str">
        <f t="shared" si="68"/>
        <v/>
      </c>
      <c r="Q311" s="24" t="str">
        <f t="shared" si="69"/>
        <v/>
      </c>
      <c r="R311" s="24" t="str">
        <f>IF($L311="","",VLOOKUP(Q311,LISTAS!$F$5:$G$1006,2,0))</f>
        <v/>
      </c>
      <c r="S311" s="36" t="str">
        <f t="shared" si="70"/>
        <v/>
      </c>
      <c r="T311" s="25" t="str">
        <f t="shared" si="71"/>
        <v/>
      </c>
      <c r="U311" s="25" t="str">
        <f t="shared" si="72"/>
        <v/>
      </c>
    </row>
    <row r="312" spans="2:21" ht="16.5" x14ac:dyDescent="0.3">
      <c r="B312" s="26"/>
      <c r="C312" s="22" t="str">
        <f>IF(B312="","",VLOOKUP(B312,LISTAS!$F$5:$G$1006,2,0))</f>
        <v/>
      </c>
      <c r="D312" s="35"/>
      <c r="E312" s="35"/>
      <c r="F312" s="35" t="str">
        <f t="shared" si="62"/>
        <v/>
      </c>
      <c r="G312" s="5"/>
      <c r="H312" s="48" t="str">
        <f t="shared" si="65"/>
        <v/>
      </c>
      <c r="I312" s="63" t="str">
        <f t="shared" si="66"/>
        <v/>
      </c>
      <c r="J312" s="63" t="str">
        <f t="shared" si="66"/>
        <v/>
      </c>
      <c r="K312" s="48" t="str">
        <f t="shared" si="63"/>
        <v/>
      </c>
      <c r="L312" s="69" t="str">
        <f t="shared" si="64"/>
        <v/>
      </c>
      <c r="M312" s="67" t="str">
        <f t="shared" si="67"/>
        <v/>
      </c>
      <c r="N312" s="49">
        <v>94</v>
      </c>
      <c r="O312" s="28"/>
      <c r="P312" s="47" t="str">
        <f t="shared" si="68"/>
        <v/>
      </c>
      <c r="Q312" s="24" t="str">
        <f t="shared" si="69"/>
        <v/>
      </c>
      <c r="R312" s="24" t="str">
        <f>IF($L312="","",VLOOKUP(Q312,LISTAS!$F$5:$G$1006,2,0))</f>
        <v/>
      </c>
      <c r="S312" s="36" t="str">
        <f t="shared" si="70"/>
        <v/>
      </c>
      <c r="T312" s="25" t="str">
        <f t="shared" si="71"/>
        <v/>
      </c>
      <c r="U312" s="25" t="str">
        <f t="shared" si="72"/>
        <v/>
      </c>
    </row>
    <row r="313" spans="2:21" ht="16.5" x14ac:dyDescent="0.3">
      <c r="B313" s="26"/>
      <c r="C313" s="22" t="str">
        <f>IF(B313="","",VLOOKUP(B313,LISTAS!$F$5:$G$1006,2,0))</f>
        <v/>
      </c>
      <c r="D313" s="35"/>
      <c r="E313" s="35"/>
      <c r="F313" s="35" t="str">
        <f t="shared" si="62"/>
        <v/>
      </c>
      <c r="G313" s="5"/>
      <c r="H313" s="48" t="str">
        <f t="shared" si="65"/>
        <v/>
      </c>
      <c r="I313" s="63" t="str">
        <f t="shared" si="66"/>
        <v/>
      </c>
      <c r="J313" s="63" t="str">
        <f t="shared" si="66"/>
        <v/>
      </c>
      <c r="K313" s="48" t="str">
        <f t="shared" si="63"/>
        <v/>
      </c>
      <c r="L313" s="69" t="str">
        <f t="shared" si="64"/>
        <v/>
      </c>
      <c r="M313" s="67" t="str">
        <f t="shared" si="67"/>
        <v/>
      </c>
      <c r="N313" s="49">
        <v>95</v>
      </c>
      <c r="O313" s="28"/>
      <c r="P313" s="47" t="str">
        <f t="shared" si="68"/>
        <v/>
      </c>
      <c r="Q313" s="24" t="str">
        <f t="shared" si="69"/>
        <v/>
      </c>
      <c r="R313" s="24" t="str">
        <f>IF($L313="","",VLOOKUP(Q313,LISTAS!$F$5:$G$1006,2,0))</f>
        <v/>
      </c>
      <c r="S313" s="36" t="str">
        <f t="shared" si="70"/>
        <v/>
      </c>
      <c r="T313" s="25" t="str">
        <f t="shared" si="71"/>
        <v/>
      </c>
      <c r="U313" s="25" t="str">
        <f t="shared" si="72"/>
        <v/>
      </c>
    </row>
    <row r="314" spans="2:21" ht="16.5" x14ac:dyDescent="0.3">
      <c r="B314" s="26"/>
      <c r="C314" s="22" t="str">
        <f>IF(B314="","",VLOOKUP(B314,LISTAS!$F$5:$G$1006,2,0))</f>
        <v/>
      </c>
      <c r="D314" s="35"/>
      <c r="E314" s="35"/>
      <c r="F314" s="35" t="str">
        <f t="shared" si="62"/>
        <v/>
      </c>
      <c r="G314" s="5"/>
      <c r="H314" s="48" t="str">
        <f t="shared" si="65"/>
        <v/>
      </c>
      <c r="I314" s="63" t="str">
        <f t="shared" si="66"/>
        <v/>
      </c>
      <c r="J314" s="63" t="str">
        <f t="shared" si="66"/>
        <v/>
      </c>
      <c r="K314" s="48" t="str">
        <f t="shared" si="63"/>
        <v/>
      </c>
      <c r="L314" s="69" t="str">
        <f t="shared" si="64"/>
        <v/>
      </c>
      <c r="M314" s="67" t="str">
        <f t="shared" si="67"/>
        <v/>
      </c>
      <c r="N314" s="49">
        <v>96</v>
      </c>
      <c r="O314" s="28"/>
      <c r="P314" s="47" t="str">
        <f t="shared" si="68"/>
        <v/>
      </c>
      <c r="Q314" s="24" t="str">
        <f t="shared" si="69"/>
        <v/>
      </c>
      <c r="R314" s="24" t="str">
        <f>IF($L314="","",VLOOKUP(Q314,LISTAS!$F$5:$G$1006,2,0))</f>
        <v/>
      </c>
      <c r="S314" s="36" t="str">
        <f t="shared" si="70"/>
        <v/>
      </c>
      <c r="T314" s="25" t="str">
        <f t="shared" si="71"/>
        <v/>
      </c>
      <c r="U314" s="25" t="str">
        <f t="shared" si="72"/>
        <v/>
      </c>
    </row>
    <row r="315" spans="2:21" ht="16.5" x14ac:dyDescent="0.3">
      <c r="B315" s="26"/>
      <c r="C315" s="22" t="str">
        <f>IF(B315="","",VLOOKUP(B315,LISTAS!$F$5:$G$1006,2,0))</f>
        <v/>
      </c>
      <c r="D315" s="35"/>
      <c r="E315" s="35"/>
      <c r="F315" s="35" t="str">
        <f t="shared" si="62"/>
        <v/>
      </c>
      <c r="G315" s="5"/>
      <c r="H315" s="48" t="str">
        <f t="shared" si="65"/>
        <v/>
      </c>
      <c r="I315" s="63" t="str">
        <f t="shared" si="66"/>
        <v/>
      </c>
      <c r="J315" s="63" t="str">
        <f t="shared" si="66"/>
        <v/>
      </c>
      <c r="K315" s="48" t="str">
        <f t="shared" si="63"/>
        <v/>
      </c>
      <c r="L315" s="69" t="str">
        <f t="shared" si="64"/>
        <v/>
      </c>
      <c r="M315" s="67" t="str">
        <f t="shared" si="67"/>
        <v/>
      </c>
      <c r="N315" s="49">
        <v>97</v>
      </c>
      <c r="O315" s="28"/>
      <c r="P315" s="47" t="str">
        <f t="shared" si="68"/>
        <v/>
      </c>
      <c r="Q315" s="24" t="str">
        <f t="shared" si="69"/>
        <v/>
      </c>
      <c r="R315" s="24" t="str">
        <f>IF($L315="","",VLOOKUP(Q315,LISTAS!$F$5:$G$1006,2,0))</f>
        <v/>
      </c>
      <c r="S315" s="36" t="str">
        <f t="shared" si="70"/>
        <v/>
      </c>
      <c r="T315" s="25" t="str">
        <f t="shared" si="71"/>
        <v/>
      </c>
      <c r="U315" s="25" t="str">
        <f t="shared" si="72"/>
        <v/>
      </c>
    </row>
    <row r="316" spans="2:21" ht="16.5" x14ac:dyDescent="0.3">
      <c r="B316" s="26"/>
      <c r="C316" s="22" t="str">
        <f>IF(B316="","",VLOOKUP(B316,LISTAS!$F$5:$G$1006,2,0))</f>
        <v/>
      </c>
      <c r="D316" s="35"/>
      <c r="E316" s="35"/>
      <c r="F316" s="35" t="str">
        <f t="shared" si="62"/>
        <v/>
      </c>
      <c r="G316" s="5"/>
      <c r="H316" s="48" t="str">
        <f t="shared" si="65"/>
        <v/>
      </c>
      <c r="I316" s="63" t="str">
        <f t="shared" si="66"/>
        <v/>
      </c>
      <c r="J316" s="63" t="str">
        <f t="shared" si="66"/>
        <v/>
      </c>
      <c r="K316" s="48" t="str">
        <f t="shared" si="63"/>
        <v/>
      </c>
      <c r="L316" s="69" t="str">
        <f t="shared" si="64"/>
        <v/>
      </c>
      <c r="M316" s="67" t="str">
        <f t="shared" si="67"/>
        <v/>
      </c>
      <c r="N316" s="49">
        <v>98</v>
      </c>
      <c r="O316" s="28"/>
      <c r="P316" s="47" t="str">
        <f t="shared" si="68"/>
        <v/>
      </c>
      <c r="Q316" s="24" t="str">
        <f t="shared" si="69"/>
        <v/>
      </c>
      <c r="R316" s="24" t="str">
        <f>IF($L316="","",VLOOKUP(Q316,LISTAS!$F$5:$G$1006,2,0))</f>
        <v/>
      </c>
      <c r="S316" s="36" t="str">
        <f t="shared" si="70"/>
        <v/>
      </c>
      <c r="T316" s="25" t="str">
        <f t="shared" si="71"/>
        <v/>
      </c>
      <c r="U316" s="25" t="str">
        <f t="shared" si="72"/>
        <v/>
      </c>
    </row>
    <row r="317" spans="2:21" ht="16.5" x14ac:dyDescent="0.3">
      <c r="B317" s="26"/>
      <c r="C317" s="22" t="str">
        <f>IF(B317="","",VLOOKUP(B317,LISTAS!$F$5:$G$1006,2,0))</f>
        <v/>
      </c>
      <c r="D317" s="35"/>
      <c r="E317" s="35"/>
      <c r="F317" s="35" t="str">
        <f t="shared" si="62"/>
        <v/>
      </c>
      <c r="G317" s="5"/>
      <c r="H317" s="48" t="str">
        <f t="shared" si="65"/>
        <v/>
      </c>
      <c r="I317" s="63" t="str">
        <f t="shared" si="66"/>
        <v/>
      </c>
      <c r="J317" s="63" t="str">
        <f t="shared" si="66"/>
        <v/>
      </c>
      <c r="K317" s="48" t="str">
        <f t="shared" si="63"/>
        <v/>
      </c>
      <c r="L317" s="69" t="str">
        <f t="shared" si="64"/>
        <v/>
      </c>
      <c r="M317" s="67" t="str">
        <f t="shared" si="67"/>
        <v/>
      </c>
      <c r="N317" s="49">
        <v>99</v>
      </c>
      <c r="O317" s="28"/>
      <c r="P317" s="47" t="str">
        <f t="shared" si="68"/>
        <v/>
      </c>
      <c r="Q317" s="24" t="str">
        <f t="shared" si="69"/>
        <v/>
      </c>
      <c r="R317" s="24" t="str">
        <f>IF($L317="","",VLOOKUP(Q317,LISTAS!$F$5:$G$1006,2,0))</f>
        <v/>
      </c>
      <c r="S317" s="36" t="str">
        <f t="shared" si="70"/>
        <v/>
      </c>
      <c r="T317" s="25" t="str">
        <f t="shared" si="71"/>
        <v/>
      </c>
      <c r="U317" s="25" t="str">
        <f t="shared" si="72"/>
        <v/>
      </c>
    </row>
    <row r="318" spans="2:21" ht="16.5" x14ac:dyDescent="0.3">
      <c r="B318" s="26"/>
      <c r="C318" s="22" t="str">
        <f>IF(B318="","",VLOOKUP(B318,LISTAS!$F$5:$G$1006,2,0))</f>
        <v/>
      </c>
      <c r="D318" s="35"/>
      <c r="E318" s="35"/>
      <c r="F318" s="35" t="str">
        <f t="shared" si="62"/>
        <v/>
      </c>
      <c r="G318" s="5"/>
      <c r="H318" s="48" t="str">
        <f t="shared" si="65"/>
        <v/>
      </c>
      <c r="I318" s="63" t="str">
        <f t="shared" si="66"/>
        <v/>
      </c>
      <c r="J318" s="63" t="str">
        <f t="shared" si="66"/>
        <v/>
      </c>
      <c r="K318" s="48" t="str">
        <f t="shared" si="63"/>
        <v/>
      </c>
      <c r="L318" s="69" t="str">
        <f t="shared" si="64"/>
        <v/>
      </c>
      <c r="M318" s="67" t="str">
        <f t="shared" si="67"/>
        <v/>
      </c>
      <c r="N318" s="49">
        <v>100</v>
      </c>
      <c r="O318" s="28"/>
      <c r="P318" s="47" t="str">
        <f t="shared" si="68"/>
        <v/>
      </c>
      <c r="Q318" s="24" t="str">
        <f t="shared" si="69"/>
        <v/>
      </c>
      <c r="R318" s="24" t="str">
        <f>IF($L318="","",VLOOKUP(Q318,LISTAS!$F$5:$G$1006,2,0))</f>
        <v/>
      </c>
      <c r="S318" s="36" t="str">
        <f t="shared" si="70"/>
        <v/>
      </c>
      <c r="T318" s="25" t="str">
        <f t="shared" si="71"/>
        <v/>
      </c>
      <c r="U318" s="25" t="str">
        <f t="shared" si="72"/>
        <v/>
      </c>
    </row>
    <row r="321" spans="1:21" ht="32.25" customHeight="1" x14ac:dyDescent="0.25">
      <c r="A321" s="2"/>
      <c r="B321" s="146" t="s">
        <v>862</v>
      </c>
      <c r="C321" s="147"/>
      <c r="D321" s="147"/>
      <c r="E321" s="147"/>
      <c r="F321" s="147"/>
      <c r="G321" s="147"/>
      <c r="H321" s="147"/>
      <c r="I321" s="147"/>
      <c r="J321" s="147"/>
      <c r="K321" s="147"/>
      <c r="L321" s="147"/>
      <c r="M321" s="147"/>
      <c r="N321" s="147"/>
      <c r="O321" s="147"/>
      <c r="P321" s="147"/>
      <c r="Q321" s="147"/>
      <c r="R321" s="147"/>
      <c r="S321" s="147"/>
      <c r="T321" s="147"/>
      <c r="U321" s="148"/>
    </row>
    <row r="322" spans="1:21" ht="20.25" customHeight="1" x14ac:dyDescent="0.25">
      <c r="A322" s="2"/>
      <c r="B322" s="149" t="s">
        <v>42</v>
      </c>
      <c r="C322" s="150"/>
      <c r="D322" s="150"/>
      <c r="E322" s="150"/>
      <c r="F322" s="151"/>
      <c r="H322" s="11"/>
      <c r="I322" s="61"/>
      <c r="J322" s="61"/>
      <c r="K322" s="12"/>
      <c r="L322" s="13"/>
      <c r="M322" s="65"/>
      <c r="N322" s="12"/>
      <c r="O322" s="14"/>
      <c r="P322" s="152" t="s">
        <v>14</v>
      </c>
      <c r="Q322" s="153"/>
      <c r="R322" s="153"/>
      <c r="S322" s="153"/>
      <c r="T322" s="153"/>
      <c r="U322" s="154"/>
    </row>
    <row r="323" spans="1:21" s="15" customFormat="1" ht="28.5" customHeight="1" x14ac:dyDescent="0.25">
      <c r="B323" s="16" t="s">
        <v>15</v>
      </c>
      <c r="C323" s="16" t="s">
        <v>1</v>
      </c>
      <c r="D323" s="16" t="s">
        <v>26</v>
      </c>
      <c r="E323" s="16" t="s">
        <v>27</v>
      </c>
      <c r="F323" s="16" t="s">
        <v>3</v>
      </c>
      <c r="G323" s="17"/>
      <c r="H323" s="18"/>
      <c r="I323" s="62"/>
      <c r="J323" s="62"/>
      <c r="K323" s="19"/>
      <c r="L323" s="20"/>
      <c r="M323" s="66"/>
      <c r="N323" s="19"/>
      <c r="O323" s="18"/>
      <c r="P323" s="21" t="s">
        <v>4</v>
      </c>
      <c r="Q323" s="29" t="s">
        <v>15</v>
      </c>
      <c r="R323" s="29" t="s">
        <v>1</v>
      </c>
      <c r="S323" s="29" t="s">
        <v>3</v>
      </c>
      <c r="T323" s="21" t="s">
        <v>16</v>
      </c>
      <c r="U323" s="21" t="s">
        <v>17</v>
      </c>
    </row>
    <row r="324" spans="1:21" s="5" customFormat="1" ht="18.75" customHeight="1" x14ac:dyDescent="0.25">
      <c r="B324" s="26" t="s">
        <v>831</v>
      </c>
      <c r="C324" s="22" t="str">
        <f>IF(B324="","",VLOOKUP(B324,LISTAS!$F$5:$G$1006,2,0))</f>
        <v>COLÉGIO IN LIFE</v>
      </c>
      <c r="D324" s="35">
        <v>15</v>
      </c>
      <c r="E324" s="35">
        <v>15.4</v>
      </c>
      <c r="F324" s="35">
        <f t="shared" ref="F324:F387" si="73">IF(D324="",IF(E324="","",SUM(D324:E324)),SUM(D324:E324))</f>
        <v>30.4</v>
      </c>
      <c r="H324" s="48">
        <f>IF(F324="","",F324+(ROW(F324)/1000))</f>
        <v>30.724</v>
      </c>
      <c r="I324" s="63" t="str">
        <f>IF($L324="","",IF(B324="","",B324))</f>
        <v>HADASSA BERNANDO MARTINS</v>
      </c>
      <c r="J324" s="63" t="str">
        <f>IF($L324="","",IF(C324="","",C324))</f>
        <v>COLÉGIO IN LIFE</v>
      </c>
      <c r="K324" s="48">
        <f t="shared" ref="K324:K387" si="74">IF($L324="","",F324)</f>
        <v>30.4</v>
      </c>
      <c r="L324" s="69">
        <f t="shared" ref="L324:L387" si="75">H324</f>
        <v>30.724</v>
      </c>
      <c r="M324" s="67">
        <f>IF(L324="","",LARGE($L$324:$L$423,N324))</f>
        <v>30.724</v>
      </c>
      <c r="N324" s="49">
        <v>1</v>
      </c>
      <c r="O324" s="23"/>
      <c r="P324" s="47">
        <f>IF(S324&lt;&gt;"",_xlfn.RANK.EQ(S324,$S$324:$S$423,0),"")</f>
        <v>1</v>
      </c>
      <c r="Q324" s="24" t="str">
        <f>IF($L324="","",VLOOKUP(M324,$H$324:$K$423,2,0))</f>
        <v>HADASSA BERNANDO MARTINS</v>
      </c>
      <c r="R324" s="24" t="str">
        <f>IF($L324="","",VLOOKUP(Q324,LISTAS!$F$5:$G$1006,2,0))</f>
        <v>COLÉGIO IN LIFE</v>
      </c>
      <c r="S324" s="36">
        <f>IF($L324="","",VLOOKUP(M324,$H$324:$K$423,4,0))</f>
        <v>30.4</v>
      </c>
      <c r="T324" s="25">
        <f>IF($P324="","",IF(S324=$U$5,"",IF($P324=1,400,IF($P324=2,340,IF($P324=3,300,IF($P324=4,280,IF($P324=5,270,IF($P324=6,260,IF($P324=7,250,IF($P324=8,240,IF($P324=9,200,IF($P324=10,200,IF($P324=11,200,IF($P324=12,200,IF($P324=13,200,IF($P324=14,200,IF($P324=15,200,IF($P324=16,200,IF($P324&gt;16,"","")))))))))))))))))))</f>
        <v>400</v>
      </c>
      <c r="U324" s="25">
        <f>IF(P324="","",IF($S$5="NÃO","",IF(S324=$U$5,"",IF(P324=1,400,IF(P324=2,340,IF(P324=3,300,IF(P324=4,280,IF(P324=5,270,IF(P324=6,260,IF(P324=7,250,IF(P324=8,240,IF(P324=9,200,IF(P324=10,200,IF(P324=11,200,IF(P324=12,200,IF(P324=13,200,IF(P324=14,200,IF(P324=15,200,IF(P324=16,200,IF(P324&gt;16,"",""))))))))))))))))))))</f>
        <v>400</v>
      </c>
    </row>
    <row r="325" spans="1:21" s="5" customFormat="1" ht="18.75" customHeight="1" x14ac:dyDescent="0.25">
      <c r="B325" s="26" t="s">
        <v>861</v>
      </c>
      <c r="C325" s="22" t="str">
        <f>IF(B325="","",VLOOKUP(B325,LISTAS!$F$5:$G$1006,2,0))</f>
        <v>EXTERNATO RIO BRANCO</v>
      </c>
      <c r="D325" s="35">
        <v>14.5</v>
      </c>
      <c r="E325" s="35">
        <v>15.8</v>
      </c>
      <c r="F325" s="35">
        <f t="shared" si="73"/>
        <v>30.3</v>
      </c>
      <c r="H325" s="48">
        <f t="shared" ref="H325:H388" si="76">IF(F325="","",F325+(ROW(F325)/1000))</f>
        <v>30.625</v>
      </c>
      <c r="I325" s="63" t="str">
        <f t="shared" ref="I325:J388" si="77">IF($L325="","",IF(B325="","",B325))</f>
        <v>ANA LUIZA SALGADO</v>
      </c>
      <c r="J325" s="63" t="str">
        <f t="shared" si="77"/>
        <v>EXTERNATO RIO BRANCO</v>
      </c>
      <c r="K325" s="48">
        <f t="shared" si="74"/>
        <v>30.3</v>
      </c>
      <c r="L325" s="69">
        <f t="shared" si="75"/>
        <v>30.625</v>
      </c>
      <c r="M325" s="67">
        <f t="shared" ref="M325:M388" si="78">IF(L325="","",LARGE($L$324:$L$423,N325))</f>
        <v>30.625</v>
      </c>
      <c r="N325" s="49">
        <v>2</v>
      </c>
      <c r="O325" s="27"/>
      <c r="P325" s="47">
        <f t="shared" ref="P325:P388" si="79">IF(S325&lt;&gt;"",_xlfn.RANK.EQ(S325,$S$324:$S$423,0),"")</f>
        <v>2</v>
      </c>
      <c r="Q325" s="24" t="str">
        <f t="shared" ref="Q325:Q388" si="80">IF($L325="","",VLOOKUP(M325,$H$324:$K$423,2,0))</f>
        <v>ANA LUIZA SALGADO</v>
      </c>
      <c r="R325" s="24" t="str">
        <f>IF($L325="","",VLOOKUP(Q325,LISTAS!$F$5:$G$1006,2,0))</f>
        <v>EXTERNATO RIO BRANCO</v>
      </c>
      <c r="S325" s="36">
        <f t="shared" ref="S325:S388" si="81">IF($L325="","",VLOOKUP(M325,$H$324:$K$423,4,0))</f>
        <v>30.3</v>
      </c>
      <c r="T325" s="25">
        <f t="shared" ref="T325:T388" si="82">IF($P325="","",IF(S325=$U$5,"",IF($P325=1,400,IF($P325=2,340,IF($P325=3,300,IF($P325=4,280,IF($P325=5,270,IF($P325=6,260,IF($P325=7,250,IF($P325=8,240,IF($P325=9,200,IF($P325=10,200,IF($P325=11,200,IF($P325=12,200,IF($P325=13,200,IF($P325=14,200,IF($P325=15,200,IF($P325=16,200,IF($P325&gt;16,"","")))))))))))))))))))</f>
        <v>340</v>
      </c>
      <c r="U325" s="25">
        <f t="shared" ref="U325:U388" si="83">IF(P325="","",IF($S$5="NÃO","",IF(S325=$U$5,"",IF(P325=1,400,IF(P325=2,340,IF(P325=3,300,IF(P325=4,280,IF(P325=5,270,IF(P325=6,260,IF(P325=7,250,IF(P325=8,240,IF(P325=9,200,IF(P325=10,200,IF(P325=11,200,IF(P325=12,200,IF(P325=13,200,IF(P325=14,200,IF(P325=15,200,IF(P325=16,200,IF(P325&gt;16,"",""))))))))))))))))))))</f>
        <v>340</v>
      </c>
    </row>
    <row r="326" spans="1:21" s="5" customFormat="1" ht="18.75" customHeight="1" x14ac:dyDescent="0.3">
      <c r="B326" s="26"/>
      <c r="C326" s="22" t="str">
        <f>IF(B326="","",VLOOKUP(B326,LISTAS!$F$5:$G$1006,2,0))</f>
        <v/>
      </c>
      <c r="D326" s="35"/>
      <c r="E326" s="35"/>
      <c r="F326" s="35" t="str">
        <f t="shared" si="73"/>
        <v/>
      </c>
      <c r="H326" s="48" t="str">
        <f t="shared" si="76"/>
        <v/>
      </c>
      <c r="I326" s="63" t="str">
        <f t="shared" si="77"/>
        <v/>
      </c>
      <c r="J326" s="63" t="str">
        <f t="shared" si="77"/>
        <v/>
      </c>
      <c r="K326" s="48" t="str">
        <f t="shared" si="74"/>
        <v/>
      </c>
      <c r="L326" s="69" t="str">
        <f t="shared" si="75"/>
        <v/>
      </c>
      <c r="M326" s="67" t="str">
        <f t="shared" si="78"/>
        <v/>
      </c>
      <c r="N326" s="49">
        <v>3</v>
      </c>
      <c r="O326" s="28"/>
      <c r="P326" s="47" t="str">
        <f t="shared" si="79"/>
        <v/>
      </c>
      <c r="Q326" s="24" t="str">
        <f t="shared" si="80"/>
        <v/>
      </c>
      <c r="R326" s="24" t="str">
        <f>IF($L326="","",VLOOKUP(Q326,LISTAS!$F$5:$G$1006,2,0))</f>
        <v/>
      </c>
      <c r="S326" s="36" t="str">
        <f t="shared" si="81"/>
        <v/>
      </c>
      <c r="T326" s="25" t="str">
        <f t="shared" si="82"/>
        <v/>
      </c>
      <c r="U326" s="25" t="str">
        <f t="shared" si="83"/>
        <v/>
      </c>
    </row>
    <row r="327" spans="1:21" s="5" customFormat="1" ht="18.75" customHeight="1" x14ac:dyDescent="0.3">
      <c r="B327" s="26"/>
      <c r="C327" s="22" t="str">
        <f>IF(B327="","",VLOOKUP(B327,LISTAS!$F$5:$G$1006,2,0))</f>
        <v/>
      </c>
      <c r="D327" s="35"/>
      <c r="E327" s="35"/>
      <c r="F327" s="35" t="str">
        <f t="shared" si="73"/>
        <v/>
      </c>
      <c r="H327" s="48" t="str">
        <f t="shared" si="76"/>
        <v/>
      </c>
      <c r="I327" s="63" t="str">
        <f t="shared" si="77"/>
        <v/>
      </c>
      <c r="J327" s="63" t="str">
        <f t="shared" si="77"/>
        <v/>
      </c>
      <c r="K327" s="48" t="str">
        <f t="shared" si="74"/>
        <v/>
      </c>
      <c r="L327" s="69" t="str">
        <f t="shared" si="75"/>
        <v/>
      </c>
      <c r="M327" s="67" t="str">
        <f t="shared" si="78"/>
        <v/>
      </c>
      <c r="N327" s="49">
        <v>4</v>
      </c>
      <c r="O327" s="28"/>
      <c r="P327" s="47" t="str">
        <f t="shared" si="79"/>
        <v/>
      </c>
      <c r="Q327" s="24" t="str">
        <f t="shared" si="80"/>
        <v/>
      </c>
      <c r="R327" s="24" t="str">
        <f>IF($L327="","",VLOOKUP(Q327,LISTAS!$F$5:$G$1006,2,0))</f>
        <v/>
      </c>
      <c r="S327" s="36" t="str">
        <f t="shared" si="81"/>
        <v/>
      </c>
      <c r="T327" s="25" t="str">
        <f t="shared" si="82"/>
        <v/>
      </c>
      <c r="U327" s="25" t="str">
        <f t="shared" si="83"/>
        <v/>
      </c>
    </row>
    <row r="328" spans="1:21" s="5" customFormat="1" ht="18.75" customHeight="1" x14ac:dyDescent="0.3">
      <c r="B328" s="26"/>
      <c r="C328" s="22" t="str">
        <f>IF(B328="","",VLOOKUP(B328,LISTAS!$F$5:$G$1006,2,0))</f>
        <v/>
      </c>
      <c r="D328" s="35"/>
      <c r="E328" s="35"/>
      <c r="F328" s="35" t="str">
        <f t="shared" si="73"/>
        <v/>
      </c>
      <c r="H328" s="48" t="str">
        <f t="shared" si="76"/>
        <v/>
      </c>
      <c r="I328" s="63" t="str">
        <f t="shared" si="77"/>
        <v/>
      </c>
      <c r="J328" s="63" t="str">
        <f t="shared" si="77"/>
        <v/>
      </c>
      <c r="K328" s="48" t="str">
        <f t="shared" si="74"/>
        <v/>
      </c>
      <c r="L328" s="69" t="str">
        <f t="shared" si="75"/>
        <v/>
      </c>
      <c r="M328" s="67" t="str">
        <f t="shared" si="78"/>
        <v/>
      </c>
      <c r="N328" s="49">
        <v>5</v>
      </c>
      <c r="O328" s="28"/>
      <c r="P328" s="47" t="str">
        <f t="shared" si="79"/>
        <v/>
      </c>
      <c r="Q328" s="24" t="str">
        <f t="shared" si="80"/>
        <v/>
      </c>
      <c r="R328" s="24" t="str">
        <f>IF($L328="","",VLOOKUP(Q328,LISTAS!$F$5:$G$1006,2,0))</f>
        <v/>
      </c>
      <c r="S328" s="36" t="str">
        <f t="shared" si="81"/>
        <v/>
      </c>
      <c r="T328" s="25" t="str">
        <f t="shared" si="82"/>
        <v/>
      </c>
      <c r="U328" s="25" t="str">
        <f t="shared" si="83"/>
        <v/>
      </c>
    </row>
    <row r="329" spans="1:21" s="5" customFormat="1" ht="18.75" customHeight="1" x14ac:dyDescent="0.3">
      <c r="B329" s="26"/>
      <c r="C329" s="22" t="str">
        <f>IF(B329="","",VLOOKUP(B329,LISTAS!$F$5:$G$1006,2,0))</f>
        <v/>
      </c>
      <c r="D329" s="35"/>
      <c r="E329" s="35"/>
      <c r="F329" s="35" t="str">
        <f t="shared" si="73"/>
        <v/>
      </c>
      <c r="H329" s="48" t="str">
        <f t="shared" si="76"/>
        <v/>
      </c>
      <c r="I329" s="63" t="str">
        <f t="shared" si="77"/>
        <v/>
      </c>
      <c r="J329" s="63" t="str">
        <f t="shared" si="77"/>
        <v/>
      </c>
      <c r="K329" s="48" t="str">
        <f t="shared" si="74"/>
        <v/>
      </c>
      <c r="L329" s="69" t="str">
        <f t="shared" si="75"/>
        <v/>
      </c>
      <c r="M329" s="67" t="str">
        <f t="shared" si="78"/>
        <v/>
      </c>
      <c r="N329" s="49">
        <v>6</v>
      </c>
      <c r="O329" s="28"/>
      <c r="P329" s="47" t="str">
        <f t="shared" si="79"/>
        <v/>
      </c>
      <c r="Q329" s="24" t="str">
        <f t="shared" si="80"/>
        <v/>
      </c>
      <c r="R329" s="24" t="str">
        <f>IF($L329="","",VLOOKUP(Q329,LISTAS!$F$5:$G$1006,2,0))</f>
        <v/>
      </c>
      <c r="S329" s="36" t="str">
        <f t="shared" si="81"/>
        <v/>
      </c>
      <c r="T329" s="25" t="str">
        <f t="shared" si="82"/>
        <v/>
      </c>
      <c r="U329" s="25" t="str">
        <f t="shared" si="83"/>
        <v/>
      </c>
    </row>
    <row r="330" spans="1:21" s="5" customFormat="1" ht="18.75" customHeight="1" x14ac:dyDescent="0.3">
      <c r="B330" s="26"/>
      <c r="C330" s="22" t="str">
        <f>IF(B330="","",VLOOKUP(B330,LISTAS!$F$5:$G$1006,2,0))</f>
        <v/>
      </c>
      <c r="D330" s="35"/>
      <c r="E330" s="35"/>
      <c r="F330" s="35" t="str">
        <f t="shared" si="73"/>
        <v/>
      </c>
      <c r="H330" s="48" t="str">
        <f t="shared" si="76"/>
        <v/>
      </c>
      <c r="I330" s="63" t="str">
        <f t="shared" si="77"/>
        <v/>
      </c>
      <c r="J330" s="63" t="str">
        <f t="shared" si="77"/>
        <v/>
      </c>
      <c r="K330" s="48" t="str">
        <f t="shared" si="74"/>
        <v/>
      </c>
      <c r="L330" s="69" t="str">
        <f t="shared" si="75"/>
        <v/>
      </c>
      <c r="M330" s="67" t="str">
        <f t="shared" si="78"/>
        <v/>
      </c>
      <c r="N330" s="49">
        <v>7</v>
      </c>
      <c r="O330" s="28"/>
      <c r="P330" s="47" t="str">
        <f t="shared" si="79"/>
        <v/>
      </c>
      <c r="Q330" s="24" t="str">
        <f t="shared" si="80"/>
        <v/>
      </c>
      <c r="R330" s="24" t="str">
        <f>IF($L330="","",VLOOKUP(Q330,LISTAS!$F$5:$G$1006,2,0))</f>
        <v/>
      </c>
      <c r="S330" s="36" t="str">
        <f t="shared" si="81"/>
        <v/>
      </c>
      <c r="T330" s="25" t="str">
        <f t="shared" si="82"/>
        <v/>
      </c>
      <c r="U330" s="25" t="str">
        <f t="shared" si="83"/>
        <v/>
      </c>
    </row>
    <row r="331" spans="1:21" s="5" customFormat="1" ht="18.75" customHeight="1" x14ac:dyDescent="0.3">
      <c r="B331" s="22"/>
      <c r="C331" s="22" t="str">
        <f>IF(B331="","",VLOOKUP(B331,LISTAS!$F$5:$G$1006,2,0))</f>
        <v/>
      </c>
      <c r="D331" s="35"/>
      <c r="E331" s="35"/>
      <c r="F331" s="35" t="str">
        <f t="shared" si="73"/>
        <v/>
      </c>
      <c r="H331" s="48" t="str">
        <f t="shared" si="76"/>
        <v/>
      </c>
      <c r="I331" s="63" t="str">
        <f t="shared" si="77"/>
        <v/>
      </c>
      <c r="J331" s="63" t="str">
        <f t="shared" si="77"/>
        <v/>
      </c>
      <c r="K331" s="48" t="str">
        <f t="shared" si="74"/>
        <v/>
      </c>
      <c r="L331" s="69" t="str">
        <f t="shared" si="75"/>
        <v/>
      </c>
      <c r="M331" s="67" t="str">
        <f t="shared" si="78"/>
        <v/>
      </c>
      <c r="N331" s="49">
        <v>8</v>
      </c>
      <c r="O331" s="28"/>
      <c r="P331" s="47" t="str">
        <f t="shared" si="79"/>
        <v/>
      </c>
      <c r="Q331" s="24" t="str">
        <f t="shared" si="80"/>
        <v/>
      </c>
      <c r="R331" s="24" t="str">
        <f>IF($L331="","",VLOOKUP(Q331,LISTAS!$F$5:$G$1006,2,0))</f>
        <v/>
      </c>
      <c r="S331" s="36" t="str">
        <f t="shared" si="81"/>
        <v/>
      </c>
      <c r="T331" s="25" t="str">
        <f t="shared" si="82"/>
        <v/>
      </c>
      <c r="U331" s="25" t="str">
        <f t="shared" si="83"/>
        <v/>
      </c>
    </row>
    <row r="332" spans="1:21" s="5" customFormat="1" ht="18.75" customHeight="1" x14ac:dyDescent="0.3">
      <c r="B332" s="26"/>
      <c r="C332" s="22" t="str">
        <f>IF(B332="","",VLOOKUP(B332,LISTAS!$F$5:$G$1006,2,0))</f>
        <v/>
      </c>
      <c r="D332" s="35"/>
      <c r="E332" s="35"/>
      <c r="F332" s="35" t="str">
        <f t="shared" si="73"/>
        <v/>
      </c>
      <c r="H332" s="48" t="str">
        <f t="shared" si="76"/>
        <v/>
      </c>
      <c r="I332" s="63" t="str">
        <f t="shared" si="77"/>
        <v/>
      </c>
      <c r="J332" s="63" t="str">
        <f t="shared" si="77"/>
        <v/>
      </c>
      <c r="K332" s="48" t="str">
        <f t="shared" si="74"/>
        <v/>
      </c>
      <c r="L332" s="69" t="str">
        <f t="shared" si="75"/>
        <v/>
      </c>
      <c r="M332" s="67" t="str">
        <f t="shared" si="78"/>
        <v/>
      </c>
      <c r="N332" s="49">
        <v>9</v>
      </c>
      <c r="O332" s="28"/>
      <c r="P332" s="47" t="str">
        <f t="shared" si="79"/>
        <v/>
      </c>
      <c r="Q332" s="24" t="str">
        <f t="shared" si="80"/>
        <v/>
      </c>
      <c r="R332" s="24" t="str">
        <f>IF($L332="","",VLOOKUP(Q332,LISTAS!$F$5:$G$1006,2,0))</f>
        <v/>
      </c>
      <c r="S332" s="36" t="str">
        <f t="shared" si="81"/>
        <v/>
      </c>
      <c r="T332" s="25" t="str">
        <f t="shared" si="82"/>
        <v/>
      </c>
      <c r="U332" s="25" t="str">
        <f t="shared" si="83"/>
        <v/>
      </c>
    </row>
    <row r="333" spans="1:21" s="5" customFormat="1" ht="18.75" customHeight="1" x14ac:dyDescent="0.3">
      <c r="B333" s="26"/>
      <c r="C333" s="22" t="str">
        <f>IF(B333="","",VLOOKUP(B333,LISTAS!$F$5:$G$1006,2,0))</f>
        <v/>
      </c>
      <c r="D333" s="35"/>
      <c r="E333" s="35"/>
      <c r="F333" s="35" t="str">
        <f t="shared" si="73"/>
        <v/>
      </c>
      <c r="H333" s="48" t="str">
        <f t="shared" si="76"/>
        <v/>
      </c>
      <c r="I333" s="63" t="str">
        <f t="shared" si="77"/>
        <v/>
      </c>
      <c r="J333" s="63" t="str">
        <f t="shared" si="77"/>
        <v/>
      </c>
      <c r="K333" s="48" t="str">
        <f t="shared" si="74"/>
        <v/>
      </c>
      <c r="L333" s="69" t="str">
        <f t="shared" si="75"/>
        <v/>
      </c>
      <c r="M333" s="67" t="str">
        <f t="shared" si="78"/>
        <v/>
      </c>
      <c r="N333" s="49">
        <v>10</v>
      </c>
      <c r="O333" s="28"/>
      <c r="P333" s="47" t="str">
        <f t="shared" si="79"/>
        <v/>
      </c>
      <c r="Q333" s="24" t="str">
        <f t="shared" si="80"/>
        <v/>
      </c>
      <c r="R333" s="24" t="str">
        <f>IF($L333="","",VLOOKUP(Q333,LISTAS!$F$5:$G$1006,2,0))</f>
        <v/>
      </c>
      <c r="S333" s="36" t="str">
        <f t="shared" si="81"/>
        <v/>
      </c>
      <c r="T333" s="25" t="str">
        <f t="shared" si="82"/>
        <v/>
      </c>
      <c r="U333" s="25" t="str">
        <f t="shared" si="83"/>
        <v/>
      </c>
    </row>
    <row r="334" spans="1:21" s="5" customFormat="1" ht="18.75" customHeight="1" x14ac:dyDescent="0.3">
      <c r="B334" s="26"/>
      <c r="C334" s="22" t="str">
        <f>IF(B334="","",VLOOKUP(B334,LISTAS!$F$5:$G$1006,2,0))</f>
        <v/>
      </c>
      <c r="D334" s="35"/>
      <c r="E334" s="35"/>
      <c r="F334" s="35" t="str">
        <f t="shared" si="73"/>
        <v/>
      </c>
      <c r="H334" s="48" t="str">
        <f t="shared" si="76"/>
        <v/>
      </c>
      <c r="I334" s="63" t="str">
        <f t="shared" si="77"/>
        <v/>
      </c>
      <c r="J334" s="63" t="str">
        <f t="shared" si="77"/>
        <v/>
      </c>
      <c r="K334" s="48" t="str">
        <f t="shared" si="74"/>
        <v/>
      </c>
      <c r="L334" s="69" t="str">
        <f t="shared" si="75"/>
        <v/>
      </c>
      <c r="M334" s="67" t="str">
        <f t="shared" si="78"/>
        <v/>
      </c>
      <c r="N334" s="49">
        <v>11</v>
      </c>
      <c r="O334" s="28"/>
      <c r="P334" s="47" t="str">
        <f t="shared" si="79"/>
        <v/>
      </c>
      <c r="Q334" s="24" t="str">
        <f t="shared" si="80"/>
        <v/>
      </c>
      <c r="R334" s="24" t="str">
        <f>IF($L334="","",VLOOKUP(Q334,LISTAS!$F$5:$G$1006,2,0))</f>
        <v/>
      </c>
      <c r="S334" s="36" t="str">
        <f t="shared" si="81"/>
        <v/>
      </c>
      <c r="T334" s="25" t="str">
        <f t="shared" si="82"/>
        <v/>
      </c>
      <c r="U334" s="25" t="str">
        <f t="shared" si="83"/>
        <v/>
      </c>
    </row>
    <row r="335" spans="1:21" s="5" customFormat="1" ht="18.75" customHeight="1" x14ac:dyDescent="0.3">
      <c r="B335" s="26"/>
      <c r="C335" s="22" t="str">
        <f>IF(B335="","",VLOOKUP(B335,LISTAS!$F$5:$G$1006,2,0))</f>
        <v/>
      </c>
      <c r="D335" s="35"/>
      <c r="E335" s="35"/>
      <c r="F335" s="35" t="str">
        <f t="shared" si="73"/>
        <v/>
      </c>
      <c r="H335" s="48" t="str">
        <f t="shared" si="76"/>
        <v/>
      </c>
      <c r="I335" s="63" t="str">
        <f t="shared" si="77"/>
        <v/>
      </c>
      <c r="J335" s="63" t="str">
        <f t="shared" si="77"/>
        <v/>
      </c>
      <c r="K335" s="48" t="str">
        <f t="shared" si="74"/>
        <v/>
      </c>
      <c r="L335" s="69" t="str">
        <f t="shared" si="75"/>
        <v/>
      </c>
      <c r="M335" s="67" t="str">
        <f t="shared" si="78"/>
        <v/>
      </c>
      <c r="N335" s="49">
        <v>12</v>
      </c>
      <c r="O335" s="28"/>
      <c r="P335" s="47" t="str">
        <f t="shared" si="79"/>
        <v/>
      </c>
      <c r="Q335" s="24" t="str">
        <f t="shared" si="80"/>
        <v/>
      </c>
      <c r="R335" s="24" t="str">
        <f>IF($L335="","",VLOOKUP(Q335,LISTAS!$F$5:$G$1006,2,0))</f>
        <v/>
      </c>
      <c r="S335" s="36" t="str">
        <f t="shared" si="81"/>
        <v/>
      </c>
      <c r="T335" s="25" t="str">
        <f t="shared" si="82"/>
        <v/>
      </c>
      <c r="U335" s="25" t="str">
        <f t="shared" si="83"/>
        <v/>
      </c>
    </row>
    <row r="336" spans="1:21" s="5" customFormat="1" ht="18.75" customHeight="1" x14ac:dyDescent="0.3">
      <c r="B336" s="26"/>
      <c r="C336" s="22" t="str">
        <f>IF(B336="","",VLOOKUP(B336,LISTAS!$F$5:$G$1006,2,0))</f>
        <v/>
      </c>
      <c r="D336" s="35"/>
      <c r="E336" s="35"/>
      <c r="F336" s="35" t="str">
        <f t="shared" si="73"/>
        <v/>
      </c>
      <c r="H336" s="48" t="str">
        <f t="shared" si="76"/>
        <v/>
      </c>
      <c r="I336" s="63" t="str">
        <f t="shared" si="77"/>
        <v/>
      </c>
      <c r="J336" s="63" t="str">
        <f t="shared" si="77"/>
        <v/>
      </c>
      <c r="K336" s="48" t="str">
        <f t="shared" si="74"/>
        <v/>
      </c>
      <c r="L336" s="69" t="str">
        <f t="shared" si="75"/>
        <v/>
      </c>
      <c r="M336" s="67" t="str">
        <f t="shared" si="78"/>
        <v/>
      </c>
      <c r="N336" s="49">
        <v>13</v>
      </c>
      <c r="O336" s="28"/>
      <c r="P336" s="47" t="str">
        <f t="shared" si="79"/>
        <v/>
      </c>
      <c r="Q336" s="24" t="str">
        <f t="shared" si="80"/>
        <v/>
      </c>
      <c r="R336" s="24" t="str">
        <f>IF($L336="","",VLOOKUP(Q336,LISTAS!$F$5:$G$1006,2,0))</f>
        <v/>
      </c>
      <c r="S336" s="36" t="str">
        <f t="shared" si="81"/>
        <v/>
      </c>
      <c r="T336" s="25" t="str">
        <f t="shared" si="82"/>
        <v/>
      </c>
      <c r="U336" s="25" t="str">
        <f t="shared" si="83"/>
        <v/>
      </c>
    </row>
    <row r="337" spans="2:21" s="5" customFormat="1" ht="18.75" customHeight="1" x14ac:dyDescent="0.3">
      <c r="B337" s="26"/>
      <c r="C337" s="22" t="str">
        <f>IF(B337="","",VLOOKUP(B337,LISTAS!$F$5:$G$1006,2,0))</f>
        <v/>
      </c>
      <c r="D337" s="35"/>
      <c r="E337" s="35"/>
      <c r="F337" s="35" t="str">
        <f t="shared" si="73"/>
        <v/>
      </c>
      <c r="H337" s="48" t="str">
        <f t="shared" si="76"/>
        <v/>
      </c>
      <c r="I337" s="63" t="str">
        <f t="shared" si="77"/>
        <v/>
      </c>
      <c r="J337" s="63" t="str">
        <f t="shared" si="77"/>
        <v/>
      </c>
      <c r="K337" s="48" t="str">
        <f t="shared" si="74"/>
        <v/>
      </c>
      <c r="L337" s="69" t="str">
        <f t="shared" si="75"/>
        <v/>
      </c>
      <c r="M337" s="67" t="str">
        <f t="shared" si="78"/>
        <v/>
      </c>
      <c r="N337" s="49">
        <v>14</v>
      </c>
      <c r="O337" s="28"/>
      <c r="P337" s="47" t="str">
        <f t="shared" si="79"/>
        <v/>
      </c>
      <c r="Q337" s="24" t="str">
        <f t="shared" si="80"/>
        <v/>
      </c>
      <c r="R337" s="24" t="str">
        <f>IF($L337="","",VLOOKUP(Q337,LISTAS!$F$5:$G$1006,2,0))</f>
        <v/>
      </c>
      <c r="S337" s="36" t="str">
        <f t="shared" si="81"/>
        <v/>
      </c>
      <c r="T337" s="25" t="str">
        <f t="shared" si="82"/>
        <v/>
      </c>
      <c r="U337" s="25" t="str">
        <f t="shared" si="83"/>
        <v/>
      </c>
    </row>
    <row r="338" spans="2:21" s="5" customFormat="1" ht="18.75" customHeight="1" x14ac:dyDescent="0.3">
      <c r="B338" s="26"/>
      <c r="C338" s="22" t="str">
        <f>IF(B338="","",VLOOKUP(B338,LISTAS!$F$5:$G$1006,2,0))</f>
        <v/>
      </c>
      <c r="D338" s="35"/>
      <c r="E338" s="35"/>
      <c r="F338" s="35" t="str">
        <f t="shared" si="73"/>
        <v/>
      </c>
      <c r="H338" s="48" t="str">
        <f t="shared" si="76"/>
        <v/>
      </c>
      <c r="I338" s="63" t="str">
        <f t="shared" si="77"/>
        <v/>
      </c>
      <c r="J338" s="63" t="str">
        <f t="shared" si="77"/>
        <v/>
      </c>
      <c r="K338" s="48" t="str">
        <f t="shared" si="74"/>
        <v/>
      </c>
      <c r="L338" s="69" t="str">
        <f t="shared" si="75"/>
        <v/>
      </c>
      <c r="M338" s="67" t="str">
        <f t="shared" si="78"/>
        <v/>
      </c>
      <c r="N338" s="49">
        <v>15</v>
      </c>
      <c r="O338" s="28"/>
      <c r="P338" s="47" t="str">
        <f t="shared" si="79"/>
        <v/>
      </c>
      <c r="Q338" s="24" t="str">
        <f t="shared" si="80"/>
        <v/>
      </c>
      <c r="R338" s="24" t="str">
        <f>IF($L338="","",VLOOKUP(Q338,LISTAS!$F$5:$G$1006,2,0))</f>
        <v/>
      </c>
      <c r="S338" s="36" t="str">
        <f t="shared" si="81"/>
        <v/>
      </c>
      <c r="T338" s="25" t="str">
        <f t="shared" si="82"/>
        <v/>
      </c>
      <c r="U338" s="25" t="str">
        <f t="shared" si="83"/>
        <v/>
      </c>
    </row>
    <row r="339" spans="2:21" s="5" customFormat="1" ht="18.75" customHeight="1" x14ac:dyDescent="0.3">
      <c r="B339" s="26"/>
      <c r="C339" s="22" t="str">
        <f>IF(B339="","",VLOOKUP(B339,LISTAS!$F$5:$G$1006,2,0))</f>
        <v/>
      </c>
      <c r="D339" s="35"/>
      <c r="E339" s="35"/>
      <c r="F339" s="35" t="str">
        <f t="shared" si="73"/>
        <v/>
      </c>
      <c r="H339" s="48" t="str">
        <f t="shared" si="76"/>
        <v/>
      </c>
      <c r="I339" s="63" t="str">
        <f t="shared" si="77"/>
        <v/>
      </c>
      <c r="J339" s="63" t="str">
        <f t="shared" si="77"/>
        <v/>
      </c>
      <c r="K339" s="48" t="str">
        <f t="shared" si="74"/>
        <v/>
      </c>
      <c r="L339" s="69" t="str">
        <f t="shared" si="75"/>
        <v/>
      </c>
      <c r="M339" s="67" t="str">
        <f t="shared" si="78"/>
        <v/>
      </c>
      <c r="N339" s="49">
        <v>16</v>
      </c>
      <c r="O339" s="28"/>
      <c r="P339" s="47" t="str">
        <f t="shared" si="79"/>
        <v/>
      </c>
      <c r="Q339" s="24" t="str">
        <f t="shared" si="80"/>
        <v/>
      </c>
      <c r="R339" s="24" t="str">
        <f>IF($L339="","",VLOOKUP(Q339,LISTAS!$F$5:$G$1006,2,0))</f>
        <v/>
      </c>
      <c r="S339" s="36" t="str">
        <f t="shared" si="81"/>
        <v/>
      </c>
      <c r="T339" s="25" t="str">
        <f t="shared" si="82"/>
        <v/>
      </c>
      <c r="U339" s="25" t="str">
        <f t="shared" si="83"/>
        <v/>
      </c>
    </row>
    <row r="340" spans="2:21" s="5" customFormat="1" ht="18.75" customHeight="1" x14ac:dyDescent="0.3">
      <c r="B340" s="22"/>
      <c r="C340" s="22" t="str">
        <f>IF(B340="","",VLOOKUP(B340,LISTAS!$F$5:$G$1006,2,0))</f>
        <v/>
      </c>
      <c r="D340" s="35"/>
      <c r="E340" s="35"/>
      <c r="F340" s="35" t="str">
        <f t="shared" si="73"/>
        <v/>
      </c>
      <c r="H340" s="48" t="str">
        <f t="shared" si="76"/>
        <v/>
      </c>
      <c r="I340" s="63" t="str">
        <f t="shared" si="77"/>
        <v/>
      </c>
      <c r="J340" s="63" t="str">
        <f t="shared" si="77"/>
        <v/>
      </c>
      <c r="K340" s="48" t="str">
        <f t="shared" si="74"/>
        <v/>
      </c>
      <c r="L340" s="69" t="str">
        <f t="shared" si="75"/>
        <v/>
      </c>
      <c r="M340" s="67" t="str">
        <f t="shared" si="78"/>
        <v/>
      </c>
      <c r="N340" s="49">
        <v>17</v>
      </c>
      <c r="O340" s="28"/>
      <c r="P340" s="47" t="str">
        <f t="shared" si="79"/>
        <v/>
      </c>
      <c r="Q340" s="24" t="str">
        <f t="shared" si="80"/>
        <v/>
      </c>
      <c r="R340" s="24" t="str">
        <f>IF($L340="","",VLOOKUP(Q340,LISTAS!$F$5:$G$1006,2,0))</f>
        <v/>
      </c>
      <c r="S340" s="36" t="str">
        <f t="shared" si="81"/>
        <v/>
      </c>
      <c r="T340" s="25" t="str">
        <f t="shared" si="82"/>
        <v/>
      </c>
      <c r="U340" s="25" t="str">
        <f t="shared" si="83"/>
        <v/>
      </c>
    </row>
    <row r="341" spans="2:21" s="5" customFormat="1" ht="18.75" customHeight="1" x14ac:dyDescent="0.3">
      <c r="B341" s="26"/>
      <c r="C341" s="22" t="str">
        <f>IF(B341="","",VLOOKUP(B341,LISTAS!$F$5:$G$1006,2,0))</f>
        <v/>
      </c>
      <c r="D341" s="35"/>
      <c r="E341" s="35"/>
      <c r="F341" s="35" t="str">
        <f t="shared" si="73"/>
        <v/>
      </c>
      <c r="H341" s="48" t="str">
        <f t="shared" si="76"/>
        <v/>
      </c>
      <c r="I341" s="63" t="str">
        <f t="shared" si="77"/>
        <v/>
      </c>
      <c r="J341" s="63" t="str">
        <f t="shared" si="77"/>
        <v/>
      </c>
      <c r="K341" s="48" t="str">
        <f t="shared" si="74"/>
        <v/>
      </c>
      <c r="L341" s="69" t="str">
        <f t="shared" si="75"/>
        <v/>
      </c>
      <c r="M341" s="67" t="str">
        <f t="shared" si="78"/>
        <v/>
      </c>
      <c r="N341" s="49">
        <v>18</v>
      </c>
      <c r="O341" s="28"/>
      <c r="P341" s="47" t="str">
        <f t="shared" si="79"/>
        <v/>
      </c>
      <c r="Q341" s="24" t="str">
        <f t="shared" si="80"/>
        <v/>
      </c>
      <c r="R341" s="24" t="str">
        <f>IF($L341="","",VLOOKUP(Q341,LISTAS!$F$5:$G$1006,2,0))</f>
        <v/>
      </c>
      <c r="S341" s="36" t="str">
        <f t="shared" si="81"/>
        <v/>
      </c>
      <c r="T341" s="25" t="str">
        <f t="shared" si="82"/>
        <v/>
      </c>
      <c r="U341" s="25" t="str">
        <f t="shared" si="83"/>
        <v/>
      </c>
    </row>
    <row r="342" spans="2:21" s="5" customFormat="1" ht="18.75" customHeight="1" x14ac:dyDescent="0.3">
      <c r="B342" s="26"/>
      <c r="C342" s="22" t="str">
        <f>IF(B342="","",VLOOKUP(B342,LISTAS!$F$5:$G$1006,2,0))</f>
        <v/>
      </c>
      <c r="D342" s="35"/>
      <c r="E342" s="35"/>
      <c r="F342" s="35" t="str">
        <f t="shared" si="73"/>
        <v/>
      </c>
      <c r="H342" s="48" t="str">
        <f t="shared" si="76"/>
        <v/>
      </c>
      <c r="I342" s="63" t="str">
        <f t="shared" si="77"/>
        <v/>
      </c>
      <c r="J342" s="63" t="str">
        <f t="shared" si="77"/>
        <v/>
      </c>
      <c r="K342" s="48" t="str">
        <f t="shared" si="74"/>
        <v/>
      </c>
      <c r="L342" s="69" t="str">
        <f t="shared" si="75"/>
        <v/>
      </c>
      <c r="M342" s="67" t="str">
        <f t="shared" si="78"/>
        <v/>
      </c>
      <c r="N342" s="49">
        <v>19</v>
      </c>
      <c r="O342" s="28"/>
      <c r="P342" s="47" t="str">
        <f t="shared" si="79"/>
        <v/>
      </c>
      <c r="Q342" s="24" t="str">
        <f t="shared" si="80"/>
        <v/>
      </c>
      <c r="R342" s="24" t="str">
        <f>IF($L342="","",VLOOKUP(Q342,LISTAS!$F$5:$G$1006,2,0))</f>
        <v/>
      </c>
      <c r="S342" s="36" t="str">
        <f t="shared" si="81"/>
        <v/>
      </c>
      <c r="T342" s="25" t="str">
        <f t="shared" si="82"/>
        <v/>
      </c>
      <c r="U342" s="25" t="str">
        <f t="shared" si="83"/>
        <v/>
      </c>
    </row>
    <row r="343" spans="2:21" s="5" customFormat="1" ht="18.75" customHeight="1" x14ac:dyDescent="0.3">
      <c r="B343" s="26"/>
      <c r="C343" s="22" t="str">
        <f>IF(B343="","",VLOOKUP(B343,LISTAS!$F$5:$G$1006,2,0))</f>
        <v/>
      </c>
      <c r="D343" s="35"/>
      <c r="E343" s="35"/>
      <c r="F343" s="35" t="str">
        <f t="shared" si="73"/>
        <v/>
      </c>
      <c r="H343" s="48" t="str">
        <f t="shared" si="76"/>
        <v/>
      </c>
      <c r="I343" s="63" t="str">
        <f t="shared" si="77"/>
        <v/>
      </c>
      <c r="J343" s="63" t="str">
        <f t="shared" si="77"/>
        <v/>
      </c>
      <c r="K343" s="48" t="str">
        <f t="shared" si="74"/>
        <v/>
      </c>
      <c r="L343" s="69" t="str">
        <f t="shared" si="75"/>
        <v/>
      </c>
      <c r="M343" s="67" t="str">
        <f t="shared" si="78"/>
        <v/>
      </c>
      <c r="N343" s="49">
        <v>20</v>
      </c>
      <c r="O343" s="28"/>
      <c r="P343" s="47" t="str">
        <f t="shared" si="79"/>
        <v/>
      </c>
      <c r="Q343" s="24" t="str">
        <f t="shared" si="80"/>
        <v/>
      </c>
      <c r="R343" s="24" t="str">
        <f>IF($L343="","",VLOOKUP(Q343,LISTAS!$F$5:$G$1006,2,0))</f>
        <v/>
      </c>
      <c r="S343" s="36" t="str">
        <f t="shared" si="81"/>
        <v/>
      </c>
      <c r="T343" s="25" t="str">
        <f t="shared" si="82"/>
        <v/>
      </c>
      <c r="U343" s="25" t="str">
        <f t="shared" si="83"/>
        <v/>
      </c>
    </row>
    <row r="344" spans="2:21" ht="16.5" x14ac:dyDescent="0.3">
      <c r="B344" s="26"/>
      <c r="C344" s="22" t="str">
        <f>IF(B344="","",VLOOKUP(B344,LISTAS!$F$5:$G$1006,2,0))</f>
        <v/>
      </c>
      <c r="D344" s="35"/>
      <c r="E344" s="35"/>
      <c r="F344" s="35" t="str">
        <f t="shared" si="73"/>
        <v/>
      </c>
      <c r="G344" s="5"/>
      <c r="H344" s="48" t="str">
        <f t="shared" si="76"/>
        <v/>
      </c>
      <c r="I344" s="63" t="str">
        <f t="shared" si="77"/>
        <v/>
      </c>
      <c r="J344" s="63" t="str">
        <f t="shared" si="77"/>
        <v/>
      </c>
      <c r="K344" s="48" t="str">
        <f t="shared" si="74"/>
        <v/>
      </c>
      <c r="L344" s="69" t="str">
        <f t="shared" si="75"/>
        <v/>
      </c>
      <c r="M344" s="67" t="str">
        <f t="shared" si="78"/>
        <v/>
      </c>
      <c r="N344" s="49">
        <v>21</v>
      </c>
      <c r="O344" s="28"/>
      <c r="P344" s="47" t="str">
        <f t="shared" si="79"/>
        <v/>
      </c>
      <c r="Q344" s="24" t="str">
        <f t="shared" si="80"/>
        <v/>
      </c>
      <c r="R344" s="24" t="str">
        <f>IF($L344="","",VLOOKUP(Q344,LISTAS!$F$5:$G$1006,2,0))</f>
        <v/>
      </c>
      <c r="S344" s="36" t="str">
        <f t="shared" si="81"/>
        <v/>
      </c>
      <c r="T344" s="25" t="str">
        <f t="shared" si="82"/>
        <v/>
      </c>
      <c r="U344" s="25" t="str">
        <f t="shared" si="83"/>
        <v/>
      </c>
    </row>
    <row r="345" spans="2:21" ht="16.5" x14ac:dyDescent="0.3">
      <c r="B345" s="26"/>
      <c r="C345" s="22" t="str">
        <f>IF(B345="","",VLOOKUP(B345,LISTAS!$F$5:$G$1006,2,0))</f>
        <v/>
      </c>
      <c r="D345" s="35"/>
      <c r="E345" s="35"/>
      <c r="F345" s="35" t="str">
        <f t="shared" si="73"/>
        <v/>
      </c>
      <c r="G345" s="5"/>
      <c r="H345" s="48" t="str">
        <f t="shared" si="76"/>
        <v/>
      </c>
      <c r="I345" s="63" t="str">
        <f t="shared" si="77"/>
        <v/>
      </c>
      <c r="J345" s="63" t="str">
        <f t="shared" si="77"/>
        <v/>
      </c>
      <c r="K345" s="48" t="str">
        <f t="shared" si="74"/>
        <v/>
      </c>
      <c r="L345" s="69" t="str">
        <f t="shared" si="75"/>
        <v/>
      </c>
      <c r="M345" s="67" t="str">
        <f t="shared" si="78"/>
        <v/>
      </c>
      <c r="N345" s="49">
        <v>22</v>
      </c>
      <c r="O345" s="28"/>
      <c r="P345" s="47" t="str">
        <f t="shared" si="79"/>
        <v/>
      </c>
      <c r="Q345" s="24" t="str">
        <f t="shared" si="80"/>
        <v/>
      </c>
      <c r="R345" s="24" t="str">
        <f>IF($L345="","",VLOOKUP(Q345,LISTAS!$F$5:$G$1006,2,0))</f>
        <v/>
      </c>
      <c r="S345" s="36" t="str">
        <f t="shared" si="81"/>
        <v/>
      </c>
      <c r="T345" s="25" t="str">
        <f t="shared" si="82"/>
        <v/>
      </c>
      <c r="U345" s="25" t="str">
        <f t="shared" si="83"/>
        <v/>
      </c>
    </row>
    <row r="346" spans="2:21" ht="16.5" x14ac:dyDescent="0.3">
      <c r="B346" s="26"/>
      <c r="C346" s="22" t="str">
        <f>IF(B346="","",VLOOKUP(B346,LISTAS!$F$5:$G$1006,2,0))</f>
        <v/>
      </c>
      <c r="D346" s="35"/>
      <c r="E346" s="35"/>
      <c r="F346" s="35" t="str">
        <f t="shared" si="73"/>
        <v/>
      </c>
      <c r="G346" s="5"/>
      <c r="H346" s="48" t="str">
        <f t="shared" si="76"/>
        <v/>
      </c>
      <c r="I346" s="63" t="str">
        <f t="shared" si="77"/>
        <v/>
      </c>
      <c r="J346" s="63" t="str">
        <f t="shared" si="77"/>
        <v/>
      </c>
      <c r="K346" s="48" t="str">
        <f t="shared" si="74"/>
        <v/>
      </c>
      <c r="L346" s="69" t="str">
        <f t="shared" si="75"/>
        <v/>
      </c>
      <c r="M346" s="67" t="str">
        <f t="shared" si="78"/>
        <v/>
      </c>
      <c r="N346" s="49">
        <v>23</v>
      </c>
      <c r="O346" s="28"/>
      <c r="P346" s="47" t="str">
        <f t="shared" si="79"/>
        <v/>
      </c>
      <c r="Q346" s="24" t="str">
        <f t="shared" si="80"/>
        <v/>
      </c>
      <c r="R346" s="24" t="str">
        <f>IF($L346="","",VLOOKUP(Q346,LISTAS!$F$5:$G$1006,2,0))</f>
        <v/>
      </c>
      <c r="S346" s="36" t="str">
        <f t="shared" si="81"/>
        <v/>
      </c>
      <c r="T346" s="25" t="str">
        <f t="shared" si="82"/>
        <v/>
      </c>
      <c r="U346" s="25" t="str">
        <f t="shared" si="83"/>
        <v/>
      </c>
    </row>
    <row r="347" spans="2:21" ht="16.5" x14ac:dyDescent="0.3">
      <c r="B347" s="22"/>
      <c r="C347" s="22" t="str">
        <f>IF(B347="","",VLOOKUP(B347,LISTAS!$F$5:$G$1006,2,0))</f>
        <v/>
      </c>
      <c r="D347" s="35"/>
      <c r="E347" s="35"/>
      <c r="F347" s="35" t="str">
        <f t="shared" si="73"/>
        <v/>
      </c>
      <c r="G347" s="5"/>
      <c r="H347" s="48" t="str">
        <f t="shared" si="76"/>
        <v/>
      </c>
      <c r="I347" s="63" t="str">
        <f t="shared" si="77"/>
        <v/>
      </c>
      <c r="J347" s="63" t="str">
        <f t="shared" si="77"/>
        <v/>
      </c>
      <c r="K347" s="48" t="str">
        <f t="shared" si="74"/>
        <v/>
      </c>
      <c r="L347" s="69" t="str">
        <f t="shared" si="75"/>
        <v/>
      </c>
      <c r="M347" s="67" t="str">
        <f t="shared" si="78"/>
        <v/>
      </c>
      <c r="N347" s="49">
        <v>24</v>
      </c>
      <c r="O347" s="28"/>
      <c r="P347" s="47" t="str">
        <f t="shared" si="79"/>
        <v/>
      </c>
      <c r="Q347" s="24" t="str">
        <f t="shared" si="80"/>
        <v/>
      </c>
      <c r="R347" s="24" t="str">
        <f>IF($L347="","",VLOOKUP(Q347,LISTAS!$F$5:$G$1006,2,0))</f>
        <v/>
      </c>
      <c r="S347" s="36" t="str">
        <f t="shared" si="81"/>
        <v/>
      </c>
      <c r="T347" s="25" t="str">
        <f t="shared" si="82"/>
        <v/>
      </c>
      <c r="U347" s="25" t="str">
        <f t="shared" si="83"/>
        <v/>
      </c>
    </row>
    <row r="348" spans="2:21" ht="16.5" x14ac:dyDescent="0.3">
      <c r="B348" s="26"/>
      <c r="C348" s="22" t="str">
        <f>IF(B348="","",VLOOKUP(B348,LISTAS!$F$5:$G$1006,2,0))</f>
        <v/>
      </c>
      <c r="D348" s="35"/>
      <c r="E348" s="35"/>
      <c r="F348" s="35" t="str">
        <f t="shared" si="73"/>
        <v/>
      </c>
      <c r="G348" s="5"/>
      <c r="H348" s="48" t="str">
        <f t="shared" si="76"/>
        <v/>
      </c>
      <c r="I348" s="63" t="str">
        <f t="shared" si="77"/>
        <v/>
      </c>
      <c r="J348" s="63" t="str">
        <f t="shared" si="77"/>
        <v/>
      </c>
      <c r="K348" s="48" t="str">
        <f t="shared" si="74"/>
        <v/>
      </c>
      <c r="L348" s="69" t="str">
        <f t="shared" si="75"/>
        <v/>
      </c>
      <c r="M348" s="67" t="str">
        <f t="shared" si="78"/>
        <v/>
      </c>
      <c r="N348" s="49">
        <v>25</v>
      </c>
      <c r="O348" s="28"/>
      <c r="P348" s="47" t="str">
        <f t="shared" si="79"/>
        <v/>
      </c>
      <c r="Q348" s="24" t="str">
        <f t="shared" si="80"/>
        <v/>
      </c>
      <c r="R348" s="24" t="str">
        <f>IF($L348="","",VLOOKUP(Q348,LISTAS!$F$5:$G$1006,2,0))</f>
        <v/>
      </c>
      <c r="S348" s="36" t="str">
        <f t="shared" si="81"/>
        <v/>
      </c>
      <c r="T348" s="25" t="str">
        <f t="shared" si="82"/>
        <v/>
      </c>
      <c r="U348" s="25" t="str">
        <f t="shared" si="83"/>
        <v/>
      </c>
    </row>
    <row r="349" spans="2:21" ht="16.5" x14ac:dyDescent="0.3">
      <c r="B349" s="26"/>
      <c r="C349" s="22" t="str">
        <f>IF(B349="","",VLOOKUP(B349,LISTAS!$F$5:$G$1006,2,0))</f>
        <v/>
      </c>
      <c r="D349" s="35"/>
      <c r="E349" s="35"/>
      <c r="F349" s="35" t="str">
        <f t="shared" si="73"/>
        <v/>
      </c>
      <c r="G349" s="5"/>
      <c r="H349" s="48" t="str">
        <f t="shared" si="76"/>
        <v/>
      </c>
      <c r="I349" s="63" t="str">
        <f t="shared" si="77"/>
        <v/>
      </c>
      <c r="J349" s="63" t="str">
        <f t="shared" si="77"/>
        <v/>
      </c>
      <c r="K349" s="48" t="str">
        <f t="shared" si="74"/>
        <v/>
      </c>
      <c r="L349" s="69" t="str">
        <f t="shared" si="75"/>
        <v/>
      </c>
      <c r="M349" s="67" t="str">
        <f t="shared" si="78"/>
        <v/>
      </c>
      <c r="N349" s="49">
        <v>26</v>
      </c>
      <c r="O349" s="28"/>
      <c r="P349" s="47" t="str">
        <f t="shared" si="79"/>
        <v/>
      </c>
      <c r="Q349" s="24" t="str">
        <f t="shared" si="80"/>
        <v/>
      </c>
      <c r="R349" s="24" t="str">
        <f>IF($L349="","",VLOOKUP(Q349,LISTAS!$F$5:$G$1006,2,0))</f>
        <v/>
      </c>
      <c r="S349" s="36" t="str">
        <f t="shared" si="81"/>
        <v/>
      </c>
      <c r="T349" s="25" t="str">
        <f t="shared" si="82"/>
        <v/>
      </c>
      <c r="U349" s="25" t="str">
        <f t="shared" si="83"/>
        <v/>
      </c>
    </row>
    <row r="350" spans="2:21" ht="16.5" x14ac:dyDescent="0.3">
      <c r="B350" s="26"/>
      <c r="C350" s="22" t="str">
        <f>IF(B350="","",VLOOKUP(B350,LISTAS!$F$5:$G$1006,2,0))</f>
        <v/>
      </c>
      <c r="D350" s="35"/>
      <c r="E350" s="35"/>
      <c r="F350" s="35" t="str">
        <f t="shared" si="73"/>
        <v/>
      </c>
      <c r="G350" s="5"/>
      <c r="H350" s="48" t="str">
        <f t="shared" si="76"/>
        <v/>
      </c>
      <c r="I350" s="63" t="str">
        <f t="shared" si="77"/>
        <v/>
      </c>
      <c r="J350" s="63" t="str">
        <f t="shared" si="77"/>
        <v/>
      </c>
      <c r="K350" s="48" t="str">
        <f t="shared" si="74"/>
        <v/>
      </c>
      <c r="L350" s="69" t="str">
        <f t="shared" si="75"/>
        <v/>
      </c>
      <c r="M350" s="67" t="str">
        <f t="shared" si="78"/>
        <v/>
      </c>
      <c r="N350" s="49">
        <v>27</v>
      </c>
      <c r="O350" s="28"/>
      <c r="P350" s="47" t="str">
        <f t="shared" si="79"/>
        <v/>
      </c>
      <c r="Q350" s="24" t="str">
        <f t="shared" si="80"/>
        <v/>
      </c>
      <c r="R350" s="24" t="str">
        <f>IF($L350="","",VLOOKUP(Q350,LISTAS!$F$5:$G$1006,2,0))</f>
        <v/>
      </c>
      <c r="S350" s="36" t="str">
        <f t="shared" si="81"/>
        <v/>
      </c>
      <c r="T350" s="25" t="str">
        <f t="shared" si="82"/>
        <v/>
      </c>
      <c r="U350" s="25" t="str">
        <f t="shared" si="83"/>
        <v/>
      </c>
    </row>
    <row r="351" spans="2:21" ht="16.5" x14ac:dyDescent="0.3">
      <c r="B351" s="22"/>
      <c r="C351" s="22" t="str">
        <f>IF(B351="","",VLOOKUP(B351,LISTAS!$F$5:$G$1006,2,0))</f>
        <v/>
      </c>
      <c r="D351" s="35"/>
      <c r="E351" s="35"/>
      <c r="F351" s="35" t="str">
        <f t="shared" si="73"/>
        <v/>
      </c>
      <c r="G351" s="5"/>
      <c r="H351" s="48" t="str">
        <f t="shared" si="76"/>
        <v/>
      </c>
      <c r="I351" s="63" t="str">
        <f t="shared" si="77"/>
        <v/>
      </c>
      <c r="J351" s="63" t="str">
        <f t="shared" si="77"/>
        <v/>
      </c>
      <c r="K351" s="48" t="str">
        <f t="shared" si="74"/>
        <v/>
      </c>
      <c r="L351" s="69" t="str">
        <f t="shared" si="75"/>
        <v/>
      </c>
      <c r="M351" s="67" t="str">
        <f t="shared" si="78"/>
        <v/>
      </c>
      <c r="N351" s="49">
        <v>28</v>
      </c>
      <c r="O351" s="28"/>
      <c r="P351" s="47" t="str">
        <f t="shared" si="79"/>
        <v/>
      </c>
      <c r="Q351" s="24" t="str">
        <f t="shared" si="80"/>
        <v/>
      </c>
      <c r="R351" s="24" t="str">
        <f>IF($L351="","",VLOOKUP(Q351,LISTAS!$F$5:$G$1006,2,0))</f>
        <v/>
      </c>
      <c r="S351" s="36" t="str">
        <f t="shared" si="81"/>
        <v/>
      </c>
      <c r="T351" s="25" t="str">
        <f t="shared" si="82"/>
        <v/>
      </c>
      <c r="U351" s="25" t="str">
        <f t="shared" si="83"/>
        <v/>
      </c>
    </row>
    <row r="352" spans="2:21" ht="16.5" x14ac:dyDescent="0.3">
      <c r="B352" s="26"/>
      <c r="C352" s="22" t="str">
        <f>IF(B352="","",VLOOKUP(B352,LISTAS!$F$5:$G$1006,2,0))</f>
        <v/>
      </c>
      <c r="D352" s="35"/>
      <c r="E352" s="35"/>
      <c r="F352" s="35" t="str">
        <f t="shared" si="73"/>
        <v/>
      </c>
      <c r="G352" s="5"/>
      <c r="H352" s="48" t="str">
        <f t="shared" si="76"/>
        <v/>
      </c>
      <c r="I352" s="63" t="str">
        <f t="shared" si="77"/>
        <v/>
      </c>
      <c r="J352" s="63" t="str">
        <f t="shared" si="77"/>
        <v/>
      </c>
      <c r="K352" s="48" t="str">
        <f t="shared" si="74"/>
        <v/>
      </c>
      <c r="L352" s="69" t="str">
        <f t="shared" si="75"/>
        <v/>
      </c>
      <c r="M352" s="67" t="str">
        <f t="shared" si="78"/>
        <v/>
      </c>
      <c r="N352" s="49">
        <v>29</v>
      </c>
      <c r="O352" s="28"/>
      <c r="P352" s="47" t="str">
        <f t="shared" si="79"/>
        <v/>
      </c>
      <c r="Q352" s="24" t="str">
        <f t="shared" si="80"/>
        <v/>
      </c>
      <c r="R352" s="24" t="str">
        <f>IF($L352="","",VLOOKUP(Q352,LISTAS!$F$5:$G$1006,2,0))</f>
        <v/>
      </c>
      <c r="S352" s="36" t="str">
        <f t="shared" si="81"/>
        <v/>
      </c>
      <c r="T352" s="25" t="str">
        <f t="shared" si="82"/>
        <v/>
      </c>
      <c r="U352" s="25" t="str">
        <f t="shared" si="83"/>
        <v/>
      </c>
    </row>
    <row r="353" spans="2:21" ht="16.5" x14ac:dyDescent="0.3">
      <c r="B353" s="26"/>
      <c r="C353" s="22" t="str">
        <f>IF(B353="","",VLOOKUP(B353,LISTAS!$F$5:$G$1006,2,0))</f>
        <v/>
      </c>
      <c r="D353" s="35"/>
      <c r="E353" s="35"/>
      <c r="F353" s="35" t="str">
        <f t="shared" si="73"/>
        <v/>
      </c>
      <c r="G353" s="5"/>
      <c r="H353" s="48" t="str">
        <f t="shared" si="76"/>
        <v/>
      </c>
      <c r="I353" s="63" t="str">
        <f t="shared" si="77"/>
        <v/>
      </c>
      <c r="J353" s="63" t="str">
        <f t="shared" si="77"/>
        <v/>
      </c>
      <c r="K353" s="48" t="str">
        <f t="shared" si="74"/>
        <v/>
      </c>
      <c r="L353" s="69" t="str">
        <f t="shared" si="75"/>
        <v/>
      </c>
      <c r="M353" s="67" t="str">
        <f t="shared" si="78"/>
        <v/>
      </c>
      <c r="N353" s="49">
        <v>30</v>
      </c>
      <c r="O353" s="28"/>
      <c r="P353" s="47" t="str">
        <f t="shared" si="79"/>
        <v/>
      </c>
      <c r="Q353" s="24" t="str">
        <f t="shared" si="80"/>
        <v/>
      </c>
      <c r="R353" s="24" t="str">
        <f>IF($L353="","",VLOOKUP(Q353,LISTAS!$F$5:$G$1006,2,0))</f>
        <v/>
      </c>
      <c r="S353" s="36" t="str">
        <f t="shared" si="81"/>
        <v/>
      </c>
      <c r="T353" s="25" t="str">
        <f t="shared" si="82"/>
        <v/>
      </c>
      <c r="U353" s="25" t="str">
        <f t="shared" si="83"/>
        <v/>
      </c>
    </row>
    <row r="354" spans="2:21" ht="16.5" x14ac:dyDescent="0.3">
      <c r="B354" s="26"/>
      <c r="C354" s="22" t="str">
        <f>IF(B354="","",VLOOKUP(B354,LISTAS!$F$5:$G$1006,2,0))</f>
        <v/>
      </c>
      <c r="D354" s="35"/>
      <c r="E354" s="35"/>
      <c r="F354" s="35" t="str">
        <f t="shared" si="73"/>
        <v/>
      </c>
      <c r="G354" s="5"/>
      <c r="H354" s="48" t="str">
        <f t="shared" si="76"/>
        <v/>
      </c>
      <c r="I354" s="63" t="str">
        <f t="shared" si="77"/>
        <v/>
      </c>
      <c r="J354" s="63" t="str">
        <f t="shared" si="77"/>
        <v/>
      </c>
      <c r="K354" s="48" t="str">
        <f t="shared" si="74"/>
        <v/>
      </c>
      <c r="L354" s="69" t="str">
        <f t="shared" si="75"/>
        <v/>
      </c>
      <c r="M354" s="67" t="str">
        <f t="shared" si="78"/>
        <v/>
      </c>
      <c r="N354" s="49">
        <v>31</v>
      </c>
      <c r="O354" s="28"/>
      <c r="P354" s="47" t="str">
        <f t="shared" si="79"/>
        <v/>
      </c>
      <c r="Q354" s="24" t="str">
        <f t="shared" si="80"/>
        <v/>
      </c>
      <c r="R354" s="24" t="str">
        <f>IF($L354="","",VLOOKUP(Q354,LISTAS!$F$5:$G$1006,2,0))</f>
        <v/>
      </c>
      <c r="S354" s="36" t="str">
        <f t="shared" si="81"/>
        <v/>
      </c>
      <c r="T354" s="25" t="str">
        <f t="shared" si="82"/>
        <v/>
      </c>
      <c r="U354" s="25" t="str">
        <f t="shared" si="83"/>
        <v/>
      </c>
    </row>
    <row r="355" spans="2:21" ht="16.5" x14ac:dyDescent="0.3">
      <c r="B355" s="22"/>
      <c r="C355" s="22" t="str">
        <f>IF(B355="","",VLOOKUP(B355,LISTAS!$F$5:$G$1006,2,0))</f>
        <v/>
      </c>
      <c r="D355" s="35"/>
      <c r="E355" s="35"/>
      <c r="F355" s="35" t="str">
        <f t="shared" si="73"/>
        <v/>
      </c>
      <c r="G355" s="5"/>
      <c r="H355" s="48" t="str">
        <f t="shared" si="76"/>
        <v/>
      </c>
      <c r="I355" s="63" t="str">
        <f t="shared" si="77"/>
        <v/>
      </c>
      <c r="J355" s="63" t="str">
        <f t="shared" si="77"/>
        <v/>
      </c>
      <c r="K355" s="48" t="str">
        <f t="shared" si="74"/>
        <v/>
      </c>
      <c r="L355" s="69" t="str">
        <f t="shared" si="75"/>
        <v/>
      </c>
      <c r="M355" s="67" t="str">
        <f t="shared" si="78"/>
        <v/>
      </c>
      <c r="N355" s="49">
        <v>32</v>
      </c>
      <c r="O355" s="28"/>
      <c r="P355" s="47" t="str">
        <f t="shared" si="79"/>
        <v/>
      </c>
      <c r="Q355" s="24" t="str">
        <f t="shared" si="80"/>
        <v/>
      </c>
      <c r="R355" s="24" t="str">
        <f>IF($L355="","",VLOOKUP(Q355,LISTAS!$F$5:$G$1006,2,0))</f>
        <v/>
      </c>
      <c r="S355" s="36" t="str">
        <f t="shared" si="81"/>
        <v/>
      </c>
      <c r="T355" s="25" t="str">
        <f t="shared" si="82"/>
        <v/>
      </c>
      <c r="U355" s="25" t="str">
        <f t="shared" si="83"/>
        <v/>
      </c>
    </row>
    <row r="356" spans="2:21" ht="16.5" x14ac:dyDescent="0.3">
      <c r="B356" s="26"/>
      <c r="C356" s="22" t="str">
        <f>IF(B356="","",VLOOKUP(B356,LISTAS!$F$5:$G$1006,2,0))</f>
        <v/>
      </c>
      <c r="D356" s="35"/>
      <c r="E356" s="35"/>
      <c r="F356" s="35" t="str">
        <f t="shared" si="73"/>
        <v/>
      </c>
      <c r="G356" s="5"/>
      <c r="H356" s="48" t="str">
        <f t="shared" si="76"/>
        <v/>
      </c>
      <c r="I356" s="63" t="str">
        <f t="shared" si="77"/>
        <v/>
      </c>
      <c r="J356" s="63" t="str">
        <f t="shared" si="77"/>
        <v/>
      </c>
      <c r="K356" s="48" t="str">
        <f t="shared" si="74"/>
        <v/>
      </c>
      <c r="L356" s="69" t="str">
        <f t="shared" si="75"/>
        <v/>
      </c>
      <c r="M356" s="67" t="str">
        <f t="shared" si="78"/>
        <v/>
      </c>
      <c r="N356" s="49">
        <v>33</v>
      </c>
      <c r="O356" s="28"/>
      <c r="P356" s="47" t="str">
        <f t="shared" si="79"/>
        <v/>
      </c>
      <c r="Q356" s="24" t="str">
        <f t="shared" si="80"/>
        <v/>
      </c>
      <c r="R356" s="24" t="str">
        <f>IF($L356="","",VLOOKUP(Q356,LISTAS!$F$5:$G$1006,2,0))</f>
        <v/>
      </c>
      <c r="S356" s="36" t="str">
        <f t="shared" si="81"/>
        <v/>
      </c>
      <c r="T356" s="25" t="str">
        <f t="shared" si="82"/>
        <v/>
      </c>
      <c r="U356" s="25" t="str">
        <f t="shared" si="83"/>
        <v/>
      </c>
    </row>
    <row r="357" spans="2:21" ht="16.5" x14ac:dyDescent="0.3">
      <c r="B357" s="26"/>
      <c r="C357" s="22" t="str">
        <f>IF(B357="","",VLOOKUP(B357,LISTAS!$F$5:$G$1006,2,0))</f>
        <v/>
      </c>
      <c r="D357" s="35"/>
      <c r="E357" s="35"/>
      <c r="F357" s="35" t="str">
        <f t="shared" si="73"/>
        <v/>
      </c>
      <c r="G357" s="5"/>
      <c r="H357" s="48" t="str">
        <f t="shared" si="76"/>
        <v/>
      </c>
      <c r="I357" s="63" t="str">
        <f t="shared" si="77"/>
        <v/>
      </c>
      <c r="J357" s="63" t="str">
        <f t="shared" si="77"/>
        <v/>
      </c>
      <c r="K357" s="48" t="str">
        <f t="shared" si="74"/>
        <v/>
      </c>
      <c r="L357" s="69" t="str">
        <f t="shared" si="75"/>
        <v/>
      </c>
      <c r="M357" s="67" t="str">
        <f t="shared" si="78"/>
        <v/>
      </c>
      <c r="N357" s="49">
        <v>34</v>
      </c>
      <c r="O357" s="28"/>
      <c r="P357" s="47" t="str">
        <f t="shared" si="79"/>
        <v/>
      </c>
      <c r="Q357" s="24" t="str">
        <f t="shared" si="80"/>
        <v/>
      </c>
      <c r="R357" s="24" t="str">
        <f>IF($L357="","",VLOOKUP(Q357,LISTAS!$F$5:$G$1006,2,0))</f>
        <v/>
      </c>
      <c r="S357" s="36" t="str">
        <f t="shared" si="81"/>
        <v/>
      </c>
      <c r="T357" s="25" t="str">
        <f t="shared" si="82"/>
        <v/>
      </c>
      <c r="U357" s="25" t="str">
        <f t="shared" si="83"/>
        <v/>
      </c>
    </row>
    <row r="358" spans="2:21" ht="16.5" x14ac:dyDescent="0.3">
      <c r="B358" s="26"/>
      <c r="C358" s="22" t="str">
        <f>IF(B358="","",VLOOKUP(B358,LISTAS!$F$5:$G$1006,2,0))</f>
        <v/>
      </c>
      <c r="D358" s="35"/>
      <c r="E358" s="35"/>
      <c r="F358" s="35" t="str">
        <f t="shared" si="73"/>
        <v/>
      </c>
      <c r="G358" s="5"/>
      <c r="H358" s="48" t="str">
        <f t="shared" si="76"/>
        <v/>
      </c>
      <c r="I358" s="63" t="str">
        <f t="shared" si="77"/>
        <v/>
      </c>
      <c r="J358" s="63" t="str">
        <f t="shared" si="77"/>
        <v/>
      </c>
      <c r="K358" s="48" t="str">
        <f t="shared" si="74"/>
        <v/>
      </c>
      <c r="L358" s="69" t="str">
        <f t="shared" si="75"/>
        <v/>
      </c>
      <c r="M358" s="67" t="str">
        <f t="shared" si="78"/>
        <v/>
      </c>
      <c r="N358" s="49">
        <v>35</v>
      </c>
      <c r="O358" s="28"/>
      <c r="P358" s="47" t="str">
        <f t="shared" si="79"/>
        <v/>
      </c>
      <c r="Q358" s="24" t="str">
        <f t="shared" si="80"/>
        <v/>
      </c>
      <c r="R358" s="24" t="str">
        <f>IF($L358="","",VLOOKUP(Q358,LISTAS!$F$5:$G$1006,2,0))</f>
        <v/>
      </c>
      <c r="S358" s="36" t="str">
        <f t="shared" si="81"/>
        <v/>
      </c>
      <c r="T358" s="25" t="str">
        <f t="shared" si="82"/>
        <v/>
      </c>
      <c r="U358" s="25" t="str">
        <f t="shared" si="83"/>
        <v/>
      </c>
    </row>
    <row r="359" spans="2:21" ht="16.5" x14ac:dyDescent="0.3">
      <c r="B359" s="22"/>
      <c r="C359" s="22" t="str">
        <f>IF(B359="","",VLOOKUP(B359,LISTAS!$F$5:$G$1006,2,0))</f>
        <v/>
      </c>
      <c r="D359" s="35"/>
      <c r="E359" s="35"/>
      <c r="F359" s="35" t="str">
        <f t="shared" si="73"/>
        <v/>
      </c>
      <c r="G359" s="5"/>
      <c r="H359" s="48" t="str">
        <f t="shared" si="76"/>
        <v/>
      </c>
      <c r="I359" s="63" t="str">
        <f t="shared" si="77"/>
        <v/>
      </c>
      <c r="J359" s="63" t="str">
        <f t="shared" si="77"/>
        <v/>
      </c>
      <c r="K359" s="48" t="str">
        <f t="shared" si="74"/>
        <v/>
      </c>
      <c r="L359" s="69" t="str">
        <f t="shared" si="75"/>
        <v/>
      </c>
      <c r="M359" s="67" t="str">
        <f t="shared" si="78"/>
        <v/>
      </c>
      <c r="N359" s="49">
        <v>36</v>
      </c>
      <c r="O359" s="28"/>
      <c r="P359" s="47" t="str">
        <f t="shared" si="79"/>
        <v/>
      </c>
      <c r="Q359" s="24" t="str">
        <f t="shared" si="80"/>
        <v/>
      </c>
      <c r="R359" s="24" t="str">
        <f>IF($L359="","",VLOOKUP(Q359,LISTAS!$F$5:$G$1006,2,0))</f>
        <v/>
      </c>
      <c r="S359" s="36" t="str">
        <f t="shared" si="81"/>
        <v/>
      </c>
      <c r="T359" s="25" t="str">
        <f t="shared" si="82"/>
        <v/>
      </c>
      <c r="U359" s="25" t="str">
        <f t="shared" si="83"/>
        <v/>
      </c>
    </row>
    <row r="360" spans="2:21" ht="16.5" x14ac:dyDescent="0.3">
      <c r="B360" s="26"/>
      <c r="C360" s="22" t="str">
        <f>IF(B360="","",VLOOKUP(B360,LISTAS!$F$5:$G$1006,2,0))</f>
        <v/>
      </c>
      <c r="D360" s="35"/>
      <c r="E360" s="35"/>
      <c r="F360" s="35" t="str">
        <f t="shared" si="73"/>
        <v/>
      </c>
      <c r="G360" s="5"/>
      <c r="H360" s="48" t="str">
        <f t="shared" si="76"/>
        <v/>
      </c>
      <c r="I360" s="63" t="str">
        <f t="shared" si="77"/>
        <v/>
      </c>
      <c r="J360" s="63" t="str">
        <f t="shared" si="77"/>
        <v/>
      </c>
      <c r="K360" s="48" t="str">
        <f t="shared" si="74"/>
        <v/>
      </c>
      <c r="L360" s="69" t="str">
        <f t="shared" si="75"/>
        <v/>
      </c>
      <c r="M360" s="67" t="str">
        <f t="shared" si="78"/>
        <v/>
      </c>
      <c r="N360" s="49">
        <v>37</v>
      </c>
      <c r="O360" s="28"/>
      <c r="P360" s="47" t="str">
        <f t="shared" si="79"/>
        <v/>
      </c>
      <c r="Q360" s="24" t="str">
        <f t="shared" si="80"/>
        <v/>
      </c>
      <c r="R360" s="24" t="str">
        <f>IF($L360="","",VLOOKUP(Q360,LISTAS!$F$5:$G$1006,2,0))</f>
        <v/>
      </c>
      <c r="S360" s="36" t="str">
        <f t="shared" si="81"/>
        <v/>
      </c>
      <c r="T360" s="25" t="str">
        <f t="shared" si="82"/>
        <v/>
      </c>
      <c r="U360" s="25" t="str">
        <f t="shared" si="83"/>
        <v/>
      </c>
    </row>
    <row r="361" spans="2:21" ht="16.5" x14ac:dyDescent="0.3">
      <c r="B361" s="26"/>
      <c r="C361" s="22" t="str">
        <f>IF(B361="","",VLOOKUP(B361,LISTAS!$F$5:$G$1006,2,0))</f>
        <v/>
      </c>
      <c r="D361" s="35"/>
      <c r="E361" s="35"/>
      <c r="F361" s="35" t="str">
        <f t="shared" si="73"/>
        <v/>
      </c>
      <c r="G361" s="5"/>
      <c r="H361" s="48" t="str">
        <f t="shared" si="76"/>
        <v/>
      </c>
      <c r="I361" s="63" t="str">
        <f t="shared" si="77"/>
        <v/>
      </c>
      <c r="J361" s="63" t="str">
        <f t="shared" si="77"/>
        <v/>
      </c>
      <c r="K361" s="48" t="str">
        <f t="shared" si="74"/>
        <v/>
      </c>
      <c r="L361" s="69" t="str">
        <f t="shared" si="75"/>
        <v/>
      </c>
      <c r="M361" s="67" t="str">
        <f t="shared" si="78"/>
        <v/>
      </c>
      <c r="N361" s="49">
        <v>38</v>
      </c>
      <c r="O361" s="28"/>
      <c r="P361" s="47" t="str">
        <f t="shared" si="79"/>
        <v/>
      </c>
      <c r="Q361" s="24" t="str">
        <f t="shared" si="80"/>
        <v/>
      </c>
      <c r="R361" s="24" t="str">
        <f>IF($L361="","",VLOOKUP(Q361,LISTAS!$F$5:$G$1006,2,0))</f>
        <v/>
      </c>
      <c r="S361" s="36" t="str">
        <f t="shared" si="81"/>
        <v/>
      </c>
      <c r="T361" s="25" t="str">
        <f t="shared" si="82"/>
        <v/>
      </c>
      <c r="U361" s="25" t="str">
        <f t="shared" si="83"/>
        <v/>
      </c>
    </row>
    <row r="362" spans="2:21" ht="16.5" x14ac:dyDescent="0.3">
      <c r="B362" s="26"/>
      <c r="C362" s="22" t="str">
        <f>IF(B362="","",VLOOKUP(B362,LISTAS!$F$5:$G$1006,2,0))</f>
        <v/>
      </c>
      <c r="D362" s="35"/>
      <c r="E362" s="35"/>
      <c r="F362" s="35" t="str">
        <f t="shared" si="73"/>
        <v/>
      </c>
      <c r="G362" s="5"/>
      <c r="H362" s="48" t="str">
        <f t="shared" si="76"/>
        <v/>
      </c>
      <c r="I362" s="63" t="str">
        <f t="shared" si="77"/>
        <v/>
      </c>
      <c r="J362" s="63" t="str">
        <f t="shared" si="77"/>
        <v/>
      </c>
      <c r="K362" s="48" t="str">
        <f t="shared" si="74"/>
        <v/>
      </c>
      <c r="L362" s="69" t="str">
        <f t="shared" si="75"/>
        <v/>
      </c>
      <c r="M362" s="67" t="str">
        <f t="shared" si="78"/>
        <v/>
      </c>
      <c r="N362" s="49">
        <v>39</v>
      </c>
      <c r="O362" s="28"/>
      <c r="P362" s="47" t="str">
        <f t="shared" si="79"/>
        <v/>
      </c>
      <c r="Q362" s="24" t="str">
        <f t="shared" si="80"/>
        <v/>
      </c>
      <c r="R362" s="24" t="str">
        <f>IF($L362="","",VLOOKUP(Q362,LISTAS!$F$5:$G$1006,2,0))</f>
        <v/>
      </c>
      <c r="S362" s="36" t="str">
        <f t="shared" si="81"/>
        <v/>
      </c>
      <c r="T362" s="25" t="str">
        <f t="shared" si="82"/>
        <v/>
      </c>
      <c r="U362" s="25" t="str">
        <f t="shared" si="83"/>
        <v/>
      </c>
    </row>
    <row r="363" spans="2:21" ht="16.5" x14ac:dyDescent="0.3">
      <c r="B363" s="26"/>
      <c r="C363" s="22" t="str">
        <f>IF(B363="","",VLOOKUP(B363,LISTAS!$F$5:$G$1006,2,0))</f>
        <v/>
      </c>
      <c r="D363" s="35"/>
      <c r="E363" s="35"/>
      <c r="F363" s="35" t="str">
        <f t="shared" si="73"/>
        <v/>
      </c>
      <c r="G363" s="5"/>
      <c r="H363" s="48" t="str">
        <f t="shared" si="76"/>
        <v/>
      </c>
      <c r="I363" s="63" t="str">
        <f t="shared" si="77"/>
        <v/>
      </c>
      <c r="J363" s="63" t="str">
        <f t="shared" si="77"/>
        <v/>
      </c>
      <c r="K363" s="48" t="str">
        <f t="shared" si="74"/>
        <v/>
      </c>
      <c r="L363" s="69" t="str">
        <f t="shared" si="75"/>
        <v/>
      </c>
      <c r="M363" s="67" t="str">
        <f t="shared" si="78"/>
        <v/>
      </c>
      <c r="N363" s="49">
        <v>40</v>
      </c>
      <c r="O363" s="28"/>
      <c r="P363" s="47" t="str">
        <f t="shared" si="79"/>
        <v/>
      </c>
      <c r="Q363" s="24" t="str">
        <f t="shared" si="80"/>
        <v/>
      </c>
      <c r="R363" s="24" t="str">
        <f>IF($L363="","",VLOOKUP(Q363,LISTAS!$F$5:$G$1006,2,0))</f>
        <v/>
      </c>
      <c r="S363" s="36" t="str">
        <f t="shared" si="81"/>
        <v/>
      </c>
      <c r="T363" s="25" t="str">
        <f t="shared" si="82"/>
        <v/>
      </c>
      <c r="U363" s="25" t="str">
        <f t="shared" si="83"/>
        <v/>
      </c>
    </row>
    <row r="364" spans="2:21" ht="16.5" x14ac:dyDescent="0.3">
      <c r="B364" s="26"/>
      <c r="C364" s="22" t="str">
        <f>IF(B364="","",VLOOKUP(B364,LISTAS!$F$5:$G$1006,2,0))</f>
        <v/>
      </c>
      <c r="D364" s="35"/>
      <c r="E364" s="35"/>
      <c r="F364" s="35" t="str">
        <f t="shared" si="73"/>
        <v/>
      </c>
      <c r="G364" s="5"/>
      <c r="H364" s="48" t="str">
        <f t="shared" si="76"/>
        <v/>
      </c>
      <c r="I364" s="63" t="str">
        <f t="shared" si="77"/>
        <v/>
      </c>
      <c r="J364" s="63" t="str">
        <f t="shared" si="77"/>
        <v/>
      </c>
      <c r="K364" s="48" t="str">
        <f t="shared" si="74"/>
        <v/>
      </c>
      <c r="L364" s="69" t="str">
        <f t="shared" si="75"/>
        <v/>
      </c>
      <c r="M364" s="67" t="str">
        <f t="shared" si="78"/>
        <v/>
      </c>
      <c r="N364" s="49">
        <v>41</v>
      </c>
      <c r="O364" s="28"/>
      <c r="P364" s="47" t="str">
        <f t="shared" si="79"/>
        <v/>
      </c>
      <c r="Q364" s="24" t="str">
        <f t="shared" si="80"/>
        <v/>
      </c>
      <c r="R364" s="24" t="str">
        <f>IF($L364="","",VLOOKUP(Q364,LISTAS!$F$5:$G$1006,2,0))</f>
        <v/>
      </c>
      <c r="S364" s="36" t="str">
        <f t="shared" si="81"/>
        <v/>
      </c>
      <c r="T364" s="25" t="str">
        <f t="shared" si="82"/>
        <v/>
      </c>
      <c r="U364" s="25" t="str">
        <f t="shared" si="83"/>
        <v/>
      </c>
    </row>
    <row r="365" spans="2:21" ht="16.5" x14ac:dyDescent="0.3">
      <c r="B365" s="26"/>
      <c r="C365" s="22" t="str">
        <f>IF(B365="","",VLOOKUP(B365,LISTAS!$F$5:$G$1006,2,0))</f>
        <v/>
      </c>
      <c r="D365" s="35"/>
      <c r="E365" s="35"/>
      <c r="F365" s="35" t="str">
        <f t="shared" si="73"/>
        <v/>
      </c>
      <c r="G365" s="5"/>
      <c r="H365" s="48" t="str">
        <f t="shared" si="76"/>
        <v/>
      </c>
      <c r="I365" s="63" t="str">
        <f t="shared" si="77"/>
        <v/>
      </c>
      <c r="J365" s="63" t="str">
        <f t="shared" si="77"/>
        <v/>
      </c>
      <c r="K365" s="48" t="str">
        <f t="shared" si="74"/>
        <v/>
      </c>
      <c r="L365" s="69" t="str">
        <f t="shared" si="75"/>
        <v/>
      </c>
      <c r="M365" s="67" t="str">
        <f t="shared" si="78"/>
        <v/>
      </c>
      <c r="N365" s="49">
        <v>42</v>
      </c>
      <c r="O365" s="28"/>
      <c r="P365" s="47" t="str">
        <f t="shared" si="79"/>
        <v/>
      </c>
      <c r="Q365" s="24" t="str">
        <f t="shared" si="80"/>
        <v/>
      </c>
      <c r="R365" s="24" t="str">
        <f>IF($L365="","",VLOOKUP(Q365,LISTAS!$F$5:$G$1006,2,0))</f>
        <v/>
      </c>
      <c r="S365" s="36" t="str">
        <f t="shared" si="81"/>
        <v/>
      </c>
      <c r="T365" s="25" t="str">
        <f t="shared" si="82"/>
        <v/>
      </c>
      <c r="U365" s="25" t="str">
        <f t="shared" si="83"/>
        <v/>
      </c>
    </row>
    <row r="366" spans="2:21" ht="16.5" x14ac:dyDescent="0.3">
      <c r="B366" s="26"/>
      <c r="C366" s="22" t="str">
        <f>IF(B366="","",VLOOKUP(B366,LISTAS!$F$5:$G$1006,2,0))</f>
        <v/>
      </c>
      <c r="D366" s="35"/>
      <c r="E366" s="35"/>
      <c r="F366" s="35" t="str">
        <f t="shared" si="73"/>
        <v/>
      </c>
      <c r="G366" s="5"/>
      <c r="H366" s="48" t="str">
        <f t="shared" si="76"/>
        <v/>
      </c>
      <c r="I366" s="63" t="str">
        <f t="shared" si="77"/>
        <v/>
      </c>
      <c r="J366" s="63" t="str">
        <f t="shared" si="77"/>
        <v/>
      </c>
      <c r="K366" s="48" t="str">
        <f t="shared" si="74"/>
        <v/>
      </c>
      <c r="L366" s="69" t="str">
        <f t="shared" si="75"/>
        <v/>
      </c>
      <c r="M366" s="67" t="str">
        <f t="shared" si="78"/>
        <v/>
      </c>
      <c r="N366" s="49">
        <v>43</v>
      </c>
      <c r="O366" s="28"/>
      <c r="P366" s="47" t="str">
        <f t="shared" si="79"/>
        <v/>
      </c>
      <c r="Q366" s="24" t="str">
        <f t="shared" si="80"/>
        <v/>
      </c>
      <c r="R366" s="24" t="str">
        <f>IF($L366="","",VLOOKUP(Q366,LISTAS!$F$5:$G$1006,2,0))</f>
        <v/>
      </c>
      <c r="S366" s="36" t="str">
        <f t="shared" si="81"/>
        <v/>
      </c>
      <c r="T366" s="25" t="str">
        <f t="shared" si="82"/>
        <v/>
      </c>
      <c r="U366" s="25" t="str">
        <f t="shared" si="83"/>
        <v/>
      </c>
    </row>
    <row r="367" spans="2:21" ht="16.5" x14ac:dyDescent="0.3">
      <c r="B367" s="26"/>
      <c r="C367" s="22" t="str">
        <f>IF(B367="","",VLOOKUP(B367,LISTAS!$F$5:$G$1006,2,0))</f>
        <v/>
      </c>
      <c r="D367" s="35"/>
      <c r="E367" s="35"/>
      <c r="F367" s="35" t="str">
        <f t="shared" si="73"/>
        <v/>
      </c>
      <c r="G367" s="5"/>
      <c r="H367" s="48" t="str">
        <f t="shared" si="76"/>
        <v/>
      </c>
      <c r="I367" s="63" t="str">
        <f t="shared" si="77"/>
        <v/>
      </c>
      <c r="J367" s="63" t="str">
        <f t="shared" si="77"/>
        <v/>
      </c>
      <c r="K367" s="48" t="str">
        <f t="shared" si="74"/>
        <v/>
      </c>
      <c r="L367" s="69" t="str">
        <f t="shared" si="75"/>
        <v/>
      </c>
      <c r="M367" s="67" t="str">
        <f t="shared" si="78"/>
        <v/>
      </c>
      <c r="N367" s="49">
        <v>44</v>
      </c>
      <c r="O367" s="28"/>
      <c r="P367" s="47" t="str">
        <f t="shared" si="79"/>
        <v/>
      </c>
      <c r="Q367" s="24" t="str">
        <f t="shared" si="80"/>
        <v/>
      </c>
      <c r="R367" s="24" t="str">
        <f>IF($L367="","",VLOOKUP(Q367,LISTAS!$F$5:$G$1006,2,0))</f>
        <v/>
      </c>
      <c r="S367" s="36" t="str">
        <f t="shared" si="81"/>
        <v/>
      </c>
      <c r="T367" s="25" t="str">
        <f t="shared" si="82"/>
        <v/>
      </c>
      <c r="U367" s="25" t="str">
        <f t="shared" si="83"/>
        <v/>
      </c>
    </row>
    <row r="368" spans="2:21" ht="16.5" x14ac:dyDescent="0.3">
      <c r="B368" s="26"/>
      <c r="C368" s="22" t="str">
        <f>IF(B368="","",VLOOKUP(B368,LISTAS!$F$5:$G$1006,2,0))</f>
        <v/>
      </c>
      <c r="D368" s="35"/>
      <c r="E368" s="35"/>
      <c r="F368" s="35" t="str">
        <f t="shared" si="73"/>
        <v/>
      </c>
      <c r="G368" s="5"/>
      <c r="H368" s="48" t="str">
        <f t="shared" si="76"/>
        <v/>
      </c>
      <c r="I368" s="63" t="str">
        <f t="shared" si="77"/>
        <v/>
      </c>
      <c r="J368" s="63" t="str">
        <f t="shared" si="77"/>
        <v/>
      </c>
      <c r="K368" s="48" t="str">
        <f t="shared" si="74"/>
        <v/>
      </c>
      <c r="L368" s="69" t="str">
        <f t="shared" si="75"/>
        <v/>
      </c>
      <c r="M368" s="67" t="str">
        <f t="shared" si="78"/>
        <v/>
      </c>
      <c r="N368" s="49">
        <v>45</v>
      </c>
      <c r="O368" s="28"/>
      <c r="P368" s="47" t="str">
        <f t="shared" si="79"/>
        <v/>
      </c>
      <c r="Q368" s="24" t="str">
        <f t="shared" si="80"/>
        <v/>
      </c>
      <c r="R368" s="24" t="str">
        <f>IF($L368="","",VLOOKUP(Q368,LISTAS!$F$5:$G$1006,2,0))</f>
        <v/>
      </c>
      <c r="S368" s="36" t="str">
        <f t="shared" si="81"/>
        <v/>
      </c>
      <c r="T368" s="25" t="str">
        <f t="shared" si="82"/>
        <v/>
      </c>
      <c r="U368" s="25" t="str">
        <f t="shared" si="83"/>
        <v/>
      </c>
    </row>
    <row r="369" spans="2:21" ht="16.5" x14ac:dyDescent="0.3">
      <c r="B369" s="26"/>
      <c r="C369" s="22" t="str">
        <f>IF(B369="","",VLOOKUP(B369,LISTAS!$F$5:$G$1006,2,0))</f>
        <v/>
      </c>
      <c r="D369" s="35"/>
      <c r="E369" s="35"/>
      <c r="F369" s="35" t="str">
        <f t="shared" si="73"/>
        <v/>
      </c>
      <c r="G369" s="5"/>
      <c r="H369" s="48" t="str">
        <f t="shared" si="76"/>
        <v/>
      </c>
      <c r="I369" s="63" t="str">
        <f t="shared" si="77"/>
        <v/>
      </c>
      <c r="J369" s="63" t="str">
        <f t="shared" si="77"/>
        <v/>
      </c>
      <c r="K369" s="48" t="str">
        <f t="shared" si="74"/>
        <v/>
      </c>
      <c r="L369" s="69" t="str">
        <f t="shared" si="75"/>
        <v/>
      </c>
      <c r="M369" s="67" t="str">
        <f t="shared" si="78"/>
        <v/>
      </c>
      <c r="N369" s="49">
        <v>46</v>
      </c>
      <c r="O369" s="28"/>
      <c r="P369" s="47" t="str">
        <f t="shared" si="79"/>
        <v/>
      </c>
      <c r="Q369" s="24" t="str">
        <f t="shared" si="80"/>
        <v/>
      </c>
      <c r="R369" s="24" t="str">
        <f>IF($L369="","",VLOOKUP(Q369,LISTAS!$F$5:$G$1006,2,0))</f>
        <v/>
      </c>
      <c r="S369" s="36" t="str">
        <f t="shared" si="81"/>
        <v/>
      </c>
      <c r="T369" s="25" t="str">
        <f t="shared" si="82"/>
        <v/>
      </c>
      <c r="U369" s="25" t="str">
        <f t="shared" si="83"/>
        <v/>
      </c>
    </row>
    <row r="370" spans="2:21" ht="16.5" x14ac:dyDescent="0.3">
      <c r="B370" s="26"/>
      <c r="C370" s="22" t="str">
        <f>IF(B370="","",VLOOKUP(B370,LISTAS!$F$5:$G$1006,2,0))</f>
        <v/>
      </c>
      <c r="D370" s="35"/>
      <c r="E370" s="35"/>
      <c r="F370" s="35" t="str">
        <f t="shared" si="73"/>
        <v/>
      </c>
      <c r="G370" s="5"/>
      <c r="H370" s="48" t="str">
        <f t="shared" si="76"/>
        <v/>
      </c>
      <c r="I370" s="63" t="str">
        <f t="shared" si="77"/>
        <v/>
      </c>
      <c r="J370" s="63" t="str">
        <f t="shared" si="77"/>
        <v/>
      </c>
      <c r="K370" s="48" t="str">
        <f t="shared" si="74"/>
        <v/>
      </c>
      <c r="L370" s="69" t="str">
        <f t="shared" si="75"/>
        <v/>
      </c>
      <c r="M370" s="67" t="str">
        <f t="shared" si="78"/>
        <v/>
      </c>
      <c r="N370" s="49">
        <v>47</v>
      </c>
      <c r="O370" s="28"/>
      <c r="P370" s="47" t="str">
        <f t="shared" si="79"/>
        <v/>
      </c>
      <c r="Q370" s="24" t="str">
        <f t="shared" si="80"/>
        <v/>
      </c>
      <c r="R370" s="24" t="str">
        <f>IF($L370="","",VLOOKUP(Q370,LISTAS!$F$5:$G$1006,2,0))</f>
        <v/>
      </c>
      <c r="S370" s="36" t="str">
        <f t="shared" si="81"/>
        <v/>
      </c>
      <c r="T370" s="25" t="str">
        <f t="shared" si="82"/>
        <v/>
      </c>
      <c r="U370" s="25" t="str">
        <f t="shared" si="83"/>
        <v/>
      </c>
    </row>
    <row r="371" spans="2:21" ht="16.5" x14ac:dyDescent="0.3">
      <c r="B371" s="26"/>
      <c r="C371" s="22" t="str">
        <f>IF(B371="","",VLOOKUP(B371,LISTAS!$F$5:$G$1006,2,0))</f>
        <v/>
      </c>
      <c r="D371" s="35"/>
      <c r="E371" s="35"/>
      <c r="F371" s="35" t="str">
        <f t="shared" si="73"/>
        <v/>
      </c>
      <c r="G371" s="5"/>
      <c r="H371" s="48" t="str">
        <f t="shared" si="76"/>
        <v/>
      </c>
      <c r="I371" s="63" t="str">
        <f t="shared" si="77"/>
        <v/>
      </c>
      <c r="J371" s="63" t="str">
        <f t="shared" si="77"/>
        <v/>
      </c>
      <c r="K371" s="48" t="str">
        <f t="shared" si="74"/>
        <v/>
      </c>
      <c r="L371" s="69" t="str">
        <f t="shared" si="75"/>
        <v/>
      </c>
      <c r="M371" s="67" t="str">
        <f t="shared" si="78"/>
        <v/>
      </c>
      <c r="N371" s="49">
        <v>48</v>
      </c>
      <c r="O371" s="28"/>
      <c r="P371" s="47" t="str">
        <f t="shared" si="79"/>
        <v/>
      </c>
      <c r="Q371" s="24" t="str">
        <f t="shared" si="80"/>
        <v/>
      </c>
      <c r="R371" s="24" t="str">
        <f>IF($L371="","",VLOOKUP(Q371,LISTAS!$F$5:$G$1006,2,0))</f>
        <v/>
      </c>
      <c r="S371" s="36" t="str">
        <f t="shared" si="81"/>
        <v/>
      </c>
      <c r="T371" s="25" t="str">
        <f t="shared" si="82"/>
        <v/>
      </c>
      <c r="U371" s="25" t="str">
        <f t="shared" si="83"/>
        <v/>
      </c>
    </row>
    <row r="372" spans="2:21" ht="16.5" x14ac:dyDescent="0.3">
      <c r="B372" s="26"/>
      <c r="C372" s="22" t="str">
        <f>IF(B372="","",VLOOKUP(B372,LISTAS!$F$5:$G$1006,2,0))</f>
        <v/>
      </c>
      <c r="D372" s="35"/>
      <c r="E372" s="35"/>
      <c r="F372" s="35" t="str">
        <f t="shared" si="73"/>
        <v/>
      </c>
      <c r="G372" s="5"/>
      <c r="H372" s="48" t="str">
        <f t="shared" si="76"/>
        <v/>
      </c>
      <c r="I372" s="63" t="str">
        <f t="shared" si="77"/>
        <v/>
      </c>
      <c r="J372" s="63" t="str">
        <f t="shared" si="77"/>
        <v/>
      </c>
      <c r="K372" s="48" t="str">
        <f t="shared" si="74"/>
        <v/>
      </c>
      <c r="L372" s="69" t="str">
        <f t="shared" si="75"/>
        <v/>
      </c>
      <c r="M372" s="67" t="str">
        <f t="shared" si="78"/>
        <v/>
      </c>
      <c r="N372" s="49">
        <v>49</v>
      </c>
      <c r="O372" s="28"/>
      <c r="P372" s="47" t="str">
        <f t="shared" si="79"/>
        <v/>
      </c>
      <c r="Q372" s="24" t="str">
        <f t="shared" si="80"/>
        <v/>
      </c>
      <c r="R372" s="24" t="str">
        <f>IF($L372="","",VLOOKUP(Q372,LISTAS!$F$5:$G$1006,2,0))</f>
        <v/>
      </c>
      <c r="S372" s="36" t="str">
        <f t="shared" si="81"/>
        <v/>
      </c>
      <c r="T372" s="25" t="str">
        <f t="shared" si="82"/>
        <v/>
      </c>
      <c r="U372" s="25" t="str">
        <f t="shared" si="83"/>
        <v/>
      </c>
    </row>
    <row r="373" spans="2:21" ht="16.5" x14ac:dyDescent="0.3">
      <c r="B373" s="26"/>
      <c r="C373" s="22" t="str">
        <f>IF(B373="","",VLOOKUP(B373,LISTAS!$F$5:$G$1006,2,0))</f>
        <v/>
      </c>
      <c r="D373" s="35"/>
      <c r="E373" s="35"/>
      <c r="F373" s="35" t="str">
        <f t="shared" si="73"/>
        <v/>
      </c>
      <c r="G373" s="5"/>
      <c r="H373" s="48" t="str">
        <f t="shared" si="76"/>
        <v/>
      </c>
      <c r="I373" s="63" t="str">
        <f t="shared" si="77"/>
        <v/>
      </c>
      <c r="J373" s="63" t="str">
        <f t="shared" si="77"/>
        <v/>
      </c>
      <c r="K373" s="48" t="str">
        <f t="shared" si="74"/>
        <v/>
      </c>
      <c r="L373" s="69" t="str">
        <f t="shared" si="75"/>
        <v/>
      </c>
      <c r="M373" s="67" t="str">
        <f t="shared" si="78"/>
        <v/>
      </c>
      <c r="N373" s="49">
        <v>50</v>
      </c>
      <c r="O373" s="28"/>
      <c r="P373" s="47" t="str">
        <f t="shared" si="79"/>
        <v/>
      </c>
      <c r="Q373" s="24" t="str">
        <f t="shared" si="80"/>
        <v/>
      </c>
      <c r="R373" s="24" t="str">
        <f>IF($L373="","",VLOOKUP(Q373,LISTAS!$F$5:$G$1006,2,0))</f>
        <v/>
      </c>
      <c r="S373" s="36" t="str">
        <f t="shared" si="81"/>
        <v/>
      </c>
      <c r="T373" s="25" t="str">
        <f t="shared" si="82"/>
        <v/>
      </c>
      <c r="U373" s="25" t="str">
        <f t="shared" si="83"/>
        <v/>
      </c>
    </row>
    <row r="374" spans="2:21" ht="16.5" x14ac:dyDescent="0.3">
      <c r="B374" s="26"/>
      <c r="C374" s="22" t="str">
        <f>IF(B374="","",VLOOKUP(B374,LISTAS!$F$5:$G$1006,2,0))</f>
        <v/>
      </c>
      <c r="D374" s="35"/>
      <c r="E374" s="35"/>
      <c r="F374" s="35" t="str">
        <f t="shared" si="73"/>
        <v/>
      </c>
      <c r="G374" s="5"/>
      <c r="H374" s="48" t="str">
        <f t="shared" si="76"/>
        <v/>
      </c>
      <c r="I374" s="63" t="str">
        <f t="shared" si="77"/>
        <v/>
      </c>
      <c r="J374" s="63" t="str">
        <f t="shared" si="77"/>
        <v/>
      </c>
      <c r="K374" s="48" t="str">
        <f t="shared" si="74"/>
        <v/>
      </c>
      <c r="L374" s="69" t="str">
        <f t="shared" si="75"/>
        <v/>
      </c>
      <c r="M374" s="67" t="str">
        <f t="shared" si="78"/>
        <v/>
      </c>
      <c r="N374" s="49">
        <v>51</v>
      </c>
      <c r="O374" s="28"/>
      <c r="P374" s="47" t="str">
        <f t="shared" si="79"/>
        <v/>
      </c>
      <c r="Q374" s="24" t="str">
        <f t="shared" si="80"/>
        <v/>
      </c>
      <c r="R374" s="24" t="str">
        <f>IF($L374="","",VLOOKUP(Q374,LISTAS!$F$5:$G$1006,2,0))</f>
        <v/>
      </c>
      <c r="S374" s="36" t="str">
        <f t="shared" si="81"/>
        <v/>
      </c>
      <c r="T374" s="25" t="str">
        <f t="shared" si="82"/>
        <v/>
      </c>
      <c r="U374" s="25" t="str">
        <f t="shared" si="83"/>
        <v/>
      </c>
    </row>
    <row r="375" spans="2:21" ht="16.5" x14ac:dyDescent="0.3">
      <c r="B375" s="26"/>
      <c r="C375" s="22" t="str">
        <f>IF(B375="","",VLOOKUP(B375,LISTAS!$F$5:$G$1006,2,0))</f>
        <v/>
      </c>
      <c r="D375" s="35"/>
      <c r="E375" s="35"/>
      <c r="F375" s="35" t="str">
        <f t="shared" si="73"/>
        <v/>
      </c>
      <c r="G375" s="5"/>
      <c r="H375" s="48" t="str">
        <f t="shared" si="76"/>
        <v/>
      </c>
      <c r="I375" s="63" t="str">
        <f t="shared" si="77"/>
        <v/>
      </c>
      <c r="J375" s="63" t="str">
        <f t="shared" si="77"/>
        <v/>
      </c>
      <c r="K375" s="48" t="str">
        <f t="shared" si="74"/>
        <v/>
      </c>
      <c r="L375" s="69" t="str">
        <f t="shared" si="75"/>
        <v/>
      </c>
      <c r="M375" s="67" t="str">
        <f t="shared" si="78"/>
        <v/>
      </c>
      <c r="N375" s="49">
        <v>52</v>
      </c>
      <c r="O375" s="28"/>
      <c r="P375" s="47" t="str">
        <f t="shared" si="79"/>
        <v/>
      </c>
      <c r="Q375" s="24" t="str">
        <f t="shared" si="80"/>
        <v/>
      </c>
      <c r="R375" s="24" t="str">
        <f>IF($L375="","",VLOOKUP(Q375,LISTAS!$F$5:$G$1006,2,0))</f>
        <v/>
      </c>
      <c r="S375" s="36" t="str">
        <f t="shared" si="81"/>
        <v/>
      </c>
      <c r="T375" s="25" t="str">
        <f t="shared" si="82"/>
        <v/>
      </c>
      <c r="U375" s="25" t="str">
        <f t="shared" si="83"/>
        <v/>
      </c>
    </row>
    <row r="376" spans="2:21" ht="16.5" x14ac:dyDescent="0.3">
      <c r="B376" s="26"/>
      <c r="C376" s="22" t="str">
        <f>IF(B376="","",VLOOKUP(B376,LISTAS!$F$5:$G$1006,2,0))</f>
        <v/>
      </c>
      <c r="D376" s="35"/>
      <c r="E376" s="35"/>
      <c r="F376" s="35" t="str">
        <f t="shared" si="73"/>
        <v/>
      </c>
      <c r="G376" s="5"/>
      <c r="H376" s="48" t="str">
        <f t="shared" si="76"/>
        <v/>
      </c>
      <c r="I376" s="63" t="str">
        <f t="shared" si="77"/>
        <v/>
      </c>
      <c r="J376" s="63" t="str">
        <f t="shared" si="77"/>
        <v/>
      </c>
      <c r="K376" s="48" t="str">
        <f t="shared" si="74"/>
        <v/>
      </c>
      <c r="L376" s="69" t="str">
        <f t="shared" si="75"/>
        <v/>
      </c>
      <c r="M376" s="67" t="str">
        <f t="shared" si="78"/>
        <v/>
      </c>
      <c r="N376" s="49">
        <v>53</v>
      </c>
      <c r="O376" s="28"/>
      <c r="P376" s="47" t="str">
        <f t="shared" si="79"/>
        <v/>
      </c>
      <c r="Q376" s="24" t="str">
        <f t="shared" si="80"/>
        <v/>
      </c>
      <c r="R376" s="24" t="str">
        <f>IF($L376="","",VLOOKUP(Q376,LISTAS!$F$5:$G$1006,2,0))</f>
        <v/>
      </c>
      <c r="S376" s="36" t="str">
        <f t="shared" si="81"/>
        <v/>
      </c>
      <c r="T376" s="25" t="str">
        <f t="shared" si="82"/>
        <v/>
      </c>
      <c r="U376" s="25" t="str">
        <f t="shared" si="83"/>
        <v/>
      </c>
    </row>
    <row r="377" spans="2:21" ht="16.5" x14ac:dyDescent="0.3">
      <c r="B377" s="26"/>
      <c r="C377" s="22" t="str">
        <f>IF(B377="","",VLOOKUP(B377,LISTAS!$F$5:$G$1006,2,0))</f>
        <v/>
      </c>
      <c r="D377" s="35"/>
      <c r="E377" s="35"/>
      <c r="F377" s="35" t="str">
        <f t="shared" si="73"/>
        <v/>
      </c>
      <c r="G377" s="5"/>
      <c r="H377" s="48" t="str">
        <f t="shared" si="76"/>
        <v/>
      </c>
      <c r="I377" s="63" t="str">
        <f t="shared" si="77"/>
        <v/>
      </c>
      <c r="J377" s="63" t="str">
        <f t="shared" si="77"/>
        <v/>
      </c>
      <c r="K377" s="48" t="str">
        <f t="shared" si="74"/>
        <v/>
      </c>
      <c r="L377" s="69" t="str">
        <f t="shared" si="75"/>
        <v/>
      </c>
      <c r="M377" s="67" t="str">
        <f t="shared" si="78"/>
        <v/>
      </c>
      <c r="N377" s="49">
        <v>54</v>
      </c>
      <c r="O377" s="28"/>
      <c r="P377" s="47" t="str">
        <f t="shared" si="79"/>
        <v/>
      </c>
      <c r="Q377" s="24" t="str">
        <f t="shared" si="80"/>
        <v/>
      </c>
      <c r="R377" s="24" t="str">
        <f>IF($L377="","",VLOOKUP(Q377,LISTAS!$F$5:$G$1006,2,0))</f>
        <v/>
      </c>
      <c r="S377" s="36" t="str">
        <f t="shared" si="81"/>
        <v/>
      </c>
      <c r="T377" s="25" t="str">
        <f t="shared" si="82"/>
        <v/>
      </c>
      <c r="U377" s="25" t="str">
        <f t="shared" si="83"/>
        <v/>
      </c>
    </row>
    <row r="378" spans="2:21" ht="16.5" x14ac:dyDescent="0.3">
      <c r="B378" s="26"/>
      <c r="C378" s="22" t="str">
        <f>IF(B378="","",VLOOKUP(B378,LISTAS!$F$5:$G$1006,2,0))</f>
        <v/>
      </c>
      <c r="D378" s="35"/>
      <c r="E378" s="35"/>
      <c r="F378" s="35" t="str">
        <f t="shared" si="73"/>
        <v/>
      </c>
      <c r="G378" s="5"/>
      <c r="H378" s="48" t="str">
        <f t="shared" si="76"/>
        <v/>
      </c>
      <c r="I378" s="63" t="str">
        <f t="shared" si="77"/>
        <v/>
      </c>
      <c r="J378" s="63" t="str">
        <f t="shared" si="77"/>
        <v/>
      </c>
      <c r="K378" s="48" t="str">
        <f t="shared" si="74"/>
        <v/>
      </c>
      <c r="L378" s="69" t="str">
        <f t="shared" si="75"/>
        <v/>
      </c>
      <c r="M378" s="67" t="str">
        <f t="shared" si="78"/>
        <v/>
      </c>
      <c r="N378" s="49">
        <v>55</v>
      </c>
      <c r="O378" s="28"/>
      <c r="P378" s="47" t="str">
        <f t="shared" si="79"/>
        <v/>
      </c>
      <c r="Q378" s="24" t="str">
        <f t="shared" si="80"/>
        <v/>
      </c>
      <c r="R378" s="24" t="str">
        <f>IF($L378="","",VLOOKUP(Q378,LISTAS!$F$5:$G$1006,2,0))</f>
        <v/>
      </c>
      <c r="S378" s="36" t="str">
        <f t="shared" si="81"/>
        <v/>
      </c>
      <c r="T378" s="25" t="str">
        <f t="shared" si="82"/>
        <v/>
      </c>
      <c r="U378" s="25" t="str">
        <f t="shared" si="83"/>
        <v/>
      </c>
    </row>
    <row r="379" spans="2:21" ht="16.5" x14ac:dyDescent="0.3">
      <c r="B379" s="26"/>
      <c r="C379" s="22" t="str">
        <f>IF(B379="","",VLOOKUP(B379,LISTAS!$F$5:$G$1006,2,0))</f>
        <v/>
      </c>
      <c r="D379" s="35"/>
      <c r="E379" s="35"/>
      <c r="F379" s="35" t="str">
        <f t="shared" si="73"/>
        <v/>
      </c>
      <c r="G379" s="5"/>
      <c r="H379" s="48" t="str">
        <f t="shared" si="76"/>
        <v/>
      </c>
      <c r="I379" s="63" t="str">
        <f t="shared" si="77"/>
        <v/>
      </c>
      <c r="J379" s="63" t="str">
        <f t="shared" si="77"/>
        <v/>
      </c>
      <c r="K379" s="48" t="str">
        <f t="shared" si="74"/>
        <v/>
      </c>
      <c r="L379" s="69" t="str">
        <f t="shared" si="75"/>
        <v/>
      </c>
      <c r="M379" s="67" t="str">
        <f t="shared" si="78"/>
        <v/>
      </c>
      <c r="N379" s="49">
        <v>56</v>
      </c>
      <c r="O379" s="28"/>
      <c r="P379" s="47" t="str">
        <f t="shared" si="79"/>
        <v/>
      </c>
      <c r="Q379" s="24" t="str">
        <f t="shared" si="80"/>
        <v/>
      </c>
      <c r="R379" s="24" t="str">
        <f>IF($L379="","",VLOOKUP(Q379,LISTAS!$F$5:$G$1006,2,0))</f>
        <v/>
      </c>
      <c r="S379" s="36" t="str">
        <f t="shared" si="81"/>
        <v/>
      </c>
      <c r="T379" s="25" t="str">
        <f t="shared" si="82"/>
        <v/>
      </c>
      <c r="U379" s="25" t="str">
        <f t="shared" si="83"/>
        <v/>
      </c>
    </row>
    <row r="380" spans="2:21" ht="16.5" x14ac:dyDescent="0.3">
      <c r="B380" s="26"/>
      <c r="C380" s="22" t="str">
        <f>IF(B380="","",VLOOKUP(B380,LISTAS!$F$5:$G$1006,2,0))</f>
        <v/>
      </c>
      <c r="D380" s="35"/>
      <c r="E380" s="35"/>
      <c r="F380" s="35" t="str">
        <f t="shared" si="73"/>
        <v/>
      </c>
      <c r="G380" s="5"/>
      <c r="H380" s="48" t="str">
        <f t="shared" si="76"/>
        <v/>
      </c>
      <c r="I380" s="63" t="str">
        <f t="shared" si="77"/>
        <v/>
      </c>
      <c r="J380" s="63" t="str">
        <f t="shared" si="77"/>
        <v/>
      </c>
      <c r="K380" s="48" t="str">
        <f t="shared" si="74"/>
        <v/>
      </c>
      <c r="L380" s="69" t="str">
        <f t="shared" si="75"/>
        <v/>
      </c>
      <c r="M380" s="67" t="str">
        <f t="shared" si="78"/>
        <v/>
      </c>
      <c r="N380" s="49">
        <v>57</v>
      </c>
      <c r="O380" s="28"/>
      <c r="P380" s="47" t="str">
        <f t="shared" si="79"/>
        <v/>
      </c>
      <c r="Q380" s="24" t="str">
        <f t="shared" si="80"/>
        <v/>
      </c>
      <c r="R380" s="24" t="str">
        <f>IF($L380="","",VLOOKUP(Q380,LISTAS!$F$5:$G$1006,2,0))</f>
        <v/>
      </c>
      <c r="S380" s="36" t="str">
        <f t="shared" si="81"/>
        <v/>
      </c>
      <c r="T380" s="25" t="str">
        <f t="shared" si="82"/>
        <v/>
      </c>
      <c r="U380" s="25" t="str">
        <f t="shared" si="83"/>
        <v/>
      </c>
    </row>
    <row r="381" spans="2:21" ht="16.5" x14ac:dyDescent="0.3">
      <c r="B381" s="26"/>
      <c r="C381" s="22" t="str">
        <f>IF(B381="","",VLOOKUP(B381,LISTAS!$F$5:$G$1006,2,0))</f>
        <v/>
      </c>
      <c r="D381" s="35"/>
      <c r="E381" s="35"/>
      <c r="F381" s="35" t="str">
        <f t="shared" si="73"/>
        <v/>
      </c>
      <c r="G381" s="5"/>
      <c r="H381" s="48" t="str">
        <f t="shared" si="76"/>
        <v/>
      </c>
      <c r="I381" s="63" t="str">
        <f t="shared" si="77"/>
        <v/>
      </c>
      <c r="J381" s="63" t="str">
        <f t="shared" si="77"/>
        <v/>
      </c>
      <c r="K381" s="48" t="str">
        <f t="shared" si="74"/>
        <v/>
      </c>
      <c r="L381" s="69" t="str">
        <f t="shared" si="75"/>
        <v/>
      </c>
      <c r="M381" s="67" t="str">
        <f t="shared" si="78"/>
        <v/>
      </c>
      <c r="N381" s="49">
        <v>58</v>
      </c>
      <c r="O381" s="28"/>
      <c r="P381" s="47" t="str">
        <f t="shared" si="79"/>
        <v/>
      </c>
      <c r="Q381" s="24" t="str">
        <f t="shared" si="80"/>
        <v/>
      </c>
      <c r="R381" s="24" t="str">
        <f>IF($L381="","",VLOOKUP(Q381,LISTAS!$F$5:$G$1006,2,0))</f>
        <v/>
      </c>
      <c r="S381" s="36" t="str">
        <f t="shared" si="81"/>
        <v/>
      </c>
      <c r="T381" s="25" t="str">
        <f t="shared" si="82"/>
        <v/>
      </c>
      <c r="U381" s="25" t="str">
        <f t="shared" si="83"/>
        <v/>
      </c>
    </row>
    <row r="382" spans="2:21" ht="16.5" x14ac:dyDescent="0.3">
      <c r="B382" s="26"/>
      <c r="C382" s="22" t="str">
        <f>IF(B382="","",VLOOKUP(B382,LISTAS!$F$5:$G$1006,2,0))</f>
        <v/>
      </c>
      <c r="D382" s="35"/>
      <c r="E382" s="35"/>
      <c r="F382" s="35" t="str">
        <f t="shared" si="73"/>
        <v/>
      </c>
      <c r="G382" s="5"/>
      <c r="H382" s="48" t="str">
        <f t="shared" si="76"/>
        <v/>
      </c>
      <c r="I382" s="63" t="str">
        <f t="shared" si="77"/>
        <v/>
      </c>
      <c r="J382" s="63" t="str">
        <f t="shared" si="77"/>
        <v/>
      </c>
      <c r="K382" s="48" t="str">
        <f t="shared" si="74"/>
        <v/>
      </c>
      <c r="L382" s="69" t="str">
        <f t="shared" si="75"/>
        <v/>
      </c>
      <c r="M382" s="67" t="str">
        <f t="shared" si="78"/>
        <v/>
      </c>
      <c r="N382" s="49">
        <v>59</v>
      </c>
      <c r="O382" s="28"/>
      <c r="P382" s="47" t="str">
        <f t="shared" si="79"/>
        <v/>
      </c>
      <c r="Q382" s="24" t="str">
        <f t="shared" si="80"/>
        <v/>
      </c>
      <c r="R382" s="24" t="str">
        <f>IF($L382="","",VLOOKUP(Q382,LISTAS!$F$5:$G$1006,2,0))</f>
        <v/>
      </c>
      <c r="S382" s="36" t="str">
        <f t="shared" si="81"/>
        <v/>
      </c>
      <c r="T382" s="25" t="str">
        <f t="shared" si="82"/>
        <v/>
      </c>
      <c r="U382" s="25" t="str">
        <f t="shared" si="83"/>
        <v/>
      </c>
    </row>
    <row r="383" spans="2:21" ht="16.5" x14ac:dyDescent="0.3">
      <c r="B383" s="26"/>
      <c r="C383" s="22" t="str">
        <f>IF(B383="","",VLOOKUP(B383,LISTAS!$F$5:$G$1006,2,0))</f>
        <v/>
      </c>
      <c r="D383" s="35"/>
      <c r="E383" s="35"/>
      <c r="F383" s="35" t="str">
        <f t="shared" si="73"/>
        <v/>
      </c>
      <c r="G383" s="5"/>
      <c r="H383" s="48" t="str">
        <f t="shared" si="76"/>
        <v/>
      </c>
      <c r="I383" s="63" t="str">
        <f t="shared" si="77"/>
        <v/>
      </c>
      <c r="J383" s="63" t="str">
        <f t="shared" si="77"/>
        <v/>
      </c>
      <c r="K383" s="48" t="str">
        <f t="shared" si="74"/>
        <v/>
      </c>
      <c r="L383" s="69" t="str">
        <f t="shared" si="75"/>
        <v/>
      </c>
      <c r="M383" s="67" t="str">
        <f t="shared" si="78"/>
        <v/>
      </c>
      <c r="N383" s="49">
        <v>60</v>
      </c>
      <c r="O383" s="28"/>
      <c r="P383" s="47" t="str">
        <f t="shared" si="79"/>
        <v/>
      </c>
      <c r="Q383" s="24" t="str">
        <f t="shared" si="80"/>
        <v/>
      </c>
      <c r="R383" s="24" t="str">
        <f>IF($L383="","",VLOOKUP(Q383,LISTAS!$F$5:$G$1006,2,0))</f>
        <v/>
      </c>
      <c r="S383" s="36" t="str">
        <f t="shared" si="81"/>
        <v/>
      </c>
      <c r="T383" s="25" t="str">
        <f t="shared" si="82"/>
        <v/>
      </c>
      <c r="U383" s="25" t="str">
        <f t="shared" si="83"/>
        <v/>
      </c>
    </row>
    <row r="384" spans="2:21" ht="16.5" x14ac:dyDescent="0.3">
      <c r="B384" s="26"/>
      <c r="C384" s="22" t="str">
        <f>IF(B384="","",VLOOKUP(B384,LISTAS!$F$5:$G$1006,2,0))</f>
        <v/>
      </c>
      <c r="D384" s="35"/>
      <c r="E384" s="35"/>
      <c r="F384" s="35" t="str">
        <f t="shared" si="73"/>
        <v/>
      </c>
      <c r="G384" s="5"/>
      <c r="H384" s="48" t="str">
        <f t="shared" si="76"/>
        <v/>
      </c>
      <c r="I384" s="63" t="str">
        <f t="shared" si="77"/>
        <v/>
      </c>
      <c r="J384" s="63" t="str">
        <f t="shared" si="77"/>
        <v/>
      </c>
      <c r="K384" s="48" t="str">
        <f t="shared" si="74"/>
        <v/>
      </c>
      <c r="L384" s="69" t="str">
        <f t="shared" si="75"/>
        <v/>
      </c>
      <c r="M384" s="67" t="str">
        <f t="shared" si="78"/>
        <v/>
      </c>
      <c r="N384" s="49">
        <v>61</v>
      </c>
      <c r="O384" s="28"/>
      <c r="P384" s="47" t="str">
        <f t="shared" si="79"/>
        <v/>
      </c>
      <c r="Q384" s="24" t="str">
        <f t="shared" si="80"/>
        <v/>
      </c>
      <c r="R384" s="24" t="str">
        <f>IF($L384="","",VLOOKUP(Q384,LISTAS!$F$5:$G$1006,2,0))</f>
        <v/>
      </c>
      <c r="S384" s="36" t="str">
        <f t="shared" si="81"/>
        <v/>
      </c>
      <c r="T384" s="25" t="str">
        <f t="shared" si="82"/>
        <v/>
      </c>
      <c r="U384" s="25" t="str">
        <f t="shared" si="83"/>
        <v/>
      </c>
    </row>
    <row r="385" spans="2:21" ht="16.5" x14ac:dyDescent="0.3">
      <c r="B385" s="26"/>
      <c r="C385" s="22" t="str">
        <f>IF(B385="","",VLOOKUP(B385,LISTAS!$F$5:$G$1006,2,0))</f>
        <v/>
      </c>
      <c r="D385" s="35"/>
      <c r="E385" s="35"/>
      <c r="F385" s="35" t="str">
        <f t="shared" si="73"/>
        <v/>
      </c>
      <c r="G385" s="5"/>
      <c r="H385" s="48" t="str">
        <f t="shared" si="76"/>
        <v/>
      </c>
      <c r="I385" s="63" t="str">
        <f t="shared" si="77"/>
        <v/>
      </c>
      <c r="J385" s="63" t="str">
        <f t="shared" si="77"/>
        <v/>
      </c>
      <c r="K385" s="48" t="str">
        <f t="shared" si="74"/>
        <v/>
      </c>
      <c r="L385" s="69" t="str">
        <f t="shared" si="75"/>
        <v/>
      </c>
      <c r="M385" s="67" t="str">
        <f t="shared" si="78"/>
        <v/>
      </c>
      <c r="N385" s="49">
        <v>62</v>
      </c>
      <c r="O385" s="28"/>
      <c r="P385" s="47" t="str">
        <f t="shared" si="79"/>
        <v/>
      </c>
      <c r="Q385" s="24" t="str">
        <f t="shared" si="80"/>
        <v/>
      </c>
      <c r="R385" s="24" t="str">
        <f>IF($L385="","",VLOOKUP(Q385,LISTAS!$F$5:$G$1006,2,0))</f>
        <v/>
      </c>
      <c r="S385" s="36" t="str">
        <f t="shared" si="81"/>
        <v/>
      </c>
      <c r="T385" s="25" t="str">
        <f t="shared" si="82"/>
        <v/>
      </c>
      <c r="U385" s="25" t="str">
        <f t="shared" si="83"/>
        <v/>
      </c>
    </row>
    <row r="386" spans="2:21" ht="16.5" x14ac:dyDescent="0.3">
      <c r="B386" s="26"/>
      <c r="C386" s="22" t="str">
        <f>IF(B386="","",VLOOKUP(B386,LISTAS!$F$5:$G$1006,2,0))</f>
        <v/>
      </c>
      <c r="D386" s="35"/>
      <c r="E386" s="35"/>
      <c r="F386" s="35" t="str">
        <f t="shared" si="73"/>
        <v/>
      </c>
      <c r="G386" s="5"/>
      <c r="H386" s="48" t="str">
        <f t="shared" si="76"/>
        <v/>
      </c>
      <c r="I386" s="63" t="str">
        <f t="shared" si="77"/>
        <v/>
      </c>
      <c r="J386" s="63" t="str">
        <f t="shared" si="77"/>
        <v/>
      </c>
      <c r="K386" s="48" t="str">
        <f t="shared" si="74"/>
        <v/>
      </c>
      <c r="L386" s="69" t="str">
        <f t="shared" si="75"/>
        <v/>
      </c>
      <c r="M386" s="67" t="str">
        <f t="shared" si="78"/>
        <v/>
      </c>
      <c r="N386" s="49">
        <v>63</v>
      </c>
      <c r="O386" s="28"/>
      <c r="P386" s="47" t="str">
        <f t="shared" si="79"/>
        <v/>
      </c>
      <c r="Q386" s="24" t="str">
        <f t="shared" si="80"/>
        <v/>
      </c>
      <c r="R386" s="24" t="str">
        <f>IF($L386="","",VLOOKUP(Q386,LISTAS!$F$5:$G$1006,2,0))</f>
        <v/>
      </c>
      <c r="S386" s="36" t="str">
        <f t="shared" si="81"/>
        <v/>
      </c>
      <c r="T386" s="25" t="str">
        <f t="shared" si="82"/>
        <v/>
      </c>
      <c r="U386" s="25" t="str">
        <f t="shared" si="83"/>
        <v/>
      </c>
    </row>
    <row r="387" spans="2:21" ht="16.5" x14ac:dyDescent="0.3">
      <c r="B387" s="26"/>
      <c r="C387" s="22" t="str">
        <f>IF(B387="","",VLOOKUP(B387,LISTAS!$F$5:$G$1006,2,0))</f>
        <v/>
      </c>
      <c r="D387" s="35"/>
      <c r="E387" s="35"/>
      <c r="F387" s="35" t="str">
        <f t="shared" si="73"/>
        <v/>
      </c>
      <c r="G387" s="5"/>
      <c r="H387" s="48" t="str">
        <f t="shared" si="76"/>
        <v/>
      </c>
      <c r="I387" s="63" t="str">
        <f t="shared" si="77"/>
        <v/>
      </c>
      <c r="J387" s="63" t="str">
        <f t="shared" si="77"/>
        <v/>
      </c>
      <c r="K387" s="48" t="str">
        <f t="shared" si="74"/>
        <v/>
      </c>
      <c r="L387" s="69" t="str">
        <f t="shared" si="75"/>
        <v/>
      </c>
      <c r="M387" s="67" t="str">
        <f t="shared" si="78"/>
        <v/>
      </c>
      <c r="N387" s="49">
        <v>64</v>
      </c>
      <c r="O387" s="28"/>
      <c r="P387" s="47" t="str">
        <f t="shared" si="79"/>
        <v/>
      </c>
      <c r="Q387" s="24" t="str">
        <f t="shared" si="80"/>
        <v/>
      </c>
      <c r="R387" s="24" t="str">
        <f>IF($L387="","",VLOOKUP(Q387,LISTAS!$F$5:$G$1006,2,0))</f>
        <v/>
      </c>
      <c r="S387" s="36" t="str">
        <f t="shared" si="81"/>
        <v/>
      </c>
      <c r="T387" s="25" t="str">
        <f t="shared" si="82"/>
        <v/>
      </c>
      <c r="U387" s="25" t="str">
        <f t="shared" si="83"/>
        <v/>
      </c>
    </row>
    <row r="388" spans="2:21" ht="16.5" x14ac:dyDescent="0.3">
      <c r="B388" s="26"/>
      <c r="C388" s="22" t="str">
        <f>IF(B388="","",VLOOKUP(B388,LISTAS!$F$5:$G$1006,2,0))</f>
        <v/>
      </c>
      <c r="D388" s="35"/>
      <c r="E388" s="35"/>
      <c r="F388" s="35" t="str">
        <f t="shared" ref="F388:F423" si="84">IF(D388="",IF(E388="","",SUM(D388:E388)),SUM(D388:E388))</f>
        <v/>
      </c>
      <c r="G388" s="5"/>
      <c r="H388" s="48" t="str">
        <f t="shared" si="76"/>
        <v/>
      </c>
      <c r="I388" s="63" t="str">
        <f t="shared" si="77"/>
        <v/>
      </c>
      <c r="J388" s="63" t="str">
        <f t="shared" si="77"/>
        <v/>
      </c>
      <c r="K388" s="48" t="str">
        <f t="shared" ref="K388:K423" si="85">IF($L388="","",F388)</f>
        <v/>
      </c>
      <c r="L388" s="69" t="str">
        <f t="shared" ref="L388:L423" si="86">H388</f>
        <v/>
      </c>
      <c r="M388" s="67" t="str">
        <f t="shared" si="78"/>
        <v/>
      </c>
      <c r="N388" s="49">
        <v>65</v>
      </c>
      <c r="O388" s="28"/>
      <c r="P388" s="47" t="str">
        <f t="shared" si="79"/>
        <v/>
      </c>
      <c r="Q388" s="24" t="str">
        <f t="shared" si="80"/>
        <v/>
      </c>
      <c r="R388" s="24" t="str">
        <f>IF($L388="","",VLOOKUP(Q388,LISTAS!$F$5:$G$1006,2,0))</f>
        <v/>
      </c>
      <c r="S388" s="36" t="str">
        <f t="shared" si="81"/>
        <v/>
      </c>
      <c r="T388" s="25" t="str">
        <f t="shared" si="82"/>
        <v/>
      </c>
      <c r="U388" s="25" t="str">
        <f t="shared" si="83"/>
        <v/>
      </c>
    </row>
    <row r="389" spans="2:21" ht="16.5" x14ac:dyDescent="0.3">
      <c r="B389" s="26"/>
      <c r="C389" s="22" t="str">
        <f>IF(B389="","",VLOOKUP(B389,LISTAS!$F$5:$G$1006,2,0))</f>
        <v/>
      </c>
      <c r="D389" s="35"/>
      <c r="E389" s="35"/>
      <c r="F389" s="35" t="str">
        <f t="shared" si="84"/>
        <v/>
      </c>
      <c r="G389" s="5"/>
      <c r="H389" s="48" t="str">
        <f t="shared" ref="H389:H423" si="87">IF(F389="","",F389+(ROW(F389)/1000))</f>
        <v/>
      </c>
      <c r="I389" s="63" t="str">
        <f t="shared" ref="I389:J423" si="88">IF($L389="","",IF(B389="","",B389))</f>
        <v/>
      </c>
      <c r="J389" s="63" t="str">
        <f t="shared" si="88"/>
        <v/>
      </c>
      <c r="K389" s="48" t="str">
        <f t="shared" si="85"/>
        <v/>
      </c>
      <c r="L389" s="69" t="str">
        <f t="shared" si="86"/>
        <v/>
      </c>
      <c r="M389" s="67" t="str">
        <f t="shared" ref="M389:M423" si="89">IF(L389="","",LARGE($L$324:$L$423,N389))</f>
        <v/>
      </c>
      <c r="N389" s="49">
        <v>66</v>
      </c>
      <c r="O389" s="28"/>
      <c r="P389" s="47" t="str">
        <f t="shared" ref="P389:P423" si="90">IF(S389&lt;&gt;"",_xlfn.RANK.EQ(S389,$S$324:$S$423,0),"")</f>
        <v/>
      </c>
      <c r="Q389" s="24" t="str">
        <f t="shared" ref="Q389:Q423" si="91">IF($L389="","",VLOOKUP(M389,$H$324:$K$423,2,0))</f>
        <v/>
      </c>
      <c r="R389" s="24" t="str">
        <f>IF($L389="","",VLOOKUP(Q389,LISTAS!$F$5:$G$1006,2,0))</f>
        <v/>
      </c>
      <c r="S389" s="36" t="str">
        <f t="shared" ref="S389:S423" si="92">IF($L389="","",VLOOKUP(M389,$H$324:$K$423,4,0))</f>
        <v/>
      </c>
      <c r="T389" s="25" t="str">
        <f t="shared" ref="T389:T423" si="93">IF($P389="","",IF(S389=$U$5,"",IF($P389=1,400,IF($P389=2,340,IF($P389=3,300,IF($P389=4,280,IF($P389=5,270,IF($P389=6,260,IF($P389=7,250,IF($P389=8,240,IF($P389=9,200,IF($P389=10,200,IF($P389=11,200,IF($P389=12,200,IF($P389=13,200,IF($P389=14,200,IF($P389=15,200,IF($P389=16,200,IF($P389&gt;16,"","")))))))))))))))))))</f>
        <v/>
      </c>
      <c r="U389" s="25" t="str">
        <f t="shared" ref="U389:U423" si="94">IF(P389="","",IF($S$5="NÃO","",IF(S389=$U$5,"",IF(P389=1,400,IF(P389=2,340,IF(P389=3,300,IF(P389=4,280,IF(P389=5,270,IF(P389=6,260,IF(P389=7,250,IF(P389=8,240,IF(P389=9,200,IF(P389=10,200,IF(P389=11,200,IF(P389=12,200,IF(P389=13,200,IF(P389=14,200,IF(P389=15,200,IF(P389=16,200,IF(P389&gt;16,"",""))))))))))))))))))))</f>
        <v/>
      </c>
    </row>
    <row r="390" spans="2:21" ht="16.5" x14ac:dyDescent="0.3">
      <c r="B390" s="26"/>
      <c r="C390" s="22" t="str">
        <f>IF(B390="","",VLOOKUP(B390,LISTAS!$F$5:$G$1006,2,0))</f>
        <v/>
      </c>
      <c r="D390" s="35"/>
      <c r="E390" s="35"/>
      <c r="F390" s="35" t="str">
        <f t="shared" si="84"/>
        <v/>
      </c>
      <c r="G390" s="5"/>
      <c r="H390" s="48" t="str">
        <f t="shared" si="87"/>
        <v/>
      </c>
      <c r="I390" s="63" t="str">
        <f t="shared" si="88"/>
        <v/>
      </c>
      <c r="J390" s="63" t="str">
        <f t="shared" si="88"/>
        <v/>
      </c>
      <c r="K390" s="48" t="str">
        <f t="shared" si="85"/>
        <v/>
      </c>
      <c r="L390" s="69" t="str">
        <f t="shared" si="86"/>
        <v/>
      </c>
      <c r="M390" s="67" t="str">
        <f t="shared" si="89"/>
        <v/>
      </c>
      <c r="N390" s="49">
        <v>67</v>
      </c>
      <c r="O390" s="28"/>
      <c r="P390" s="47" t="str">
        <f t="shared" si="90"/>
        <v/>
      </c>
      <c r="Q390" s="24" t="str">
        <f t="shared" si="91"/>
        <v/>
      </c>
      <c r="R390" s="24" t="str">
        <f>IF($L390="","",VLOOKUP(Q390,LISTAS!$F$5:$G$1006,2,0))</f>
        <v/>
      </c>
      <c r="S390" s="36" t="str">
        <f t="shared" si="92"/>
        <v/>
      </c>
      <c r="T390" s="25" t="str">
        <f t="shared" si="93"/>
        <v/>
      </c>
      <c r="U390" s="25" t="str">
        <f t="shared" si="94"/>
        <v/>
      </c>
    </row>
    <row r="391" spans="2:21" ht="16.5" x14ac:dyDescent="0.3">
      <c r="B391" s="26"/>
      <c r="C391" s="22" t="str">
        <f>IF(B391="","",VLOOKUP(B391,LISTAS!$F$5:$G$1006,2,0))</f>
        <v/>
      </c>
      <c r="D391" s="35"/>
      <c r="E391" s="35"/>
      <c r="F391" s="35" t="str">
        <f t="shared" si="84"/>
        <v/>
      </c>
      <c r="G391" s="5"/>
      <c r="H391" s="48" t="str">
        <f t="shared" si="87"/>
        <v/>
      </c>
      <c r="I391" s="63" t="str">
        <f t="shared" si="88"/>
        <v/>
      </c>
      <c r="J391" s="63" t="str">
        <f t="shared" si="88"/>
        <v/>
      </c>
      <c r="K391" s="48" t="str">
        <f t="shared" si="85"/>
        <v/>
      </c>
      <c r="L391" s="69" t="str">
        <f t="shared" si="86"/>
        <v/>
      </c>
      <c r="M391" s="67" t="str">
        <f t="shared" si="89"/>
        <v/>
      </c>
      <c r="N391" s="49">
        <v>68</v>
      </c>
      <c r="O391" s="28"/>
      <c r="P391" s="47" t="str">
        <f t="shared" si="90"/>
        <v/>
      </c>
      <c r="Q391" s="24" t="str">
        <f t="shared" si="91"/>
        <v/>
      </c>
      <c r="R391" s="24" t="str">
        <f>IF($L391="","",VLOOKUP(Q391,LISTAS!$F$5:$G$1006,2,0))</f>
        <v/>
      </c>
      <c r="S391" s="36" t="str">
        <f t="shared" si="92"/>
        <v/>
      </c>
      <c r="T391" s="25" t="str">
        <f t="shared" si="93"/>
        <v/>
      </c>
      <c r="U391" s="25" t="str">
        <f t="shared" si="94"/>
        <v/>
      </c>
    </row>
    <row r="392" spans="2:21" ht="16.5" x14ac:dyDescent="0.3">
      <c r="B392" s="26"/>
      <c r="C392" s="22" t="str">
        <f>IF(B392="","",VLOOKUP(B392,LISTAS!$F$5:$G$1006,2,0))</f>
        <v/>
      </c>
      <c r="D392" s="35"/>
      <c r="E392" s="35"/>
      <c r="F392" s="35" t="str">
        <f t="shared" si="84"/>
        <v/>
      </c>
      <c r="G392" s="5"/>
      <c r="H392" s="48" t="str">
        <f t="shared" si="87"/>
        <v/>
      </c>
      <c r="I392" s="63" t="str">
        <f t="shared" si="88"/>
        <v/>
      </c>
      <c r="J392" s="63" t="str">
        <f t="shared" si="88"/>
        <v/>
      </c>
      <c r="K392" s="48" t="str">
        <f t="shared" si="85"/>
        <v/>
      </c>
      <c r="L392" s="69" t="str">
        <f t="shared" si="86"/>
        <v/>
      </c>
      <c r="M392" s="67" t="str">
        <f t="shared" si="89"/>
        <v/>
      </c>
      <c r="N392" s="49">
        <v>69</v>
      </c>
      <c r="O392" s="28"/>
      <c r="P392" s="47" t="str">
        <f t="shared" si="90"/>
        <v/>
      </c>
      <c r="Q392" s="24" t="str">
        <f t="shared" si="91"/>
        <v/>
      </c>
      <c r="R392" s="24" t="str">
        <f>IF($L392="","",VLOOKUP(Q392,LISTAS!$F$5:$G$1006,2,0))</f>
        <v/>
      </c>
      <c r="S392" s="36" t="str">
        <f t="shared" si="92"/>
        <v/>
      </c>
      <c r="T392" s="25" t="str">
        <f t="shared" si="93"/>
        <v/>
      </c>
      <c r="U392" s="25" t="str">
        <f t="shared" si="94"/>
        <v/>
      </c>
    </row>
    <row r="393" spans="2:21" ht="16.5" x14ac:dyDescent="0.3">
      <c r="B393" s="26"/>
      <c r="C393" s="22" t="str">
        <f>IF(B393="","",VLOOKUP(B393,LISTAS!$F$5:$G$1006,2,0))</f>
        <v/>
      </c>
      <c r="D393" s="35"/>
      <c r="E393" s="35"/>
      <c r="F393" s="35" t="str">
        <f t="shared" si="84"/>
        <v/>
      </c>
      <c r="G393" s="5"/>
      <c r="H393" s="48" t="str">
        <f t="shared" si="87"/>
        <v/>
      </c>
      <c r="I393" s="63" t="str">
        <f t="shared" si="88"/>
        <v/>
      </c>
      <c r="J393" s="63" t="str">
        <f t="shared" si="88"/>
        <v/>
      </c>
      <c r="K393" s="48" t="str">
        <f t="shared" si="85"/>
        <v/>
      </c>
      <c r="L393" s="69" t="str">
        <f t="shared" si="86"/>
        <v/>
      </c>
      <c r="M393" s="67" t="str">
        <f t="shared" si="89"/>
        <v/>
      </c>
      <c r="N393" s="49">
        <v>70</v>
      </c>
      <c r="O393" s="28"/>
      <c r="P393" s="47" t="str">
        <f t="shared" si="90"/>
        <v/>
      </c>
      <c r="Q393" s="24" t="str">
        <f t="shared" si="91"/>
        <v/>
      </c>
      <c r="R393" s="24" t="str">
        <f>IF($L393="","",VLOOKUP(Q393,LISTAS!$F$5:$G$1006,2,0))</f>
        <v/>
      </c>
      <c r="S393" s="36" t="str">
        <f t="shared" si="92"/>
        <v/>
      </c>
      <c r="T393" s="25" t="str">
        <f t="shared" si="93"/>
        <v/>
      </c>
      <c r="U393" s="25" t="str">
        <f t="shared" si="94"/>
        <v/>
      </c>
    </row>
    <row r="394" spans="2:21" ht="16.5" x14ac:dyDescent="0.3">
      <c r="B394" s="26"/>
      <c r="C394" s="22" t="str">
        <f>IF(B394="","",VLOOKUP(B394,LISTAS!$F$5:$G$1006,2,0))</f>
        <v/>
      </c>
      <c r="D394" s="35"/>
      <c r="E394" s="35"/>
      <c r="F394" s="35" t="str">
        <f t="shared" si="84"/>
        <v/>
      </c>
      <c r="G394" s="5"/>
      <c r="H394" s="48" t="str">
        <f t="shared" si="87"/>
        <v/>
      </c>
      <c r="I394" s="63" t="str">
        <f t="shared" si="88"/>
        <v/>
      </c>
      <c r="J394" s="63" t="str">
        <f t="shared" si="88"/>
        <v/>
      </c>
      <c r="K394" s="48" t="str">
        <f t="shared" si="85"/>
        <v/>
      </c>
      <c r="L394" s="69" t="str">
        <f t="shared" si="86"/>
        <v/>
      </c>
      <c r="M394" s="67" t="str">
        <f t="shared" si="89"/>
        <v/>
      </c>
      <c r="N394" s="49">
        <v>71</v>
      </c>
      <c r="O394" s="28"/>
      <c r="P394" s="47" t="str">
        <f t="shared" si="90"/>
        <v/>
      </c>
      <c r="Q394" s="24" t="str">
        <f t="shared" si="91"/>
        <v/>
      </c>
      <c r="R394" s="24" t="str">
        <f>IF($L394="","",VLOOKUP(Q394,LISTAS!$F$5:$G$1006,2,0))</f>
        <v/>
      </c>
      <c r="S394" s="36" t="str">
        <f t="shared" si="92"/>
        <v/>
      </c>
      <c r="T394" s="25" t="str">
        <f t="shared" si="93"/>
        <v/>
      </c>
      <c r="U394" s="25" t="str">
        <f t="shared" si="94"/>
        <v/>
      </c>
    </row>
    <row r="395" spans="2:21" ht="16.5" x14ac:dyDescent="0.3">
      <c r="B395" s="26"/>
      <c r="C395" s="22" t="str">
        <f>IF(B395="","",VLOOKUP(B395,LISTAS!$F$5:$G$1006,2,0))</f>
        <v/>
      </c>
      <c r="D395" s="35"/>
      <c r="E395" s="35"/>
      <c r="F395" s="35" t="str">
        <f t="shared" si="84"/>
        <v/>
      </c>
      <c r="G395" s="5"/>
      <c r="H395" s="48" t="str">
        <f t="shared" si="87"/>
        <v/>
      </c>
      <c r="I395" s="63" t="str">
        <f t="shared" si="88"/>
        <v/>
      </c>
      <c r="J395" s="63" t="str">
        <f t="shared" si="88"/>
        <v/>
      </c>
      <c r="K395" s="48" t="str">
        <f t="shared" si="85"/>
        <v/>
      </c>
      <c r="L395" s="69" t="str">
        <f t="shared" si="86"/>
        <v/>
      </c>
      <c r="M395" s="67" t="str">
        <f t="shared" si="89"/>
        <v/>
      </c>
      <c r="N395" s="49">
        <v>72</v>
      </c>
      <c r="O395" s="28"/>
      <c r="P395" s="47" t="str">
        <f t="shared" si="90"/>
        <v/>
      </c>
      <c r="Q395" s="24" t="str">
        <f t="shared" si="91"/>
        <v/>
      </c>
      <c r="R395" s="24" t="str">
        <f>IF($L395="","",VLOOKUP(Q395,LISTAS!$F$5:$G$1006,2,0))</f>
        <v/>
      </c>
      <c r="S395" s="36" t="str">
        <f t="shared" si="92"/>
        <v/>
      </c>
      <c r="T395" s="25" t="str">
        <f t="shared" si="93"/>
        <v/>
      </c>
      <c r="U395" s="25" t="str">
        <f t="shared" si="94"/>
        <v/>
      </c>
    </row>
    <row r="396" spans="2:21" ht="16.5" x14ac:dyDescent="0.3">
      <c r="B396" s="26"/>
      <c r="C396" s="22" t="str">
        <f>IF(B396="","",VLOOKUP(B396,LISTAS!$F$5:$G$1006,2,0))</f>
        <v/>
      </c>
      <c r="D396" s="35"/>
      <c r="E396" s="35"/>
      <c r="F396" s="35" t="str">
        <f t="shared" si="84"/>
        <v/>
      </c>
      <c r="G396" s="5"/>
      <c r="H396" s="48" t="str">
        <f t="shared" si="87"/>
        <v/>
      </c>
      <c r="I396" s="63" t="str">
        <f t="shared" si="88"/>
        <v/>
      </c>
      <c r="J396" s="63" t="str">
        <f t="shared" si="88"/>
        <v/>
      </c>
      <c r="K396" s="48" t="str">
        <f t="shared" si="85"/>
        <v/>
      </c>
      <c r="L396" s="69" t="str">
        <f t="shared" si="86"/>
        <v/>
      </c>
      <c r="M396" s="67" t="str">
        <f t="shared" si="89"/>
        <v/>
      </c>
      <c r="N396" s="49">
        <v>73</v>
      </c>
      <c r="O396" s="28"/>
      <c r="P396" s="47" t="str">
        <f t="shared" si="90"/>
        <v/>
      </c>
      <c r="Q396" s="24" t="str">
        <f t="shared" si="91"/>
        <v/>
      </c>
      <c r="R396" s="24" t="str">
        <f>IF($L396="","",VLOOKUP(Q396,LISTAS!$F$5:$G$1006,2,0))</f>
        <v/>
      </c>
      <c r="S396" s="36" t="str">
        <f t="shared" si="92"/>
        <v/>
      </c>
      <c r="T396" s="25" t="str">
        <f t="shared" si="93"/>
        <v/>
      </c>
      <c r="U396" s="25" t="str">
        <f t="shared" si="94"/>
        <v/>
      </c>
    </row>
    <row r="397" spans="2:21" ht="16.5" x14ac:dyDescent="0.3">
      <c r="B397" s="26"/>
      <c r="C397" s="22" t="str">
        <f>IF(B397="","",VLOOKUP(B397,LISTAS!$F$5:$G$1006,2,0))</f>
        <v/>
      </c>
      <c r="D397" s="35"/>
      <c r="E397" s="35"/>
      <c r="F397" s="35" t="str">
        <f t="shared" si="84"/>
        <v/>
      </c>
      <c r="G397" s="5"/>
      <c r="H397" s="48" t="str">
        <f t="shared" si="87"/>
        <v/>
      </c>
      <c r="I397" s="63" t="str">
        <f t="shared" si="88"/>
        <v/>
      </c>
      <c r="J397" s="63" t="str">
        <f t="shared" si="88"/>
        <v/>
      </c>
      <c r="K397" s="48" t="str">
        <f t="shared" si="85"/>
        <v/>
      </c>
      <c r="L397" s="69" t="str">
        <f t="shared" si="86"/>
        <v/>
      </c>
      <c r="M397" s="67" t="str">
        <f t="shared" si="89"/>
        <v/>
      </c>
      <c r="N397" s="49">
        <v>74</v>
      </c>
      <c r="O397" s="28"/>
      <c r="P397" s="47" t="str">
        <f t="shared" si="90"/>
        <v/>
      </c>
      <c r="Q397" s="24" t="str">
        <f t="shared" si="91"/>
        <v/>
      </c>
      <c r="R397" s="24" t="str">
        <f>IF($L397="","",VLOOKUP(Q397,LISTAS!$F$5:$G$1006,2,0))</f>
        <v/>
      </c>
      <c r="S397" s="36" t="str">
        <f t="shared" si="92"/>
        <v/>
      </c>
      <c r="T397" s="25" t="str">
        <f t="shared" si="93"/>
        <v/>
      </c>
      <c r="U397" s="25" t="str">
        <f t="shared" si="94"/>
        <v/>
      </c>
    </row>
    <row r="398" spans="2:21" ht="16.5" x14ac:dyDescent="0.3">
      <c r="B398" s="26"/>
      <c r="C398" s="22" t="str">
        <f>IF(B398="","",VLOOKUP(B398,LISTAS!$F$5:$G$1006,2,0))</f>
        <v/>
      </c>
      <c r="D398" s="35"/>
      <c r="E398" s="35"/>
      <c r="F398" s="35" t="str">
        <f t="shared" si="84"/>
        <v/>
      </c>
      <c r="G398" s="5"/>
      <c r="H398" s="48" t="str">
        <f t="shared" si="87"/>
        <v/>
      </c>
      <c r="I398" s="63" t="str">
        <f t="shared" si="88"/>
        <v/>
      </c>
      <c r="J398" s="63" t="str">
        <f t="shared" si="88"/>
        <v/>
      </c>
      <c r="K398" s="48" t="str">
        <f t="shared" si="85"/>
        <v/>
      </c>
      <c r="L398" s="69" t="str">
        <f t="shared" si="86"/>
        <v/>
      </c>
      <c r="M398" s="67" t="str">
        <f t="shared" si="89"/>
        <v/>
      </c>
      <c r="N398" s="49">
        <v>75</v>
      </c>
      <c r="O398" s="28"/>
      <c r="P398" s="47" t="str">
        <f t="shared" si="90"/>
        <v/>
      </c>
      <c r="Q398" s="24" t="str">
        <f t="shared" si="91"/>
        <v/>
      </c>
      <c r="R398" s="24" t="str">
        <f>IF($L398="","",VLOOKUP(Q398,LISTAS!$F$5:$G$1006,2,0))</f>
        <v/>
      </c>
      <c r="S398" s="36" t="str">
        <f t="shared" si="92"/>
        <v/>
      </c>
      <c r="T398" s="25" t="str">
        <f t="shared" si="93"/>
        <v/>
      </c>
      <c r="U398" s="25" t="str">
        <f t="shared" si="94"/>
        <v/>
      </c>
    </row>
    <row r="399" spans="2:21" ht="16.5" x14ac:dyDescent="0.3">
      <c r="B399" s="26"/>
      <c r="C399" s="22" t="str">
        <f>IF(B399="","",VLOOKUP(B399,LISTAS!$F$5:$G$1006,2,0))</f>
        <v/>
      </c>
      <c r="D399" s="35"/>
      <c r="E399" s="35"/>
      <c r="F399" s="35" t="str">
        <f t="shared" si="84"/>
        <v/>
      </c>
      <c r="G399" s="5"/>
      <c r="H399" s="48" t="str">
        <f t="shared" si="87"/>
        <v/>
      </c>
      <c r="I399" s="63" t="str">
        <f t="shared" si="88"/>
        <v/>
      </c>
      <c r="J399" s="63" t="str">
        <f t="shared" si="88"/>
        <v/>
      </c>
      <c r="K399" s="48" t="str">
        <f t="shared" si="85"/>
        <v/>
      </c>
      <c r="L399" s="69" t="str">
        <f t="shared" si="86"/>
        <v/>
      </c>
      <c r="M399" s="67" t="str">
        <f t="shared" si="89"/>
        <v/>
      </c>
      <c r="N399" s="49">
        <v>76</v>
      </c>
      <c r="O399" s="28"/>
      <c r="P399" s="47" t="str">
        <f t="shared" si="90"/>
        <v/>
      </c>
      <c r="Q399" s="24" t="str">
        <f t="shared" si="91"/>
        <v/>
      </c>
      <c r="R399" s="24" t="str">
        <f>IF($L399="","",VLOOKUP(Q399,LISTAS!$F$5:$G$1006,2,0))</f>
        <v/>
      </c>
      <c r="S399" s="36" t="str">
        <f t="shared" si="92"/>
        <v/>
      </c>
      <c r="T399" s="25" t="str">
        <f t="shared" si="93"/>
        <v/>
      </c>
      <c r="U399" s="25" t="str">
        <f t="shared" si="94"/>
        <v/>
      </c>
    </row>
    <row r="400" spans="2:21" ht="16.5" x14ac:dyDescent="0.3">
      <c r="B400" s="26"/>
      <c r="C400" s="22" t="str">
        <f>IF(B400="","",VLOOKUP(B400,LISTAS!$F$5:$G$1006,2,0))</f>
        <v/>
      </c>
      <c r="D400" s="35"/>
      <c r="E400" s="35"/>
      <c r="F400" s="35" t="str">
        <f t="shared" si="84"/>
        <v/>
      </c>
      <c r="G400" s="5"/>
      <c r="H400" s="48" t="str">
        <f t="shared" si="87"/>
        <v/>
      </c>
      <c r="I400" s="63" t="str">
        <f t="shared" si="88"/>
        <v/>
      </c>
      <c r="J400" s="63" t="str">
        <f t="shared" si="88"/>
        <v/>
      </c>
      <c r="K400" s="48" t="str">
        <f t="shared" si="85"/>
        <v/>
      </c>
      <c r="L400" s="69" t="str">
        <f t="shared" si="86"/>
        <v/>
      </c>
      <c r="M400" s="67" t="str">
        <f t="shared" si="89"/>
        <v/>
      </c>
      <c r="N400" s="49">
        <v>77</v>
      </c>
      <c r="O400" s="28"/>
      <c r="P400" s="47" t="str">
        <f t="shared" si="90"/>
        <v/>
      </c>
      <c r="Q400" s="24" t="str">
        <f t="shared" si="91"/>
        <v/>
      </c>
      <c r="R400" s="24" t="str">
        <f>IF($L400="","",VLOOKUP(Q400,LISTAS!$F$5:$G$1006,2,0))</f>
        <v/>
      </c>
      <c r="S400" s="36" t="str">
        <f t="shared" si="92"/>
        <v/>
      </c>
      <c r="T400" s="25" t="str">
        <f t="shared" si="93"/>
        <v/>
      </c>
      <c r="U400" s="25" t="str">
        <f t="shared" si="94"/>
        <v/>
      </c>
    </row>
    <row r="401" spans="2:21" ht="16.5" x14ac:dyDescent="0.3">
      <c r="B401" s="26"/>
      <c r="C401" s="22" t="str">
        <f>IF(B401="","",VLOOKUP(B401,LISTAS!$F$5:$G$1006,2,0))</f>
        <v/>
      </c>
      <c r="D401" s="35"/>
      <c r="E401" s="35"/>
      <c r="F401" s="35" t="str">
        <f t="shared" si="84"/>
        <v/>
      </c>
      <c r="G401" s="5"/>
      <c r="H401" s="48" t="str">
        <f t="shared" si="87"/>
        <v/>
      </c>
      <c r="I401" s="63" t="str">
        <f t="shared" si="88"/>
        <v/>
      </c>
      <c r="J401" s="63" t="str">
        <f t="shared" si="88"/>
        <v/>
      </c>
      <c r="K401" s="48" t="str">
        <f t="shared" si="85"/>
        <v/>
      </c>
      <c r="L401" s="69" t="str">
        <f t="shared" si="86"/>
        <v/>
      </c>
      <c r="M401" s="67" t="str">
        <f t="shared" si="89"/>
        <v/>
      </c>
      <c r="N401" s="49">
        <v>78</v>
      </c>
      <c r="O401" s="28"/>
      <c r="P401" s="47" t="str">
        <f t="shared" si="90"/>
        <v/>
      </c>
      <c r="Q401" s="24" t="str">
        <f t="shared" si="91"/>
        <v/>
      </c>
      <c r="R401" s="24" t="str">
        <f>IF($L401="","",VLOOKUP(Q401,LISTAS!$F$5:$G$1006,2,0))</f>
        <v/>
      </c>
      <c r="S401" s="36" t="str">
        <f t="shared" si="92"/>
        <v/>
      </c>
      <c r="T401" s="25" t="str">
        <f t="shared" si="93"/>
        <v/>
      </c>
      <c r="U401" s="25" t="str">
        <f t="shared" si="94"/>
        <v/>
      </c>
    </row>
    <row r="402" spans="2:21" ht="16.5" x14ac:dyDescent="0.3">
      <c r="B402" s="26"/>
      <c r="C402" s="22" t="str">
        <f>IF(B402="","",VLOOKUP(B402,LISTAS!$F$5:$G$1006,2,0))</f>
        <v/>
      </c>
      <c r="D402" s="35"/>
      <c r="E402" s="35"/>
      <c r="F402" s="35" t="str">
        <f t="shared" si="84"/>
        <v/>
      </c>
      <c r="G402" s="5"/>
      <c r="H402" s="48" t="str">
        <f t="shared" si="87"/>
        <v/>
      </c>
      <c r="I402" s="63" t="str">
        <f t="shared" si="88"/>
        <v/>
      </c>
      <c r="J402" s="63" t="str">
        <f t="shared" si="88"/>
        <v/>
      </c>
      <c r="K402" s="48" t="str">
        <f t="shared" si="85"/>
        <v/>
      </c>
      <c r="L402" s="69" t="str">
        <f t="shared" si="86"/>
        <v/>
      </c>
      <c r="M402" s="67" t="str">
        <f t="shared" si="89"/>
        <v/>
      </c>
      <c r="N402" s="49">
        <v>79</v>
      </c>
      <c r="O402" s="28"/>
      <c r="P402" s="47" t="str">
        <f t="shared" si="90"/>
        <v/>
      </c>
      <c r="Q402" s="24" t="str">
        <f t="shared" si="91"/>
        <v/>
      </c>
      <c r="R402" s="24" t="str">
        <f>IF($L402="","",VLOOKUP(Q402,LISTAS!$F$5:$G$1006,2,0))</f>
        <v/>
      </c>
      <c r="S402" s="36" t="str">
        <f t="shared" si="92"/>
        <v/>
      </c>
      <c r="T402" s="25" t="str">
        <f t="shared" si="93"/>
        <v/>
      </c>
      <c r="U402" s="25" t="str">
        <f t="shared" si="94"/>
        <v/>
      </c>
    </row>
    <row r="403" spans="2:21" ht="16.5" x14ac:dyDescent="0.3">
      <c r="B403" s="26"/>
      <c r="C403" s="22" t="str">
        <f>IF(B403="","",VLOOKUP(B403,LISTAS!$F$5:$G$1006,2,0))</f>
        <v/>
      </c>
      <c r="D403" s="35"/>
      <c r="E403" s="35"/>
      <c r="F403" s="35" t="str">
        <f t="shared" si="84"/>
        <v/>
      </c>
      <c r="G403" s="5"/>
      <c r="H403" s="48" t="str">
        <f t="shared" si="87"/>
        <v/>
      </c>
      <c r="I403" s="63" t="str">
        <f t="shared" si="88"/>
        <v/>
      </c>
      <c r="J403" s="63" t="str">
        <f t="shared" si="88"/>
        <v/>
      </c>
      <c r="K403" s="48" t="str">
        <f t="shared" si="85"/>
        <v/>
      </c>
      <c r="L403" s="69" t="str">
        <f t="shared" si="86"/>
        <v/>
      </c>
      <c r="M403" s="67" t="str">
        <f t="shared" si="89"/>
        <v/>
      </c>
      <c r="N403" s="49">
        <v>80</v>
      </c>
      <c r="O403" s="28"/>
      <c r="P403" s="47" t="str">
        <f t="shared" si="90"/>
        <v/>
      </c>
      <c r="Q403" s="24" t="str">
        <f t="shared" si="91"/>
        <v/>
      </c>
      <c r="R403" s="24" t="str">
        <f>IF($L403="","",VLOOKUP(Q403,LISTAS!$F$5:$G$1006,2,0))</f>
        <v/>
      </c>
      <c r="S403" s="36" t="str">
        <f t="shared" si="92"/>
        <v/>
      </c>
      <c r="T403" s="25" t="str">
        <f t="shared" si="93"/>
        <v/>
      </c>
      <c r="U403" s="25" t="str">
        <f t="shared" si="94"/>
        <v/>
      </c>
    </row>
    <row r="404" spans="2:21" ht="16.5" x14ac:dyDescent="0.3">
      <c r="B404" s="26"/>
      <c r="C404" s="22" t="str">
        <f>IF(B404="","",VLOOKUP(B404,LISTAS!$F$5:$G$1006,2,0))</f>
        <v/>
      </c>
      <c r="D404" s="35"/>
      <c r="E404" s="35"/>
      <c r="F404" s="35" t="str">
        <f t="shared" si="84"/>
        <v/>
      </c>
      <c r="G404" s="5"/>
      <c r="H404" s="48" t="str">
        <f t="shared" si="87"/>
        <v/>
      </c>
      <c r="I404" s="63" t="str">
        <f t="shared" si="88"/>
        <v/>
      </c>
      <c r="J404" s="63" t="str">
        <f t="shared" si="88"/>
        <v/>
      </c>
      <c r="K404" s="48" t="str">
        <f t="shared" si="85"/>
        <v/>
      </c>
      <c r="L404" s="69" t="str">
        <f t="shared" si="86"/>
        <v/>
      </c>
      <c r="M404" s="67" t="str">
        <f t="shared" si="89"/>
        <v/>
      </c>
      <c r="N404" s="49">
        <v>81</v>
      </c>
      <c r="O404" s="28"/>
      <c r="P404" s="47" t="str">
        <f t="shared" si="90"/>
        <v/>
      </c>
      <c r="Q404" s="24" t="str">
        <f t="shared" si="91"/>
        <v/>
      </c>
      <c r="R404" s="24" t="str">
        <f>IF($L404="","",VLOOKUP(Q404,LISTAS!$F$5:$G$1006,2,0))</f>
        <v/>
      </c>
      <c r="S404" s="36" t="str">
        <f t="shared" si="92"/>
        <v/>
      </c>
      <c r="T404" s="25" t="str">
        <f t="shared" si="93"/>
        <v/>
      </c>
      <c r="U404" s="25" t="str">
        <f t="shared" si="94"/>
        <v/>
      </c>
    </row>
    <row r="405" spans="2:21" ht="16.5" x14ac:dyDescent="0.3">
      <c r="B405" s="26"/>
      <c r="C405" s="22" t="str">
        <f>IF(B405="","",VLOOKUP(B405,LISTAS!$F$5:$G$1006,2,0))</f>
        <v/>
      </c>
      <c r="D405" s="35"/>
      <c r="E405" s="35"/>
      <c r="F405" s="35" t="str">
        <f t="shared" si="84"/>
        <v/>
      </c>
      <c r="G405" s="5"/>
      <c r="H405" s="48" t="str">
        <f t="shared" si="87"/>
        <v/>
      </c>
      <c r="I405" s="63" t="str">
        <f t="shared" si="88"/>
        <v/>
      </c>
      <c r="J405" s="63" t="str">
        <f t="shared" si="88"/>
        <v/>
      </c>
      <c r="K405" s="48" t="str">
        <f t="shared" si="85"/>
        <v/>
      </c>
      <c r="L405" s="69" t="str">
        <f t="shared" si="86"/>
        <v/>
      </c>
      <c r="M405" s="67" t="str">
        <f t="shared" si="89"/>
        <v/>
      </c>
      <c r="N405" s="49">
        <v>82</v>
      </c>
      <c r="O405" s="28"/>
      <c r="P405" s="47" t="str">
        <f t="shared" si="90"/>
        <v/>
      </c>
      <c r="Q405" s="24" t="str">
        <f t="shared" si="91"/>
        <v/>
      </c>
      <c r="R405" s="24" t="str">
        <f>IF($L405="","",VLOOKUP(Q405,LISTAS!$F$5:$G$1006,2,0))</f>
        <v/>
      </c>
      <c r="S405" s="36" t="str">
        <f t="shared" si="92"/>
        <v/>
      </c>
      <c r="T405" s="25" t="str">
        <f t="shared" si="93"/>
        <v/>
      </c>
      <c r="U405" s="25" t="str">
        <f t="shared" si="94"/>
        <v/>
      </c>
    </row>
    <row r="406" spans="2:21" ht="16.5" x14ac:dyDescent="0.3">
      <c r="B406" s="26"/>
      <c r="C406" s="22" t="str">
        <f>IF(B406="","",VLOOKUP(B406,LISTAS!$F$5:$G$1006,2,0))</f>
        <v/>
      </c>
      <c r="D406" s="35"/>
      <c r="E406" s="35"/>
      <c r="F406" s="35" t="str">
        <f t="shared" si="84"/>
        <v/>
      </c>
      <c r="G406" s="5"/>
      <c r="H406" s="48" t="str">
        <f t="shared" si="87"/>
        <v/>
      </c>
      <c r="I406" s="63" t="str">
        <f t="shared" si="88"/>
        <v/>
      </c>
      <c r="J406" s="63" t="str">
        <f t="shared" si="88"/>
        <v/>
      </c>
      <c r="K406" s="48" t="str">
        <f t="shared" si="85"/>
        <v/>
      </c>
      <c r="L406" s="69" t="str">
        <f t="shared" si="86"/>
        <v/>
      </c>
      <c r="M406" s="67" t="str">
        <f t="shared" si="89"/>
        <v/>
      </c>
      <c r="N406" s="49">
        <v>83</v>
      </c>
      <c r="O406" s="28"/>
      <c r="P406" s="47" t="str">
        <f t="shared" si="90"/>
        <v/>
      </c>
      <c r="Q406" s="24" t="str">
        <f t="shared" si="91"/>
        <v/>
      </c>
      <c r="R406" s="24" t="str">
        <f>IF($L406="","",VLOOKUP(Q406,LISTAS!$F$5:$G$1006,2,0))</f>
        <v/>
      </c>
      <c r="S406" s="36" t="str">
        <f t="shared" si="92"/>
        <v/>
      </c>
      <c r="T406" s="25" t="str">
        <f t="shared" si="93"/>
        <v/>
      </c>
      <c r="U406" s="25" t="str">
        <f t="shared" si="94"/>
        <v/>
      </c>
    </row>
    <row r="407" spans="2:21" ht="16.5" x14ac:dyDescent="0.3">
      <c r="B407" s="26"/>
      <c r="C407" s="22" t="str">
        <f>IF(B407="","",VLOOKUP(B407,LISTAS!$F$5:$G$1006,2,0))</f>
        <v/>
      </c>
      <c r="D407" s="35"/>
      <c r="E407" s="35"/>
      <c r="F407" s="35" t="str">
        <f t="shared" si="84"/>
        <v/>
      </c>
      <c r="G407" s="5"/>
      <c r="H407" s="48" t="str">
        <f t="shared" si="87"/>
        <v/>
      </c>
      <c r="I407" s="63" t="str">
        <f t="shared" si="88"/>
        <v/>
      </c>
      <c r="J407" s="63" t="str">
        <f t="shared" si="88"/>
        <v/>
      </c>
      <c r="K407" s="48" t="str">
        <f t="shared" si="85"/>
        <v/>
      </c>
      <c r="L407" s="69" t="str">
        <f t="shared" si="86"/>
        <v/>
      </c>
      <c r="M407" s="67" t="str">
        <f t="shared" si="89"/>
        <v/>
      </c>
      <c r="N407" s="49">
        <v>84</v>
      </c>
      <c r="O407" s="28"/>
      <c r="P407" s="47" t="str">
        <f t="shared" si="90"/>
        <v/>
      </c>
      <c r="Q407" s="24" t="str">
        <f t="shared" si="91"/>
        <v/>
      </c>
      <c r="R407" s="24" t="str">
        <f>IF($L407="","",VLOOKUP(Q407,LISTAS!$F$5:$G$1006,2,0))</f>
        <v/>
      </c>
      <c r="S407" s="36" t="str">
        <f t="shared" si="92"/>
        <v/>
      </c>
      <c r="T407" s="25" t="str">
        <f t="shared" si="93"/>
        <v/>
      </c>
      <c r="U407" s="25" t="str">
        <f t="shared" si="94"/>
        <v/>
      </c>
    </row>
    <row r="408" spans="2:21" ht="16.5" x14ac:dyDescent="0.3">
      <c r="B408" s="26"/>
      <c r="C408" s="22" t="str">
        <f>IF(B408="","",VLOOKUP(B408,LISTAS!$F$5:$G$1006,2,0))</f>
        <v/>
      </c>
      <c r="D408" s="35"/>
      <c r="E408" s="35"/>
      <c r="F408" s="35" t="str">
        <f t="shared" si="84"/>
        <v/>
      </c>
      <c r="G408" s="5"/>
      <c r="H408" s="48" t="str">
        <f t="shared" si="87"/>
        <v/>
      </c>
      <c r="I408" s="63" t="str">
        <f t="shared" si="88"/>
        <v/>
      </c>
      <c r="J408" s="63" t="str">
        <f t="shared" si="88"/>
        <v/>
      </c>
      <c r="K408" s="48" t="str">
        <f t="shared" si="85"/>
        <v/>
      </c>
      <c r="L408" s="69" t="str">
        <f t="shared" si="86"/>
        <v/>
      </c>
      <c r="M408" s="67" t="str">
        <f t="shared" si="89"/>
        <v/>
      </c>
      <c r="N408" s="49">
        <v>85</v>
      </c>
      <c r="O408" s="28"/>
      <c r="P408" s="47" t="str">
        <f t="shared" si="90"/>
        <v/>
      </c>
      <c r="Q408" s="24" t="str">
        <f t="shared" si="91"/>
        <v/>
      </c>
      <c r="R408" s="24" t="str">
        <f>IF($L408="","",VLOOKUP(Q408,LISTAS!$F$5:$G$1006,2,0))</f>
        <v/>
      </c>
      <c r="S408" s="36" t="str">
        <f t="shared" si="92"/>
        <v/>
      </c>
      <c r="T408" s="25" t="str">
        <f t="shared" si="93"/>
        <v/>
      </c>
      <c r="U408" s="25" t="str">
        <f t="shared" si="94"/>
        <v/>
      </c>
    </row>
    <row r="409" spans="2:21" ht="16.5" x14ac:dyDescent="0.3">
      <c r="B409" s="26"/>
      <c r="C409" s="22" t="str">
        <f>IF(B409="","",VLOOKUP(B409,LISTAS!$F$5:$G$1006,2,0))</f>
        <v/>
      </c>
      <c r="D409" s="35"/>
      <c r="E409" s="35"/>
      <c r="F409" s="35" t="str">
        <f t="shared" si="84"/>
        <v/>
      </c>
      <c r="G409" s="5"/>
      <c r="H409" s="48" t="str">
        <f t="shared" si="87"/>
        <v/>
      </c>
      <c r="I409" s="63" t="str">
        <f t="shared" si="88"/>
        <v/>
      </c>
      <c r="J409" s="63" t="str">
        <f t="shared" si="88"/>
        <v/>
      </c>
      <c r="K409" s="48" t="str">
        <f t="shared" si="85"/>
        <v/>
      </c>
      <c r="L409" s="69" t="str">
        <f t="shared" si="86"/>
        <v/>
      </c>
      <c r="M409" s="67" t="str">
        <f t="shared" si="89"/>
        <v/>
      </c>
      <c r="N409" s="49">
        <v>86</v>
      </c>
      <c r="O409" s="28"/>
      <c r="P409" s="47" t="str">
        <f t="shared" si="90"/>
        <v/>
      </c>
      <c r="Q409" s="24" t="str">
        <f t="shared" si="91"/>
        <v/>
      </c>
      <c r="R409" s="24" t="str">
        <f>IF($L409="","",VLOOKUP(Q409,LISTAS!$F$5:$G$1006,2,0))</f>
        <v/>
      </c>
      <c r="S409" s="36" t="str">
        <f t="shared" si="92"/>
        <v/>
      </c>
      <c r="T409" s="25" t="str">
        <f t="shared" si="93"/>
        <v/>
      </c>
      <c r="U409" s="25" t="str">
        <f t="shared" si="94"/>
        <v/>
      </c>
    </row>
    <row r="410" spans="2:21" ht="16.5" x14ac:dyDescent="0.3">
      <c r="B410" s="26"/>
      <c r="C410" s="22" t="str">
        <f>IF(B410="","",VLOOKUP(B410,LISTAS!$F$5:$G$1006,2,0))</f>
        <v/>
      </c>
      <c r="D410" s="35"/>
      <c r="E410" s="35"/>
      <c r="F410" s="35" t="str">
        <f t="shared" si="84"/>
        <v/>
      </c>
      <c r="G410" s="5"/>
      <c r="H410" s="48" t="str">
        <f t="shared" si="87"/>
        <v/>
      </c>
      <c r="I410" s="63" t="str">
        <f t="shared" si="88"/>
        <v/>
      </c>
      <c r="J410" s="63" t="str">
        <f t="shared" si="88"/>
        <v/>
      </c>
      <c r="K410" s="48" t="str">
        <f t="shared" si="85"/>
        <v/>
      </c>
      <c r="L410" s="69" t="str">
        <f t="shared" si="86"/>
        <v/>
      </c>
      <c r="M410" s="67" t="str">
        <f t="shared" si="89"/>
        <v/>
      </c>
      <c r="N410" s="49">
        <v>87</v>
      </c>
      <c r="O410" s="28"/>
      <c r="P410" s="47" t="str">
        <f t="shared" si="90"/>
        <v/>
      </c>
      <c r="Q410" s="24" t="str">
        <f t="shared" si="91"/>
        <v/>
      </c>
      <c r="R410" s="24" t="str">
        <f>IF($L410="","",VLOOKUP(Q410,LISTAS!$F$5:$G$1006,2,0))</f>
        <v/>
      </c>
      <c r="S410" s="36" t="str">
        <f t="shared" si="92"/>
        <v/>
      </c>
      <c r="T410" s="25" t="str">
        <f t="shared" si="93"/>
        <v/>
      </c>
      <c r="U410" s="25" t="str">
        <f t="shared" si="94"/>
        <v/>
      </c>
    </row>
    <row r="411" spans="2:21" ht="16.5" x14ac:dyDescent="0.3">
      <c r="B411" s="26"/>
      <c r="C411" s="22" t="str">
        <f>IF(B411="","",VLOOKUP(B411,LISTAS!$F$5:$G$1006,2,0))</f>
        <v/>
      </c>
      <c r="D411" s="35"/>
      <c r="E411" s="35"/>
      <c r="F411" s="35" t="str">
        <f t="shared" si="84"/>
        <v/>
      </c>
      <c r="G411" s="5"/>
      <c r="H411" s="48" t="str">
        <f t="shared" si="87"/>
        <v/>
      </c>
      <c r="I411" s="63" t="str">
        <f t="shared" si="88"/>
        <v/>
      </c>
      <c r="J411" s="63" t="str">
        <f t="shared" si="88"/>
        <v/>
      </c>
      <c r="K411" s="48" t="str">
        <f t="shared" si="85"/>
        <v/>
      </c>
      <c r="L411" s="69" t="str">
        <f t="shared" si="86"/>
        <v/>
      </c>
      <c r="M411" s="67" t="str">
        <f t="shared" si="89"/>
        <v/>
      </c>
      <c r="N411" s="49">
        <v>88</v>
      </c>
      <c r="O411" s="28"/>
      <c r="P411" s="47" t="str">
        <f t="shared" si="90"/>
        <v/>
      </c>
      <c r="Q411" s="24" t="str">
        <f t="shared" si="91"/>
        <v/>
      </c>
      <c r="R411" s="24" t="str">
        <f>IF($L411="","",VLOOKUP(Q411,LISTAS!$F$5:$G$1006,2,0))</f>
        <v/>
      </c>
      <c r="S411" s="36" t="str">
        <f t="shared" si="92"/>
        <v/>
      </c>
      <c r="T411" s="25" t="str">
        <f t="shared" si="93"/>
        <v/>
      </c>
      <c r="U411" s="25" t="str">
        <f t="shared" si="94"/>
        <v/>
      </c>
    </row>
    <row r="412" spans="2:21" ht="16.5" x14ac:dyDescent="0.3">
      <c r="B412" s="26"/>
      <c r="C412" s="22" t="str">
        <f>IF(B412="","",VLOOKUP(B412,LISTAS!$F$5:$G$1006,2,0))</f>
        <v/>
      </c>
      <c r="D412" s="35"/>
      <c r="E412" s="35"/>
      <c r="F412" s="35" t="str">
        <f t="shared" si="84"/>
        <v/>
      </c>
      <c r="G412" s="5"/>
      <c r="H412" s="48" t="str">
        <f t="shared" si="87"/>
        <v/>
      </c>
      <c r="I412" s="63" t="str">
        <f t="shared" si="88"/>
        <v/>
      </c>
      <c r="J412" s="63" t="str">
        <f t="shared" si="88"/>
        <v/>
      </c>
      <c r="K412" s="48" t="str">
        <f t="shared" si="85"/>
        <v/>
      </c>
      <c r="L412" s="69" t="str">
        <f t="shared" si="86"/>
        <v/>
      </c>
      <c r="M412" s="67" t="str">
        <f t="shared" si="89"/>
        <v/>
      </c>
      <c r="N412" s="49">
        <v>89</v>
      </c>
      <c r="O412" s="28"/>
      <c r="P412" s="47" t="str">
        <f t="shared" si="90"/>
        <v/>
      </c>
      <c r="Q412" s="24" t="str">
        <f t="shared" si="91"/>
        <v/>
      </c>
      <c r="R412" s="24" t="str">
        <f>IF($L412="","",VLOOKUP(Q412,LISTAS!$F$5:$G$1006,2,0))</f>
        <v/>
      </c>
      <c r="S412" s="36" t="str">
        <f t="shared" si="92"/>
        <v/>
      </c>
      <c r="T412" s="25" t="str">
        <f t="shared" si="93"/>
        <v/>
      </c>
      <c r="U412" s="25" t="str">
        <f t="shared" si="94"/>
        <v/>
      </c>
    </row>
    <row r="413" spans="2:21" ht="16.5" x14ac:dyDescent="0.3">
      <c r="B413" s="26"/>
      <c r="C413" s="22" t="str">
        <f>IF(B413="","",VLOOKUP(B413,LISTAS!$F$5:$G$1006,2,0))</f>
        <v/>
      </c>
      <c r="D413" s="35"/>
      <c r="E413" s="35"/>
      <c r="F413" s="35" t="str">
        <f t="shared" si="84"/>
        <v/>
      </c>
      <c r="G413" s="5"/>
      <c r="H413" s="48" t="str">
        <f t="shared" si="87"/>
        <v/>
      </c>
      <c r="I413" s="63" t="str">
        <f t="shared" si="88"/>
        <v/>
      </c>
      <c r="J413" s="63" t="str">
        <f t="shared" si="88"/>
        <v/>
      </c>
      <c r="K413" s="48" t="str">
        <f t="shared" si="85"/>
        <v/>
      </c>
      <c r="L413" s="69" t="str">
        <f t="shared" si="86"/>
        <v/>
      </c>
      <c r="M413" s="67" t="str">
        <f t="shared" si="89"/>
        <v/>
      </c>
      <c r="N413" s="49">
        <v>90</v>
      </c>
      <c r="O413" s="28"/>
      <c r="P413" s="47" t="str">
        <f t="shared" si="90"/>
        <v/>
      </c>
      <c r="Q413" s="24" t="str">
        <f t="shared" si="91"/>
        <v/>
      </c>
      <c r="R413" s="24" t="str">
        <f>IF($L413="","",VLOOKUP(Q413,LISTAS!$F$5:$G$1006,2,0))</f>
        <v/>
      </c>
      <c r="S413" s="36" t="str">
        <f t="shared" si="92"/>
        <v/>
      </c>
      <c r="T413" s="25" t="str">
        <f t="shared" si="93"/>
        <v/>
      </c>
      <c r="U413" s="25" t="str">
        <f t="shared" si="94"/>
        <v/>
      </c>
    </row>
    <row r="414" spans="2:21" ht="16.5" x14ac:dyDescent="0.3">
      <c r="B414" s="26"/>
      <c r="C414" s="22" t="str">
        <f>IF(B414="","",VLOOKUP(B414,LISTAS!$F$5:$G$1006,2,0))</f>
        <v/>
      </c>
      <c r="D414" s="35"/>
      <c r="E414" s="35"/>
      <c r="F414" s="35" t="str">
        <f t="shared" si="84"/>
        <v/>
      </c>
      <c r="G414" s="5"/>
      <c r="H414" s="48" t="str">
        <f t="shared" si="87"/>
        <v/>
      </c>
      <c r="I414" s="63" t="str">
        <f t="shared" si="88"/>
        <v/>
      </c>
      <c r="J414" s="63" t="str">
        <f t="shared" si="88"/>
        <v/>
      </c>
      <c r="K414" s="48" t="str">
        <f t="shared" si="85"/>
        <v/>
      </c>
      <c r="L414" s="69" t="str">
        <f t="shared" si="86"/>
        <v/>
      </c>
      <c r="M414" s="67" t="str">
        <f t="shared" si="89"/>
        <v/>
      </c>
      <c r="N414" s="49">
        <v>91</v>
      </c>
      <c r="O414" s="28"/>
      <c r="P414" s="47" t="str">
        <f t="shared" si="90"/>
        <v/>
      </c>
      <c r="Q414" s="24" t="str">
        <f t="shared" si="91"/>
        <v/>
      </c>
      <c r="R414" s="24" t="str">
        <f>IF($L414="","",VLOOKUP(Q414,LISTAS!$F$5:$G$1006,2,0))</f>
        <v/>
      </c>
      <c r="S414" s="36" t="str">
        <f t="shared" si="92"/>
        <v/>
      </c>
      <c r="T414" s="25" t="str">
        <f t="shared" si="93"/>
        <v/>
      </c>
      <c r="U414" s="25" t="str">
        <f t="shared" si="94"/>
        <v/>
      </c>
    </row>
    <row r="415" spans="2:21" ht="16.5" x14ac:dyDescent="0.3">
      <c r="B415" s="26"/>
      <c r="C415" s="22" t="str">
        <f>IF(B415="","",VLOOKUP(B415,LISTAS!$F$5:$G$1006,2,0))</f>
        <v/>
      </c>
      <c r="D415" s="35"/>
      <c r="E415" s="35"/>
      <c r="F415" s="35" t="str">
        <f t="shared" si="84"/>
        <v/>
      </c>
      <c r="G415" s="5"/>
      <c r="H415" s="48" t="str">
        <f t="shared" si="87"/>
        <v/>
      </c>
      <c r="I415" s="63" t="str">
        <f t="shared" si="88"/>
        <v/>
      </c>
      <c r="J415" s="63" t="str">
        <f t="shared" si="88"/>
        <v/>
      </c>
      <c r="K415" s="48" t="str">
        <f t="shared" si="85"/>
        <v/>
      </c>
      <c r="L415" s="69" t="str">
        <f t="shared" si="86"/>
        <v/>
      </c>
      <c r="M415" s="67" t="str">
        <f t="shared" si="89"/>
        <v/>
      </c>
      <c r="N415" s="49">
        <v>92</v>
      </c>
      <c r="O415" s="28"/>
      <c r="P415" s="47" t="str">
        <f t="shared" si="90"/>
        <v/>
      </c>
      <c r="Q415" s="24" t="str">
        <f t="shared" si="91"/>
        <v/>
      </c>
      <c r="R415" s="24" t="str">
        <f>IF($L415="","",VLOOKUP(Q415,LISTAS!$F$5:$G$1006,2,0))</f>
        <v/>
      </c>
      <c r="S415" s="36" t="str">
        <f t="shared" si="92"/>
        <v/>
      </c>
      <c r="T415" s="25" t="str">
        <f t="shared" si="93"/>
        <v/>
      </c>
      <c r="U415" s="25" t="str">
        <f t="shared" si="94"/>
        <v/>
      </c>
    </row>
    <row r="416" spans="2:21" ht="16.5" x14ac:dyDescent="0.3">
      <c r="B416" s="26"/>
      <c r="C416" s="22" t="str">
        <f>IF(B416="","",VLOOKUP(B416,LISTAS!$F$5:$G$1006,2,0))</f>
        <v/>
      </c>
      <c r="D416" s="35"/>
      <c r="E416" s="35"/>
      <c r="F416" s="35" t="str">
        <f t="shared" si="84"/>
        <v/>
      </c>
      <c r="G416" s="5"/>
      <c r="H416" s="48" t="str">
        <f t="shared" si="87"/>
        <v/>
      </c>
      <c r="I416" s="63" t="str">
        <f t="shared" si="88"/>
        <v/>
      </c>
      <c r="J416" s="63" t="str">
        <f t="shared" si="88"/>
        <v/>
      </c>
      <c r="K416" s="48" t="str">
        <f t="shared" si="85"/>
        <v/>
      </c>
      <c r="L416" s="69" t="str">
        <f t="shared" si="86"/>
        <v/>
      </c>
      <c r="M416" s="67" t="str">
        <f t="shared" si="89"/>
        <v/>
      </c>
      <c r="N416" s="49">
        <v>93</v>
      </c>
      <c r="O416" s="28"/>
      <c r="P416" s="47" t="str">
        <f t="shared" si="90"/>
        <v/>
      </c>
      <c r="Q416" s="24" t="str">
        <f t="shared" si="91"/>
        <v/>
      </c>
      <c r="R416" s="24" t="str">
        <f>IF($L416="","",VLOOKUP(Q416,LISTAS!$F$5:$G$1006,2,0))</f>
        <v/>
      </c>
      <c r="S416" s="36" t="str">
        <f t="shared" si="92"/>
        <v/>
      </c>
      <c r="T416" s="25" t="str">
        <f t="shared" si="93"/>
        <v/>
      </c>
      <c r="U416" s="25" t="str">
        <f t="shared" si="94"/>
        <v/>
      </c>
    </row>
    <row r="417" spans="1:21" ht="16.5" x14ac:dyDescent="0.3">
      <c r="B417" s="26"/>
      <c r="C417" s="22" t="str">
        <f>IF(B417="","",VLOOKUP(B417,LISTAS!$F$5:$G$1006,2,0))</f>
        <v/>
      </c>
      <c r="D417" s="35"/>
      <c r="E417" s="35"/>
      <c r="F417" s="35" t="str">
        <f t="shared" si="84"/>
        <v/>
      </c>
      <c r="G417" s="5"/>
      <c r="H417" s="48" t="str">
        <f t="shared" si="87"/>
        <v/>
      </c>
      <c r="I417" s="63" t="str">
        <f t="shared" si="88"/>
        <v/>
      </c>
      <c r="J417" s="63" t="str">
        <f t="shared" si="88"/>
        <v/>
      </c>
      <c r="K417" s="48" t="str">
        <f t="shared" si="85"/>
        <v/>
      </c>
      <c r="L417" s="69" t="str">
        <f t="shared" si="86"/>
        <v/>
      </c>
      <c r="M417" s="67" t="str">
        <f t="shared" si="89"/>
        <v/>
      </c>
      <c r="N417" s="49">
        <v>94</v>
      </c>
      <c r="O417" s="28"/>
      <c r="P417" s="47" t="str">
        <f t="shared" si="90"/>
        <v/>
      </c>
      <c r="Q417" s="24" t="str">
        <f t="shared" si="91"/>
        <v/>
      </c>
      <c r="R417" s="24" t="str">
        <f>IF($L417="","",VLOOKUP(Q417,LISTAS!$F$5:$G$1006,2,0))</f>
        <v/>
      </c>
      <c r="S417" s="36" t="str">
        <f t="shared" si="92"/>
        <v/>
      </c>
      <c r="T417" s="25" t="str">
        <f t="shared" si="93"/>
        <v/>
      </c>
      <c r="U417" s="25" t="str">
        <f t="shared" si="94"/>
        <v/>
      </c>
    </row>
    <row r="418" spans="1:21" ht="16.5" x14ac:dyDescent="0.3">
      <c r="B418" s="26"/>
      <c r="C418" s="22" t="str">
        <f>IF(B418="","",VLOOKUP(B418,LISTAS!$F$5:$G$1006,2,0))</f>
        <v/>
      </c>
      <c r="D418" s="35"/>
      <c r="E418" s="35"/>
      <c r="F418" s="35" t="str">
        <f t="shared" si="84"/>
        <v/>
      </c>
      <c r="G418" s="5"/>
      <c r="H418" s="48" t="str">
        <f t="shared" si="87"/>
        <v/>
      </c>
      <c r="I418" s="63" t="str">
        <f t="shared" si="88"/>
        <v/>
      </c>
      <c r="J418" s="63" t="str">
        <f t="shared" si="88"/>
        <v/>
      </c>
      <c r="K418" s="48" t="str">
        <f t="shared" si="85"/>
        <v/>
      </c>
      <c r="L418" s="69" t="str">
        <f t="shared" si="86"/>
        <v/>
      </c>
      <c r="M418" s="67" t="str">
        <f t="shared" si="89"/>
        <v/>
      </c>
      <c r="N418" s="49">
        <v>95</v>
      </c>
      <c r="O418" s="28"/>
      <c r="P418" s="47" t="str">
        <f t="shared" si="90"/>
        <v/>
      </c>
      <c r="Q418" s="24" t="str">
        <f t="shared" si="91"/>
        <v/>
      </c>
      <c r="R418" s="24" t="str">
        <f>IF($L418="","",VLOOKUP(Q418,LISTAS!$F$5:$G$1006,2,0))</f>
        <v/>
      </c>
      <c r="S418" s="36" t="str">
        <f t="shared" si="92"/>
        <v/>
      </c>
      <c r="T418" s="25" t="str">
        <f t="shared" si="93"/>
        <v/>
      </c>
      <c r="U418" s="25" t="str">
        <f t="shared" si="94"/>
        <v/>
      </c>
    </row>
    <row r="419" spans="1:21" ht="16.5" x14ac:dyDescent="0.3">
      <c r="B419" s="26"/>
      <c r="C419" s="22" t="str">
        <f>IF(B419="","",VLOOKUP(B419,LISTAS!$F$5:$G$1006,2,0))</f>
        <v/>
      </c>
      <c r="D419" s="35"/>
      <c r="E419" s="35"/>
      <c r="F419" s="35" t="str">
        <f t="shared" si="84"/>
        <v/>
      </c>
      <c r="G419" s="5"/>
      <c r="H419" s="48" t="str">
        <f t="shared" si="87"/>
        <v/>
      </c>
      <c r="I419" s="63" t="str">
        <f t="shared" si="88"/>
        <v/>
      </c>
      <c r="J419" s="63" t="str">
        <f t="shared" si="88"/>
        <v/>
      </c>
      <c r="K419" s="48" t="str">
        <f t="shared" si="85"/>
        <v/>
      </c>
      <c r="L419" s="69" t="str">
        <f t="shared" si="86"/>
        <v/>
      </c>
      <c r="M419" s="67" t="str">
        <f t="shared" si="89"/>
        <v/>
      </c>
      <c r="N419" s="49">
        <v>96</v>
      </c>
      <c r="O419" s="28"/>
      <c r="P419" s="47" t="str">
        <f t="shared" si="90"/>
        <v/>
      </c>
      <c r="Q419" s="24" t="str">
        <f t="shared" si="91"/>
        <v/>
      </c>
      <c r="R419" s="24" t="str">
        <f>IF($L419="","",VLOOKUP(Q419,LISTAS!$F$5:$G$1006,2,0))</f>
        <v/>
      </c>
      <c r="S419" s="36" t="str">
        <f t="shared" si="92"/>
        <v/>
      </c>
      <c r="T419" s="25" t="str">
        <f t="shared" si="93"/>
        <v/>
      </c>
      <c r="U419" s="25" t="str">
        <f t="shared" si="94"/>
        <v/>
      </c>
    </row>
    <row r="420" spans="1:21" ht="16.5" x14ac:dyDescent="0.3">
      <c r="B420" s="26"/>
      <c r="C420" s="22" t="str">
        <f>IF(B420="","",VLOOKUP(B420,LISTAS!$F$5:$G$1006,2,0))</f>
        <v/>
      </c>
      <c r="D420" s="35"/>
      <c r="E420" s="35"/>
      <c r="F420" s="35" t="str">
        <f t="shared" si="84"/>
        <v/>
      </c>
      <c r="G420" s="5"/>
      <c r="H420" s="48" t="str">
        <f t="shared" si="87"/>
        <v/>
      </c>
      <c r="I420" s="63" t="str">
        <f t="shared" si="88"/>
        <v/>
      </c>
      <c r="J420" s="63" t="str">
        <f t="shared" si="88"/>
        <v/>
      </c>
      <c r="K420" s="48" t="str">
        <f t="shared" si="85"/>
        <v/>
      </c>
      <c r="L420" s="69" t="str">
        <f t="shared" si="86"/>
        <v/>
      </c>
      <c r="M420" s="67" t="str">
        <f t="shared" si="89"/>
        <v/>
      </c>
      <c r="N420" s="49">
        <v>97</v>
      </c>
      <c r="O420" s="28"/>
      <c r="P420" s="47" t="str">
        <f t="shared" si="90"/>
        <v/>
      </c>
      <c r="Q420" s="24" t="str">
        <f t="shared" si="91"/>
        <v/>
      </c>
      <c r="R420" s="24" t="str">
        <f>IF($L420="","",VLOOKUP(Q420,LISTAS!$F$5:$G$1006,2,0))</f>
        <v/>
      </c>
      <c r="S420" s="36" t="str">
        <f t="shared" si="92"/>
        <v/>
      </c>
      <c r="T420" s="25" t="str">
        <f t="shared" si="93"/>
        <v/>
      </c>
      <c r="U420" s="25" t="str">
        <f t="shared" si="94"/>
        <v/>
      </c>
    </row>
    <row r="421" spans="1:21" ht="16.5" x14ac:dyDescent="0.3">
      <c r="B421" s="26"/>
      <c r="C421" s="22" t="str">
        <f>IF(B421="","",VLOOKUP(B421,LISTAS!$F$5:$G$1006,2,0))</f>
        <v/>
      </c>
      <c r="D421" s="35"/>
      <c r="E421" s="35"/>
      <c r="F421" s="35" t="str">
        <f t="shared" si="84"/>
        <v/>
      </c>
      <c r="G421" s="5"/>
      <c r="H421" s="48" t="str">
        <f t="shared" si="87"/>
        <v/>
      </c>
      <c r="I421" s="63" t="str">
        <f t="shared" si="88"/>
        <v/>
      </c>
      <c r="J421" s="63" t="str">
        <f t="shared" si="88"/>
        <v/>
      </c>
      <c r="K421" s="48" t="str">
        <f t="shared" si="85"/>
        <v/>
      </c>
      <c r="L421" s="69" t="str">
        <f t="shared" si="86"/>
        <v/>
      </c>
      <c r="M421" s="67" t="str">
        <f t="shared" si="89"/>
        <v/>
      </c>
      <c r="N421" s="49">
        <v>98</v>
      </c>
      <c r="O421" s="28"/>
      <c r="P421" s="47" t="str">
        <f t="shared" si="90"/>
        <v/>
      </c>
      <c r="Q421" s="24" t="str">
        <f t="shared" si="91"/>
        <v/>
      </c>
      <c r="R421" s="24" t="str">
        <f>IF($L421="","",VLOOKUP(Q421,LISTAS!$F$5:$G$1006,2,0))</f>
        <v/>
      </c>
      <c r="S421" s="36" t="str">
        <f t="shared" si="92"/>
        <v/>
      </c>
      <c r="T421" s="25" t="str">
        <f t="shared" si="93"/>
        <v/>
      </c>
      <c r="U421" s="25" t="str">
        <f t="shared" si="94"/>
        <v/>
      </c>
    </row>
    <row r="422" spans="1:21" ht="16.5" x14ac:dyDescent="0.3">
      <c r="B422" s="26"/>
      <c r="C422" s="22" t="str">
        <f>IF(B422="","",VLOOKUP(B422,LISTAS!$F$5:$G$1006,2,0))</f>
        <v/>
      </c>
      <c r="D422" s="35"/>
      <c r="E422" s="35"/>
      <c r="F422" s="35" t="str">
        <f t="shared" si="84"/>
        <v/>
      </c>
      <c r="G422" s="5"/>
      <c r="H422" s="48" t="str">
        <f t="shared" si="87"/>
        <v/>
      </c>
      <c r="I422" s="63" t="str">
        <f t="shared" si="88"/>
        <v/>
      </c>
      <c r="J422" s="63" t="str">
        <f t="shared" si="88"/>
        <v/>
      </c>
      <c r="K422" s="48" t="str">
        <f t="shared" si="85"/>
        <v/>
      </c>
      <c r="L422" s="69" t="str">
        <f t="shared" si="86"/>
        <v/>
      </c>
      <c r="M422" s="67" t="str">
        <f t="shared" si="89"/>
        <v/>
      </c>
      <c r="N422" s="49">
        <v>99</v>
      </c>
      <c r="O422" s="28"/>
      <c r="P422" s="47" t="str">
        <f t="shared" si="90"/>
        <v/>
      </c>
      <c r="Q422" s="24" t="str">
        <f t="shared" si="91"/>
        <v/>
      </c>
      <c r="R422" s="24" t="str">
        <f>IF($L422="","",VLOOKUP(Q422,LISTAS!$F$5:$G$1006,2,0))</f>
        <v/>
      </c>
      <c r="S422" s="36" t="str">
        <f t="shared" si="92"/>
        <v/>
      </c>
      <c r="T422" s="25" t="str">
        <f t="shared" si="93"/>
        <v/>
      </c>
      <c r="U422" s="25" t="str">
        <f t="shared" si="94"/>
        <v/>
      </c>
    </row>
    <row r="423" spans="1:21" ht="16.5" x14ac:dyDescent="0.3">
      <c r="B423" s="26"/>
      <c r="C423" s="22" t="str">
        <f>IF(B423="","",VLOOKUP(B423,LISTAS!$F$5:$G$1006,2,0))</f>
        <v/>
      </c>
      <c r="D423" s="35"/>
      <c r="E423" s="35"/>
      <c r="F423" s="35" t="str">
        <f t="shared" si="84"/>
        <v/>
      </c>
      <c r="G423" s="5"/>
      <c r="H423" s="48" t="str">
        <f t="shared" si="87"/>
        <v/>
      </c>
      <c r="I423" s="63" t="str">
        <f t="shared" si="88"/>
        <v/>
      </c>
      <c r="J423" s="63" t="str">
        <f t="shared" si="88"/>
        <v/>
      </c>
      <c r="K423" s="48" t="str">
        <f t="shared" si="85"/>
        <v/>
      </c>
      <c r="L423" s="69" t="str">
        <f t="shared" si="86"/>
        <v/>
      </c>
      <c r="M423" s="67" t="str">
        <f t="shared" si="89"/>
        <v/>
      </c>
      <c r="N423" s="49">
        <v>100</v>
      </c>
      <c r="O423" s="28"/>
      <c r="P423" s="47" t="str">
        <f t="shared" si="90"/>
        <v/>
      </c>
      <c r="Q423" s="24" t="str">
        <f t="shared" si="91"/>
        <v/>
      </c>
      <c r="R423" s="24" t="str">
        <f>IF($L423="","",VLOOKUP(Q423,LISTAS!$F$5:$G$1006,2,0))</f>
        <v/>
      </c>
      <c r="S423" s="36" t="str">
        <f t="shared" si="92"/>
        <v/>
      </c>
      <c r="T423" s="25" t="str">
        <f t="shared" si="93"/>
        <v/>
      </c>
      <c r="U423" s="25" t="str">
        <f t="shared" si="94"/>
        <v/>
      </c>
    </row>
    <row r="426" spans="1:21" ht="32.25" customHeight="1" x14ac:dyDescent="0.25">
      <c r="A426" s="2"/>
      <c r="B426" s="146" t="s">
        <v>39</v>
      </c>
      <c r="C426" s="147"/>
      <c r="D426" s="147"/>
      <c r="E426" s="147"/>
      <c r="F426" s="147"/>
      <c r="G426" s="147"/>
      <c r="H426" s="147"/>
      <c r="I426" s="147"/>
      <c r="J426" s="147"/>
      <c r="K426" s="147"/>
      <c r="L426" s="147"/>
      <c r="M426" s="147"/>
      <c r="N426" s="147"/>
      <c r="O426" s="147"/>
      <c r="P426" s="147"/>
      <c r="Q426" s="147"/>
      <c r="R426" s="147"/>
      <c r="S426" s="147"/>
      <c r="T426" s="147"/>
      <c r="U426" s="148"/>
    </row>
    <row r="427" spans="1:21" ht="20.25" customHeight="1" x14ac:dyDescent="0.25">
      <c r="A427" s="2"/>
      <c r="B427" s="149" t="s">
        <v>42</v>
      </c>
      <c r="C427" s="150"/>
      <c r="D427" s="150"/>
      <c r="E427" s="150"/>
      <c r="F427" s="151"/>
      <c r="H427" s="11"/>
      <c r="I427" s="61"/>
      <c r="J427" s="61"/>
      <c r="K427" s="12"/>
      <c r="L427" s="13"/>
      <c r="M427" s="65"/>
      <c r="N427" s="12"/>
      <c r="O427" s="14"/>
      <c r="P427" s="152" t="s">
        <v>14</v>
      </c>
      <c r="Q427" s="153"/>
      <c r="R427" s="153"/>
      <c r="S427" s="153"/>
      <c r="T427" s="153"/>
      <c r="U427" s="154"/>
    </row>
    <row r="428" spans="1:21" s="15" customFormat="1" ht="28.5" customHeight="1" x14ac:dyDescent="0.25">
      <c r="B428" s="16" t="s">
        <v>15</v>
      </c>
      <c r="C428" s="16" t="s">
        <v>1</v>
      </c>
      <c r="D428" s="16" t="s">
        <v>26</v>
      </c>
      <c r="E428" s="16" t="s">
        <v>27</v>
      </c>
      <c r="F428" s="16" t="s">
        <v>3</v>
      </c>
      <c r="G428" s="17"/>
      <c r="H428" s="18"/>
      <c r="I428" s="62"/>
      <c r="J428" s="62"/>
      <c r="K428" s="19"/>
      <c r="L428" s="20"/>
      <c r="M428" s="66"/>
      <c r="N428" s="19"/>
      <c r="O428" s="18"/>
      <c r="P428" s="21" t="s">
        <v>4</v>
      </c>
      <c r="Q428" s="29" t="s">
        <v>15</v>
      </c>
      <c r="R428" s="29" t="s">
        <v>1</v>
      </c>
      <c r="S428" s="29" t="s">
        <v>3</v>
      </c>
      <c r="T428" s="21" t="s">
        <v>16</v>
      </c>
      <c r="U428" s="21" t="s">
        <v>17</v>
      </c>
    </row>
    <row r="429" spans="1:21" s="5" customFormat="1" ht="18.75" customHeight="1" x14ac:dyDescent="0.25">
      <c r="B429" s="22"/>
      <c r="C429" s="22" t="str">
        <f>IF(B429="","",VLOOKUP(B429,LISTAS!$F$5:$G$1006,2,0))</f>
        <v/>
      </c>
      <c r="D429" s="35"/>
      <c r="E429" s="35"/>
      <c r="F429" s="35" t="str">
        <f t="shared" ref="F429:F492" si="95">IF(D429="",IF(E429="","",SUM(D429:E429)),SUM(D429:E429))</f>
        <v/>
      </c>
      <c r="H429" s="48" t="str">
        <f>IF(F429="","",F429+(ROW(F429)/1000))</f>
        <v/>
      </c>
      <c r="I429" s="63" t="str">
        <f t="shared" ref="I429:I460" si="96">IF($L429="","",IF(B429="","",B429))</f>
        <v/>
      </c>
      <c r="J429" s="63" t="str">
        <f t="shared" ref="J429:J460" si="97">IF($L429="","",IF(C429="","",C429))</f>
        <v/>
      </c>
      <c r="K429" s="48" t="str">
        <f t="shared" ref="K429:K460" si="98">IF($L429="","",F429)</f>
        <v/>
      </c>
      <c r="L429" s="69" t="str">
        <f t="shared" ref="L429:L492" si="99">H429</f>
        <v/>
      </c>
      <c r="M429" s="67" t="str">
        <f t="shared" ref="M429:M460" si="100">IF(L429="","",LARGE($L$429:$L$528,N429))</f>
        <v/>
      </c>
      <c r="N429" s="49">
        <v>1</v>
      </c>
      <c r="O429" s="23"/>
      <c r="P429" s="47" t="str">
        <f t="shared" ref="P429:P460" si="101">IF(S429&lt;&gt;"",_xlfn.RANK.EQ(S429,$S$429:$S$528,0),"")</f>
        <v/>
      </c>
      <c r="Q429" s="24" t="str">
        <f t="shared" ref="Q429:Q460" si="102">IF($L429="","",VLOOKUP(M429,$H$429:$K$528,2,0))</f>
        <v/>
      </c>
      <c r="R429" s="24" t="str">
        <f>IF($L429="","",VLOOKUP(Q429,LISTAS!$F$5:$G$1006,2,0))</f>
        <v/>
      </c>
      <c r="S429" s="36" t="str">
        <f t="shared" ref="S429:S460" si="103">IF($L429="","",VLOOKUP(M429,$H$429:$K$528,4,0))</f>
        <v/>
      </c>
      <c r="T429" s="25" t="str">
        <f t="shared" ref="T429:T460" si="104">IF($P429="","",IF(S429=$U$5,"",IF($P429=1,400,IF($P429=2,340,IF($P429=3,300,IF($P429=4,280,IF($P429=5,270,IF($P429=6,260,IF($P429=7,250,IF($P429=8,240,IF($P429=9,200,IF($P429=10,200,IF($P429=11,200,IF($P429=12,200,IF($P429=13,200,IF($P429=14,200,IF($P429=15,200,IF($P429=16,200,IF($P429&gt;16,"","")))))))))))))))))))</f>
        <v/>
      </c>
      <c r="U429" s="25" t="str">
        <f>IF(P429="","",IF($S$5="NÃO","",IF(S429=$U$5,"",IF(P429=1,400,IF(P429=2,340,IF(P429=3,300,IF(P429=4,280,IF(P429=5,270,IF(P429=6,260,IF(P429=7,250,IF(P429=8,240,IF(P429=9,200,IF(P429=10,200,IF(P429=11,200,IF(P429=12,200,IF(P429=13,200,IF(P429=14,200,IF(P429=15,200,IF(P429=16,200,IF(P429&gt;16,"",""))))))))))))))))))))</f>
        <v/>
      </c>
    </row>
    <row r="430" spans="1:21" s="5" customFormat="1" ht="18.75" customHeight="1" x14ac:dyDescent="0.25">
      <c r="B430" s="26"/>
      <c r="C430" s="22" t="str">
        <f>IF(B430="","",VLOOKUP(B430,LISTAS!$F$5:$G$1006,2,0))</f>
        <v/>
      </c>
      <c r="D430" s="35"/>
      <c r="E430" s="35"/>
      <c r="F430" s="35" t="str">
        <f t="shared" si="95"/>
        <v/>
      </c>
      <c r="H430" s="48" t="str">
        <f t="shared" ref="H430:H493" si="105">IF(F430="","",F430+(ROW(F430)/1000))</f>
        <v/>
      </c>
      <c r="I430" s="63" t="str">
        <f t="shared" si="96"/>
        <v/>
      </c>
      <c r="J430" s="63" t="str">
        <f t="shared" si="97"/>
        <v/>
      </c>
      <c r="K430" s="48" t="str">
        <f t="shared" si="98"/>
        <v/>
      </c>
      <c r="L430" s="69" t="str">
        <f t="shared" si="99"/>
        <v/>
      </c>
      <c r="M430" s="67" t="str">
        <f t="shared" si="100"/>
        <v/>
      </c>
      <c r="N430" s="49">
        <v>2</v>
      </c>
      <c r="O430" s="27"/>
      <c r="P430" s="47" t="str">
        <f t="shared" si="101"/>
        <v/>
      </c>
      <c r="Q430" s="24" t="str">
        <f t="shared" si="102"/>
        <v/>
      </c>
      <c r="R430" s="24" t="str">
        <f>IF($L430="","",VLOOKUP(Q430,LISTAS!$F$5:$G$1006,2,0))</f>
        <v/>
      </c>
      <c r="S430" s="36" t="str">
        <f t="shared" si="103"/>
        <v/>
      </c>
      <c r="T430" s="25" t="str">
        <f t="shared" si="104"/>
        <v/>
      </c>
      <c r="U430" s="25" t="str">
        <f t="shared" ref="U430:U493" si="106">IF(P430="","",IF($S$5="NÃO","",IF(S430=$U$5,"",IF(P430=1,400,IF(P430=2,340,IF(P430=3,300,IF(P430=4,280,IF(P430=5,270,IF(P430=6,260,IF(P430=7,250,IF(P430=8,240,IF(P430=9,200,IF(P430=10,200,IF(P430=11,200,IF(P430=12,200,IF(P430=13,200,IF(P430=14,200,IF(P430=15,200,IF(P430=16,200,IF(P430&gt;16,"",""))))))))))))))))))))</f>
        <v/>
      </c>
    </row>
    <row r="431" spans="1:21" s="5" customFormat="1" ht="18.75" customHeight="1" x14ac:dyDescent="0.3">
      <c r="B431" s="26"/>
      <c r="C431" s="22" t="str">
        <f>IF(B431="","",VLOOKUP(B431,LISTAS!$F$5:$G$1006,2,0))</f>
        <v/>
      </c>
      <c r="D431" s="35"/>
      <c r="E431" s="35"/>
      <c r="F431" s="35" t="str">
        <f t="shared" si="95"/>
        <v/>
      </c>
      <c r="H431" s="48" t="str">
        <f t="shared" si="105"/>
        <v/>
      </c>
      <c r="I431" s="63" t="str">
        <f t="shared" si="96"/>
        <v/>
      </c>
      <c r="J431" s="63" t="str">
        <f t="shared" si="97"/>
        <v/>
      </c>
      <c r="K431" s="48" t="str">
        <f t="shared" si="98"/>
        <v/>
      </c>
      <c r="L431" s="69" t="str">
        <f t="shared" si="99"/>
        <v/>
      </c>
      <c r="M431" s="67" t="str">
        <f t="shared" si="100"/>
        <v/>
      </c>
      <c r="N431" s="49">
        <v>3</v>
      </c>
      <c r="O431" s="28"/>
      <c r="P431" s="47" t="str">
        <f t="shared" si="101"/>
        <v/>
      </c>
      <c r="Q431" s="24" t="str">
        <f t="shared" si="102"/>
        <v/>
      </c>
      <c r="R431" s="24" t="str">
        <f>IF($L431="","",VLOOKUP(Q431,LISTAS!$F$5:$G$1006,2,0))</f>
        <v/>
      </c>
      <c r="S431" s="36" t="str">
        <f t="shared" si="103"/>
        <v/>
      </c>
      <c r="T431" s="25" t="str">
        <f t="shared" si="104"/>
        <v/>
      </c>
      <c r="U431" s="25" t="str">
        <f t="shared" si="106"/>
        <v/>
      </c>
    </row>
    <row r="432" spans="1:21" s="5" customFormat="1" ht="18.75" customHeight="1" x14ac:dyDescent="0.3">
      <c r="B432" s="26"/>
      <c r="C432" s="22" t="str">
        <f>IF(B432="","",VLOOKUP(B432,LISTAS!$F$5:$G$1006,2,0))</f>
        <v/>
      </c>
      <c r="D432" s="35"/>
      <c r="E432" s="35"/>
      <c r="F432" s="35" t="str">
        <f t="shared" si="95"/>
        <v/>
      </c>
      <c r="H432" s="48" t="str">
        <f t="shared" si="105"/>
        <v/>
      </c>
      <c r="I432" s="63" t="str">
        <f t="shared" si="96"/>
        <v/>
      </c>
      <c r="J432" s="63" t="str">
        <f t="shared" si="97"/>
        <v/>
      </c>
      <c r="K432" s="48" t="str">
        <f t="shared" si="98"/>
        <v/>
      </c>
      <c r="L432" s="69" t="str">
        <f t="shared" si="99"/>
        <v/>
      </c>
      <c r="M432" s="67" t="str">
        <f t="shared" si="100"/>
        <v/>
      </c>
      <c r="N432" s="49">
        <v>4</v>
      </c>
      <c r="O432" s="28"/>
      <c r="P432" s="47" t="str">
        <f t="shared" si="101"/>
        <v/>
      </c>
      <c r="Q432" s="24" t="str">
        <f t="shared" si="102"/>
        <v/>
      </c>
      <c r="R432" s="24" t="str">
        <f>IF($L432="","",VLOOKUP(Q432,LISTAS!$F$5:$G$1006,2,0))</f>
        <v/>
      </c>
      <c r="S432" s="36" t="str">
        <f t="shared" si="103"/>
        <v/>
      </c>
      <c r="T432" s="25" t="str">
        <f t="shared" si="104"/>
        <v/>
      </c>
      <c r="U432" s="25" t="str">
        <f t="shared" si="106"/>
        <v/>
      </c>
    </row>
    <row r="433" spans="2:21" s="5" customFormat="1" ht="18.75" customHeight="1" x14ac:dyDescent="0.3">
      <c r="B433" s="26"/>
      <c r="C433" s="22" t="str">
        <f>IF(B433="","",VLOOKUP(B433,LISTAS!$F$5:$G$1006,2,0))</f>
        <v/>
      </c>
      <c r="D433" s="35"/>
      <c r="E433" s="35"/>
      <c r="F433" s="35" t="str">
        <f t="shared" si="95"/>
        <v/>
      </c>
      <c r="H433" s="48" t="str">
        <f t="shared" si="105"/>
        <v/>
      </c>
      <c r="I433" s="63" t="str">
        <f t="shared" si="96"/>
        <v/>
      </c>
      <c r="J433" s="63" t="str">
        <f t="shared" si="97"/>
        <v/>
      </c>
      <c r="K433" s="48" t="str">
        <f t="shared" si="98"/>
        <v/>
      </c>
      <c r="L433" s="69" t="str">
        <f t="shared" si="99"/>
        <v/>
      </c>
      <c r="M433" s="67" t="str">
        <f t="shared" si="100"/>
        <v/>
      </c>
      <c r="N433" s="49">
        <v>5</v>
      </c>
      <c r="O433" s="28"/>
      <c r="P433" s="47" t="str">
        <f t="shared" si="101"/>
        <v/>
      </c>
      <c r="Q433" s="24" t="str">
        <f t="shared" si="102"/>
        <v/>
      </c>
      <c r="R433" s="24" t="str">
        <f>IF($L433="","",VLOOKUP(Q433,LISTAS!$F$5:$G$1006,2,0))</f>
        <v/>
      </c>
      <c r="S433" s="36" t="str">
        <f t="shared" si="103"/>
        <v/>
      </c>
      <c r="T433" s="25" t="str">
        <f t="shared" si="104"/>
        <v/>
      </c>
      <c r="U433" s="25" t="str">
        <f t="shared" si="106"/>
        <v/>
      </c>
    </row>
    <row r="434" spans="2:21" s="5" customFormat="1" ht="18.75" customHeight="1" x14ac:dyDescent="0.3">
      <c r="B434" s="26"/>
      <c r="C434" s="22" t="str">
        <f>IF(B434="","",VLOOKUP(B434,LISTAS!$F$5:$G$1006,2,0))</f>
        <v/>
      </c>
      <c r="D434" s="35"/>
      <c r="E434" s="35"/>
      <c r="F434" s="35" t="str">
        <f t="shared" si="95"/>
        <v/>
      </c>
      <c r="H434" s="48" t="str">
        <f t="shared" si="105"/>
        <v/>
      </c>
      <c r="I434" s="63" t="str">
        <f t="shared" si="96"/>
        <v/>
      </c>
      <c r="J434" s="63" t="str">
        <f t="shared" si="97"/>
        <v/>
      </c>
      <c r="K434" s="48" t="str">
        <f t="shared" si="98"/>
        <v/>
      </c>
      <c r="L434" s="69" t="str">
        <f t="shared" si="99"/>
        <v/>
      </c>
      <c r="M434" s="67" t="str">
        <f t="shared" si="100"/>
        <v/>
      </c>
      <c r="N434" s="49">
        <v>6</v>
      </c>
      <c r="O434" s="28"/>
      <c r="P434" s="47" t="str">
        <f t="shared" si="101"/>
        <v/>
      </c>
      <c r="Q434" s="24" t="str">
        <f t="shared" si="102"/>
        <v/>
      </c>
      <c r="R434" s="24" t="str">
        <f>IF($L434="","",VLOOKUP(Q434,LISTAS!$F$5:$G$1006,2,0))</f>
        <v/>
      </c>
      <c r="S434" s="36" t="str">
        <f t="shared" si="103"/>
        <v/>
      </c>
      <c r="T434" s="25" t="str">
        <f t="shared" si="104"/>
        <v/>
      </c>
      <c r="U434" s="25" t="str">
        <f t="shared" si="106"/>
        <v/>
      </c>
    </row>
    <row r="435" spans="2:21" s="5" customFormat="1" ht="18.75" customHeight="1" x14ac:dyDescent="0.3">
      <c r="B435" s="26"/>
      <c r="C435" s="22" t="str">
        <f>IF(B435="","",VLOOKUP(B435,LISTAS!$F$5:$G$1006,2,0))</f>
        <v/>
      </c>
      <c r="D435" s="35"/>
      <c r="E435" s="35"/>
      <c r="F435" s="35" t="str">
        <f t="shared" si="95"/>
        <v/>
      </c>
      <c r="H435" s="48" t="str">
        <f t="shared" si="105"/>
        <v/>
      </c>
      <c r="I435" s="63" t="str">
        <f t="shared" si="96"/>
        <v/>
      </c>
      <c r="J435" s="63" t="str">
        <f t="shared" si="97"/>
        <v/>
      </c>
      <c r="K435" s="48" t="str">
        <f t="shared" si="98"/>
        <v/>
      </c>
      <c r="L435" s="69" t="str">
        <f t="shared" si="99"/>
        <v/>
      </c>
      <c r="M435" s="67" t="str">
        <f t="shared" si="100"/>
        <v/>
      </c>
      <c r="N435" s="49">
        <v>7</v>
      </c>
      <c r="O435" s="28"/>
      <c r="P435" s="47" t="str">
        <f t="shared" si="101"/>
        <v/>
      </c>
      <c r="Q435" s="24" t="str">
        <f t="shared" si="102"/>
        <v/>
      </c>
      <c r="R435" s="24" t="str">
        <f>IF($L435="","",VLOOKUP(Q435,LISTAS!$F$5:$G$1006,2,0))</f>
        <v/>
      </c>
      <c r="S435" s="36" t="str">
        <f t="shared" si="103"/>
        <v/>
      </c>
      <c r="T435" s="25" t="str">
        <f t="shared" si="104"/>
        <v/>
      </c>
      <c r="U435" s="25" t="str">
        <f t="shared" si="106"/>
        <v/>
      </c>
    </row>
    <row r="436" spans="2:21" s="5" customFormat="1" ht="18.75" customHeight="1" x14ac:dyDescent="0.3">
      <c r="B436" s="22"/>
      <c r="C436" s="22" t="str">
        <f>IF(B436="","",VLOOKUP(B436,LISTAS!$F$5:$G$1006,2,0))</f>
        <v/>
      </c>
      <c r="D436" s="35"/>
      <c r="E436" s="35"/>
      <c r="F436" s="35" t="str">
        <f t="shared" si="95"/>
        <v/>
      </c>
      <c r="H436" s="48" t="str">
        <f t="shared" si="105"/>
        <v/>
      </c>
      <c r="I436" s="63" t="str">
        <f t="shared" si="96"/>
        <v/>
      </c>
      <c r="J436" s="63" t="str">
        <f t="shared" si="97"/>
        <v/>
      </c>
      <c r="K436" s="48" t="str">
        <f t="shared" si="98"/>
        <v/>
      </c>
      <c r="L436" s="69" t="str">
        <f t="shared" si="99"/>
        <v/>
      </c>
      <c r="M436" s="67" t="str">
        <f t="shared" si="100"/>
        <v/>
      </c>
      <c r="N436" s="49">
        <v>8</v>
      </c>
      <c r="O436" s="28"/>
      <c r="P436" s="47" t="str">
        <f t="shared" si="101"/>
        <v/>
      </c>
      <c r="Q436" s="24" t="str">
        <f t="shared" si="102"/>
        <v/>
      </c>
      <c r="R436" s="24" t="str">
        <f>IF($L436="","",VLOOKUP(Q436,LISTAS!$F$5:$G$1006,2,0))</f>
        <v/>
      </c>
      <c r="S436" s="36" t="str">
        <f t="shared" si="103"/>
        <v/>
      </c>
      <c r="T436" s="25" t="str">
        <f t="shared" si="104"/>
        <v/>
      </c>
      <c r="U436" s="25" t="str">
        <f t="shared" si="106"/>
        <v/>
      </c>
    </row>
    <row r="437" spans="2:21" s="5" customFormat="1" ht="18.75" customHeight="1" x14ac:dyDescent="0.3">
      <c r="B437" s="26"/>
      <c r="C437" s="22" t="str">
        <f>IF(B437="","",VLOOKUP(B437,LISTAS!$F$5:$G$1006,2,0))</f>
        <v/>
      </c>
      <c r="D437" s="35"/>
      <c r="E437" s="35"/>
      <c r="F437" s="35" t="str">
        <f t="shared" si="95"/>
        <v/>
      </c>
      <c r="H437" s="48" t="str">
        <f t="shared" si="105"/>
        <v/>
      </c>
      <c r="I437" s="63" t="str">
        <f t="shared" si="96"/>
        <v/>
      </c>
      <c r="J437" s="63" t="str">
        <f t="shared" si="97"/>
        <v/>
      </c>
      <c r="K437" s="48" t="str">
        <f t="shared" si="98"/>
        <v/>
      </c>
      <c r="L437" s="69" t="str">
        <f t="shared" si="99"/>
        <v/>
      </c>
      <c r="M437" s="67" t="str">
        <f t="shared" si="100"/>
        <v/>
      </c>
      <c r="N437" s="49">
        <v>9</v>
      </c>
      <c r="O437" s="28"/>
      <c r="P437" s="47" t="str">
        <f t="shared" si="101"/>
        <v/>
      </c>
      <c r="Q437" s="24" t="str">
        <f t="shared" si="102"/>
        <v/>
      </c>
      <c r="R437" s="24" t="str">
        <f>IF($L437="","",VLOOKUP(Q437,LISTAS!$F$5:$G$1006,2,0))</f>
        <v/>
      </c>
      <c r="S437" s="36" t="str">
        <f t="shared" si="103"/>
        <v/>
      </c>
      <c r="T437" s="25" t="str">
        <f t="shared" si="104"/>
        <v/>
      </c>
      <c r="U437" s="25" t="str">
        <f t="shared" si="106"/>
        <v/>
      </c>
    </row>
    <row r="438" spans="2:21" s="5" customFormat="1" ht="18.75" customHeight="1" x14ac:dyDescent="0.3">
      <c r="B438" s="26"/>
      <c r="C438" s="22" t="str">
        <f>IF(B438="","",VLOOKUP(B438,LISTAS!$F$5:$G$1006,2,0))</f>
        <v/>
      </c>
      <c r="D438" s="35"/>
      <c r="E438" s="35"/>
      <c r="F438" s="35" t="str">
        <f t="shared" si="95"/>
        <v/>
      </c>
      <c r="H438" s="48" t="str">
        <f t="shared" si="105"/>
        <v/>
      </c>
      <c r="I438" s="63" t="str">
        <f t="shared" si="96"/>
        <v/>
      </c>
      <c r="J438" s="63" t="str">
        <f t="shared" si="97"/>
        <v/>
      </c>
      <c r="K438" s="48" t="str">
        <f t="shared" si="98"/>
        <v/>
      </c>
      <c r="L438" s="69" t="str">
        <f t="shared" si="99"/>
        <v/>
      </c>
      <c r="M438" s="67" t="str">
        <f t="shared" si="100"/>
        <v/>
      </c>
      <c r="N438" s="49">
        <v>10</v>
      </c>
      <c r="O438" s="28"/>
      <c r="P438" s="47" t="str">
        <f t="shared" si="101"/>
        <v/>
      </c>
      <c r="Q438" s="24" t="str">
        <f t="shared" si="102"/>
        <v/>
      </c>
      <c r="R438" s="24" t="str">
        <f>IF($L438="","",VLOOKUP(Q438,LISTAS!$F$5:$G$1006,2,0))</f>
        <v/>
      </c>
      <c r="S438" s="36" t="str">
        <f t="shared" si="103"/>
        <v/>
      </c>
      <c r="T438" s="25" t="str">
        <f t="shared" si="104"/>
        <v/>
      </c>
      <c r="U438" s="25" t="str">
        <f t="shared" si="106"/>
        <v/>
      </c>
    </row>
    <row r="439" spans="2:21" s="5" customFormat="1" ht="18.75" customHeight="1" x14ac:dyDescent="0.3">
      <c r="B439" s="26"/>
      <c r="C439" s="22" t="str">
        <f>IF(B439="","",VLOOKUP(B439,LISTAS!$F$5:$G$1006,2,0))</f>
        <v/>
      </c>
      <c r="D439" s="35"/>
      <c r="E439" s="35"/>
      <c r="F439" s="35" t="str">
        <f t="shared" si="95"/>
        <v/>
      </c>
      <c r="H439" s="48" t="str">
        <f t="shared" si="105"/>
        <v/>
      </c>
      <c r="I439" s="63" t="str">
        <f t="shared" si="96"/>
        <v/>
      </c>
      <c r="J439" s="63" t="str">
        <f t="shared" si="97"/>
        <v/>
      </c>
      <c r="K439" s="48" t="str">
        <f t="shared" si="98"/>
        <v/>
      </c>
      <c r="L439" s="69" t="str">
        <f t="shared" si="99"/>
        <v/>
      </c>
      <c r="M439" s="67" t="str">
        <f t="shared" si="100"/>
        <v/>
      </c>
      <c r="N439" s="49">
        <v>11</v>
      </c>
      <c r="O439" s="28"/>
      <c r="P439" s="47" t="str">
        <f t="shared" si="101"/>
        <v/>
      </c>
      <c r="Q439" s="24" t="str">
        <f t="shared" si="102"/>
        <v/>
      </c>
      <c r="R439" s="24" t="str">
        <f>IF($L439="","",VLOOKUP(Q439,LISTAS!$F$5:$G$1006,2,0))</f>
        <v/>
      </c>
      <c r="S439" s="36" t="str">
        <f t="shared" si="103"/>
        <v/>
      </c>
      <c r="T439" s="25" t="str">
        <f t="shared" si="104"/>
        <v/>
      </c>
      <c r="U439" s="25" t="str">
        <f t="shared" si="106"/>
        <v/>
      </c>
    </row>
    <row r="440" spans="2:21" s="5" customFormat="1" ht="18.75" customHeight="1" x14ac:dyDescent="0.3">
      <c r="B440" s="26"/>
      <c r="C440" s="22" t="str">
        <f>IF(B440="","",VLOOKUP(B440,LISTAS!$F$5:$G$1006,2,0))</f>
        <v/>
      </c>
      <c r="D440" s="35"/>
      <c r="E440" s="35"/>
      <c r="F440" s="35" t="str">
        <f t="shared" si="95"/>
        <v/>
      </c>
      <c r="H440" s="48" t="str">
        <f t="shared" si="105"/>
        <v/>
      </c>
      <c r="I440" s="63" t="str">
        <f t="shared" si="96"/>
        <v/>
      </c>
      <c r="J440" s="63" t="str">
        <f t="shared" si="97"/>
        <v/>
      </c>
      <c r="K440" s="48" t="str">
        <f t="shared" si="98"/>
        <v/>
      </c>
      <c r="L440" s="69" t="str">
        <f t="shared" si="99"/>
        <v/>
      </c>
      <c r="M440" s="67" t="str">
        <f t="shared" si="100"/>
        <v/>
      </c>
      <c r="N440" s="49">
        <v>12</v>
      </c>
      <c r="O440" s="28"/>
      <c r="P440" s="47" t="str">
        <f t="shared" si="101"/>
        <v/>
      </c>
      <c r="Q440" s="24" t="str">
        <f t="shared" si="102"/>
        <v/>
      </c>
      <c r="R440" s="24" t="str">
        <f>IF($L440="","",VLOOKUP(Q440,LISTAS!$F$5:$G$1006,2,0))</f>
        <v/>
      </c>
      <c r="S440" s="36" t="str">
        <f t="shared" si="103"/>
        <v/>
      </c>
      <c r="T440" s="25" t="str">
        <f t="shared" si="104"/>
        <v/>
      </c>
      <c r="U440" s="25" t="str">
        <f t="shared" si="106"/>
        <v/>
      </c>
    </row>
    <row r="441" spans="2:21" s="5" customFormat="1" ht="18.75" customHeight="1" x14ac:dyDescent="0.3">
      <c r="B441" s="26"/>
      <c r="C441" s="22" t="str">
        <f>IF(B441="","",VLOOKUP(B441,LISTAS!$F$5:$G$1006,2,0))</f>
        <v/>
      </c>
      <c r="D441" s="35"/>
      <c r="E441" s="35"/>
      <c r="F441" s="35" t="str">
        <f t="shared" si="95"/>
        <v/>
      </c>
      <c r="H441" s="48" t="str">
        <f t="shared" si="105"/>
        <v/>
      </c>
      <c r="I441" s="63" t="str">
        <f t="shared" si="96"/>
        <v/>
      </c>
      <c r="J441" s="63" t="str">
        <f t="shared" si="97"/>
        <v/>
      </c>
      <c r="K441" s="48" t="str">
        <f t="shared" si="98"/>
        <v/>
      </c>
      <c r="L441" s="69" t="str">
        <f t="shared" si="99"/>
        <v/>
      </c>
      <c r="M441" s="67" t="str">
        <f t="shared" si="100"/>
        <v/>
      </c>
      <c r="N441" s="49">
        <v>13</v>
      </c>
      <c r="O441" s="28"/>
      <c r="P441" s="47" t="str">
        <f t="shared" si="101"/>
        <v/>
      </c>
      <c r="Q441" s="24" t="str">
        <f t="shared" si="102"/>
        <v/>
      </c>
      <c r="R441" s="24" t="str">
        <f>IF($L441="","",VLOOKUP(Q441,LISTAS!$F$5:$G$1006,2,0))</f>
        <v/>
      </c>
      <c r="S441" s="36" t="str">
        <f t="shared" si="103"/>
        <v/>
      </c>
      <c r="T441" s="25" t="str">
        <f t="shared" si="104"/>
        <v/>
      </c>
      <c r="U441" s="25" t="str">
        <f t="shared" si="106"/>
        <v/>
      </c>
    </row>
    <row r="442" spans="2:21" s="5" customFormat="1" ht="18.75" customHeight="1" x14ac:dyDescent="0.3">
      <c r="B442" s="26"/>
      <c r="C442" s="22" t="str">
        <f>IF(B442="","",VLOOKUP(B442,LISTAS!$F$5:$G$1006,2,0))</f>
        <v/>
      </c>
      <c r="D442" s="35"/>
      <c r="E442" s="35"/>
      <c r="F442" s="35" t="str">
        <f t="shared" si="95"/>
        <v/>
      </c>
      <c r="H442" s="48" t="str">
        <f t="shared" si="105"/>
        <v/>
      </c>
      <c r="I442" s="63" t="str">
        <f t="shared" si="96"/>
        <v/>
      </c>
      <c r="J442" s="63" t="str">
        <f t="shared" si="97"/>
        <v/>
      </c>
      <c r="K442" s="48" t="str">
        <f t="shared" si="98"/>
        <v/>
      </c>
      <c r="L442" s="69" t="str">
        <f t="shared" si="99"/>
        <v/>
      </c>
      <c r="M442" s="67" t="str">
        <f t="shared" si="100"/>
        <v/>
      </c>
      <c r="N442" s="49">
        <v>14</v>
      </c>
      <c r="O442" s="28"/>
      <c r="P442" s="47" t="str">
        <f t="shared" si="101"/>
        <v/>
      </c>
      <c r="Q442" s="24" t="str">
        <f t="shared" si="102"/>
        <v/>
      </c>
      <c r="R442" s="24" t="str">
        <f>IF($L442="","",VLOOKUP(Q442,LISTAS!$F$5:$G$1006,2,0))</f>
        <v/>
      </c>
      <c r="S442" s="36" t="str">
        <f t="shared" si="103"/>
        <v/>
      </c>
      <c r="T442" s="25" t="str">
        <f t="shared" si="104"/>
        <v/>
      </c>
      <c r="U442" s="25" t="str">
        <f t="shared" si="106"/>
        <v/>
      </c>
    </row>
    <row r="443" spans="2:21" s="5" customFormat="1" ht="18.75" customHeight="1" x14ac:dyDescent="0.3">
      <c r="B443" s="26"/>
      <c r="C443" s="22" t="str">
        <f>IF(B443="","",VLOOKUP(B443,LISTAS!$F$5:$G$1006,2,0))</f>
        <v/>
      </c>
      <c r="D443" s="35"/>
      <c r="E443" s="35"/>
      <c r="F443" s="35" t="str">
        <f t="shared" si="95"/>
        <v/>
      </c>
      <c r="H443" s="48" t="str">
        <f t="shared" si="105"/>
        <v/>
      </c>
      <c r="I443" s="63" t="str">
        <f t="shared" si="96"/>
        <v/>
      </c>
      <c r="J443" s="63" t="str">
        <f t="shared" si="97"/>
        <v/>
      </c>
      <c r="K443" s="48" t="str">
        <f t="shared" si="98"/>
        <v/>
      </c>
      <c r="L443" s="69" t="str">
        <f t="shared" si="99"/>
        <v/>
      </c>
      <c r="M443" s="67" t="str">
        <f t="shared" si="100"/>
        <v/>
      </c>
      <c r="N443" s="49">
        <v>15</v>
      </c>
      <c r="O443" s="28"/>
      <c r="P443" s="47" t="str">
        <f t="shared" si="101"/>
        <v/>
      </c>
      <c r="Q443" s="24" t="str">
        <f t="shared" si="102"/>
        <v/>
      </c>
      <c r="R443" s="24" t="str">
        <f>IF($L443="","",VLOOKUP(Q443,LISTAS!$F$5:$G$1006,2,0))</f>
        <v/>
      </c>
      <c r="S443" s="36" t="str">
        <f t="shared" si="103"/>
        <v/>
      </c>
      <c r="T443" s="25" t="str">
        <f t="shared" si="104"/>
        <v/>
      </c>
      <c r="U443" s="25" t="str">
        <f t="shared" si="106"/>
        <v/>
      </c>
    </row>
    <row r="444" spans="2:21" s="5" customFormat="1" ht="18.75" customHeight="1" x14ac:dyDescent="0.3">
      <c r="B444" s="26"/>
      <c r="C444" s="22" t="str">
        <f>IF(B444="","",VLOOKUP(B444,LISTAS!$F$5:$G$1006,2,0))</f>
        <v/>
      </c>
      <c r="D444" s="35"/>
      <c r="E444" s="35"/>
      <c r="F444" s="35" t="str">
        <f t="shared" si="95"/>
        <v/>
      </c>
      <c r="H444" s="48" t="str">
        <f t="shared" si="105"/>
        <v/>
      </c>
      <c r="I444" s="63" t="str">
        <f t="shared" si="96"/>
        <v/>
      </c>
      <c r="J444" s="63" t="str">
        <f t="shared" si="97"/>
        <v/>
      </c>
      <c r="K444" s="48" t="str">
        <f t="shared" si="98"/>
        <v/>
      </c>
      <c r="L444" s="69" t="str">
        <f t="shared" si="99"/>
        <v/>
      </c>
      <c r="M444" s="67" t="str">
        <f t="shared" si="100"/>
        <v/>
      </c>
      <c r="N444" s="49">
        <v>16</v>
      </c>
      <c r="O444" s="28"/>
      <c r="P444" s="47" t="str">
        <f t="shared" si="101"/>
        <v/>
      </c>
      <c r="Q444" s="24" t="str">
        <f t="shared" si="102"/>
        <v/>
      </c>
      <c r="R444" s="24" t="str">
        <f>IF($L444="","",VLOOKUP(Q444,LISTAS!$F$5:$G$1006,2,0))</f>
        <v/>
      </c>
      <c r="S444" s="36" t="str">
        <f t="shared" si="103"/>
        <v/>
      </c>
      <c r="T444" s="25" t="str">
        <f t="shared" si="104"/>
        <v/>
      </c>
      <c r="U444" s="25" t="str">
        <f t="shared" si="106"/>
        <v/>
      </c>
    </row>
    <row r="445" spans="2:21" s="5" customFormat="1" ht="18.75" customHeight="1" x14ac:dyDescent="0.3">
      <c r="B445" s="22"/>
      <c r="C445" s="22" t="str">
        <f>IF(B445="","",VLOOKUP(B445,LISTAS!$F$5:$G$1006,2,0))</f>
        <v/>
      </c>
      <c r="D445" s="35"/>
      <c r="E445" s="35"/>
      <c r="F445" s="35" t="str">
        <f t="shared" si="95"/>
        <v/>
      </c>
      <c r="H445" s="48" t="str">
        <f t="shared" si="105"/>
        <v/>
      </c>
      <c r="I445" s="63" t="str">
        <f t="shared" si="96"/>
        <v/>
      </c>
      <c r="J445" s="63" t="str">
        <f t="shared" si="97"/>
        <v/>
      </c>
      <c r="K445" s="48" t="str">
        <f t="shared" si="98"/>
        <v/>
      </c>
      <c r="L445" s="69" t="str">
        <f t="shared" si="99"/>
        <v/>
      </c>
      <c r="M445" s="67" t="str">
        <f t="shared" si="100"/>
        <v/>
      </c>
      <c r="N445" s="49">
        <v>17</v>
      </c>
      <c r="O445" s="28"/>
      <c r="P445" s="47" t="str">
        <f t="shared" si="101"/>
        <v/>
      </c>
      <c r="Q445" s="24" t="str">
        <f t="shared" si="102"/>
        <v/>
      </c>
      <c r="R445" s="24" t="str">
        <f>IF($L445="","",VLOOKUP(Q445,LISTAS!$F$5:$G$1006,2,0))</f>
        <v/>
      </c>
      <c r="S445" s="36" t="str">
        <f t="shared" si="103"/>
        <v/>
      </c>
      <c r="T445" s="25" t="str">
        <f t="shared" si="104"/>
        <v/>
      </c>
      <c r="U445" s="25" t="str">
        <f t="shared" si="106"/>
        <v/>
      </c>
    </row>
    <row r="446" spans="2:21" s="5" customFormat="1" ht="18.75" customHeight="1" x14ac:dyDescent="0.3">
      <c r="B446" s="26"/>
      <c r="C446" s="22" t="str">
        <f>IF(B446="","",VLOOKUP(B446,LISTAS!$F$5:$G$1006,2,0))</f>
        <v/>
      </c>
      <c r="D446" s="35"/>
      <c r="E446" s="35"/>
      <c r="F446" s="35" t="str">
        <f t="shared" si="95"/>
        <v/>
      </c>
      <c r="H446" s="48" t="str">
        <f t="shared" si="105"/>
        <v/>
      </c>
      <c r="I446" s="63" t="str">
        <f t="shared" si="96"/>
        <v/>
      </c>
      <c r="J446" s="63" t="str">
        <f t="shared" si="97"/>
        <v/>
      </c>
      <c r="K446" s="48" t="str">
        <f t="shared" si="98"/>
        <v/>
      </c>
      <c r="L446" s="69" t="str">
        <f t="shared" si="99"/>
        <v/>
      </c>
      <c r="M446" s="67" t="str">
        <f t="shared" si="100"/>
        <v/>
      </c>
      <c r="N446" s="49">
        <v>18</v>
      </c>
      <c r="O446" s="28"/>
      <c r="P446" s="47" t="str">
        <f t="shared" si="101"/>
        <v/>
      </c>
      <c r="Q446" s="24" t="str">
        <f t="shared" si="102"/>
        <v/>
      </c>
      <c r="R446" s="24" t="str">
        <f>IF($L446="","",VLOOKUP(Q446,LISTAS!$F$5:$G$1006,2,0))</f>
        <v/>
      </c>
      <c r="S446" s="36" t="str">
        <f t="shared" si="103"/>
        <v/>
      </c>
      <c r="T446" s="25" t="str">
        <f t="shared" si="104"/>
        <v/>
      </c>
      <c r="U446" s="25" t="str">
        <f t="shared" si="106"/>
        <v/>
      </c>
    </row>
    <row r="447" spans="2:21" s="5" customFormat="1" ht="18.75" customHeight="1" x14ac:dyDescent="0.3">
      <c r="B447" s="26"/>
      <c r="C447" s="22" t="str">
        <f>IF(B447="","",VLOOKUP(B447,LISTAS!$F$5:$G$1006,2,0))</f>
        <v/>
      </c>
      <c r="D447" s="35"/>
      <c r="E447" s="35"/>
      <c r="F447" s="35" t="str">
        <f t="shared" si="95"/>
        <v/>
      </c>
      <c r="H447" s="48" t="str">
        <f t="shared" si="105"/>
        <v/>
      </c>
      <c r="I447" s="63" t="str">
        <f t="shared" si="96"/>
        <v/>
      </c>
      <c r="J447" s="63" t="str">
        <f t="shared" si="97"/>
        <v/>
      </c>
      <c r="K447" s="48" t="str">
        <f t="shared" si="98"/>
        <v/>
      </c>
      <c r="L447" s="69" t="str">
        <f t="shared" si="99"/>
        <v/>
      </c>
      <c r="M447" s="67" t="str">
        <f t="shared" si="100"/>
        <v/>
      </c>
      <c r="N447" s="49">
        <v>19</v>
      </c>
      <c r="O447" s="28"/>
      <c r="P447" s="47" t="str">
        <f t="shared" si="101"/>
        <v/>
      </c>
      <c r="Q447" s="24" t="str">
        <f t="shared" si="102"/>
        <v/>
      </c>
      <c r="R447" s="24" t="str">
        <f>IF($L447="","",VLOOKUP(Q447,LISTAS!$F$5:$G$1006,2,0))</f>
        <v/>
      </c>
      <c r="S447" s="36" t="str">
        <f t="shared" si="103"/>
        <v/>
      </c>
      <c r="T447" s="25" t="str">
        <f t="shared" si="104"/>
        <v/>
      </c>
      <c r="U447" s="25" t="str">
        <f t="shared" si="106"/>
        <v/>
      </c>
    </row>
    <row r="448" spans="2:21" s="5" customFormat="1" ht="18.75" customHeight="1" x14ac:dyDescent="0.3">
      <c r="B448" s="26"/>
      <c r="C448" s="22" t="str">
        <f>IF(B448="","",VLOOKUP(B448,LISTAS!$F$5:$G$1006,2,0))</f>
        <v/>
      </c>
      <c r="D448" s="35"/>
      <c r="E448" s="35"/>
      <c r="F448" s="35" t="str">
        <f t="shared" si="95"/>
        <v/>
      </c>
      <c r="H448" s="48" t="str">
        <f t="shared" si="105"/>
        <v/>
      </c>
      <c r="I448" s="63" t="str">
        <f t="shared" si="96"/>
        <v/>
      </c>
      <c r="J448" s="63" t="str">
        <f t="shared" si="97"/>
        <v/>
      </c>
      <c r="K448" s="48" t="str">
        <f t="shared" si="98"/>
        <v/>
      </c>
      <c r="L448" s="69" t="str">
        <f t="shared" si="99"/>
        <v/>
      </c>
      <c r="M448" s="67" t="str">
        <f t="shared" si="100"/>
        <v/>
      </c>
      <c r="N448" s="49">
        <v>20</v>
      </c>
      <c r="O448" s="28"/>
      <c r="P448" s="47" t="str">
        <f t="shared" si="101"/>
        <v/>
      </c>
      <c r="Q448" s="24" t="str">
        <f t="shared" si="102"/>
        <v/>
      </c>
      <c r="R448" s="24" t="str">
        <f>IF($L448="","",VLOOKUP(Q448,LISTAS!$F$5:$G$1006,2,0))</f>
        <v/>
      </c>
      <c r="S448" s="36" t="str">
        <f t="shared" si="103"/>
        <v/>
      </c>
      <c r="T448" s="25" t="str">
        <f t="shared" si="104"/>
        <v/>
      </c>
      <c r="U448" s="25" t="str">
        <f t="shared" si="106"/>
        <v/>
      </c>
    </row>
    <row r="449" spans="2:21" ht="16.5" x14ac:dyDescent="0.3">
      <c r="B449" s="26"/>
      <c r="C449" s="22" t="str">
        <f>IF(B449="","",VLOOKUP(B449,LISTAS!$F$5:$G$1006,2,0))</f>
        <v/>
      </c>
      <c r="D449" s="35"/>
      <c r="E449" s="35"/>
      <c r="F449" s="35" t="str">
        <f t="shared" si="95"/>
        <v/>
      </c>
      <c r="G449" s="5"/>
      <c r="H449" s="48" t="str">
        <f t="shared" si="105"/>
        <v/>
      </c>
      <c r="I449" s="63" t="str">
        <f t="shared" si="96"/>
        <v/>
      </c>
      <c r="J449" s="63" t="str">
        <f t="shared" si="97"/>
        <v/>
      </c>
      <c r="K449" s="48" t="str">
        <f t="shared" si="98"/>
        <v/>
      </c>
      <c r="L449" s="69" t="str">
        <f t="shared" si="99"/>
        <v/>
      </c>
      <c r="M449" s="67" t="str">
        <f t="shared" si="100"/>
        <v/>
      </c>
      <c r="N449" s="49">
        <v>21</v>
      </c>
      <c r="O449" s="28"/>
      <c r="P449" s="47" t="str">
        <f t="shared" si="101"/>
        <v/>
      </c>
      <c r="Q449" s="24" t="str">
        <f t="shared" si="102"/>
        <v/>
      </c>
      <c r="R449" s="24" t="str">
        <f>IF($L449="","",VLOOKUP(Q449,LISTAS!$F$5:$G$1006,2,0))</f>
        <v/>
      </c>
      <c r="S449" s="36" t="str">
        <f t="shared" si="103"/>
        <v/>
      </c>
      <c r="T449" s="25" t="str">
        <f t="shared" si="104"/>
        <v/>
      </c>
      <c r="U449" s="25" t="str">
        <f t="shared" si="106"/>
        <v/>
      </c>
    </row>
    <row r="450" spans="2:21" ht="16.5" x14ac:dyDescent="0.3">
      <c r="B450" s="26"/>
      <c r="C450" s="22" t="str">
        <f>IF(B450="","",VLOOKUP(B450,LISTAS!$F$5:$G$1006,2,0))</f>
        <v/>
      </c>
      <c r="D450" s="35"/>
      <c r="E450" s="35"/>
      <c r="F450" s="35" t="str">
        <f t="shared" si="95"/>
        <v/>
      </c>
      <c r="G450" s="5"/>
      <c r="H450" s="48" t="str">
        <f t="shared" si="105"/>
        <v/>
      </c>
      <c r="I450" s="63" t="str">
        <f t="shared" si="96"/>
        <v/>
      </c>
      <c r="J450" s="63" t="str">
        <f t="shared" si="97"/>
        <v/>
      </c>
      <c r="K450" s="48" t="str">
        <f t="shared" si="98"/>
        <v/>
      </c>
      <c r="L450" s="69" t="str">
        <f t="shared" si="99"/>
        <v/>
      </c>
      <c r="M450" s="67" t="str">
        <f t="shared" si="100"/>
        <v/>
      </c>
      <c r="N450" s="49">
        <v>22</v>
      </c>
      <c r="O450" s="28"/>
      <c r="P450" s="47" t="str">
        <f t="shared" si="101"/>
        <v/>
      </c>
      <c r="Q450" s="24" t="str">
        <f t="shared" si="102"/>
        <v/>
      </c>
      <c r="R450" s="24" t="str">
        <f>IF($L450="","",VLOOKUP(Q450,LISTAS!$F$5:$G$1006,2,0))</f>
        <v/>
      </c>
      <c r="S450" s="36" t="str">
        <f t="shared" si="103"/>
        <v/>
      </c>
      <c r="T450" s="25" t="str">
        <f t="shared" si="104"/>
        <v/>
      </c>
      <c r="U450" s="25" t="str">
        <f t="shared" si="106"/>
        <v/>
      </c>
    </row>
    <row r="451" spans="2:21" ht="16.5" x14ac:dyDescent="0.3">
      <c r="B451" s="26"/>
      <c r="C451" s="22" t="str">
        <f>IF(B451="","",VLOOKUP(B451,LISTAS!$F$5:$G$1006,2,0))</f>
        <v/>
      </c>
      <c r="D451" s="35"/>
      <c r="E451" s="35"/>
      <c r="F451" s="35" t="str">
        <f t="shared" si="95"/>
        <v/>
      </c>
      <c r="G451" s="5"/>
      <c r="H451" s="48" t="str">
        <f t="shared" si="105"/>
        <v/>
      </c>
      <c r="I451" s="63" t="str">
        <f t="shared" si="96"/>
        <v/>
      </c>
      <c r="J451" s="63" t="str">
        <f t="shared" si="97"/>
        <v/>
      </c>
      <c r="K451" s="48" t="str">
        <f t="shared" si="98"/>
        <v/>
      </c>
      <c r="L451" s="69" t="str">
        <f t="shared" si="99"/>
        <v/>
      </c>
      <c r="M451" s="67" t="str">
        <f t="shared" si="100"/>
        <v/>
      </c>
      <c r="N451" s="49">
        <v>23</v>
      </c>
      <c r="O451" s="28"/>
      <c r="P451" s="47" t="str">
        <f t="shared" si="101"/>
        <v/>
      </c>
      <c r="Q451" s="24" t="str">
        <f t="shared" si="102"/>
        <v/>
      </c>
      <c r="R451" s="24" t="str">
        <f>IF($L451="","",VLOOKUP(Q451,LISTAS!$F$5:$G$1006,2,0))</f>
        <v/>
      </c>
      <c r="S451" s="36" t="str">
        <f t="shared" si="103"/>
        <v/>
      </c>
      <c r="T451" s="25" t="str">
        <f t="shared" si="104"/>
        <v/>
      </c>
      <c r="U451" s="25" t="str">
        <f t="shared" si="106"/>
        <v/>
      </c>
    </row>
    <row r="452" spans="2:21" ht="16.5" x14ac:dyDescent="0.3">
      <c r="B452" s="22"/>
      <c r="C452" s="22" t="str">
        <f>IF(B452="","",VLOOKUP(B452,LISTAS!$F$5:$G$1006,2,0))</f>
        <v/>
      </c>
      <c r="D452" s="35"/>
      <c r="E452" s="35"/>
      <c r="F452" s="35" t="str">
        <f t="shared" si="95"/>
        <v/>
      </c>
      <c r="G452" s="5"/>
      <c r="H452" s="48" t="str">
        <f t="shared" si="105"/>
        <v/>
      </c>
      <c r="I452" s="63" t="str">
        <f t="shared" si="96"/>
        <v/>
      </c>
      <c r="J452" s="63" t="str">
        <f t="shared" si="97"/>
        <v/>
      </c>
      <c r="K452" s="48" t="str">
        <f t="shared" si="98"/>
        <v/>
      </c>
      <c r="L452" s="69" t="str">
        <f t="shared" si="99"/>
        <v/>
      </c>
      <c r="M452" s="67" t="str">
        <f t="shared" si="100"/>
        <v/>
      </c>
      <c r="N452" s="49">
        <v>24</v>
      </c>
      <c r="O452" s="28"/>
      <c r="P452" s="47" t="str">
        <f t="shared" si="101"/>
        <v/>
      </c>
      <c r="Q452" s="24" t="str">
        <f t="shared" si="102"/>
        <v/>
      </c>
      <c r="R452" s="24" t="str">
        <f>IF($L452="","",VLOOKUP(Q452,LISTAS!$F$5:$G$1006,2,0))</f>
        <v/>
      </c>
      <c r="S452" s="36" t="str">
        <f t="shared" si="103"/>
        <v/>
      </c>
      <c r="T452" s="25" t="str">
        <f t="shared" si="104"/>
        <v/>
      </c>
      <c r="U452" s="25" t="str">
        <f t="shared" si="106"/>
        <v/>
      </c>
    </row>
    <row r="453" spans="2:21" ht="16.5" x14ac:dyDescent="0.3">
      <c r="B453" s="26"/>
      <c r="C453" s="22" t="str">
        <f>IF(B453="","",VLOOKUP(B453,LISTAS!$F$5:$G$1006,2,0))</f>
        <v/>
      </c>
      <c r="D453" s="35"/>
      <c r="E453" s="35"/>
      <c r="F453" s="35" t="str">
        <f t="shared" si="95"/>
        <v/>
      </c>
      <c r="G453" s="5"/>
      <c r="H453" s="48" t="str">
        <f t="shared" si="105"/>
        <v/>
      </c>
      <c r="I453" s="63" t="str">
        <f t="shared" si="96"/>
        <v/>
      </c>
      <c r="J453" s="63" t="str">
        <f t="shared" si="97"/>
        <v/>
      </c>
      <c r="K453" s="48" t="str">
        <f t="shared" si="98"/>
        <v/>
      </c>
      <c r="L453" s="69" t="str">
        <f t="shared" si="99"/>
        <v/>
      </c>
      <c r="M453" s="67" t="str">
        <f t="shared" si="100"/>
        <v/>
      </c>
      <c r="N453" s="49">
        <v>25</v>
      </c>
      <c r="O453" s="28"/>
      <c r="P453" s="47" t="str">
        <f t="shared" si="101"/>
        <v/>
      </c>
      <c r="Q453" s="24" t="str">
        <f t="shared" si="102"/>
        <v/>
      </c>
      <c r="R453" s="24" t="str">
        <f>IF($L453="","",VLOOKUP(Q453,LISTAS!$F$5:$G$1006,2,0))</f>
        <v/>
      </c>
      <c r="S453" s="36" t="str">
        <f t="shared" si="103"/>
        <v/>
      </c>
      <c r="T453" s="25" t="str">
        <f t="shared" si="104"/>
        <v/>
      </c>
      <c r="U453" s="25" t="str">
        <f t="shared" si="106"/>
        <v/>
      </c>
    </row>
    <row r="454" spans="2:21" ht="16.5" x14ac:dyDescent="0.3">
      <c r="B454" s="26"/>
      <c r="C454" s="22" t="str">
        <f>IF(B454="","",VLOOKUP(B454,LISTAS!$F$5:$G$1006,2,0))</f>
        <v/>
      </c>
      <c r="D454" s="35"/>
      <c r="E454" s="35"/>
      <c r="F454" s="35" t="str">
        <f t="shared" si="95"/>
        <v/>
      </c>
      <c r="G454" s="5"/>
      <c r="H454" s="48" t="str">
        <f t="shared" si="105"/>
        <v/>
      </c>
      <c r="I454" s="63" t="str">
        <f t="shared" si="96"/>
        <v/>
      </c>
      <c r="J454" s="63" t="str">
        <f t="shared" si="97"/>
        <v/>
      </c>
      <c r="K454" s="48" t="str">
        <f t="shared" si="98"/>
        <v/>
      </c>
      <c r="L454" s="69" t="str">
        <f t="shared" si="99"/>
        <v/>
      </c>
      <c r="M454" s="67" t="str">
        <f t="shared" si="100"/>
        <v/>
      </c>
      <c r="N454" s="49">
        <v>26</v>
      </c>
      <c r="O454" s="28"/>
      <c r="P454" s="47" t="str">
        <f t="shared" si="101"/>
        <v/>
      </c>
      <c r="Q454" s="24" t="str">
        <f t="shared" si="102"/>
        <v/>
      </c>
      <c r="R454" s="24" t="str">
        <f>IF($L454="","",VLOOKUP(Q454,LISTAS!$F$5:$G$1006,2,0))</f>
        <v/>
      </c>
      <c r="S454" s="36" t="str">
        <f t="shared" si="103"/>
        <v/>
      </c>
      <c r="T454" s="25" t="str">
        <f t="shared" si="104"/>
        <v/>
      </c>
      <c r="U454" s="25" t="str">
        <f t="shared" si="106"/>
        <v/>
      </c>
    </row>
    <row r="455" spans="2:21" ht="16.5" x14ac:dyDescent="0.3">
      <c r="B455" s="26"/>
      <c r="C455" s="22" t="str">
        <f>IF(B455="","",VLOOKUP(B455,LISTAS!$F$5:$G$1006,2,0))</f>
        <v/>
      </c>
      <c r="D455" s="35"/>
      <c r="E455" s="35"/>
      <c r="F455" s="35" t="str">
        <f t="shared" si="95"/>
        <v/>
      </c>
      <c r="G455" s="5"/>
      <c r="H455" s="48" t="str">
        <f t="shared" si="105"/>
        <v/>
      </c>
      <c r="I455" s="63" t="str">
        <f t="shared" si="96"/>
        <v/>
      </c>
      <c r="J455" s="63" t="str">
        <f t="shared" si="97"/>
        <v/>
      </c>
      <c r="K455" s="48" t="str">
        <f t="shared" si="98"/>
        <v/>
      </c>
      <c r="L455" s="69" t="str">
        <f t="shared" si="99"/>
        <v/>
      </c>
      <c r="M455" s="67" t="str">
        <f t="shared" si="100"/>
        <v/>
      </c>
      <c r="N455" s="49">
        <v>27</v>
      </c>
      <c r="O455" s="28"/>
      <c r="P455" s="47" t="str">
        <f t="shared" si="101"/>
        <v/>
      </c>
      <c r="Q455" s="24" t="str">
        <f t="shared" si="102"/>
        <v/>
      </c>
      <c r="R455" s="24" t="str">
        <f>IF($L455="","",VLOOKUP(Q455,LISTAS!$F$5:$G$1006,2,0))</f>
        <v/>
      </c>
      <c r="S455" s="36" t="str">
        <f t="shared" si="103"/>
        <v/>
      </c>
      <c r="T455" s="25" t="str">
        <f t="shared" si="104"/>
        <v/>
      </c>
      <c r="U455" s="25" t="str">
        <f t="shared" si="106"/>
        <v/>
      </c>
    </row>
    <row r="456" spans="2:21" ht="16.5" x14ac:dyDescent="0.3">
      <c r="B456" s="22"/>
      <c r="C456" s="22" t="str">
        <f>IF(B456="","",VLOOKUP(B456,LISTAS!$F$5:$G$1006,2,0))</f>
        <v/>
      </c>
      <c r="D456" s="35"/>
      <c r="E456" s="35"/>
      <c r="F456" s="35" t="str">
        <f t="shared" si="95"/>
        <v/>
      </c>
      <c r="G456" s="5"/>
      <c r="H456" s="48" t="str">
        <f t="shared" si="105"/>
        <v/>
      </c>
      <c r="I456" s="63" t="str">
        <f t="shared" si="96"/>
        <v/>
      </c>
      <c r="J456" s="63" t="str">
        <f t="shared" si="97"/>
        <v/>
      </c>
      <c r="K456" s="48" t="str">
        <f t="shared" si="98"/>
        <v/>
      </c>
      <c r="L456" s="69" t="str">
        <f t="shared" si="99"/>
        <v/>
      </c>
      <c r="M456" s="67" t="str">
        <f t="shared" si="100"/>
        <v/>
      </c>
      <c r="N456" s="49">
        <v>28</v>
      </c>
      <c r="O456" s="28"/>
      <c r="P456" s="47" t="str">
        <f t="shared" si="101"/>
        <v/>
      </c>
      <c r="Q456" s="24" t="str">
        <f t="shared" si="102"/>
        <v/>
      </c>
      <c r="R456" s="24" t="str">
        <f>IF($L456="","",VLOOKUP(Q456,LISTAS!$F$5:$G$1006,2,0))</f>
        <v/>
      </c>
      <c r="S456" s="36" t="str">
        <f t="shared" si="103"/>
        <v/>
      </c>
      <c r="T456" s="25" t="str">
        <f t="shared" si="104"/>
        <v/>
      </c>
      <c r="U456" s="25" t="str">
        <f t="shared" si="106"/>
        <v/>
      </c>
    </row>
    <row r="457" spans="2:21" ht="16.5" x14ac:dyDescent="0.3">
      <c r="B457" s="26"/>
      <c r="C457" s="22" t="str">
        <f>IF(B457="","",VLOOKUP(B457,LISTAS!$F$5:$G$1006,2,0))</f>
        <v/>
      </c>
      <c r="D457" s="35"/>
      <c r="E457" s="35"/>
      <c r="F457" s="35" t="str">
        <f t="shared" si="95"/>
        <v/>
      </c>
      <c r="G457" s="5"/>
      <c r="H457" s="48" t="str">
        <f t="shared" si="105"/>
        <v/>
      </c>
      <c r="I457" s="63" t="str">
        <f t="shared" si="96"/>
        <v/>
      </c>
      <c r="J457" s="63" t="str">
        <f t="shared" si="97"/>
        <v/>
      </c>
      <c r="K457" s="48" t="str">
        <f t="shared" si="98"/>
        <v/>
      </c>
      <c r="L457" s="69" t="str">
        <f t="shared" si="99"/>
        <v/>
      </c>
      <c r="M457" s="67" t="str">
        <f t="shared" si="100"/>
        <v/>
      </c>
      <c r="N457" s="49">
        <v>29</v>
      </c>
      <c r="O457" s="28"/>
      <c r="P457" s="47" t="str">
        <f t="shared" si="101"/>
        <v/>
      </c>
      <c r="Q457" s="24" t="str">
        <f t="shared" si="102"/>
        <v/>
      </c>
      <c r="R457" s="24" t="str">
        <f>IF($L457="","",VLOOKUP(Q457,LISTAS!$F$5:$G$1006,2,0))</f>
        <v/>
      </c>
      <c r="S457" s="36" t="str">
        <f t="shared" si="103"/>
        <v/>
      </c>
      <c r="T457" s="25" t="str">
        <f t="shared" si="104"/>
        <v/>
      </c>
      <c r="U457" s="25" t="str">
        <f t="shared" si="106"/>
        <v/>
      </c>
    </row>
    <row r="458" spans="2:21" ht="16.5" x14ac:dyDescent="0.3">
      <c r="B458" s="26"/>
      <c r="C458" s="22" t="str">
        <f>IF(B458="","",VLOOKUP(B458,LISTAS!$F$5:$G$1006,2,0))</f>
        <v/>
      </c>
      <c r="D458" s="35"/>
      <c r="E458" s="35"/>
      <c r="F458" s="35" t="str">
        <f t="shared" si="95"/>
        <v/>
      </c>
      <c r="G458" s="5"/>
      <c r="H458" s="48" t="str">
        <f t="shared" si="105"/>
        <v/>
      </c>
      <c r="I458" s="63" t="str">
        <f t="shared" si="96"/>
        <v/>
      </c>
      <c r="J458" s="63" t="str">
        <f t="shared" si="97"/>
        <v/>
      </c>
      <c r="K458" s="48" t="str">
        <f t="shared" si="98"/>
        <v/>
      </c>
      <c r="L458" s="69" t="str">
        <f t="shared" si="99"/>
        <v/>
      </c>
      <c r="M458" s="67" t="str">
        <f t="shared" si="100"/>
        <v/>
      </c>
      <c r="N458" s="49">
        <v>30</v>
      </c>
      <c r="O458" s="28"/>
      <c r="P458" s="47" t="str">
        <f t="shared" si="101"/>
        <v/>
      </c>
      <c r="Q458" s="24" t="str">
        <f t="shared" si="102"/>
        <v/>
      </c>
      <c r="R458" s="24" t="str">
        <f>IF($L458="","",VLOOKUP(Q458,LISTAS!$F$5:$G$1006,2,0))</f>
        <v/>
      </c>
      <c r="S458" s="36" t="str">
        <f t="shared" si="103"/>
        <v/>
      </c>
      <c r="T458" s="25" t="str">
        <f t="shared" si="104"/>
        <v/>
      </c>
      <c r="U458" s="25" t="str">
        <f t="shared" si="106"/>
        <v/>
      </c>
    </row>
    <row r="459" spans="2:21" ht="16.5" x14ac:dyDescent="0.3">
      <c r="B459" s="26"/>
      <c r="C459" s="22" t="str">
        <f>IF(B459="","",VLOOKUP(B459,LISTAS!$F$5:$G$1006,2,0))</f>
        <v/>
      </c>
      <c r="D459" s="35"/>
      <c r="E459" s="35"/>
      <c r="F459" s="35" t="str">
        <f t="shared" si="95"/>
        <v/>
      </c>
      <c r="G459" s="5"/>
      <c r="H459" s="48" t="str">
        <f t="shared" si="105"/>
        <v/>
      </c>
      <c r="I459" s="63" t="str">
        <f t="shared" si="96"/>
        <v/>
      </c>
      <c r="J459" s="63" t="str">
        <f t="shared" si="97"/>
        <v/>
      </c>
      <c r="K459" s="48" t="str">
        <f t="shared" si="98"/>
        <v/>
      </c>
      <c r="L459" s="69" t="str">
        <f t="shared" si="99"/>
        <v/>
      </c>
      <c r="M459" s="67" t="str">
        <f t="shared" si="100"/>
        <v/>
      </c>
      <c r="N459" s="49">
        <v>31</v>
      </c>
      <c r="O459" s="28"/>
      <c r="P459" s="47" t="str">
        <f t="shared" si="101"/>
        <v/>
      </c>
      <c r="Q459" s="24" t="str">
        <f t="shared" si="102"/>
        <v/>
      </c>
      <c r="R459" s="24" t="str">
        <f>IF($L459="","",VLOOKUP(Q459,LISTAS!$F$5:$G$1006,2,0))</f>
        <v/>
      </c>
      <c r="S459" s="36" t="str">
        <f t="shared" si="103"/>
        <v/>
      </c>
      <c r="T459" s="25" t="str">
        <f t="shared" si="104"/>
        <v/>
      </c>
      <c r="U459" s="25" t="str">
        <f t="shared" si="106"/>
        <v/>
      </c>
    </row>
    <row r="460" spans="2:21" ht="16.5" x14ac:dyDescent="0.3">
      <c r="B460" s="22"/>
      <c r="C460" s="22" t="str">
        <f>IF(B460="","",VLOOKUP(B460,LISTAS!$F$5:$G$1006,2,0))</f>
        <v/>
      </c>
      <c r="D460" s="35"/>
      <c r="E460" s="35"/>
      <c r="F460" s="35" t="str">
        <f t="shared" si="95"/>
        <v/>
      </c>
      <c r="G460" s="5"/>
      <c r="H460" s="48" t="str">
        <f t="shared" si="105"/>
        <v/>
      </c>
      <c r="I460" s="63" t="str">
        <f t="shared" si="96"/>
        <v/>
      </c>
      <c r="J460" s="63" t="str">
        <f t="shared" si="97"/>
        <v/>
      </c>
      <c r="K460" s="48" t="str">
        <f t="shared" si="98"/>
        <v/>
      </c>
      <c r="L460" s="69" t="str">
        <f t="shared" si="99"/>
        <v/>
      </c>
      <c r="M460" s="67" t="str">
        <f t="shared" si="100"/>
        <v/>
      </c>
      <c r="N460" s="49">
        <v>32</v>
      </c>
      <c r="O460" s="28"/>
      <c r="P460" s="47" t="str">
        <f t="shared" si="101"/>
        <v/>
      </c>
      <c r="Q460" s="24" t="str">
        <f t="shared" si="102"/>
        <v/>
      </c>
      <c r="R460" s="24" t="str">
        <f>IF($L460="","",VLOOKUP(Q460,LISTAS!$F$5:$G$1006,2,0))</f>
        <v/>
      </c>
      <c r="S460" s="36" t="str">
        <f t="shared" si="103"/>
        <v/>
      </c>
      <c r="T460" s="25" t="str">
        <f t="shared" si="104"/>
        <v/>
      </c>
      <c r="U460" s="25" t="str">
        <f t="shared" si="106"/>
        <v/>
      </c>
    </row>
    <row r="461" spans="2:21" ht="16.5" x14ac:dyDescent="0.3">
      <c r="B461" s="26"/>
      <c r="C461" s="22" t="str">
        <f>IF(B461="","",VLOOKUP(B461,LISTAS!$F$5:$G$1006,2,0))</f>
        <v/>
      </c>
      <c r="D461" s="35"/>
      <c r="E461" s="35"/>
      <c r="F461" s="35" t="str">
        <f t="shared" si="95"/>
        <v/>
      </c>
      <c r="G461" s="5"/>
      <c r="H461" s="48" t="str">
        <f t="shared" si="105"/>
        <v/>
      </c>
      <c r="I461" s="63" t="str">
        <f t="shared" ref="I461:I492" si="107">IF($L461="","",IF(B461="","",B461))</f>
        <v/>
      </c>
      <c r="J461" s="63" t="str">
        <f t="shared" ref="J461:J492" si="108">IF($L461="","",IF(C461="","",C461))</f>
        <v/>
      </c>
      <c r="K461" s="48" t="str">
        <f t="shared" ref="K461:K492" si="109">IF($L461="","",F461)</f>
        <v/>
      </c>
      <c r="L461" s="69" t="str">
        <f t="shared" si="99"/>
        <v/>
      </c>
      <c r="M461" s="67" t="str">
        <f t="shared" ref="M461:M492" si="110">IF(L461="","",LARGE($L$429:$L$528,N461))</f>
        <v/>
      </c>
      <c r="N461" s="49">
        <v>33</v>
      </c>
      <c r="O461" s="28"/>
      <c r="P461" s="47" t="str">
        <f t="shared" ref="P461:P492" si="111">IF(S461&lt;&gt;"",_xlfn.RANK.EQ(S461,$S$429:$S$528,0),"")</f>
        <v/>
      </c>
      <c r="Q461" s="24" t="str">
        <f t="shared" ref="Q461:Q492" si="112">IF($L461="","",VLOOKUP(M461,$H$429:$K$528,2,0))</f>
        <v/>
      </c>
      <c r="R461" s="24" t="str">
        <f>IF($L461="","",VLOOKUP(Q461,LISTAS!$F$5:$G$1006,2,0))</f>
        <v/>
      </c>
      <c r="S461" s="36" t="str">
        <f t="shared" ref="S461:S492" si="113">IF($L461="","",VLOOKUP(M461,$H$429:$K$528,4,0))</f>
        <v/>
      </c>
      <c r="T461" s="25" t="str">
        <f t="shared" ref="T461:T492" si="114">IF($P461="","",IF(S461=$U$5,"",IF($P461=1,400,IF($P461=2,340,IF($P461=3,300,IF($P461=4,280,IF($P461=5,270,IF($P461=6,260,IF($P461=7,250,IF($P461=8,240,IF($P461=9,200,IF($P461=10,200,IF($P461=11,200,IF($P461=12,200,IF($P461=13,200,IF($P461=14,200,IF($P461=15,200,IF($P461=16,200,IF($P461&gt;16,"","")))))))))))))))))))</f>
        <v/>
      </c>
      <c r="U461" s="25" t="str">
        <f t="shared" si="106"/>
        <v/>
      </c>
    </row>
    <row r="462" spans="2:21" ht="16.5" x14ac:dyDescent="0.3">
      <c r="B462" s="26"/>
      <c r="C462" s="22" t="str">
        <f>IF(B462="","",VLOOKUP(B462,LISTAS!$F$5:$G$1006,2,0))</f>
        <v/>
      </c>
      <c r="D462" s="35"/>
      <c r="E462" s="35"/>
      <c r="F462" s="35" t="str">
        <f t="shared" si="95"/>
        <v/>
      </c>
      <c r="G462" s="5"/>
      <c r="H462" s="48" t="str">
        <f t="shared" si="105"/>
        <v/>
      </c>
      <c r="I462" s="63" t="str">
        <f t="shared" si="107"/>
        <v/>
      </c>
      <c r="J462" s="63" t="str">
        <f t="shared" si="108"/>
        <v/>
      </c>
      <c r="K462" s="48" t="str">
        <f t="shared" si="109"/>
        <v/>
      </c>
      <c r="L462" s="69" t="str">
        <f t="shared" si="99"/>
        <v/>
      </c>
      <c r="M462" s="67" t="str">
        <f t="shared" si="110"/>
        <v/>
      </c>
      <c r="N462" s="49">
        <v>34</v>
      </c>
      <c r="O462" s="28"/>
      <c r="P462" s="47" t="str">
        <f t="shared" si="111"/>
        <v/>
      </c>
      <c r="Q462" s="24" t="str">
        <f t="shared" si="112"/>
        <v/>
      </c>
      <c r="R462" s="24" t="str">
        <f>IF($L462="","",VLOOKUP(Q462,LISTAS!$F$5:$G$1006,2,0))</f>
        <v/>
      </c>
      <c r="S462" s="36" t="str">
        <f t="shared" si="113"/>
        <v/>
      </c>
      <c r="T462" s="25" t="str">
        <f t="shared" si="114"/>
        <v/>
      </c>
      <c r="U462" s="25" t="str">
        <f t="shared" si="106"/>
        <v/>
      </c>
    </row>
    <row r="463" spans="2:21" ht="16.5" x14ac:dyDescent="0.3">
      <c r="B463" s="26"/>
      <c r="C463" s="22" t="str">
        <f>IF(B463="","",VLOOKUP(B463,LISTAS!$F$5:$G$1006,2,0))</f>
        <v/>
      </c>
      <c r="D463" s="35"/>
      <c r="E463" s="35"/>
      <c r="F463" s="35" t="str">
        <f t="shared" si="95"/>
        <v/>
      </c>
      <c r="G463" s="5"/>
      <c r="H463" s="48" t="str">
        <f t="shared" si="105"/>
        <v/>
      </c>
      <c r="I463" s="63" t="str">
        <f t="shared" si="107"/>
        <v/>
      </c>
      <c r="J463" s="63" t="str">
        <f t="shared" si="108"/>
        <v/>
      </c>
      <c r="K463" s="48" t="str">
        <f t="shared" si="109"/>
        <v/>
      </c>
      <c r="L463" s="69" t="str">
        <f t="shared" si="99"/>
        <v/>
      </c>
      <c r="M463" s="67" t="str">
        <f t="shared" si="110"/>
        <v/>
      </c>
      <c r="N463" s="49">
        <v>35</v>
      </c>
      <c r="O463" s="28"/>
      <c r="P463" s="47" t="str">
        <f t="shared" si="111"/>
        <v/>
      </c>
      <c r="Q463" s="24" t="str">
        <f t="shared" si="112"/>
        <v/>
      </c>
      <c r="R463" s="24" t="str">
        <f>IF($L463="","",VLOOKUP(Q463,LISTAS!$F$5:$G$1006,2,0))</f>
        <v/>
      </c>
      <c r="S463" s="36" t="str">
        <f t="shared" si="113"/>
        <v/>
      </c>
      <c r="T463" s="25" t="str">
        <f t="shared" si="114"/>
        <v/>
      </c>
      <c r="U463" s="25" t="str">
        <f t="shared" si="106"/>
        <v/>
      </c>
    </row>
    <row r="464" spans="2:21" ht="16.5" x14ac:dyDescent="0.3">
      <c r="B464" s="22"/>
      <c r="C464" s="22" t="str">
        <f>IF(B464="","",VLOOKUP(B464,LISTAS!$F$5:$G$1006,2,0))</f>
        <v/>
      </c>
      <c r="D464" s="35"/>
      <c r="E464" s="35"/>
      <c r="F464" s="35" t="str">
        <f t="shared" si="95"/>
        <v/>
      </c>
      <c r="G464" s="5"/>
      <c r="H464" s="48" t="str">
        <f t="shared" si="105"/>
        <v/>
      </c>
      <c r="I464" s="63" t="str">
        <f t="shared" si="107"/>
        <v/>
      </c>
      <c r="J464" s="63" t="str">
        <f t="shared" si="108"/>
        <v/>
      </c>
      <c r="K464" s="48" t="str">
        <f t="shared" si="109"/>
        <v/>
      </c>
      <c r="L464" s="69" t="str">
        <f t="shared" si="99"/>
        <v/>
      </c>
      <c r="M464" s="67" t="str">
        <f t="shared" si="110"/>
        <v/>
      </c>
      <c r="N464" s="49">
        <v>36</v>
      </c>
      <c r="O464" s="28"/>
      <c r="P464" s="47" t="str">
        <f t="shared" si="111"/>
        <v/>
      </c>
      <c r="Q464" s="24" t="str">
        <f t="shared" si="112"/>
        <v/>
      </c>
      <c r="R464" s="24" t="str">
        <f>IF($L464="","",VLOOKUP(Q464,LISTAS!$F$5:$G$1006,2,0))</f>
        <v/>
      </c>
      <c r="S464" s="36" t="str">
        <f t="shared" si="113"/>
        <v/>
      </c>
      <c r="T464" s="25" t="str">
        <f t="shared" si="114"/>
        <v/>
      </c>
      <c r="U464" s="25" t="str">
        <f t="shared" si="106"/>
        <v/>
      </c>
    </row>
    <row r="465" spans="2:21" ht="16.5" x14ac:dyDescent="0.3">
      <c r="B465" s="26"/>
      <c r="C465" s="22" t="str">
        <f>IF(B465="","",VLOOKUP(B465,LISTAS!$F$5:$G$1006,2,0))</f>
        <v/>
      </c>
      <c r="D465" s="35"/>
      <c r="E465" s="35"/>
      <c r="F465" s="35" t="str">
        <f t="shared" si="95"/>
        <v/>
      </c>
      <c r="G465" s="5"/>
      <c r="H465" s="48" t="str">
        <f t="shared" si="105"/>
        <v/>
      </c>
      <c r="I465" s="63" t="str">
        <f t="shared" si="107"/>
        <v/>
      </c>
      <c r="J465" s="63" t="str">
        <f t="shared" si="108"/>
        <v/>
      </c>
      <c r="K465" s="48" t="str">
        <f t="shared" si="109"/>
        <v/>
      </c>
      <c r="L465" s="69" t="str">
        <f t="shared" si="99"/>
        <v/>
      </c>
      <c r="M465" s="67" t="str">
        <f t="shared" si="110"/>
        <v/>
      </c>
      <c r="N465" s="49">
        <v>37</v>
      </c>
      <c r="O465" s="28"/>
      <c r="P465" s="47" t="str">
        <f t="shared" si="111"/>
        <v/>
      </c>
      <c r="Q465" s="24" t="str">
        <f t="shared" si="112"/>
        <v/>
      </c>
      <c r="R465" s="24" t="str">
        <f>IF($L465="","",VLOOKUP(Q465,LISTAS!$F$5:$G$1006,2,0))</f>
        <v/>
      </c>
      <c r="S465" s="36" t="str">
        <f t="shared" si="113"/>
        <v/>
      </c>
      <c r="T465" s="25" t="str">
        <f t="shared" si="114"/>
        <v/>
      </c>
      <c r="U465" s="25" t="str">
        <f t="shared" si="106"/>
        <v/>
      </c>
    </row>
    <row r="466" spans="2:21" ht="16.5" x14ac:dyDescent="0.3">
      <c r="B466" s="26"/>
      <c r="C466" s="22" t="str">
        <f>IF(B466="","",VLOOKUP(B466,LISTAS!$F$5:$G$1006,2,0))</f>
        <v/>
      </c>
      <c r="D466" s="35"/>
      <c r="E466" s="35"/>
      <c r="F466" s="35" t="str">
        <f t="shared" si="95"/>
        <v/>
      </c>
      <c r="G466" s="5"/>
      <c r="H466" s="48" t="str">
        <f t="shared" si="105"/>
        <v/>
      </c>
      <c r="I466" s="63" t="str">
        <f t="shared" si="107"/>
        <v/>
      </c>
      <c r="J466" s="63" t="str">
        <f t="shared" si="108"/>
        <v/>
      </c>
      <c r="K466" s="48" t="str">
        <f t="shared" si="109"/>
        <v/>
      </c>
      <c r="L466" s="69" t="str">
        <f t="shared" si="99"/>
        <v/>
      </c>
      <c r="M466" s="67" t="str">
        <f t="shared" si="110"/>
        <v/>
      </c>
      <c r="N466" s="49">
        <v>38</v>
      </c>
      <c r="O466" s="28"/>
      <c r="P466" s="47" t="str">
        <f t="shared" si="111"/>
        <v/>
      </c>
      <c r="Q466" s="24" t="str">
        <f t="shared" si="112"/>
        <v/>
      </c>
      <c r="R466" s="24" t="str">
        <f>IF($L466="","",VLOOKUP(Q466,LISTAS!$F$5:$G$1006,2,0))</f>
        <v/>
      </c>
      <c r="S466" s="36" t="str">
        <f t="shared" si="113"/>
        <v/>
      </c>
      <c r="T466" s="25" t="str">
        <f t="shared" si="114"/>
        <v/>
      </c>
      <c r="U466" s="25" t="str">
        <f t="shared" si="106"/>
        <v/>
      </c>
    </row>
    <row r="467" spans="2:21" ht="16.5" x14ac:dyDescent="0.3">
      <c r="B467" s="26"/>
      <c r="C467" s="22" t="str">
        <f>IF(B467="","",VLOOKUP(B467,LISTAS!$F$5:$G$1006,2,0))</f>
        <v/>
      </c>
      <c r="D467" s="35"/>
      <c r="E467" s="35"/>
      <c r="F467" s="35" t="str">
        <f t="shared" si="95"/>
        <v/>
      </c>
      <c r="G467" s="5"/>
      <c r="H467" s="48" t="str">
        <f t="shared" si="105"/>
        <v/>
      </c>
      <c r="I467" s="63" t="str">
        <f t="shared" si="107"/>
        <v/>
      </c>
      <c r="J467" s="63" t="str">
        <f t="shared" si="108"/>
        <v/>
      </c>
      <c r="K467" s="48" t="str">
        <f t="shared" si="109"/>
        <v/>
      </c>
      <c r="L467" s="69" t="str">
        <f t="shared" si="99"/>
        <v/>
      </c>
      <c r="M467" s="67" t="str">
        <f t="shared" si="110"/>
        <v/>
      </c>
      <c r="N467" s="49">
        <v>39</v>
      </c>
      <c r="O467" s="28"/>
      <c r="P467" s="47" t="str">
        <f t="shared" si="111"/>
        <v/>
      </c>
      <c r="Q467" s="24" t="str">
        <f t="shared" si="112"/>
        <v/>
      </c>
      <c r="R467" s="24" t="str">
        <f>IF($L467="","",VLOOKUP(Q467,LISTAS!$F$5:$G$1006,2,0))</f>
        <v/>
      </c>
      <c r="S467" s="36" t="str">
        <f t="shared" si="113"/>
        <v/>
      </c>
      <c r="T467" s="25" t="str">
        <f t="shared" si="114"/>
        <v/>
      </c>
      <c r="U467" s="25" t="str">
        <f t="shared" si="106"/>
        <v/>
      </c>
    </row>
    <row r="468" spans="2:21" ht="16.5" x14ac:dyDescent="0.3">
      <c r="B468" s="26"/>
      <c r="C468" s="22" t="str">
        <f>IF(B468="","",VLOOKUP(B468,LISTAS!$F$5:$G$1006,2,0))</f>
        <v/>
      </c>
      <c r="D468" s="35"/>
      <c r="E468" s="35"/>
      <c r="F468" s="35" t="str">
        <f t="shared" si="95"/>
        <v/>
      </c>
      <c r="G468" s="5"/>
      <c r="H468" s="48" t="str">
        <f t="shared" si="105"/>
        <v/>
      </c>
      <c r="I468" s="63" t="str">
        <f t="shared" si="107"/>
        <v/>
      </c>
      <c r="J468" s="63" t="str">
        <f t="shared" si="108"/>
        <v/>
      </c>
      <c r="K468" s="48" t="str">
        <f t="shared" si="109"/>
        <v/>
      </c>
      <c r="L468" s="69" t="str">
        <f t="shared" si="99"/>
        <v/>
      </c>
      <c r="M468" s="67" t="str">
        <f t="shared" si="110"/>
        <v/>
      </c>
      <c r="N468" s="49">
        <v>40</v>
      </c>
      <c r="O468" s="28"/>
      <c r="P468" s="47" t="str">
        <f t="shared" si="111"/>
        <v/>
      </c>
      <c r="Q468" s="24" t="str">
        <f t="shared" si="112"/>
        <v/>
      </c>
      <c r="R468" s="24" t="str">
        <f>IF($L468="","",VLOOKUP(Q468,LISTAS!$F$5:$G$1006,2,0))</f>
        <v/>
      </c>
      <c r="S468" s="36" t="str">
        <f t="shared" si="113"/>
        <v/>
      </c>
      <c r="T468" s="25" t="str">
        <f t="shared" si="114"/>
        <v/>
      </c>
      <c r="U468" s="25" t="str">
        <f t="shared" si="106"/>
        <v/>
      </c>
    </row>
    <row r="469" spans="2:21" ht="16.5" x14ac:dyDescent="0.3">
      <c r="B469" s="26"/>
      <c r="C469" s="22" t="str">
        <f>IF(B469="","",VLOOKUP(B469,LISTAS!$F$5:$G$1006,2,0))</f>
        <v/>
      </c>
      <c r="D469" s="35"/>
      <c r="E469" s="35"/>
      <c r="F469" s="35" t="str">
        <f t="shared" si="95"/>
        <v/>
      </c>
      <c r="G469" s="5"/>
      <c r="H469" s="48" t="str">
        <f t="shared" si="105"/>
        <v/>
      </c>
      <c r="I469" s="63" t="str">
        <f t="shared" si="107"/>
        <v/>
      </c>
      <c r="J469" s="63" t="str">
        <f t="shared" si="108"/>
        <v/>
      </c>
      <c r="K469" s="48" t="str">
        <f t="shared" si="109"/>
        <v/>
      </c>
      <c r="L469" s="69" t="str">
        <f t="shared" si="99"/>
        <v/>
      </c>
      <c r="M469" s="67" t="str">
        <f t="shared" si="110"/>
        <v/>
      </c>
      <c r="N469" s="49">
        <v>41</v>
      </c>
      <c r="O469" s="28"/>
      <c r="P469" s="47" t="str">
        <f t="shared" si="111"/>
        <v/>
      </c>
      <c r="Q469" s="24" t="str">
        <f t="shared" si="112"/>
        <v/>
      </c>
      <c r="R469" s="24" t="str">
        <f>IF($L469="","",VLOOKUP(Q469,LISTAS!$F$5:$G$1006,2,0))</f>
        <v/>
      </c>
      <c r="S469" s="36" t="str">
        <f t="shared" si="113"/>
        <v/>
      </c>
      <c r="T469" s="25" t="str">
        <f t="shared" si="114"/>
        <v/>
      </c>
      <c r="U469" s="25" t="str">
        <f t="shared" si="106"/>
        <v/>
      </c>
    </row>
    <row r="470" spans="2:21" ht="16.5" x14ac:dyDescent="0.3">
      <c r="B470" s="26"/>
      <c r="C470" s="22" t="str">
        <f>IF(B470="","",VLOOKUP(B470,LISTAS!$F$5:$G$1006,2,0))</f>
        <v/>
      </c>
      <c r="D470" s="35"/>
      <c r="E470" s="35"/>
      <c r="F470" s="35" t="str">
        <f t="shared" si="95"/>
        <v/>
      </c>
      <c r="G470" s="5"/>
      <c r="H470" s="48" t="str">
        <f t="shared" si="105"/>
        <v/>
      </c>
      <c r="I470" s="63" t="str">
        <f t="shared" si="107"/>
        <v/>
      </c>
      <c r="J470" s="63" t="str">
        <f t="shared" si="108"/>
        <v/>
      </c>
      <c r="K470" s="48" t="str">
        <f t="shared" si="109"/>
        <v/>
      </c>
      <c r="L470" s="69" t="str">
        <f t="shared" si="99"/>
        <v/>
      </c>
      <c r="M470" s="67" t="str">
        <f t="shared" si="110"/>
        <v/>
      </c>
      <c r="N470" s="49">
        <v>42</v>
      </c>
      <c r="O470" s="28"/>
      <c r="P470" s="47" t="str">
        <f t="shared" si="111"/>
        <v/>
      </c>
      <c r="Q470" s="24" t="str">
        <f t="shared" si="112"/>
        <v/>
      </c>
      <c r="R470" s="24" t="str">
        <f>IF($L470="","",VLOOKUP(Q470,LISTAS!$F$5:$G$1006,2,0))</f>
        <v/>
      </c>
      <c r="S470" s="36" t="str">
        <f t="shared" si="113"/>
        <v/>
      </c>
      <c r="T470" s="25" t="str">
        <f t="shared" si="114"/>
        <v/>
      </c>
      <c r="U470" s="25" t="str">
        <f t="shared" si="106"/>
        <v/>
      </c>
    </row>
    <row r="471" spans="2:21" ht="16.5" x14ac:dyDescent="0.3">
      <c r="B471" s="26"/>
      <c r="C471" s="22" t="str">
        <f>IF(B471="","",VLOOKUP(B471,LISTAS!$F$5:$G$1006,2,0))</f>
        <v/>
      </c>
      <c r="D471" s="35"/>
      <c r="E471" s="35"/>
      <c r="F471" s="35" t="str">
        <f t="shared" si="95"/>
        <v/>
      </c>
      <c r="G471" s="5"/>
      <c r="H471" s="48" t="str">
        <f t="shared" si="105"/>
        <v/>
      </c>
      <c r="I471" s="63" t="str">
        <f t="shared" si="107"/>
        <v/>
      </c>
      <c r="J471" s="63" t="str">
        <f t="shared" si="108"/>
        <v/>
      </c>
      <c r="K471" s="48" t="str">
        <f t="shared" si="109"/>
        <v/>
      </c>
      <c r="L471" s="69" t="str">
        <f t="shared" si="99"/>
        <v/>
      </c>
      <c r="M471" s="67" t="str">
        <f t="shared" si="110"/>
        <v/>
      </c>
      <c r="N471" s="49">
        <v>43</v>
      </c>
      <c r="O471" s="28"/>
      <c r="P471" s="47" t="str">
        <f t="shared" si="111"/>
        <v/>
      </c>
      <c r="Q471" s="24" t="str">
        <f t="shared" si="112"/>
        <v/>
      </c>
      <c r="R471" s="24" t="str">
        <f>IF($L471="","",VLOOKUP(Q471,LISTAS!$F$5:$G$1006,2,0))</f>
        <v/>
      </c>
      <c r="S471" s="36" t="str">
        <f t="shared" si="113"/>
        <v/>
      </c>
      <c r="T471" s="25" t="str">
        <f t="shared" si="114"/>
        <v/>
      </c>
      <c r="U471" s="25" t="str">
        <f t="shared" si="106"/>
        <v/>
      </c>
    </row>
    <row r="472" spans="2:21" ht="16.5" x14ac:dyDescent="0.3">
      <c r="B472" s="26"/>
      <c r="C472" s="22" t="str">
        <f>IF(B472="","",VLOOKUP(B472,LISTAS!$F$5:$G$1006,2,0))</f>
        <v/>
      </c>
      <c r="D472" s="35"/>
      <c r="E472" s="35"/>
      <c r="F472" s="35" t="str">
        <f t="shared" si="95"/>
        <v/>
      </c>
      <c r="G472" s="5"/>
      <c r="H472" s="48" t="str">
        <f t="shared" si="105"/>
        <v/>
      </c>
      <c r="I472" s="63" t="str">
        <f t="shared" si="107"/>
        <v/>
      </c>
      <c r="J472" s="63" t="str">
        <f t="shared" si="108"/>
        <v/>
      </c>
      <c r="K472" s="48" t="str">
        <f t="shared" si="109"/>
        <v/>
      </c>
      <c r="L472" s="69" t="str">
        <f t="shared" si="99"/>
        <v/>
      </c>
      <c r="M472" s="67" t="str">
        <f t="shared" si="110"/>
        <v/>
      </c>
      <c r="N472" s="49">
        <v>44</v>
      </c>
      <c r="O472" s="28"/>
      <c r="P472" s="47" t="str">
        <f t="shared" si="111"/>
        <v/>
      </c>
      <c r="Q472" s="24" t="str">
        <f t="shared" si="112"/>
        <v/>
      </c>
      <c r="R472" s="24" t="str">
        <f>IF($L472="","",VLOOKUP(Q472,LISTAS!$F$5:$G$1006,2,0))</f>
        <v/>
      </c>
      <c r="S472" s="36" t="str">
        <f t="shared" si="113"/>
        <v/>
      </c>
      <c r="T472" s="25" t="str">
        <f t="shared" si="114"/>
        <v/>
      </c>
      <c r="U472" s="25" t="str">
        <f t="shared" si="106"/>
        <v/>
      </c>
    </row>
    <row r="473" spans="2:21" ht="16.5" x14ac:dyDescent="0.3">
      <c r="B473" s="26"/>
      <c r="C473" s="22" t="str">
        <f>IF(B473="","",VLOOKUP(B473,LISTAS!$F$5:$G$1006,2,0))</f>
        <v/>
      </c>
      <c r="D473" s="35"/>
      <c r="E473" s="35"/>
      <c r="F473" s="35" t="str">
        <f t="shared" si="95"/>
        <v/>
      </c>
      <c r="G473" s="5"/>
      <c r="H473" s="48" t="str">
        <f t="shared" si="105"/>
        <v/>
      </c>
      <c r="I473" s="63" t="str">
        <f t="shared" si="107"/>
        <v/>
      </c>
      <c r="J473" s="63" t="str">
        <f t="shared" si="108"/>
        <v/>
      </c>
      <c r="K473" s="48" t="str">
        <f t="shared" si="109"/>
        <v/>
      </c>
      <c r="L473" s="69" t="str">
        <f t="shared" si="99"/>
        <v/>
      </c>
      <c r="M473" s="67" t="str">
        <f t="shared" si="110"/>
        <v/>
      </c>
      <c r="N473" s="49">
        <v>45</v>
      </c>
      <c r="O473" s="28"/>
      <c r="P473" s="47" t="str">
        <f t="shared" si="111"/>
        <v/>
      </c>
      <c r="Q473" s="24" t="str">
        <f t="shared" si="112"/>
        <v/>
      </c>
      <c r="R473" s="24" t="str">
        <f>IF($L473="","",VLOOKUP(Q473,LISTAS!$F$5:$G$1006,2,0))</f>
        <v/>
      </c>
      <c r="S473" s="36" t="str">
        <f t="shared" si="113"/>
        <v/>
      </c>
      <c r="T473" s="25" t="str">
        <f t="shared" si="114"/>
        <v/>
      </c>
      <c r="U473" s="25" t="str">
        <f t="shared" si="106"/>
        <v/>
      </c>
    </row>
    <row r="474" spans="2:21" ht="16.5" x14ac:dyDescent="0.3">
      <c r="B474" s="26"/>
      <c r="C474" s="22" t="str">
        <f>IF(B474="","",VLOOKUP(B474,LISTAS!$F$5:$G$1006,2,0))</f>
        <v/>
      </c>
      <c r="D474" s="35"/>
      <c r="E474" s="35"/>
      <c r="F474" s="35" t="str">
        <f t="shared" si="95"/>
        <v/>
      </c>
      <c r="G474" s="5"/>
      <c r="H474" s="48" t="str">
        <f t="shared" si="105"/>
        <v/>
      </c>
      <c r="I474" s="63" t="str">
        <f t="shared" si="107"/>
        <v/>
      </c>
      <c r="J474" s="63" t="str">
        <f t="shared" si="108"/>
        <v/>
      </c>
      <c r="K474" s="48" t="str">
        <f t="shared" si="109"/>
        <v/>
      </c>
      <c r="L474" s="69" t="str">
        <f t="shared" si="99"/>
        <v/>
      </c>
      <c r="M474" s="67" t="str">
        <f t="shared" si="110"/>
        <v/>
      </c>
      <c r="N474" s="49">
        <v>46</v>
      </c>
      <c r="O474" s="28"/>
      <c r="P474" s="47" t="str">
        <f t="shared" si="111"/>
        <v/>
      </c>
      <c r="Q474" s="24" t="str">
        <f t="shared" si="112"/>
        <v/>
      </c>
      <c r="R474" s="24" t="str">
        <f>IF($L474="","",VLOOKUP(Q474,LISTAS!$F$5:$G$1006,2,0))</f>
        <v/>
      </c>
      <c r="S474" s="36" t="str">
        <f t="shared" si="113"/>
        <v/>
      </c>
      <c r="T474" s="25" t="str">
        <f t="shared" si="114"/>
        <v/>
      </c>
      <c r="U474" s="25" t="str">
        <f t="shared" si="106"/>
        <v/>
      </c>
    </row>
    <row r="475" spans="2:21" ht="16.5" x14ac:dyDescent="0.3">
      <c r="B475" s="26"/>
      <c r="C475" s="22" t="str">
        <f>IF(B475="","",VLOOKUP(B475,LISTAS!$F$5:$G$1006,2,0))</f>
        <v/>
      </c>
      <c r="D475" s="35"/>
      <c r="E475" s="35"/>
      <c r="F475" s="35" t="str">
        <f t="shared" si="95"/>
        <v/>
      </c>
      <c r="G475" s="5"/>
      <c r="H475" s="48" t="str">
        <f t="shared" si="105"/>
        <v/>
      </c>
      <c r="I475" s="63" t="str">
        <f t="shared" si="107"/>
        <v/>
      </c>
      <c r="J475" s="63" t="str">
        <f t="shared" si="108"/>
        <v/>
      </c>
      <c r="K475" s="48" t="str">
        <f t="shared" si="109"/>
        <v/>
      </c>
      <c r="L475" s="69" t="str">
        <f t="shared" si="99"/>
        <v/>
      </c>
      <c r="M475" s="67" t="str">
        <f t="shared" si="110"/>
        <v/>
      </c>
      <c r="N475" s="49">
        <v>47</v>
      </c>
      <c r="O475" s="28"/>
      <c r="P475" s="47" t="str">
        <f t="shared" si="111"/>
        <v/>
      </c>
      <c r="Q475" s="24" t="str">
        <f t="shared" si="112"/>
        <v/>
      </c>
      <c r="R475" s="24" t="str">
        <f>IF($L475="","",VLOOKUP(Q475,LISTAS!$F$5:$G$1006,2,0))</f>
        <v/>
      </c>
      <c r="S475" s="36" t="str">
        <f t="shared" si="113"/>
        <v/>
      </c>
      <c r="T475" s="25" t="str">
        <f t="shared" si="114"/>
        <v/>
      </c>
      <c r="U475" s="25" t="str">
        <f t="shared" si="106"/>
        <v/>
      </c>
    </row>
    <row r="476" spans="2:21" ht="16.5" x14ac:dyDescent="0.3">
      <c r="B476" s="26"/>
      <c r="C476" s="22" t="str">
        <f>IF(B476="","",VLOOKUP(B476,LISTAS!$F$5:$G$1006,2,0))</f>
        <v/>
      </c>
      <c r="D476" s="35"/>
      <c r="E476" s="35"/>
      <c r="F476" s="35" t="str">
        <f t="shared" si="95"/>
        <v/>
      </c>
      <c r="G476" s="5"/>
      <c r="H476" s="48" t="str">
        <f t="shared" si="105"/>
        <v/>
      </c>
      <c r="I476" s="63" t="str">
        <f t="shared" si="107"/>
        <v/>
      </c>
      <c r="J476" s="63" t="str">
        <f t="shared" si="108"/>
        <v/>
      </c>
      <c r="K476" s="48" t="str">
        <f t="shared" si="109"/>
        <v/>
      </c>
      <c r="L476" s="69" t="str">
        <f t="shared" si="99"/>
        <v/>
      </c>
      <c r="M476" s="67" t="str">
        <f t="shared" si="110"/>
        <v/>
      </c>
      <c r="N476" s="49">
        <v>48</v>
      </c>
      <c r="O476" s="28"/>
      <c r="P476" s="47" t="str">
        <f t="shared" si="111"/>
        <v/>
      </c>
      <c r="Q476" s="24" t="str">
        <f t="shared" si="112"/>
        <v/>
      </c>
      <c r="R476" s="24" t="str">
        <f>IF($L476="","",VLOOKUP(Q476,LISTAS!$F$5:$G$1006,2,0))</f>
        <v/>
      </c>
      <c r="S476" s="36" t="str">
        <f t="shared" si="113"/>
        <v/>
      </c>
      <c r="T476" s="25" t="str">
        <f t="shared" si="114"/>
        <v/>
      </c>
      <c r="U476" s="25" t="str">
        <f t="shared" si="106"/>
        <v/>
      </c>
    </row>
    <row r="477" spans="2:21" ht="16.5" x14ac:dyDescent="0.3">
      <c r="B477" s="26"/>
      <c r="C477" s="22" t="str">
        <f>IF(B477="","",VLOOKUP(B477,LISTAS!$F$5:$G$1006,2,0))</f>
        <v/>
      </c>
      <c r="D477" s="35"/>
      <c r="E477" s="35"/>
      <c r="F477" s="35" t="str">
        <f t="shared" si="95"/>
        <v/>
      </c>
      <c r="G477" s="5"/>
      <c r="H477" s="48" t="str">
        <f t="shared" si="105"/>
        <v/>
      </c>
      <c r="I477" s="63" t="str">
        <f t="shared" si="107"/>
        <v/>
      </c>
      <c r="J477" s="63" t="str">
        <f t="shared" si="108"/>
        <v/>
      </c>
      <c r="K477" s="48" t="str">
        <f t="shared" si="109"/>
        <v/>
      </c>
      <c r="L477" s="69" t="str">
        <f t="shared" si="99"/>
        <v/>
      </c>
      <c r="M477" s="67" t="str">
        <f t="shared" si="110"/>
        <v/>
      </c>
      <c r="N477" s="49">
        <v>49</v>
      </c>
      <c r="O477" s="28"/>
      <c r="P477" s="47" t="str">
        <f t="shared" si="111"/>
        <v/>
      </c>
      <c r="Q477" s="24" t="str">
        <f t="shared" si="112"/>
        <v/>
      </c>
      <c r="R477" s="24" t="str">
        <f>IF($L477="","",VLOOKUP(Q477,LISTAS!$F$5:$G$1006,2,0))</f>
        <v/>
      </c>
      <c r="S477" s="36" t="str">
        <f t="shared" si="113"/>
        <v/>
      </c>
      <c r="T477" s="25" t="str">
        <f t="shared" si="114"/>
        <v/>
      </c>
      <c r="U477" s="25" t="str">
        <f t="shared" si="106"/>
        <v/>
      </c>
    </row>
    <row r="478" spans="2:21" ht="16.5" x14ac:dyDescent="0.3">
      <c r="B478" s="26"/>
      <c r="C478" s="22" t="str">
        <f>IF(B478="","",VLOOKUP(B478,LISTAS!$F$5:$G$1006,2,0))</f>
        <v/>
      </c>
      <c r="D478" s="35"/>
      <c r="E478" s="35"/>
      <c r="F478" s="35" t="str">
        <f t="shared" si="95"/>
        <v/>
      </c>
      <c r="G478" s="5"/>
      <c r="H478" s="48" t="str">
        <f t="shared" si="105"/>
        <v/>
      </c>
      <c r="I478" s="63" t="str">
        <f t="shared" si="107"/>
        <v/>
      </c>
      <c r="J478" s="63" t="str">
        <f t="shared" si="108"/>
        <v/>
      </c>
      <c r="K478" s="48" t="str">
        <f t="shared" si="109"/>
        <v/>
      </c>
      <c r="L478" s="69" t="str">
        <f t="shared" si="99"/>
        <v/>
      </c>
      <c r="M478" s="67" t="str">
        <f t="shared" si="110"/>
        <v/>
      </c>
      <c r="N478" s="49">
        <v>50</v>
      </c>
      <c r="O478" s="28"/>
      <c r="P478" s="47" t="str">
        <f t="shared" si="111"/>
        <v/>
      </c>
      <c r="Q478" s="24" t="str">
        <f t="shared" si="112"/>
        <v/>
      </c>
      <c r="R478" s="24" t="str">
        <f>IF($L478="","",VLOOKUP(Q478,LISTAS!$F$5:$G$1006,2,0))</f>
        <v/>
      </c>
      <c r="S478" s="36" t="str">
        <f t="shared" si="113"/>
        <v/>
      </c>
      <c r="T478" s="25" t="str">
        <f t="shared" si="114"/>
        <v/>
      </c>
      <c r="U478" s="25" t="str">
        <f t="shared" si="106"/>
        <v/>
      </c>
    </row>
    <row r="479" spans="2:21" ht="16.5" x14ac:dyDescent="0.3">
      <c r="B479" s="26"/>
      <c r="C479" s="22" t="str">
        <f>IF(B479="","",VLOOKUP(B479,LISTAS!$F$5:$G$1006,2,0))</f>
        <v/>
      </c>
      <c r="D479" s="35"/>
      <c r="E479" s="35"/>
      <c r="F479" s="35" t="str">
        <f t="shared" si="95"/>
        <v/>
      </c>
      <c r="G479" s="5"/>
      <c r="H479" s="48" t="str">
        <f t="shared" si="105"/>
        <v/>
      </c>
      <c r="I479" s="63" t="str">
        <f t="shared" si="107"/>
        <v/>
      </c>
      <c r="J479" s="63" t="str">
        <f t="shared" si="108"/>
        <v/>
      </c>
      <c r="K479" s="48" t="str">
        <f t="shared" si="109"/>
        <v/>
      </c>
      <c r="L479" s="69" t="str">
        <f t="shared" si="99"/>
        <v/>
      </c>
      <c r="M479" s="67" t="str">
        <f t="shared" si="110"/>
        <v/>
      </c>
      <c r="N479" s="49">
        <v>51</v>
      </c>
      <c r="O479" s="28"/>
      <c r="P479" s="47" t="str">
        <f t="shared" si="111"/>
        <v/>
      </c>
      <c r="Q479" s="24" t="str">
        <f t="shared" si="112"/>
        <v/>
      </c>
      <c r="R479" s="24" t="str">
        <f>IF($L479="","",VLOOKUP(Q479,LISTAS!$F$5:$G$1006,2,0))</f>
        <v/>
      </c>
      <c r="S479" s="36" t="str">
        <f t="shared" si="113"/>
        <v/>
      </c>
      <c r="T479" s="25" t="str">
        <f t="shared" si="114"/>
        <v/>
      </c>
      <c r="U479" s="25" t="str">
        <f t="shared" si="106"/>
        <v/>
      </c>
    </row>
    <row r="480" spans="2:21" ht="16.5" x14ac:dyDescent="0.3">
      <c r="B480" s="26"/>
      <c r="C480" s="22" t="str">
        <f>IF(B480="","",VLOOKUP(B480,LISTAS!$F$5:$G$1006,2,0))</f>
        <v/>
      </c>
      <c r="D480" s="35"/>
      <c r="E480" s="35"/>
      <c r="F480" s="35" t="str">
        <f t="shared" si="95"/>
        <v/>
      </c>
      <c r="G480" s="5"/>
      <c r="H480" s="48" t="str">
        <f t="shared" si="105"/>
        <v/>
      </c>
      <c r="I480" s="63" t="str">
        <f t="shared" si="107"/>
        <v/>
      </c>
      <c r="J480" s="63" t="str">
        <f t="shared" si="108"/>
        <v/>
      </c>
      <c r="K480" s="48" t="str">
        <f t="shared" si="109"/>
        <v/>
      </c>
      <c r="L480" s="69" t="str">
        <f t="shared" si="99"/>
        <v/>
      </c>
      <c r="M480" s="67" t="str">
        <f t="shared" si="110"/>
        <v/>
      </c>
      <c r="N480" s="49">
        <v>52</v>
      </c>
      <c r="O480" s="28"/>
      <c r="P480" s="47" t="str">
        <f t="shared" si="111"/>
        <v/>
      </c>
      <c r="Q480" s="24" t="str">
        <f t="shared" si="112"/>
        <v/>
      </c>
      <c r="R480" s="24" t="str">
        <f>IF($L480="","",VLOOKUP(Q480,LISTAS!$F$5:$G$1006,2,0))</f>
        <v/>
      </c>
      <c r="S480" s="36" t="str">
        <f t="shared" si="113"/>
        <v/>
      </c>
      <c r="T480" s="25" t="str">
        <f t="shared" si="114"/>
        <v/>
      </c>
      <c r="U480" s="25" t="str">
        <f t="shared" si="106"/>
        <v/>
      </c>
    </row>
    <row r="481" spans="2:21" ht="16.5" x14ac:dyDescent="0.3">
      <c r="B481" s="26"/>
      <c r="C481" s="22" t="str">
        <f>IF(B481="","",VLOOKUP(B481,LISTAS!$F$5:$G$1006,2,0))</f>
        <v/>
      </c>
      <c r="D481" s="35"/>
      <c r="E481" s="35"/>
      <c r="F481" s="35" t="str">
        <f t="shared" si="95"/>
        <v/>
      </c>
      <c r="G481" s="5"/>
      <c r="H481" s="48" t="str">
        <f t="shared" si="105"/>
        <v/>
      </c>
      <c r="I481" s="63" t="str">
        <f t="shared" si="107"/>
        <v/>
      </c>
      <c r="J481" s="63" t="str">
        <f t="shared" si="108"/>
        <v/>
      </c>
      <c r="K481" s="48" t="str">
        <f t="shared" si="109"/>
        <v/>
      </c>
      <c r="L481" s="69" t="str">
        <f t="shared" si="99"/>
        <v/>
      </c>
      <c r="M481" s="67" t="str">
        <f t="shared" si="110"/>
        <v/>
      </c>
      <c r="N481" s="49">
        <v>53</v>
      </c>
      <c r="O481" s="28"/>
      <c r="P481" s="47" t="str">
        <f t="shared" si="111"/>
        <v/>
      </c>
      <c r="Q481" s="24" t="str">
        <f t="shared" si="112"/>
        <v/>
      </c>
      <c r="R481" s="24" t="str">
        <f>IF($L481="","",VLOOKUP(Q481,LISTAS!$F$5:$G$1006,2,0))</f>
        <v/>
      </c>
      <c r="S481" s="36" t="str">
        <f t="shared" si="113"/>
        <v/>
      </c>
      <c r="T481" s="25" t="str">
        <f t="shared" si="114"/>
        <v/>
      </c>
      <c r="U481" s="25" t="str">
        <f t="shared" si="106"/>
        <v/>
      </c>
    </row>
    <row r="482" spans="2:21" ht="16.5" x14ac:dyDescent="0.3">
      <c r="B482" s="26"/>
      <c r="C482" s="22" t="str">
        <f>IF(B482="","",VLOOKUP(B482,LISTAS!$F$5:$G$1006,2,0))</f>
        <v/>
      </c>
      <c r="D482" s="35"/>
      <c r="E482" s="35"/>
      <c r="F482" s="35" t="str">
        <f t="shared" si="95"/>
        <v/>
      </c>
      <c r="G482" s="5"/>
      <c r="H482" s="48" t="str">
        <f t="shared" si="105"/>
        <v/>
      </c>
      <c r="I482" s="63" t="str">
        <f t="shared" si="107"/>
        <v/>
      </c>
      <c r="J482" s="63" t="str">
        <f t="shared" si="108"/>
        <v/>
      </c>
      <c r="K482" s="48" t="str">
        <f t="shared" si="109"/>
        <v/>
      </c>
      <c r="L482" s="69" t="str">
        <f t="shared" si="99"/>
        <v/>
      </c>
      <c r="M482" s="67" t="str">
        <f t="shared" si="110"/>
        <v/>
      </c>
      <c r="N482" s="49">
        <v>54</v>
      </c>
      <c r="O482" s="28"/>
      <c r="P482" s="47" t="str">
        <f t="shared" si="111"/>
        <v/>
      </c>
      <c r="Q482" s="24" t="str">
        <f t="shared" si="112"/>
        <v/>
      </c>
      <c r="R482" s="24" t="str">
        <f>IF($L482="","",VLOOKUP(Q482,LISTAS!$F$5:$G$1006,2,0))</f>
        <v/>
      </c>
      <c r="S482" s="36" t="str">
        <f t="shared" si="113"/>
        <v/>
      </c>
      <c r="T482" s="25" t="str">
        <f t="shared" si="114"/>
        <v/>
      </c>
      <c r="U482" s="25" t="str">
        <f t="shared" si="106"/>
        <v/>
      </c>
    </row>
    <row r="483" spans="2:21" ht="16.5" x14ac:dyDescent="0.3">
      <c r="B483" s="26"/>
      <c r="C483" s="22" t="str">
        <f>IF(B483="","",VLOOKUP(B483,LISTAS!$F$5:$G$1006,2,0))</f>
        <v/>
      </c>
      <c r="D483" s="35"/>
      <c r="E483" s="35"/>
      <c r="F483" s="35" t="str">
        <f t="shared" si="95"/>
        <v/>
      </c>
      <c r="G483" s="5"/>
      <c r="H483" s="48" t="str">
        <f t="shared" si="105"/>
        <v/>
      </c>
      <c r="I483" s="63" t="str">
        <f t="shared" si="107"/>
        <v/>
      </c>
      <c r="J483" s="63" t="str">
        <f t="shared" si="108"/>
        <v/>
      </c>
      <c r="K483" s="48" t="str">
        <f t="shared" si="109"/>
        <v/>
      </c>
      <c r="L483" s="69" t="str">
        <f t="shared" si="99"/>
        <v/>
      </c>
      <c r="M483" s="67" t="str">
        <f t="shared" si="110"/>
        <v/>
      </c>
      <c r="N483" s="49">
        <v>55</v>
      </c>
      <c r="O483" s="28"/>
      <c r="P483" s="47" t="str">
        <f t="shared" si="111"/>
        <v/>
      </c>
      <c r="Q483" s="24" t="str">
        <f t="shared" si="112"/>
        <v/>
      </c>
      <c r="R483" s="24" t="str">
        <f>IF($L483="","",VLOOKUP(Q483,LISTAS!$F$5:$G$1006,2,0))</f>
        <v/>
      </c>
      <c r="S483" s="36" t="str">
        <f t="shared" si="113"/>
        <v/>
      </c>
      <c r="T483" s="25" t="str">
        <f t="shared" si="114"/>
        <v/>
      </c>
      <c r="U483" s="25" t="str">
        <f t="shared" si="106"/>
        <v/>
      </c>
    </row>
    <row r="484" spans="2:21" ht="16.5" x14ac:dyDescent="0.3">
      <c r="B484" s="26"/>
      <c r="C484" s="22" t="str">
        <f>IF(B484="","",VLOOKUP(B484,LISTAS!$F$5:$G$1006,2,0))</f>
        <v/>
      </c>
      <c r="D484" s="35"/>
      <c r="E484" s="35"/>
      <c r="F484" s="35" t="str">
        <f t="shared" si="95"/>
        <v/>
      </c>
      <c r="G484" s="5"/>
      <c r="H484" s="48" t="str">
        <f t="shared" si="105"/>
        <v/>
      </c>
      <c r="I484" s="63" t="str">
        <f t="shared" si="107"/>
        <v/>
      </c>
      <c r="J484" s="63" t="str">
        <f t="shared" si="108"/>
        <v/>
      </c>
      <c r="K484" s="48" t="str">
        <f t="shared" si="109"/>
        <v/>
      </c>
      <c r="L484" s="69" t="str">
        <f t="shared" si="99"/>
        <v/>
      </c>
      <c r="M484" s="67" t="str">
        <f t="shared" si="110"/>
        <v/>
      </c>
      <c r="N484" s="49">
        <v>56</v>
      </c>
      <c r="O484" s="28"/>
      <c r="P484" s="47" t="str">
        <f t="shared" si="111"/>
        <v/>
      </c>
      <c r="Q484" s="24" t="str">
        <f t="shared" si="112"/>
        <v/>
      </c>
      <c r="R484" s="24" t="str">
        <f>IF($L484="","",VLOOKUP(Q484,LISTAS!$F$5:$G$1006,2,0))</f>
        <v/>
      </c>
      <c r="S484" s="36" t="str">
        <f t="shared" si="113"/>
        <v/>
      </c>
      <c r="T484" s="25" t="str">
        <f t="shared" si="114"/>
        <v/>
      </c>
      <c r="U484" s="25" t="str">
        <f t="shared" si="106"/>
        <v/>
      </c>
    </row>
    <row r="485" spans="2:21" ht="16.5" x14ac:dyDescent="0.3">
      <c r="B485" s="26"/>
      <c r="C485" s="22" t="str">
        <f>IF(B485="","",VLOOKUP(B485,LISTAS!$F$5:$G$1006,2,0))</f>
        <v/>
      </c>
      <c r="D485" s="35"/>
      <c r="E485" s="35"/>
      <c r="F485" s="35" t="str">
        <f t="shared" si="95"/>
        <v/>
      </c>
      <c r="G485" s="5"/>
      <c r="H485" s="48" t="str">
        <f t="shared" si="105"/>
        <v/>
      </c>
      <c r="I485" s="63" t="str">
        <f t="shared" si="107"/>
        <v/>
      </c>
      <c r="J485" s="63" t="str">
        <f t="shared" si="108"/>
        <v/>
      </c>
      <c r="K485" s="48" t="str">
        <f t="shared" si="109"/>
        <v/>
      </c>
      <c r="L485" s="69" t="str">
        <f t="shared" si="99"/>
        <v/>
      </c>
      <c r="M485" s="67" t="str">
        <f t="shared" si="110"/>
        <v/>
      </c>
      <c r="N485" s="49">
        <v>57</v>
      </c>
      <c r="O485" s="28"/>
      <c r="P485" s="47" t="str">
        <f t="shared" si="111"/>
        <v/>
      </c>
      <c r="Q485" s="24" t="str">
        <f t="shared" si="112"/>
        <v/>
      </c>
      <c r="R485" s="24" t="str">
        <f>IF($L485="","",VLOOKUP(Q485,LISTAS!$F$5:$G$1006,2,0))</f>
        <v/>
      </c>
      <c r="S485" s="36" t="str">
        <f t="shared" si="113"/>
        <v/>
      </c>
      <c r="T485" s="25" t="str">
        <f t="shared" si="114"/>
        <v/>
      </c>
      <c r="U485" s="25" t="str">
        <f t="shared" si="106"/>
        <v/>
      </c>
    </row>
    <row r="486" spans="2:21" ht="16.5" x14ac:dyDescent="0.3">
      <c r="B486" s="26"/>
      <c r="C486" s="22" t="str">
        <f>IF(B486="","",VLOOKUP(B486,LISTAS!$F$5:$G$1006,2,0))</f>
        <v/>
      </c>
      <c r="D486" s="35"/>
      <c r="E486" s="35"/>
      <c r="F486" s="35" t="str">
        <f t="shared" si="95"/>
        <v/>
      </c>
      <c r="G486" s="5"/>
      <c r="H486" s="48" t="str">
        <f t="shared" si="105"/>
        <v/>
      </c>
      <c r="I486" s="63" t="str">
        <f t="shared" si="107"/>
        <v/>
      </c>
      <c r="J486" s="63" t="str">
        <f t="shared" si="108"/>
        <v/>
      </c>
      <c r="K486" s="48" t="str">
        <f t="shared" si="109"/>
        <v/>
      </c>
      <c r="L486" s="69" t="str">
        <f t="shared" si="99"/>
        <v/>
      </c>
      <c r="M486" s="67" t="str">
        <f t="shared" si="110"/>
        <v/>
      </c>
      <c r="N486" s="49">
        <v>58</v>
      </c>
      <c r="O486" s="28"/>
      <c r="P486" s="47" t="str">
        <f t="shared" si="111"/>
        <v/>
      </c>
      <c r="Q486" s="24" t="str">
        <f t="shared" si="112"/>
        <v/>
      </c>
      <c r="R486" s="24" t="str">
        <f>IF($L486="","",VLOOKUP(Q486,LISTAS!$F$5:$G$1006,2,0))</f>
        <v/>
      </c>
      <c r="S486" s="36" t="str">
        <f t="shared" si="113"/>
        <v/>
      </c>
      <c r="T486" s="25" t="str">
        <f t="shared" si="114"/>
        <v/>
      </c>
      <c r="U486" s="25" t="str">
        <f t="shared" si="106"/>
        <v/>
      </c>
    </row>
    <row r="487" spans="2:21" ht="16.5" x14ac:dyDescent="0.3">
      <c r="B487" s="26"/>
      <c r="C487" s="22" t="str">
        <f>IF(B487="","",VLOOKUP(B487,LISTAS!$F$5:$G$1006,2,0))</f>
        <v/>
      </c>
      <c r="D487" s="35"/>
      <c r="E487" s="35"/>
      <c r="F487" s="35" t="str">
        <f t="shared" si="95"/>
        <v/>
      </c>
      <c r="G487" s="5"/>
      <c r="H487" s="48" t="str">
        <f t="shared" si="105"/>
        <v/>
      </c>
      <c r="I487" s="63" t="str">
        <f t="shared" si="107"/>
        <v/>
      </c>
      <c r="J487" s="63" t="str">
        <f t="shared" si="108"/>
        <v/>
      </c>
      <c r="K487" s="48" t="str">
        <f t="shared" si="109"/>
        <v/>
      </c>
      <c r="L487" s="69" t="str">
        <f t="shared" si="99"/>
        <v/>
      </c>
      <c r="M487" s="67" t="str">
        <f t="shared" si="110"/>
        <v/>
      </c>
      <c r="N487" s="49">
        <v>59</v>
      </c>
      <c r="O487" s="28"/>
      <c r="P487" s="47" t="str">
        <f t="shared" si="111"/>
        <v/>
      </c>
      <c r="Q487" s="24" t="str">
        <f t="shared" si="112"/>
        <v/>
      </c>
      <c r="R487" s="24" t="str">
        <f>IF($L487="","",VLOOKUP(Q487,LISTAS!$F$5:$G$1006,2,0))</f>
        <v/>
      </c>
      <c r="S487" s="36" t="str">
        <f t="shared" si="113"/>
        <v/>
      </c>
      <c r="T487" s="25" t="str">
        <f t="shared" si="114"/>
        <v/>
      </c>
      <c r="U487" s="25" t="str">
        <f t="shared" si="106"/>
        <v/>
      </c>
    </row>
    <row r="488" spans="2:21" ht="16.5" x14ac:dyDescent="0.3">
      <c r="B488" s="26"/>
      <c r="C488" s="22" t="str">
        <f>IF(B488="","",VLOOKUP(B488,LISTAS!$F$5:$G$1006,2,0))</f>
        <v/>
      </c>
      <c r="D488" s="35"/>
      <c r="E488" s="35"/>
      <c r="F488" s="35" t="str">
        <f t="shared" si="95"/>
        <v/>
      </c>
      <c r="G488" s="5"/>
      <c r="H488" s="48" t="str">
        <f t="shared" si="105"/>
        <v/>
      </c>
      <c r="I488" s="63" t="str">
        <f t="shared" si="107"/>
        <v/>
      </c>
      <c r="J488" s="63" t="str">
        <f t="shared" si="108"/>
        <v/>
      </c>
      <c r="K488" s="48" t="str">
        <f t="shared" si="109"/>
        <v/>
      </c>
      <c r="L488" s="69" t="str">
        <f t="shared" si="99"/>
        <v/>
      </c>
      <c r="M488" s="67" t="str">
        <f t="shared" si="110"/>
        <v/>
      </c>
      <c r="N488" s="49">
        <v>60</v>
      </c>
      <c r="O488" s="28"/>
      <c r="P488" s="47" t="str">
        <f t="shared" si="111"/>
        <v/>
      </c>
      <c r="Q488" s="24" t="str">
        <f t="shared" si="112"/>
        <v/>
      </c>
      <c r="R488" s="24" t="str">
        <f>IF($L488="","",VLOOKUP(Q488,LISTAS!$F$5:$G$1006,2,0))</f>
        <v/>
      </c>
      <c r="S488" s="36" t="str">
        <f t="shared" si="113"/>
        <v/>
      </c>
      <c r="T488" s="25" t="str">
        <f t="shared" si="114"/>
        <v/>
      </c>
      <c r="U488" s="25" t="str">
        <f t="shared" si="106"/>
        <v/>
      </c>
    </row>
    <row r="489" spans="2:21" ht="16.5" x14ac:dyDescent="0.3">
      <c r="B489" s="26"/>
      <c r="C489" s="22" t="str">
        <f>IF(B489="","",VLOOKUP(B489,LISTAS!$F$5:$G$1006,2,0))</f>
        <v/>
      </c>
      <c r="D489" s="35"/>
      <c r="E489" s="35"/>
      <c r="F489" s="35" t="str">
        <f t="shared" si="95"/>
        <v/>
      </c>
      <c r="G489" s="5"/>
      <c r="H489" s="48" t="str">
        <f t="shared" si="105"/>
        <v/>
      </c>
      <c r="I489" s="63" t="str">
        <f t="shared" si="107"/>
        <v/>
      </c>
      <c r="J489" s="63" t="str">
        <f t="shared" si="108"/>
        <v/>
      </c>
      <c r="K489" s="48" t="str">
        <f t="shared" si="109"/>
        <v/>
      </c>
      <c r="L489" s="69" t="str">
        <f t="shared" si="99"/>
        <v/>
      </c>
      <c r="M489" s="67" t="str">
        <f t="shared" si="110"/>
        <v/>
      </c>
      <c r="N489" s="49">
        <v>61</v>
      </c>
      <c r="O489" s="28"/>
      <c r="P489" s="47" t="str">
        <f t="shared" si="111"/>
        <v/>
      </c>
      <c r="Q489" s="24" t="str">
        <f t="shared" si="112"/>
        <v/>
      </c>
      <c r="R489" s="24" t="str">
        <f>IF($L489="","",VLOOKUP(Q489,LISTAS!$F$5:$G$1006,2,0))</f>
        <v/>
      </c>
      <c r="S489" s="36" t="str">
        <f t="shared" si="113"/>
        <v/>
      </c>
      <c r="T489" s="25" t="str">
        <f t="shared" si="114"/>
        <v/>
      </c>
      <c r="U489" s="25" t="str">
        <f t="shared" si="106"/>
        <v/>
      </c>
    </row>
    <row r="490" spans="2:21" ht="16.5" x14ac:dyDescent="0.3">
      <c r="B490" s="26"/>
      <c r="C490" s="22" t="str">
        <f>IF(B490="","",VLOOKUP(B490,LISTAS!$F$5:$G$1006,2,0))</f>
        <v/>
      </c>
      <c r="D490" s="35"/>
      <c r="E490" s="35"/>
      <c r="F490" s="35" t="str">
        <f t="shared" si="95"/>
        <v/>
      </c>
      <c r="G490" s="5"/>
      <c r="H490" s="48" t="str">
        <f t="shared" si="105"/>
        <v/>
      </c>
      <c r="I490" s="63" t="str">
        <f t="shared" si="107"/>
        <v/>
      </c>
      <c r="J490" s="63" t="str">
        <f t="shared" si="108"/>
        <v/>
      </c>
      <c r="K490" s="48" t="str">
        <f t="shared" si="109"/>
        <v/>
      </c>
      <c r="L490" s="69" t="str">
        <f t="shared" si="99"/>
        <v/>
      </c>
      <c r="M490" s="67" t="str">
        <f t="shared" si="110"/>
        <v/>
      </c>
      <c r="N490" s="49">
        <v>62</v>
      </c>
      <c r="O490" s="28"/>
      <c r="P490" s="47" t="str">
        <f t="shared" si="111"/>
        <v/>
      </c>
      <c r="Q490" s="24" t="str">
        <f t="shared" si="112"/>
        <v/>
      </c>
      <c r="R490" s="24" t="str">
        <f>IF($L490="","",VLOOKUP(Q490,LISTAS!$F$5:$G$1006,2,0))</f>
        <v/>
      </c>
      <c r="S490" s="36" t="str">
        <f t="shared" si="113"/>
        <v/>
      </c>
      <c r="T490" s="25" t="str">
        <f t="shared" si="114"/>
        <v/>
      </c>
      <c r="U490" s="25" t="str">
        <f t="shared" si="106"/>
        <v/>
      </c>
    </row>
    <row r="491" spans="2:21" ht="16.5" x14ac:dyDescent="0.3">
      <c r="B491" s="26"/>
      <c r="C491" s="22" t="str">
        <f>IF(B491="","",VLOOKUP(B491,LISTAS!$F$5:$G$1006,2,0))</f>
        <v/>
      </c>
      <c r="D491" s="35"/>
      <c r="E491" s="35"/>
      <c r="F491" s="35" t="str">
        <f t="shared" si="95"/>
        <v/>
      </c>
      <c r="G491" s="5"/>
      <c r="H491" s="48" t="str">
        <f t="shared" si="105"/>
        <v/>
      </c>
      <c r="I491" s="63" t="str">
        <f t="shared" si="107"/>
        <v/>
      </c>
      <c r="J491" s="63" t="str">
        <f t="shared" si="108"/>
        <v/>
      </c>
      <c r="K491" s="48" t="str">
        <f t="shared" si="109"/>
        <v/>
      </c>
      <c r="L491" s="69" t="str">
        <f t="shared" si="99"/>
        <v/>
      </c>
      <c r="M491" s="67" t="str">
        <f t="shared" si="110"/>
        <v/>
      </c>
      <c r="N491" s="49">
        <v>63</v>
      </c>
      <c r="O491" s="28"/>
      <c r="P491" s="47" t="str">
        <f t="shared" si="111"/>
        <v/>
      </c>
      <c r="Q491" s="24" t="str">
        <f t="shared" si="112"/>
        <v/>
      </c>
      <c r="R491" s="24" t="str">
        <f>IF($L491="","",VLOOKUP(Q491,LISTAS!$F$5:$G$1006,2,0))</f>
        <v/>
      </c>
      <c r="S491" s="36" t="str">
        <f t="shared" si="113"/>
        <v/>
      </c>
      <c r="T491" s="25" t="str">
        <f t="shared" si="114"/>
        <v/>
      </c>
      <c r="U491" s="25" t="str">
        <f t="shared" si="106"/>
        <v/>
      </c>
    </row>
    <row r="492" spans="2:21" ht="16.5" x14ac:dyDescent="0.3">
      <c r="B492" s="26"/>
      <c r="C492" s="22" t="str">
        <f>IF(B492="","",VLOOKUP(B492,LISTAS!$F$5:$G$1006,2,0))</f>
        <v/>
      </c>
      <c r="D492" s="35"/>
      <c r="E492" s="35"/>
      <c r="F492" s="35" t="str">
        <f t="shared" si="95"/>
        <v/>
      </c>
      <c r="G492" s="5"/>
      <c r="H492" s="48" t="str">
        <f t="shared" si="105"/>
        <v/>
      </c>
      <c r="I492" s="63" t="str">
        <f t="shared" si="107"/>
        <v/>
      </c>
      <c r="J492" s="63" t="str">
        <f t="shared" si="108"/>
        <v/>
      </c>
      <c r="K492" s="48" t="str">
        <f t="shared" si="109"/>
        <v/>
      </c>
      <c r="L492" s="69" t="str">
        <f t="shared" si="99"/>
        <v/>
      </c>
      <c r="M492" s="67" t="str">
        <f t="shared" si="110"/>
        <v/>
      </c>
      <c r="N492" s="49">
        <v>64</v>
      </c>
      <c r="O492" s="28"/>
      <c r="P492" s="47" t="str">
        <f t="shared" si="111"/>
        <v/>
      </c>
      <c r="Q492" s="24" t="str">
        <f t="shared" si="112"/>
        <v/>
      </c>
      <c r="R492" s="24" t="str">
        <f>IF($L492="","",VLOOKUP(Q492,LISTAS!$F$5:$G$1006,2,0))</f>
        <v/>
      </c>
      <c r="S492" s="36" t="str">
        <f t="shared" si="113"/>
        <v/>
      </c>
      <c r="T492" s="25" t="str">
        <f t="shared" si="114"/>
        <v/>
      </c>
      <c r="U492" s="25" t="str">
        <f t="shared" si="106"/>
        <v/>
      </c>
    </row>
    <row r="493" spans="2:21" ht="16.5" x14ac:dyDescent="0.3">
      <c r="B493" s="26"/>
      <c r="C493" s="22" t="str">
        <f>IF(B493="","",VLOOKUP(B493,LISTAS!$F$5:$G$1006,2,0))</f>
        <v/>
      </c>
      <c r="D493" s="35"/>
      <c r="E493" s="35"/>
      <c r="F493" s="35" t="str">
        <f t="shared" ref="F493:F528" si="115">IF(D493="",IF(E493="","",SUM(D493:E493)),SUM(D493:E493))</f>
        <v/>
      </c>
      <c r="G493" s="5"/>
      <c r="H493" s="48" t="str">
        <f t="shared" si="105"/>
        <v/>
      </c>
      <c r="I493" s="63" t="str">
        <f t="shared" ref="I493:I528" si="116">IF($L493="","",IF(B493="","",B493))</f>
        <v/>
      </c>
      <c r="J493" s="63" t="str">
        <f t="shared" ref="J493:J528" si="117">IF($L493="","",IF(C493="","",C493))</f>
        <v/>
      </c>
      <c r="K493" s="48" t="str">
        <f t="shared" ref="K493:K528" si="118">IF($L493="","",F493)</f>
        <v/>
      </c>
      <c r="L493" s="69" t="str">
        <f t="shared" ref="L493:L528" si="119">H493</f>
        <v/>
      </c>
      <c r="M493" s="67" t="str">
        <f t="shared" ref="M493:M524" si="120">IF(L493="","",LARGE($L$429:$L$528,N493))</f>
        <v/>
      </c>
      <c r="N493" s="49">
        <v>65</v>
      </c>
      <c r="O493" s="28"/>
      <c r="P493" s="47" t="str">
        <f t="shared" ref="P493:P528" si="121">IF(S493&lt;&gt;"",_xlfn.RANK.EQ(S493,$S$429:$S$528,0),"")</f>
        <v/>
      </c>
      <c r="Q493" s="24" t="str">
        <f t="shared" ref="Q493:Q528" si="122">IF($L493="","",VLOOKUP(M493,$H$429:$K$528,2,0))</f>
        <v/>
      </c>
      <c r="R493" s="24" t="str">
        <f>IF($L493="","",VLOOKUP(Q493,LISTAS!$F$5:$G$1006,2,0))</f>
        <v/>
      </c>
      <c r="S493" s="36" t="str">
        <f t="shared" ref="S493:S528" si="123">IF($L493="","",VLOOKUP(M493,$H$429:$K$528,4,0))</f>
        <v/>
      </c>
      <c r="T493" s="25" t="str">
        <f t="shared" ref="T493:T524" si="124">IF($P493="","",IF(S493=$U$5,"",IF($P493=1,400,IF($P493=2,340,IF($P493=3,300,IF($P493=4,280,IF($P493=5,270,IF($P493=6,260,IF($P493=7,250,IF($P493=8,240,IF($P493=9,200,IF($P493=10,200,IF($P493=11,200,IF($P493=12,200,IF($P493=13,200,IF($P493=14,200,IF($P493=15,200,IF($P493=16,200,IF($P493&gt;16,"","")))))))))))))))))))</f>
        <v/>
      </c>
      <c r="U493" s="25" t="str">
        <f t="shared" si="106"/>
        <v/>
      </c>
    </row>
    <row r="494" spans="2:21" ht="16.5" x14ac:dyDescent="0.3">
      <c r="B494" s="26"/>
      <c r="C494" s="22" t="str">
        <f>IF(B494="","",VLOOKUP(B494,LISTAS!$F$5:$G$1006,2,0))</f>
        <v/>
      </c>
      <c r="D494" s="35"/>
      <c r="E494" s="35"/>
      <c r="F494" s="35" t="str">
        <f t="shared" si="115"/>
        <v/>
      </c>
      <c r="G494" s="5"/>
      <c r="H494" s="48" t="str">
        <f t="shared" ref="H494:H528" si="125">IF(F494="","",F494+(ROW(F494)/1000))</f>
        <v/>
      </c>
      <c r="I494" s="63" t="str">
        <f t="shared" si="116"/>
        <v/>
      </c>
      <c r="J494" s="63" t="str">
        <f t="shared" si="117"/>
        <v/>
      </c>
      <c r="K494" s="48" t="str">
        <f t="shared" si="118"/>
        <v/>
      </c>
      <c r="L494" s="69" t="str">
        <f t="shared" si="119"/>
        <v/>
      </c>
      <c r="M494" s="67" t="str">
        <f t="shared" si="120"/>
        <v/>
      </c>
      <c r="N494" s="49">
        <v>66</v>
      </c>
      <c r="O494" s="28"/>
      <c r="P494" s="47" t="str">
        <f t="shared" si="121"/>
        <v/>
      </c>
      <c r="Q494" s="24" t="str">
        <f t="shared" si="122"/>
        <v/>
      </c>
      <c r="R494" s="24" t="str">
        <f>IF($L494="","",VLOOKUP(Q494,LISTAS!$F$5:$G$1006,2,0))</f>
        <v/>
      </c>
      <c r="S494" s="36" t="str">
        <f t="shared" si="123"/>
        <v/>
      </c>
      <c r="T494" s="25" t="str">
        <f t="shared" si="124"/>
        <v/>
      </c>
      <c r="U494" s="25" t="str">
        <f t="shared" ref="U494:U528" si="126">IF(P494="","",IF($S$5="NÃO","",IF(S494=$U$5,"",IF(P494=1,400,IF(P494=2,340,IF(P494=3,300,IF(P494=4,280,IF(P494=5,270,IF(P494=6,260,IF(P494=7,250,IF(P494=8,240,IF(P494=9,200,IF(P494=10,200,IF(P494=11,200,IF(P494=12,200,IF(P494=13,200,IF(P494=14,200,IF(P494=15,200,IF(P494=16,200,IF(P494&gt;16,"",""))))))))))))))))))))</f>
        <v/>
      </c>
    </row>
    <row r="495" spans="2:21" ht="16.5" x14ac:dyDescent="0.3">
      <c r="B495" s="26"/>
      <c r="C495" s="22" t="str">
        <f>IF(B495="","",VLOOKUP(B495,LISTAS!$F$5:$G$1006,2,0))</f>
        <v/>
      </c>
      <c r="D495" s="35"/>
      <c r="E495" s="35"/>
      <c r="F495" s="35" t="str">
        <f t="shared" si="115"/>
        <v/>
      </c>
      <c r="G495" s="5"/>
      <c r="H495" s="48" t="str">
        <f t="shared" si="125"/>
        <v/>
      </c>
      <c r="I495" s="63" t="str">
        <f t="shared" si="116"/>
        <v/>
      </c>
      <c r="J495" s="63" t="str">
        <f t="shared" si="117"/>
        <v/>
      </c>
      <c r="K495" s="48" t="str">
        <f t="shared" si="118"/>
        <v/>
      </c>
      <c r="L495" s="69" t="str">
        <f t="shared" si="119"/>
        <v/>
      </c>
      <c r="M495" s="67" t="str">
        <f t="shared" si="120"/>
        <v/>
      </c>
      <c r="N495" s="49">
        <v>67</v>
      </c>
      <c r="O495" s="28"/>
      <c r="P495" s="47" t="str">
        <f t="shared" si="121"/>
        <v/>
      </c>
      <c r="Q495" s="24" t="str">
        <f t="shared" si="122"/>
        <v/>
      </c>
      <c r="R495" s="24" t="str">
        <f>IF($L495="","",VLOOKUP(Q495,LISTAS!$F$5:$G$1006,2,0))</f>
        <v/>
      </c>
      <c r="S495" s="36" t="str">
        <f t="shared" si="123"/>
        <v/>
      </c>
      <c r="T495" s="25" t="str">
        <f t="shared" si="124"/>
        <v/>
      </c>
      <c r="U495" s="25" t="str">
        <f t="shared" si="126"/>
        <v/>
      </c>
    </row>
    <row r="496" spans="2:21" ht="16.5" x14ac:dyDescent="0.3">
      <c r="B496" s="26"/>
      <c r="C496" s="22" t="str">
        <f>IF(B496="","",VLOOKUP(B496,LISTAS!$F$5:$G$1006,2,0))</f>
        <v/>
      </c>
      <c r="D496" s="35"/>
      <c r="E496" s="35"/>
      <c r="F496" s="35" t="str">
        <f t="shared" si="115"/>
        <v/>
      </c>
      <c r="G496" s="5"/>
      <c r="H496" s="48" t="str">
        <f t="shared" si="125"/>
        <v/>
      </c>
      <c r="I496" s="63" t="str">
        <f t="shared" si="116"/>
        <v/>
      </c>
      <c r="J496" s="63" t="str">
        <f t="shared" si="117"/>
        <v/>
      </c>
      <c r="K496" s="48" t="str">
        <f t="shared" si="118"/>
        <v/>
      </c>
      <c r="L496" s="69" t="str">
        <f t="shared" si="119"/>
        <v/>
      </c>
      <c r="M496" s="67" t="str">
        <f t="shared" si="120"/>
        <v/>
      </c>
      <c r="N496" s="49">
        <v>68</v>
      </c>
      <c r="O496" s="28"/>
      <c r="P496" s="47" t="str">
        <f t="shared" si="121"/>
        <v/>
      </c>
      <c r="Q496" s="24" t="str">
        <f t="shared" si="122"/>
        <v/>
      </c>
      <c r="R496" s="24" t="str">
        <f>IF($L496="","",VLOOKUP(Q496,LISTAS!$F$5:$G$1006,2,0))</f>
        <v/>
      </c>
      <c r="S496" s="36" t="str">
        <f t="shared" si="123"/>
        <v/>
      </c>
      <c r="T496" s="25" t="str">
        <f t="shared" si="124"/>
        <v/>
      </c>
      <c r="U496" s="25" t="str">
        <f t="shared" si="126"/>
        <v/>
      </c>
    </row>
    <row r="497" spans="2:21" ht="16.5" x14ac:dyDescent="0.3">
      <c r="B497" s="26"/>
      <c r="C497" s="22" t="str">
        <f>IF(B497="","",VLOOKUP(B497,LISTAS!$F$5:$G$1006,2,0))</f>
        <v/>
      </c>
      <c r="D497" s="35"/>
      <c r="E497" s="35"/>
      <c r="F497" s="35" t="str">
        <f t="shared" si="115"/>
        <v/>
      </c>
      <c r="G497" s="5"/>
      <c r="H497" s="48" t="str">
        <f t="shared" si="125"/>
        <v/>
      </c>
      <c r="I497" s="63" t="str">
        <f t="shared" si="116"/>
        <v/>
      </c>
      <c r="J497" s="63" t="str">
        <f t="shared" si="117"/>
        <v/>
      </c>
      <c r="K497" s="48" t="str">
        <f t="shared" si="118"/>
        <v/>
      </c>
      <c r="L497" s="69" t="str">
        <f t="shared" si="119"/>
        <v/>
      </c>
      <c r="M497" s="67" t="str">
        <f t="shared" si="120"/>
        <v/>
      </c>
      <c r="N497" s="49">
        <v>69</v>
      </c>
      <c r="O497" s="28"/>
      <c r="P497" s="47" t="str">
        <f t="shared" si="121"/>
        <v/>
      </c>
      <c r="Q497" s="24" t="str">
        <f t="shared" si="122"/>
        <v/>
      </c>
      <c r="R497" s="24" t="str">
        <f>IF($L497="","",VLOOKUP(Q497,LISTAS!$F$5:$G$1006,2,0))</f>
        <v/>
      </c>
      <c r="S497" s="36" t="str">
        <f t="shared" si="123"/>
        <v/>
      </c>
      <c r="T497" s="25" t="str">
        <f t="shared" si="124"/>
        <v/>
      </c>
      <c r="U497" s="25" t="str">
        <f t="shared" si="126"/>
        <v/>
      </c>
    </row>
    <row r="498" spans="2:21" ht="16.5" x14ac:dyDescent="0.3">
      <c r="B498" s="26"/>
      <c r="C498" s="22" t="str">
        <f>IF(B498="","",VLOOKUP(B498,LISTAS!$F$5:$G$1006,2,0))</f>
        <v/>
      </c>
      <c r="D498" s="35"/>
      <c r="E498" s="35"/>
      <c r="F498" s="35" t="str">
        <f t="shared" si="115"/>
        <v/>
      </c>
      <c r="G498" s="5"/>
      <c r="H498" s="48" t="str">
        <f t="shared" si="125"/>
        <v/>
      </c>
      <c r="I498" s="63" t="str">
        <f t="shared" si="116"/>
        <v/>
      </c>
      <c r="J498" s="63" t="str">
        <f t="shared" si="117"/>
        <v/>
      </c>
      <c r="K498" s="48" t="str">
        <f t="shared" si="118"/>
        <v/>
      </c>
      <c r="L498" s="69" t="str">
        <f t="shared" si="119"/>
        <v/>
      </c>
      <c r="M498" s="67" t="str">
        <f t="shared" si="120"/>
        <v/>
      </c>
      <c r="N498" s="49">
        <v>70</v>
      </c>
      <c r="O498" s="28"/>
      <c r="P498" s="47" t="str">
        <f t="shared" si="121"/>
        <v/>
      </c>
      <c r="Q498" s="24" t="str">
        <f t="shared" si="122"/>
        <v/>
      </c>
      <c r="R498" s="24" t="str">
        <f>IF($L498="","",VLOOKUP(Q498,LISTAS!$F$5:$G$1006,2,0))</f>
        <v/>
      </c>
      <c r="S498" s="36" t="str">
        <f t="shared" si="123"/>
        <v/>
      </c>
      <c r="T498" s="25" t="str">
        <f t="shared" si="124"/>
        <v/>
      </c>
      <c r="U498" s="25" t="str">
        <f t="shared" si="126"/>
        <v/>
      </c>
    </row>
    <row r="499" spans="2:21" ht="16.5" x14ac:dyDescent="0.3">
      <c r="B499" s="26"/>
      <c r="C499" s="22" t="str">
        <f>IF(B499="","",VLOOKUP(B499,LISTAS!$F$5:$G$1006,2,0))</f>
        <v/>
      </c>
      <c r="D499" s="35"/>
      <c r="E499" s="35"/>
      <c r="F499" s="35" t="str">
        <f t="shared" si="115"/>
        <v/>
      </c>
      <c r="G499" s="5"/>
      <c r="H499" s="48" t="str">
        <f t="shared" si="125"/>
        <v/>
      </c>
      <c r="I499" s="63" t="str">
        <f t="shared" si="116"/>
        <v/>
      </c>
      <c r="J499" s="63" t="str">
        <f t="shared" si="117"/>
        <v/>
      </c>
      <c r="K499" s="48" t="str">
        <f t="shared" si="118"/>
        <v/>
      </c>
      <c r="L499" s="69" t="str">
        <f t="shared" si="119"/>
        <v/>
      </c>
      <c r="M499" s="67" t="str">
        <f t="shared" si="120"/>
        <v/>
      </c>
      <c r="N499" s="49">
        <v>71</v>
      </c>
      <c r="O499" s="28"/>
      <c r="P499" s="47" t="str">
        <f t="shared" si="121"/>
        <v/>
      </c>
      <c r="Q499" s="24" t="str">
        <f t="shared" si="122"/>
        <v/>
      </c>
      <c r="R499" s="24" t="str">
        <f>IF($L499="","",VLOOKUP(Q499,LISTAS!$F$5:$G$1006,2,0))</f>
        <v/>
      </c>
      <c r="S499" s="36" t="str">
        <f t="shared" si="123"/>
        <v/>
      </c>
      <c r="T499" s="25" t="str">
        <f t="shared" si="124"/>
        <v/>
      </c>
      <c r="U499" s="25" t="str">
        <f t="shared" si="126"/>
        <v/>
      </c>
    </row>
    <row r="500" spans="2:21" ht="16.5" x14ac:dyDescent="0.3">
      <c r="B500" s="26"/>
      <c r="C500" s="22" t="str">
        <f>IF(B500="","",VLOOKUP(B500,LISTAS!$F$5:$G$1006,2,0))</f>
        <v/>
      </c>
      <c r="D500" s="35"/>
      <c r="E500" s="35"/>
      <c r="F500" s="35" t="str">
        <f t="shared" si="115"/>
        <v/>
      </c>
      <c r="G500" s="5"/>
      <c r="H500" s="48" t="str">
        <f t="shared" si="125"/>
        <v/>
      </c>
      <c r="I500" s="63" t="str">
        <f t="shared" si="116"/>
        <v/>
      </c>
      <c r="J500" s="63" t="str">
        <f t="shared" si="117"/>
        <v/>
      </c>
      <c r="K500" s="48" t="str">
        <f t="shared" si="118"/>
        <v/>
      </c>
      <c r="L500" s="69" t="str">
        <f t="shared" si="119"/>
        <v/>
      </c>
      <c r="M500" s="67" t="str">
        <f t="shared" si="120"/>
        <v/>
      </c>
      <c r="N500" s="49">
        <v>72</v>
      </c>
      <c r="O500" s="28"/>
      <c r="P500" s="47" t="str">
        <f t="shared" si="121"/>
        <v/>
      </c>
      <c r="Q500" s="24" t="str">
        <f t="shared" si="122"/>
        <v/>
      </c>
      <c r="R500" s="24" t="str">
        <f>IF($L500="","",VLOOKUP(Q500,LISTAS!$F$5:$G$1006,2,0))</f>
        <v/>
      </c>
      <c r="S500" s="36" t="str">
        <f t="shared" si="123"/>
        <v/>
      </c>
      <c r="T500" s="25" t="str">
        <f t="shared" si="124"/>
        <v/>
      </c>
      <c r="U500" s="25" t="str">
        <f t="shared" si="126"/>
        <v/>
      </c>
    </row>
    <row r="501" spans="2:21" ht="16.5" x14ac:dyDescent="0.3">
      <c r="B501" s="26"/>
      <c r="C501" s="22" t="str">
        <f>IF(B501="","",VLOOKUP(B501,LISTAS!$F$5:$G$1006,2,0))</f>
        <v/>
      </c>
      <c r="D501" s="35"/>
      <c r="E501" s="35"/>
      <c r="F501" s="35" t="str">
        <f t="shared" si="115"/>
        <v/>
      </c>
      <c r="G501" s="5"/>
      <c r="H501" s="48" t="str">
        <f t="shared" si="125"/>
        <v/>
      </c>
      <c r="I501" s="63" t="str">
        <f t="shared" si="116"/>
        <v/>
      </c>
      <c r="J501" s="63" t="str">
        <f t="shared" si="117"/>
        <v/>
      </c>
      <c r="K501" s="48" t="str">
        <f t="shared" si="118"/>
        <v/>
      </c>
      <c r="L501" s="69" t="str">
        <f t="shared" si="119"/>
        <v/>
      </c>
      <c r="M501" s="67" t="str">
        <f t="shared" si="120"/>
        <v/>
      </c>
      <c r="N501" s="49">
        <v>73</v>
      </c>
      <c r="O501" s="28"/>
      <c r="P501" s="47" t="str">
        <f t="shared" si="121"/>
        <v/>
      </c>
      <c r="Q501" s="24" t="str">
        <f t="shared" si="122"/>
        <v/>
      </c>
      <c r="R501" s="24" t="str">
        <f>IF($L501="","",VLOOKUP(Q501,LISTAS!$F$5:$G$1006,2,0))</f>
        <v/>
      </c>
      <c r="S501" s="36" t="str">
        <f t="shared" si="123"/>
        <v/>
      </c>
      <c r="T501" s="25" t="str">
        <f t="shared" si="124"/>
        <v/>
      </c>
      <c r="U501" s="25" t="str">
        <f t="shared" si="126"/>
        <v/>
      </c>
    </row>
    <row r="502" spans="2:21" ht="16.5" x14ac:dyDescent="0.3">
      <c r="B502" s="26"/>
      <c r="C502" s="22" t="str">
        <f>IF(B502="","",VLOOKUP(B502,LISTAS!$F$5:$G$1006,2,0))</f>
        <v/>
      </c>
      <c r="D502" s="35"/>
      <c r="E502" s="35"/>
      <c r="F502" s="35" t="str">
        <f t="shared" si="115"/>
        <v/>
      </c>
      <c r="G502" s="5"/>
      <c r="H502" s="48" t="str">
        <f t="shared" si="125"/>
        <v/>
      </c>
      <c r="I502" s="63" t="str">
        <f t="shared" si="116"/>
        <v/>
      </c>
      <c r="J502" s="63" t="str">
        <f t="shared" si="117"/>
        <v/>
      </c>
      <c r="K502" s="48" t="str">
        <f t="shared" si="118"/>
        <v/>
      </c>
      <c r="L502" s="69" t="str">
        <f t="shared" si="119"/>
        <v/>
      </c>
      <c r="M502" s="67" t="str">
        <f t="shared" si="120"/>
        <v/>
      </c>
      <c r="N502" s="49">
        <v>74</v>
      </c>
      <c r="O502" s="28"/>
      <c r="P502" s="47" t="str">
        <f t="shared" si="121"/>
        <v/>
      </c>
      <c r="Q502" s="24" t="str">
        <f t="shared" si="122"/>
        <v/>
      </c>
      <c r="R502" s="24" t="str">
        <f>IF($L502="","",VLOOKUP(Q502,LISTAS!$F$5:$G$1006,2,0))</f>
        <v/>
      </c>
      <c r="S502" s="36" t="str">
        <f t="shared" si="123"/>
        <v/>
      </c>
      <c r="T502" s="25" t="str">
        <f t="shared" si="124"/>
        <v/>
      </c>
      <c r="U502" s="25" t="str">
        <f t="shared" si="126"/>
        <v/>
      </c>
    </row>
    <row r="503" spans="2:21" ht="16.5" x14ac:dyDescent="0.3">
      <c r="B503" s="26"/>
      <c r="C503" s="22" t="str">
        <f>IF(B503="","",VLOOKUP(B503,LISTAS!$F$5:$G$1006,2,0))</f>
        <v/>
      </c>
      <c r="D503" s="35"/>
      <c r="E503" s="35"/>
      <c r="F503" s="35" t="str">
        <f t="shared" si="115"/>
        <v/>
      </c>
      <c r="G503" s="5"/>
      <c r="H503" s="48" t="str">
        <f t="shared" si="125"/>
        <v/>
      </c>
      <c r="I503" s="63" t="str">
        <f t="shared" si="116"/>
        <v/>
      </c>
      <c r="J503" s="63" t="str">
        <f t="shared" si="117"/>
        <v/>
      </c>
      <c r="K503" s="48" t="str">
        <f t="shared" si="118"/>
        <v/>
      </c>
      <c r="L503" s="69" t="str">
        <f t="shared" si="119"/>
        <v/>
      </c>
      <c r="M503" s="67" t="str">
        <f t="shared" si="120"/>
        <v/>
      </c>
      <c r="N503" s="49">
        <v>75</v>
      </c>
      <c r="O503" s="28"/>
      <c r="P503" s="47" t="str">
        <f t="shared" si="121"/>
        <v/>
      </c>
      <c r="Q503" s="24" t="str">
        <f t="shared" si="122"/>
        <v/>
      </c>
      <c r="R503" s="24" t="str">
        <f>IF($L503="","",VLOOKUP(Q503,LISTAS!$F$5:$G$1006,2,0))</f>
        <v/>
      </c>
      <c r="S503" s="36" t="str">
        <f t="shared" si="123"/>
        <v/>
      </c>
      <c r="T503" s="25" t="str">
        <f t="shared" si="124"/>
        <v/>
      </c>
      <c r="U503" s="25" t="str">
        <f t="shared" si="126"/>
        <v/>
      </c>
    </row>
    <row r="504" spans="2:21" ht="16.5" x14ac:dyDescent="0.3">
      <c r="B504" s="26"/>
      <c r="C504" s="22" t="str">
        <f>IF(B504="","",VLOOKUP(B504,LISTAS!$F$5:$G$1006,2,0))</f>
        <v/>
      </c>
      <c r="D504" s="35"/>
      <c r="E504" s="35"/>
      <c r="F504" s="35" t="str">
        <f t="shared" si="115"/>
        <v/>
      </c>
      <c r="G504" s="5"/>
      <c r="H504" s="48" t="str">
        <f t="shared" si="125"/>
        <v/>
      </c>
      <c r="I504" s="63" t="str">
        <f t="shared" si="116"/>
        <v/>
      </c>
      <c r="J504" s="63" t="str">
        <f t="shared" si="117"/>
        <v/>
      </c>
      <c r="K504" s="48" t="str">
        <f t="shared" si="118"/>
        <v/>
      </c>
      <c r="L504" s="69" t="str">
        <f t="shared" si="119"/>
        <v/>
      </c>
      <c r="M504" s="67" t="str">
        <f t="shared" si="120"/>
        <v/>
      </c>
      <c r="N504" s="49">
        <v>76</v>
      </c>
      <c r="O504" s="28"/>
      <c r="P504" s="47" t="str">
        <f t="shared" si="121"/>
        <v/>
      </c>
      <c r="Q504" s="24" t="str">
        <f t="shared" si="122"/>
        <v/>
      </c>
      <c r="R504" s="24" t="str">
        <f>IF($L504="","",VLOOKUP(Q504,LISTAS!$F$5:$G$1006,2,0))</f>
        <v/>
      </c>
      <c r="S504" s="36" t="str">
        <f t="shared" si="123"/>
        <v/>
      </c>
      <c r="T504" s="25" t="str">
        <f t="shared" si="124"/>
        <v/>
      </c>
      <c r="U504" s="25" t="str">
        <f t="shared" si="126"/>
        <v/>
      </c>
    </row>
    <row r="505" spans="2:21" ht="16.5" x14ac:dyDescent="0.3">
      <c r="B505" s="26"/>
      <c r="C505" s="22" t="str">
        <f>IF(B505="","",VLOOKUP(B505,LISTAS!$F$5:$G$1006,2,0))</f>
        <v/>
      </c>
      <c r="D505" s="35"/>
      <c r="E505" s="35"/>
      <c r="F505" s="35" t="str">
        <f t="shared" si="115"/>
        <v/>
      </c>
      <c r="G505" s="5"/>
      <c r="H505" s="48" t="str">
        <f t="shared" si="125"/>
        <v/>
      </c>
      <c r="I505" s="63" t="str">
        <f t="shared" si="116"/>
        <v/>
      </c>
      <c r="J505" s="63" t="str">
        <f t="shared" si="117"/>
        <v/>
      </c>
      <c r="K505" s="48" t="str">
        <f t="shared" si="118"/>
        <v/>
      </c>
      <c r="L505" s="69" t="str">
        <f t="shared" si="119"/>
        <v/>
      </c>
      <c r="M505" s="67" t="str">
        <f t="shared" si="120"/>
        <v/>
      </c>
      <c r="N505" s="49">
        <v>77</v>
      </c>
      <c r="O505" s="28"/>
      <c r="P505" s="47" t="str">
        <f t="shared" si="121"/>
        <v/>
      </c>
      <c r="Q505" s="24" t="str">
        <f t="shared" si="122"/>
        <v/>
      </c>
      <c r="R505" s="24" t="str">
        <f>IF($L505="","",VLOOKUP(Q505,LISTAS!$F$5:$G$1006,2,0))</f>
        <v/>
      </c>
      <c r="S505" s="36" t="str">
        <f t="shared" si="123"/>
        <v/>
      </c>
      <c r="T505" s="25" t="str">
        <f t="shared" si="124"/>
        <v/>
      </c>
      <c r="U505" s="25" t="str">
        <f t="shared" si="126"/>
        <v/>
      </c>
    </row>
    <row r="506" spans="2:21" ht="16.5" x14ac:dyDescent="0.3">
      <c r="B506" s="26"/>
      <c r="C506" s="22" t="str">
        <f>IF(B506="","",VLOOKUP(B506,LISTAS!$F$5:$G$1006,2,0))</f>
        <v/>
      </c>
      <c r="D506" s="35"/>
      <c r="E506" s="35"/>
      <c r="F506" s="35" t="str">
        <f t="shared" si="115"/>
        <v/>
      </c>
      <c r="G506" s="5"/>
      <c r="H506" s="48" t="str">
        <f t="shared" si="125"/>
        <v/>
      </c>
      <c r="I506" s="63" t="str">
        <f t="shared" si="116"/>
        <v/>
      </c>
      <c r="J506" s="63" t="str">
        <f t="shared" si="117"/>
        <v/>
      </c>
      <c r="K506" s="48" t="str">
        <f t="shared" si="118"/>
        <v/>
      </c>
      <c r="L506" s="69" t="str">
        <f t="shared" si="119"/>
        <v/>
      </c>
      <c r="M506" s="67" t="str">
        <f t="shared" si="120"/>
        <v/>
      </c>
      <c r="N506" s="49">
        <v>78</v>
      </c>
      <c r="O506" s="28"/>
      <c r="P506" s="47" t="str">
        <f t="shared" si="121"/>
        <v/>
      </c>
      <c r="Q506" s="24" t="str">
        <f t="shared" si="122"/>
        <v/>
      </c>
      <c r="R506" s="24" t="str">
        <f>IF($L506="","",VLOOKUP(Q506,LISTAS!$F$5:$G$1006,2,0))</f>
        <v/>
      </c>
      <c r="S506" s="36" t="str">
        <f t="shared" si="123"/>
        <v/>
      </c>
      <c r="T506" s="25" t="str">
        <f t="shared" si="124"/>
        <v/>
      </c>
      <c r="U506" s="25" t="str">
        <f t="shared" si="126"/>
        <v/>
      </c>
    </row>
    <row r="507" spans="2:21" ht="16.5" x14ac:dyDescent="0.3">
      <c r="B507" s="26"/>
      <c r="C507" s="22" t="str">
        <f>IF(B507="","",VLOOKUP(B507,LISTAS!$F$5:$G$1006,2,0))</f>
        <v/>
      </c>
      <c r="D507" s="35"/>
      <c r="E507" s="35"/>
      <c r="F507" s="35" t="str">
        <f t="shared" si="115"/>
        <v/>
      </c>
      <c r="G507" s="5"/>
      <c r="H507" s="48" t="str">
        <f t="shared" si="125"/>
        <v/>
      </c>
      <c r="I507" s="63" t="str">
        <f t="shared" si="116"/>
        <v/>
      </c>
      <c r="J507" s="63" t="str">
        <f t="shared" si="117"/>
        <v/>
      </c>
      <c r="K507" s="48" t="str">
        <f t="shared" si="118"/>
        <v/>
      </c>
      <c r="L507" s="69" t="str">
        <f t="shared" si="119"/>
        <v/>
      </c>
      <c r="M507" s="67" t="str">
        <f t="shared" si="120"/>
        <v/>
      </c>
      <c r="N507" s="49">
        <v>79</v>
      </c>
      <c r="O507" s="28"/>
      <c r="P507" s="47" t="str">
        <f t="shared" si="121"/>
        <v/>
      </c>
      <c r="Q507" s="24" t="str">
        <f t="shared" si="122"/>
        <v/>
      </c>
      <c r="R507" s="24" t="str">
        <f>IF($L507="","",VLOOKUP(Q507,LISTAS!$F$5:$G$1006,2,0))</f>
        <v/>
      </c>
      <c r="S507" s="36" t="str">
        <f t="shared" si="123"/>
        <v/>
      </c>
      <c r="T507" s="25" t="str">
        <f t="shared" si="124"/>
        <v/>
      </c>
      <c r="U507" s="25" t="str">
        <f t="shared" si="126"/>
        <v/>
      </c>
    </row>
    <row r="508" spans="2:21" ht="16.5" x14ac:dyDescent="0.3">
      <c r="B508" s="26"/>
      <c r="C508" s="22" t="str">
        <f>IF(B508="","",VLOOKUP(B508,LISTAS!$F$5:$G$1006,2,0))</f>
        <v/>
      </c>
      <c r="D508" s="35"/>
      <c r="E508" s="35"/>
      <c r="F508" s="35" t="str">
        <f t="shared" si="115"/>
        <v/>
      </c>
      <c r="G508" s="5"/>
      <c r="H508" s="48" t="str">
        <f t="shared" si="125"/>
        <v/>
      </c>
      <c r="I508" s="63" t="str">
        <f t="shared" si="116"/>
        <v/>
      </c>
      <c r="J508" s="63" t="str">
        <f t="shared" si="117"/>
        <v/>
      </c>
      <c r="K508" s="48" t="str">
        <f t="shared" si="118"/>
        <v/>
      </c>
      <c r="L508" s="69" t="str">
        <f t="shared" si="119"/>
        <v/>
      </c>
      <c r="M508" s="67" t="str">
        <f t="shared" si="120"/>
        <v/>
      </c>
      <c r="N508" s="49">
        <v>80</v>
      </c>
      <c r="O508" s="28"/>
      <c r="P508" s="47" t="str">
        <f t="shared" si="121"/>
        <v/>
      </c>
      <c r="Q508" s="24" t="str">
        <f t="shared" si="122"/>
        <v/>
      </c>
      <c r="R508" s="24" t="str">
        <f>IF($L508="","",VLOOKUP(Q508,LISTAS!$F$5:$G$1006,2,0))</f>
        <v/>
      </c>
      <c r="S508" s="36" t="str">
        <f t="shared" si="123"/>
        <v/>
      </c>
      <c r="T508" s="25" t="str">
        <f t="shared" si="124"/>
        <v/>
      </c>
      <c r="U508" s="25" t="str">
        <f t="shared" si="126"/>
        <v/>
      </c>
    </row>
    <row r="509" spans="2:21" ht="16.5" x14ac:dyDescent="0.3">
      <c r="B509" s="26"/>
      <c r="C509" s="22" t="str">
        <f>IF(B509="","",VLOOKUP(B509,LISTAS!$F$5:$G$1006,2,0))</f>
        <v/>
      </c>
      <c r="D509" s="35"/>
      <c r="E509" s="35"/>
      <c r="F509" s="35" t="str">
        <f t="shared" si="115"/>
        <v/>
      </c>
      <c r="G509" s="5"/>
      <c r="H509" s="48" t="str">
        <f t="shared" si="125"/>
        <v/>
      </c>
      <c r="I509" s="63" t="str">
        <f t="shared" si="116"/>
        <v/>
      </c>
      <c r="J509" s="63" t="str">
        <f t="shared" si="117"/>
        <v/>
      </c>
      <c r="K509" s="48" t="str">
        <f t="shared" si="118"/>
        <v/>
      </c>
      <c r="L509" s="69" t="str">
        <f t="shared" si="119"/>
        <v/>
      </c>
      <c r="M509" s="67" t="str">
        <f t="shared" si="120"/>
        <v/>
      </c>
      <c r="N509" s="49">
        <v>81</v>
      </c>
      <c r="O509" s="28"/>
      <c r="P509" s="47" t="str">
        <f t="shared" si="121"/>
        <v/>
      </c>
      <c r="Q509" s="24" t="str">
        <f t="shared" si="122"/>
        <v/>
      </c>
      <c r="R509" s="24" t="str">
        <f>IF($L509="","",VLOOKUP(Q509,LISTAS!$F$5:$G$1006,2,0))</f>
        <v/>
      </c>
      <c r="S509" s="36" t="str">
        <f t="shared" si="123"/>
        <v/>
      </c>
      <c r="T509" s="25" t="str">
        <f t="shared" si="124"/>
        <v/>
      </c>
      <c r="U509" s="25" t="str">
        <f t="shared" si="126"/>
        <v/>
      </c>
    </row>
    <row r="510" spans="2:21" ht="16.5" x14ac:dyDescent="0.3">
      <c r="B510" s="26"/>
      <c r="C510" s="22" t="str">
        <f>IF(B510="","",VLOOKUP(B510,LISTAS!$F$5:$G$1006,2,0))</f>
        <v/>
      </c>
      <c r="D510" s="35"/>
      <c r="E510" s="35"/>
      <c r="F510" s="35" t="str">
        <f t="shared" si="115"/>
        <v/>
      </c>
      <c r="G510" s="5"/>
      <c r="H510" s="48" t="str">
        <f t="shared" si="125"/>
        <v/>
      </c>
      <c r="I510" s="63" t="str">
        <f t="shared" si="116"/>
        <v/>
      </c>
      <c r="J510" s="63" t="str">
        <f t="shared" si="117"/>
        <v/>
      </c>
      <c r="K510" s="48" t="str">
        <f t="shared" si="118"/>
        <v/>
      </c>
      <c r="L510" s="69" t="str">
        <f t="shared" si="119"/>
        <v/>
      </c>
      <c r="M510" s="67" t="str">
        <f t="shared" si="120"/>
        <v/>
      </c>
      <c r="N510" s="49">
        <v>82</v>
      </c>
      <c r="O510" s="28"/>
      <c r="P510" s="47" t="str">
        <f t="shared" si="121"/>
        <v/>
      </c>
      <c r="Q510" s="24" t="str">
        <f t="shared" si="122"/>
        <v/>
      </c>
      <c r="R510" s="24" t="str">
        <f>IF($L510="","",VLOOKUP(Q510,LISTAS!$F$5:$G$1006,2,0))</f>
        <v/>
      </c>
      <c r="S510" s="36" t="str">
        <f t="shared" si="123"/>
        <v/>
      </c>
      <c r="T510" s="25" t="str">
        <f t="shared" si="124"/>
        <v/>
      </c>
      <c r="U510" s="25" t="str">
        <f t="shared" si="126"/>
        <v/>
      </c>
    </row>
    <row r="511" spans="2:21" ht="16.5" x14ac:dyDescent="0.3">
      <c r="B511" s="26"/>
      <c r="C511" s="22" t="str">
        <f>IF(B511="","",VLOOKUP(B511,LISTAS!$F$5:$G$1006,2,0))</f>
        <v/>
      </c>
      <c r="D511" s="35"/>
      <c r="E511" s="35"/>
      <c r="F511" s="35" t="str">
        <f t="shared" si="115"/>
        <v/>
      </c>
      <c r="G511" s="5"/>
      <c r="H511" s="48" t="str">
        <f t="shared" si="125"/>
        <v/>
      </c>
      <c r="I511" s="63" t="str">
        <f t="shared" si="116"/>
        <v/>
      </c>
      <c r="J511" s="63" t="str">
        <f t="shared" si="117"/>
        <v/>
      </c>
      <c r="K511" s="48" t="str">
        <f t="shared" si="118"/>
        <v/>
      </c>
      <c r="L511" s="69" t="str">
        <f t="shared" si="119"/>
        <v/>
      </c>
      <c r="M511" s="67" t="str">
        <f t="shared" si="120"/>
        <v/>
      </c>
      <c r="N511" s="49">
        <v>83</v>
      </c>
      <c r="O511" s="28"/>
      <c r="P511" s="47" t="str">
        <f t="shared" si="121"/>
        <v/>
      </c>
      <c r="Q511" s="24" t="str">
        <f t="shared" si="122"/>
        <v/>
      </c>
      <c r="R511" s="24" t="str">
        <f>IF($L511="","",VLOOKUP(Q511,LISTAS!$F$5:$G$1006,2,0))</f>
        <v/>
      </c>
      <c r="S511" s="36" t="str">
        <f t="shared" si="123"/>
        <v/>
      </c>
      <c r="T511" s="25" t="str">
        <f t="shared" si="124"/>
        <v/>
      </c>
      <c r="U511" s="25" t="str">
        <f t="shared" si="126"/>
        <v/>
      </c>
    </row>
    <row r="512" spans="2:21" ht="16.5" x14ac:dyDescent="0.3">
      <c r="B512" s="26"/>
      <c r="C512" s="22" t="str">
        <f>IF(B512="","",VLOOKUP(B512,LISTAS!$F$5:$G$1006,2,0))</f>
        <v/>
      </c>
      <c r="D512" s="35"/>
      <c r="E512" s="35"/>
      <c r="F512" s="35" t="str">
        <f t="shared" si="115"/>
        <v/>
      </c>
      <c r="G512" s="5"/>
      <c r="H512" s="48" t="str">
        <f t="shared" si="125"/>
        <v/>
      </c>
      <c r="I512" s="63" t="str">
        <f t="shared" si="116"/>
        <v/>
      </c>
      <c r="J512" s="63" t="str">
        <f t="shared" si="117"/>
        <v/>
      </c>
      <c r="K512" s="48" t="str">
        <f t="shared" si="118"/>
        <v/>
      </c>
      <c r="L512" s="69" t="str">
        <f t="shared" si="119"/>
        <v/>
      </c>
      <c r="M512" s="67" t="str">
        <f t="shared" si="120"/>
        <v/>
      </c>
      <c r="N512" s="49">
        <v>84</v>
      </c>
      <c r="O512" s="28"/>
      <c r="P512" s="47" t="str">
        <f t="shared" si="121"/>
        <v/>
      </c>
      <c r="Q512" s="24" t="str">
        <f t="shared" si="122"/>
        <v/>
      </c>
      <c r="R512" s="24" t="str">
        <f>IF($L512="","",VLOOKUP(Q512,LISTAS!$F$5:$G$1006,2,0))</f>
        <v/>
      </c>
      <c r="S512" s="36" t="str">
        <f t="shared" si="123"/>
        <v/>
      </c>
      <c r="T512" s="25" t="str">
        <f t="shared" si="124"/>
        <v/>
      </c>
      <c r="U512" s="25" t="str">
        <f t="shared" si="126"/>
        <v/>
      </c>
    </row>
    <row r="513" spans="2:21" ht="16.5" x14ac:dyDescent="0.3">
      <c r="B513" s="26"/>
      <c r="C513" s="22" t="str">
        <f>IF(B513="","",VLOOKUP(B513,LISTAS!$F$5:$G$1006,2,0))</f>
        <v/>
      </c>
      <c r="D513" s="35"/>
      <c r="E513" s="35"/>
      <c r="F513" s="35" t="str">
        <f t="shared" si="115"/>
        <v/>
      </c>
      <c r="G513" s="5"/>
      <c r="H513" s="48" t="str">
        <f t="shared" si="125"/>
        <v/>
      </c>
      <c r="I513" s="63" t="str">
        <f t="shared" si="116"/>
        <v/>
      </c>
      <c r="J513" s="63" t="str">
        <f t="shared" si="117"/>
        <v/>
      </c>
      <c r="K513" s="48" t="str">
        <f t="shared" si="118"/>
        <v/>
      </c>
      <c r="L513" s="69" t="str">
        <f t="shared" si="119"/>
        <v/>
      </c>
      <c r="M513" s="67" t="str">
        <f t="shared" si="120"/>
        <v/>
      </c>
      <c r="N513" s="49">
        <v>85</v>
      </c>
      <c r="O513" s="28"/>
      <c r="P513" s="47" t="str">
        <f t="shared" si="121"/>
        <v/>
      </c>
      <c r="Q513" s="24" t="str">
        <f t="shared" si="122"/>
        <v/>
      </c>
      <c r="R513" s="24" t="str">
        <f>IF($L513="","",VLOOKUP(Q513,LISTAS!$F$5:$G$1006,2,0))</f>
        <v/>
      </c>
      <c r="S513" s="36" t="str">
        <f t="shared" si="123"/>
        <v/>
      </c>
      <c r="T513" s="25" t="str">
        <f t="shared" si="124"/>
        <v/>
      </c>
      <c r="U513" s="25" t="str">
        <f t="shared" si="126"/>
        <v/>
      </c>
    </row>
    <row r="514" spans="2:21" ht="16.5" x14ac:dyDescent="0.3">
      <c r="B514" s="26"/>
      <c r="C514" s="22" t="str">
        <f>IF(B514="","",VLOOKUP(B514,LISTAS!$F$5:$G$1006,2,0))</f>
        <v/>
      </c>
      <c r="D514" s="35"/>
      <c r="E514" s="35"/>
      <c r="F514" s="35" t="str">
        <f t="shared" si="115"/>
        <v/>
      </c>
      <c r="G514" s="5"/>
      <c r="H514" s="48" t="str">
        <f t="shared" si="125"/>
        <v/>
      </c>
      <c r="I514" s="63" t="str">
        <f t="shared" si="116"/>
        <v/>
      </c>
      <c r="J514" s="63" t="str">
        <f t="shared" si="117"/>
        <v/>
      </c>
      <c r="K514" s="48" t="str">
        <f t="shared" si="118"/>
        <v/>
      </c>
      <c r="L514" s="69" t="str">
        <f t="shared" si="119"/>
        <v/>
      </c>
      <c r="M514" s="67" t="str">
        <f t="shared" si="120"/>
        <v/>
      </c>
      <c r="N514" s="49">
        <v>86</v>
      </c>
      <c r="O514" s="28"/>
      <c r="P514" s="47" t="str">
        <f t="shared" si="121"/>
        <v/>
      </c>
      <c r="Q514" s="24" t="str">
        <f t="shared" si="122"/>
        <v/>
      </c>
      <c r="R514" s="24" t="str">
        <f>IF($L514="","",VLOOKUP(Q514,LISTAS!$F$5:$G$1006,2,0))</f>
        <v/>
      </c>
      <c r="S514" s="36" t="str">
        <f t="shared" si="123"/>
        <v/>
      </c>
      <c r="T514" s="25" t="str">
        <f t="shared" si="124"/>
        <v/>
      </c>
      <c r="U514" s="25" t="str">
        <f t="shared" si="126"/>
        <v/>
      </c>
    </row>
    <row r="515" spans="2:21" ht="16.5" x14ac:dyDescent="0.3">
      <c r="B515" s="26"/>
      <c r="C515" s="22" t="str">
        <f>IF(B515="","",VLOOKUP(B515,LISTAS!$F$5:$G$1006,2,0))</f>
        <v/>
      </c>
      <c r="D515" s="35"/>
      <c r="E515" s="35"/>
      <c r="F515" s="35" t="str">
        <f t="shared" si="115"/>
        <v/>
      </c>
      <c r="G515" s="5"/>
      <c r="H515" s="48" t="str">
        <f t="shared" si="125"/>
        <v/>
      </c>
      <c r="I515" s="63" t="str">
        <f t="shared" si="116"/>
        <v/>
      </c>
      <c r="J515" s="63" t="str">
        <f t="shared" si="117"/>
        <v/>
      </c>
      <c r="K515" s="48" t="str">
        <f t="shared" si="118"/>
        <v/>
      </c>
      <c r="L515" s="69" t="str">
        <f t="shared" si="119"/>
        <v/>
      </c>
      <c r="M515" s="67" t="str">
        <f t="shared" si="120"/>
        <v/>
      </c>
      <c r="N515" s="49">
        <v>87</v>
      </c>
      <c r="O515" s="28"/>
      <c r="P515" s="47" t="str">
        <f t="shared" si="121"/>
        <v/>
      </c>
      <c r="Q515" s="24" t="str">
        <f t="shared" si="122"/>
        <v/>
      </c>
      <c r="R515" s="24" t="str">
        <f>IF($L515="","",VLOOKUP(Q515,LISTAS!$F$5:$G$1006,2,0))</f>
        <v/>
      </c>
      <c r="S515" s="36" t="str">
        <f t="shared" si="123"/>
        <v/>
      </c>
      <c r="T515" s="25" t="str">
        <f t="shared" si="124"/>
        <v/>
      </c>
      <c r="U515" s="25" t="str">
        <f t="shared" si="126"/>
        <v/>
      </c>
    </row>
    <row r="516" spans="2:21" ht="16.5" x14ac:dyDescent="0.3">
      <c r="B516" s="26"/>
      <c r="C516" s="22" t="str">
        <f>IF(B516="","",VLOOKUP(B516,LISTAS!$F$5:$G$1006,2,0))</f>
        <v/>
      </c>
      <c r="D516" s="35"/>
      <c r="E516" s="35"/>
      <c r="F516" s="35" t="str">
        <f t="shared" si="115"/>
        <v/>
      </c>
      <c r="G516" s="5"/>
      <c r="H516" s="48" t="str">
        <f t="shared" si="125"/>
        <v/>
      </c>
      <c r="I516" s="63" t="str">
        <f t="shared" si="116"/>
        <v/>
      </c>
      <c r="J516" s="63" t="str">
        <f t="shared" si="117"/>
        <v/>
      </c>
      <c r="K516" s="48" t="str">
        <f t="shared" si="118"/>
        <v/>
      </c>
      <c r="L516" s="69" t="str">
        <f t="shared" si="119"/>
        <v/>
      </c>
      <c r="M516" s="67" t="str">
        <f t="shared" si="120"/>
        <v/>
      </c>
      <c r="N516" s="49">
        <v>88</v>
      </c>
      <c r="O516" s="28"/>
      <c r="P516" s="47" t="str">
        <f t="shared" si="121"/>
        <v/>
      </c>
      <c r="Q516" s="24" t="str">
        <f t="shared" si="122"/>
        <v/>
      </c>
      <c r="R516" s="24" t="str">
        <f>IF($L516="","",VLOOKUP(Q516,LISTAS!$F$5:$G$1006,2,0))</f>
        <v/>
      </c>
      <c r="S516" s="36" t="str">
        <f t="shared" si="123"/>
        <v/>
      </c>
      <c r="T516" s="25" t="str">
        <f t="shared" si="124"/>
        <v/>
      </c>
      <c r="U516" s="25" t="str">
        <f t="shared" si="126"/>
        <v/>
      </c>
    </row>
    <row r="517" spans="2:21" ht="16.5" x14ac:dyDescent="0.3">
      <c r="B517" s="26"/>
      <c r="C517" s="22" t="str">
        <f>IF(B517="","",VLOOKUP(B517,LISTAS!$F$5:$G$1006,2,0))</f>
        <v/>
      </c>
      <c r="D517" s="35"/>
      <c r="E517" s="35"/>
      <c r="F517" s="35" t="str">
        <f t="shared" si="115"/>
        <v/>
      </c>
      <c r="G517" s="5"/>
      <c r="H517" s="48" t="str">
        <f t="shared" si="125"/>
        <v/>
      </c>
      <c r="I517" s="63" t="str">
        <f t="shared" si="116"/>
        <v/>
      </c>
      <c r="J517" s="63" t="str">
        <f t="shared" si="117"/>
        <v/>
      </c>
      <c r="K517" s="48" t="str">
        <f t="shared" si="118"/>
        <v/>
      </c>
      <c r="L517" s="69" t="str">
        <f t="shared" si="119"/>
        <v/>
      </c>
      <c r="M517" s="67" t="str">
        <f t="shared" si="120"/>
        <v/>
      </c>
      <c r="N517" s="49">
        <v>89</v>
      </c>
      <c r="O517" s="28"/>
      <c r="P517" s="47" t="str">
        <f t="shared" si="121"/>
        <v/>
      </c>
      <c r="Q517" s="24" t="str">
        <f t="shared" si="122"/>
        <v/>
      </c>
      <c r="R517" s="24" t="str">
        <f>IF($L517="","",VLOOKUP(Q517,LISTAS!$F$5:$G$1006,2,0))</f>
        <v/>
      </c>
      <c r="S517" s="36" t="str">
        <f t="shared" si="123"/>
        <v/>
      </c>
      <c r="T517" s="25" t="str">
        <f t="shared" si="124"/>
        <v/>
      </c>
      <c r="U517" s="25" t="str">
        <f t="shared" si="126"/>
        <v/>
      </c>
    </row>
    <row r="518" spans="2:21" ht="16.5" x14ac:dyDescent="0.3">
      <c r="B518" s="26"/>
      <c r="C518" s="22" t="str">
        <f>IF(B518="","",VLOOKUP(B518,LISTAS!$F$5:$G$1006,2,0))</f>
        <v/>
      </c>
      <c r="D518" s="35"/>
      <c r="E518" s="35"/>
      <c r="F518" s="35" t="str">
        <f t="shared" si="115"/>
        <v/>
      </c>
      <c r="G518" s="5"/>
      <c r="H518" s="48" t="str">
        <f t="shared" si="125"/>
        <v/>
      </c>
      <c r="I518" s="63" t="str">
        <f t="shared" si="116"/>
        <v/>
      </c>
      <c r="J518" s="63" t="str">
        <f t="shared" si="117"/>
        <v/>
      </c>
      <c r="K518" s="48" t="str">
        <f t="shared" si="118"/>
        <v/>
      </c>
      <c r="L518" s="69" t="str">
        <f t="shared" si="119"/>
        <v/>
      </c>
      <c r="M518" s="67" t="str">
        <f t="shared" si="120"/>
        <v/>
      </c>
      <c r="N518" s="49">
        <v>90</v>
      </c>
      <c r="O518" s="28"/>
      <c r="P518" s="47" t="str">
        <f t="shared" si="121"/>
        <v/>
      </c>
      <c r="Q518" s="24" t="str">
        <f t="shared" si="122"/>
        <v/>
      </c>
      <c r="R518" s="24" t="str">
        <f>IF($L518="","",VLOOKUP(Q518,LISTAS!$F$5:$G$1006,2,0))</f>
        <v/>
      </c>
      <c r="S518" s="36" t="str">
        <f t="shared" si="123"/>
        <v/>
      </c>
      <c r="T518" s="25" t="str">
        <f t="shared" si="124"/>
        <v/>
      </c>
      <c r="U518" s="25" t="str">
        <f t="shared" si="126"/>
        <v/>
      </c>
    </row>
    <row r="519" spans="2:21" ht="16.5" x14ac:dyDescent="0.3">
      <c r="B519" s="26"/>
      <c r="C519" s="22" t="str">
        <f>IF(B519="","",VLOOKUP(B519,LISTAS!$F$5:$G$1006,2,0))</f>
        <v/>
      </c>
      <c r="D519" s="35"/>
      <c r="E519" s="35"/>
      <c r="F519" s="35" t="str">
        <f t="shared" si="115"/>
        <v/>
      </c>
      <c r="G519" s="5"/>
      <c r="H519" s="48" t="str">
        <f t="shared" si="125"/>
        <v/>
      </c>
      <c r="I519" s="63" t="str">
        <f t="shared" si="116"/>
        <v/>
      </c>
      <c r="J519" s="63" t="str">
        <f t="shared" si="117"/>
        <v/>
      </c>
      <c r="K519" s="48" t="str">
        <f t="shared" si="118"/>
        <v/>
      </c>
      <c r="L519" s="69" t="str">
        <f t="shared" si="119"/>
        <v/>
      </c>
      <c r="M519" s="67" t="str">
        <f t="shared" si="120"/>
        <v/>
      </c>
      <c r="N519" s="49">
        <v>91</v>
      </c>
      <c r="O519" s="28"/>
      <c r="P519" s="47" t="str">
        <f t="shared" si="121"/>
        <v/>
      </c>
      <c r="Q519" s="24" t="str">
        <f t="shared" si="122"/>
        <v/>
      </c>
      <c r="R519" s="24" t="str">
        <f>IF($L519="","",VLOOKUP(Q519,LISTAS!$F$5:$G$1006,2,0))</f>
        <v/>
      </c>
      <c r="S519" s="36" t="str">
        <f t="shared" si="123"/>
        <v/>
      </c>
      <c r="T519" s="25" t="str">
        <f t="shared" si="124"/>
        <v/>
      </c>
      <c r="U519" s="25" t="str">
        <f t="shared" si="126"/>
        <v/>
      </c>
    </row>
    <row r="520" spans="2:21" ht="16.5" x14ac:dyDescent="0.3">
      <c r="B520" s="26"/>
      <c r="C520" s="22" t="str">
        <f>IF(B520="","",VLOOKUP(B520,LISTAS!$F$5:$G$1006,2,0))</f>
        <v/>
      </c>
      <c r="D520" s="35"/>
      <c r="E520" s="35"/>
      <c r="F520" s="35" t="str">
        <f t="shared" si="115"/>
        <v/>
      </c>
      <c r="G520" s="5"/>
      <c r="H520" s="48" t="str">
        <f t="shared" si="125"/>
        <v/>
      </c>
      <c r="I520" s="63" t="str">
        <f t="shared" si="116"/>
        <v/>
      </c>
      <c r="J520" s="63" t="str">
        <f t="shared" si="117"/>
        <v/>
      </c>
      <c r="K520" s="48" t="str">
        <f t="shared" si="118"/>
        <v/>
      </c>
      <c r="L520" s="69" t="str">
        <f t="shared" si="119"/>
        <v/>
      </c>
      <c r="M520" s="67" t="str">
        <f t="shared" si="120"/>
        <v/>
      </c>
      <c r="N520" s="49">
        <v>92</v>
      </c>
      <c r="O520" s="28"/>
      <c r="P520" s="47" t="str">
        <f t="shared" si="121"/>
        <v/>
      </c>
      <c r="Q520" s="24" t="str">
        <f t="shared" si="122"/>
        <v/>
      </c>
      <c r="R520" s="24" t="str">
        <f>IF($L520="","",VLOOKUP(Q520,LISTAS!$F$5:$G$1006,2,0))</f>
        <v/>
      </c>
      <c r="S520" s="36" t="str">
        <f t="shared" si="123"/>
        <v/>
      </c>
      <c r="T520" s="25" t="str">
        <f t="shared" si="124"/>
        <v/>
      </c>
      <c r="U520" s="25" t="str">
        <f t="shared" si="126"/>
        <v/>
      </c>
    </row>
    <row r="521" spans="2:21" ht="16.5" x14ac:dyDescent="0.3">
      <c r="B521" s="26"/>
      <c r="C521" s="22" t="str">
        <f>IF(B521="","",VLOOKUP(B521,LISTAS!$F$5:$G$1006,2,0))</f>
        <v/>
      </c>
      <c r="D521" s="35"/>
      <c r="E521" s="35"/>
      <c r="F521" s="35" t="str">
        <f t="shared" si="115"/>
        <v/>
      </c>
      <c r="G521" s="5"/>
      <c r="H521" s="48" t="str">
        <f t="shared" si="125"/>
        <v/>
      </c>
      <c r="I521" s="63" t="str">
        <f t="shared" si="116"/>
        <v/>
      </c>
      <c r="J521" s="63" t="str">
        <f t="shared" si="117"/>
        <v/>
      </c>
      <c r="K521" s="48" t="str">
        <f t="shared" si="118"/>
        <v/>
      </c>
      <c r="L521" s="69" t="str">
        <f t="shared" si="119"/>
        <v/>
      </c>
      <c r="M521" s="67" t="str">
        <f t="shared" si="120"/>
        <v/>
      </c>
      <c r="N521" s="49">
        <v>93</v>
      </c>
      <c r="O521" s="28"/>
      <c r="P521" s="47" t="str">
        <f t="shared" si="121"/>
        <v/>
      </c>
      <c r="Q521" s="24" t="str">
        <f t="shared" si="122"/>
        <v/>
      </c>
      <c r="R521" s="24" t="str">
        <f>IF($L521="","",VLOOKUP(Q521,LISTAS!$F$5:$G$1006,2,0))</f>
        <v/>
      </c>
      <c r="S521" s="36" t="str">
        <f t="shared" si="123"/>
        <v/>
      </c>
      <c r="T521" s="25" t="str">
        <f t="shared" si="124"/>
        <v/>
      </c>
      <c r="U521" s="25" t="str">
        <f t="shared" si="126"/>
        <v/>
      </c>
    </row>
    <row r="522" spans="2:21" ht="16.5" x14ac:dyDescent="0.3">
      <c r="B522" s="26"/>
      <c r="C522" s="22" t="str">
        <f>IF(B522="","",VLOOKUP(B522,LISTAS!$F$5:$G$1006,2,0))</f>
        <v/>
      </c>
      <c r="D522" s="35"/>
      <c r="E522" s="35"/>
      <c r="F522" s="35" t="str">
        <f t="shared" si="115"/>
        <v/>
      </c>
      <c r="G522" s="5"/>
      <c r="H522" s="48" t="str">
        <f t="shared" si="125"/>
        <v/>
      </c>
      <c r="I522" s="63" t="str">
        <f t="shared" si="116"/>
        <v/>
      </c>
      <c r="J522" s="63" t="str">
        <f t="shared" si="117"/>
        <v/>
      </c>
      <c r="K522" s="48" t="str">
        <f t="shared" si="118"/>
        <v/>
      </c>
      <c r="L522" s="69" t="str">
        <f t="shared" si="119"/>
        <v/>
      </c>
      <c r="M522" s="67" t="str">
        <f t="shared" si="120"/>
        <v/>
      </c>
      <c r="N522" s="49">
        <v>94</v>
      </c>
      <c r="O522" s="28"/>
      <c r="P522" s="47" t="str">
        <f t="shared" si="121"/>
        <v/>
      </c>
      <c r="Q522" s="24" t="str">
        <f t="shared" si="122"/>
        <v/>
      </c>
      <c r="R522" s="24" t="str">
        <f>IF($L522="","",VLOOKUP(Q522,LISTAS!$F$5:$G$1006,2,0))</f>
        <v/>
      </c>
      <c r="S522" s="36" t="str">
        <f t="shared" si="123"/>
        <v/>
      </c>
      <c r="T522" s="25" t="str">
        <f t="shared" si="124"/>
        <v/>
      </c>
      <c r="U522" s="25" t="str">
        <f t="shared" si="126"/>
        <v/>
      </c>
    </row>
    <row r="523" spans="2:21" ht="16.5" x14ac:dyDescent="0.3">
      <c r="B523" s="26"/>
      <c r="C523" s="22" t="str">
        <f>IF(B523="","",VLOOKUP(B523,LISTAS!$F$5:$G$1006,2,0))</f>
        <v/>
      </c>
      <c r="D523" s="35"/>
      <c r="E523" s="35"/>
      <c r="F523" s="35" t="str">
        <f t="shared" si="115"/>
        <v/>
      </c>
      <c r="G523" s="5"/>
      <c r="H523" s="48" t="str">
        <f t="shared" si="125"/>
        <v/>
      </c>
      <c r="I523" s="63" t="str">
        <f t="shared" si="116"/>
        <v/>
      </c>
      <c r="J523" s="63" t="str">
        <f t="shared" si="117"/>
        <v/>
      </c>
      <c r="K523" s="48" t="str">
        <f t="shared" si="118"/>
        <v/>
      </c>
      <c r="L523" s="69" t="str">
        <f t="shared" si="119"/>
        <v/>
      </c>
      <c r="M523" s="67" t="str">
        <f t="shared" si="120"/>
        <v/>
      </c>
      <c r="N523" s="49">
        <v>95</v>
      </c>
      <c r="O523" s="28"/>
      <c r="P523" s="47" t="str">
        <f t="shared" si="121"/>
        <v/>
      </c>
      <c r="Q523" s="24" t="str">
        <f t="shared" si="122"/>
        <v/>
      </c>
      <c r="R523" s="24" t="str">
        <f>IF($L523="","",VLOOKUP(Q523,LISTAS!$F$5:$G$1006,2,0))</f>
        <v/>
      </c>
      <c r="S523" s="36" t="str">
        <f t="shared" si="123"/>
        <v/>
      </c>
      <c r="T523" s="25" t="str">
        <f t="shared" si="124"/>
        <v/>
      </c>
      <c r="U523" s="25" t="str">
        <f t="shared" si="126"/>
        <v/>
      </c>
    </row>
    <row r="524" spans="2:21" ht="16.5" x14ac:dyDescent="0.3">
      <c r="B524" s="26"/>
      <c r="C524" s="22" t="str">
        <f>IF(B524="","",VLOOKUP(B524,LISTAS!$F$5:$G$1006,2,0))</f>
        <v/>
      </c>
      <c r="D524" s="35"/>
      <c r="E524" s="35"/>
      <c r="F524" s="35" t="str">
        <f t="shared" si="115"/>
        <v/>
      </c>
      <c r="G524" s="5"/>
      <c r="H524" s="48" t="str">
        <f t="shared" si="125"/>
        <v/>
      </c>
      <c r="I524" s="63" t="str">
        <f t="shared" si="116"/>
        <v/>
      </c>
      <c r="J524" s="63" t="str">
        <f t="shared" si="117"/>
        <v/>
      </c>
      <c r="K524" s="48" t="str">
        <f t="shared" si="118"/>
        <v/>
      </c>
      <c r="L524" s="69" t="str">
        <f t="shared" si="119"/>
        <v/>
      </c>
      <c r="M524" s="67" t="str">
        <f t="shared" si="120"/>
        <v/>
      </c>
      <c r="N524" s="49">
        <v>96</v>
      </c>
      <c r="O524" s="28"/>
      <c r="P524" s="47" t="str">
        <f t="shared" si="121"/>
        <v/>
      </c>
      <c r="Q524" s="24" t="str">
        <f t="shared" si="122"/>
        <v/>
      </c>
      <c r="R524" s="24" t="str">
        <f>IF($L524="","",VLOOKUP(Q524,LISTAS!$F$5:$G$1006,2,0))</f>
        <v/>
      </c>
      <c r="S524" s="36" t="str">
        <f t="shared" si="123"/>
        <v/>
      </c>
      <c r="T524" s="25" t="str">
        <f t="shared" si="124"/>
        <v/>
      </c>
      <c r="U524" s="25" t="str">
        <f t="shared" si="126"/>
        <v/>
      </c>
    </row>
    <row r="525" spans="2:21" ht="16.5" x14ac:dyDescent="0.3">
      <c r="B525" s="26"/>
      <c r="C525" s="22" t="str">
        <f>IF(B525="","",VLOOKUP(B525,LISTAS!$F$5:$G$1006,2,0))</f>
        <v/>
      </c>
      <c r="D525" s="35"/>
      <c r="E525" s="35"/>
      <c r="F525" s="35" t="str">
        <f t="shared" si="115"/>
        <v/>
      </c>
      <c r="G525" s="5"/>
      <c r="H525" s="48" t="str">
        <f t="shared" si="125"/>
        <v/>
      </c>
      <c r="I525" s="63" t="str">
        <f t="shared" si="116"/>
        <v/>
      </c>
      <c r="J525" s="63" t="str">
        <f t="shared" si="117"/>
        <v/>
      </c>
      <c r="K525" s="48" t="str">
        <f t="shared" si="118"/>
        <v/>
      </c>
      <c r="L525" s="69" t="str">
        <f t="shared" si="119"/>
        <v/>
      </c>
      <c r="M525" s="67" t="str">
        <f t="shared" ref="M525:M528" si="127">IF(L525="","",LARGE($L$429:$L$528,N525))</f>
        <v/>
      </c>
      <c r="N525" s="49">
        <v>97</v>
      </c>
      <c r="O525" s="28"/>
      <c r="P525" s="47" t="str">
        <f t="shared" si="121"/>
        <v/>
      </c>
      <c r="Q525" s="24" t="str">
        <f t="shared" si="122"/>
        <v/>
      </c>
      <c r="R525" s="24" t="str">
        <f>IF($L525="","",VLOOKUP(Q525,LISTAS!$F$5:$G$1006,2,0))</f>
        <v/>
      </c>
      <c r="S525" s="36" t="str">
        <f t="shared" si="123"/>
        <v/>
      </c>
      <c r="T525" s="25" t="str">
        <f t="shared" ref="T525:T528" si="128">IF($P525="","",IF(S525=$U$5,"",IF($P525=1,400,IF($P525=2,340,IF($P525=3,300,IF($P525=4,280,IF($P525=5,270,IF($P525=6,260,IF($P525=7,250,IF($P525=8,240,IF($P525=9,200,IF($P525=10,200,IF($P525=11,200,IF($P525=12,200,IF($P525=13,200,IF($P525=14,200,IF($P525=15,200,IF($P525=16,200,IF($P525&gt;16,"","")))))))))))))))))))</f>
        <v/>
      </c>
      <c r="U525" s="25" t="str">
        <f t="shared" si="126"/>
        <v/>
      </c>
    </row>
    <row r="526" spans="2:21" ht="16.5" x14ac:dyDescent="0.3">
      <c r="B526" s="26"/>
      <c r="C526" s="22" t="str">
        <f>IF(B526="","",VLOOKUP(B526,LISTAS!$F$5:$G$1006,2,0))</f>
        <v/>
      </c>
      <c r="D526" s="35"/>
      <c r="E526" s="35"/>
      <c r="F526" s="35" t="str">
        <f t="shared" si="115"/>
        <v/>
      </c>
      <c r="G526" s="5"/>
      <c r="H526" s="48" t="str">
        <f t="shared" si="125"/>
        <v/>
      </c>
      <c r="I526" s="63" t="str">
        <f t="shared" si="116"/>
        <v/>
      </c>
      <c r="J526" s="63" t="str">
        <f t="shared" si="117"/>
        <v/>
      </c>
      <c r="K526" s="48" t="str">
        <f t="shared" si="118"/>
        <v/>
      </c>
      <c r="L526" s="69" t="str">
        <f t="shared" si="119"/>
        <v/>
      </c>
      <c r="M526" s="67" t="str">
        <f t="shared" si="127"/>
        <v/>
      </c>
      <c r="N526" s="49">
        <v>98</v>
      </c>
      <c r="O526" s="28"/>
      <c r="P526" s="47" t="str">
        <f t="shared" si="121"/>
        <v/>
      </c>
      <c r="Q526" s="24" t="str">
        <f t="shared" si="122"/>
        <v/>
      </c>
      <c r="R526" s="24" t="str">
        <f>IF($L526="","",VLOOKUP(Q526,LISTAS!$F$5:$G$1006,2,0))</f>
        <v/>
      </c>
      <c r="S526" s="36" t="str">
        <f t="shared" si="123"/>
        <v/>
      </c>
      <c r="T526" s="25" t="str">
        <f t="shared" si="128"/>
        <v/>
      </c>
      <c r="U526" s="25" t="str">
        <f t="shared" si="126"/>
        <v/>
      </c>
    </row>
    <row r="527" spans="2:21" ht="16.5" x14ac:dyDescent="0.3">
      <c r="B527" s="26"/>
      <c r="C527" s="22" t="str">
        <f>IF(B527="","",VLOOKUP(B527,LISTAS!$F$5:$G$1006,2,0))</f>
        <v/>
      </c>
      <c r="D527" s="35"/>
      <c r="E527" s="35"/>
      <c r="F527" s="35" t="str">
        <f t="shared" si="115"/>
        <v/>
      </c>
      <c r="G527" s="5"/>
      <c r="H527" s="48" t="str">
        <f t="shared" si="125"/>
        <v/>
      </c>
      <c r="I527" s="63" t="str">
        <f t="shared" si="116"/>
        <v/>
      </c>
      <c r="J527" s="63" t="str">
        <f t="shared" si="117"/>
        <v/>
      </c>
      <c r="K527" s="48" t="str">
        <f t="shared" si="118"/>
        <v/>
      </c>
      <c r="L527" s="69" t="str">
        <f t="shared" si="119"/>
        <v/>
      </c>
      <c r="M527" s="67" t="str">
        <f t="shared" si="127"/>
        <v/>
      </c>
      <c r="N527" s="49">
        <v>99</v>
      </c>
      <c r="O527" s="28"/>
      <c r="P527" s="47" t="str">
        <f t="shared" si="121"/>
        <v/>
      </c>
      <c r="Q527" s="24" t="str">
        <f t="shared" si="122"/>
        <v/>
      </c>
      <c r="R527" s="24" t="str">
        <f>IF($L527="","",VLOOKUP(Q527,LISTAS!$F$5:$G$1006,2,0))</f>
        <v/>
      </c>
      <c r="S527" s="36" t="str">
        <f t="shared" si="123"/>
        <v/>
      </c>
      <c r="T527" s="25" t="str">
        <f t="shared" si="128"/>
        <v/>
      </c>
      <c r="U527" s="25" t="str">
        <f t="shared" si="126"/>
        <v/>
      </c>
    </row>
    <row r="528" spans="2:21" ht="16.5" x14ac:dyDescent="0.3">
      <c r="B528" s="26"/>
      <c r="C528" s="22" t="str">
        <f>IF(B528="","",VLOOKUP(B528,LISTAS!$F$5:$G$1006,2,0))</f>
        <v/>
      </c>
      <c r="D528" s="35"/>
      <c r="E528" s="35"/>
      <c r="F528" s="35" t="str">
        <f t="shared" si="115"/>
        <v/>
      </c>
      <c r="G528" s="5"/>
      <c r="H528" s="48" t="str">
        <f t="shared" si="125"/>
        <v/>
      </c>
      <c r="I528" s="63" t="str">
        <f t="shared" si="116"/>
        <v/>
      </c>
      <c r="J528" s="63" t="str">
        <f t="shared" si="117"/>
        <v/>
      </c>
      <c r="K528" s="48" t="str">
        <f t="shared" si="118"/>
        <v/>
      </c>
      <c r="L528" s="69" t="str">
        <f t="shared" si="119"/>
        <v/>
      </c>
      <c r="M528" s="67" t="str">
        <f t="shared" si="127"/>
        <v/>
      </c>
      <c r="N528" s="49">
        <v>100</v>
      </c>
      <c r="O528" s="28"/>
      <c r="P528" s="47" t="str">
        <f t="shared" si="121"/>
        <v/>
      </c>
      <c r="Q528" s="24" t="str">
        <f t="shared" si="122"/>
        <v/>
      </c>
      <c r="R528" s="24" t="str">
        <f>IF($L528="","",VLOOKUP(Q528,LISTAS!$F$5:$G$1006,2,0))</f>
        <v/>
      </c>
      <c r="S528" s="36" t="str">
        <f t="shared" si="123"/>
        <v/>
      </c>
      <c r="T528" s="25" t="str">
        <f t="shared" si="128"/>
        <v/>
      </c>
      <c r="U528" s="25" t="str">
        <f t="shared" si="126"/>
        <v/>
      </c>
    </row>
  </sheetData>
  <sortState xmlns:xlrd2="http://schemas.microsoft.com/office/spreadsheetml/2017/richdata2" ref="B9:F14">
    <sortCondition ref="F9:F14"/>
  </sortState>
  <mergeCells count="17">
    <mergeCell ref="B426:U426"/>
    <mergeCell ref="B427:F427"/>
    <mergeCell ref="P427:U427"/>
    <mergeCell ref="B112:F112"/>
    <mergeCell ref="P112:U112"/>
    <mergeCell ref="B216:U216"/>
    <mergeCell ref="B217:F217"/>
    <mergeCell ref="P217:U217"/>
    <mergeCell ref="B321:U321"/>
    <mergeCell ref="B322:F322"/>
    <mergeCell ref="P322:U322"/>
    <mergeCell ref="B111:U111"/>
    <mergeCell ref="B2:U3"/>
    <mergeCell ref="D5:F5"/>
    <mergeCell ref="B6:U6"/>
    <mergeCell ref="B7:F7"/>
    <mergeCell ref="P7:U7"/>
  </mergeCells>
  <dataValidations count="1">
    <dataValidation type="list" allowBlank="1" showInputMessage="1" showErrorMessage="1" sqref="B31:B108 B18:B25 B324:B426 B114:B213 B219:B318" xr:uid="{00000000-0002-0000-0B00-000001000000}">
      <formula1>$F$5:$F$1006</formula1>
    </dataValidation>
  </dataValidations>
  <printOptions horizontalCentered="1"/>
  <pageMargins left="0.39370078740157483" right="0.39370078740157483" top="0.39370078740157483" bottom="0.39370078740157483" header="0" footer="0"/>
  <pageSetup paperSize="9" scale="80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B00-000005000000}">
          <x14:formula1>
            <xm:f>LISTAS!$D$5:$D$6</xm:f>
          </x14:formula1>
          <xm:sqref>S5 G5</xm:sqref>
        </x14:dataValidation>
        <x14:dataValidation type="list" allowBlank="1" showInputMessage="1" showErrorMessage="1" xr:uid="{00000000-0002-0000-0B00-000006000000}">
          <x14:formula1>
            <xm:f>LISTAS!$F$5:$F$1006</xm:f>
          </x14:formula1>
          <xm:sqref>B428:B528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ilha14">
    <tabColor rgb="FF0070C0"/>
  </sheetPr>
  <dimension ref="A1:U424"/>
  <sheetViews>
    <sheetView showGridLines="0" topLeftCell="C313" zoomScale="85" zoomScaleNormal="85" workbookViewId="0">
      <selection activeCell="P114" sqref="P114:R117"/>
    </sheetView>
  </sheetViews>
  <sheetFormatPr defaultRowHeight="14.25" x14ac:dyDescent="0.25"/>
  <cols>
    <col min="1" max="1" width="1.28515625" style="5" customWidth="1"/>
    <col min="2" max="2" width="31.7109375" style="2" customWidth="1"/>
    <col min="3" max="3" width="41.140625" style="2" bestFit="1" customWidth="1"/>
    <col min="4" max="4" width="13.42578125" style="2" bestFit="1" customWidth="1"/>
    <col min="5" max="5" width="14" style="2" bestFit="1" customWidth="1"/>
    <col min="6" max="6" width="14" style="2" customWidth="1"/>
    <col min="7" max="7" width="2.7109375" style="2" customWidth="1"/>
    <col min="8" max="8" width="11" style="2" hidden="1" customWidth="1"/>
    <col min="9" max="10" width="11" style="5" hidden="1" customWidth="1"/>
    <col min="11" max="11" width="11" style="2" hidden="1" customWidth="1"/>
    <col min="12" max="12" width="11" style="68" hidden="1" customWidth="1"/>
    <col min="13" max="13" width="11" style="2" hidden="1" customWidth="1"/>
    <col min="14" max="14" width="9.28515625" style="2" hidden="1" customWidth="1"/>
    <col min="15" max="15" width="3.42578125" style="2" customWidth="1"/>
    <col min="16" max="16" width="18.42578125" style="2" customWidth="1"/>
    <col min="17" max="17" width="36.7109375" style="2" customWidth="1"/>
    <col min="18" max="18" width="41.140625" style="2" bestFit="1" customWidth="1"/>
    <col min="19" max="19" width="16" style="2" customWidth="1"/>
    <col min="20" max="21" width="16" style="32" customWidth="1"/>
    <col min="22" max="16384" width="9.140625" style="2"/>
  </cols>
  <sheetData>
    <row r="1" spans="1:21" s="5" customFormat="1" ht="6" customHeight="1" x14ac:dyDescent="0.25">
      <c r="B1" s="6"/>
      <c r="C1" s="6"/>
      <c r="D1" s="6"/>
      <c r="E1" s="6"/>
      <c r="F1" s="6"/>
      <c r="H1" s="7"/>
      <c r="I1" s="60"/>
      <c r="J1" s="60"/>
      <c r="K1" s="8"/>
      <c r="L1" s="64"/>
      <c r="M1" s="8"/>
      <c r="N1" s="8"/>
      <c r="T1" s="31"/>
      <c r="U1" s="31"/>
    </row>
    <row r="2" spans="1:21" s="1" customFormat="1" ht="60.75" customHeight="1" x14ac:dyDescent="0.25"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</row>
    <row r="3" spans="1:21" s="1" customFormat="1" ht="60.75" customHeight="1" x14ac:dyDescent="0.25"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</row>
    <row r="4" spans="1:21" x14ac:dyDescent="0.25">
      <c r="A4" s="2"/>
      <c r="H4" s="7"/>
      <c r="I4" s="60"/>
      <c r="J4" s="60"/>
      <c r="K4" s="8"/>
      <c r="L4" s="64"/>
      <c r="M4" s="8"/>
      <c r="N4" s="8"/>
    </row>
    <row r="5" spans="1:21" x14ac:dyDescent="0.25">
      <c r="A5" s="2"/>
      <c r="D5" s="156"/>
      <c r="E5" s="156"/>
      <c r="F5" s="157"/>
      <c r="G5" s="10"/>
      <c r="H5" s="7"/>
      <c r="I5" s="60"/>
      <c r="J5" s="60"/>
      <c r="K5" s="8"/>
      <c r="L5" s="64"/>
      <c r="M5" s="8"/>
      <c r="N5" s="8"/>
      <c r="R5" s="33" t="s">
        <v>12</v>
      </c>
      <c r="S5" s="34" t="s">
        <v>13</v>
      </c>
    </row>
    <row r="6" spans="1:21" ht="32.25" customHeight="1" x14ac:dyDescent="0.25">
      <c r="A6" s="2"/>
      <c r="B6" s="146" t="s">
        <v>633</v>
      </c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47"/>
      <c r="R6" s="147"/>
      <c r="S6" s="147"/>
      <c r="T6" s="147"/>
      <c r="U6" s="148"/>
    </row>
    <row r="7" spans="1:21" ht="20.25" customHeight="1" x14ac:dyDescent="0.25">
      <c r="A7" s="2"/>
      <c r="B7" s="158" t="s">
        <v>43</v>
      </c>
      <c r="C7" s="159"/>
      <c r="D7" s="159"/>
      <c r="E7" s="159"/>
      <c r="F7" s="160"/>
      <c r="H7" s="11"/>
      <c r="I7" s="61"/>
      <c r="J7" s="61"/>
      <c r="K7" s="12"/>
      <c r="L7" s="65"/>
      <c r="M7" s="12"/>
      <c r="N7" s="12"/>
      <c r="O7" s="14"/>
      <c r="P7" s="152" t="s">
        <v>14</v>
      </c>
      <c r="Q7" s="153"/>
      <c r="R7" s="153"/>
      <c r="S7" s="153"/>
      <c r="T7" s="153"/>
      <c r="U7" s="154"/>
    </row>
    <row r="8" spans="1:21" s="15" customFormat="1" ht="28.5" customHeight="1" x14ac:dyDescent="0.25">
      <c r="B8" s="50" t="s">
        <v>15</v>
      </c>
      <c r="C8" s="50" t="s">
        <v>1</v>
      </c>
      <c r="D8" s="50" t="s">
        <v>26</v>
      </c>
      <c r="E8" s="50" t="s">
        <v>27</v>
      </c>
      <c r="F8" s="50" t="s">
        <v>3</v>
      </c>
      <c r="G8" s="17"/>
      <c r="H8" s="18"/>
      <c r="I8" s="62"/>
      <c r="J8" s="62"/>
      <c r="K8" s="19"/>
      <c r="L8" s="66"/>
      <c r="M8" s="19"/>
      <c r="N8" s="19"/>
      <c r="O8" s="18"/>
      <c r="P8" s="21" t="s">
        <v>4</v>
      </c>
      <c r="Q8" s="29" t="s">
        <v>15</v>
      </c>
      <c r="R8" s="29" t="s">
        <v>1</v>
      </c>
      <c r="S8" s="29" t="s">
        <v>3</v>
      </c>
      <c r="T8" s="21" t="s">
        <v>16</v>
      </c>
      <c r="U8" s="21" t="s">
        <v>17</v>
      </c>
    </row>
    <row r="9" spans="1:21" s="5" customFormat="1" ht="18.75" customHeight="1" x14ac:dyDescent="0.25">
      <c r="B9" s="51" t="s">
        <v>432</v>
      </c>
      <c r="C9" s="51" t="str">
        <f>IF(B9="","",VLOOKUP(B9,LISTAS!$F$5:$G$1006,2,0))</f>
        <v>COLÉGIO ARBOS S.C.S.</v>
      </c>
      <c r="D9" s="52">
        <v>0</v>
      </c>
      <c r="E9" s="52">
        <v>0</v>
      </c>
      <c r="F9" s="52">
        <f t="shared" ref="F9:F72" si="0">IF(D9="",IF(E9="","",SUM(D9:E9)),SUM(D9:E9))</f>
        <v>0</v>
      </c>
      <c r="H9" s="48">
        <f>IF(F9="","",F9+(ROW(F9)/1000))</f>
        <v>8.9999999999999993E-3</v>
      </c>
      <c r="I9" s="63" t="str">
        <f>IF($L9="","",IF(B9="","",B9))</f>
        <v>IGOR ZANELI MACIEL</v>
      </c>
      <c r="J9" s="63" t="str">
        <f>IF($L9="","",IF(C9="","",C9))</f>
        <v>COLÉGIO ARBOS S.C.S.</v>
      </c>
      <c r="K9" s="48">
        <f t="shared" ref="K9:K72" si="1">IF($L9="","",F9)</f>
        <v>0</v>
      </c>
      <c r="L9" s="67">
        <f t="shared" ref="L9:L72" si="2">H9</f>
        <v>8.9999999999999993E-3</v>
      </c>
      <c r="M9" s="48">
        <f>IF(L9="","",LARGE($L$9:$L$108,N9))</f>
        <v>8.9999999999999993E-3</v>
      </c>
      <c r="N9" s="49">
        <v>1</v>
      </c>
      <c r="O9" s="23"/>
      <c r="P9" s="47">
        <f>IF(S9&lt;&gt;"",_xlfn.RANK.EQ(S9,$S$9:$S$108,0),"")</f>
        <v>1</v>
      </c>
      <c r="Q9" s="24" t="str">
        <f>IF($L9="","",VLOOKUP(M9,$H$9:$K$108,2,0))</f>
        <v>IGOR ZANELI MACIEL</v>
      </c>
      <c r="R9" s="24" t="str">
        <f>IF($L9="","",VLOOKUP(Q9,LISTAS!$F$5:$G$1006,2,0))</f>
        <v>COLÉGIO ARBOS S.C.S.</v>
      </c>
      <c r="S9" s="36">
        <f>IF($L9="","",VLOOKUP(M9,$H$9:$K$108,4,0))</f>
        <v>0</v>
      </c>
      <c r="T9" s="25" t="str">
        <f>IF($P9="","",IF(S9=$U$5,"",IF($P9=1,400,IF($P9=2,340,IF($P9=3,300,IF($P9=4,280,IF($P9=5,270,IF($P9=6,260,IF($P9=7,250,IF($P9=8,240,IF($P9=9,200,IF($P9=10,200,IF($P9=11,200,IF($P9=12,200,IF($P9=13,200,IF($P9=14,200,IF($P9=15,200,IF($P9=16,200,IF($P9&gt;16,"","")))))))))))))))))))</f>
        <v/>
      </c>
      <c r="U9" s="25" t="str">
        <f>IF(P9="","",IF($S$5="NÃO","",IF(S9=$U$5,"",IF(P9=1,400,IF(P9=2,340,IF(P9=3,300,IF(P9=4,280,IF(P9=5,270,IF(P9=6,260,IF(P9=7,250,IF(P9=8,240,IF(P9=9,200,IF(P9=10,200,IF(P9=11,200,IF(P9=12,200,IF(P9=13,200,IF(P9=14,200,IF(P9=15,200,IF(P9=16,200,IF(P9&gt;16,"",""))))))))))))))))))))</f>
        <v/>
      </c>
    </row>
    <row r="10" spans="1:21" s="5" customFormat="1" ht="18.75" customHeight="1" x14ac:dyDescent="0.25">
      <c r="B10" s="51"/>
      <c r="C10" s="51" t="str">
        <f>IF(B10="","",VLOOKUP(B10,LISTAS!$F$5:$G$1006,2,0))</f>
        <v/>
      </c>
      <c r="D10" s="52"/>
      <c r="E10" s="52"/>
      <c r="F10" s="52" t="str">
        <f t="shared" si="0"/>
        <v/>
      </c>
      <c r="H10" s="48" t="str">
        <f t="shared" ref="H10:H73" si="3">IF(F10="","",F10+(ROW(F10)/1000))</f>
        <v/>
      </c>
      <c r="I10" s="63" t="str">
        <f t="shared" ref="I10:J73" si="4">IF($L10="","",IF(B10="","",B10))</f>
        <v/>
      </c>
      <c r="J10" s="63" t="str">
        <f t="shared" si="4"/>
        <v/>
      </c>
      <c r="K10" s="48" t="str">
        <f t="shared" si="1"/>
        <v/>
      </c>
      <c r="L10" s="67" t="str">
        <f t="shared" si="2"/>
        <v/>
      </c>
      <c r="M10" s="48" t="str">
        <f t="shared" ref="M10:M73" si="5">IF(L10="","",LARGE($L$9:$L$108,N10))</f>
        <v/>
      </c>
      <c r="N10" s="49">
        <v>2</v>
      </c>
      <c r="O10" s="27"/>
      <c r="P10" s="47" t="str">
        <f t="shared" ref="P10:P73" si="6">IF(S10&lt;&gt;"",_xlfn.RANK.EQ(S10,$S$9:$S$108,0),"")</f>
        <v/>
      </c>
      <c r="Q10" s="24" t="str">
        <f t="shared" ref="Q10:Q73" si="7">IF($L10="","",VLOOKUP(M10,$H$9:$K$108,2,0))</f>
        <v/>
      </c>
      <c r="R10" s="24" t="str">
        <f>IF($L10="","",VLOOKUP(Q10,LISTAS!$F$5:$G$1006,2,0))</f>
        <v/>
      </c>
      <c r="S10" s="36" t="str">
        <f t="shared" ref="S10:S73" si="8">IF($L10="","",VLOOKUP(M10,$H$9:$K$108,4,0))</f>
        <v/>
      </c>
      <c r="T10" s="25" t="str">
        <f t="shared" ref="T10:T73" si="9">IF($P10="","",IF(S10=$U$5,"",IF($P10=1,400,IF($P10=2,340,IF($P10=3,300,IF($P10=4,280,IF($P10=5,270,IF($P10=6,260,IF($P10=7,250,IF($P10=8,240,IF($P10=9,200,IF($P10=10,200,IF($P10=11,200,IF($P10=12,200,IF($P10=13,200,IF($P10=14,200,IF($P10=15,200,IF($P10=16,200,IF($P10&gt;16,"","")))))))))))))))))))</f>
        <v/>
      </c>
      <c r="U10" s="25" t="str">
        <f t="shared" ref="U10:U73" si="10">IF(P10="","",IF($S$5="NÃO","",IF(S10=$U$5,"",IF(P10=1,400,IF(P10=2,340,IF(P10=3,300,IF(P10=4,280,IF(P10=5,270,IF(P10=6,260,IF(P10=7,250,IF(P10=8,240,IF(P10=9,200,IF(P10=10,200,IF(P10=11,200,IF(P10=12,200,IF(P10=13,200,IF(P10=14,200,IF(P10=15,200,IF(P10=16,200,IF(P10&gt;16,"",""))))))))))))))))))))</f>
        <v/>
      </c>
    </row>
    <row r="11" spans="1:21" s="5" customFormat="1" ht="18.75" customHeight="1" x14ac:dyDescent="0.3">
      <c r="B11" s="51"/>
      <c r="C11" s="51" t="str">
        <f>IF(B11="","",VLOOKUP(B11,LISTAS!$F$5:$G$1006,2,0))</f>
        <v/>
      </c>
      <c r="D11" s="52"/>
      <c r="E11" s="52"/>
      <c r="F11" s="52" t="str">
        <f t="shared" si="0"/>
        <v/>
      </c>
      <c r="H11" s="48" t="str">
        <f t="shared" si="3"/>
        <v/>
      </c>
      <c r="I11" s="63" t="str">
        <f t="shared" si="4"/>
        <v/>
      </c>
      <c r="J11" s="63" t="str">
        <f t="shared" si="4"/>
        <v/>
      </c>
      <c r="K11" s="48" t="str">
        <f t="shared" si="1"/>
        <v/>
      </c>
      <c r="L11" s="67" t="str">
        <f t="shared" si="2"/>
        <v/>
      </c>
      <c r="M11" s="48" t="str">
        <f t="shared" si="5"/>
        <v/>
      </c>
      <c r="N11" s="49">
        <v>3</v>
      </c>
      <c r="O11" s="28"/>
      <c r="P11" s="47" t="str">
        <f t="shared" si="6"/>
        <v/>
      </c>
      <c r="Q11" s="24" t="str">
        <f t="shared" si="7"/>
        <v/>
      </c>
      <c r="R11" s="24" t="str">
        <f>IF($L11="","",VLOOKUP(Q11,LISTAS!$F$5:$G$1006,2,0))</f>
        <v/>
      </c>
      <c r="S11" s="36" t="str">
        <f t="shared" si="8"/>
        <v/>
      </c>
      <c r="T11" s="25" t="str">
        <f t="shared" si="9"/>
        <v/>
      </c>
      <c r="U11" s="25" t="str">
        <f t="shared" si="10"/>
        <v/>
      </c>
    </row>
    <row r="12" spans="1:21" s="5" customFormat="1" ht="18.75" customHeight="1" x14ac:dyDescent="0.3">
      <c r="B12" s="51"/>
      <c r="C12" s="51" t="str">
        <f>IF(B12="","",VLOOKUP(B12,LISTAS!$F$5:$G$1006,2,0))</f>
        <v/>
      </c>
      <c r="D12" s="52"/>
      <c r="E12" s="52"/>
      <c r="F12" s="52" t="str">
        <f t="shared" si="0"/>
        <v/>
      </c>
      <c r="H12" s="48" t="str">
        <f t="shared" si="3"/>
        <v/>
      </c>
      <c r="I12" s="63" t="str">
        <f t="shared" si="4"/>
        <v/>
      </c>
      <c r="J12" s="63" t="str">
        <f t="shared" si="4"/>
        <v/>
      </c>
      <c r="K12" s="48" t="str">
        <f t="shared" si="1"/>
        <v/>
      </c>
      <c r="L12" s="67" t="str">
        <f t="shared" si="2"/>
        <v/>
      </c>
      <c r="M12" s="48" t="str">
        <f t="shared" si="5"/>
        <v/>
      </c>
      <c r="N12" s="49">
        <v>4</v>
      </c>
      <c r="O12" s="28"/>
      <c r="P12" s="47" t="str">
        <f t="shared" si="6"/>
        <v/>
      </c>
      <c r="Q12" s="24" t="str">
        <f t="shared" si="7"/>
        <v/>
      </c>
      <c r="R12" s="24" t="str">
        <f>IF($L12="","",VLOOKUP(Q12,LISTAS!$F$5:$G$1006,2,0))</f>
        <v/>
      </c>
      <c r="S12" s="36" t="str">
        <f t="shared" si="8"/>
        <v/>
      </c>
      <c r="T12" s="25" t="str">
        <f t="shared" si="9"/>
        <v/>
      </c>
      <c r="U12" s="25" t="str">
        <f t="shared" si="10"/>
        <v/>
      </c>
    </row>
    <row r="13" spans="1:21" s="5" customFormat="1" ht="18.75" customHeight="1" x14ac:dyDescent="0.3">
      <c r="B13" s="51"/>
      <c r="C13" s="51" t="str">
        <f>IF(B13="","",VLOOKUP(B13,LISTAS!$F$5:$G$1006,2,0))</f>
        <v/>
      </c>
      <c r="D13" s="52"/>
      <c r="E13" s="52"/>
      <c r="F13" s="52" t="str">
        <f t="shared" si="0"/>
        <v/>
      </c>
      <c r="H13" s="48" t="str">
        <f t="shared" si="3"/>
        <v/>
      </c>
      <c r="I13" s="63" t="str">
        <f t="shared" si="4"/>
        <v/>
      </c>
      <c r="J13" s="63" t="str">
        <f t="shared" si="4"/>
        <v/>
      </c>
      <c r="K13" s="48" t="str">
        <f t="shared" si="1"/>
        <v/>
      </c>
      <c r="L13" s="67" t="str">
        <f t="shared" si="2"/>
        <v/>
      </c>
      <c r="M13" s="48" t="str">
        <f t="shared" si="5"/>
        <v/>
      </c>
      <c r="N13" s="49">
        <v>5</v>
      </c>
      <c r="O13" s="28"/>
      <c r="P13" s="47" t="str">
        <f t="shared" si="6"/>
        <v/>
      </c>
      <c r="Q13" s="24" t="str">
        <f t="shared" si="7"/>
        <v/>
      </c>
      <c r="R13" s="24" t="str">
        <f>IF($L13="","",VLOOKUP(Q13,LISTAS!$F$5:$G$1006,2,0))</f>
        <v/>
      </c>
      <c r="S13" s="36" t="str">
        <f t="shared" si="8"/>
        <v/>
      </c>
      <c r="T13" s="25" t="str">
        <f t="shared" si="9"/>
        <v/>
      </c>
      <c r="U13" s="25" t="str">
        <f t="shared" si="10"/>
        <v/>
      </c>
    </row>
    <row r="14" spans="1:21" s="5" customFormat="1" ht="18.75" customHeight="1" x14ac:dyDescent="0.3">
      <c r="B14" s="51"/>
      <c r="C14" s="51" t="str">
        <f>IF(B14="","",VLOOKUP(B14,LISTAS!$F$5:$G$1006,2,0))</f>
        <v/>
      </c>
      <c r="D14" s="52"/>
      <c r="E14" s="52"/>
      <c r="F14" s="52" t="str">
        <f t="shared" si="0"/>
        <v/>
      </c>
      <c r="H14" s="48" t="str">
        <f t="shared" si="3"/>
        <v/>
      </c>
      <c r="I14" s="63" t="str">
        <f t="shared" si="4"/>
        <v/>
      </c>
      <c r="J14" s="63" t="str">
        <f t="shared" si="4"/>
        <v/>
      </c>
      <c r="K14" s="48" t="str">
        <f t="shared" si="1"/>
        <v/>
      </c>
      <c r="L14" s="67" t="str">
        <f t="shared" si="2"/>
        <v/>
      </c>
      <c r="M14" s="48" t="str">
        <f t="shared" si="5"/>
        <v/>
      </c>
      <c r="N14" s="49">
        <v>6</v>
      </c>
      <c r="O14" s="28"/>
      <c r="P14" s="47" t="str">
        <f t="shared" si="6"/>
        <v/>
      </c>
      <c r="Q14" s="24" t="str">
        <f t="shared" si="7"/>
        <v/>
      </c>
      <c r="R14" s="24" t="str">
        <f>IF($L14="","",VLOOKUP(Q14,LISTAS!$F$5:$G$1006,2,0))</f>
        <v/>
      </c>
      <c r="S14" s="36" t="str">
        <f t="shared" si="8"/>
        <v/>
      </c>
      <c r="T14" s="25" t="str">
        <f t="shared" si="9"/>
        <v/>
      </c>
      <c r="U14" s="25" t="str">
        <f t="shared" si="10"/>
        <v/>
      </c>
    </row>
    <row r="15" spans="1:21" s="5" customFormat="1" ht="18.75" customHeight="1" x14ac:dyDescent="0.3">
      <c r="B15" s="51"/>
      <c r="C15" s="51" t="str">
        <f>IF(B15="","",VLOOKUP(B15,LISTAS!$F$5:$G$1006,2,0))</f>
        <v/>
      </c>
      <c r="D15" s="52"/>
      <c r="E15" s="52"/>
      <c r="F15" s="52" t="str">
        <f t="shared" si="0"/>
        <v/>
      </c>
      <c r="H15" s="48" t="str">
        <f t="shared" si="3"/>
        <v/>
      </c>
      <c r="I15" s="63" t="str">
        <f t="shared" si="4"/>
        <v/>
      </c>
      <c r="J15" s="63" t="str">
        <f t="shared" si="4"/>
        <v/>
      </c>
      <c r="K15" s="48" t="str">
        <f t="shared" si="1"/>
        <v/>
      </c>
      <c r="L15" s="67" t="str">
        <f t="shared" si="2"/>
        <v/>
      </c>
      <c r="M15" s="48" t="str">
        <f t="shared" si="5"/>
        <v/>
      </c>
      <c r="N15" s="49">
        <v>7</v>
      </c>
      <c r="O15" s="28"/>
      <c r="P15" s="47" t="str">
        <f t="shared" si="6"/>
        <v/>
      </c>
      <c r="Q15" s="24" t="str">
        <f t="shared" si="7"/>
        <v/>
      </c>
      <c r="R15" s="24" t="str">
        <f>IF($L15="","",VLOOKUP(Q15,LISTAS!$F$5:$G$1006,2,0))</f>
        <v/>
      </c>
      <c r="S15" s="36" t="str">
        <f t="shared" si="8"/>
        <v/>
      </c>
      <c r="T15" s="25" t="str">
        <f t="shared" si="9"/>
        <v/>
      </c>
      <c r="U15" s="25" t="str">
        <f t="shared" si="10"/>
        <v/>
      </c>
    </row>
    <row r="16" spans="1:21" s="5" customFormat="1" ht="18.75" customHeight="1" x14ac:dyDescent="0.3">
      <c r="B16" s="51"/>
      <c r="C16" s="51" t="str">
        <f>IF(B16="","",VLOOKUP(B16,LISTAS!$F$5:$G$1006,2,0))</f>
        <v/>
      </c>
      <c r="D16" s="52"/>
      <c r="E16" s="52"/>
      <c r="F16" s="52" t="str">
        <f t="shared" si="0"/>
        <v/>
      </c>
      <c r="H16" s="48" t="str">
        <f t="shared" si="3"/>
        <v/>
      </c>
      <c r="I16" s="63" t="str">
        <f t="shared" si="4"/>
        <v/>
      </c>
      <c r="J16" s="63" t="str">
        <f t="shared" si="4"/>
        <v/>
      </c>
      <c r="K16" s="48" t="str">
        <f t="shared" si="1"/>
        <v/>
      </c>
      <c r="L16" s="67" t="str">
        <f t="shared" si="2"/>
        <v/>
      </c>
      <c r="M16" s="48" t="str">
        <f t="shared" si="5"/>
        <v/>
      </c>
      <c r="N16" s="49">
        <v>8</v>
      </c>
      <c r="O16" s="28"/>
      <c r="P16" s="47" t="str">
        <f t="shared" si="6"/>
        <v/>
      </c>
      <c r="Q16" s="24" t="str">
        <f t="shared" si="7"/>
        <v/>
      </c>
      <c r="R16" s="24" t="str">
        <f>IF($L16="","",VLOOKUP(Q16,LISTAS!$F$5:$G$1006,2,0))</f>
        <v/>
      </c>
      <c r="S16" s="36" t="str">
        <f t="shared" si="8"/>
        <v/>
      </c>
      <c r="T16" s="25" t="str">
        <f t="shared" si="9"/>
        <v/>
      </c>
      <c r="U16" s="25" t="str">
        <f t="shared" si="10"/>
        <v/>
      </c>
    </row>
    <row r="17" spans="2:21" s="5" customFormat="1" ht="18.75" customHeight="1" x14ac:dyDescent="0.3">
      <c r="B17" s="51"/>
      <c r="C17" s="51" t="str">
        <f>IF(B17="","",VLOOKUP(B17,LISTAS!$F$5:$G$1006,2,0))</f>
        <v/>
      </c>
      <c r="D17" s="52"/>
      <c r="E17" s="52"/>
      <c r="F17" s="52" t="str">
        <f t="shared" si="0"/>
        <v/>
      </c>
      <c r="H17" s="48" t="str">
        <f t="shared" si="3"/>
        <v/>
      </c>
      <c r="I17" s="63" t="str">
        <f t="shared" si="4"/>
        <v/>
      </c>
      <c r="J17" s="63" t="str">
        <f t="shared" si="4"/>
        <v/>
      </c>
      <c r="K17" s="48" t="str">
        <f t="shared" si="1"/>
        <v/>
      </c>
      <c r="L17" s="67" t="str">
        <f t="shared" si="2"/>
        <v/>
      </c>
      <c r="M17" s="48" t="str">
        <f t="shared" si="5"/>
        <v/>
      </c>
      <c r="N17" s="49">
        <v>9</v>
      </c>
      <c r="O17" s="28"/>
      <c r="P17" s="47" t="str">
        <f t="shared" si="6"/>
        <v/>
      </c>
      <c r="Q17" s="24" t="str">
        <f t="shared" si="7"/>
        <v/>
      </c>
      <c r="R17" s="24" t="str">
        <f>IF($L17="","",VLOOKUP(Q17,LISTAS!$F$5:$G$1006,2,0))</f>
        <v/>
      </c>
      <c r="S17" s="36" t="str">
        <f t="shared" si="8"/>
        <v/>
      </c>
      <c r="T17" s="25" t="str">
        <f t="shared" si="9"/>
        <v/>
      </c>
      <c r="U17" s="25" t="str">
        <f t="shared" si="10"/>
        <v/>
      </c>
    </row>
    <row r="18" spans="2:21" s="5" customFormat="1" ht="18.75" customHeight="1" x14ac:dyDescent="0.3">
      <c r="B18" s="51"/>
      <c r="C18" s="51" t="str">
        <f>IF(B18="","",VLOOKUP(B18,LISTAS!$F$5:$G$1006,2,0))</f>
        <v/>
      </c>
      <c r="D18" s="52"/>
      <c r="E18" s="52"/>
      <c r="F18" s="52" t="str">
        <f t="shared" si="0"/>
        <v/>
      </c>
      <c r="H18" s="48" t="str">
        <f t="shared" si="3"/>
        <v/>
      </c>
      <c r="I18" s="63" t="str">
        <f t="shared" si="4"/>
        <v/>
      </c>
      <c r="J18" s="63" t="str">
        <f t="shared" si="4"/>
        <v/>
      </c>
      <c r="K18" s="48" t="str">
        <f t="shared" si="1"/>
        <v/>
      </c>
      <c r="L18" s="67" t="str">
        <f t="shared" si="2"/>
        <v/>
      </c>
      <c r="M18" s="48" t="str">
        <f t="shared" si="5"/>
        <v/>
      </c>
      <c r="N18" s="49">
        <v>10</v>
      </c>
      <c r="O18" s="28"/>
      <c r="P18" s="47" t="str">
        <f t="shared" si="6"/>
        <v/>
      </c>
      <c r="Q18" s="24" t="str">
        <f t="shared" si="7"/>
        <v/>
      </c>
      <c r="R18" s="24" t="str">
        <f>IF($L18="","",VLOOKUP(Q18,LISTAS!$F$5:$G$1006,2,0))</f>
        <v/>
      </c>
      <c r="S18" s="36" t="str">
        <f t="shared" si="8"/>
        <v/>
      </c>
      <c r="T18" s="25" t="str">
        <f t="shared" si="9"/>
        <v/>
      </c>
      <c r="U18" s="25" t="str">
        <f t="shared" si="10"/>
        <v/>
      </c>
    </row>
    <row r="19" spans="2:21" s="5" customFormat="1" ht="18.75" customHeight="1" x14ac:dyDescent="0.3">
      <c r="B19" s="51"/>
      <c r="C19" s="51" t="str">
        <f>IF(B19="","",VLOOKUP(B19,LISTAS!$F$5:$G$1006,2,0))</f>
        <v/>
      </c>
      <c r="D19" s="52"/>
      <c r="E19" s="52"/>
      <c r="F19" s="52" t="str">
        <f t="shared" si="0"/>
        <v/>
      </c>
      <c r="H19" s="48" t="str">
        <f t="shared" si="3"/>
        <v/>
      </c>
      <c r="I19" s="63" t="str">
        <f t="shared" si="4"/>
        <v/>
      </c>
      <c r="J19" s="63" t="str">
        <f t="shared" si="4"/>
        <v/>
      </c>
      <c r="K19" s="48" t="str">
        <f t="shared" si="1"/>
        <v/>
      </c>
      <c r="L19" s="67" t="str">
        <f t="shared" si="2"/>
        <v/>
      </c>
      <c r="M19" s="48" t="str">
        <f t="shared" si="5"/>
        <v/>
      </c>
      <c r="N19" s="49">
        <v>11</v>
      </c>
      <c r="O19" s="28"/>
      <c r="P19" s="47" t="str">
        <f t="shared" si="6"/>
        <v/>
      </c>
      <c r="Q19" s="24" t="str">
        <f t="shared" si="7"/>
        <v/>
      </c>
      <c r="R19" s="24" t="str">
        <f>IF($L19="","",VLOOKUP(Q19,LISTAS!$F$5:$G$1006,2,0))</f>
        <v/>
      </c>
      <c r="S19" s="36" t="str">
        <f t="shared" si="8"/>
        <v/>
      </c>
      <c r="T19" s="25" t="str">
        <f t="shared" si="9"/>
        <v/>
      </c>
      <c r="U19" s="25" t="str">
        <f t="shared" si="10"/>
        <v/>
      </c>
    </row>
    <row r="20" spans="2:21" s="5" customFormat="1" ht="18.75" customHeight="1" x14ac:dyDescent="0.3">
      <c r="B20" s="51"/>
      <c r="C20" s="51" t="str">
        <f>IF(B20="","",VLOOKUP(B20,LISTAS!$F$5:$G$1006,2,0))</f>
        <v/>
      </c>
      <c r="D20" s="52"/>
      <c r="E20" s="52"/>
      <c r="F20" s="52" t="str">
        <f t="shared" si="0"/>
        <v/>
      </c>
      <c r="H20" s="48" t="str">
        <f t="shared" si="3"/>
        <v/>
      </c>
      <c r="I20" s="63" t="str">
        <f t="shared" si="4"/>
        <v/>
      </c>
      <c r="J20" s="63" t="str">
        <f t="shared" si="4"/>
        <v/>
      </c>
      <c r="K20" s="48" t="str">
        <f t="shared" si="1"/>
        <v/>
      </c>
      <c r="L20" s="67" t="str">
        <f t="shared" si="2"/>
        <v/>
      </c>
      <c r="M20" s="48" t="str">
        <f t="shared" si="5"/>
        <v/>
      </c>
      <c r="N20" s="49">
        <v>12</v>
      </c>
      <c r="O20" s="28"/>
      <c r="P20" s="47" t="str">
        <f t="shared" si="6"/>
        <v/>
      </c>
      <c r="Q20" s="24" t="str">
        <f t="shared" si="7"/>
        <v/>
      </c>
      <c r="R20" s="24" t="str">
        <f>IF($L20="","",VLOOKUP(Q20,LISTAS!$F$5:$G$1006,2,0))</f>
        <v/>
      </c>
      <c r="S20" s="36" t="str">
        <f t="shared" si="8"/>
        <v/>
      </c>
      <c r="T20" s="25" t="str">
        <f t="shared" si="9"/>
        <v/>
      </c>
      <c r="U20" s="25" t="str">
        <f t="shared" si="10"/>
        <v/>
      </c>
    </row>
    <row r="21" spans="2:21" s="5" customFormat="1" ht="18.75" customHeight="1" x14ac:dyDescent="0.3">
      <c r="B21" s="51"/>
      <c r="C21" s="51" t="str">
        <f>IF(B21="","",VLOOKUP(B21,LISTAS!$F$5:$G$1006,2,0))</f>
        <v/>
      </c>
      <c r="D21" s="52"/>
      <c r="E21" s="52"/>
      <c r="F21" s="52" t="str">
        <f t="shared" si="0"/>
        <v/>
      </c>
      <c r="H21" s="48" t="str">
        <f t="shared" si="3"/>
        <v/>
      </c>
      <c r="I21" s="63" t="str">
        <f t="shared" si="4"/>
        <v/>
      </c>
      <c r="J21" s="63" t="str">
        <f t="shared" si="4"/>
        <v/>
      </c>
      <c r="K21" s="48" t="str">
        <f t="shared" si="1"/>
        <v/>
      </c>
      <c r="L21" s="67" t="str">
        <f t="shared" si="2"/>
        <v/>
      </c>
      <c r="M21" s="48" t="str">
        <f t="shared" si="5"/>
        <v/>
      </c>
      <c r="N21" s="49">
        <v>13</v>
      </c>
      <c r="O21" s="28"/>
      <c r="P21" s="47" t="str">
        <f t="shared" si="6"/>
        <v/>
      </c>
      <c r="Q21" s="24" t="str">
        <f t="shared" si="7"/>
        <v/>
      </c>
      <c r="R21" s="24" t="str">
        <f>IF($L21="","",VLOOKUP(Q21,LISTAS!$F$5:$G$1006,2,0))</f>
        <v/>
      </c>
      <c r="S21" s="36" t="str">
        <f t="shared" si="8"/>
        <v/>
      </c>
      <c r="T21" s="25" t="str">
        <f t="shared" si="9"/>
        <v/>
      </c>
      <c r="U21" s="25" t="str">
        <f t="shared" si="10"/>
        <v/>
      </c>
    </row>
    <row r="22" spans="2:21" s="5" customFormat="1" ht="18.75" customHeight="1" x14ac:dyDescent="0.3">
      <c r="B22" s="51"/>
      <c r="C22" s="51" t="str">
        <f>IF(B22="","",VLOOKUP(B22,LISTAS!$F$5:$G$1006,2,0))</f>
        <v/>
      </c>
      <c r="D22" s="52"/>
      <c r="E22" s="52"/>
      <c r="F22" s="52" t="str">
        <f t="shared" si="0"/>
        <v/>
      </c>
      <c r="H22" s="48" t="str">
        <f t="shared" si="3"/>
        <v/>
      </c>
      <c r="I22" s="63" t="str">
        <f t="shared" si="4"/>
        <v/>
      </c>
      <c r="J22" s="63" t="str">
        <f t="shared" si="4"/>
        <v/>
      </c>
      <c r="K22" s="48" t="str">
        <f t="shared" si="1"/>
        <v/>
      </c>
      <c r="L22" s="67" t="str">
        <f t="shared" si="2"/>
        <v/>
      </c>
      <c r="M22" s="48" t="str">
        <f t="shared" si="5"/>
        <v/>
      </c>
      <c r="N22" s="49">
        <v>14</v>
      </c>
      <c r="O22" s="28"/>
      <c r="P22" s="47" t="str">
        <f t="shared" si="6"/>
        <v/>
      </c>
      <c r="Q22" s="24" t="str">
        <f t="shared" si="7"/>
        <v/>
      </c>
      <c r="R22" s="24" t="str">
        <f>IF($L22="","",VLOOKUP(Q22,LISTAS!$F$5:$G$1006,2,0))</f>
        <v/>
      </c>
      <c r="S22" s="36" t="str">
        <f t="shared" si="8"/>
        <v/>
      </c>
      <c r="T22" s="25" t="str">
        <f t="shared" si="9"/>
        <v/>
      </c>
      <c r="U22" s="25" t="str">
        <f t="shared" si="10"/>
        <v/>
      </c>
    </row>
    <row r="23" spans="2:21" s="5" customFormat="1" ht="18.75" customHeight="1" x14ac:dyDescent="0.3">
      <c r="B23" s="51"/>
      <c r="C23" s="51" t="str">
        <f>IF(B23="","",VLOOKUP(B23,LISTAS!$F$5:$G$1006,2,0))</f>
        <v/>
      </c>
      <c r="D23" s="52"/>
      <c r="E23" s="52"/>
      <c r="F23" s="52" t="str">
        <f t="shared" si="0"/>
        <v/>
      </c>
      <c r="H23" s="48" t="str">
        <f t="shared" si="3"/>
        <v/>
      </c>
      <c r="I23" s="63" t="str">
        <f t="shared" si="4"/>
        <v/>
      </c>
      <c r="J23" s="63" t="str">
        <f t="shared" si="4"/>
        <v/>
      </c>
      <c r="K23" s="48" t="str">
        <f t="shared" si="1"/>
        <v/>
      </c>
      <c r="L23" s="67" t="str">
        <f t="shared" si="2"/>
        <v/>
      </c>
      <c r="M23" s="48" t="str">
        <f t="shared" si="5"/>
        <v/>
      </c>
      <c r="N23" s="49">
        <v>15</v>
      </c>
      <c r="O23" s="28"/>
      <c r="P23" s="47" t="str">
        <f t="shared" si="6"/>
        <v/>
      </c>
      <c r="Q23" s="24" t="str">
        <f t="shared" si="7"/>
        <v/>
      </c>
      <c r="R23" s="24" t="str">
        <f>IF($L23="","",VLOOKUP(Q23,LISTAS!$F$5:$G$1006,2,0))</f>
        <v/>
      </c>
      <c r="S23" s="36" t="str">
        <f t="shared" si="8"/>
        <v/>
      </c>
      <c r="T23" s="25" t="str">
        <f t="shared" si="9"/>
        <v/>
      </c>
      <c r="U23" s="25" t="str">
        <f t="shared" si="10"/>
        <v/>
      </c>
    </row>
    <row r="24" spans="2:21" s="5" customFormat="1" ht="18.75" customHeight="1" x14ac:dyDescent="0.3">
      <c r="B24" s="51"/>
      <c r="C24" s="51" t="str">
        <f>IF(B24="","",VLOOKUP(B24,LISTAS!$F$5:$G$1006,2,0))</f>
        <v/>
      </c>
      <c r="D24" s="52"/>
      <c r="E24" s="52"/>
      <c r="F24" s="52" t="str">
        <f t="shared" si="0"/>
        <v/>
      </c>
      <c r="H24" s="48" t="str">
        <f t="shared" si="3"/>
        <v/>
      </c>
      <c r="I24" s="63" t="str">
        <f t="shared" si="4"/>
        <v/>
      </c>
      <c r="J24" s="63" t="str">
        <f t="shared" si="4"/>
        <v/>
      </c>
      <c r="K24" s="48" t="str">
        <f t="shared" si="1"/>
        <v/>
      </c>
      <c r="L24" s="67" t="str">
        <f t="shared" si="2"/>
        <v/>
      </c>
      <c r="M24" s="48" t="str">
        <f t="shared" si="5"/>
        <v/>
      </c>
      <c r="N24" s="49">
        <v>16</v>
      </c>
      <c r="O24" s="28"/>
      <c r="P24" s="47" t="str">
        <f t="shared" si="6"/>
        <v/>
      </c>
      <c r="Q24" s="24" t="str">
        <f t="shared" si="7"/>
        <v/>
      </c>
      <c r="R24" s="24" t="str">
        <f>IF($L24="","",VLOOKUP(Q24,LISTAS!$F$5:$G$1006,2,0))</f>
        <v/>
      </c>
      <c r="S24" s="36" t="str">
        <f t="shared" si="8"/>
        <v/>
      </c>
      <c r="T24" s="25" t="str">
        <f t="shared" si="9"/>
        <v/>
      </c>
      <c r="U24" s="25" t="str">
        <f t="shared" si="10"/>
        <v/>
      </c>
    </row>
    <row r="25" spans="2:21" s="5" customFormat="1" ht="18.75" customHeight="1" x14ac:dyDescent="0.3">
      <c r="B25" s="51"/>
      <c r="C25" s="51" t="str">
        <f>IF(B25="","",VLOOKUP(B25,LISTAS!$F$5:$G$1006,2,0))</f>
        <v/>
      </c>
      <c r="D25" s="52"/>
      <c r="E25" s="52"/>
      <c r="F25" s="52" t="str">
        <f t="shared" si="0"/>
        <v/>
      </c>
      <c r="H25" s="48" t="str">
        <f t="shared" si="3"/>
        <v/>
      </c>
      <c r="I25" s="63" t="str">
        <f t="shared" si="4"/>
        <v/>
      </c>
      <c r="J25" s="63" t="str">
        <f t="shared" si="4"/>
        <v/>
      </c>
      <c r="K25" s="48" t="str">
        <f t="shared" si="1"/>
        <v/>
      </c>
      <c r="L25" s="67" t="str">
        <f t="shared" si="2"/>
        <v/>
      </c>
      <c r="M25" s="48" t="str">
        <f t="shared" si="5"/>
        <v/>
      </c>
      <c r="N25" s="49">
        <v>17</v>
      </c>
      <c r="O25" s="28"/>
      <c r="P25" s="47" t="str">
        <f t="shared" si="6"/>
        <v/>
      </c>
      <c r="Q25" s="24" t="str">
        <f t="shared" si="7"/>
        <v/>
      </c>
      <c r="R25" s="24" t="str">
        <f>IF($L25="","",VLOOKUP(Q25,LISTAS!$F$5:$G$1006,2,0))</f>
        <v/>
      </c>
      <c r="S25" s="36" t="str">
        <f t="shared" si="8"/>
        <v/>
      </c>
      <c r="T25" s="25" t="str">
        <f t="shared" si="9"/>
        <v/>
      </c>
      <c r="U25" s="25" t="str">
        <f t="shared" si="10"/>
        <v/>
      </c>
    </row>
    <row r="26" spans="2:21" s="5" customFormat="1" ht="18.75" customHeight="1" x14ac:dyDescent="0.3">
      <c r="B26" s="51"/>
      <c r="C26" s="51" t="str">
        <f>IF(B26="","",VLOOKUP(B26,LISTAS!$F$5:$G$1006,2,0))</f>
        <v/>
      </c>
      <c r="D26" s="52"/>
      <c r="E26" s="52"/>
      <c r="F26" s="52" t="str">
        <f t="shared" si="0"/>
        <v/>
      </c>
      <c r="H26" s="48" t="str">
        <f t="shared" si="3"/>
        <v/>
      </c>
      <c r="I26" s="63" t="str">
        <f t="shared" si="4"/>
        <v/>
      </c>
      <c r="J26" s="63" t="str">
        <f t="shared" si="4"/>
        <v/>
      </c>
      <c r="K26" s="48" t="str">
        <f t="shared" si="1"/>
        <v/>
      </c>
      <c r="L26" s="67" t="str">
        <f t="shared" si="2"/>
        <v/>
      </c>
      <c r="M26" s="48" t="str">
        <f t="shared" si="5"/>
        <v/>
      </c>
      <c r="N26" s="49">
        <v>18</v>
      </c>
      <c r="O26" s="28"/>
      <c r="P26" s="47" t="str">
        <f t="shared" si="6"/>
        <v/>
      </c>
      <c r="Q26" s="24" t="str">
        <f t="shared" si="7"/>
        <v/>
      </c>
      <c r="R26" s="24" t="str">
        <f>IF($L26="","",VLOOKUP(Q26,LISTAS!$F$5:$G$1006,2,0))</f>
        <v/>
      </c>
      <c r="S26" s="36" t="str">
        <f t="shared" si="8"/>
        <v/>
      </c>
      <c r="T26" s="25" t="str">
        <f t="shared" si="9"/>
        <v/>
      </c>
      <c r="U26" s="25" t="str">
        <f t="shared" si="10"/>
        <v/>
      </c>
    </row>
    <row r="27" spans="2:21" s="5" customFormat="1" ht="18.75" customHeight="1" x14ac:dyDescent="0.3">
      <c r="B27" s="51"/>
      <c r="C27" s="51" t="str">
        <f>IF(B27="","",VLOOKUP(B27,LISTAS!$F$5:$G$1006,2,0))</f>
        <v/>
      </c>
      <c r="D27" s="52"/>
      <c r="E27" s="52"/>
      <c r="F27" s="52" t="str">
        <f t="shared" si="0"/>
        <v/>
      </c>
      <c r="H27" s="48" t="str">
        <f t="shared" si="3"/>
        <v/>
      </c>
      <c r="I27" s="63" t="str">
        <f t="shared" si="4"/>
        <v/>
      </c>
      <c r="J27" s="63" t="str">
        <f t="shared" si="4"/>
        <v/>
      </c>
      <c r="K27" s="48" t="str">
        <f t="shared" si="1"/>
        <v/>
      </c>
      <c r="L27" s="67" t="str">
        <f t="shared" si="2"/>
        <v/>
      </c>
      <c r="M27" s="48" t="str">
        <f t="shared" si="5"/>
        <v/>
      </c>
      <c r="N27" s="49">
        <v>19</v>
      </c>
      <c r="O27" s="28"/>
      <c r="P27" s="47" t="str">
        <f t="shared" si="6"/>
        <v/>
      </c>
      <c r="Q27" s="24" t="str">
        <f t="shared" si="7"/>
        <v/>
      </c>
      <c r="R27" s="24" t="str">
        <f>IF($L27="","",VLOOKUP(Q27,LISTAS!$F$5:$G$1006,2,0))</f>
        <v/>
      </c>
      <c r="S27" s="36" t="str">
        <f t="shared" si="8"/>
        <v/>
      </c>
      <c r="T27" s="25" t="str">
        <f t="shared" si="9"/>
        <v/>
      </c>
      <c r="U27" s="25" t="str">
        <f t="shared" si="10"/>
        <v/>
      </c>
    </row>
    <row r="28" spans="2:21" s="5" customFormat="1" ht="18.75" customHeight="1" x14ac:dyDescent="0.3">
      <c r="B28" s="51"/>
      <c r="C28" s="51" t="str">
        <f>IF(B28="","",VLOOKUP(B28,LISTAS!$F$5:$G$1006,2,0))</f>
        <v/>
      </c>
      <c r="D28" s="52"/>
      <c r="E28" s="52"/>
      <c r="F28" s="52" t="str">
        <f t="shared" si="0"/>
        <v/>
      </c>
      <c r="H28" s="48" t="str">
        <f t="shared" si="3"/>
        <v/>
      </c>
      <c r="I28" s="63" t="str">
        <f t="shared" si="4"/>
        <v/>
      </c>
      <c r="J28" s="63" t="str">
        <f t="shared" si="4"/>
        <v/>
      </c>
      <c r="K28" s="48" t="str">
        <f t="shared" si="1"/>
        <v/>
      </c>
      <c r="L28" s="67" t="str">
        <f t="shared" si="2"/>
        <v/>
      </c>
      <c r="M28" s="48" t="str">
        <f t="shared" si="5"/>
        <v/>
      </c>
      <c r="N28" s="49">
        <v>20</v>
      </c>
      <c r="O28" s="28"/>
      <c r="P28" s="47" t="str">
        <f t="shared" si="6"/>
        <v/>
      </c>
      <c r="Q28" s="24" t="str">
        <f t="shared" si="7"/>
        <v/>
      </c>
      <c r="R28" s="24" t="str">
        <f>IF($L28="","",VLOOKUP(Q28,LISTAS!$F$5:$G$1006,2,0))</f>
        <v/>
      </c>
      <c r="S28" s="36" t="str">
        <f t="shared" si="8"/>
        <v/>
      </c>
      <c r="T28" s="25" t="str">
        <f t="shared" si="9"/>
        <v/>
      </c>
      <c r="U28" s="25" t="str">
        <f t="shared" si="10"/>
        <v/>
      </c>
    </row>
    <row r="29" spans="2:21" ht="16.5" x14ac:dyDescent="0.3">
      <c r="B29" s="51"/>
      <c r="C29" s="51" t="str">
        <f>IF(B29="","",VLOOKUP(B29,LISTAS!$F$5:$G$1006,2,0))</f>
        <v/>
      </c>
      <c r="D29" s="52"/>
      <c r="E29" s="52"/>
      <c r="F29" s="52" t="str">
        <f t="shared" si="0"/>
        <v/>
      </c>
      <c r="G29" s="5"/>
      <c r="H29" s="48" t="str">
        <f t="shared" si="3"/>
        <v/>
      </c>
      <c r="I29" s="63" t="str">
        <f t="shared" si="4"/>
        <v/>
      </c>
      <c r="J29" s="63" t="str">
        <f t="shared" si="4"/>
        <v/>
      </c>
      <c r="K29" s="48" t="str">
        <f t="shared" si="1"/>
        <v/>
      </c>
      <c r="L29" s="67" t="str">
        <f t="shared" si="2"/>
        <v/>
      </c>
      <c r="M29" s="48" t="str">
        <f t="shared" si="5"/>
        <v/>
      </c>
      <c r="N29" s="49">
        <v>21</v>
      </c>
      <c r="O29" s="28"/>
      <c r="P29" s="47" t="str">
        <f t="shared" si="6"/>
        <v/>
      </c>
      <c r="Q29" s="24" t="str">
        <f t="shared" si="7"/>
        <v/>
      </c>
      <c r="R29" s="24" t="str">
        <f>IF($L29="","",VLOOKUP(Q29,LISTAS!$F$5:$G$1006,2,0))</f>
        <v/>
      </c>
      <c r="S29" s="36" t="str">
        <f t="shared" si="8"/>
        <v/>
      </c>
      <c r="T29" s="25" t="str">
        <f t="shared" si="9"/>
        <v/>
      </c>
      <c r="U29" s="25" t="str">
        <f t="shared" si="10"/>
        <v/>
      </c>
    </row>
    <row r="30" spans="2:21" ht="16.5" x14ac:dyDescent="0.3">
      <c r="B30" s="51"/>
      <c r="C30" s="51" t="str">
        <f>IF(B30="","",VLOOKUP(B30,LISTAS!$F$5:$G$1006,2,0))</f>
        <v/>
      </c>
      <c r="D30" s="52"/>
      <c r="E30" s="52"/>
      <c r="F30" s="52" t="str">
        <f t="shared" si="0"/>
        <v/>
      </c>
      <c r="G30" s="5"/>
      <c r="H30" s="48" t="str">
        <f t="shared" si="3"/>
        <v/>
      </c>
      <c r="I30" s="63" t="str">
        <f t="shared" si="4"/>
        <v/>
      </c>
      <c r="J30" s="63" t="str">
        <f t="shared" si="4"/>
        <v/>
      </c>
      <c r="K30" s="48" t="str">
        <f t="shared" si="1"/>
        <v/>
      </c>
      <c r="L30" s="67" t="str">
        <f t="shared" si="2"/>
        <v/>
      </c>
      <c r="M30" s="48" t="str">
        <f t="shared" si="5"/>
        <v/>
      </c>
      <c r="N30" s="49">
        <v>22</v>
      </c>
      <c r="O30" s="28"/>
      <c r="P30" s="47" t="str">
        <f t="shared" si="6"/>
        <v/>
      </c>
      <c r="Q30" s="24" t="str">
        <f t="shared" si="7"/>
        <v/>
      </c>
      <c r="R30" s="24" t="str">
        <f>IF($L30="","",VLOOKUP(Q30,LISTAS!$F$5:$G$1006,2,0))</f>
        <v/>
      </c>
      <c r="S30" s="36" t="str">
        <f t="shared" si="8"/>
        <v/>
      </c>
      <c r="T30" s="25" t="str">
        <f t="shared" si="9"/>
        <v/>
      </c>
      <c r="U30" s="25" t="str">
        <f t="shared" si="10"/>
        <v/>
      </c>
    </row>
    <row r="31" spans="2:21" ht="16.5" x14ac:dyDescent="0.3">
      <c r="B31" s="51"/>
      <c r="C31" s="51" t="str">
        <f>IF(B31="","",VLOOKUP(B31,LISTAS!$F$5:$G$1006,2,0))</f>
        <v/>
      </c>
      <c r="D31" s="52"/>
      <c r="E31" s="52"/>
      <c r="F31" s="52" t="str">
        <f t="shared" si="0"/>
        <v/>
      </c>
      <c r="G31" s="5"/>
      <c r="H31" s="48" t="str">
        <f t="shared" si="3"/>
        <v/>
      </c>
      <c r="I31" s="63" t="str">
        <f t="shared" si="4"/>
        <v/>
      </c>
      <c r="J31" s="63" t="str">
        <f t="shared" si="4"/>
        <v/>
      </c>
      <c r="K31" s="48" t="str">
        <f t="shared" si="1"/>
        <v/>
      </c>
      <c r="L31" s="67" t="str">
        <f t="shared" si="2"/>
        <v/>
      </c>
      <c r="M31" s="48" t="str">
        <f t="shared" si="5"/>
        <v/>
      </c>
      <c r="N31" s="49">
        <v>23</v>
      </c>
      <c r="O31" s="28"/>
      <c r="P31" s="47" t="str">
        <f t="shared" si="6"/>
        <v/>
      </c>
      <c r="Q31" s="24" t="str">
        <f t="shared" si="7"/>
        <v/>
      </c>
      <c r="R31" s="24" t="str">
        <f>IF($L31="","",VLOOKUP(Q31,LISTAS!$F$5:$G$1006,2,0))</f>
        <v/>
      </c>
      <c r="S31" s="36" t="str">
        <f t="shared" si="8"/>
        <v/>
      </c>
      <c r="T31" s="25" t="str">
        <f t="shared" si="9"/>
        <v/>
      </c>
      <c r="U31" s="25" t="str">
        <f t="shared" si="10"/>
        <v/>
      </c>
    </row>
    <row r="32" spans="2:21" ht="16.5" x14ac:dyDescent="0.3">
      <c r="B32" s="51"/>
      <c r="C32" s="51" t="str">
        <f>IF(B32="","",VLOOKUP(B32,LISTAS!$F$5:$G$1006,2,0))</f>
        <v/>
      </c>
      <c r="D32" s="52"/>
      <c r="E32" s="52"/>
      <c r="F32" s="52" t="str">
        <f t="shared" si="0"/>
        <v/>
      </c>
      <c r="G32" s="5"/>
      <c r="H32" s="48" t="str">
        <f t="shared" si="3"/>
        <v/>
      </c>
      <c r="I32" s="63" t="str">
        <f t="shared" si="4"/>
        <v/>
      </c>
      <c r="J32" s="63" t="str">
        <f t="shared" si="4"/>
        <v/>
      </c>
      <c r="K32" s="48" t="str">
        <f t="shared" si="1"/>
        <v/>
      </c>
      <c r="L32" s="67" t="str">
        <f t="shared" si="2"/>
        <v/>
      </c>
      <c r="M32" s="48" t="str">
        <f t="shared" si="5"/>
        <v/>
      </c>
      <c r="N32" s="49">
        <v>24</v>
      </c>
      <c r="O32" s="28"/>
      <c r="P32" s="47" t="str">
        <f t="shared" si="6"/>
        <v/>
      </c>
      <c r="Q32" s="24" t="str">
        <f t="shared" si="7"/>
        <v/>
      </c>
      <c r="R32" s="24" t="str">
        <f>IF($L32="","",VLOOKUP(Q32,LISTAS!$F$5:$G$1006,2,0))</f>
        <v/>
      </c>
      <c r="S32" s="36" t="str">
        <f t="shared" si="8"/>
        <v/>
      </c>
      <c r="T32" s="25" t="str">
        <f t="shared" si="9"/>
        <v/>
      </c>
      <c r="U32" s="25" t="str">
        <f t="shared" si="10"/>
        <v/>
      </c>
    </row>
    <row r="33" spans="2:21" ht="16.5" x14ac:dyDescent="0.3">
      <c r="B33" s="51"/>
      <c r="C33" s="51" t="str">
        <f>IF(B33="","",VLOOKUP(B33,LISTAS!$F$5:$G$1006,2,0))</f>
        <v/>
      </c>
      <c r="D33" s="52"/>
      <c r="E33" s="52"/>
      <c r="F33" s="52" t="str">
        <f t="shared" si="0"/>
        <v/>
      </c>
      <c r="G33" s="5"/>
      <c r="H33" s="48" t="str">
        <f t="shared" si="3"/>
        <v/>
      </c>
      <c r="I33" s="63" t="str">
        <f t="shared" si="4"/>
        <v/>
      </c>
      <c r="J33" s="63" t="str">
        <f t="shared" si="4"/>
        <v/>
      </c>
      <c r="K33" s="48" t="str">
        <f t="shared" si="1"/>
        <v/>
      </c>
      <c r="L33" s="67" t="str">
        <f t="shared" si="2"/>
        <v/>
      </c>
      <c r="M33" s="48" t="str">
        <f t="shared" si="5"/>
        <v/>
      </c>
      <c r="N33" s="49">
        <v>25</v>
      </c>
      <c r="O33" s="28"/>
      <c r="P33" s="47" t="str">
        <f t="shared" si="6"/>
        <v/>
      </c>
      <c r="Q33" s="24" t="str">
        <f t="shared" si="7"/>
        <v/>
      </c>
      <c r="R33" s="24" t="str">
        <f>IF($L33="","",VLOOKUP(Q33,LISTAS!$F$5:$G$1006,2,0))</f>
        <v/>
      </c>
      <c r="S33" s="36" t="str">
        <f t="shared" si="8"/>
        <v/>
      </c>
      <c r="T33" s="25" t="str">
        <f t="shared" si="9"/>
        <v/>
      </c>
      <c r="U33" s="25" t="str">
        <f t="shared" si="10"/>
        <v/>
      </c>
    </row>
    <row r="34" spans="2:21" ht="16.5" x14ac:dyDescent="0.3">
      <c r="B34" s="51"/>
      <c r="C34" s="51" t="str">
        <f>IF(B34="","",VLOOKUP(B34,LISTAS!$F$5:$G$1006,2,0))</f>
        <v/>
      </c>
      <c r="D34" s="52"/>
      <c r="E34" s="52"/>
      <c r="F34" s="52" t="str">
        <f t="shared" si="0"/>
        <v/>
      </c>
      <c r="G34" s="5"/>
      <c r="H34" s="48" t="str">
        <f t="shared" si="3"/>
        <v/>
      </c>
      <c r="I34" s="63" t="str">
        <f t="shared" si="4"/>
        <v/>
      </c>
      <c r="J34" s="63" t="str">
        <f t="shared" si="4"/>
        <v/>
      </c>
      <c r="K34" s="48" t="str">
        <f t="shared" si="1"/>
        <v/>
      </c>
      <c r="L34" s="67" t="str">
        <f t="shared" si="2"/>
        <v/>
      </c>
      <c r="M34" s="48" t="str">
        <f t="shared" si="5"/>
        <v/>
      </c>
      <c r="N34" s="49">
        <v>26</v>
      </c>
      <c r="O34" s="28"/>
      <c r="P34" s="47" t="str">
        <f t="shared" si="6"/>
        <v/>
      </c>
      <c r="Q34" s="24" t="str">
        <f t="shared" si="7"/>
        <v/>
      </c>
      <c r="R34" s="24" t="str">
        <f>IF($L34="","",VLOOKUP(Q34,LISTAS!$F$5:$G$1006,2,0))</f>
        <v/>
      </c>
      <c r="S34" s="36" t="str">
        <f t="shared" si="8"/>
        <v/>
      </c>
      <c r="T34" s="25" t="str">
        <f t="shared" si="9"/>
        <v/>
      </c>
      <c r="U34" s="25" t="str">
        <f t="shared" si="10"/>
        <v/>
      </c>
    </row>
    <row r="35" spans="2:21" ht="16.5" x14ac:dyDescent="0.3">
      <c r="B35" s="51"/>
      <c r="C35" s="51" t="str">
        <f>IF(B35="","",VLOOKUP(B35,LISTAS!$F$5:$G$1006,2,0))</f>
        <v/>
      </c>
      <c r="D35" s="52"/>
      <c r="E35" s="52"/>
      <c r="F35" s="52" t="str">
        <f t="shared" si="0"/>
        <v/>
      </c>
      <c r="G35" s="5"/>
      <c r="H35" s="48" t="str">
        <f t="shared" si="3"/>
        <v/>
      </c>
      <c r="I35" s="63" t="str">
        <f t="shared" si="4"/>
        <v/>
      </c>
      <c r="J35" s="63" t="str">
        <f t="shared" si="4"/>
        <v/>
      </c>
      <c r="K35" s="48" t="str">
        <f t="shared" si="1"/>
        <v/>
      </c>
      <c r="L35" s="67" t="str">
        <f t="shared" si="2"/>
        <v/>
      </c>
      <c r="M35" s="48" t="str">
        <f t="shared" si="5"/>
        <v/>
      </c>
      <c r="N35" s="49">
        <v>27</v>
      </c>
      <c r="O35" s="28"/>
      <c r="P35" s="47" t="str">
        <f t="shared" si="6"/>
        <v/>
      </c>
      <c r="Q35" s="24" t="str">
        <f t="shared" si="7"/>
        <v/>
      </c>
      <c r="R35" s="24" t="str">
        <f>IF($L35="","",VLOOKUP(Q35,LISTAS!$F$5:$G$1006,2,0))</f>
        <v/>
      </c>
      <c r="S35" s="36" t="str">
        <f t="shared" si="8"/>
        <v/>
      </c>
      <c r="T35" s="25" t="str">
        <f t="shared" si="9"/>
        <v/>
      </c>
      <c r="U35" s="25" t="str">
        <f t="shared" si="10"/>
        <v/>
      </c>
    </row>
    <row r="36" spans="2:21" ht="16.5" x14ac:dyDescent="0.3">
      <c r="B36" s="51"/>
      <c r="C36" s="51" t="str">
        <f>IF(B36="","",VLOOKUP(B36,LISTAS!$F$5:$G$1006,2,0))</f>
        <v/>
      </c>
      <c r="D36" s="52"/>
      <c r="E36" s="52"/>
      <c r="F36" s="52" t="str">
        <f t="shared" si="0"/>
        <v/>
      </c>
      <c r="G36" s="5"/>
      <c r="H36" s="48" t="str">
        <f t="shared" si="3"/>
        <v/>
      </c>
      <c r="I36" s="63" t="str">
        <f t="shared" si="4"/>
        <v/>
      </c>
      <c r="J36" s="63" t="str">
        <f t="shared" si="4"/>
        <v/>
      </c>
      <c r="K36" s="48" t="str">
        <f t="shared" si="1"/>
        <v/>
      </c>
      <c r="L36" s="67" t="str">
        <f t="shared" si="2"/>
        <v/>
      </c>
      <c r="M36" s="48" t="str">
        <f t="shared" si="5"/>
        <v/>
      </c>
      <c r="N36" s="49">
        <v>28</v>
      </c>
      <c r="O36" s="28"/>
      <c r="P36" s="47" t="str">
        <f t="shared" si="6"/>
        <v/>
      </c>
      <c r="Q36" s="24" t="str">
        <f t="shared" si="7"/>
        <v/>
      </c>
      <c r="R36" s="24" t="str">
        <f>IF($L36="","",VLOOKUP(Q36,LISTAS!$F$5:$G$1006,2,0))</f>
        <v/>
      </c>
      <c r="S36" s="36" t="str">
        <f t="shared" si="8"/>
        <v/>
      </c>
      <c r="T36" s="25" t="str">
        <f t="shared" si="9"/>
        <v/>
      </c>
      <c r="U36" s="25" t="str">
        <f t="shared" si="10"/>
        <v/>
      </c>
    </row>
    <row r="37" spans="2:21" ht="16.5" x14ac:dyDescent="0.3">
      <c r="B37" s="51"/>
      <c r="C37" s="51" t="str">
        <f>IF(B37="","",VLOOKUP(B37,LISTAS!$F$5:$G$1006,2,0))</f>
        <v/>
      </c>
      <c r="D37" s="52"/>
      <c r="E37" s="52"/>
      <c r="F37" s="52" t="str">
        <f t="shared" si="0"/>
        <v/>
      </c>
      <c r="G37" s="5"/>
      <c r="H37" s="48" t="str">
        <f t="shared" si="3"/>
        <v/>
      </c>
      <c r="I37" s="63" t="str">
        <f t="shared" si="4"/>
        <v/>
      </c>
      <c r="J37" s="63" t="str">
        <f t="shared" si="4"/>
        <v/>
      </c>
      <c r="K37" s="48" t="str">
        <f t="shared" si="1"/>
        <v/>
      </c>
      <c r="L37" s="67" t="str">
        <f t="shared" si="2"/>
        <v/>
      </c>
      <c r="M37" s="48" t="str">
        <f t="shared" si="5"/>
        <v/>
      </c>
      <c r="N37" s="49">
        <v>29</v>
      </c>
      <c r="O37" s="28"/>
      <c r="P37" s="47" t="str">
        <f t="shared" si="6"/>
        <v/>
      </c>
      <c r="Q37" s="24" t="str">
        <f t="shared" si="7"/>
        <v/>
      </c>
      <c r="R37" s="24" t="str">
        <f>IF($L37="","",VLOOKUP(Q37,LISTAS!$F$5:$G$1006,2,0))</f>
        <v/>
      </c>
      <c r="S37" s="36" t="str">
        <f t="shared" si="8"/>
        <v/>
      </c>
      <c r="T37" s="25" t="str">
        <f t="shared" si="9"/>
        <v/>
      </c>
      <c r="U37" s="25" t="str">
        <f t="shared" si="10"/>
        <v/>
      </c>
    </row>
    <row r="38" spans="2:21" ht="16.5" x14ac:dyDescent="0.3">
      <c r="B38" s="51"/>
      <c r="C38" s="51" t="str">
        <f>IF(B38="","",VLOOKUP(B38,LISTAS!$F$5:$G$1006,2,0))</f>
        <v/>
      </c>
      <c r="D38" s="52"/>
      <c r="E38" s="52"/>
      <c r="F38" s="52" t="str">
        <f t="shared" si="0"/>
        <v/>
      </c>
      <c r="G38" s="5"/>
      <c r="H38" s="48" t="str">
        <f t="shared" si="3"/>
        <v/>
      </c>
      <c r="I38" s="63" t="str">
        <f t="shared" si="4"/>
        <v/>
      </c>
      <c r="J38" s="63" t="str">
        <f t="shared" si="4"/>
        <v/>
      </c>
      <c r="K38" s="48" t="str">
        <f t="shared" si="1"/>
        <v/>
      </c>
      <c r="L38" s="67" t="str">
        <f t="shared" si="2"/>
        <v/>
      </c>
      <c r="M38" s="48" t="str">
        <f t="shared" si="5"/>
        <v/>
      </c>
      <c r="N38" s="49">
        <v>30</v>
      </c>
      <c r="O38" s="28"/>
      <c r="P38" s="47" t="str">
        <f t="shared" si="6"/>
        <v/>
      </c>
      <c r="Q38" s="24" t="str">
        <f t="shared" si="7"/>
        <v/>
      </c>
      <c r="R38" s="24" t="str">
        <f>IF($L38="","",VLOOKUP(Q38,LISTAS!$F$5:$G$1006,2,0))</f>
        <v/>
      </c>
      <c r="S38" s="36" t="str">
        <f t="shared" si="8"/>
        <v/>
      </c>
      <c r="T38" s="25" t="str">
        <f t="shared" si="9"/>
        <v/>
      </c>
      <c r="U38" s="25" t="str">
        <f t="shared" si="10"/>
        <v/>
      </c>
    </row>
    <row r="39" spans="2:21" ht="16.5" x14ac:dyDescent="0.3">
      <c r="B39" s="51"/>
      <c r="C39" s="51" t="str">
        <f>IF(B39="","",VLOOKUP(B39,LISTAS!$F$5:$G$1006,2,0))</f>
        <v/>
      </c>
      <c r="D39" s="52"/>
      <c r="E39" s="52"/>
      <c r="F39" s="52" t="str">
        <f t="shared" si="0"/>
        <v/>
      </c>
      <c r="G39" s="5"/>
      <c r="H39" s="48" t="str">
        <f t="shared" si="3"/>
        <v/>
      </c>
      <c r="I39" s="63" t="str">
        <f t="shared" si="4"/>
        <v/>
      </c>
      <c r="J39" s="63" t="str">
        <f t="shared" si="4"/>
        <v/>
      </c>
      <c r="K39" s="48" t="str">
        <f t="shared" si="1"/>
        <v/>
      </c>
      <c r="L39" s="67" t="str">
        <f t="shared" si="2"/>
        <v/>
      </c>
      <c r="M39" s="48" t="str">
        <f t="shared" si="5"/>
        <v/>
      </c>
      <c r="N39" s="49">
        <v>31</v>
      </c>
      <c r="O39" s="28"/>
      <c r="P39" s="47" t="str">
        <f t="shared" si="6"/>
        <v/>
      </c>
      <c r="Q39" s="24" t="str">
        <f t="shared" si="7"/>
        <v/>
      </c>
      <c r="R39" s="24" t="str">
        <f>IF($L39="","",VLOOKUP(Q39,LISTAS!$F$5:$G$1006,2,0))</f>
        <v/>
      </c>
      <c r="S39" s="36" t="str">
        <f t="shared" si="8"/>
        <v/>
      </c>
      <c r="T39" s="25" t="str">
        <f t="shared" si="9"/>
        <v/>
      </c>
      <c r="U39" s="25" t="str">
        <f t="shared" si="10"/>
        <v/>
      </c>
    </row>
    <row r="40" spans="2:21" ht="16.5" x14ac:dyDescent="0.3">
      <c r="B40" s="51"/>
      <c r="C40" s="51" t="str">
        <f>IF(B40="","",VLOOKUP(B40,LISTAS!$F$5:$G$1006,2,0))</f>
        <v/>
      </c>
      <c r="D40" s="52"/>
      <c r="E40" s="52"/>
      <c r="F40" s="52" t="str">
        <f t="shared" si="0"/>
        <v/>
      </c>
      <c r="G40" s="5"/>
      <c r="H40" s="48" t="str">
        <f t="shared" si="3"/>
        <v/>
      </c>
      <c r="I40" s="63" t="str">
        <f t="shared" si="4"/>
        <v/>
      </c>
      <c r="J40" s="63" t="str">
        <f t="shared" si="4"/>
        <v/>
      </c>
      <c r="K40" s="48" t="str">
        <f t="shared" si="1"/>
        <v/>
      </c>
      <c r="L40" s="67" t="str">
        <f t="shared" si="2"/>
        <v/>
      </c>
      <c r="M40" s="48" t="str">
        <f t="shared" si="5"/>
        <v/>
      </c>
      <c r="N40" s="49">
        <v>32</v>
      </c>
      <c r="O40" s="28"/>
      <c r="P40" s="47" t="str">
        <f t="shared" si="6"/>
        <v/>
      </c>
      <c r="Q40" s="24" t="str">
        <f t="shared" si="7"/>
        <v/>
      </c>
      <c r="R40" s="24" t="str">
        <f>IF($L40="","",VLOOKUP(Q40,LISTAS!$F$5:$G$1006,2,0))</f>
        <v/>
      </c>
      <c r="S40" s="36" t="str">
        <f t="shared" si="8"/>
        <v/>
      </c>
      <c r="T40" s="25" t="str">
        <f t="shared" si="9"/>
        <v/>
      </c>
      <c r="U40" s="25" t="str">
        <f t="shared" si="10"/>
        <v/>
      </c>
    </row>
    <row r="41" spans="2:21" ht="16.5" x14ac:dyDescent="0.3">
      <c r="B41" s="51"/>
      <c r="C41" s="51" t="str">
        <f>IF(B41="","",VLOOKUP(B41,LISTAS!$F$5:$G$1006,2,0))</f>
        <v/>
      </c>
      <c r="D41" s="52"/>
      <c r="E41" s="52"/>
      <c r="F41" s="52" t="str">
        <f t="shared" si="0"/>
        <v/>
      </c>
      <c r="G41" s="5"/>
      <c r="H41" s="48" t="str">
        <f t="shared" si="3"/>
        <v/>
      </c>
      <c r="I41" s="63" t="str">
        <f t="shared" si="4"/>
        <v/>
      </c>
      <c r="J41" s="63" t="str">
        <f t="shared" si="4"/>
        <v/>
      </c>
      <c r="K41" s="48" t="str">
        <f t="shared" si="1"/>
        <v/>
      </c>
      <c r="L41" s="67" t="str">
        <f t="shared" si="2"/>
        <v/>
      </c>
      <c r="M41" s="48" t="str">
        <f t="shared" si="5"/>
        <v/>
      </c>
      <c r="N41" s="49">
        <v>33</v>
      </c>
      <c r="O41" s="28"/>
      <c r="P41" s="47" t="str">
        <f t="shared" si="6"/>
        <v/>
      </c>
      <c r="Q41" s="24" t="str">
        <f t="shared" si="7"/>
        <v/>
      </c>
      <c r="R41" s="24" t="str">
        <f>IF($L41="","",VLOOKUP(Q41,LISTAS!$F$5:$G$1006,2,0))</f>
        <v/>
      </c>
      <c r="S41" s="36" t="str">
        <f t="shared" si="8"/>
        <v/>
      </c>
      <c r="T41" s="25" t="str">
        <f t="shared" si="9"/>
        <v/>
      </c>
      <c r="U41" s="25" t="str">
        <f t="shared" si="10"/>
        <v/>
      </c>
    </row>
    <row r="42" spans="2:21" ht="16.5" x14ac:dyDescent="0.3">
      <c r="B42" s="51"/>
      <c r="C42" s="51" t="str">
        <f>IF(B42="","",VLOOKUP(B42,LISTAS!$F$5:$G$1006,2,0))</f>
        <v/>
      </c>
      <c r="D42" s="52"/>
      <c r="E42" s="52"/>
      <c r="F42" s="52" t="str">
        <f t="shared" si="0"/>
        <v/>
      </c>
      <c r="G42" s="5"/>
      <c r="H42" s="48" t="str">
        <f t="shared" si="3"/>
        <v/>
      </c>
      <c r="I42" s="63" t="str">
        <f t="shared" si="4"/>
        <v/>
      </c>
      <c r="J42" s="63" t="str">
        <f t="shared" si="4"/>
        <v/>
      </c>
      <c r="K42" s="48" t="str">
        <f t="shared" si="1"/>
        <v/>
      </c>
      <c r="L42" s="67" t="str">
        <f t="shared" si="2"/>
        <v/>
      </c>
      <c r="M42" s="48" t="str">
        <f t="shared" si="5"/>
        <v/>
      </c>
      <c r="N42" s="49">
        <v>34</v>
      </c>
      <c r="O42" s="28"/>
      <c r="P42" s="47" t="str">
        <f t="shared" si="6"/>
        <v/>
      </c>
      <c r="Q42" s="24" t="str">
        <f t="shared" si="7"/>
        <v/>
      </c>
      <c r="R42" s="24" t="str">
        <f>IF($L42="","",VLOOKUP(Q42,LISTAS!$F$5:$G$1006,2,0))</f>
        <v/>
      </c>
      <c r="S42" s="36" t="str">
        <f t="shared" si="8"/>
        <v/>
      </c>
      <c r="T42" s="25" t="str">
        <f t="shared" si="9"/>
        <v/>
      </c>
      <c r="U42" s="25" t="str">
        <f t="shared" si="10"/>
        <v/>
      </c>
    </row>
    <row r="43" spans="2:21" ht="16.5" x14ac:dyDescent="0.3">
      <c r="B43" s="51"/>
      <c r="C43" s="51" t="str">
        <f>IF(B43="","",VLOOKUP(B43,LISTAS!$F$5:$G$1006,2,0))</f>
        <v/>
      </c>
      <c r="D43" s="52"/>
      <c r="E43" s="52"/>
      <c r="F43" s="52" t="str">
        <f t="shared" si="0"/>
        <v/>
      </c>
      <c r="G43" s="5"/>
      <c r="H43" s="48" t="str">
        <f t="shared" si="3"/>
        <v/>
      </c>
      <c r="I43" s="63" t="str">
        <f t="shared" si="4"/>
        <v/>
      </c>
      <c r="J43" s="63" t="str">
        <f t="shared" si="4"/>
        <v/>
      </c>
      <c r="K43" s="48" t="str">
        <f t="shared" si="1"/>
        <v/>
      </c>
      <c r="L43" s="67" t="str">
        <f t="shared" si="2"/>
        <v/>
      </c>
      <c r="M43" s="48" t="str">
        <f t="shared" si="5"/>
        <v/>
      </c>
      <c r="N43" s="49">
        <v>35</v>
      </c>
      <c r="O43" s="28"/>
      <c r="P43" s="47" t="str">
        <f t="shared" si="6"/>
        <v/>
      </c>
      <c r="Q43" s="24" t="str">
        <f t="shared" si="7"/>
        <v/>
      </c>
      <c r="R43" s="24" t="str">
        <f>IF($L43="","",VLOOKUP(Q43,LISTAS!$F$5:$G$1006,2,0))</f>
        <v/>
      </c>
      <c r="S43" s="36" t="str">
        <f t="shared" si="8"/>
        <v/>
      </c>
      <c r="T43" s="25" t="str">
        <f t="shared" si="9"/>
        <v/>
      </c>
      <c r="U43" s="25" t="str">
        <f t="shared" si="10"/>
        <v/>
      </c>
    </row>
    <row r="44" spans="2:21" ht="16.5" x14ac:dyDescent="0.3">
      <c r="B44" s="51"/>
      <c r="C44" s="51" t="str">
        <f>IF(B44="","",VLOOKUP(B44,LISTAS!$F$5:$G$1006,2,0))</f>
        <v/>
      </c>
      <c r="D44" s="52"/>
      <c r="E44" s="52"/>
      <c r="F44" s="52" t="str">
        <f t="shared" si="0"/>
        <v/>
      </c>
      <c r="G44" s="5"/>
      <c r="H44" s="48" t="str">
        <f t="shared" si="3"/>
        <v/>
      </c>
      <c r="I44" s="63" t="str">
        <f t="shared" si="4"/>
        <v/>
      </c>
      <c r="J44" s="63" t="str">
        <f t="shared" si="4"/>
        <v/>
      </c>
      <c r="K44" s="48" t="str">
        <f t="shared" si="1"/>
        <v/>
      </c>
      <c r="L44" s="67" t="str">
        <f t="shared" si="2"/>
        <v/>
      </c>
      <c r="M44" s="48" t="str">
        <f t="shared" si="5"/>
        <v/>
      </c>
      <c r="N44" s="49">
        <v>36</v>
      </c>
      <c r="O44" s="28"/>
      <c r="P44" s="47" t="str">
        <f t="shared" si="6"/>
        <v/>
      </c>
      <c r="Q44" s="24" t="str">
        <f t="shared" si="7"/>
        <v/>
      </c>
      <c r="R44" s="24" t="str">
        <f>IF($L44="","",VLOOKUP(Q44,LISTAS!$F$5:$G$1006,2,0))</f>
        <v/>
      </c>
      <c r="S44" s="36" t="str">
        <f t="shared" si="8"/>
        <v/>
      </c>
      <c r="T44" s="25" t="str">
        <f t="shared" si="9"/>
        <v/>
      </c>
      <c r="U44" s="25" t="str">
        <f t="shared" si="10"/>
        <v/>
      </c>
    </row>
    <row r="45" spans="2:21" ht="16.5" x14ac:dyDescent="0.3">
      <c r="B45" s="51"/>
      <c r="C45" s="51" t="str">
        <f>IF(B45="","",VLOOKUP(B45,LISTAS!$F$5:$G$1006,2,0))</f>
        <v/>
      </c>
      <c r="D45" s="52"/>
      <c r="E45" s="52"/>
      <c r="F45" s="52" t="str">
        <f t="shared" si="0"/>
        <v/>
      </c>
      <c r="G45" s="5"/>
      <c r="H45" s="48" t="str">
        <f t="shared" si="3"/>
        <v/>
      </c>
      <c r="I45" s="63" t="str">
        <f t="shared" si="4"/>
        <v/>
      </c>
      <c r="J45" s="63" t="str">
        <f t="shared" si="4"/>
        <v/>
      </c>
      <c r="K45" s="48" t="str">
        <f t="shared" si="1"/>
        <v/>
      </c>
      <c r="L45" s="67" t="str">
        <f t="shared" si="2"/>
        <v/>
      </c>
      <c r="M45" s="48" t="str">
        <f t="shared" si="5"/>
        <v/>
      </c>
      <c r="N45" s="49">
        <v>37</v>
      </c>
      <c r="O45" s="28"/>
      <c r="P45" s="47" t="str">
        <f t="shared" si="6"/>
        <v/>
      </c>
      <c r="Q45" s="24" t="str">
        <f t="shared" si="7"/>
        <v/>
      </c>
      <c r="R45" s="24" t="str">
        <f>IF($L45="","",VLOOKUP(Q45,LISTAS!$F$5:$G$1006,2,0))</f>
        <v/>
      </c>
      <c r="S45" s="36" t="str">
        <f t="shared" si="8"/>
        <v/>
      </c>
      <c r="T45" s="25" t="str">
        <f t="shared" si="9"/>
        <v/>
      </c>
      <c r="U45" s="25" t="str">
        <f t="shared" si="10"/>
        <v/>
      </c>
    </row>
    <row r="46" spans="2:21" ht="16.5" x14ac:dyDescent="0.3">
      <c r="B46" s="51"/>
      <c r="C46" s="51" t="str">
        <f>IF(B46="","",VLOOKUP(B46,LISTAS!$F$5:$G$1006,2,0))</f>
        <v/>
      </c>
      <c r="D46" s="52"/>
      <c r="E46" s="52"/>
      <c r="F46" s="52" t="str">
        <f t="shared" si="0"/>
        <v/>
      </c>
      <c r="G46" s="5"/>
      <c r="H46" s="48" t="str">
        <f t="shared" si="3"/>
        <v/>
      </c>
      <c r="I46" s="63" t="str">
        <f t="shared" si="4"/>
        <v/>
      </c>
      <c r="J46" s="63" t="str">
        <f t="shared" si="4"/>
        <v/>
      </c>
      <c r="K46" s="48" t="str">
        <f t="shared" si="1"/>
        <v/>
      </c>
      <c r="L46" s="67" t="str">
        <f t="shared" si="2"/>
        <v/>
      </c>
      <c r="M46" s="48" t="str">
        <f t="shared" si="5"/>
        <v/>
      </c>
      <c r="N46" s="49">
        <v>38</v>
      </c>
      <c r="O46" s="28"/>
      <c r="P46" s="47" t="str">
        <f t="shared" si="6"/>
        <v/>
      </c>
      <c r="Q46" s="24" t="str">
        <f t="shared" si="7"/>
        <v/>
      </c>
      <c r="R46" s="24" t="str">
        <f>IF($L46="","",VLOOKUP(Q46,LISTAS!$F$5:$G$1006,2,0))</f>
        <v/>
      </c>
      <c r="S46" s="36" t="str">
        <f t="shared" si="8"/>
        <v/>
      </c>
      <c r="T46" s="25" t="str">
        <f t="shared" si="9"/>
        <v/>
      </c>
      <c r="U46" s="25" t="str">
        <f t="shared" si="10"/>
        <v/>
      </c>
    </row>
    <row r="47" spans="2:21" ht="16.5" x14ac:dyDescent="0.3">
      <c r="B47" s="51"/>
      <c r="C47" s="51" t="str">
        <f>IF(B47="","",VLOOKUP(B47,LISTAS!$F$5:$G$1006,2,0))</f>
        <v/>
      </c>
      <c r="D47" s="52"/>
      <c r="E47" s="52"/>
      <c r="F47" s="52" t="str">
        <f t="shared" si="0"/>
        <v/>
      </c>
      <c r="G47" s="5"/>
      <c r="H47" s="48" t="str">
        <f t="shared" si="3"/>
        <v/>
      </c>
      <c r="I47" s="63" t="str">
        <f t="shared" si="4"/>
        <v/>
      </c>
      <c r="J47" s="63" t="str">
        <f t="shared" si="4"/>
        <v/>
      </c>
      <c r="K47" s="48" t="str">
        <f t="shared" si="1"/>
        <v/>
      </c>
      <c r="L47" s="67" t="str">
        <f t="shared" si="2"/>
        <v/>
      </c>
      <c r="M47" s="48" t="str">
        <f t="shared" si="5"/>
        <v/>
      </c>
      <c r="N47" s="49">
        <v>39</v>
      </c>
      <c r="O47" s="28"/>
      <c r="P47" s="47" t="str">
        <f t="shared" si="6"/>
        <v/>
      </c>
      <c r="Q47" s="24" t="str">
        <f t="shared" si="7"/>
        <v/>
      </c>
      <c r="R47" s="24" t="str">
        <f>IF($L47="","",VLOOKUP(Q47,LISTAS!$F$5:$G$1006,2,0))</f>
        <v/>
      </c>
      <c r="S47" s="36" t="str">
        <f t="shared" si="8"/>
        <v/>
      </c>
      <c r="T47" s="25" t="str">
        <f t="shared" si="9"/>
        <v/>
      </c>
      <c r="U47" s="25" t="str">
        <f t="shared" si="10"/>
        <v/>
      </c>
    </row>
    <row r="48" spans="2:21" ht="16.5" x14ac:dyDescent="0.3">
      <c r="B48" s="51"/>
      <c r="C48" s="51" t="str">
        <f>IF(B48="","",VLOOKUP(B48,LISTAS!$F$5:$G$1006,2,0))</f>
        <v/>
      </c>
      <c r="D48" s="52"/>
      <c r="E48" s="52"/>
      <c r="F48" s="52" t="str">
        <f t="shared" si="0"/>
        <v/>
      </c>
      <c r="G48" s="5"/>
      <c r="H48" s="48" t="str">
        <f t="shared" si="3"/>
        <v/>
      </c>
      <c r="I48" s="63" t="str">
        <f t="shared" si="4"/>
        <v/>
      </c>
      <c r="J48" s="63" t="str">
        <f t="shared" si="4"/>
        <v/>
      </c>
      <c r="K48" s="48" t="str">
        <f t="shared" si="1"/>
        <v/>
      </c>
      <c r="L48" s="67" t="str">
        <f t="shared" si="2"/>
        <v/>
      </c>
      <c r="M48" s="48" t="str">
        <f t="shared" si="5"/>
        <v/>
      </c>
      <c r="N48" s="49">
        <v>40</v>
      </c>
      <c r="O48" s="28"/>
      <c r="P48" s="47" t="str">
        <f t="shared" si="6"/>
        <v/>
      </c>
      <c r="Q48" s="24" t="str">
        <f t="shared" si="7"/>
        <v/>
      </c>
      <c r="R48" s="24" t="str">
        <f>IF($L48="","",VLOOKUP(Q48,LISTAS!$F$5:$G$1006,2,0))</f>
        <v/>
      </c>
      <c r="S48" s="36" t="str">
        <f t="shared" si="8"/>
        <v/>
      </c>
      <c r="T48" s="25" t="str">
        <f t="shared" si="9"/>
        <v/>
      </c>
      <c r="U48" s="25" t="str">
        <f t="shared" si="10"/>
        <v/>
      </c>
    </row>
    <row r="49" spans="2:21" ht="16.5" x14ac:dyDescent="0.3">
      <c r="B49" s="51"/>
      <c r="C49" s="51" t="str">
        <f>IF(B49="","",VLOOKUP(B49,LISTAS!$F$5:$G$1006,2,0))</f>
        <v/>
      </c>
      <c r="D49" s="52"/>
      <c r="E49" s="52"/>
      <c r="F49" s="52" t="str">
        <f t="shared" si="0"/>
        <v/>
      </c>
      <c r="G49" s="5"/>
      <c r="H49" s="48" t="str">
        <f t="shared" si="3"/>
        <v/>
      </c>
      <c r="I49" s="63" t="str">
        <f t="shared" si="4"/>
        <v/>
      </c>
      <c r="J49" s="63" t="str">
        <f t="shared" si="4"/>
        <v/>
      </c>
      <c r="K49" s="48" t="str">
        <f t="shared" si="1"/>
        <v/>
      </c>
      <c r="L49" s="67" t="str">
        <f t="shared" si="2"/>
        <v/>
      </c>
      <c r="M49" s="48" t="str">
        <f t="shared" si="5"/>
        <v/>
      </c>
      <c r="N49" s="49">
        <v>41</v>
      </c>
      <c r="O49" s="28"/>
      <c r="P49" s="47" t="str">
        <f t="shared" si="6"/>
        <v/>
      </c>
      <c r="Q49" s="24" t="str">
        <f t="shared" si="7"/>
        <v/>
      </c>
      <c r="R49" s="24" t="str">
        <f>IF($L49="","",VLOOKUP(Q49,LISTAS!$F$5:$G$1006,2,0))</f>
        <v/>
      </c>
      <c r="S49" s="36" t="str">
        <f t="shared" si="8"/>
        <v/>
      </c>
      <c r="T49" s="25" t="str">
        <f t="shared" si="9"/>
        <v/>
      </c>
      <c r="U49" s="25" t="str">
        <f t="shared" si="10"/>
        <v/>
      </c>
    </row>
    <row r="50" spans="2:21" ht="16.5" x14ac:dyDescent="0.3">
      <c r="B50" s="51"/>
      <c r="C50" s="51" t="str">
        <f>IF(B50="","",VLOOKUP(B50,LISTAS!$F$5:$G$1006,2,0))</f>
        <v/>
      </c>
      <c r="D50" s="52"/>
      <c r="E50" s="52"/>
      <c r="F50" s="52" t="str">
        <f t="shared" si="0"/>
        <v/>
      </c>
      <c r="G50" s="5"/>
      <c r="H50" s="48" t="str">
        <f t="shared" si="3"/>
        <v/>
      </c>
      <c r="I50" s="63" t="str">
        <f t="shared" si="4"/>
        <v/>
      </c>
      <c r="J50" s="63" t="str">
        <f t="shared" si="4"/>
        <v/>
      </c>
      <c r="K50" s="48" t="str">
        <f t="shared" si="1"/>
        <v/>
      </c>
      <c r="L50" s="67" t="str">
        <f t="shared" si="2"/>
        <v/>
      </c>
      <c r="M50" s="48" t="str">
        <f t="shared" si="5"/>
        <v/>
      </c>
      <c r="N50" s="49">
        <v>42</v>
      </c>
      <c r="O50" s="28"/>
      <c r="P50" s="47" t="str">
        <f t="shared" si="6"/>
        <v/>
      </c>
      <c r="Q50" s="24" t="str">
        <f t="shared" si="7"/>
        <v/>
      </c>
      <c r="R50" s="24" t="str">
        <f>IF($L50="","",VLOOKUP(Q50,LISTAS!$F$5:$G$1006,2,0))</f>
        <v/>
      </c>
      <c r="S50" s="36" t="str">
        <f t="shared" si="8"/>
        <v/>
      </c>
      <c r="T50" s="25" t="str">
        <f t="shared" si="9"/>
        <v/>
      </c>
      <c r="U50" s="25" t="str">
        <f t="shared" si="10"/>
        <v/>
      </c>
    </row>
    <row r="51" spans="2:21" ht="16.5" x14ac:dyDescent="0.3">
      <c r="B51" s="51"/>
      <c r="C51" s="51" t="str">
        <f>IF(B51="","",VLOOKUP(B51,LISTAS!$F$5:$G$1006,2,0))</f>
        <v/>
      </c>
      <c r="D51" s="52"/>
      <c r="E51" s="52"/>
      <c r="F51" s="52" t="str">
        <f t="shared" si="0"/>
        <v/>
      </c>
      <c r="G51" s="5"/>
      <c r="H51" s="48" t="str">
        <f t="shared" si="3"/>
        <v/>
      </c>
      <c r="I51" s="63" t="str">
        <f t="shared" si="4"/>
        <v/>
      </c>
      <c r="J51" s="63" t="str">
        <f t="shared" si="4"/>
        <v/>
      </c>
      <c r="K51" s="48" t="str">
        <f t="shared" si="1"/>
        <v/>
      </c>
      <c r="L51" s="67" t="str">
        <f t="shared" si="2"/>
        <v/>
      </c>
      <c r="M51" s="48" t="str">
        <f t="shared" si="5"/>
        <v/>
      </c>
      <c r="N51" s="49">
        <v>43</v>
      </c>
      <c r="O51" s="28"/>
      <c r="P51" s="47" t="str">
        <f t="shared" si="6"/>
        <v/>
      </c>
      <c r="Q51" s="24" t="str">
        <f t="shared" si="7"/>
        <v/>
      </c>
      <c r="R51" s="24" t="str">
        <f>IF($L51="","",VLOOKUP(Q51,LISTAS!$F$5:$G$1006,2,0))</f>
        <v/>
      </c>
      <c r="S51" s="36" t="str">
        <f t="shared" si="8"/>
        <v/>
      </c>
      <c r="T51" s="25" t="str">
        <f t="shared" si="9"/>
        <v/>
      </c>
      <c r="U51" s="25" t="str">
        <f t="shared" si="10"/>
        <v/>
      </c>
    </row>
    <row r="52" spans="2:21" ht="16.5" x14ac:dyDescent="0.3">
      <c r="B52" s="51"/>
      <c r="C52" s="51" t="str">
        <f>IF(B52="","",VLOOKUP(B52,LISTAS!$F$5:$G$1006,2,0))</f>
        <v/>
      </c>
      <c r="D52" s="52"/>
      <c r="E52" s="52"/>
      <c r="F52" s="52" t="str">
        <f t="shared" si="0"/>
        <v/>
      </c>
      <c r="G52" s="5"/>
      <c r="H52" s="48" t="str">
        <f t="shared" si="3"/>
        <v/>
      </c>
      <c r="I52" s="63" t="str">
        <f t="shared" si="4"/>
        <v/>
      </c>
      <c r="J52" s="63" t="str">
        <f t="shared" si="4"/>
        <v/>
      </c>
      <c r="K52" s="48" t="str">
        <f t="shared" si="1"/>
        <v/>
      </c>
      <c r="L52" s="67" t="str">
        <f t="shared" si="2"/>
        <v/>
      </c>
      <c r="M52" s="48" t="str">
        <f t="shared" si="5"/>
        <v/>
      </c>
      <c r="N52" s="49">
        <v>44</v>
      </c>
      <c r="O52" s="28"/>
      <c r="P52" s="47" t="str">
        <f t="shared" si="6"/>
        <v/>
      </c>
      <c r="Q52" s="24" t="str">
        <f t="shared" si="7"/>
        <v/>
      </c>
      <c r="R52" s="24" t="str">
        <f>IF($L52="","",VLOOKUP(Q52,LISTAS!$F$5:$G$1006,2,0))</f>
        <v/>
      </c>
      <c r="S52" s="36" t="str">
        <f t="shared" si="8"/>
        <v/>
      </c>
      <c r="T52" s="25" t="str">
        <f t="shared" si="9"/>
        <v/>
      </c>
      <c r="U52" s="25" t="str">
        <f t="shared" si="10"/>
        <v/>
      </c>
    </row>
    <row r="53" spans="2:21" ht="16.5" x14ac:dyDescent="0.3">
      <c r="B53" s="51"/>
      <c r="C53" s="51" t="str">
        <f>IF(B53="","",VLOOKUP(B53,LISTAS!$F$5:$G$1006,2,0))</f>
        <v/>
      </c>
      <c r="D53" s="52"/>
      <c r="E53" s="52"/>
      <c r="F53" s="52" t="str">
        <f t="shared" si="0"/>
        <v/>
      </c>
      <c r="G53" s="5"/>
      <c r="H53" s="48" t="str">
        <f t="shared" si="3"/>
        <v/>
      </c>
      <c r="I53" s="63" t="str">
        <f t="shared" si="4"/>
        <v/>
      </c>
      <c r="J53" s="63" t="str">
        <f t="shared" si="4"/>
        <v/>
      </c>
      <c r="K53" s="48" t="str">
        <f t="shared" si="1"/>
        <v/>
      </c>
      <c r="L53" s="67" t="str">
        <f t="shared" si="2"/>
        <v/>
      </c>
      <c r="M53" s="48" t="str">
        <f t="shared" si="5"/>
        <v/>
      </c>
      <c r="N53" s="49">
        <v>45</v>
      </c>
      <c r="O53" s="28"/>
      <c r="P53" s="47" t="str">
        <f t="shared" si="6"/>
        <v/>
      </c>
      <c r="Q53" s="24" t="str">
        <f t="shared" si="7"/>
        <v/>
      </c>
      <c r="R53" s="24" t="str">
        <f>IF($L53="","",VLOOKUP(Q53,LISTAS!$F$5:$G$1006,2,0))</f>
        <v/>
      </c>
      <c r="S53" s="36" t="str">
        <f t="shared" si="8"/>
        <v/>
      </c>
      <c r="T53" s="25" t="str">
        <f t="shared" si="9"/>
        <v/>
      </c>
      <c r="U53" s="25" t="str">
        <f t="shared" si="10"/>
        <v/>
      </c>
    </row>
    <row r="54" spans="2:21" ht="16.5" x14ac:dyDescent="0.3">
      <c r="B54" s="51"/>
      <c r="C54" s="51" t="str">
        <f>IF(B54="","",VLOOKUP(B54,LISTAS!$F$5:$G$1006,2,0))</f>
        <v/>
      </c>
      <c r="D54" s="52"/>
      <c r="E54" s="52"/>
      <c r="F54" s="52" t="str">
        <f t="shared" si="0"/>
        <v/>
      </c>
      <c r="G54" s="5"/>
      <c r="H54" s="48" t="str">
        <f t="shared" si="3"/>
        <v/>
      </c>
      <c r="I54" s="63" t="str">
        <f t="shared" si="4"/>
        <v/>
      </c>
      <c r="J54" s="63" t="str">
        <f t="shared" si="4"/>
        <v/>
      </c>
      <c r="K54" s="48" t="str">
        <f t="shared" si="1"/>
        <v/>
      </c>
      <c r="L54" s="67" t="str">
        <f t="shared" si="2"/>
        <v/>
      </c>
      <c r="M54" s="48" t="str">
        <f t="shared" si="5"/>
        <v/>
      </c>
      <c r="N54" s="49">
        <v>46</v>
      </c>
      <c r="O54" s="28"/>
      <c r="P54" s="47" t="str">
        <f t="shared" si="6"/>
        <v/>
      </c>
      <c r="Q54" s="24" t="str">
        <f t="shared" si="7"/>
        <v/>
      </c>
      <c r="R54" s="24" t="str">
        <f>IF($L54="","",VLOOKUP(Q54,LISTAS!$F$5:$G$1006,2,0))</f>
        <v/>
      </c>
      <c r="S54" s="36" t="str">
        <f t="shared" si="8"/>
        <v/>
      </c>
      <c r="T54" s="25" t="str">
        <f t="shared" si="9"/>
        <v/>
      </c>
      <c r="U54" s="25" t="str">
        <f t="shared" si="10"/>
        <v/>
      </c>
    </row>
    <row r="55" spans="2:21" ht="16.5" x14ac:dyDescent="0.3">
      <c r="B55" s="51"/>
      <c r="C55" s="51" t="str">
        <f>IF(B55="","",VLOOKUP(B55,LISTAS!$F$5:$G$1006,2,0))</f>
        <v/>
      </c>
      <c r="D55" s="52"/>
      <c r="E55" s="52"/>
      <c r="F55" s="52" t="str">
        <f t="shared" si="0"/>
        <v/>
      </c>
      <c r="G55" s="5"/>
      <c r="H55" s="48" t="str">
        <f t="shared" si="3"/>
        <v/>
      </c>
      <c r="I55" s="63" t="str">
        <f t="shared" si="4"/>
        <v/>
      </c>
      <c r="J55" s="63" t="str">
        <f t="shared" si="4"/>
        <v/>
      </c>
      <c r="K55" s="48" t="str">
        <f t="shared" si="1"/>
        <v/>
      </c>
      <c r="L55" s="67" t="str">
        <f t="shared" si="2"/>
        <v/>
      </c>
      <c r="M55" s="48" t="str">
        <f t="shared" si="5"/>
        <v/>
      </c>
      <c r="N55" s="49">
        <v>47</v>
      </c>
      <c r="O55" s="28"/>
      <c r="P55" s="47" t="str">
        <f t="shared" si="6"/>
        <v/>
      </c>
      <c r="Q55" s="24" t="str">
        <f t="shared" si="7"/>
        <v/>
      </c>
      <c r="R55" s="24" t="str">
        <f>IF($L55="","",VLOOKUP(Q55,LISTAS!$F$5:$G$1006,2,0))</f>
        <v/>
      </c>
      <c r="S55" s="36" t="str">
        <f t="shared" si="8"/>
        <v/>
      </c>
      <c r="T55" s="25" t="str">
        <f t="shared" si="9"/>
        <v/>
      </c>
      <c r="U55" s="25" t="str">
        <f t="shared" si="10"/>
        <v/>
      </c>
    </row>
    <row r="56" spans="2:21" ht="16.5" x14ac:dyDescent="0.3">
      <c r="B56" s="51"/>
      <c r="C56" s="51" t="str">
        <f>IF(B56="","",VLOOKUP(B56,LISTAS!$F$5:$G$1006,2,0))</f>
        <v/>
      </c>
      <c r="D56" s="52"/>
      <c r="E56" s="52"/>
      <c r="F56" s="52" t="str">
        <f t="shared" si="0"/>
        <v/>
      </c>
      <c r="G56" s="5"/>
      <c r="H56" s="48" t="str">
        <f t="shared" si="3"/>
        <v/>
      </c>
      <c r="I56" s="63" t="str">
        <f t="shared" si="4"/>
        <v/>
      </c>
      <c r="J56" s="63" t="str">
        <f t="shared" si="4"/>
        <v/>
      </c>
      <c r="K56" s="48" t="str">
        <f t="shared" si="1"/>
        <v/>
      </c>
      <c r="L56" s="67" t="str">
        <f t="shared" si="2"/>
        <v/>
      </c>
      <c r="M56" s="48" t="str">
        <f t="shared" si="5"/>
        <v/>
      </c>
      <c r="N56" s="49">
        <v>48</v>
      </c>
      <c r="O56" s="28"/>
      <c r="P56" s="47" t="str">
        <f t="shared" si="6"/>
        <v/>
      </c>
      <c r="Q56" s="24" t="str">
        <f t="shared" si="7"/>
        <v/>
      </c>
      <c r="R56" s="24" t="str">
        <f>IF($L56="","",VLOOKUP(Q56,LISTAS!$F$5:$G$1006,2,0))</f>
        <v/>
      </c>
      <c r="S56" s="36" t="str">
        <f t="shared" si="8"/>
        <v/>
      </c>
      <c r="T56" s="25" t="str">
        <f t="shared" si="9"/>
        <v/>
      </c>
      <c r="U56" s="25" t="str">
        <f t="shared" si="10"/>
        <v/>
      </c>
    </row>
    <row r="57" spans="2:21" ht="16.5" x14ac:dyDescent="0.3">
      <c r="B57" s="51"/>
      <c r="C57" s="51" t="str">
        <f>IF(B57="","",VLOOKUP(B57,LISTAS!$F$5:$G$1006,2,0))</f>
        <v/>
      </c>
      <c r="D57" s="52"/>
      <c r="E57" s="52"/>
      <c r="F57" s="52" t="str">
        <f t="shared" si="0"/>
        <v/>
      </c>
      <c r="G57" s="5"/>
      <c r="H57" s="48" t="str">
        <f t="shared" si="3"/>
        <v/>
      </c>
      <c r="I57" s="63" t="str">
        <f t="shared" si="4"/>
        <v/>
      </c>
      <c r="J57" s="63" t="str">
        <f t="shared" si="4"/>
        <v/>
      </c>
      <c r="K57" s="48" t="str">
        <f t="shared" si="1"/>
        <v/>
      </c>
      <c r="L57" s="67" t="str">
        <f t="shared" si="2"/>
        <v/>
      </c>
      <c r="M57" s="48" t="str">
        <f t="shared" si="5"/>
        <v/>
      </c>
      <c r="N57" s="49">
        <v>49</v>
      </c>
      <c r="O57" s="28"/>
      <c r="P57" s="47" t="str">
        <f t="shared" si="6"/>
        <v/>
      </c>
      <c r="Q57" s="24" t="str">
        <f t="shared" si="7"/>
        <v/>
      </c>
      <c r="R57" s="24" t="str">
        <f>IF($L57="","",VLOOKUP(Q57,LISTAS!$F$5:$G$1006,2,0))</f>
        <v/>
      </c>
      <c r="S57" s="36" t="str">
        <f t="shared" si="8"/>
        <v/>
      </c>
      <c r="T57" s="25" t="str">
        <f t="shared" si="9"/>
        <v/>
      </c>
      <c r="U57" s="25" t="str">
        <f t="shared" si="10"/>
        <v/>
      </c>
    </row>
    <row r="58" spans="2:21" ht="16.5" x14ac:dyDescent="0.3">
      <c r="B58" s="51"/>
      <c r="C58" s="51" t="str">
        <f>IF(B58="","",VLOOKUP(B58,LISTAS!$F$5:$G$1006,2,0))</f>
        <v/>
      </c>
      <c r="D58" s="52"/>
      <c r="E58" s="52"/>
      <c r="F58" s="52" t="str">
        <f t="shared" si="0"/>
        <v/>
      </c>
      <c r="G58" s="5"/>
      <c r="H58" s="48" t="str">
        <f t="shared" si="3"/>
        <v/>
      </c>
      <c r="I58" s="63" t="str">
        <f t="shared" si="4"/>
        <v/>
      </c>
      <c r="J58" s="63" t="str">
        <f t="shared" si="4"/>
        <v/>
      </c>
      <c r="K58" s="48" t="str">
        <f t="shared" si="1"/>
        <v/>
      </c>
      <c r="L58" s="67" t="str">
        <f t="shared" si="2"/>
        <v/>
      </c>
      <c r="M58" s="48" t="str">
        <f t="shared" si="5"/>
        <v/>
      </c>
      <c r="N58" s="49">
        <v>50</v>
      </c>
      <c r="O58" s="28"/>
      <c r="P58" s="47" t="str">
        <f t="shared" si="6"/>
        <v/>
      </c>
      <c r="Q58" s="24" t="str">
        <f t="shared" si="7"/>
        <v/>
      </c>
      <c r="R58" s="24" t="str">
        <f>IF($L58="","",VLOOKUP(Q58,LISTAS!$F$5:$G$1006,2,0))</f>
        <v/>
      </c>
      <c r="S58" s="36" t="str">
        <f t="shared" si="8"/>
        <v/>
      </c>
      <c r="T58" s="25" t="str">
        <f t="shared" si="9"/>
        <v/>
      </c>
      <c r="U58" s="25" t="str">
        <f t="shared" si="10"/>
        <v/>
      </c>
    </row>
    <row r="59" spans="2:21" ht="16.5" x14ac:dyDescent="0.3">
      <c r="B59" s="51"/>
      <c r="C59" s="51" t="str">
        <f>IF(B59="","",VLOOKUP(B59,LISTAS!$F$5:$G$1006,2,0))</f>
        <v/>
      </c>
      <c r="D59" s="52"/>
      <c r="E59" s="52"/>
      <c r="F59" s="52" t="str">
        <f t="shared" si="0"/>
        <v/>
      </c>
      <c r="G59" s="5"/>
      <c r="H59" s="48" t="str">
        <f t="shared" si="3"/>
        <v/>
      </c>
      <c r="I59" s="63" t="str">
        <f t="shared" si="4"/>
        <v/>
      </c>
      <c r="J59" s="63" t="str">
        <f t="shared" si="4"/>
        <v/>
      </c>
      <c r="K59" s="48" t="str">
        <f t="shared" si="1"/>
        <v/>
      </c>
      <c r="L59" s="67" t="str">
        <f t="shared" si="2"/>
        <v/>
      </c>
      <c r="M59" s="48" t="str">
        <f t="shared" si="5"/>
        <v/>
      </c>
      <c r="N59" s="49">
        <v>51</v>
      </c>
      <c r="O59" s="28"/>
      <c r="P59" s="47" t="str">
        <f t="shared" si="6"/>
        <v/>
      </c>
      <c r="Q59" s="24" t="str">
        <f t="shared" si="7"/>
        <v/>
      </c>
      <c r="R59" s="24" t="str">
        <f>IF($L59="","",VLOOKUP(Q59,LISTAS!$F$5:$G$1006,2,0))</f>
        <v/>
      </c>
      <c r="S59" s="36" t="str">
        <f t="shared" si="8"/>
        <v/>
      </c>
      <c r="T59" s="25" t="str">
        <f t="shared" si="9"/>
        <v/>
      </c>
      <c r="U59" s="25" t="str">
        <f t="shared" si="10"/>
        <v/>
      </c>
    </row>
    <row r="60" spans="2:21" ht="16.5" x14ac:dyDescent="0.3">
      <c r="B60" s="51"/>
      <c r="C60" s="51" t="str">
        <f>IF(B60="","",VLOOKUP(B60,LISTAS!$F$5:$G$1006,2,0))</f>
        <v/>
      </c>
      <c r="D60" s="52"/>
      <c r="E60" s="52"/>
      <c r="F60" s="52" t="str">
        <f t="shared" si="0"/>
        <v/>
      </c>
      <c r="G60" s="5"/>
      <c r="H60" s="48" t="str">
        <f t="shared" si="3"/>
        <v/>
      </c>
      <c r="I60" s="63" t="str">
        <f t="shared" si="4"/>
        <v/>
      </c>
      <c r="J60" s="63" t="str">
        <f t="shared" si="4"/>
        <v/>
      </c>
      <c r="K60" s="48" t="str">
        <f t="shared" si="1"/>
        <v/>
      </c>
      <c r="L60" s="67" t="str">
        <f t="shared" si="2"/>
        <v/>
      </c>
      <c r="M60" s="48" t="str">
        <f t="shared" si="5"/>
        <v/>
      </c>
      <c r="N60" s="49">
        <v>52</v>
      </c>
      <c r="O60" s="28"/>
      <c r="P60" s="47" t="str">
        <f t="shared" si="6"/>
        <v/>
      </c>
      <c r="Q60" s="24" t="str">
        <f t="shared" si="7"/>
        <v/>
      </c>
      <c r="R60" s="24" t="str">
        <f>IF($L60="","",VLOOKUP(Q60,LISTAS!$F$5:$G$1006,2,0))</f>
        <v/>
      </c>
      <c r="S60" s="36" t="str">
        <f t="shared" si="8"/>
        <v/>
      </c>
      <c r="T60" s="25" t="str">
        <f t="shared" si="9"/>
        <v/>
      </c>
      <c r="U60" s="25" t="str">
        <f t="shared" si="10"/>
        <v/>
      </c>
    </row>
    <row r="61" spans="2:21" ht="16.5" x14ac:dyDescent="0.3">
      <c r="B61" s="51"/>
      <c r="C61" s="51" t="str">
        <f>IF(B61="","",VLOOKUP(B61,LISTAS!$F$5:$G$1006,2,0))</f>
        <v/>
      </c>
      <c r="D61" s="52"/>
      <c r="E61" s="52"/>
      <c r="F61" s="52" t="str">
        <f t="shared" si="0"/>
        <v/>
      </c>
      <c r="G61" s="5"/>
      <c r="H61" s="48" t="str">
        <f t="shared" si="3"/>
        <v/>
      </c>
      <c r="I61" s="63" t="str">
        <f t="shared" si="4"/>
        <v/>
      </c>
      <c r="J61" s="63" t="str">
        <f t="shared" si="4"/>
        <v/>
      </c>
      <c r="K61" s="48" t="str">
        <f t="shared" si="1"/>
        <v/>
      </c>
      <c r="L61" s="67" t="str">
        <f t="shared" si="2"/>
        <v/>
      </c>
      <c r="M61" s="48" t="str">
        <f t="shared" si="5"/>
        <v/>
      </c>
      <c r="N61" s="49">
        <v>53</v>
      </c>
      <c r="O61" s="28"/>
      <c r="P61" s="47" t="str">
        <f t="shared" si="6"/>
        <v/>
      </c>
      <c r="Q61" s="24" t="str">
        <f t="shared" si="7"/>
        <v/>
      </c>
      <c r="R61" s="24" t="str">
        <f>IF($L61="","",VLOOKUP(Q61,LISTAS!$F$5:$G$1006,2,0))</f>
        <v/>
      </c>
      <c r="S61" s="36" t="str">
        <f t="shared" si="8"/>
        <v/>
      </c>
      <c r="T61" s="25" t="str">
        <f t="shared" si="9"/>
        <v/>
      </c>
      <c r="U61" s="25" t="str">
        <f t="shared" si="10"/>
        <v/>
      </c>
    </row>
    <row r="62" spans="2:21" ht="16.5" x14ac:dyDescent="0.3">
      <c r="B62" s="51"/>
      <c r="C62" s="51" t="str">
        <f>IF(B62="","",VLOOKUP(B62,LISTAS!$F$5:$G$1006,2,0))</f>
        <v/>
      </c>
      <c r="D62" s="52"/>
      <c r="E62" s="52"/>
      <c r="F62" s="52" t="str">
        <f t="shared" si="0"/>
        <v/>
      </c>
      <c r="G62" s="5"/>
      <c r="H62" s="48" t="str">
        <f t="shared" si="3"/>
        <v/>
      </c>
      <c r="I62" s="63" t="str">
        <f t="shared" si="4"/>
        <v/>
      </c>
      <c r="J62" s="63" t="str">
        <f t="shared" si="4"/>
        <v/>
      </c>
      <c r="K62" s="48" t="str">
        <f t="shared" si="1"/>
        <v/>
      </c>
      <c r="L62" s="67" t="str">
        <f t="shared" si="2"/>
        <v/>
      </c>
      <c r="M62" s="48" t="str">
        <f t="shared" si="5"/>
        <v/>
      </c>
      <c r="N62" s="49">
        <v>54</v>
      </c>
      <c r="O62" s="28"/>
      <c r="P62" s="47" t="str">
        <f t="shared" si="6"/>
        <v/>
      </c>
      <c r="Q62" s="24" t="str">
        <f t="shared" si="7"/>
        <v/>
      </c>
      <c r="R62" s="24" t="str">
        <f>IF($L62="","",VLOOKUP(Q62,LISTAS!$F$5:$G$1006,2,0))</f>
        <v/>
      </c>
      <c r="S62" s="36" t="str">
        <f t="shared" si="8"/>
        <v/>
      </c>
      <c r="T62" s="25" t="str">
        <f t="shared" si="9"/>
        <v/>
      </c>
      <c r="U62" s="25" t="str">
        <f t="shared" si="10"/>
        <v/>
      </c>
    </row>
    <row r="63" spans="2:21" ht="16.5" x14ac:dyDescent="0.3">
      <c r="B63" s="51"/>
      <c r="C63" s="51" t="str">
        <f>IF(B63="","",VLOOKUP(B63,LISTAS!$F$5:$G$1006,2,0))</f>
        <v/>
      </c>
      <c r="D63" s="52"/>
      <c r="E63" s="52"/>
      <c r="F63" s="52" t="str">
        <f t="shared" si="0"/>
        <v/>
      </c>
      <c r="G63" s="5"/>
      <c r="H63" s="48" t="str">
        <f t="shared" si="3"/>
        <v/>
      </c>
      <c r="I63" s="63" t="str">
        <f t="shared" si="4"/>
        <v/>
      </c>
      <c r="J63" s="63" t="str">
        <f t="shared" si="4"/>
        <v/>
      </c>
      <c r="K63" s="48" t="str">
        <f t="shared" si="1"/>
        <v/>
      </c>
      <c r="L63" s="67" t="str">
        <f t="shared" si="2"/>
        <v/>
      </c>
      <c r="M63" s="48" t="str">
        <f t="shared" si="5"/>
        <v/>
      </c>
      <c r="N63" s="49">
        <v>55</v>
      </c>
      <c r="O63" s="28"/>
      <c r="P63" s="47" t="str">
        <f t="shared" si="6"/>
        <v/>
      </c>
      <c r="Q63" s="24" t="str">
        <f t="shared" si="7"/>
        <v/>
      </c>
      <c r="R63" s="24" t="str">
        <f>IF($L63="","",VLOOKUP(Q63,LISTAS!$F$5:$G$1006,2,0))</f>
        <v/>
      </c>
      <c r="S63" s="36" t="str">
        <f t="shared" si="8"/>
        <v/>
      </c>
      <c r="T63" s="25" t="str">
        <f t="shared" si="9"/>
        <v/>
      </c>
      <c r="U63" s="25" t="str">
        <f t="shared" si="10"/>
        <v/>
      </c>
    </row>
    <row r="64" spans="2:21" ht="16.5" x14ac:dyDescent="0.3">
      <c r="B64" s="51"/>
      <c r="C64" s="51" t="str">
        <f>IF(B64="","",VLOOKUP(B64,LISTAS!$F$5:$G$1006,2,0))</f>
        <v/>
      </c>
      <c r="D64" s="52"/>
      <c r="E64" s="52"/>
      <c r="F64" s="52" t="str">
        <f t="shared" si="0"/>
        <v/>
      </c>
      <c r="G64" s="5"/>
      <c r="H64" s="48" t="str">
        <f t="shared" si="3"/>
        <v/>
      </c>
      <c r="I64" s="63" t="str">
        <f t="shared" si="4"/>
        <v/>
      </c>
      <c r="J64" s="63" t="str">
        <f t="shared" si="4"/>
        <v/>
      </c>
      <c r="K64" s="48" t="str">
        <f t="shared" si="1"/>
        <v/>
      </c>
      <c r="L64" s="67" t="str">
        <f t="shared" si="2"/>
        <v/>
      </c>
      <c r="M64" s="48" t="str">
        <f t="shared" si="5"/>
        <v/>
      </c>
      <c r="N64" s="49">
        <v>56</v>
      </c>
      <c r="O64" s="28"/>
      <c r="P64" s="47" t="str">
        <f t="shared" si="6"/>
        <v/>
      </c>
      <c r="Q64" s="24" t="str">
        <f t="shared" si="7"/>
        <v/>
      </c>
      <c r="R64" s="24" t="str">
        <f>IF($L64="","",VLOOKUP(Q64,LISTAS!$F$5:$G$1006,2,0))</f>
        <v/>
      </c>
      <c r="S64" s="36" t="str">
        <f t="shared" si="8"/>
        <v/>
      </c>
      <c r="T64" s="25" t="str">
        <f t="shared" si="9"/>
        <v/>
      </c>
      <c r="U64" s="25" t="str">
        <f t="shared" si="10"/>
        <v/>
      </c>
    </row>
    <row r="65" spans="2:21" ht="16.5" x14ac:dyDescent="0.3">
      <c r="B65" s="51"/>
      <c r="C65" s="51" t="str">
        <f>IF(B65="","",VLOOKUP(B65,LISTAS!$F$5:$G$1006,2,0))</f>
        <v/>
      </c>
      <c r="D65" s="52"/>
      <c r="E65" s="52"/>
      <c r="F65" s="52" t="str">
        <f t="shared" si="0"/>
        <v/>
      </c>
      <c r="G65" s="5"/>
      <c r="H65" s="48" t="str">
        <f t="shared" si="3"/>
        <v/>
      </c>
      <c r="I65" s="63" t="str">
        <f t="shared" si="4"/>
        <v/>
      </c>
      <c r="J65" s="63" t="str">
        <f t="shared" si="4"/>
        <v/>
      </c>
      <c r="K65" s="48" t="str">
        <f t="shared" si="1"/>
        <v/>
      </c>
      <c r="L65" s="67" t="str">
        <f t="shared" si="2"/>
        <v/>
      </c>
      <c r="M65" s="48" t="str">
        <f t="shared" si="5"/>
        <v/>
      </c>
      <c r="N65" s="49">
        <v>57</v>
      </c>
      <c r="O65" s="28"/>
      <c r="P65" s="47" t="str">
        <f t="shared" si="6"/>
        <v/>
      </c>
      <c r="Q65" s="24" t="str">
        <f t="shared" si="7"/>
        <v/>
      </c>
      <c r="R65" s="24" t="str">
        <f>IF($L65="","",VLOOKUP(Q65,LISTAS!$F$5:$G$1006,2,0))</f>
        <v/>
      </c>
      <c r="S65" s="36" t="str">
        <f t="shared" si="8"/>
        <v/>
      </c>
      <c r="T65" s="25" t="str">
        <f t="shared" si="9"/>
        <v/>
      </c>
      <c r="U65" s="25" t="str">
        <f t="shared" si="10"/>
        <v/>
      </c>
    </row>
    <row r="66" spans="2:21" ht="16.5" x14ac:dyDescent="0.3">
      <c r="B66" s="51"/>
      <c r="C66" s="51" t="str">
        <f>IF(B66="","",VLOOKUP(B66,LISTAS!$F$5:$G$1006,2,0))</f>
        <v/>
      </c>
      <c r="D66" s="52"/>
      <c r="E66" s="52"/>
      <c r="F66" s="52" t="str">
        <f t="shared" si="0"/>
        <v/>
      </c>
      <c r="G66" s="5"/>
      <c r="H66" s="48" t="str">
        <f t="shared" si="3"/>
        <v/>
      </c>
      <c r="I66" s="63" t="str">
        <f t="shared" si="4"/>
        <v/>
      </c>
      <c r="J66" s="63" t="str">
        <f t="shared" si="4"/>
        <v/>
      </c>
      <c r="K66" s="48" t="str">
        <f t="shared" si="1"/>
        <v/>
      </c>
      <c r="L66" s="67" t="str">
        <f t="shared" si="2"/>
        <v/>
      </c>
      <c r="M66" s="48" t="str">
        <f t="shared" si="5"/>
        <v/>
      </c>
      <c r="N66" s="49">
        <v>58</v>
      </c>
      <c r="O66" s="28"/>
      <c r="P66" s="47" t="str">
        <f t="shared" si="6"/>
        <v/>
      </c>
      <c r="Q66" s="24" t="str">
        <f t="shared" si="7"/>
        <v/>
      </c>
      <c r="R66" s="24" t="str">
        <f>IF($L66="","",VLOOKUP(Q66,LISTAS!$F$5:$G$1006,2,0))</f>
        <v/>
      </c>
      <c r="S66" s="36" t="str">
        <f t="shared" si="8"/>
        <v/>
      </c>
      <c r="T66" s="25" t="str">
        <f t="shared" si="9"/>
        <v/>
      </c>
      <c r="U66" s="25" t="str">
        <f t="shared" si="10"/>
        <v/>
      </c>
    </row>
    <row r="67" spans="2:21" ht="16.5" x14ac:dyDescent="0.3">
      <c r="B67" s="51"/>
      <c r="C67" s="51" t="str">
        <f>IF(B67="","",VLOOKUP(B67,LISTAS!$F$5:$G$1006,2,0))</f>
        <v/>
      </c>
      <c r="D67" s="52"/>
      <c r="E67" s="52"/>
      <c r="F67" s="52" t="str">
        <f t="shared" si="0"/>
        <v/>
      </c>
      <c r="G67" s="5"/>
      <c r="H67" s="48" t="str">
        <f t="shared" si="3"/>
        <v/>
      </c>
      <c r="I67" s="63" t="str">
        <f t="shared" si="4"/>
        <v/>
      </c>
      <c r="J67" s="63" t="str">
        <f t="shared" si="4"/>
        <v/>
      </c>
      <c r="K67" s="48" t="str">
        <f t="shared" si="1"/>
        <v/>
      </c>
      <c r="L67" s="67" t="str">
        <f t="shared" si="2"/>
        <v/>
      </c>
      <c r="M67" s="48" t="str">
        <f t="shared" si="5"/>
        <v/>
      </c>
      <c r="N67" s="49">
        <v>59</v>
      </c>
      <c r="O67" s="28"/>
      <c r="P67" s="47" t="str">
        <f t="shared" si="6"/>
        <v/>
      </c>
      <c r="Q67" s="24" t="str">
        <f t="shared" si="7"/>
        <v/>
      </c>
      <c r="R67" s="24" t="str">
        <f>IF($L67="","",VLOOKUP(Q67,LISTAS!$F$5:$G$1006,2,0))</f>
        <v/>
      </c>
      <c r="S67" s="36" t="str">
        <f t="shared" si="8"/>
        <v/>
      </c>
      <c r="T67" s="25" t="str">
        <f t="shared" si="9"/>
        <v/>
      </c>
      <c r="U67" s="25" t="str">
        <f t="shared" si="10"/>
        <v/>
      </c>
    </row>
    <row r="68" spans="2:21" ht="16.5" x14ac:dyDescent="0.3">
      <c r="B68" s="51"/>
      <c r="C68" s="51" t="str">
        <f>IF(B68="","",VLOOKUP(B68,LISTAS!$F$5:$G$1006,2,0))</f>
        <v/>
      </c>
      <c r="D68" s="52"/>
      <c r="E68" s="52"/>
      <c r="F68" s="52" t="str">
        <f t="shared" si="0"/>
        <v/>
      </c>
      <c r="G68" s="5"/>
      <c r="H68" s="48" t="str">
        <f t="shared" si="3"/>
        <v/>
      </c>
      <c r="I68" s="63" t="str">
        <f t="shared" si="4"/>
        <v/>
      </c>
      <c r="J68" s="63" t="str">
        <f t="shared" si="4"/>
        <v/>
      </c>
      <c r="K68" s="48" t="str">
        <f t="shared" si="1"/>
        <v/>
      </c>
      <c r="L68" s="67" t="str">
        <f t="shared" si="2"/>
        <v/>
      </c>
      <c r="M68" s="48" t="str">
        <f t="shared" si="5"/>
        <v/>
      </c>
      <c r="N68" s="49">
        <v>60</v>
      </c>
      <c r="O68" s="28"/>
      <c r="P68" s="47" t="str">
        <f t="shared" si="6"/>
        <v/>
      </c>
      <c r="Q68" s="24" t="str">
        <f t="shared" si="7"/>
        <v/>
      </c>
      <c r="R68" s="24" t="str">
        <f>IF($L68="","",VLOOKUP(Q68,LISTAS!$F$5:$G$1006,2,0))</f>
        <v/>
      </c>
      <c r="S68" s="36" t="str">
        <f t="shared" si="8"/>
        <v/>
      </c>
      <c r="T68" s="25" t="str">
        <f t="shared" si="9"/>
        <v/>
      </c>
      <c r="U68" s="25" t="str">
        <f t="shared" si="10"/>
        <v/>
      </c>
    </row>
    <row r="69" spans="2:21" ht="16.5" x14ac:dyDescent="0.3">
      <c r="B69" s="51"/>
      <c r="C69" s="51" t="str">
        <f>IF(B69="","",VLOOKUP(B69,LISTAS!$F$5:$G$1006,2,0))</f>
        <v/>
      </c>
      <c r="D69" s="52"/>
      <c r="E69" s="52"/>
      <c r="F69" s="52" t="str">
        <f t="shared" si="0"/>
        <v/>
      </c>
      <c r="G69" s="5"/>
      <c r="H69" s="48" t="str">
        <f t="shared" si="3"/>
        <v/>
      </c>
      <c r="I69" s="63" t="str">
        <f t="shared" si="4"/>
        <v/>
      </c>
      <c r="J69" s="63" t="str">
        <f t="shared" si="4"/>
        <v/>
      </c>
      <c r="K69" s="48" t="str">
        <f t="shared" si="1"/>
        <v/>
      </c>
      <c r="L69" s="67" t="str">
        <f t="shared" si="2"/>
        <v/>
      </c>
      <c r="M69" s="48" t="str">
        <f t="shared" si="5"/>
        <v/>
      </c>
      <c r="N69" s="49">
        <v>61</v>
      </c>
      <c r="O69" s="28"/>
      <c r="P69" s="47" t="str">
        <f t="shared" si="6"/>
        <v/>
      </c>
      <c r="Q69" s="24" t="str">
        <f t="shared" si="7"/>
        <v/>
      </c>
      <c r="R69" s="24" t="str">
        <f>IF($L69="","",VLOOKUP(Q69,LISTAS!$F$5:$G$1006,2,0))</f>
        <v/>
      </c>
      <c r="S69" s="36" t="str">
        <f t="shared" si="8"/>
        <v/>
      </c>
      <c r="T69" s="25" t="str">
        <f t="shared" si="9"/>
        <v/>
      </c>
      <c r="U69" s="25" t="str">
        <f t="shared" si="10"/>
        <v/>
      </c>
    </row>
    <row r="70" spans="2:21" ht="16.5" x14ac:dyDescent="0.3">
      <c r="B70" s="51"/>
      <c r="C70" s="51" t="str">
        <f>IF(B70="","",VLOOKUP(B70,LISTAS!$F$5:$G$1006,2,0))</f>
        <v/>
      </c>
      <c r="D70" s="52"/>
      <c r="E70" s="52"/>
      <c r="F70" s="52" t="str">
        <f t="shared" si="0"/>
        <v/>
      </c>
      <c r="G70" s="5"/>
      <c r="H70" s="48" t="str">
        <f t="shared" si="3"/>
        <v/>
      </c>
      <c r="I70" s="63" t="str">
        <f t="shared" si="4"/>
        <v/>
      </c>
      <c r="J70" s="63" t="str">
        <f t="shared" si="4"/>
        <v/>
      </c>
      <c r="K70" s="48" t="str">
        <f t="shared" si="1"/>
        <v/>
      </c>
      <c r="L70" s="67" t="str">
        <f t="shared" si="2"/>
        <v/>
      </c>
      <c r="M70" s="48" t="str">
        <f t="shared" si="5"/>
        <v/>
      </c>
      <c r="N70" s="49">
        <v>62</v>
      </c>
      <c r="O70" s="28"/>
      <c r="P70" s="47" t="str">
        <f t="shared" si="6"/>
        <v/>
      </c>
      <c r="Q70" s="24" t="str">
        <f t="shared" si="7"/>
        <v/>
      </c>
      <c r="R70" s="24" t="str">
        <f>IF($L70="","",VLOOKUP(Q70,LISTAS!$F$5:$G$1006,2,0))</f>
        <v/>
      </c>
      <c r="S70" s="36" t="str">
        <f t="shared" si="8"/>
        <v/>
      </c>
      <c r="T70" s="25" t="str">
        <f t="shared" si="9"/>
        <v/>
      </c>
      <c r="U70" s="25" t="str">
        <f t="shared" si="10"/>
        <v/>
      </c>
    </row>
    <row r="71" spans="2:21" ht="16.5" x14ac:dyDescent="0.3">
      <c r="B71" s="51"/>
      <c r="C71" s="51" t="str">
        <f>IF(B71="","",VLOOKUP(B71,LISTAS!$F$5:$G$1006,2,0))</f>
        <v/>
      </c>
      <c r="D71" s="52"/>
      <c r="E71" s="52"/>
      <c r="F71" s="52" t="str">
        <f t="shared" si="0"/>
        <v/>
      </c>
      <c r="G71" s="5"/>
      <c r="H71" s="48" t="str">
        <f t="shared" si="3"/>
        <v/>
      </c>
      <c r="I71" s="63" t="str">
        <f t="shared" si="4"/>
        <v/>
      </c>
      <c r="J71" s="63" t="str">
        <f t="shared" si="4"/>
        <v/>
      </c>
      <c r="K71" s="48" t="str">
        <f t="shared" si="1"/>
        <v/>
      </c>
      <c r="L71" s="67" t="str">
        <f t="shared" si="2"/>
        <v/>
      </c>
      <c r="M71" s="48" t="str">
        <f t="shared" si="5"/>
        <v/>
      </c>
      <c r="N71" s="49">
        <v>63</v>
      </c>
      <c r="O71" s="28"/>
      <c r="P71" s="47" t="str">
        <f t="shared" si="6"/>
        <v/>
      </c>
      <c r="Q71" s="24" t="str">
        <f t="shared" si="7"/>
        <v/>
      </c>
      <c r="R71" s="24" t="str">
        <f>IF($L71="","",VLOOKUP(Q71,LISTAS!$F$5:$G$1006,2,0))</f>
        <v/>
      </c>
      <c r="S71" s="36" t="str">
        <f t="shared" si="8"/>
        <v/>
      </c>
      <c r="T71" s="25" t="str">
        <f t="shared" si="9"/>
        <v/>
      </c>
      <c r="U71" s="25" t="str">
        <f t="shared" si="10"/>
        <v/>
      </c>
    </row>
    <row r="72" spans="2:21" ht="16.5" x14ac:dyDescent="0.3">
      <c r="B72" s="51"/>
      <c r="C72" s="51" t="str">
        <f>IF(B72="","",VLOOKUP(B72,LISTAS!$F$5:$G$1006,2,0))</f>
        <v/>
      </c>
      <c r="D72" s="52"/>
      <c r="E72" s="52"/>
      <c r="F72" s="52" t="str">
        <f t="shared" si="0"/>
        <v/>
      </c>
      <c r="G72" s="5"/>
      <c r="H72" s="48" t="str">
        <f t="shared" si="3"/>
        <v/>
      </c>
      <c r="I72" s="63" t="str">
        <f t="shared" si="4"/>
        <v/>
      </c>
      <c r="J72" s="63" t="str">
        <f t="shared" si="4"/>
        <v/>
      </c>
      <c r="K72" s="48" t="str">
        <f t="shared" si="1"/>
        <v/>
      </c>
      <c r="L72" s="67" t="str">
        <f t="shared" si="2"/>
        <v/>
      </c>
      <c r="M72" s="48" t="str">
        <f t="shared" si="5"/>
        <v/>
      </c>
      <c r="N72" s="49">
        <v>64</v>
      </c>
      <c r="O72" s="28"/>
      <c r="P72" s="47" t="str">
        <f t="shared" si="6"/>
        <v/>
      </c>
      <c r="Q72" s="24" t="str">
        <f t="shared" si="7"/>
        <v/>
      </c>
      <c r="R72" s="24" t="str">
        <f>IF($L72="","",VLOOKUP(Q72,LISTAS!$F$5:$G$1006,2,0))</f>
        <v/>
      </c>
      <c r="S72" s="36" t="str">
        <f t="shared" si="8"/>
        <v/>
      </c>
      <c r="T72" s="25" t="str">
        <f t="shared" si="9"/>
        <v/>
      </c>
      <c r="U72" s="25" t="str">
        <f t="shared" si="10"/>
        <v/>
      </c>
    </row>
    <row r="73" spans="2:21" ht="16.5" x14ac:dyDescent="0.3">
      <c r="B73" s="51"/>
      <c r="C73" s="51" t="str">
        <f>IF(B73="","",VLOOKUP(B73,LISTAS!$F$5:$G$1006,2,0))</f>
        <v/>
      </c>
      <c r="D73" s="52"/>
      <c r="E73" s="52"/>
      <c r="F73" s="52" t="str">
        <f t="shared" ref="F73:F108" si="11">IF(D73="",IF(E73="","",SUM(D73:E73)),SUM(D73:E73))</f>
        <v/>
      </c>
      <c r="G73" s="5"/>
      <c r="H73" s="48" t="str">
        <f t="shared" si="3"/>
        <v/>
      </c>
      <c r="I73" s="63" t="str">
        <f t="shared" si="4"/>
        <v/>
      </c>
      <c r="J73" s="63" t="str">
        <f t="shared" si="4"/>
        <v/>
      </c>
      <c r="K73" s="48" t="str">
        <f t="shared" ref="K73:K108" si="12">IF($L73="","",F73)</f>
        <v/>
      </c>
      <c r="L73" s="67" t="str">
        <f t="shared" ref="L73:L108" si="13">H73</f>
        <v/>
      </c>
      <c r="M73" s="48" t="str">
        <f t="shared" si="5"/>
        <v/>
      </c>
      <c r="N73" s="49">
        <v>65</v>
      </c>
      <c r="O73" s="28"/>
      <c r="P73" s="47" t="str">
        <f t="shared" si="6"/>
        <v/>
      </c>
      <c r="Q73" s="24" t="str">
        <f t="shared" si="7"/>
        <v/>
      </c>
      <c r="R73" s="24" t="str">
        <f>IF($L73="","",VLOOKUP(Q73,LISTAS!$F$5:$G$1006,2,0))</f>
        <v/>
      </c>
      <c r="S73" s="36" t="str">
        <f t="shared" si="8"/>
        <v/>
      </c>
      <c r="T73" s="25" t="str">
        <f t="shared" si="9"/>
        <v/>
      </c>
      <c r="U73" s="25" t="str">
        <f t="shared" si="10"/>
        <v/>
      </c>
    </row>
    <row r="74" spans="2:21" ht="16.5" x14ac:dyDescent="0.3">
      <c r="B74" s="51"/>
      <c r="C74" s="51" t="str">
        <f>IF(B74="","",VLOOKUP(B74,LISTAS!$F$5:$G$1006,2,0))</f>
        <v/>
      </c>
      <c r="D74" s="52"/>
      <c r="E74" s="52"/>
      <c r="F74" s="52" t="str">
        <f t="shared" si="11"/>
        <v/>
      </c>
      <c r="G74" s="5"/>
      <c r="H74" s="48" t="str">
        <f t="shared" ref="H74:H108" si="14">IF(F74="","",F74+(ROW(F74)/1000))</f>
        <v/>
      </c>
      <c r="I74" s="63" t="str">
        <f t="shared" ref="I74:J108" si="15">IF($L74="","",IF(B74="","",B74))</f>
        <v/>
      </c>
      <c r="J74" s="63" t="str">
        <f t="shared" si="15"/>
        <v/>
      </c>
      <c r="K74" s="48" t="str">
        <f t="shared" si="12"/>
        <v/>
      </c>
      <c r="L74" s="67" t="str">
        <f t="shared" si="13"/>
        <v/>
      </c>
      <c r="M74" s="48" t="str">
        <f t="shared" ref="M74:M108" si="16">IF(L74="","",LARGE($L$9:$L$108,N74))</f>
        <v/>
      </c>
      <c r="N74" s="49">
        <v>66</v>
      </c>
      <c r="O74" s="28"/>
      <c r="P74" s="47" t="str">
        <f t="shared" ref="P74:P108" si="17">IF(S74&lt;&gt;"",_xlfn.RANK.EQ(S74,$S$9:$S$108,0),"")</f>
        <v/>
      </c>
      <c r="Q74" s="24" t="str">
        <f t="shared" ref="Q74:Q108" si="18">IF($L74="","",VLOOKUP(M74,$H$9:$K$108,2,0))</f>
        <v/>
      </c>
      <c r="R74" s="24" t="str">
        <f>IF($L74="","",VLOOKUP(Q74,LISTAS!$F$5:$G$1006,2,0))</f>
        <v/>
      </c>
      <c r="S74" s="36" t="str">
        <f t="shared" ref="S74:S108" si="19">IF($L74="","",VLOOKUP(M74,$H$9:$K$108,4,0))</f>
        <v/>
      </c>
      <c r="T74" s="25" t="str">
        <f t="shared" ref="T74:T108" si="20">IF($P74="","",IF(S74=$U$5,"",IF($P74=1,400,IF($P74=2,340,IF($P74=3,300,IF($P74=4,280,IF($P74=5,270,IF($P74=6,260,IF($P74=7,250,IF($P74=8,240,IF($P74=9,200,IF($P74=10,200,IF($P74=11,200,IF($P74=12,200,IF($P74=13,200,IF($P74=14,200,IF($P74=15,200,IF($P74=16,200,IF($P74&gt;16,"","")))))))))))))))))))</f>
        <v/>
      </c>
      <c r="U74" s="25" t="str">
        <f t="shared" ref="U74:U108" si="21">IF(P74="","",IF($S$5="NÃO","",IF(S74=$U$5,"",IF(P74=1,400,IF(P74=2,340,IF(P74=3,300,IF(P74=4,280,IF(P74=5,270,IF(P74=6,260,IF(P74=7,250,IF(P74=8,240,IF(P74=9,200,IF(P74=10,200,IF(P74=11,200,IF(P74=12,200,IF(P74=13,200,IF(P74=14,200,IF(P74=15,200,IF(P74=16,200,IF(P74&gt;16,"",""))))))))))))))))))))</f>
        <v/>
      </c>
    </row>
    <row r="75" spans="2:21" ht="16.5" x14ac:dyDescent="0.3">
      <c r="B75" s="51"/>
      <c r="C75" s="51" t="str">
        <f>IF(B75="","",VLOOKUP(B75,LISTAS!$F$5:$G$1006,2,0))</f>
        <v/>
      </c>
      <c r="D75" s="52"/>
      <c r="E75" s="52"/>
      <c r="F75" s="52" t="str">
        <f t="shared" si="11"/>
        <v/>
      </c>
      <c r="G75" s="5"/>
      <c r="H75" s="48" t="str">
        <f t="shared" si="14"/>
        <v/>
      </c>
      <c r="I75" s="63" t="str">
        <f t="shared" si="15"/>
        <v/>
      </c>
      <c r="J75" s="63" t="str">
        <f t="shared" si="15"/>
        <v/>
      </c>
      <c r="K75" s="48" t="str">
        <f t="shared" si="12"/>
        <v/>
      </c>
      <c r="L75" s="67" t="str">
        <f t="shared" si="13"/>
        <v/>
      </c>
      <c r="M75" s="48" t="str">
        <f t="shared" si="16"/>
        <v/>
      </c>
      <c r="N75" s="49">
        <v>67</v>
      </c>
      <c r="O75" s="28"/>
      <c r="P75" s="47" t="str">
        <f t="shared" si="17"/>
        <v/>
      </c>
      <c r="Q75" s="24" t="str">
        <f t="shared" si="18"/>
        <v/>
      </c>
      <c r="R75" s="24" t="str">
        <f>IF($L75="","",VLOOKUP(Q75,LISTAS!$F$5:$G$1006,2,0))</f>
        <v/>
      </c>
      <c r="S75" s="36" t="str">
        <f t="shared" si="19"/>
        <v/>
      </c>
      <c r="T75" s="25" t="str">
        <f t="shared" si="20"/>
        <v/>
      </c>
      <c r="U75" s="25" t="str">
        <f t="shared" si="21"/>
        <v/>
      </c>
    </row>
    <row r="76" spans="2:21" ht="16.5" x14ac:dyDescent="0.3">
      <c r="B76" s="51"/>
      <c r="C76" s="51" t="str">
        <f>IF(B76="","",VLOOKUP(B76,LISTAS!$F$5:$G$1006,2,0))</f>
        <v/>
      </c>
      <c r="D76" s="52"/>
      <c r="E76" s="52"/>
      <c r="F76" s="52" t="str">
        <f t="shared" si="11"/>
        <v/>
      </c>
      <c r="G76" s="5"/>
      <c r="H76" s="48" t="str">
        <f t="shared" si="14"/>
        <v/>
      </c>
      <c r="I76" s="63" t="str">
        <f t="shared" si="15"/>
        <v/>
      </c>
      <c r="J76" s="63" t="str">
        <f t="shared" si="15"/>
        <v/>
      </c>
      <c r="K76" s="48" t="str">
        <f t="shared" si="12"/>
        <v/>
      </c>
      <c r="L76" s="67" t="str">
        <f t="shared" si="13"/>
        <v/>
      </c>
      <c r="M76" s="48" t="str">
        <f t="shared" si="16"/>
        <v/>
      </c>
      <c r="N76" s="49">
        <v>68</v>
      </c>
      <c r="O76" s="28"/>
      <c r="P76" s="47" t="str">
        <f t="shared" si="17"/>
        <v/>
      </c>
      <c r="Q76" s="24" t="str">
        <f t="shared" si="18"/>
        <v/>
      </c>
      <c r="R76" s="24" t="str">
        <f>IF($L76="","",VLOOKUP(Q76,LISTAS!$F$5:$G$1006,2,0))</f>
        <v/>
      </c>
      <c r="S76" s="36" t="str">
        <f t="shared" si="19"/>
        <v/>
      </c>
      <c r="T76" s="25" t="str">
        <f t="shared" si="20"/>
        <v/>
      </c>
      <c r="U76" s="25" t="str">
        <f t="shared" si="21"/>
        <v/>
      </c>
    </row>
    <row r="77" spans="2:21" ht="16.5" x14ac:dyDescent="0.3">
      <c r="B77" s="51"/>
      <c r="C77" s="51" t="str">
        <f>IF(B77="","",VLOOKUP(B77,LISTAS!$F$5:$G$1006,2,0))</f>
        <v/>
      </c>
      <c r="D77" s="52"/>
      <c r="E77" s="52"/>
      <c r="F77" s="52" t="str">
        <f t="shared" si="11"/>
        <v/>
      </c>
      <c r="G77" s="5"/>
      <c r="H77" s="48" t="str">
        <f t="shared" si="14"/>
        <v/>
      </c>
      <c r="I77" s="63" t="str">
        <f t="shared" si="15"/>
        <v/>
      </c>
      <c r="J77" s="63" t="str">
        <f t="shared" si="15"/>
        <v/>
      </c>
      <c r="K77" s="48" t="str">
        <f t="shared" si="12"/>
        <v/>
      </c>
      <c r="L77" s="67" t="str">
        <f t="shared" si="13"/>
        <v/>
      </c>
      <c r="M77" s="48" t="str">
        <f t="shared" si="16"/>
        <v/>
      </c>
      <c r="N77" s="49">
        <v>69</v>
      </c>
      <c r="O77" s="28"/>
      <c r="P77" s="47" t="str">
        <f t="shared" si="17"/>
        <v/>
      </c>
      <c r="Q77" s="24" t="str">
        <f t="shared" si="18"/>
        <v/>
      </c>
      <c r="R77" s="24" t="str">
        <f>IF($L77="","",VLOOKUP(Q77,LISTAS!$F$5:$G$1006,2,0))</f>
        <v/>
      </c>
      <c r="S77" s="36" t="str">
        <f t="shared" si="19"/>
        <v/>
      </c>
      <c r="T77" s="25" t="str">
        <f t="shared" si="20"/>
        <v/>
      </c>
      <c r="U77" s="25" t="str">
        <f t="shared" si="21"/>
        <v/>
      </c>
    </row>
    <row r="78" spans="2:21" ht="16.5" x14ac:dyDescent="0.3">
      <c r="B78" s="51"/>
      <c r="C78" s="51" t="str">
        <f>IF(B78="","",VLOOKUP(B78,LISTAS!$F$5:$G$1006,2,0))</f>
        <v/>
      </c>
      <c r="D78" s="52"/>
      <c r="E78" s="52"/>
      <c r="F78" s="52" t="str">
        <f t="shared" si="11"/>
        <v/>
      </c>
      <c r="G78" s="5"/>
      <c r="H78" s="48" t="str">
        <f t="shared" si="14"/>
        <v/>
      </c>
      <c r="I78" s="63" t="str">
        <f t="shared" si="15"/>
        <v/>
      </c>
      <c r="J78" s="63" t="str">
        <f t="shared" si="15"/>
        <v/>
      </c>
      <c r="K78" s="48" t="str">
        <f t="shared" si="12"/>
        <v/>
      </c>
      <c r="L78" s="67" t="str">
        <f t="shared" si="13"/>
        <v/>
      </c>
      <c r="M78" s="48" t="str">
        <f t="shared" si="16"/>
        <v/>
      </c>
      <c r="N78" s="49">
        <v>70</v>
      </c>
      <c r="O78" s="28"/>
      <c r="P78" s="47" t="str">
        <f t="shared" si="17"/>
        <v/>
      </c>
      <c r="Q78" s="24" t="str">
        <f t="shared" si="18"/>
        <v/>
      </c>
      <c r="R78" s="24" t="str">
        <f>IF($L78="","",VLOOKUP(Q78,LISTAS!$F$5:$G$1006,2,0))</f>
        <v/>
      </c>
      <c r="S78" s="36" t="str">
        <f t="shared" si="19"/>
        <v/>
      </c>
      <c r="T78" s="25" t="str">
        <f t="shared" si="20"/>
        <v/>
      </c>
      <c r="U78" s="25" t="str">
        <f t="shared" si="21"/>
        <v/>
      </c>
    </row>
    <row r="79" spans="2:21" ht="16.5" x14ac:dyDescent="0.3">
      <c r="B79" s="51"/>
      <c r="C79" s="51" t="str">
        <f>IF(B79="","",VLOOKUP(B79,LISTAS!$F$5:$G$1006,2,0))</f>
        <v/>
      </c>
      <c r="D79" s="52"/>
      <c r="E79" s="52"/>
      <c r="F79" s="52" t="str">
        <f t="shared" si="11"/>
        <v/>
      </c>
      <c r="G79" s="5"/>
      <c r="H79" s="48" t="str">
        <f t="shared" si="14"/>
        <v/>
      </c>
      <c r="I79" s="63" t="str">
        <f t="shared" si="15"/>
        <v/>
      </c>
      <c r="J79" s="63" t="str">
        <f t="shared" si="15"/>
        <v/>
      </c>
      <c r="K79" s="48" t="str">
        <f t="shared" si="12"/>
        <v/>
      </c>
      <c r="L79" s="67" t="str">
        <f t="shared" si="13"/>
        <v/>
      </c>
      <c r="M79" s="48" t="str">
        <f t="shared" si="16"/>
        <v/>
      </c>
      <c r="N79" s="49">
        <v>71</v>
      </c>
      <c r="O79" s="28"/>
      <c r="P79" s="47" t="str">
        <f t="shared" si="17"/>
        <v/>
      </c>
      <c r="Q79" s="24" t="str">
        <f t="shared" si="18"/>
        <v/>
      </c>
      <c r="R79" s="24" t="str">
        <f>IF($L79="","",VLOOKUP(Q79,LISTAS!$F$5:$G$1006,2,0))</f>
        <v/>
      </c>
      <c r="S79" s="36" t="str">
        <f t="shared" si="19"/>
        <v/>
      </c>
      <c r="T79" s="25" t="str">
        <f t="shared" si="20"/>
        <v/>
      </c>
      <c r="U79" s="25" t="str">
        <f t="shared" si="21"/>
        <v/>
      </c>
    </row>
    <row r="80" spans="2:21" ht="16.5" x14ac:dyDescent="0.3">
      <c r="B80" s="51"/>
      <c r="C80" s="51" t="str">
        <f>IF(B80="","",VLOOKUP(B80,LISTAS!$F$5:$G$1006,2,0))</f>
        <v/>
      </c>
      <c r="D80" s="52"/>
      <c r="E80" s="52"/>
      <c r="F80" s="52" t="str">
        <f t="shared" si="11"/>
        <v/>
      </c>
      <c r="G80" s="5"/>
      <c r="H80" s="48" t="str">
        <f t="shared" si="14"/>
        <v/>
      </c>
      <c r="I80" s="63" t="str">
        <f t="shared" si="15"/>
        <v/>
      </c>
      <c r="J80" s="63" t="str">
        <f t="shared" si="15"/>
        <v/>
      </c>
      <c r="K80" s="48" t="str">
        <f t="shared" si="12"/>
        <v/>
      </c>
      <c r="L80" s="67" t="str">
        <f t="shared" si="13"/>
        <v/>
      </c>
      <c r="M80" s="48" t="str">
        <f t="shared" si="16"/>
        <v/>
      </c>
      <c r="N80" s="49">
        <v>72</v>
      </c>
      <c r="O80" s="28"/>
      <c r="P80" s="47" t="str">
        <f t="shared" si="17"/>
        <v/>
      </c>
      <c r="Q80" s="24" t="str">
        <f t="shared" si="18"/>
        <v/>
      </c>
      <c r="R80" s="24" t="str">
        <f>IF($L80="","",VLOOKUP(Q80,LISTAS!$F$5:$G$1006,2,0))</f>
        <v/>
      </c>
      <c r="S80" s="36" t="str">
        <f t="shared" si="19"/>
        <v/>
      </c>
      <c r="T80" s="25" t="str">
        <f t="shared" si="20"/>
        <v/>
      </c>
      <c r="U80" s="25" t="str">
        <f t="shared" si="21"/>
        <v/>
      </c>
    </row>
    <row r="81" spans="2:21" ht="16.5" x14ac:dyDescent="0.3">
      <c r="B81" s="51"/>
      <c r="C81" s="51" t="str">
        <f>IF(B81="","",VLOOKUP(B81,LISTAS!$F$5:$G$1006,2,0))</f>
        <v/>
      </c>
      <c r="D81" s="52"/>
      <c r="E81" s="52"/>
      <c r="F81" s="52" t="str">
        <f t="shared" si="11"/>
        <v/>
      </c>
      <c r="G81" s="5"/>
      <c r="H81" s="48" t="str">
        <f t="shared" si="14"/>
        <v/>
      </c>
      <c r="I81" s="63" t="str">
        <f t="shared" si="15"/>
        <v/>
      </c>
      <c r="J81" s="63" t="str">
        <f t="shared" si="15"/>
        <v/>
      </c>
      <c r="K81" s="48" t="str">
        <f t="shared" si="12"/>
        <v/>
      </c>
      <c r="L81" s="67" t="str">
        <f t="shared" si="13"/>
        <v/>
      </c>
      <c r="M81" s="48" t="str">
        <f t="shared" si="16"/>
        <v/>
      </c>
      <c r="N81" s="49">
        <v>73</v>
      </c>
      <c r="O81" s="28"/>
      <c r="P81" s="47" t="str">
        <f t="shared" si="17"/>
        <v/>
      </c>
      <c r="Q81" s="24" t="str">
        <f t="shared" si="18"/>
        <v/>
      </c>
      <c r="R81" s="24" t="str">
        <f>IF($L81="","",VLOOKUP(Q81,LISTAS!$F$5:$G$1006,2,0))</f>
        <v/>
      </c>
      <c r="S81" s="36" t="str">
        <f t="shared" si="19"/>
        <v/>
      </c>
      <c r="T81" s="25" t="str">
        <f t="shared" si="20"/>
        <v/>
      </c>
      <c r="U81" s="25" t="str">
        <f t="shared" si="21"/>
        <v/>
      </c>
    </row>
    <row r="82" spans="2:21" ht="16.5" x14ac:dyDescent="0.3">
      <c r="B82" s="51"/>
      <c r="C82" s="51" t="str">
        <f>IF(B82="","",VLOOKUP(B82,LISTAS!$F$5:$G$1006,2,0))</f>
        <v/>
      </c>
      <c r="D82" s="52"/>
      <c r="E82" s="52"/>
      <c r="F82" s="52" t="str">
        <f t="shared" si="11"/>
        <v/>
      </c>
      <c r="G82" s="5"/>
      <c r="H82" s="48" t="str">
        <f t="shared" si="14"/>
        <v/>
      </c>
      <c r="I82" s="63" t="str">
        <f t="shared" si="15"/>
        <v/>
      </c>
      <c r="J82" s="63" t="str">
        <f t="shared" si="15"/>
        <v/>
      </c>
      <c r="K82" s="48" t="str">
        <f t="shared" si="12"/>
        <v/>
      </c>
      <c r="L82" s="67" t="str">
        <f t="shared" si="13"/>
        <v/>
      </c>
      <c r="M82" s="48" t="str">
        <f t="shared" si="16"/>
        <v/>
      </c>
      <c r="N82" s="49">
        <v>74</v>
      </c>
      <c r="O82" s="28"/>
      <c r="P82" s="47" t="str">
        <f t="shared" si="17"/>
        <v/>
      </c>
      <c r="Q82" s="24" t="str">
        <f t="shared" si="18"/>
        <v/>
      </c>
      <c r="R82" s="24" t="str">
        <f>IF($L82="","",VLOOKUP(Q82,LISTAS!$F$5:$G$1006,2,0))</f>
        <v/>
      </c>
      <c r="S82" s="36" t="str">
        <f t="shared" si="19"/>
        <v/>
      </c>
      <c r="T82" s="25" t="str">
        <f t="shared" si="20"/>
        <v/>
      </c>
      <c r="U82" s="25" t="str">
        <f t="shared" si="21"/>
        <v/>
      </c>
    </row>
    <row r="83" spans="2:21" ht="16.5" x14ac:dyDescent="0.3">
      <c r="B83" s="51"/>
      <c r="C83" s="51" t="str">
        <f>IF(B83="","",VLOOKUP(B83,LISTAS!$F$5:$G$1006,2,0))</f>
        <v/>
      </c>
      <c r="D83" s="52"/>
      <c r="E83" s="52"/>
      <c r="F83" s="52" t="str">
        <f t="shared" si="11"/>
        <v/>
      </c>
      <c r="G83" s="5"/>
      <c r="H83" s="48" t="str">
        <f t="shared" si="14"/>
        <v/>
      </c>
      <c r="I83" s="63" t="str">
        <f t="shared" si="15"/>
        <v/>
      </c>
      <c r="J83" s="63" t="str">
        <f t="shared" si="15"/>
        <v/>
      </c>
      <c r="K83" s="48" t="str">
        <f t="shared" si="12"/>
        <v/>
      </c>
      <c r="L83" s="67" t="str">
        <f t="shared" si="13"/>
        <v/>
      </c>
      <c r="M83" s="48" t="str">
        <f t="shared" si="16"/>
        <v/>
      </c>
      <c r="N83" s="49">
        <v>75</v>
      </c>
      <c r="O83" s="28"/>
      <c r="P83" s="47" t="str">
        <f t="shared" si="17"/>
        <v/>
      </c>
      <c r="Q83" s="24" t="str">
        <f t="shared" si="18"/>
        <v/>
      </c>
      <c r="R83" s="24" t="str">
        <f>IF($L83="","",VLOOKUP(Q83,LISTAS!$F$5:$G$1006,2,0))</f>
        <v/>
      </c>
      <c r="S83" s="36" t="str">
        <f t="shared" si="19"/>
        <v/>
      </c>
      <c r="T83" s="25" t="str">
        <f t="shared" si="20"/>
        <v/>
      </c>
      <c r="U83" s="25" t="str">
        <f t="shared" si="21"/>
        <v/>
      </c>
    </row>
    <row r="84" spans="2:21" ht="16.5" x14ac:dyDescent="0.3">
      <c r="B84" s="51"/>
      <c r="C84" s="51" t="str">
        <f>IF(B84="","",VLOOKUP(B84,LISTAS!$F$5:$G$1006,2,0))</f>
        <v/>
      </c>
      <c r="D84" s="52"/>
      <c r="E84" s="52"/>
      <c r="F84" s="52" t="str">
        <f t="shared" si="11"/>
        <v/>
      </c>
      <c r="G84" s="5"/>
      <c r="H84" s="48" t="str">
        <f t="shared" si="14"/>
        <v/>
      </c>
      <c r="I84" s="63" t="str">
        <f t="shared" si="15"/>
        <v/>
      </c>
      <c r="J84" s="63" t="str">
        <f t="shared" si="15"/>
        <v/>
      </c>
      <c r="K84" s="48" t="str">
        <f t="shared" si="12"/>
        <v/>
      </c>
      <c r="L84" s="67" t="str">
        <f t="shared" si="13"/>
        <v/>
      </c>
      <c r="M84" s="48" t="str">
        <f t="shared" si="16"/>
        <v/>
      </c>
      <c r="N84" s="49">
        <v>76</v>
      </c>
      <c r="O84" s="28"/>
      <c r="P84" s="47" t="str">
        <f t="shared" si="17"/>
        <v/>
      </c>
      <c r="Q84" s="24" t="str">
        <f t="shared" si="18"/>
        <v/>
      </c>
      <c r="R84" s="24" t="str">
        <f>IF($L84="","",VLOOKUP(Q84,LISTAS!$F$5:$G$1006,2,0))</f>
        <v/>
      </c>
      <c r="S84" s="36" t="str">
        <f t="shared" si="19"/>
        <v/>
      </c>
      <c r="T84" s="25" t="str">
        <f t="shared" si="20"/>
        <v/>
      </c>
      <c r="U84" s="25" t="str">
        <f t="shared" si="21"/>
        <v/>
      </c>
    </row>
    <row r="85" spans="2:21" ht="16.5" x14ac:dyDescent="0.3">
      <c r="B85" s="51"/>
      <c r="C85" s="51" t="str">
        <f>IF(B85="","",VLOOKUP(B85,LISTAS!$F$5:$G$1006,2,0))</f>
        <v/>
      </c>
      <c r="D85" s="52"/>
      <c r="E85" s="52"/>
      <c r="F85" s="52" t="str">
        <f t="shared" si="11"/>
        <v/>
      </c>
      <c r="G85" s="5"/>
      <c r="H85" s="48" t="str">
        <f t="shared" si="14"/>
        <v/>
      </c>
      <c r="I85" s="63" t="str">
        <f t="shared" si="15"/>
        <v/>
      </c>
      <c r="J85" s="63" t="str">
        <f t="shared" si="15"/>
        <v/>
      </c>
      <c r="K85" s="48" t="str">
        <f t="shared" si="12"/>
        <v/>
      </c>
      <c r="L85" s="67" t="str">
        <f t="shared" si="13"/>
        <v/>
      </c>
      <c r="M85" s="48" t="str">
        <f t="shared" si="16"/>
        <v/>
      </c>
      <c r="N85" s="49">
        <v>77</v>
      </c>
      <c r="O85" s="28"/>
      <c r="P85" s="47" t="str">
        <f t="shared" si="17"/>
        <v/>
      </c>
      <c r="Q85" s="24" t="str">
        <f t="shared" si="18"/>
        <v/>
      </c>
      <c r="R85" s="24" t="str">
        <f>IF($L85="","",VLOOKUP(Q85,LISTAS!$F$5:$G$1006,2,0))</f>
        <v/>
      </c>
      <c r="S85" s="36" t="str">
        <f t="shared" si="19"/>
        <v/>
      </c>
      <c r="T85" s="25" t="str">
        <f t="shared" si="20"/>
        <v/>
      </c>
      <c r="U85" s="25" t="str">
        <f t="shared" si="21"/>
        <v/>
      </c>
    </row>
    <row r="86" spans="2:21" ht="16.5" x14ac:dyDescent="0.3">
      <c r="B86" s="51"/>
      <c r="C86" s="51" t="str">
        <f>IF(B86="","",VLOOKUP(B86,LISTAS!$F$5:$G$1006,2,0))</f>
        <v/>
      </c>
      <c r="D86" s="52"/>
      <c r="E86" s="52"/>
      <c r="F86" s="52" t="str">
        <f t="shared" si="11"/>
        <v/>
      </c>
      <c r="G86" s="5"/>
      <c r="H86" s="48" t="str">
        <f t="shared" si="14"/>
        <v/>
      </c>
      <c r="I86" s="63" t="str">
        <f t="shared" si="15"/>
        <v/>
      </c>
      <c r="J86" s="63" t="str">
        <f t="shared" si="15"/>
        <v/>
      </c>
      <c r="K86" s="48" t="str">
        <f t="shared" si="12"/>
        <v/>
      </c>
      <c r="L86" s="67" t="str">
        <f t="shared" si="13"/>
        <v/>
      </c>
      <c r="M86" s="48" t="str">
        <f t="shared" si="16"/>
        <v/>
      </c>
      <c r="N86" s="49">
        <v>78</v>
      </c>
      <c r="O86" s="28"/>
      <c r="P86" s="47" t="str">
        <f t="shared" si="17"/>
        <v/>
      </c>
      <c r="Q86" s="24" t="str">
        <f t="shared" si="18"/>
        <v/>
      </c>
      <c r="R86" s="24" t="str">
        <f>IF($L86="","",VLOOKUP(Q86,LISTAS!$F$5:$G$1006,2,0))</f>
        <v/>
      </c>
      <c r="S86" s="36" t="str">
        <f t="shared" si="19"/>
        <v/>
      </c>
      <c r="T86" s="25" t="str">
        <f t="shared" si="20"/>
        <v/>
      </c>
      <c r="U86" s="25" t="str">
        <f t="shared" si="21"/>
        <v/>
      </c>
    </row>
    <row r="87" spans="2:21" ht="16.5" x14ac:dyDescent="0.3">
      <c r="B87" s="51"/>
      <c r="C87" s="51" t="str">
        <f>IF(B87="","",VLOOKUP(B87,LISTAS!$F$5:$G$1006,2,0))</f>
        <v/>
      </c>
      <c r="D87" s="52"/>
      <c r="E87" s="52"/>
      <c r="F87" s="52" t="str">
        <f t="shared" si="11"/>
        <v/>
      </c>
      <c r="G87" s="5"/>
      <c r="H87" s="48" t="str">
        <f t="shared" si="14"/>
        <v/>
      </c>
      <c r="I87" s="63" t="str">
        <f t="shared" si="15"/>
        <v/>
      </c>
      <c r="J87" s="63" t="str">
        <f t="shared" si="15"/>
        <v/>
      </c>
      <c r="K87" s="48" t="str">
        <f t="shared" si="12"/>
        <v/>
      </c>
      <c r="L87" s="67" t="str">
        <f t="shared" si="13"/>
        <v/>
      </c>
      <c r="M87" s="48" t="str">
        <f t="shared" si="16"/>
        <v/>
      </c>
      <c r="N87" s="49">
        <v>79</v>
      </c>
      <c r="O87" s="28"/>
      <c r="P87" s="47" t="str">
        <f t="shared" si="17"/>
        <v/>
      </c>
      <c r="Q87" s="24" t="str">
        <f t="shared" si="18"/>
        <v/>
      </c>
      <c r="R87" s="24" t="str">
        <f>IF($L87="","",VLOOKUP(Q87,LISTAS!$F$5:$G$1006,2,0))</f>
        <v/>
      </c>
      <c r="S87" s="36" t="str">
        <f t="shared" si="19"/>
        <v/>
      </c>
      <c r="T87" s="25" t="str">
        <f t="shared" si="20"/>
        <v/>
      </c>
      <c r="U87" s="25" t="str">
        <f t="shared" si="21"/>
        <v/>
      </c>
    </row>
    <row r="88" spans="2:21" ht="16.5" x14ac:dyDescent="0.3">
      <c r="B88" s="51"/>
      <c r="C88" s="51" t="str">
        <f>IF(B88="","",VLOOKUP(B88,LISTAS!$F$5:$G$1006,2,0))</f>
        <v/>
      </c>
      <c r="D88" s="52"/>
      <c r="E88" s="52"/>
      <c r="F88" s="52" t="str">
        <f t="shared" si="11"/>
        <v/>
      </c>
      <c r="G88" s="5"/>
      <c r="H88" s="48" t="str">
        <f t="shared" si="14"/>
        <v/>
      </c>
      <c r="I88" s="63" t="str">
        <f t="shared" si="15"/>
        <v/>
      </c>
      <c r="J88" s="63" t="str">
        <f t="shared" si="15"/>
        <v/>
      </c>
      <c r="K88" s="48" t="str">
        <f t="shared" si="12"/>
        <v/>
      </c>
      <c r="L88" s="67" t="str">
        <f t="shared" si="13"/>
        <v/>
      </c>
      <c r="M88" s="48" t="str">
        <f t="shared" si="16"/>
        <v/>
      </c>
      <c r="N88" s="49">
        <v>80</v>
      </c>
      <c r="O88" s="28"/>
      <c r="P88" s="47" t="str">
        <f t="shared" si="17"/>
        <v/>
      </c>
      <c r="Q88" s="24" t="str">
        <f t="shared" si="18"/>
        <v/>
      </c>
      <c r="R88" s="24" t="str">
        <f>IF($L88="","",VLOOKUP(Q88,LISTAS!$F$5:$G$1006,2,0))</f>
        <v/>
      </c>
      <c r="S88" s="36" t="str">
        <f t="shared" si="19"/>
        <v/>
      </c>
      <c r="T88" s="25" t="str">
        <f t="shared" si="20"/>
        <v/>
      </c>
      <c r="U88" s="25" t="str">
        <f t="shared" si="21"/>
        <v/>
      </c>
    </row>
    <row r="89" spans="2:21" ht="16.5" x14ac:dyDescent="0.3">
      <c r="B89" s="51"/>
      <c r="C89" s="51" t="str">
        <f>IF(B89="","",VLOOKUP(B89,LISTAS!$F$5:$G$1006,2,0))</f>
        <v/>
      </c>
      <c r="D89" s="52"/>
      <c r="E89" s="52"/>
      <c r="F89" s="52" t="str">
        <f t="shared" si="11"/>
        <v/>
      </c>
      <c r="G89" s="5"/>
      <c r="H89" s="48" t="str">
        <f t="shared" si="14"/>
        <v/>
      </c>
      <c r="I89" s="63" t="str">
        <f t="shared" si="15"/>
        <v/>
      </c>
      <c r="J89" s="63" t="str">
        <f t="shared" si="15"/>
        <v/>
      </c>
      <c r="K89" s="48" t="str">
        <f t="shared" si="12"/>
        <v/>
      </c>
      <c r="L89" s="67" t="str">
        <f t="shared" si="13"/>
        <v/>
      </c>
      <c r="M89" s="48" t="str">
        <f t="shared" si="16"/>
        <v/>
      </c>
      <c r="N89" s="49">
        <v>81</v>
      </c>
      <c r="O89" s="28"/>
      <c r="P89" s="47" t="str">
        <f t="shared" si="17"/>
        <v/>
      </c>
      <c r="Q89" s="24" t="str">
        <f t="shared" si="18"/>
        <v/>
      </c>
      <c r="R89" s="24" t="str">
        <f>IF($L89="","",VLOOKUP(Q89,LISTAS!$F$5:$G$1006,2,0))</f>
        <v/>
      </c>
      <c r="S89" s="36" t="str">
        <f t="shared" si="19"/>
        <v/>
      </c>
      <c r="T89" s="25" t="str">
        <f t="shared" si="20"/>
        <v/>
      </c>
      <c r="U89" s="25" t="str">
        <f t="shared" si="21"/>
        <v/>
      </c>
    </row>
    <row r="90" spans="2:21" ht="16.5" x14ac:dyDescent="0.3">
      <c r="B90" s="51"/>
      <c r="C90" s="51" t="str">
        <f>IF(B90="","",VLOOKUP(B90,LISTAS!$F$5:$G$1006,2,0))</f>
        <v/>
      </c>
      <c r="D90" s="52"/>
      <c r="E90" s="52"/>
      <c r="F90" s="52" t="str">
        <f t="shared" si="11"/>
        <v/>
      </c>
      <c r="G90" s="5"/>
      <c r="H90" s="48" t="str">
        <f t="shared" si="14"/>
        <v/>
      </c>
      <c r="I90" s="63" t="str">
        <f t="shared" si="15"/>
        <v/>
      </c>
      <c r="J90" s="63" t="str">
        <f t="shared" si="15"/>
        <v/>
      </c>
      <c r="K90" s="48" t="str">
        <f t="shared" si="12"/>
        <v/>
      </c>
      <c r="L90" s="67" t="str">
        <f t="shared" si="13"/>
        <v/>
      </c>
      <c r="M90" s="48" t="str">
        <f t="shared" si="16"/>
        <v/>
      </c>
      <c r="N90" s="49">
        <v>82</v>
      </c>
      <c r="O90" s="28"/>
      <c r="P90" s="47" t="str">
        <f t="shared" si="17"/>
        <v/>
      </c>
      <c r="Q90" s="24" t="str">
        <f t="shared" si="18"/>
        <v/>
      </c>
      <c r="R90" s="24" t="str">
        <f>IF($L90="","",VLOOKUP(Q90,LISTAS!$F$5:$G$1006,2,0))</f>
        <v/>
      </c>
      <c r="S90" s="36" t="str">
        <f t="shared" si="19"/>
        <v/>
      </c>
      <c r="T90" s="25" t="str">
        <f t="shared" si="20"/>
        <v/>
      </c>
      <c r="U90" s="25" t="str">
        <f t="shared" si="21"/>
        <v/>
      </c>
    </row>
    <row r="91" spans="2:21" ht="16.5" x14ac:dyDescent="0.3">
      <c r="B91" s="51"/>
      <c r="C91" s="51" t="str">
        <f>IF(B91="","",VLOOKUP(B91,LISTAS!$F$5:$G$1006,2,0))</f>
        <v/>
      </c>
      <c r="D91" s="52"/>
      <c r="E91" s="52"/>
      <c r="F91" s="52" t="str">
        <f t="shared" si="11"/>
        <v/>
      </c>
      <c r="G91" s="5"/>
      <c r="H91" s="48" t="str">
        <f t="shared" si="14"/>
        <v/>
      </c>
      <c r="I91" s="63" t="str">
        <f t="shared" si="15"/>
        <v/>
      </c>
      <c r="J91" s="63" t="str">
        <f t="shared" si="15"/>
        <v/>
      </c>
      <c r="K91" s="48" t="str">
        <f t="shared" si="12"/>
        <v/>
      </c>
      <c r="L91" s="67" t="str">
        <f t="shared" si="13"/>
        <v/>
      </c>
      <c r="M91" s="48" t="str">
        <f t="shared" si="16"/>
        <v/>
      </c>
      <c r="N91" s="49">
        <v>83</v>
      </c>
      <c r="O91" s="28"/>
      <c r="P91" s="47" t="str">
        <f t="shared" si="17"/>
        <v/>
      </c>
      <c r="Q91" s="24" t="str">
        <f t="shared" si="18"/>
        <v/>
      </c>
      <c r="R91" s="24" t="str">
        <f>IF($L91="","",VLOOKUP(Q91,LISTAS!$F$5:$G$1006,2,0))</f>
        <v/>
      </c>
      <c r="S91" s="36" t="str">
        <f t="shared" si="19"/>
        <v/>
      </c>
      <c r="T91" s="25" t="str">
        <f t="shared" si="20"/>
        <v/>
      </c>
      <c r="U91" s="25" t="str">
        <f t="shared" si="21"/>
        <v/>
      </c>
    </row>
    <row r="92" spans="2:21" ht="16.5" x14ac:dyDescent="0.3">
      <c r="B92" s="51"/>
      <c r="C92" s="51" t="str">
        <f>IF(B92="","",VLOOKUP(B92,LISTAS!$F$5:$G$1006,2,0))</f>
        <v/>
      </c>
      <c r="D92" s="52"/>
      <c r="E92" s="52"/>
      <c r="F92" s="52" t="str">
        <f t="shared" si="11"/>
        <v/>
      </c>
      <c r="G92" s="5"/>
      <c r="H92" s="48" t="str">
        <f t="shared" si="14"/>
        <v/>
      </c>
      <c r="I92" s="63" t="str">
        <f t="shared" si="15"/>
        <v/>
      </c>
      <c r="J92" s="63" t="str">
        <f t="shared" si="15"/>
        <v/>
      </c>
      <c r="K92" s="48" t="str">
        <f t="shared" si="12"/>
        <v/>
      </c>
      <c r="L92" s="67" t="str">
        <f t="shared" si="13"/>
        <v/>
      </c>
      <c r="M92" s="48" t="str">
        <f t="shared" si="16"/>
        <v/>
      </c>
      <c r="N92" s="49">
        <v>84</v>
      </c>
      <c r="O92" s="28"/>
      <c r="P92" s="47" t="str">
        <f t="shared" si="17"/>
        <v/>
      </c>
      <c r="Q92" s="24" t="str">
        <f t="shared" si="18"/>
        <v/>
      </c>
      <c r="R92" s="24" t="str">
        <f>IF($L92="","",VLOOKUP(Q92,LISTAS!$F$5:$G$1006,2,0))</f>
        <v/>
      </c>
      <c r="S92" s="36" t="str">
        <f t="shared" si="19"/>
        <v/>
      </c>
      <c r="T92" s="25" t="str">
        <f t="shared" si="20"/>
        <v/>
      </c>
      <c r="U92" s="25" t="str">
        <f t="shared" si="21"/>
        <v/>
      </c>
    </row>
    <row r="93" spans="2:21" ht="16.5" x14ac:dyDescent="0.3">
      <c r="B93" s="51"/>
      <c r="C93" s="51" t="str">
        <f>IF(B93="","",VLOOKUP(B93,LISTAS!$F$5:$G$1006,2,0))</f>
        <v/>
      </c>
      <c r="D93" s="52"/>
      <c r="E93" s="52"/>
      <c r="F93" s="52" t="str">
        <f t="shared" si="11"/>
        <v/>
      </c>
      <c r="G93" s="5"/>
      <c r="H93" s="48" t="str">
        <f t="shared" si="14"/>
        <v/>
      </c>
      <c r="I93" s="63" t="str">
        <f t="shared" si="15"/>
        <v/>
      </c>
      <c r="J93" s="63" t="str">
        <f t="shared" si="15"/>
        <v/>
      </c>
      <c r="K93" s="48" t="str">
        <f t="shared" si="12"/>
        <v/>
      </c>
      <c r="L93" s="67" t="str">
        <f t="shared" si="13"/>
        <v/>
      </c>
      <c r="M93" s="48" t="str">
        <f t="shared" si="16"/>
        <v/>
      </c>
      <c r="N93" s="49">
        <v>85</v>
      </c>
      <c r="O93" s="28"/>
      <c r="P93" s="47" t="str">
        <f t="shared" si="17"/>
        <v/>
      </c>
      <c r="Q93" s="24" t="str">
        <f t="shared" si="18"/>
        <v/>
      </c>
      <c r="R93" s="24" t="str">
        <f>IF($L93="","",VLOOKUP(Q93,LISTAS!$F$5:$G$1006,2,0))</f>
        <v/>
      </c>
      <c r="S93" s="36" t="str">
        <f t="shared" si="19"/>
        <v/>
      </c>
      <c r="T93" s="25" t="str">
        <f t="shared" si="20"/>
        <v/>
      </c>
      <c r="U93" s="25" t="str">
        <f t="shared" si="21"/>
        <v/>
      </c>
    </row>
    <row r="94" spans="2:21" ht="16.5" x14ac:dyDescent="0.3">
      <c r="B94" s="51"/>
      <c r="C94" s="51" t="str">
        <f>IF(B94="","",VLOOKUP(B94,LISTAS!$F$5:$G$1006,2,0))</f>
        <v/>
      </c>
      <c r="D94" s="52"/>
      <c r="E94" s="52"/>
      <c r="F94" s="52" t="str">
        <f t="shared" si="11"/>
        <v/>
      </c>
      <c r="G94" s="5"/>
      <c r="H94" s="48" t="str">
        <f t="shared" si="14"/>
        <v/>
      </c>
      <c r="I94" s="63" t="str">
        <f t="shared" si="15"/>
        <v/>
      </c>
      <c r="J94" s="63" t="str">
        <f t="shared" si="15"/>
        <v/>
      </c>
      <c r="K94" s="48" t="str">
        <f t="shared" si="12"/>
        <v/>
      </c>
      <c r="L94" s="67" t="str">
        <f t="shared" si="13"/>
        <v/>
      </c>
      <c r="M94" s="48" t="str">
        <f t="shared" si="16"/>
        <v/>
      </c>
      <c r="N94" s="49">
        <v>86</v>
      </c>
      <c r="O94" s="28"/>
      <c r="P94" s="47" t="str">
        <f t="shared" si="17"/>
        <v/>
      </c>
      <c r="Q94" s="24" t="str">
        <f t="shared" si="18"/>
        <v/>
      </c>
      <c r="R94" s="24" t="str">
        <f>IF($L94="","",VLOOKUP(Q94,LISTAS!$F$5:$G$1006,2,0))</f>
        <v/>
      </c>
      <c r="S94" s="36" t="str">
        <f t="shared" si="19"/>
        <v/>
      </c>
      <c r="T94" s="25" t="str">
        <f t="shared" si="20"/>
        <v/>
      </c>
      <c r="U94" s="25" t="str">
        <f t="shared" si="21"/>
        <v/>
      </c>
    </row>
    <row r="95" spans="2:21" ht="16.5" x14ac:dyDescent="0.3">
      <c r="B95" s="51"/>
      <c r="C95" s="51" t="str">
        <f>IF(B95="","",VLOOKUP(B95,LISTAS!$F$5:$G$1006,2,0))</f>
        <v/>
      </c>
      <c r="D95" s="52"/>
      <c r="E95" s="52"/>
      <c r="F95" s="52" t="str">
        <f t="shared" si="11"/>
        <v/>
      </c>
      <c r="G95" s="5"/>
      <c r="H95" s="48" t="str">
        <f t="shared" si="14"/>
        <v/>
      </c>
      <c r="I95" s="63" t="str">
        <f t="shared" si="15"/>
        <v/>
      </c>
      <c r="J95" s="63" t="str">
        <f t="shared" si="15"/>
        <v/>
      </c>
      <c r="K95" s="48" t="str">
        <f t="shared" si="12"/>
        <v/>
      </c>
      <c r="L95" s="67" t="str">
        <f t="shared" si="13"/>
        <v/>
      </c>
      <c r="M95" s="48" t="str">
        <f t="shared" si="16"/>
        <v/>
      </c>
      <c r="N95" s="49">
        <v>87</v>
      </c>
      <c r="O95" s="28"/>
      <c r="P95" s="47" t="str">
        <f t="shared" si="17"/>
        <v/>
      </c>
      <c r="Q95" s="24" t="str">
        <f t="shared" si="18"/>
        <v/>
      </c>
      <c r="R95" s="24" t="str">
        <f>IF($L95="","",VLOOKUP(Q95,LISTAS!$F$5:$G$1006,2,0))</f>
        <v/>
      </c>
      <c r="S95" s="36" t="str">
        <f t="shared" si="19"/>
        <v/>
      </c>
      <c r="T95" s="25" t="str">
        <f t="shared" si="20"/>
        <v/>
      </c>
      <c r="U95" s="25" t="str">
        <f t="shared" si="21"/>
        <v/>
      </c>
    </row>
    <row r="96" spans="2:21" ht="16.5" x14ac:dyDescent="0.3">
      <c r="B96" s="51"/>
      <c r="C96" s="51" t="str">
        <f>IF(B96="","",VLOOKUP(B96,LISTAS!$F$5:$G$1006,2,0))</f>
        <v/>
      </c>
      <c r="D96" s="52"/>
      <c r="E96" s="52"/>
      <c r="F96" s="52" t="str">
        <f t="shared" si="11"/>
        <v/>
      </c>
      <c r="G96" s="5"/>
      <c r="H96" s="48" t="str">
        <f t="shared" si="14"/>
        <v/>
      </c>
      <c r="I96" s="63" t="str">
        <f t="shared" si="15"/>
        <v/>
      </c>
      <c r="J96" s="63" t="str">
        <f t="shared" si="15"/>
        <v/>
      </c>
      <c r="K96" s="48" t="str">
        <f t="shared" si="12"/>
        <v/>
      </c>
      <c r="L96" s="67" t="str">
        <f t="shared" si="13"/>
        <v/>
      </c>
      <c r="M96" s="48" t="str">
        <f t="shared" si="16"/>
        <v/>
      </c>
      <c r="N96" s="49">
        <v>88</v>
      </c>
      <c r="O96" s="28"/>
      <c r="P96" s="47" t="str">
        <f t="shared" si="17"/>
        <v/>
      </c>
      <c r="Q96" s="24" t="str">
        <f t="shared" si="18"/>
        <v/>
      </c>
      <c r="R96" s="24" t="str">
        <f>IF($L96="","",VLOOKUP(Q96,LISTAS!$F$5:$G$1006,2,0))</f>
        <v/>
      </c>
      <c r="S96" s="36" t="str">
        <f t="shared" si="19"/>
        <v/>
      </c>
      <c r="T96" s="25" t="str">
        <f t="shared" si="20"/>
        <v/>
      </c>
      <c r="U96" s="25" t="str">
        <f t="shared" si="21"/>
        <v/>
      </c>
    </row>
    <row r="97" spans="1:21" ht="16.5" x14ac:dyDescent="0.3">
      <c r="B97" s="51"/>
      <c r="C97" s="51" t="str">
        <f>IF(B97="","",VLOOKUP(B97,LISTAS!$F$5:$G$1006,2,0))</f>
        <v/>
      </c>
      <c r="D97" s="52"/>
      <c r="E97" s="52"/>
      <c r="F97" s="52" t="str">
        <f t="shared" si="11"/>
        <v/>
      </c>
      <c r="G97" s="5"/>
      <c r="H97" s="48" t="str">
        <f t="shared" si="14"/>
        <v/>
      </c>
      <c r="I97" s="63" t="str">
        <f t="shared" si="15"/>
        <v/>
      </c>
      <c r="J97" s="63" t="str">
        <f t="shared" si="15"/>
        <v/>
      </c>
      <c r="K97" s="48" t="str">
        <f t="shared" si="12"/>
        <v/>
      </c>
      <c r="L97" s="67" t="str">
        <f t="shared" si="13"/>
        <v/>
      </c>
      <c r="M97" s="48" t="str">
        <f t="shared" si="16"/>
        <v/>
      </c>
      <c r="N97" s="49">
        <v>89</v>
      </c>
      <c r="O97" s="28"/>
      <c r="P97" s="47" t="str">
        <f t="shared" si="17"/>
        <v/>
      </c>
      <c r="Q97" s="24" t="str">
        <f t="shared" si="18"/>
        <v/>
      </c>
      <c r="R97" s="24" t="str">
        <f>IF($L97="","",VLOOKUP(Q97,LISTAS!$F$5:$G$1006,2,0))</f>
        <v/>
      </c>
      <c r="S97" s="36" t="str">
        <f t="shared" si="19"/>
        <v/>
      </c>
      <c r="T97" s="25" t="str">
        <f t="shared" si="20"/>
        <v/>
      </c>
      <c r="U97" s="25" t="str">
        <f t="shared" si="21"/>
        <v/>
      </c>
    </row>
    <row r="98" spans="1:21" ht="16.5" x14ac:dyDescent="0.3">
      <c r="B98" s="51"/>
      <c r="C98" s="51" t="str">
        <f>IF(B98="","",VLOOKUP(B98,LISTAS!$F$5:$G$1006,2,0))</f>
        <v/>
      </c>
      <c r="D98" s="52"/>
      <c r="E98" s="52"/>
      <c r="F98" s="52" t="str">
        <f t="shared" si="11"/>
        <v/>
      </c>
      <c r="G98" s="5"/>
      <c r="H98" s="48" t="str">
        <f t="shared" si="14"/>
        <v/>
      </c>
      <c r="I98" s="63" t="str">
        <f t="shared" si="15"/>
        <v/>
      </c>
      <c r="J98" s="63" t="str">
        <f t="shared" si="15"/>
        <v/>
      </c>
      <c r="K98" s="48" t="str">
        <f t="shared" si="12"/>
        <v/>
      </c>
      <c r="L98" s="67" t="str">
        <f t="shared" si="13"/>
        <v/>
      </c>
      <c r="M98" s="48" t="str">
        <f t="shared" si="16"/>
        <v/>
      </c>
      <c r="N98" s="49">
        <v>90</v>
      </c>
      <c r="O98" s="28"/>
      <c r="P98" s="47" t="str">
        <f t="shared" si="17"/>
        <v/>
      </c>
      <c r="Q98" s="24" t="str">
        <f t="shared" si="18"/>
        <v/>
      </c>
      <c r="R98" s="24" t="str">
        <f>IF($L98="","",VLOOKUP(Q98,LISTAS!$F$5:$G$1006,2,0))</f>
        <v/>
      </c>
      <c r="S98" s="36" t="str">
        <f t="shared" si="19"/>
        <v/>
      </c>
      <c r="T98" s="25" t="str">
        <f t="shared" si="20"/>
        <v/>
      </c>
      <c r="U98" s="25" t="str">
        <f t="shared" si="21"/>
        <v/>
      </c>
    </row>
    <row r="99" spans="1:21" ht="16.5" x14ac:dyDescent="0.3">
      <c r="B99" s="51"/>
      <c r="C99" s="51" t="str">
        <f>IF(B99="","",VLOOKUP(B99,LISTAS!$F$5:$G$1006,2,0))</f>
        <v/>
      </c>
      <c r="D99" s="52"/>
      <c r="E99" s="52"/>
      <c r="F99" s="52" t="str">
        <f t="shared" si="11"/>
        <v/>
      </c>
      <c r="G99" s="5"/>
      <c r="H99" s="48" t="str">
        <f t="shared" si="14"/>
        <v/>
      </c>
      <c r="I99" s="63" t="str">
        <f t="shared" si="15"/>
        <v/>
      </c>
      <c r="J99" s="63" t="str">
        <f t="shared" si="15"/>
        <v/>
      </c>
      <c r="K99" s="48" t="str">
        <f t="shared" si="12"/>
        <v/>
      </c>
      <c r="L99" s="67" t="str">
        <f t="shared" si="13"/>
        <v/>
      </c>
      <c r="M99" s="48" t="str">
        <f t="shared" si="16"/>
        <v/>
      </c>
      <c r="N99" s="49">
        <v>91</v>
      </c>
      <c r="O99" s="28"/>
      <c r="P99" s="47" t="str">
        <f t="shared" si="17"/>
        <v/>
      </c>
      <c r="Q99" s="24" t="str">
        <f t="shared" si="18"/>
        <v/>
      </c>
      <c r="R99" s="24" t="str">
        <f>IF($L99="","",VLOOKUP(Q99,LISTAS!$F$5:$G$1006,2,0))</f>
        <v/>
      </c>
      <c r="S99" s="36" t="str">
        <f t="shared" si="19"/>
        <v/>
      </c>
      <c r="T99" s="25" t="str">
        <f t="shared" si="20"/>
        <v/>
      </c>
      <c r="U99" s="25" t="str">
        <f t="shared" si="21"/>
        <v/>
      </c>
    </row>
    <row r="100" spans="1:21" ht="16.5" x14ac:dyDescent="0.3">
      <c r="B100" s="51"/>
      <c r="C100" s="51" t="str">
        <f>IF(B100="","",VLOOKUP(B100,LISTAS!$F$5:$G$1006,2,0))</f>
        <v/>
      </c>
      <c r="D100" s="52"/>
      <c r="E100" s="52"/>
      <c r="F100" s="52" t="str">
        <f t="shared" si="11"/>
        <v/>
      </c>
      <c r="G100" s="5"/>
      <c r="H100" s="48" t="str">
        <f t="shared" si="14"/>
        <v/>
      </c>
      <c r="I100" s="63" t="str">
        <f t="shared" si="15"/>
        <v/>
      </c>
      <c r="J100" s="63" t="str">
        <f t="shared" si="15"/>
        <v/>
      </c>
      <c r="K100" s="48" t="str">
        <f t="shared" si="12"/>
        <v/>
      </c>
      <c r="L100" s="67" t="str">
        <f t="shared" si="13"/>
        <v/>
      </c>
      <c r="M100" s="48" t="str">
        <f t="shared" si="16"/>
        <v/>
      </c>
      <c r="N100" s="49">
        <v>92</v>
      </c>
      <c r="O100" s="28"/>
      <c r="P100" s="47" t="str">
        <f t="shared" si="17"/>
        <v/>
      </c>
      <c r="Q100" s="24" t="str">
        <f t="shared" si="18"/>
        <v/>
      </c>
      <c r="R100" s="24" t="str">
        <f>IF($L100="","",VLOOKUP(Q100,LISTAS!$F$5:$G$1006,2,0))</f>
        <v/>
      </c>
      <c r="S100" s="36" t="str">
        <f t="shared" si="19"/>
        <v/>
      </c>
      <c r="T100" s="25" t="str">
        <f t="shared" si="20"/>
        <v/>
      </c>
      <c r="U100" s="25" t="str">
        <f t="shared" si="21"/>
        <v/>
      </c>
    </row>
    <row r="101" spans="1:21" ht="16.5" x14ac:dyDescent="0.3">
      <c r="B101" s="51"/>
      <c r="C101" s="51" t="str">
        <f>IF(B101="","",VLOOKUP(B101,LISTAS!$F$5:$G$1006,2,0))</f>
        <v/>
      </c>
      <c r="D101" s="52"/>
      <c r="E101" s="52"/>
      <c r="F101" s="52" t="str">
        <f t="shared" si="11"/>
        <v/>
      </c>
      <c r="G101" s="5"/>
      <c r="H101" s="48" t="str">
        <f t="shared" si="14"/>
        <v/>
      </c>
      <c r="I101" s="63" t="str">
        <f t="shared" si="15"/>
        <v/>
      </c>
      <c r="J101" s="63" t="str">
        <f t="shared" si="15"/>
        <v/>
      </c>
      <c r="K101" s="48" t="str">
        <f t="shared" si="12"/>
        <v/>
      </c>
      <c r="L101" s="67" t="str">
        <f t="shared" si="13"/>
        <v/>
      </c>
      <c r="M101" s="48" t="str">
        <f t="shared" si="16"/>
        <v/>
      </c>
      <c r="N101" s="49">
        <v>93</v>
      </c>
      <c r="O101" s="28"/>
      <c r="P101" s="47" t="str">
        <f t="shared" si="17"/>
        <v/>
      </c>
      <c r="Q101" s="24" t="str">
        <f t="shared" si="18"/>
        <v/>
      </c>
      <c r="R101" s="24" t="str">
        <f>IF($L101="","",VLOOKUP(Q101,LISTAS!$F$5:$G$1006,2,0))</f>
        <v/>
      </c>
      <c r="S101" s="36" t="str">
        <f t="shared" si="19"/>
        <v/>
      </c>
      <c r="T101" s="25" t="str">
        <f t="shared" si="20"/>
        <v/>
      </c>
      <c r="U101" s="25" t="str">
        <f t="shared" si="21"/>
        <v/>
      </c>
    </row>
    <row r="102" spans="1:21" ht="16.5" x14ac:dyDescent="0.3">
      <c r="B102" s="51"/>
      <c r="C102" s="51" t="str">
        <f>IF(B102="","",VLOOKUP(B102,LISTAS!$F$5:$G$1006,2,0))</f>
        <v/>
      </c>
      <c r="D102" s="52"/>
      <c r="E102" s="52"/>
      <c r="F102" s="52" t="str">
        <f t="shared" si="11"/>
        <v/>
      </c>
      <c r="G102" s="5"/>
      <c r="H102" s="48" t="str">
        <f t="shared" si="14"/>
        <v/>
      </c>
      <c r="I102" s="63" t="str">
        <f t="shared" si="15"/>
        <v/>
      </c>
      <c r="J102" s="63" t="str">
        <f t="shared" si="15"/>
        <v/>
      </c>
      <c r="K102" s="48" t="str">
        <f t="shared" si="12"/>
        <v/>
      </c>
      <c r="L102" s="67" t="str">
        <f t="shared" si="13"/>
        <v/>
      </c>
      <c r="M102" s="48" t="str">
        <f t="shared" si="16"/>
        <v/>
      </c>
      <c r="N102" s="49">
        <v>94</v>
      </c>
      <c r="O102" s="28"/>
      <c r="P102" s="47" t="str">
        <f t="shared" si="17"/>
        <v/>
      </c>
      <c r="Q102" s="24" t="str">
        <f t="shared" si="18"/>
        <v/>
      </c>
      <c r="R102" s="24" t="str">
        <f>IF($L102="","",VLOOKUP(Q102,LISTAS!$F$5:$G$1006,2,0))</f>
        <v/>
      </c>
      <c r="S102" s="36" t="str">
        <f t="shared" si="19"/>
        <v/>
      </c>
      <c r="T102" s="25" t="str">
        <f t="shared" si="20"/>
        <v/>
      </c>
      <c r="U102" s="25" t="str">
        <f t="shared" si="21"/>
        <v/>
      </c>
    </row>
    <row r="103" spans="1:21" ht="16.5" x14ac:dyDescent="0.3">
      <c r="B103" s="51"/>
      <c r="C103" s="51" t="str">
        <f>IF(B103="","",VLOOKUP(B103,LISTAS!$F$5:$G$1006,2,0))</f>
        <v/>
      </c>
      <c r="D103" s="52"/>
      <c r="E103" s="52"/>
      <c r="F103" s="52" t="str">
        <f t="shared" si="11"/>
        <v/>
      </c>
      <c r="G103" s="5"/>
      <c r="H103" s="48" t="str">
        <f t="shared" si="14"/>
        <v/>
      </c>
      <c r="I103" s="63" t="str">
        <f t="shared" si="15"/>
        <v/>
      </c>
      <c r="J103" s="63" t="str">
        <f t="shared" si="15"/>
        <v/>
      </c>
      <c r="K103" s="48" t="str">
        <f t="shared" si="12"/>
        <v/>
      </c>
      <c r="L103" s="67" t="str">
        <f t="shared" si="13"/>
        <v/>
      </c>
      <c r="M103" s="48" t="str">
        <f t="shared" si="16"/>
        <v/>
      </c>
      <c r="N103" s="49">
        <v>95</v>
      </c>
      <c r="O103" s="28"/>
      <c r="P103" s="47" t="str">
        <f t="shared" si="17"/>
        <v/>
      </c>
      <c r="Q103" s="24" t="str">
        <f t="shared" si="18"/>
        <v/>
      </c>
      <c r="R103" s="24" t="str">
        <f>IF($L103="","",VLOOKUP(Q103,LISTAS!$F$5:$G$1006,2,0))</f>
        <v/>
      </c>
      <c r="S103" s="36" t="str">
        <f t="shared" si="19"/>
        <v/>
      </c>
      <c r="T103" s="25" t="str">
        <f t="shared" si="20"/>
        <v/>
      </c>
      <c r="U103" s="25" t="str">
        <f t="shared" si="21"/>
        <v/>
      </c>
    </row>
    <row r="104" spans="1:21" ht="16.5" x14ac:dyDescent="0.3">
      <c r="B104" s="51"/>
      <c r="C104" s="51" t="str">
        <f>IF(B104="","",VLOOKUP(B104,LISTAS!$F$5:$G$1006,2,0))</f>
        <v/>
      </c>
      <c r="D104" s="52"/>
      <c r="E104" s="52"/>
      <c r="F104" s="52" t="str">
        <f t="shared" si="11"/>
        <v/>
      </c>
      <c r="G104" s="5"/>
      <c r="H104" s="48" t="str">
        <f t="shared" si="14"/>
        <v/>
      </c>
      <c r="I104" s="63" t="str">
        <f t="shared" si="15"/>
        <v/>
      </c>
      <c r="J104" s="63" t="str">
        <f t="shared" si="15"/>
        <v/>
      </c>
      <c r="K104" s="48" t="str">
        <f t="shared" si="12"/>
        <v/>
      </c>
      <c r="L104" s="67" t="str">
        <f t="shared" si="13"/>
        <v/>
      </c>
      <c r="M104" s="48" t="str">
        <f t="shared" si="16"/>
        <v/>
      </c>
      <c r="N104" s="49">
        <v>96</v>
      </c>
      <c r="O104" s="28"/>
      <c r="P104" s="47" t="str">
        <f t="shared" si="17"/>
        <v/>
      </c>
      <c r="Q104" s="24" t="str">
        <f t="shared" si="18"/>
        <v/>
      </c>
      <c r="R104" s="24" t="str">
        <f>IF($L104="","",VLOOKUP(Q104,LISTAS!$F$5:$G$1006,2,0))</f>
        <v/>
      </c>
      <c r="S104" s="36" t="str">
        <f t="shared" si="19"/>
        <v/>
      </c>
      <c r="T104" s="25" t="str">
        <f t="shared" si="20"/>
        <v/>
      </c>
      <c r="U104" s="25" t="str">
        <f t="shared" si="21"/>
        <v/>
      </c>
    </row>
    <row r="105" spans="1:21" ht="16.5" x14ac:dyDescent="0.3">
      <c r="B105" s="51"/>
      <c r="C105" s="51" t="str">
        <f>IF(B105="","",VLOOKUP(B105,LISTAS!$F$5:$G$1006,2,0))</f>
        <v/>
      </c>
      <c r="D105" s="52"/>
      <c r="E105" s="52"/>
      <c r="F105" s="52" t="str">
        <f t="shared" si="11"/>
        <v/>
      </c>
      <c r="G105" s="5"/>
      <c r="H105" s="48" t="str">
        <f t="shared" si="14"/>
        <v/>
      </c>
      <c r="I105" s="63" t="str">
        <f t="shared" si="15"/>
        <v/>
      </c>
      <c r="J105" s="63" t="str">
        <f t="shared" si="15"/>
        <v/>
      </c>
      <c r="K105" s="48" t="str">
        <f t="shared" si="12"/>
        <v/>
      </c>
      <c r="L105" s="67" t="str">
        <f t="shared" si="13"/>
        <v/>
      </c>
      <c r="M105" s="48" t="str">
        <f t="shared" si="16"/>
        <v/>
      </c>
      <c r="N105" s="49">
        <v>97</v>
      </c>
      <c r="O105" s="28"/>
      <c r="P105" s="47" t="str">
        <f t="shared" si="17"/>
        <v/>
      </c>
      <c r="Q105" s="24" t="str">
        <f t="shared" si="18"/>
        <v/>
      </c>
      <c r="R105" s="24" t="str">
        <f>IF($L105="","",VLOOKUP(Q105,LISTAS!$F$5:$G$1006,2,0))</f>
        <v/>
      </c>
      <c r="S105" s="36" t="str">
        <f t="shared" si="19"/>
        <v/>
      </c>
      <c r="T105" s="25" t="str">
        <f t="shared" si="20"/>
        <v/>
      </c>
      <c r="U105" s="25" t="str">
        <f t="shared" si="21"/>
        <v/>
      </c>
    </row>
    <row r="106" spans="1:21" ht="16.5" x14ac:dyDescent="0.3">
      <c r="B106" s="51"/>
      <c r="C106" s="51" t="str">
        <f>IF(B106="","",VLOOKUP(B106,LISTAS!$F$5:$G$1006,2,0))</f>
        <v/>
      </c>
      <c r="D106" s="52"/>
      <c r="E106" s="52"/>
      <c r="F106" s="52" t="str">
        <f t="shared" si="11"/>
        <v/>
      </c>
      <c r="G106" s="5"/>
      <c r="H106" s="48" t="str">
        <f t="shared" si="14"/>
        <v/>
      </c>
      <c r="I106" s="63" t="str">
        <f t="shared" si="15"/>
        <v/>
      </c>
      <c r="J106" s="63" t="str">
        <f t="shared" si="15"/>
        <v/>
      </c>
      <c r="K106" s="48" t="str">
        <f t="shared" si="12"/>
        <v/>
      </c>
      <c r="L106" s="67" t="str">
        <f t="shared" si="13"/>
        <v/>
      </c>
      <c r="M106" s="48" t="str">
        <f t="shared" si="16"/>
        <v/>
      </c>
      <c r="N106" s="49">
        <v>98</v>
      </c>
      <c r="O106" s="28"/>
      <c r="P106" s="47" t="str">
        <f t="shared" si="17"/>
        <v/>
      </c>
      <c r="Q106" s="24" t="str">
        <f t="shared" si="18"/>
        <v/>
      </c>
      <c r="R106" s="24" t="str">
        <f>IF($L106="","",VLOOKUP(Q106,LISTAS!$F$5:$G$1006,2,0))</f>
        <v/>
      </c>
      <c r="S106" s="36" t="str">
        <f t="shared" si="19"/>
        <v/>
      </c>
      <c r="T106" s="25" t="str">
        <f t="shared" si="20"/>
        <v/>
      </c>
      <c r="U106" s="25" t="str">
        <f t="shared" si="21"/>
        <v/>
      </c>
    </row>
    <row r="107" spans="1:21" ht="16.5" x14ac:dyDescent="0.3">
      <c r="B107" s="51"/>
      <c r="C107" s="51" t="str">
        <f>IF(B107="","",VLOOKUP(B107,LISTAS!$F$5:$G$1006,2,0))</f>
        <v/>
      </c>
      <c r="D107" s="52"/>
      <c r="E107" s="52"/>
      <c r="F107" s="52" t="str">
        <f t="shared" si="11"/>
        <v/>
      </c>
      <c r="G107" s="5"/>
      <c r="H107" s="48" t="str">
        <f t="shared" si="14"/>
        <v/>
      </c>
      <c r="I107" s="63" t="str">
        <f t="shared" si="15"/>
        <v/>
      </c>
      <c r="J107" s="63" t="str">
        <f t="shared" si="15"/>
        <v/>
      </c>
      <c r="K107" s="48" t="str">
        <f t="shared" si="12"/>
        <v/>
      </c>
      <c r="L107" s="67" t="str">
        <f t="shared" si="13"/>
        <v/>
      </c>
      <c r="M107" s="48" t="str">
        <f t="shared" si="16"/>
        <v/>
      </c>
      <c r="N107" s="49">
        <v>99</v>
      </c>
      <c r="O107" s="28"/>
      <c r="P107" s="47" t="str">
        <f t="shared" si="17"/>
        <v/>
      </c>
      <c r="Q107" s="24" t="str">
        <f t="shared" si="18"/>
        <v/>
      </c>
      <c r="R107" s="24" t="str">
        <f>IF($L107="","",VLOOKUP(Q107,LISTAS!$F$5:$G$1006,2,0))</f>
        <v/>
      </c>
      <c r="S107" s="36" t="str">
        <f t="shared" si="19"/>
        <v/>
      </c>
      <c r="T107" s="25" t="str">
        <f t="shared" si="20"/>
        <v/>
      </c>
      <c r="U107" s="25" t="str">
        <f t="shared" si="21"/>
        <v/>
      </c>
    </row>
    <row r="108" spans="1:21" ht="16.5" x14ac:dyDescent="0.3">
      <c r="B108" s="51"/>
      <c r="C108" s="51" t="str">
        <f>IF(B108="","",VLOOKUP(B108,LISTAS!$F$5:$G$1006,2,0))</f>
        <v/>
      </c>
      <c r="D108" s="52"/>
      <c r="E108" s="52"/>
      <c r="F108" s="52" t="str">
        <f t="shared" si="11"/>
        <v/>
      </c>
      <c r="G108" s="5"/>
      <c r="H108" s="48" t="str">
        <f t="shared" si="14"/>
        <v/>
      </c>
      <c r="I108" s="63" t="str">
        <f t="shared" si="15"/>
        <v/>
      </c>
      <c r="J108" s="63" t="str">
        <f t="shared" si="15"/>
        <v/>
      </c>
      <c r="K108" s="48" t="str">
        <f t="shared" si="12"/>
        <v/>
      </c>
      <c r="L108" s="67" t="str">
        <f t="shared" si="13"/>
        <v/>
      </c>
      <c r="M108" s="48" t="str">
        <f t="shared" si="16"/>
        <v/>
      </c>
      <c r="N108" s="49">
        <v>100</v>
      </c>
      <c r="O108" s="28"/>
      <c r="P108" s="47" t="str">
        <f t="shared" si="17"/>
        <v/>
      </c>
      <c r="Q108" s="24" t="str">
        <f t="shared" si="18"/>
        <v/>
      </c>
      <c r="R108" s="24" t="str">
        <f>IF($L108="","",VLOOKUP(Q108,LISTAS!$F$5:$G$1006,2,0))</f>
        <v/>
      </c>
      <c r="S108" s="36" t="str">
        <f t="shared" si="19"/>
        <v/>
      </c>
      <c r="T108" s="25" t="str">
        <f t="shared" si="20"/>
        <v/>
      </c>
      <c r="U108" s="25" t="str">
        <f t="shared" si="21"/>
        <v/>
      </c>
    </row>
    <row r="109" spans="1:21" x14ac:dyDescent="0.25">
      <c r="L109" s="70"/>
      <c r="M109" s="68"/>
    </row>
    <row r="110" spans="1:21" x14ac:dyDescent="0.25">
      <c r="L110" s="70"/>
      <c r="M110" s="68"/>
    </row>
    <row r="111" spans="1:21" ht="32.25" customHeight="1" x14ac:dyDescent="0.25">
      <c r="A111" s="2"/>
      <c r="B111" s="146" t="s">
        <v>638</v>
      </c>
      <c r="C111" s="147"/>
      <c r="D111" s="147"/>
      <c r="E111" s="147"/>
      <c r="F111" s="147"/>
      <c r="G111" s="147"/>
      <c r="H111" s="147"/>
      <c r="I111" s="147"/>
      <c r="J111" s="147"/>
      <c r="K111" s="147"/>
      <c r="L111" s="147"/>
      <c r="M111" s="147"/>
      <c r="N111" s="147"/>
      <c r="O111" s="147"/>
      <c r="P111" s="147"/>
      <c r="Q111" s="147"/>
      <c r="R111" s="147"/>
      <c r="S111" s="147"/>
      <c r="T111" s="147"/>
      <c r="U111" s="148"/>
    </row>
    <row r="112" spans="1:21" ht="20.25" customHeight="1" x14ac:dyDescent="0.25">
      <c r="A112" s="2"/>
      <c r="B112" s="158" t="s">
        <v>43</v>
      </c>
      <c r="C112" s="159"/>
      <c r="D112" s="159"/>
      <c r="E112" s="159"/>
      <c r="F112" s="160"/>
      <c r="H112" s="11"/>
      <c r="I112" s="61"/>
      <c r="J112" s="61"/>
      <c r="K112" s="12"/>
      <c r="L112" s="13"/>
      <c r="M112" s="65"/>
      <c r="N112" s="12"/>
      <c r="O112" s="14"/>
      <c r="P112" s="152" t="s">
        <v>14</v>
      </c>
      <c r="Q112" s="153"/>
      <c r="R112" s="153"/>
      <c r="S112" s="153"/>
      <c r="T112" s="153"/>
      <c r="U112" s="154"/>
    </row>
    <row r="113" spans="2:21" s="15" customFormat="1" ht="28.5" customHeight="1" x14ac:dyDescent="0.25">
      <c r="B113" s="50" t="s">
        <v>15</v>
      </c>
      <c r="C113" s="50" t="s">
        <v>1</v>
      </c>
      <c r="D113" s="50" t="s">
        <v>26</v>
      </c>
      <c r="E113" s="50" t="s">
        <v>27</v>
      </c>
      <c r="F113" s="50" t="s">
        <v>3</v>
      </c>
      <c r="G113" s="17"/>
      <c r="H113" s="18"/>
      <c r="I113" s="62"/>
      <c r="J113" s="62"/>
      <c r="K113" s="19"/>
      <c r="L113" s="66"/>
      <c r="M113" s="19"/>
      <c r="N113" s="19"/>
      <c r="O113" s="18"/>
      <c r="P113" s="21" t="s">
        <v>4</v>
      </c>
      <c r="Q113" s="29" t="s">
        <v>15</v>
      </c>
      <c r="R113" s="29" t="s">
        <v>1</v>
      </c>
      <c r="S113" s="29" t="s">
        <v>3</v>
      </c>
      <c r="T113" s="21" t="s">
        <v>16</v>
      </c>
      <c r="U113" s="21" t="s">
        <v>17</v>
      </c>
    </row>
    <row r="114" spans="2:21" s="5" customFormat="1" ht="18.75" customHeight="1" x14ac:dyDescent="0.25">
      <c r="B114" s="51" t="s">
        <v>366</v>
      </c>
      <c r="C114" s="51" t="str">
        <f>IF(B114="","",VLOOKUP(B114,LISTAS!$F$5:$G$1006,2,0))</f>
        <v>EXTERNATO RIO BRANCO</v>
      </c>
      <c r="D114" s="52">
        <v>16.600000000000001</v>
      </c>
      <c r="E114" s="52">
        <v>15.4</v>
      </c>
      <c r="F114" s="52">
        <f t="shared" ref="F114:F177" si="22">IF(D114="",IF(E114="","",SUM(D114:E114)),SUM(D114:E114))</f>
        <v>32</v>
      </c>
      <c r="H114" s="48">
        <f>IF(F114="","",F114+(ROW(F114)/1000))</f>
        <v>32.113999999999997</v>
      </c>
      <c r="I114" s="63" t="str">
        <f>IF($L114="","",IF(B114="","",B114))</f>
        <v>FELIPE POLESE LIMA</v>
      </c>
      <c r="J114" s="63" t="str">
        <f>IF($L114="","",IF(C114="","",C114))</f>
        <v>EXTERNATO RIO BRANCO</v>
      </c>
      <c r="K114" s="48">
        <f t="shared" ref="K114:K177" si="23">IF($L114="","",F114)</f>
        <v>32</v>
      </c>
      <c r="L114" s="67">
        <f t="shared" ref="L114:L177" si="24">H114</f>
        <v>32.113999999999997</v>
      </c>
      <c r="M114" s="48">
        <f t="shared" ref="M114:M145" si="25">IF(L114="","",LARGE($L$114:$L$213,N114))</f>
        <v>33.118000000000002</v>
      </c>
      <c r="N114" s="49">
        <v>1</v>
      </c>
      <c r="O114" s="23"/>
      <c r="P114" s="47">
        <f t="shared" ref="P114:P145" si="26">IF(S114&lt;&gt;"",_xlfn.RANK.EQ(S114,$S$114:$S$213,0),"")</f>
        <v>1</v>
      </c>
      <c r="Q114" s="24" t="str">
        <f t="shared" ref="Q114:Q145" si="27">IF($L114="","",VLOOKUP(M114,$H$114:$K$213,2,0))</f>
        <v>EDUARDO AMORIM NISHI</v>
      </c>
      <c r="R114" s="24" t="str">
        <f>IF($L114="","",VLOOKUP(Q114,LISTAS!$F$5:$G$1006,2,0))</f>
        <v>COLÉGIO ARBOS - UNIDADE SANTO ANDRÉ</v>
      </c>
      <c r="S114" s="36">
        <f t="shared" ref="S114:S145" si="28">IF($L114="","",VLOOKUP(M114,$H$114:$K$213,4,0))</f>
        <v>33</v>
      </c>
      <c r="T114" s="25">
        <f>IF($P114="","",IF(S114=$U$5,"",IF($P114=1,400,IF($P114=2,340,IF($P114=3,300,IF($P114=4,280,IF($P114=5,270,IF($P114=6,260,IF($P114=7,250,IF($P114=8,240,IF($P114=9,200,IF($P114=10,200,IF($P114=11,200,IF($P114=12,200,IF($P114=13,200,IF($P114=14,200,IF($P114=15,200,IF($P114=16,200,IF($P114&gt;16,"","")))))))))))))))))))</f>
        <v>400</v>
      </c>
      <c r="U114" s="25">
        <f>IF(P114="","",IF($S$5="NÃO","",IF(S114=$U$5,"",IF(P114=1,400,IF(P114=2,340,IF(P114=3,300,IF(P114=4,280,IF(P114=5,270,IF(P114=6,260,IF(P114=7,250,IF(P114=8,240,IF(P114=9,200,IF(P114=10,200,IF(P114=11,200,IF(P114=12,200,IF(P114=13,200,IF(P114=14,200,IF(P114=15,200,IF(P114=16,200,IF(P114&gt;16,"",""))))))))))))))))))))</f>
        <v>400</v>
      </c>
    </row>
    <row r="115" spans="2:21" s="5" customFormat="1" ht="18.75" customHeight="1" x14ac:dyDescent="0.25">
      <c r="B115" s="51" t="s">
        <v>367</v>
      </c>
      <c r="C115" s="51" t="str">
        <f>IF(B115="","",VLOOKUP(B115,LISTAS!$F$5:$G$1006,2,0))</f>
        <v>EXTERNATO RIO BRANCO</v>
      </c>
      <c r="D115" s="52">
        <v>0</v>
      </c>
      <c r="E115" s="52">
        <v>0</v>
      </c>
      <c r="F115" s="52">
        <f t="shared" si="22"/>
        <v>0</v>
      </c>
      <c r="H115" s="48">
        <f t="shared" ref="H115:H178" si="29">IF(F115="","",F115+(ROW(F115)/1000))</f>
        <v>0.115</v>
      </c>
      <c r="I115" s="63" t="str">
        <f t="shared" ref="I115:J178" si="30">IF($L115="","",IF(B115="","",B115))</f>
        <v>GIOVANNI TALÁ CRIVELLARI</v>
      </c>
      <c r="J115" s="63" t="str">
        <f t="shared" si="30"/>
        <v>EXTERNATO RIO BRANCO</v>
      </c>
      <c r="K115" s="48">
        <f t="shared" si="23"/>
        <v>0</v>
      </c>
      <c r="L115" s="67">
        <f t="shared" si="24"/>
        <v>0.115</v>
      </c>
      <c r="M115" s="48">
        <f t="shared" si="25"/>
        <v>33.116999999999997</v>
      </c>
      <c r="N115" s="49">
        <v>2</v>
      </c>
      <c r="O115" s="27"/>
      <c r="P115" s="47">
        <f t="shared" si="26"/>
        <v>1</v>
      </c>
      <c r="Q115" s="24" t="str">
        <f t="shared" si="27"/>
        <v>JOÃO PEDRO OLIVEIRA DOS SANTOS</v>
      </c>
      <c r="R115" s="24" t="str">
        <f>IF($L115="","",VLOOKUP(Q115,LISTAS!$F$5:$G$1006,2,0))</f>
        <v>COLÉGIO ARBOS S.C.S.</v>
      </c>
      <c r="S115" s="36">
        <f t="shared" si="28"/>
        <v>33</v>
      </c>
      <c r="T115" s="25">
        <f t="shared" ref="T115:T178" si="31">IF($P115="","",IF(S115=$U$5,"",IF($P115=1,400,IF($P115=2,340,IF($P115=3,300,IF($P115=4,280,IF($P115=5,270,IF($P115=6,260,IF($P115=7,250,IF($P115=8,240,IF($P115=9,200,IF($P115=10,200,IF($P115=11,200,IF($P115=12,200,IF($P115=13,200,IF($P115=14,200,IF($P115=15,200,IF($P115=16,200,IF($P115&gt;16,"","")))))))))))))))))))</f>
        <v>400</v>
      </c>
      <c r="U115" s="25">
        <f t="shared" ref="U115:U178" si="32">IF(P115="","",IF($S$5="NÃO","",IF(S115=$U$5,"",IF(P115=1,400,IF(P115=2,340,IF(P115=3,300,IF(P115=4,280,IF(P115=5,270,IF(P115=6,260,IF(P115=7,250,IF(P115=8,240,IF(P115=9,200,IF(P115=10,200,IF(P115=11,200,IF(P115=12,200,IF(P115=13,200,IF(P115=14,200,IF(P115=15,200,IF(P115=16,200,IF(P115&gt;16,"",""))))))))))))))))))))</f>
        <v>400</v>
      </c>
    </row>
    <row r="116" spans="2:21" s="5" customFormat="1" ht="18.75" customHeight="1" x14ac:dyDescent="0.3">
      <c r="B116" s="51" t="s">
        <v>368</v>
      </c>
      <c r="C116" s="51" t="str">
        <f>IF(B116="","",VLOOKUP(B116,LISTAS!$F$5:$G$1006,2,0))</f>
        <v>EXTERNATO RIO BRANCO</v>
      </c>
      <c r="D116" s="52">
        <v>16.8</v>
      </c>
      <c r="E116" s="52">
        <v>14.8</v>
      </c>
      <c r="F116" s="52">
        <f t="shared" si="22"/>
        <v>31.6</v>
      </c>
      <c r="H116" s="48">
        <f t="shared" si="29"/>
        <v>31.716000000000001</v>
      </c>
      <c r="I116" s="63" t="str">
        <f t="shared" si="30"/>
        <v>PIETRO HENRIQUE MINATTI BELOTTI</v>
      </c>
      <c r="J116" s="63" t="str">
        <f t="shared" si="30"/>
        <v>EXTERNATO RIO BRANCO</v>
      </c>
      <c r="K116" s="48">
        <f t="shared" si="23"/>
        <v>31.6</v>
      </c>
      <c r="L116" s="67">
        <f t="shared" si="24"/>
        <v>31.716000000000001</v>
      </c>
      <c r="M116" s="48">
        <f t="shared" si="25"/>
        <v>32.113999999999997</v>
      </c>
      <c r="N116" s="49">
        <v>3</v>
      </c>
      <c r="O116" s="28"/>
      <c r="P116" s="47">
        <f t="shared" si="26"/>
        <v>3</v>
      </c>
      <c r="Q116" s="24" t="str">
        <f t="shared" si="27"/>
        <v>FELIPE POLESE LIMA</v>
      </c>
      <c r="R116" s="24" t="str">
        <f>IF($L116="","",VLOOKUP(Q116,LISTAS!$F$5:$G$1006,2,0))</f>
        <v>EXTERNATO RIO BRANCO</v>
      </c>
      <c r="S116" s="36">
        <f t="shared" si="28"/>
        <v>32</v>
      </c>
      <c r="T116" s="25">
        <f t="shared" si="31"/>
        <v>300</v>
      </c>
      <c r="U116" s="25">
        <f t="shared" si="32"/>
        <v>300</v>
      </c>
    </row>
    <row r="117" spans="2:21" s="5" customFormat="1" ht="18.75" customHeight="1" x14ac:dyDescent="0.3">
      <c r="B117" s="51" t="s">
        <v>431</v>
      </c>
      <c r="C117" s="51" t="str">
        <f>IF(B117="","",VLOOKUP(B117,LISTAS!$F$5:$G$1006,2,0))</f>
        <v>COLÉGIO ARBOS S.C.S.</v>
      </c>
      <c r="D117" s="52">
        <v>17.899999999999999</v>
      </c>
      <c r="E117" s="52">
        <v>15.1</v>
      </c>
      <c r="F117" s="52">
        <f t="shared" si="22"/>
        <v>33</v>
      </c>
      <c r="H117" s="48">
        <f t="shared" si="29"/>
        <v>33.116999999999997</v>
      </c>
      <c r="I117" s="63" t="str">
        <f t="shared" si="30"/>
        <v>JOÃO PEDRO OLIVEIRA DOS SANTOS</v>
      </c>
      <c r="J117" s="63" t="str">
        <f t="shared" si="30"/>
        <v>COLÉGIO ARBOS S.C.S.</v>
      </c>
      <c r="K117" s="48">
        <f t="shared" si="23"/>
        <v>33</v>
      </c>
      <c r="L117" s="67">
        <f t="shared" si="24"/>
        <v>33.116999999999997</v>
      </c>
      <c r="M117" s="48">
        <f t="shared" si="25"/>
        <v>31.716000000000001</v>
      </c>
      <c r="N117" s="49">
        <v>4</v>
      </c>
      <c r="O117" s="28"/>
      <c r="P117" s="47">
        <f t="shared" si="26"/>
        <v>4</v>
      </c>
      <c r="Q117" s="24" t="str">
        <f t="shared" si="27"/>
        <v>PIETRO HENRIQUE MINATTI BELOTTI</v>
      </c>
      <c r="R117" s="24" t="str">
        <f>IF($L117="","",VLOOKUP(Q117,LISTAS!$F$5:$G$1006,2,0))</f>
        <v>EXTERNATO RIO BRANCO</v>
      </c>
      <c r="S117" s="36">
        <f t="shared" si="28"/>
        <v>31.6</v>
      </c>
      <c r="T117" s="25">
        <f t="shared" si="31"/>
        <v>280</v>
      </c>
      <c r="U117" s="25">
        <f t="shared" si="32"/>
        <v>280</v>
      </c>
    </row>
    <row r="118" spans="2:21" s="5" customFormat="1" ht="18.75" customHeight="1" x14ac:dyDescent="0.3">
      <c r="B118" s="51" t="s">
        <v>365</v>
      </c>
      <c r="C118" s="51" t="str">
        <f>IF(B118="","",VLOOKUP(B118,LISTAS!$F$5:$G$1006,2,0))</f>
        <v>COLÉGIO ARBOS - UNIDADE SANTO ANDRÉ</v>
      </c>
      <c r="D118" s="52">
        <v>17.8</v>
      </c>
      <c r="E118" s="52">
        <v>15.2</v>
      </c>
      <c r="F118" s="52">
        <f t="shared" si="22"/>
        <v>33</v>
      </c>
      <c r="H118" s="48">
        <f t="shared" si="29"/>
        <v>33.118000000000002</v>
      </c>
      <c r="I118" s="63" t="str">
        <f t="shared" si="30"/>
        <v>EDUARDO AMORIM NISHI</v>
      </c>
      <c r="J118" s="63" t="str">
        <f t="shared" si="30"/>
        <v>COLÉGIO ARBOS - UNIDADE SANTO ANDRÉ</v>
      </c>
      <c r="K118" s="48">
        <f t="shared" si="23"/>
        <v>33</v>
      </c>
      <c r="L118" s="67">
        <f t="shared" si="24"/>
        <v>33.118000000000002</v>
      </c>
      <c r="M118" s="48">
        <f t="shared" si="25"/>
        <v>0.115</v>
      </c>
      <c r="N118" s="49">
        <v>5</v>
      </c>
      <c r="O118" s="28"/>
      <c r="P118" s="47">
        <f t="shared" si="26"/>
        <v>5</v>
      </c>
      <c r="Q118" s="24" t="str">
        <f t="shared" si="27"/>
        <v>GIOVANNI TALÁ CRIVELLARI</v>
      </c>
      <c r="R118" s="24" t="str">
        <f>IF($L118="","",VLOOKUP(Q118,LISTAS!$F$5:$G$1006,2,0))</f>
        <v>EXTERNATO RIO BRANCO</v>
      </c>
      <c r="S118" s="36">
        <f t="shared" si="28"/>
        <v>0</v>
      </c>
      <c r="T118" s="25" t="str">
        <f t="shared" si="31"/>
        <v/>
      </c>
      <c r="U118" s="25" t="str">
        <f t="shared" si="32"/>
        <v/>
      </c>
    </row>
    <row r="119" spans="2:21" s="5" customFormat="1" ht="18.75" customHeight="1" x14ac:dyDescent="0.3">
      <c r="B119" s="51"/>
      <c r="C119" s="51" t="str">
        <f>IF(B119="","",VLOOKUP(B119,LISTAS!$F$5:$G$1006,2,0))</f>
        <v/>
      </c>
      <c r="D119" s="52"/>
      <c r="E119" s="52"/>
      <c r="F119" s="52" t="str">
        <f t="shared" si="22"/>
        <v/>
      </c>
      <c r="H119" s="48" t="str">
        <f t="shared" si="29"/>
        <v/>
      </c>
      <c r="I119" s="63" t="str">
        <f t="shared" si="30"/>
        <v/>
      </c>
      <c r="J119" s="63" t="str">
        <f t="shared" si="30"/>
        <v/>
      </c>
      <c r="K119" s="48" t="str">
        <f t="shared" si="23"/>
        <v/>
      </c>
      <c r="L119" s="67" t="str">
        <f t="shared" si="24"/>
        <v/>
      </c>
      <c r="M119" s="48" t="str">
        <f t="shared" si="25"/>
        <v/>
      </c>
      <c r="N119" s="49">
        <v>6</v>
      </c>
      <c r="O119" s="28"/>
      <c r="P119" s="47" t="str">
        <f t="shared" si="26"/>
        <v/>
      </c>
      <c r="Q119" s="24" t="str">
        <f t="shared" si="27"/>
        <v/>
      </c>
      <c r="R119" s="24" t="str">
        <f>IF($L119="","",VLOOKUP(Q119,LISTAS!$F$5:$G$1006,2,0))</f>
        <v/>
      </c>
      <c r="S119" s="36" t="str">
        <f t="shared" si="28"/>
        <v/>
      </c>
      <c r="T119" s="25" t="str">
        <f t="shared" si="31"/>
        <v/>
      </c>
      <c r="U119" s="25" t="str">
        <f t="shared" si="32"/>
        <v/>
      </c>
    </row>
    <row r="120" spans="2:21" s="5" customFormat="1" ht="18.75" customHeight="1" x14ac:dyDescent="0.3">
      <c r="B120" s="51"/>
      <c r="C120" s="51" t="str">
        <f>IF(B120="","",VLOOKUP(B120,LISTAS!$F$5:$G$1006,2,0))</f>
        <v/>
      </c>
      <c r="D120" s="52"/>
      <c r="E120" s="52"/>
      <c r="F120" s="52" t="str">
        <f t="shared" si="22"/>
        <v/>
      </c>
      <c r="H120" s="48" t="str">
        <f t="shared" si="29"/>
        <v/>
      </c>
      <c r="I120" s="63" t="str">
        <f t="shared" si="30"/>
        <v/>
      </c>
      <c r="J120" s="63" t="str">
        <f t="shared" si="30"/>
        <v/>
      </c>
      <c r="K120" s="48" t="str">
        <f t="shared" si="23"/>
        <v/>
      </c>
      <c r="L120" s="67" t="str">
        <f t="shared" si="24"/>
        <v/>
      </c>
      <c r="M120" s="48" t="str">
        <f t="shared" si="25"/>
        <v/>
      </c>
      <c r="N120" s="49">
        <v>7</v>
      </c>
      <c r="O120" s="28"/>
      <c r="P120" s="47" t="str">
        <f t="shared" si="26"/>
        <v/>
      </c>
      <c r="Q120" s="24" t="str">
        <f t="shared" si="27"/>
        <v/>
      </c>
      <c r="R120" s="24" t="str">
        <f>IF($L120="","",VLOOKUP(Q120,LISTAS!$F$5:$G$1006,2,0))</f>
        <v/>
      </c>
      <c r="S120" s="36" t="str">
        <f t="shared" si="28"/>
        <v/>
      </c>
      <c r="T120" s="25" t="str">
        <f t="shared" si="31"/>
        <v/>
      </c>
      <c r="U120" s="25" t="str">
        <f t="shared" si="32"/>
        <v/>
      </c>
    </row>
    <row r="121" spans="2:21" s="5" customFormat="1" ht="18.75" customHeight="1" x14ac:dyDescent="0.3">
      <c r="B121" s="51"/>
      <c r="C121" s="51" t="str">
        <f>IF(B121="","",VLOOKUP(B121,LISTAS!$F$5:$G$1006,2,0))</f>
        <v/>
      </c>
      <c r="D121" s="52"/>
      <c r="E121" s="52"/>
      <c r="F121" s="52" t="str">
        <f t="shared" si="22"/>
        <v/>
      </c>
      <c r="H121" s="48" t="str">
        <f t="shared" si="29"/>
        <v/>
      </c>
      <c r="I121" s="63" t="str">
        <f t="shared" si="30"/>
        <v/>
      </c>
      <c r="J121" s="63" t="str">
        <f t="shared" si="30"/>
        <v/>
      </c>
      <c r="K121" s="48" t="str">
        <f t="shared" si="23"/>
        <v/>
      </c>
      <c r="L121" s="67" t="str">
        <f t="shared" si="24"/>
        <v/>
      </c>
      <c r="M121" s="48" t="str">
        <f t="shared" si="25"/>
        <v/>
      </c>
      <c r="N121" s="49">
        <v>8</v>
      </c>
      <c r="O121" s="28"/>
      <c r="P121" s="47" t="str">
        <f t="shared" si="26"/>
        <v/>
      </c>
      <c r="Q121" s="24" t="str">
        <f t="shared" si="27"/>
        <v/>
      </c>
      <c r="R121" s="24" t="str">
        <f>IF($L121="","",VLOOKUP(Q121,LISTAS!$F$5:$G$1006,2,0))</f>
        <v/>
      </c>
      <c r="S121" s="36" t="str">
        <f t="shared" si="28"/>
        <v/>
      </c>
      <c r="T121" s="25" t="str">
        <f t="shared" si="31"/>
        <v/>
      </c>
      <c r="U121" s="25" t="str">
        <f t="shared" si="32"/>
        <v/>
      </c>
    </row>
    <row r="122" spans="2:21" s="5" customFormat="1" ht="18.75" customHeight="1" x14ac:dyDescent="0.3">
      <c r="B122" s="51"/>
      <c r="C122" s="51" t="str">
        <f>IF(B122="","",VLOOKUP(B122,LISTAS!$F$5:$G$1006,2,0))</f>
        <v/>
      </c>
      <c r="D122" s="52"/>
      <c r="E122" s="52"/>
      <c r="F122" s="52" t="str">
        <f t="shared" si="22"/>
        <v/>
      </c>
      <c r="H122" s="48" t="str">
        <f t="shared" si="29"/>
        <v/>
      </c>
      <c r="I122" s="63" t="str">
        <f t="shared" si="30"/>
        <v/>
      </c>
      <c r="J122" s="63" t="str">
        <f t="shared" si="30"/>
        <v/>
      </c>
      <c r="K122" s="48" t="str">
        <f t="shared" si="23"/>
        <v/>
      </c>
      <c r="L122" s="67" t="str">
        <f t="shared" si="24"/>
        <v/>
      </c>
      <c r="M122" s="48" t="str">
        <f t="shared" si="25"/>
        <v/>
      </c>
      <c r="N122" s="49">
        <v>9</v>
      </c>
      <c r="O122" s="28"/>
      <c r="P122" s="47" t="str">
        <f t="shared" si="26"/>
        <v/>
      </c>
      <c r="Q122" s="24" t="str">
        <f t="shared" si="27"/>
        <v/>
      </c>
      <c r="R122" s="24" t="str">
        <f>IF($L122="","",VLOOKUP(Q122,LISTAS!$F$5:$G$1006,2,0))</f>
        <v/>
      </c>
      <c r="S122" s="36" t="str">
        <f t="shared" si="28"/>
        <v/>
      </c>
      <c r="T122" s="25" t="str">
        <f t="shared" si="31"/>
        <v/>
      </c>
      <c r="U122" s="25" t="str">
        <f t="shared" si="32"/>
        <v/>
      </c>
    </row>
    <row r="123" spans="2:21" s="5" customFormat="1" ht="18.75" customHeight="1" x14ac:dyDescent="0.3">
      <c r="B123" s="51"/>
      <c r="C123" s="51" t="str">
        <f>IF(B123="","",VLOOKUP(B123,LISTAS!$F$5:$G$1006,2,0))</f>
        <v/>
      </c>
      <c r="D123" s="52"/>
      <c r="E123" s="52"/>
      <c r="F123" s="52" t="str">
        <f t="shared" si="22"/>
        <v/>
      </c>
      <c r="H123" s="48" t="str">
        <f t="shared" si="29"/>
        <v/>
      </c>
      <c r="I123" s="63" t="str">
        <f t="shared" si="30"/>
        <v/>
      </c>
      <c r="J123" s="63" t="str">
        <f t="shared" si="30"/>
        <v/>
      </c>
      <c r="K123" s="48" t="str">
        <f t="shared" si="23"/>
        <v/>
      </c>
      <c r="L123" s="67" t="str">
        <f t="shared" si="24"/>
        <v/>
      </c>
      <c r="M123" s="48" t="str">
        <f t="shared" si="25"/>
        <v/>
      </c>
      <c r="N123" s="49">
        <v>10</v>
      </c>
      <c r="O123" s="28"/>
      <c r="P123" s="47" t="str">
        <f t="shared" si="26"/>
        <v/>
      </c>
      <c r="Q123" s="24" t="str">
        <f t="shared" si="27"/>
        <v/>
      </c>
      <c r="R123" s="24" t="str">
        <f>IF($L123="","",VLOOKUP(Q123,LISTAS!$F$5:$G$1006,2,0))</f>
        <v/>
      </c>
      <c r="S123" s="36" t="str">
        <f t="shared" si="28"/>
        <v/>
      </c>
      <c r="T123" s="25" t="str">
        <f t="shared" si="31"/>
        <v/>
      </c>
      <c r="U123" s="25" t="str">
        <f t="shared" si="32"/>
        <v/>
      </c>
    </row>
    <row r="124" spans="2:21" s="5" customFormat="1" ht="18.75" customHeight="1" x14ac:dyDescent="0.3">
      <c r="B124" s="51"/>
      <c r="C124" s="51" t="str">
        <f>IF(B124="","",VLOOKUP(B124,LISTAS!$F$5:$G$1006,2,0))</f>
        <v/>
      </c>
      <c r="D124" s="52"/>
      <c r="E124" s="52"/>
      <c r="F124" s="52" t="str">
        <f t="shared" si="22"/>
        <v/>
      </c>
      <c r="H124" s="48" t="str">
        <f t="shared" si="29"/>
        <v/>
      </c>
      <c r="I124" s="63" t="str">
        <f t="shared" si="30"/>
        <v/>
      </c>
      <c r="J124" s="63" t="str">
        <f t="shared" si="30"/>
        <v/>
      </c>
      <c r="K124" s="48" t="str">
        <f t="shared" si="23"/>
        <v/>
      </c>
      <c r="L124" s="67" t="str">
        <f t="shared" si="24"/>
        <v/>
      </c>
      <c r="M124" s="48" t="str">
        <f t="shared" si="25"/>
        <v/>
      </c>
      <c r="N124" s="49">
        <v>11</v>
      </c>
      <c r="O124" s="28"/>
      <c r="P124" s="47" t="str">
        <f t="shared" si="26"/>
        <v/>
      </c>
      <c r="Q124" s="24" t="str">
        <f t="shared" si="27"/>
        <v/>
      </c>
      <c r="R124" s="24" t="str">
        <f>IF($L124="","",VLOOKUP(Q124,LISTAS!$F$5:$G$1006,2,0))</f>
        <v/>
      </c>
      <c r="S124" s="36" t="str">
        <f t="shared" si="28"/>
        <v/>
      </c>
      <c r="T124" s="25" t="str">
        <f t="shared" si="31"/>
        <v/>
      </c>
      <c r="U124" s="25" t="str">
        <f t="shared" si="32"/>
        <v/>
      </c>
    </row>
    <row r="125" spans="2:21" s="5" customFormat="1" ht="18.75" customHeight="1" x14ac:dyDescent="0.3">
      <c r="B125" s="51"/>
      <c r="C125" s="51" t="str">
        <f>IF(B125="","",VLOOKUP(B125,LISTAS!$F$5:$G$1006,2,0))</f>
        <v/>
      </c>
      <c r="D125" s="52"/>
      <c r="E125" s="52"/>
      <c r="F125" s="52" t="str">
        <f t="shared" si="22"/>
        <v/>
      </c>
      <c r="H125" s="48" t="str">
        <f t="shared" si="29"/>
        <v/>
      </c>
      <c r="I125" s="63" t="str">
        <f t="shared" si="30"/>
        <v/>
      </c>
      <c r="J125" s="63" t="str">
        <f t="shared" si="30"/>
        <v/>
      </c>
      <c r="K125" s="48" t="str">
        <f t="shared" si="23"/>
        <v/>
      </c>
      <c r="L125" s="67" t="str">
        <f t="shared" si="24"/>
        <v/>
      </c>
      <c r="M125" s="48" t="str">
        <f t="shared" si="25"/>
        <v/>
      </c>
      <c r="N125" s="49">
        <v>12</v>
      </c>
      <c r="O125" s="28"/>
      <c r="P125" s="47" t="str">
        <f t="shared" si="26"/>
        <v/>
      </c>
      <c r="Q125" s="24" t="str">
        <f t="shared" si="27"/>
        <v/>
      </c>
      <c r="R125" s="24" t="str">
        <f>IF($L125="","",VLOOKUP(Q125,LISTAS!$F$5:$G$1006,2,0))</f>
        <v/>
      </c>
      <c r="S125" s="36" t="str">
        <f t="shared" si="28"/>
        <v/>
      </c>
      <c r="T125" s="25" t="str">
        <f t="shared" si="31"/>
        <v/>
      </c>
      <c r="U125" s="25" t="str">
        <f t="shared" si="32"/>
        <v/>
      </c>
    </row>
    <row r="126" spans="2:21" s="5" customFormat="1" ht="18.75" customHeight="1" x14ac:dyDescent="0.3">
      <c r="B126" s="51"/>
      <c r="C126" s="51" t="str">
        <f>IF(B126="","",VLOOKUP(B126,LISTAS!$F$5:$G$1006,2,0))</f>
        <v/>
      </c>
      <c r="D126" s="52"/>
      <c r="E126" s="52"/>
      <c r="F126" s="52" t="str">
        <f t="shared" si="22"/>
        <v/>
      </c>
      <c r="H126" s="48" t="str">
        <f t="shared" si="29"/>
        <v/>
      </c>
      <c r="I126" s="63" t="str">
        <f t="shared" si="30"/>
        <v/>
      </c>
      <c r="J126" s="63" t="str">
        <f t="shared" si="30"/>
        <v/>
      </c>
      <c r="K126" s="48" t="str">
        <f t="shared" si="23"/>
        <v/>
      </c>
      <c r="L126" s="67" t="str">
        <f t="shared" si="24"/>
        <v/>
      </c>
      <c r="M126" s="48" t="str">
        <f t="shared" si="25"/>
        <v/>
      </c>
      <c r="N126" s="49">
        <v>13</v>
      </c>
      <c r="O126" s="28"/>
      <c r="P126" s="47" t="str">
        <f t="shared" si="26"/>
        <v/>
      </c>
      <c r="Q126" s="24" t="str">
        <f t="shared" si="27"/>
        <v/>
      </c>
      <c r="R126" s="24" t="str">
        <f>IF($L126="","",VLOOKUP(Q126,LISTAS!$F$5:$G$1006,2,0))</f>
        <v/>
      </c>
      <c r="S126" s="36" t="str">
        <f t="shared" si="28"/>
        <v/>
      </c>
      <c r="T126" s="25" t="str">
        <f t="shared" si="31"/>
        <v/>
      </c>
      <c r="U126" s="25" t="str">
        <f t="shared" si="32"/>
        <v/>
      </c>
    </row>
    <row r="127" spans="2:21" s="5" customFormat="1" ht="18.75" customHeight="1" x14ac:dyDescent="0.3">
      <c r="B127" s="51"/>
      <c r="C127" s="51" t="str">
        <f>IF(B127="","",VLOOKUP(B127,LISTAS!$F$5:$G$1006,2,0))</f>
        <v/>
      </c>
      <c r="D127" s="52"/>
      <c r="E127" s="52"/>
      <c r="F127" s="52" t="str">
        <f t="shared" si="22"/>
        <v/>
      </c>
      <c r="H127" s="48" t="str">
        <f t="shared" si="29"/>
        <v/>
      </c>
      <c r="I127" s="63" t="str">
        <f t="shared" si="30"/>
        <v/>
      </c>
      <c r="J127" s="63" t="str">
        <f t="shared" si="30"/>
        <v/>
      </c>
      <c r="K127" s="48" t="str">
        <f t="shared" si="23"/>
        <v/>
      </c>
      <c r="L127" s="67" t="str">
        <f t="shared" si="24"/>
        <v/>
      </c>
      <c r="M127" s="48" t="str">
        <f t="shared" si="25"/>
        <v/>
      </c>
      <c r="N127" s="49">
        <v>14</v>
      </c>
      <c r="O127" s="28"/>
      <c r="P127" s="47" t="str">
        <f t="shared" si="26"/>
        <v/>
      </c>
      <c r="Q127" s="24" t="str">
        <f t="shared" si="27"/>
        <v/>
      </c>
      <c r="R127" s="24" t="str">
        <f>IF($L127="","",VLOOKUP(Q127,LISTAS!$F$5:$G$1006,2,0))</f>
        <v/>
      </c>
      <c r="S127" s="36" t="str">
        <f t="shared" si="28"/>
        <v/>
      </c>
      <c r="T127" s="25" t="str">
        <f t="shared" si="31"/>
        <v/>
      </c>
      <c r="U127" s="25" t="str">
        <f t="shared" si="32"/>
        <v/>
      </c>
    </row>
    <row r="128" spans="2:21" s="5" customFormat="1" ht="18.75" customHeight="1" x14ac:dyDescent="0.3">
      <c r="B128" s="51"/>
      <c r="C128" s="51" t="str">
        <f>IF(B128="","",VLOOKUP(B128,LISTAS!$F$5:$G$1006,2,0))</f>
        <v/>
      </c>
      <c r="D128" s="52"/>
      <c r="E128" s="52"/>
      <c r="F128" s="52" t="str">
        <f t="shared" si="22"/>
        <v/>
      </c>
      <c r="H128" s="48" t="str">
        <f t="shared" si="29"/>
        <v/>
      </c>
      <c r="I128" s="63" t="str">
        <f t="shared" si="30"/>
        <v/>
      </c>
      <c r="J128" s="63" t="str">
        <f t="shared" si="30"/>
        <v/>
      </c>
      <c r="K128" s="48" t="str">
        <f t="shared" si="23"/>
        <v/>
      </c>
      <c r="L128" s="67" t="str">
        <f t="shared" si="24"/>
        <v/>
      </c>
      <c r="M128" s="48" t="str">
        <f t="shared" si="25"/>
        <v/>
      </c>
      <c r="N128" s="49">
        <v>15</v>
      </c>
      <c r="O128" s="28"/>
      <c r="P128" s="47" t="str">
        <f t="shared" si="26"/>
        <v/>
      </c>
      <c r="Q128" s="24" t="str">
        <f t="shared" si="27"/>
        <v/>
      </c>
      <c r="R128" s="24" t="str">
        <f>IF($L128="","",VLOOKUP(Q128,LISTAS!$F$5:$G$1006,2,0))</f>
        <v/>
      </c>
      <c r="S128" s="36" t="str">
        <f t="shared" si="28"/>
        <v/>
      </c>
      <c r="T128" s="25" t="str">
        <f t="shared" si="31"/>
        <v/>
      </c>
      <c r="U128" s="25" t="str">
        <f t="shared" si="32"/>
        <v/>
      </c>
    </row>
    <row r="129" spans="2:21" s="5" customFormat="1" ht="18.75" customHeight="1" x14ac:dyDescent="0.3">
      <c r="B129" s="51"/>
      <c r="C129" s="51" t="str">
        <f>IF(B129="","",VLOOKUP(B129,LISTAS!$F$5:$G$1006,2,0))</f>
        <v/>
      </c>
      <c r="D129" s="52"/>
      <c r="E129" s="52"/>
      <c r="F129" s="52" t="str">
        <f t="shared" si="22"/>
        <v/>
      </c>
      <c r="H129" s="48" t="str">
        <f t="shared" si="29"/>
        <v/>
      </c>
      <c r="I129" s="63" t="str">
        <f t="shared" si="30"/>
        <v/>
      </c>
      <c r="J129" s="63" t="str">
        <f t="shared" si="30"/>
        <v/>
      </c>
      <c r="K129" s="48" t="str">
        <f t="shared" si="23"/>
        <v/>
      </c>
      <c r="L129" s="67" t="str">
        <f t="shared" si="24"/>
        <v/>
      </c>
      <c r="M129" s="48" t="str">
        <f t="shared" si="25"/>
        <v/>
      </c>
      <c r="N129" s="49">
        <v>16</v>
      </c>
      <c r="O129" s="28"/>
      <c r="P129" s="47" t="str">
        <f t="shared" si="26"/>
        <v/>
      </c>
      <c r="Q129" s="24" t="str">
        <f t="shared" si="27"/>
        <v/>
      </c>
      <c r="R129" s="24" t="str">
        <f>IF($L129="","",VLOOKUP(Q129,LISTAS!$F$5:$G$1006,2,0))</f>
        <v/>
      </c>
      <c r="S129" s="36" t="str">
        <f t="shared" si="28"/>
        <v/>
      </c>
      <c r="T129" s="25" t="str">
        <f t="shared" si="31"/>
        <v/>
      </c>
      <c r="U129" s="25" t="str">
        <f t="shared" si="32"/>
        <v/>
      </c>
    </row>
    <row r="130" spans="2:21" s="5" customFormat="1" ht="18.75" customHeight="1" x14ac:dyDescent="0.3">
      <c r="B130" s="51"/>
      <c r="C130" s="51" t="str">
        <f>IF(B130="","",VLOOKUP(B130,LISTAS!$F$5:$G$1006,2,0))</f>
        <v/>
      </c>
      <c r="D130" s="52"/>
      <c r="E130" s="52"/>
      <c r="F130" s="52" t="str">
        <f t="shared" si="22"/>
        <v/>
      </c>
      <c r="H130" s="48" t="str">
        <f t="shared" si="29"/>
        <v/>
      </c>
      <c r="I130" s="63" t="str">
        <f t="shared" si="30"/>
        <v/>
      </c>
      <c r="J130" s="63" t="str">
        <f t="shared" si="30"/>
        <v/>
      </c>
      <c r="K130" s="48" t="str">
        <f t="shared" si="23"/>
        <v/>
      </c>
      <c r="L130" s="67" t="str">
        <f t="shared" si="24"/>
        <v/>
      </c>
      <c r="M130" s="48" t="str">
        <f t="shared" si="25"/>
        <v/>
      </c>
      <c r="N130" s="49">
        <v>17</v>
      </c>
      <c r="O130" s="28"/>
      <c r="P130" s="47" t="str">
        <f t="shared" si="26"/>
        <v/>
      </c>
      <c r="Q130" s="24" t="str">
        <f t="shared" si="27"/>
        <v/>
      </c>
      <c r="R130" s="24" t="str">
        <f>IF($L130="","",VLOOKUP(Q130,LISTAS!$F$5:$G$1006,2,0))</f>
        <v/>
      </c>
      <c r="S130" s="36" t="str">
        <f t="shared" si="28"/>
        <v/>
      </c>
      <c r="T130" s="25" t="str">
        <f t="shared" si="31"/>
        <v/>
      </c>
      <c r="U130" s="25" t="str">
        <f t="shared" si="32"/>
        <v/>
      </c>
    </row>
    <row r="131" spans="2:21" s="5" customFormat="1" ht="18.75" customHeight="1" x14ac:dyDescent="0.3">
      <c r="B131" s="51"/>
      <c r="C131" s="51" t="str">
        <f>IF(B131="","",VLOOKUP(B131,LISTAS!$F$5:$G$1006,2,0))</f>
        <v/>
      </c>
      <c r="D131" s="52"/>
      <c r="E131" s="52"/>
      <c r="F131" s="52" t="str">
        <f t="shared" si="22"/>
        <v/>
      </c>
      <c r="H131" s="48" t="str">
        <f t="shared" si="29"/>
        <v/>
      </c>
      <c r="I131" s="63" t="str">
        <f t="shared" si="30"/>
        <v/>
      </c>
      <c r="J131" s="63" t="str">
        <f t="shared" si="30"/>
        <v/>
      </c>
      <c r="K131" s="48" t="str">
        <f t="shared" si="23"/>
        <v/>
      </c>
      <c r="L131" s="67" t="str">
        <f t="shared" si="24"/>
        <v/>
      </c>
      <c r="M131" s="48" t="str">
        <f t="shared" si="25"/>
        <v/>
      </c>
      <c r="N131" s="49">
        <v>18</v>
      </c>
      <c r="O131" s="28"/>
      <c r="P131" s="47" t="str">
        <f t="shared" si="26"/>
        <v/>
      </c>
      <c r="Q131" s="24" t="str">
        <f t="shared" si="27"/>
        <v/>
      </c>
      <c r="R131" s="24" t="str">
        <f>IF($L131="","",VLOOKUP(Q131,LISTAS!$F$5:$G$1006,2,0))</f>
        <v/>
      </c>
      <c r="S131" s="36" t="str">
        <f t="shared" si="28"/>
        <v/>
      </c>
      <c r="T131" s="25" t="str">
        <f t="shared" si="31"/>
        <v/>
      </c>
      <c r="U131" s="25" t="str">
        <f t="shared" si="32"/>
        <v/>
      </c>
    </row>
    <row r="132" spans="2:21" s="5" customFormat="1" ht="18.75" customHeight="1" x14ac:dyDescent="0.3">
      <c r="B132" s="51"/>
      <c r="C132" s="51" t="str">
        <f>IF(B132="","",VLOOKUP(B132,LISTAS!$F$5:$G$1006,2,0))</f>
        <v/>
      </c>
      <c r="D132" s="52"/>
      <c r="E132" s="52"/>
      <c r="F132" s="52" t="str">
        <f t="shared" si="22"/>
        <v/>
      </c>
      <c r="H132" s="48" t="str">
        <f t="shared" si="29"/>
        <v/>
      </c>
      <c r="I132" s="63" t="str">
        <f t="shared" si="30"/>
        <v/>
      </c>
      <c r="J132" s="63" t="str">
        <f t="shared" si="30"/>
        <v/>
      </c>
      <c r="K132" s="48" t="str">
        <f t="shared" si="23"/>
        <v/>
      </c>
      <c r="L132" s="67" t="str">
        <f t="shared" si="24"/>
        <v/>
      </c>
      <c r="M132" s="48" t="str">
        <f t="shared" si="25"/>
        <v/>
      </c>
      <c r="N132" s="49">
        <v>19</v>
      </c>
      <c r="O132" s="28"/>
      <c r="P132" s="47" t="str">
        <f t="shared" si="26"/>
        <v/>
      </c>
      <c r="Q132" s="24" t="str">
        <f t="shared" si="27"/>
        <v/>
      </c>
      <c r="R132" s="24" t="str">
        <f>IF($L132="","",VLOOKUP(Q132,LISTAS!$F$5:$G$1006,2,0))</f>
        <v/>
      </c>
      <c r="S132" s="36" t="str">
        <f t="shared" si="28"/>
        <v/>
      </c>
      <c r="T132" s="25" t="str">
        <f t="shared" si="31"/>
        <v/>
      </c>
      <c r="U132" s="25" t="str">
        <f t="shared" si="32"/>
        <v/>
      </c>
    </row>
    <row r="133" spans="2:21" s="5" customFormat="1" ht="18.75" customHeight="1" x14ac:dyDescent="0.3">
      <c r="B133" s="51"/>
      <c r="C133" s="51" t="str">
        <f>IF(B133="","",VLOOKUP(B133,LISTAS!$F$5:$G$1006,2,0))</f>
        <v/>
      </c>
      <c r="D133" s="52"/>
      <c r="E133" s="52"/>
      <c r="F133" s="52" t="str">
        <f t="shared" si="22"/>
        <v/>
      </c>
      <c r="H133" s="48" t="str">
        <f t="shared" si="29"/>
        <v/>
      </c>
      <c r="I133" s="63" t="str">
        <f t="shared" si="30"/>
        <v/>
      </c>
      <c r="J133" s="63" t="str">
        <f t="shared" si="30"/>
        <v/>
      </c>
      <c r="K133" s="48" t="str">
        <f t="shared" si="23"/>
        <v/>
      </c>
      <c r="L133" s="67" t="str">
        <f t="shared" si="24"/>
        <v/>
      </c>
      <c r="M133" s="48" t="str">
        <f t="shared" si="25"/>
        <v/>
      </c>
      <c r="N133" s="49">
        <v>20</v>
      </c>
      <c r="O133" s="28"/>
      <c r="P133" s="47" t="str">
        <f t="shared" si="26"/>
        <v/>
      </c>
      <c r="Q133" s="24" t="str">
        <f t="shared" si="27"/>
        <v/>
      </c>
      <c r="R133" s="24" t="str">
        <f>IF($L133="","",VLOOKUP(Q133,LISTAS!$F$5:$G$1006,2,0))</f>
        <v/>
      </c>
      <c r="S133" s="36" t="str">
        <f t="shared" si="28"/>
        <v/>
      </c>
      <c r="T133" s="25" t="str">
        <f t="shared" si="31"/>
        <v/>
      </c>
      <c r="U133" s="25" t="str">
        <f t="shared" si="32"/>
        <v/>
      </c>
    </row>
    <row r="134" spans="2:21" ht="16.5" x14ac:dyDescent="0.3">
      <c r="B134" s="51"/>
      <c r="C134" s="51" t="str">
        <f>IF(B134="","",VLOOKUP(B134,LISTAS!$F$5:$G$1006,2,0))</f>
        <v/>
      </c>
      <c r="D134" s="52"/>
      <c r="E134" s="52"/>
      <c r="F134" s="52" t="str">
        <f t="shared" si="22"/>
        <v/>
      </c>
      <c r="G134" s="5"/>
      <c r="H134" s="48" t="str">
        <f t="shared" si="29"/>
        <v/>
      </c>
      <c r="I134" s="63" t="str">
        <f t="shared" si="30"/>
        <v/>
      </c>
      <c r="J134" s="63" t="str">
        <f t="shared" si="30"/>
        <v/>
      </c>
      <c r="K134" s="48" t="str">
        <f t="shared" si="23"/>
        <v/>
      </c>
      <c r="L134" s="67" t="str">
        <f t="shared" si="24"/>
        <v/>
      </c>
      <c r="M134" s="48" t="str">
        <f t="shared" si="25"/>
        <v/>
      </c>
      <c r="N134" s="49">
        <v>21</v>
      </c>
      <c r="O134" s="28"/>
      <c r="P134" s="47" t="str">
        <f t="shared" si="26"/>
        <v/>
      </c>
      <c r="Q134" s="24" t="str">
        <f t="shared" si="27"/>
        <v/>
      </c>
      <c r="R134" s="24" t="str">
        <f>IF($L134="","",VLOOKUP(Q134,LISTAS!$F$5:$G$1006,2,0))</f>
        <v/>
      </c>
      <c r="S134" s="36" t="str">
        <f t="shared" si="28"/>
        <v/>
      </c>
      <c r="T134" s="25" t="str">
        <f t="shared" si="31"/>
        <v/>
      </c>
      <c r="U134" s="25" t="str">
        <f t="shared" si="32"/>
        <v/>
      </c>
    </row>
    <row r="135" spans="2:21" ht="16.5" x14ac:dyDescent="0.3">
      <c r="B135" s="51"/>
      <c r="C135" s="51" t="str">
        <f>IF(B135="","",VLOOKUP(B135,LISTAS!$F$5:$G$1006,2,0))</f>
        <v/>
      </c>
      <c r="D135" s="52"/>
      <c r="E135" s="52"/>
      <c r="F135" s="52" t="str">
        <f t="shared" si="22"/>
        <v/>
      </c>
      <c r="G135" s="5"/>
      <c r="H135" s="48" t="str">
        <f t="shared" si="29"/>
        <v/>
      </c>
      <c r="I135" s="63" t="str">
        <f t="shared" si="30"/>
        <v/>
      </c>
      <c r="J135" s="63" t="str">
        <f t="shared" si="30"/>
        <v/>
      </c>
      <c r="K135" s="48" t="str">
        <f t="shared" si="23"/>
        <v/>
      </c>
      <c r="L135" s="67" t="str">
        <f t="shared" si="24"/>
        <v/>
      </c>
      <c r="M135" s="48" t="str">
        <f t="shared" si="25"/>
        <v/>
      </c>
      <c r="N135" s="49">
        <v>22</v>
      </c>
      <c r="O135" s="28"/>
      <c r="P135" s="47" t="str">
        <f t="shared" si="26"/>
        <v/>
      </c>
      <c r="Q135" s="24" t="str">
        <f t="shared" si="27"/>
        <v/>
      </c>
      <c r="R135" s="24" t="str">
        <f>IF($L135="","",VLOOKUP(Q135,LISTAS!$F$5:$G$1006,2,0))</f>
        <v/>
      </c>
      <c r="S135" s="36" t="str">
        <f t="shared" si="28"/>
        <v/>
      </c>
      <c r="T135" s="25" t="str">
        <f t="shared" si="31"/>
        <v/>
      </c>
      <c r="U135" s="25" t="str">
        <f t="shared" si="32"/>
        <v/>
      </c>
    </row>
    <row r="136" spans="2:21" ht="16.5" x14ac:dyDescent="0.3">
      <c r="B136" s="51"/>
      <c r="C136" s="51" t="str">
        <f>IF(B136="","",VLOOKUP(B136,LISTAS!$F$5:$G$1006,2,0))</f>
        <v/>
      </c>
      <c r="D136" s="52"/>
      <c r="E136" s="52"/>
      <c r="F136" s="52" t="str">
        <f t="shared" si="22"/>
        <v/>
      </c>
      <c r="G136" s="5"/>
      <c r="H136" s="48" t="str">
        <f t="shared" si="29"/>
        <v/>
      </c>
      <c r="I136" s="63" t="str">
        <f t="shared" si="30"/>
        <v/>
      </c>
      <c r="J136" s="63" t="str">
        <f t="shared" si="30"/>
        <v/>
      </c>
      <c r="K136" s="48" t="str">
        <f t="shared" si="23"/>
        <v/>
      </c>
      <c r="L136" s="67" t="str">
        <f t="shared" si="24"/>
        <v/>
      </c>
      <c r="M136" s="48" t="str">
        <f t="shared" si="25"/>
        <v/>
      </c>
      <c r="N136" s="49">
        <v>23</v>
      </c>
      <c r="O136" s="28"/>
      <c r="P136" s="47" t="str">
        <f t="shared" si="26"/>
        <v/>
      </c>
      <c r="Q136" s="24" t="str">
        <f t="shared" si="27"/>
        <v/>
      </c>
      <c r="R136" s="24" t="str">
        <f>IF($L136="","",VLOOKUP(Q136,LISTAS!$F$5:$G$1006,2,0))</f>
        <v/>
      </c>
      <c r="S136" s="36" t="str">
        <f t="shared" si="28"/>
        <v/>
      </c>
      <c r="T136" s="25" t="str">
        <f t="shared" si="31"/>
        <v/>
      </c>
      <c r="U136" s="25" t="str">
        <f t="shared" si="32"/>
        <v/>
      </c>
    </row>
    <row r="137" spans="2:21" ht="16.5" x14ac:dyDescent="0.3">
      <c r="B137" s="51"/>
      <c r="C137" s="51" t="str">
        <f>IF(B137="","",VLOOKUP(B137,LISTAS!$F$5:$G$1006,2,0))</f>
        <v/>
      </c>
      <c r="D137" s="52"/>
      <c r="E137" s="52"/>
      <c r="F137" s="52" t="str">
        <f t="shared" si="22"/>
        <v/>
      </c>
      <c r="G137" s="5"/>
      <c r="H137" s="48" t="str">
        <f t="shared" si="29"/>
        <v/>
      </c>
      <c r="I137" s="63" t="str">
        <f t="shared" si="30"/>
        <v/>
      </c>
      <c r="J137" s="63" t="str">
        <f t="shared" si="30"/>
        <v/>
      </c>
      <c r="K137" s="48" t="str">
        <f t="shared" si="23"/>
        <v/>
      </c>
      <c r="L137" s="67" t="str">
        <f t="shared" si="24"/>
        <v/>
      </c>
      <c r="M137" s="48" t="str">
        <f t="shared" si="25"/>
        <v/>
      </c>
      <c r="N137" s="49">
        <v>24</v>
      </c>
      <c r="O137" s="28"/>
      <c r="P137" s="47" t="str">
        <f t="shared" si="26"/>
        <v/>
      </c>
      <c r="Q137" s="24" t="str">
        <f t="shared" si="27"/>
        <v/>
      </c>
      <c r="R137" s="24" t="str">
        <f>IF($L137="","",VLOOKUP(Q137,LISTAS!$F$5:$G$1006,2,0))</f>
        <v/>
      </c>
      <c r="S137" s="36" t="str">
        <f t="shared" si="28"/>
        <v/>
      </c>
      <c r="T137" s="25" t="str">
        <f t="shared" si="31"/>
        <v/>
      </c>
      <c r="U137" s="25" t="str">
        <f t="shared" si="32"/>
        <v/>
      </c>
    </row>
    <row r="138" spans="2:21" ht="16.5" x14ac:dyDescent="0.3">
      <c r="B138" s="51"/>
      <c r="C138" s="51" t="str">
        <f>IF(B138="","",VLOOKUP(B138,LISTAS!$F$5:$G$1006,2,0))</f>
        <v/>
      </c>
      <c r="D138" s="52"/>
      <c r="E138" s="52"/>
      <c r="F138" s="52" t="str">
        <f t="shared" si="22"/>
        <v/>
      </c>
      <c r="G138" s="5"/>
      <c r="H138" s="48" t="str">
        <f t="shared" si="29"/>
        <v/>
      </c>
      <c r="I138" s="63" t="str">
        <f t="shared" si="30"/>
        <v/>
      </c>
      <c r="J138" s="63" t="str">
        <f t="shared" si="30"/>
        <v/>
      </c>
      <c r="K138" s="48" t="str">
        <f t="shared" si="23"/>
        <v/>
      </c>
      <c r="L138" s="67" t="str">
        <f t="shared" si="24"/>
        <v/>
      </c>
      <c r="M138" s="48" t="str">
        <f t="shared" si="25"/>
        <v/>
      </c>
      <c r="N138" s="49">
        <v>25</v>
      </c>
      <c r="O138" s="28"/>
      <c r="P138" s="47" t="str">
        <f t="shared" si="26"/>
        <v/>
      </c>
      <c r="Q138" s="24" t="str">
        <f t="shared" si="27"/>
        <v/>
      </c>
      <c r="R138" s="24" t="str">
        <f>IF($L138="","",VLOOKUP(Q138,LISTAS!$F$5:$G$1006,2,0))</f>
        <v/>
      </c>
      <c r="S138" s="36" t="str">
        <f t="shared" si="28"/>
        <v/>
      </c>
      <c r="T138" s="25" t="str">
        <f t="shared" si="31"/>
        <v/>
      </c>
      <c r="U138" s="25" t="str">
        <f t="shared" si="32"/>
        <v/>
      </c>
    </row>
    <row r="139" spans="2:21" ht="16.5" x14ac:dyDescent="0.3">
      <c r="B139" s="51"/>
      <c r="C139" s="51" t="str">
        <f>IF(B139="","",VLOOKUP(B139,LISTAS!$F$5:$G$1006,2,0))</f>
        <v/>
      </c>
      <c r="D139" s="52"/>
      <c r="E139" s="52"/>
      <c r="F139" s="52" t="str">
        <f t="shared" si="22"/>
        <v/>
      </c>
      <c r="G139" s="5"/>
      <c r="H139" s="48" t="str">
        <f t="shared" si="29"/>
        <v/>
      </c>
      <c r="I139" s="63" t="str">
        <f t="shared" si="30"/>
        <v/>
      </c>
      <c r="J139" s="63" t="str">
        <f t="shared" si="30"/>
        <v/>
      </c>
      <c r="K139" s="48" t="str">
        <f t="shared" si="23"/>
        <v/>
      </c>
      <c r="L139" s="67" t="str">
        <f t="shared" si="24"/>
        <v/>
      </c>
      <c r="M139" s="48" t="str">
        <f t="shared" si="25"/>
        <v/>
      </c>
      <c r="N139" s="49">
        <v>26</v>
      </c>
      <c r="O139" s="28"/>
      <c r="P139" s="47" t="str">
        <f t="shared" si="26"/>
        <v/>
      </c>
      <c r="Q139" s="24" t="str">
        <f t="shared" si="27"/>
        <v/>
      </c>
      <c r="R139" s="24" t="str">
        <f>IF($L139="","",VLOOKUP(Q139,LISTAS!$F$5:$G$1006,2,0))</f>
        <v/>
      </c>
      <c r="S139" s="36" t="str">
        <f t="shared" si="28"/>
        <v/>
      </c>
      <c r="T139" s="25" t="str">
        <f t="shared" si="31"/>
        <v/>
      </c>
      <c r="U139" s="25" t="str">
        <f t="shared" si="32"/>
        <v/>
      </c>
    </row>
    <row r="140" spans="2:21" ht="16.5" x14ac:dyDescent="0.3">
      <c r="B140" s="51"/>
      <c r="C140" s="51" t="str">
        <f>IF(B140="","",VLOOKUP(B140,LISTAS!$F$5:$G$1006,2,0))</f>
        <v/>
      </c>
      <c r="D140" s="52"/>
      <c r="E140" s="52"/>
      <c r="F140" s="52" t="str">
        <f t="shared" si="22"/>
        <v/>
      </c>
      <c r="G140" s="5"/>
      <c r="H140" s="48" t="str">
        <f t="shared" si="29"/>
        <v/>
      </c>
      <c r="I140" s="63" t="str">
        <f t="shared" si="30"/>
        <v/>
      </c>
      <c r="J140" s="63" t="str">
        <f t="shared" si="30"/>
        <v/>
      </c>
      <c r="K140" s="48" t="str">
        <f t="shared" si="23"/>
        <v/>
      </c>
      <c r="L140" s="67" t="str">
        <f t="shared" si="24"/>
        <v/>
      </c>
      <c r="M140" s="48" t="str">
        <f t="shared" si="25"/>
        <v/>
      </c>
      <c r="N140" s="49">
        <v>27</v>
      </c>
      <c r="O140" s="28"/>
      <c r="P140" s="47" t="str">
        <f t="shared" si="26"/>
        <v/>
      </c>
      <c r="Q140" s="24" t="str">
        <f t="shared" si="27"/>
        <v/>
      </c>
      <c r="R140" s="24" t="str">
        <f>IF($L140="","",VLOOKUP(Q140,LISTAS!$F$5:$G$1006,2,0))</f>
        <v/>
      </c>
      <c r="S140" s="36" t="str">
        <f t="shared" si="28"/>
        <v/>
      </c>
      <c r="T140" s="25" t="str">
        <f t="shared" si="31"/>
        <v/>
      </c>
      <c r="U140" s="25" t="str">
        <f t="shared" si="32"/>
        <v/>
      </c>
    </row>
    <row r="141" spans="2:21" ht="16.5" x14ac:dyDescent="0.3">
      <c r="B141" s="51"/>
      <c r="C141" s="51" t="str">
        <f>IF(B141="","",VLOOKUP(B141,LISTAS!$F$5:$G$1006,2,0))</f>
        <v/>
      </c>
      <c r="D141" s="52"/>
      <c r="E141" s="52"/>
      <c r="F141" s="52" t="str">
        <f t="shared" si="22"/>
        <v/>
      </c>
      <c r="G141" s="5"/>
      <c r="H141" s="48" t="str">
        <f t="shared" si="29"/>
        <v/>
      </c>
      <c r="I141" s="63" t="str">
        <f t="shared" si="30"/>
        <v/>
      </c>
      <c r="J141" s="63" t="str">
        <f t="shared" si="30"/>
        <v/>
      </c>
      <c r="K141" s="48" t="str">
        <f t="shared" si="23"/>
        <v/>
      </c>
      <c r="L141" s="67" t="str">
        <f t="shared" si="24"/>
        <v/>
      </c>
      <c r="M141" s="48" t="str">
        <f t="shared" si="25"/>
        <v/>
      </c>
      <c r="N141" s="49">
        <v>28</v>
      </c>
      <c r="O141" s="28"/>
      <c r="P141" s="47" t="str">
        <f t="shared" si="26"/>
        <v/>
      </c>
      <c r="Q141" s="24" t="str">
        <f t="shared" si="27"/>
        <v/>
      </c>
      <c r="R141" s="24" t="str">
        <f>IF($L141="","",VLOOKUP(Q141,LISTAS!$F$5:$G$1006,2,0))</f>
        <v/>
      </c>
      <c r="S141" s="36" t="str">
        <f t="shared" si="28"/>
        <v/>
      </c>
      <c r="T141" s="25" t="str">
        <f t="shared" si="31"/>
        <v/>
      </c>
      <c r="U141" s="25" t="str">
        <f t="shared" si="32"/>
        <v/>
      </c>
    </row>
    <row r="142" spans="2:21" ht="16.5" x14ac:dyDescent="0.3">
      <c r="B142" s="51"/>
      <c r="C142" s="51" t="str">
        <f>IF(B142="","",VLOOKUP(B142,LISTAS!$F$5:$G$1006,2,0))</f>
        <v/>
      </c>
      <c r="D142" s="52"/>
      <c r="E142" s="52"/>
      <c r="F142" s="52" t="str">
        <f t="shared" si="22"/>
        <v/>
      </c>
      <c r="G142" s="5"/>
      <c r="H142" s="48" t="str">
        <f t="shared" si="29"/>
        <v/>
      </c>
      <c r="I142" s="63" t="str">
        <f t="shared" si="30"/>
        <v/>
      </c>
      <c r="J142" s="63" t="str">
        <f t="shared" si="30"/>
        <v/>
      </c>
      <c r="K142" s="48" t="str">
        <f t="shared" si="23"/>
        <v/>
      </c>
      <c r="L142" s="67" t="str">
        <f t="shared" si="24"/>
        <v/>
      </c>
      <c r="M142" s="48" t="str">
        <f t="shared" si="25"/>
        <v/>
      </c>
      <c r="N142" s="49">
        <v>29</v>
      </c>
      <c r="O142" s="28"/>
      <c r="P142" s="47" t="str">
        <f t="shared" si="26"/>
        <v/>
      </c>
      <c r="Q142" s="24" t="str">
        <f t="shared" si="27"/>
        <v/>
      </c>
      <c r="R142" s="24" t="str">
        <f>IF($L142="","",VLOOKUP(Q142,LISTAS!$F$5:$G$1006,2,0))</f>
        <v/>
      </c>
      <c r="S142" s="36" t="str">
        <f t="shared" si="28"/>
        <v/>
      </c>
      <c r="T142" s="25" t="str">
        <f t="shared" si="31"/>
        <v/>
      </c>
      <c r="U142" s="25" t="str">
        <f t="shared" si="32"/>
        <v/>
      </c>
    </row>
    <row r="143" spans="2:21" ht="16.5" x14ac:dyDescent="0.3">
      <c r="B143" s="51"/>
      <c r="C143" s="51" t="str">
        <f>IF(B143="","",VLOOKUP(B143,LISTAS!$F$5:$G$1006,2,0))</f>
        <v/>
      </c>
      <c r="D143" s="52"/>
      <c r="E143" s="52"/>
      <c r="F143" s="52" t="str">
        <f t="shared" si="22"/>
        <v/>
      </c>
      <c r="G143" s="5"/>
      <c r="H143" s="48" t="str">
        <f t="shared" si="29"/>
        <v/>
      </c>
      <c r="I143" s="63" t="str">
        <f t="shared" si="30"/>
        <v/>
      </c>
      <c r="J143" s="63" t="str">
        <f t="shared" si="30"/>
        <v/>
      </c>
      <c r="K143" s="48" t="str">
        <f t="shared" si="23"/>
        <v/>
      </c>
      <c r="L143" s="67" t="str">
        <f t="shared" si="24"/>
        <v/>
      </c>
      <c r="M143" s="48" t="str">
        <f t="shared" si="25"/>
        <v/>
      </c>
      <c r="N143" s="49">
        <v>30</v>
      </c>
      <c r="O143" s="28"/>
      <c r="P143" s="47" t="str">
        <f t="shared" si="26"/>
        <v/>
      </c>
      <c r="Q143" s="24" t="str">
        <f t="shared" si="27"/>
        <v/>
      </c>
      <c r="R143" s="24" t="str">
        <f>IF($L143="","",VLOOKUP(Q143,LISTAS!$F$5:$G$1006,2,0))</f>
        <v/>
      </c>
      <c r="S143" s="36" t="str">
        <f t="shared" si="28"/>
        <v/>
      </c>
      <c r="T143" s="25" t="str">
        <f t="shared" si="31"/>
        <v/>
      </c>
      <c r="U143" s="25" t="str">
        <f t="shared" si="32"/>
        <v/>
      </c>
    </row>
    <row r="144" spans="2:21" ht="16.5" x14ac:dyDescent="0.3">
      <c r="B144" s="51"/>
      <c r="C144" s="51" t="str">
        <f>IF(B144="","",VLOOKUP(B144,LISTAS!$F$5:$G$1006,2,0))</f>
        <v/>
      </c>
      <c r="D144" s="52"/>
      <c r="E144" s="52"/>
      <c r="F144" s="52" t="str">
        <f t="shared" si="22"/>
        <v/>
      </c>
      <c r="G144" s="5"/>
      <c r="H144" s="48" t="str">
        <f t="shared" si="29"/>
        <v/>
      </c>
      <c r="I144" s="63" t="str">
        <f t="shared" si="30"/>
        <v/>
      </c>
      <c r="J144" s="63" t="str">
        <f t="shared" si="30"/>
        <v/>
      </c>
      <c r="K144" s="48" t="str">
        <f t="shared" si="23"/>
        <v/>
      </c>
      <c r="L144" s="67" t="str">
        <f t="shared" si="24"/>
        <v/>
      </c>
      <c r="M144" s="48" t="str">
        <f t="shared" si="25"/>
        <v/>
      </c>
      <c r="N144" s="49">
        <v>31</v>
      </c>
      <c r="O144" s="28"/>
      <c r="P144" s="47" t="str">
        <f t="shared" si="26"/>
        <v/>
      </c>
      <c r="Q144" s="24" t="str">
        <f t="shared" si="27"/>
        <v/>
      </c>
      <c r="R144" s="24" t="str">
        <f>IF($L144="","",VLOOKUP(Q144,LISTAS!$F$5:$G$1006,2,0))</f>
        <v/>
      </c>
      <c r="S144" s="36" t="str">
        <f t="shared" si="28"/>
        <v/>
      </c>
      <c r="T144" s="25" t="str">
        <f t="shared" si="31"/>
        <v/>
      </c>
      <c r="U144" s="25" t="str">
        <f t="shared" si="32"/>
        <v/>
      </c>
    </row>
    <row r="145" spans="2:21" ht="16.5" x14ac:dyDescent="0.3">
      <c r="B145" s="51"/>
      <c r="C145" s="51" t="str">
        <f>IF(B145="","",VLOOKUP(B145,LISTAS!$F$5:$G$1006,2,0))</f>
        <v/>
      </c>
      <c r="D145" s="52"/>
      <c r="E145" s="52"/>
      <c r="F145" s="52" t="str">
        <f t="shared" si="22"/>
        <v/>
      </c>
      <c r="G145" s="5"/>
      <c r="H145" s="48" t="str">
        <f t="shared" si="29"/>
        <v/>
      </c>
      <c r="I145" s="63" t="str">
        <f t="shared" si="30"/>
        <v/>
      </c>
      <c r="J145" s="63" t="str">
        <f t="shared" si="30"/>
        <v/>
      </c>
      <c r="K145" s="48" t="str">
        <f t="shared" si="23"/>
        <v/>
      </c>
      <c r="L145" s="67" t="str">
        <f t="shared" si="24"/>
        <v/>
      </c>
      <c r="M145" s="48" t="str">
        <f t="shared" si="25"/>
        <v/>
      </c>
      <c r="N145" s="49">
        <v>32</v>
      </c>
      <c r="O145" s="28"/>
      <c r="P145" s="47" t="str">
        <f t="shared" si="26"/>
        <v/>
      </c>
      <c r="Q145" s="24" t="str">
        <f t="shared" si="27"/>
        <v/>
      </c>
      <c r="R145" s="24" t="str">
        <f>IF($L145="","",VLOOKUP(Q145,LISTAS!$F$5:$G$1006,2,0))</f>
        <v/>
      </c>
      <c r="S145" s="36" t="str">
        <f t="shared" si="28"/>
        <v/>
      </c>
      <c r="T145" s="25" t="str">
        <f t="shared" si="31"/>
        <v/>
      </c>
      <c r="U145" s="25" t="str">
        <f t="shared" si="32"/>
        <v/>
      </c>
    </row>
    <row r="146" spans="2:21" ht="16.5" x14ac:dyDescent="0.3">
      <c r="B146" s="51"/>
      <c r="C146" s="51" t="str">
        <f>IF(B146="","",VLOOKUP(B146,LISTAS!$F$5:$G$1006,2,0))</f>
        <v/>
      </c>
      <c r="D146" s="52"/>
      <c r="E146" s="52"/>
      <c r="F146" s="52" t="str">
        <f t="shared" si="22"/>
        <v/>
      </c>
      <c r="G146" s="5"/>
      <c r="H146" s="48" t="str">
        <f t="shared" si="29"/>
        <v/>
      </c>
      <c r="I146" s="63" t="str">
        <f t="shared" si="30"/>
        <v/>
      </c>
      <c r="J146" s="63" t="str">
        <f t="shared" si="30"/>
        <v/>
      </c>
      <c r="K146" s="48" t="str">
        <f t="shared" si="23"/>
        <v/>
      </c>
      <c r="L146" s="67" t="str">
        <f t="shared" si="24"/>
        <v/>
      </c>
      <c r="M146" s="48" t="str">
        <f t="shared" ref="M146:M177" si="33">IF(L146="","",LARGE($L$114:$L$213,N146))</f>
        <v/>
      </c>
      <c r="N146" s="49">
        <v>33</v>
      </c>
      <c r="O146" s="28"/>
      <c r="P146" s="47" t="str">
        <f t="shared" ref="P146:P177" si="34">IF(S146&lt;&gt;"",_xlfn.RANK.EQ(S146,$S$114:$S$213,0),"")</f>
        <v/>
      </c>
      <c r="Q146" s="24" t="str">
        <f t="shared" ref="Q146:Q177" si="35">IF($L146="","",VLOOKUP(M146,$H$114:$K$213,2,0))</f>
        <v/>
      </c>
      <c r="R146" s="24" t="str">
        <f>IF($L146="","",VLOOKUP(Q146,LISTAS!$F$5:$G$1006,2,0))</f>
        <v/>
      </c>
      <c r="S146" s="36" t="str">
        <f t="shared" ref="S146:S177" si="36">IF($L146="","",VLOOKUP(M146,$H$114:$K$213,4,0))</f>
        <v/>
      </c>
      <c r="T146" s="25" t="str">
        <f t="shared" si="31"/>
        <v/>
      </c>
      <c r="U146" s="25" t="str">
        <f t="shared" si="32"/>
        <v/>
      </c>
    </row>
    <row r="147" spans="2:21" ht="16.5" x14ac:dyDescent="0.3">
      <c r="B147" s="51"/>
      <c r="C147" s="51" t="str">
        <f>IF(B147="","",VLOOKUP(B147,LISTAS!$F$5:$G$1006,2,0))</f>
        <v/>
      </c>
      <c r="D147" s="52"/>
      <c r="E147" s="52"/>
      <c r="F147" s="52" t="str">
        <f t="shared" si="22"/>
        <v/>
      </c>
      <c r="G147" s="5"/>
      <c r="H147" s="48" t="str">
        <f t="shared" si="29"/>
        <v/>
      </c>
      <c r="I147" s="63" t="str">
        <f t="shared" si="30"/>
        <v/>
      </c>
      <c r="J147" s="63" t="str">
        <f t="shared" si="30"/>
        <v/>
      </c>
      <c r="K147" s="48" t="str">
        <f t="shared" si="23"/>
        <v/>
      </c>
      <c r="L147" s="67" t="str">
        <f t="shared" si="24"/>
        <v/>
      </c>
      <c r="M147" s="48" t="str">
        <f t="shared" si="33"/>
        <v/>
      </c>
      <c r="N147" s="49">
        <v>34</v>
      </c>
      <c r="O147" s="28"/>
      <c r="P147" s="47" t="str">
        <f t="shared" si="34"/>
        <v/>
      </c>
      <c r="Q147" s="24" t="str">
        <f t="shared" si="35"/>
        <v/>
      </c>
      <c r="R147" s="24" t="str">
        <f>IF($L147="","",VLOOKUP(Q147,LISTAS!$F$5:$G$1006,2,0))</f>
        <v/>
      </c>
      <c r="S147" s="36" t="str">
        <f t="shared" si="36"/>
        <v/>
      </c>
      <c r="T147" s="25" t="str">
        <f t="shared" si="31"/>
        <v/>
      </c>
      <c r="U147" s="25" t="str">
        <f t="shared" si="32"/>
        <v/>
      </c>
    </row>
    <row r="148" spans="2:21" ht="16.5" x14ac:dyDescent="0.3">
      <c r="B148" s="51"/>
      <c r="C148" s="51" t="str">
        <f>IF(B148="","",VLOOKUP(B148,LISTAS!$F$5:$G$1006,2,0))</f>
        <v/>
      </c>
      <c r="D148" s="52"/>
      <c r="E148" s="52"/>
      <c r="F148" s="52" t="str">
        <f t="shared" si="22"/>
        <v/>
      </c>
      <c r="G148" s="5"/>
      <c r="H148" s="48" t="str">
        <f t="shared" si="29"/>
        <v/>
      </c>
      <c r="I148" s="63" t="str">
        <f t="shared" si="30"/>
        <v/>
      </c>
      <c r="J148" s="63" t="str">
        <f t="shared" si="30"/>
        <v/>
      </c>
      <c r="K148" s="48" t="str">
        <f t="shared" si="23"/>
        <v/>
      </c>
      <c r="L148" s="67" t="str">
        <f t="shared" si="24"/>
        <v/>
      </c>
      <c r="M148" s="48" t="str">
        <f t="shared" si="33"/>
        <v/>
      </c>
      <c r="N148" s="49">
        <v>35</v>
      </c>
      <c r="O148" s="28"/>
      <c r="P148" s="47" t="str">
        <f t="shared" si="34"/>
        <v/>
      </c>
      <c r="Q148" s="24" t="str">
        <f t="shared" si="35"/>
        <v/>
      </c>
      <c r="R148" s="24" t="str">
        <f>IF($L148="","",VLOOKUP(Q148,LISTAS!$F$5:$G$1006,2,0))</f>
        <v/>
      </c>
      <c r="S148" s="36" t="str">
        <f t="shared" si="36"/>
        <v/>
      </c>
      <c r="T148" s="25" t="str">
        <f t="shared" si="31"/>
        <v/>
      </c>
      <c r="U148" s="25" t="str">
        <f t="shared" si="32"/>
        <v/>
      </c>
    </row>
    <row r="149" spans="2:21" ht="16.5" x14ac:dyDescent="0.3">
      <c r="B149" s="51"/>
      <c r="C149" s="51" t="str">
        <f>IF(B149="","",VLOOKUP(B149,LISTAS!$F$5:$G$1006,2,0))</f>
        <v/>
      </c>
      <c r="D149" s="52"/>
      <c r="E149" s="52"/>
      <c r="F149" s="52" t="str">
        <f t="shared" si="22"/>
        <v/>
      </c>
      <c r="G149" s="5"/>
      <c r="H149" s="48" t="str">
        <f t="shared" si="29"/>
        <v/>
      </c>
      <c r="I149" s="63" t="str">
        <f t="shared" si="30"/>
        <v/>
      </c>
      <c r="J149" s="63" t="str">
        <f t="shared" si="30"/>
        <v/>
      </c>
      <c r="K149" s="48" t="str">
        <f t="shared" si="23"/>
        <v/>
      </c>
      <c r="L149" s="67" t="str">
        <f t="shared" si="24"/>
        <v/>
      </c>
      <c r="M149" s="48" t="str">
        <f t="shared" si="33"/>
        <v/>
      </c>
      <c r="N149" s="49">
        <v>36</v>
      </c>
      <c r="O149" s="28"/>
      <c r="P149" s="47" t="str">
        <f t="shared" si="34"/>
        <v/>
      </c>
      <c r="Q149" s="24" t="str">
        <f t="shared" si="35"/>
        <v/>
      </c>
      <c r="R149" s="24" t="str">
        <f>IF($L149="","",VLOOKUP(Q149,LISTAS!$F$5:$G$1006,2,0))</f>
        <v/>
      </c>
      <c r="S149" s="36" t="str">
        <f t="shared" si="36"/>
        <v/>
      </c>
      <c r="T149" s="25" t="str">
        <f t="shared" si="31"/>
        <v/>
      </c>
      <c r="U149" s="25" t="str">
        <f t="shared" si="32"/>
        <v/>
      </c>
    </row>
    <row r="150" spans="2:21" ht="16.5" x14ac:dyDescent="0.3">
      <c r="B150" s="51"/>
      <c r="C150" s="51" t="str">
        <f>IF(B150="","",VLOOKUP(B150,LISTAS!$F$5:$G$1006,2,0))</f>
        <v/>
      </c>
      <c r="D150" s="52"/>
      <c r="E150" s="52"/>
      <c r="F150" s="52" t="str">
        <f t="shared" si="22"/>
        <v/>
      </c>
      <c r="G150" s="5"/>
      <c r="H150" s="48" t="str">
        <f t="shared" si="29"/>
        <v/>
      </c>
      <c r="I150" s="63" t="str">
        <f t="shared" si="30"/>
        <v/>
      </c>
      <c r="J150" s="63" t="str">
        <f t="shared" si="30"/>
        <v/>
      </c>
      <c r="K150" s="48" t="str">
        <f t="shared" si="23"/>
        <v/>
      </c>
      <c r="L150" s="67" t="str">
        <f t="shared" si="24"/>
        <v/>
      </c>
      <c r="M150" s="48" t="str">
        <f t="shared" si="33"/>
        <v/>
      </c>
      <c r="N150" s="49">
        <v>37</v>
      </c>
      <c r="O150" s="28"/>
      <c r="P150" s="47" t="str">
        <f t="shared" si="34"/>
        <v/>
      </c>
      <c r="Q150" s="24" t="str">
        <f t="shared" si="35"/>
        <v/>
      </c>
      <c r="R150" s="24" t="str">
        <f>IF($L150="","",VLOOKUP(Q150,LISTAS!$F$5:$G$1006,2,0))</f>
        <v/>
      </c>
      <c r="S150" s="36" t="str">
        <f t="shared" si="36"/>
        <v/>
      </c>
      <c r="T150" s="25" t="str">
        <f t="shared" si="31"/>
        <v/>
      </c>
      <c r="U150" s="25" t="str">
        <f t="shared" si="32"/>
        <v/>
      </c>
    </row>
    <row r="151" spans="2:21" ht="16.5" x14ac:dyDescent="0.3">
      <c r="B151" s="51"/>
      <c r="C151" s="51" t="str">
        <f>IF(B151="","",VLOOKUP(B151,LISTAS!$F$5:$G$1006,2,0))</f>
        <v/>
      </c>
      <c r="D151" s="52"/>
      <c r="E151" s="52"/>
      <c r="F151" s="52" t="str">
        <f t="shared" si="22"/>
        <v/>
      </c>
      <c r="G151" s="5"/>
      <c r="H151" s="48" t="str">
        <f t="shared" si="29"/>
        <v/>
      </c>
      <c r="I151" s="63" t="str">
        <f t="shared" si="30"/>
        <v/>
      </c>
      <c r="J151" s="63" t="str">
        <f t="shared" si="30"/>
        <v/>
      </c>
      <c r="K151" s="48" t="str">
        <f t="shared" si="23"/>
        <v/>
      </c>
      <c r="L151" s="67" t="str">
        <f t="shared" si="24"/>
        <v/>
      </c>
      <c r="M151" s="48" t="str">
        <f t="shared" si="33"/>
        <v/>
      </c>
      <c r="N151" s="49">
        <v>38</v>
      </c>
      <c r="O151" s="28"/>
      <c r="P151" s="47" t="str">
        <f t="shared" si="34"/>
        <v/>
      </c>
      <c r="Q151" s="24" t="str">
        <f t="shared" si="35"/>
        <v/>
      </c>
      <c r="R151" s="24" t="str">
        <f>IF($L151="","",VLOOKUP(Q151,LISTAS!$F$5:$G$1006,2,0))</f>
        <v/>
      </c>
      <c r="S151" s="36" t="str">
        <f t="shared" si="36"/>
        <v/>
      </c>
      <c r="T151" s="25" t="str">
        <f t="shared" si="31"/>
        <v/>
      </c>
      <c r="U151" s="25" t="str">
        <f t="shared" si="32"/>
        <v/>
      </c>
    </row>
    <row r="152" spans="2:21" ht="16.5" x14ac:dyDescent="0.3">
      <c r="B152" s="51"/>
      <c r="C152" s="51" t="str">
        <f>IF(B152="","",VLOOKUP(B152,LISTAS!$F$5:$G$1006,2,0))</f>
        <v/>
      </c>
      <c r="D152" s="52"/>
      <c r="E152" s="52"/>
      <c r="F152" s="52" t="str">
        <f t="shared" si="22"/>
        <v/>
      </c>
      <c r="G152" s="5"/>
      <c r="H152" s="48" t="str">
        <f t="shared" si="29"/>
        <v/>
      </c>
      <c r="I152" s="63" t="str">
        <f t="shared" si="30"/>
        <v/>
      </c>
      <c r="J152" s="63" t="str">
        <f t="shared" si="30"/>
        <v/>
      </c>
      <c r="K152" s="48" t="str">
        <f t="shared" si="23"/>
        <v/>
      </c>
      <c r="L152" s="67" t="str">
        <f t="shared" si="24"/>
        <v/>
      </c>
      <c r="M152" s="48" t="str">
        <f t="shared" si="33"/>
        <v/>
      </c>
      <c r="N152" s="49">
        <v>39</v>
      </c>
      <c r="O152" s="28"/>
      <c r="P152" s="47" t="str">
        <f t="shared" si="34"/>
        <v/>
      </c>
      <c r="Q152" s="24" t="str">
        <f t="shared" si="35"/>
        <v/>
      </c>
      <c r="R152" s="24" t="str">
        <f>IF($L152="","",VLOOKUP(Q152,LISTAS!$F$5:$G$1006,2,0))</f>
        <v/>
      </c>
      <c r="S152" s="36" t="str">
        <f t="shared" si="36"/>
        <v/>
      </c>
      <c r="T152" s="25" t="str">
        <f t="shared" si="31"/>
        <v/>
      </c>
      <c r="U152" s="25" t="str">
        <f t="shared" si="32"/>
        <v/>
      </c>
    </row>
    <row r="153" spans="2:21" ht="16.5" x14ac:dyDescent="0.3">
      <c r="B153" s="51"/>
      <c r="C153" s="51" t="str">
        <f>IF(B153="","",VLOOKUP(B153,LISTAS!$F$5:$G$1006,2,0))</f>
        <v/>
      </c>
      <c r="D153" s="52"/>
      <c r="E153" s="52"/>
      <c r="F153" s="52" t="str">
        <f t="shared" si="22"/>
        <v/>
      </c>
      <c r="G153" s="5"/>
      <c r="H153" s="48" t="str">
        <f t="shared" si="29"/>
        <v/>
      </c>
      <c r="I153" s="63" t="str">
        <f t="shared" si="30"/>
        <v/>
      </c>
      <c r="J153" s="63" t="str">
        <f t="shared" si="30"/>
        <v/>
      </c>
      <c r="K153" s="48" t="str">
        <f t="shared" si="23"/>
        <v/>
      </c>
      <c r="L153" s="67" t="str">
        <f t="shared" si="24"/>
        <v/>
      </c>
      <c r="M153" s="48" t="str">
        <f t="shared" si="33"/>
        <v/>
      </c>
      <c r="N153" s="49">
        <v>40</v>
      </c>
      <c r="O153" s="28"/>
      <c r="P153" s="47" t="str">
        <f t="shared" si="34"/>
        <v/>
      </c>
      <c r="Q153" s="24" t="str">
        <f t="shared" si="35"/>
        <v/>
      </c>
      <c r="R153" s="24" t="str">
        <f>IF($L153="","",VLOOKUP(Q153,LISTAS!$F$5:$G$1006,2,0))</f>
        <v/>
      </c>
      <c r="S153" s="36" t="str">
        <f t="shared" si="36"/>
        <v/>
      </c>
      <c r="T153" s="25" t="str">
        <f t="shared" si="31"/>
        <v/>
      </c>
      <c r="U153" s="25" t="str">
        <f t="shared" si="32"/>
        <v/>
      </c>
    </row>
    <row r="154" spans="2:21" ht="16.5" x14ac:dyDescent="0.3">
      <c r="B154" s="51"/>
      <c r="C154" s="51" t="str">
        <f>IF(B154="","",VLOOKUP(B154,LISTAS!$F$5:$G$1006,2,0))</f>
        <v/>
      </c>
      <c r="D154" s="52"/>
      <c r="E154" s="52"/>
      <c r="F154" s="52" t="str">
        <f t="shared" si="22"/>
        <v/>
      </c>
      <c r="G154" s="5"/>
      <c r="H154" s="48" t="str">
        <f t="shared" si="29"/>
        <v/>
      </c>
      <c r="I154" s="63" t="str">
        <f t="shared" si="30"/>
        <v/>
      </c>
      <c r="J154" s="63" t="str">
        <f t="shared" si="30"/>
        <v/>
      </c>
      <c r="K154" s="48" t="str">
        <f t="shared" si="23"/>
        <v/>
      </c>
      <c r="L154" s="67" t="str">
        <f t="shared" si="24"/>
        <v/>
      </c>
      <c r="M154" s="48" t="str">
        <f t="shared" si="33"/>
        <v/>
      </c>
      <c r="N154" s="49">
        <v>41</v>
      </c>
      <c r="O154" s="28"/>
      <c r="P154" s="47" t="str">
        <f t="shared" si="34"/>
        <v/>
      </c>
      <c r="Q154" s="24" t="str">
        <f t="shared" si="35"/>
        <v/>
      </c>
      <c r="R154" s="24" t="str">
        <f>IF($L154="","",VLOOKUP(Q154,LISTAS!$F$5:$G$1006,2,0))</f>
        <v/>
      </c>
      <c r="S154" s="36" t="str">
        <f t="shared" si="36"/>
        <v/>
      </c>
      <c r="T154" s="25" t="str">
        <f t="shared" si="31"/>
        <v/>
      </c>
      <c r="U154" s="25" t="str">
        <f t="shared" si="32"/>
        <v/>
      </c>
    </row>
    <row r="155" spans="2:21" ht="16.5" x14ac:dyDescent="0.3">
      <c r="B155" s="51"/>
      <c r="C155" s="51" t="str">
        <f>IF(B155="","",VLOOKUP(B155,LISTAS!$F$5:$G$1006,2,0))</f>
        <v/>
      </c>
      <c r="D155" s="52"/>
      <c r="E155" s="52"/>
      <c r="F155" s="52" t="str">
        <f t="shared" si="22"/>
        <v/>
      </c>
      <c r="G155" s="5"/>
      <c r="H155" s="48" t="str">
        <f t="shared" si="29"/>
        <v/>
      </c>
      <c r="I155" s="63" t="str">
        <f t="shared" si="30"/>
        <v/>
      </c>
      <c r="J155" s="63" t="str">
        <f t="shared" si="30"/>
        <v/>
      </c>
      <c r="K155" s="48" t="str">
        <f t="shared" si="23"/>
        <v/>
      </c>
      <c r="L155" s="67" t="str">
        <f t="shared" si="24"/>
        <v/>
      </c>
      <c r="M155" s="48" t="str">
        <f t="shared" si="33"/>
        <v/>
      </c>
      <c r="N155" s="49">
        <v>42</v>
      </c>
      <c r="O155" s="28"/>
      <c r="P155" s="47" t="str">
        <f t="shared" si="34"/>
        <v/>
      </c>
      <c r="Q155" s="24" t="str">
        <f t="shared" si="35"/>
        <v/>
      </c>
      <c r="R155" s="24" t="str">
        <f>IF($L155="","",VLOOKUP(Q155,LISTAS!$F$5:$G$1006,2,0))</f>
        <v/>
      </c>
      <c r="S155" s="36" t="str">
        <f t="shared" si="36"/>
        <v/>
      </c>
      <c r="T155" s="25" t="str">
        <f t="shared" si="31"/>
        <v/>
      </c>
      <c r="U155" s="25" t="str">
        <f t="shared" si="32"/>
        <v/>
      </c>
    </row>
    <row r="156" spans="2:21" ht="16.5" x14ac:dyDescent="0.3">
      <c r="B156" s="51"/>
      <c r="C156" s="51" t="str">
        <f>IF(B156="","",VLOOKUP(B156,LISTAS!$F$5:$G$1006,2,0))</f>
        <v/>
      </c>
      <c r="D156" s="52"/>
      <c r="E156" s="52"/>
      <c r="F156" s="52" t="str">
        <f t="shared" si="22"/>
        <v/>
      </c>
      <c r="G156" s="5"/>
      <c r="H156" s="48" t="str">
        <f t="shared" si="29"/>
        <v/>
      </c>
      <c r="I156" s="63" t="str">
        <f t="shared" si="30"/>
        <v/>
      </c>
      <c r="J156" s="63" t="str">
        <f t="shared" si="30"/>
        <v/>
      </c>
      <c r="K156" s="48" t="str">
        <f t="shared" si="23"/>
        <v/>
      </c>
      <c r="L156" s="67" t="str">
        <f t="shared" si="24"/>
        <v/>
      </c>
      <c r="M156" s="48" t="str">
        <f t="shared" si="33"/>
        <v/>
      </c>
      <c r="N156" s="49">
        <v>43</v>
      </c>
      <c r="O156" s="28"/>
      <c r="P156" s="47" t="str">
        <f t="shared" si="34"/>
        <v/>
      </c>
      <c r="Q156" s="24" t="str">
        <f t="shared" si="35"/>
        <v/>
      </c>
      <c r="R156" s="24" t="str">
        <f>IF($L156="","",VLOOKUP(Q156,LISTAS!$F$5:$G$1006,2,0))</f>
        <v/>
      </c>
      <c r="S156" s="36" t="str">
        <f t="shared" si="36"/>
        <v/>
      </c>
      <c r="T156" s="25" t="str">
        <f t="shared" si="31"/>
        <v/>
      </c>
      <c r="U156" s="25" t="str">
        <f t="shared" si="32"/>
        <v/>
      </c>
    </row>
    <row r="157" spans="2:21" ht="16.5" x14ac:dyDescent="0.3">
      <c r="B157" s="51"/>
      <c r="C157" s="51" t="str">
        <f>IF(B157="","",VLOOKUP(B157,LISTAS!$F$5:$G$1006,2,0))</f>
        <v/>
      </c>
      <c r="D157" s="52"/>
      <c r="E157" s="52"/>
      <c r="F157" s="52" t="str">
        <f t="shared" si="22"/>
        <v/>
      </c>
      <c r="G157" s="5"/>
      <c r="H157" s="48" t="str">
        <f t="shared" si="29"/>
        <v/>
      </c>
      <c r="I157" s="63" t="str">
        <f t="shared" si="30"/>
        <v/>
      </c>
      <c r="J157" s="63" t="str">
        <f t="shared" si="30"/>
        <v/>
      </c>
      <c r="K157" s="48" t="str">
        <f t="shared" si="23"/>
        <v/>
      </c>
      <c r="L157" s="67" t="str">
        <f t="shared" si="24"/>
        <v/>
      </c>
      <c r="M157" s="48" t="str">
        <f t="shared" si="33"/>
        <v/>
      </c>
      <c r="N157" s="49">
        <v>44</v>
      </c>
      <c r="O157" s="28"/>
      <c r="P157" s="47" t="str">
        <f t="shared" si="34"/>
        <v/>
      </c>
      <c r="Q157" s="24" t="str">
        <f t="shared" si="35"/>
        <v/>
      </c>
      <c r="R157" s="24" t="str">
        <f>IF($L157="","",VLOOKUP(Q157,LISTAS!$F$5:$G$1006,2,0))</f>
        <v/>
      </c>
      <c r="S157" s="36" t="str">
        <f t="shared" si="36"/>
        <v/>
      </c>
      <c r="T157" s="25" t="str">
        <f t="shared" si="31"/>
        <v/>
      </c>
      <c r="U157" s="25" t="str">
        <f t="shared" si="32"/>
        <v/>
      </c>
    </row>
    <row r="158" spans="2:21" ht="16.5" x14ac:dyDescent="0.3">
      <c r="B158" s="51"/>
      <c r="C158" s="51" t="str">
        <f>IF(B158="","",VLOOKUP(B158,LISTAS!$F$5:$G$1006,2,0))</f>
        <v/>
      </c>
      <c r="D158" s="52"/>
      <c r="E158" s="52"/>
      <c r="F158" s="52" t="str">
        <f t="shared" si="22"/>
        <v/>
      </c>
      <c r="G158" s="5"/>
      <c r="H158" s="48" t="str">
        <f t="shared" si="29"/>
        <v/>
      </c>
      <c r="I158" s="63" t="str">
        <f t="shared" si="30"/>
        <v/>
      </c>
      <c r="J158" s="63" t="str">
        <f t="shared" si="30"/>
        <v/>
      </c>
      <c r="K158" s="48" t="str">
        <f t="shared" si="23"/>
        <v/>
      </c>
      <c r="L158" s="67" t="str">
        <f t="shared" si="24"/>
        <v/>
      </c>
      <c r="M158" s="48" t="str">
        <f t="shared" si="33"/>
        <v/>
      </c>
      <c r="N158" s="49">
        <v>45</v>
      </c>
      <c r="O158" s="28"/>
      <c r="P158" s="47" t="str">
        <f t="shared" si="34"/>
        <v/>
      </c>
      <c r="Q158" s="24" t="str">
        <f t="shared" si="35"/>
        <v/>
      </c>
      <c r="R158" s="24" t="str">
        <f>IF($L158="","",VLOOKUP(Q158,LISTAS!$F$5:$G$1006,2,0))</f>
        <v/>
      </c>
      <c r="S158" s="36" t="str">
        <f t="shared" si="36"/>
        <v/>
      </c>
      <c r="T158" s="25" t="str">
        <f t="shared" si="31"/>
        <v/>
      </c>
      <c r="U158" s="25" t="str">
        <f t="shared" si="32"/>
        <v/>
      </c>
    </row>
    <row r="159" spans="2:21" ht="16.5" x14ac:dyDescent="0.3">
      <c r="B159" s="51"/>
      <c r="C159" s="51" t="str">
        <f>IF(B159="","",VLOOKUP(B159,LISTAS!$F$5:$G$1006,2,0))</f>
        <v/>
      </c>
      <c r="D159" s="52"/>
      <c r="E159" s="52"/>
      <c r="F159" s="52" t="str">
        <f t="shared" si="22"/>
        <v/>
      </c>
      <c r="G159" s="5"/>
      <c r="H159" s="48" t="str">
        <f t="shared" si="29"/>
        <v/>
      </c>
      <c r="I159" s="63" t="str">
        <f t="shared" si="30"/>
        <v/>
      </c>
      <c r="J159" s="63" t="str">
        <f t="shared" si="30"/>
        <v/>
      </c>
      <c r="K159" s="48" t="str">
        <f t="shared" si="23"/>
        <v/>
      </c>
      <c r="L159" s="67" t="str">
        <f t="shared" si="24"/>
        <v/>
      </c>
      <c r="M159" s="48" t="str">
        <f t="shared" si="33"/>
        <v/>
      </c>
      <c r="N159" s="49">
        <v>46</v>
      </c>
      <c r="O159" s="28"/>
      <c r="P159" s="47" t="str">
        <f t="shared" si="34"/>
        <v/>
      </c>
      <c r="Q159" s="24" t="str">
        <f t="shared" si="35"/>
        <v/>
      </c>
      <c r="R159" s="24" t="str">
        <f>IF($L159="","",VLOOKUP(Q159,LISTAS!$F$5:$G$1006,2,0))</f>
        <v/>
      </c>
      <c r="S159" s="36" t="str">
        <f t="shared" si="36"/>
        <v/>
      </c>
      <c r="T159" s="25" t="str">
        <f t="shared" si="31"/>
        <v/>
      </c>
      <c r="U159" s="25" t="str">
        <f t="shared" si="32"/>
        <v/>
      </c>
    </row>
    <row r="160" spans="2:21" ht="16.5" x14ac:dyDescent="0.3">
      <c r="B160" s="51"/>
      <c r="C160" s="51" t="str">
        <f>IF(B160="","",VLOOKUP(B160,LISTAS!$F$5:$G$1006,2,0))</f>
        <v/>
      </c>
      <c r="D160" s="52"/>
      <c r="E160" s="52"/>
      <c r="F160" s="52" t="str">
        <f t="shared" si="22"/>
        <v/>
      </c>
      <c r="G160" s="5"/>
      <c r="H160" s="48" t="str">
        <f t="shared" si="29"/>
        <v/>
      </c>
      <c r="I160" s="63" t="str">
        <f t="shared" si="30"/>
        <v/>
      </c>
      <c r="J160" s="63" t="str">
        <f t="shared" si="30"/>
        <v/>
      </c>
      <c r="K160" s="48" t="str">
        <f t="shared" si="23"/>
        <v/>
      </c>
      <c r="L160" s="67" t="str">
        <f t="shared" si="24"/>
        <v/>
      </c>
      <c r="M160" s="48" t="str">
        <f t="shared" si="33"/>
        <v/>
      </c>
      <c r="N160" s="49">
        <v>47</v>
      </c>
      <c r="O160" s="28"/>
      <c r="P160" s="47" t="str">
        <f t="shared" si="34"/>
        <v/>
      </c>
      <c r="Q160" s="24" t="str">
        <f t="shared" si="35"/>
        <v/>
      </c>
      <c r="R160" s="24" t="str">
        <f>IF($L160="","",VLOOKUP(Q160,LISTAS!$F$5:$G$1006,2,0))</f>
        <v/>
      </c>
      <c r="S160" s="36" t="str">
        <f t="shared" si="36"/>
        <v/>
      </c>
      <c r="T160" s="25" t="str">
        <f t="shared" si="31"/>
        <v/>
      </c>
      <c r="U160" s="25" t="str">
        <f t="shared" si="32"/>
        <v/>
      </c>
    </row>
    <row r="161" spans="2:21" ht="16.5" x14ac:dyDescent="0.3">
      <c r="B161" s="51"/>
      <c r="C161" s="51" t="str">
        <f>IF(B161="","",VLOOKUP(B161,LISTAS!$F$5:$G$1006,2,0))</f>
        <v/>
      </c>
      <c r="D161" s="52"/>
      <c r="E161" s="52"/>
      <c r="F161" s="52" t="str">
        <f t="shared" si="22"/>
        <v/>
      </c>
      <c r="G161" s="5"/>
      <c r="H161" s="48" t="str">
        <f t="shared" si="29"/>
        <v/>
      </c>
      <c r="I161" s="63" t="str">
        <f t="shared" si="30"/>
        <v/>
      </c>
      <c r="J161" s="63" t="str">
        <f t="shared" si="30"/>
        <v/>
      </c>
      <c r="K161" s="48" t="str">
        <f t="shared" si="23"/>
        <v/>
      </c>
      <c r="L161" s="67" t="str">
        <f t="shared" si="24"/>
        <v/>
      </c>
      <c r="M161" s="48" t="str">
        <f t="shared" si="33"/>
        <v/>
      </c>
      <c r="N161" s="49">
        <v>48</v>
      </c>
      <c r="O161" s="28"/>
      <c r="P161" s="47" t="str">
        <f t="shared" si="34"/>
        <v/>
      </c>
      <c r="Q161" s="24" t="str">
        <f t="shared" si="35"/>
        <v/>
      </c>
      <c r="R161" s="24" t="str">
        <f>IF($L161="","",VLOOKUP(Q161,LISTAS!$F$5:$G$1006,2,0))</f>
        <v/>
      </c>
      <c r="S161" s="36" t="str">
        <f t="shared" si="36"/>
        <v/>
      </c>
      <c r="T161" s="25" t="str">
        <f t="shared" si="31"/>
        <v/>
      </c>
      <c r="U161" s="25" t="str">
        <f t="shared" si="32"/>
        <v/>
      </c>
    </row>
    <row r="162" spans="2:21" ht="16.5" x14ac:dyDescent="0.3">
      <c r="B162" s="51"/>
      <c r="C162" s="51" t="str">
        <f>IF(B162="","",VLOOKUP(B162,LISTAS!$F$5:$G$1006,2,0))</f>
        <v/>
      </c>
      <c r="D162" s="52"/>
      <c r="E162" s="52"/>
      <c r="F162" s="52" t="str">
        <f t="shared" si="22"/>
        <v/>
      </c>
      <c r="G162" s="5"/>
      <c r="H162" s="48" t="str">
        <f t="shared" si="29"/>
        <v/>
      </c>
      <c r="I162" s="63" t="str">
        <f t="shared" si="30"/>
        <v/>
      </c>
      <c r="J162" s="63" t="str">
        <f t="shared" si="30"/>
        <v/>
      </c>
      <c r="K162" s="48" t="str">
        <f t="shared" si="23"/>
        <v/>
      </c>
      <c r="L162" s="67" t="str">
        <f t="shared" si="24"/>
        <v/>
      </c>
      <c r="M162" s="48" t="str">
        <f t="shared" si="33"/>
        <v/>
      </c>
      <c r="N162" s="49">
        <v>49</v>
      </c>
      <c r="O162" s="28"/>
      <c r="P162" s="47" t="str">
        <f t="shared" si="34"/>
        <v/>
      </c>
      <c r="Q162" s="24" t="str">
        <f t="shared" si="35"/>
        <v/>
      </c>
      <c r="R162" s="24" t="str">
        <f>IF($L162="","",VLOOKUP(Q162,LISTAS!$F$5:$G$1006,2,0))</f>
        <v/>
      </c>
      <c r="S162" s="36" t="str">
        <f t="shared" si="36"/>
        <v/>
      </c>
      <c r="T162" s="25" t="str">
        <f t="shared" si="31"/>
        <v/>
      </c>
      <c r="U162" s="25" t="str">
        <f t="shared" si="32"/>
        <v/>
      </c>
    </row>
    <row r="163" spans="2:21" ht="16.5" x14ac:dyDescent="0.3">
      <c r="B163" s="51"/>
      <c r="C163" s="51" t="str">
        <f>IF(B163="","",VLOOKUP(B163,LISTAS!$F$5:$G$1006,2,0))</f>
        <v/>
      </c>
      <c r="D163" s="52"/>
      <c r="E163" s="52"/>
      <c r="F163" s="52" t="str">
        <f t="shared" si="22"/>
        <v/>
      </c>
      <c r="G163" s="5"/>
      <c r="H163" s="48" t="str">
        <f t="shared" si="29"/>
        <v/>
      </c>
      <c r="I163" s="63" t="str">
        <f t="shared" si="30"/>
        <v/>
      </c>
      <c r="J163" s="63" t="str">
        <f t="shared" si="30"/>
        <v/>
      </c>
      <c r="K163" s="48" t="str">
        <f t="shared" si="23"/>
        <v/>
      </c>
      <c r="L163" s="67" t="str">
        <f t="shared" si="24"/>
        <v/>
      </c>
      <c r="M163" s="48" t="str">
        <f t="shared" si="33"/>
        <v/>
      </c>
      <c r="N163" s="49">
        <v>50</v>
      </c>
      <c r="O163" s="28"/>
      <c r="P163" s="47" t="str">
        <f t="shared" si="34"/>
        <v/>
      </c>
      <c r="Q163" s="24" t="str">
        <f t="shared" si="35"/>
        <v/>
      </c>
      <c r="R163" s="24" t="str">
        <f>IF($L163="","",VLOOKUP(Q163,LISTAS!$F$5:$G$1006,2,0))</f>
        <v/>
      </c>
      <c r="S163" s="36" t="str">
        <f t="shared" si="36"/>
        <v/>
      </c>
      <c r="T163" s="25" t="str">
        <f t="shared" si="31"/>
        <v/>
      </c>
      <c r="U163" s="25" t="str">
        <f t="shared" si="32"/>
        <v/>
      </c>
    </row>
    <row r="164" spans="2:21" ht="16.5" x14ac:dyDescent="0.3">
      <c r="B164" s="51"/>
      <c r="C164" s="51" t="str">
        <f>IF(B164="","",VLOOKUP(B164,LISTAS!$F$5:$G$1006,2,0))</f>
        <v/>
      </c>
      <c r="D164" s="52"/>
      <c r="E164" s="52"/>
      <c r="F164" s="52" t="str">
        <f t="shared" si="22"/>
        <v/>
      </c>
      <c r="G164" s="5"/>
      <c r="H164" s="48" t="str">
        <f t="shared" si="29"/>
        <v/>
      </c>
      <c r="I164" s="63" t="str">
        <f t="shared" si="30"/>
        <v/>
      </c>
      <c r="J164" s="63" t="str">
        <f t="shared" si="30"/>
        <v/>
      </c>
      <c r="K164" s="48" t="str">
        <f t="shared" si="23"/>
        <v/>
      </c>
      <c r="L164" s="67" t="str">
        <f t="shared" si="24"/>
        <v/>
      </c>
      <c r="M164" s="48" t="str">
        <f t="shared" si="33"/>
        <v/>
      </c>
      <c r="N164" s="49">
        <v>51</v>
      </c>
      <c r="O164" s="28"/>
      <c r="P164" s="47" t="str">
        <f t="shared" si="34"/>
        <v/>
      </c>
      <c r="Q164" s="24" t="str">
        <f t="shared" si="35"/>
        <v/>
      </c>
      <c r="R164" s="24" t="str">
        <f>IF($L164="","",VLOOKUP(Q164,LISTAS!$F$5:$G$1006,2,0))</f>
        <v/>
      </c>
      <c r="S164" s="36" t="str">
        <f t="shared" si="36"/>
        <v/>
      </c>
      <c r="T164" s="25" t="str">
        <f t="shared" si="31"/>
        <v/>
      </c>
      <c r="U164" s="25" t="str">
        <f t="shared" si="32"/>
        <v/>
      </c>
    </row>
    <row r="165" spans="2:21" ht="16.5" x14ac:dyDescent="0.3">
      <c r="B165" s="51"/>
      <c r="C165" s="51" t="str">
        <f>IF(B165="","",VLOOKUP(B165,LISTAS!$F$5:$G$1006,2,0))</f>
        <v/>
      </c>
      <c r="D165" s="52"/>
      <c r="E165" s="52"/>
      <c r="F165" s="52" t="str">
        <f t="shared" si="22"/>
        <v/>
      </c>
      <c r="G165" s="5"/>
      <c r="H165" s="48" t="str">
        <f t="shared" si="29"/>
        <v/>
      </c>
      <c r="I165" s="63" t="str">
        <f t="shared" si="30"/>
        <v/>
      </c>
      <c r="J165" s="63" t="str">
        <f t="shared" si="30"/>
        <v/>
      </c>
      <c r="K165" s="48" t="str">
        <f t="shared" si="23"/>
        <v/>
      </c>
      <c r="L165" s="67" t="str">
        <f t="shared" si="24"/>
        <v/>
      </c>
      <c r="M165" s="48" t="str">
        <f t="shared" si="33"/>
        <v/>
      </c>
      <c r="N165" s="49">
        <v>52</v>
      </c>
      <c r="O165" s="28"/>
      <c r="P165" s="47" t="str">
        <f t="shared" si="34"/>
        <v/>
      </c>
      <c r="Q165" s="24" t="str">
        <f t="shared" si="35"/>
        <v/>
      </c>
      <c r="R165" s="24" t="str">
        <f>IF($L165="","",VLOOKUP(Q165,LISTAS!$F$5:$G$1006,2,0))</f>
        <v/>
      </c>
      <c r="S165" s="36" t="str">
        <f t="shared" si="36"/>
        <v/>
      </c>
      <c r="T165" s="25" t="str">
        <f t="shared" si="31"/>
        <v/>
      </c>
      <c r="U165" s="25" t="str">
        <f t="shared" si="32"/>
        <v/>
      </c>
    </row>
    <row r="166" spans="2:21" ht="16.5" x14ac:dyDescent="0.3">
      <c r="B166" s="51"/>
      <c r="C166" s="51" t="str">
        <f>IF(B166="","",VLOOKUP(B166,LISTAS!$F$5:$G$1006,2,0))</f>
        <v/>
      </c>
      <c r="D166" s="52"/>
      <c r="E166" s="52"/>
      <c r="F166" s="52" t="str">
        <f t="shared" si="22"/>
        <v/>
      </c>
      <c r="G166" s="5"/>
      <c r="H166" s="48" t="str">
        <f t="shared" si="29"/>
        <v/>
      </c>
      <c r="I166" s="63" t="str">
        <f t="shared" si="30"/>
        <v/>
      </c>
      <c r="J166" s="63" t="str">
        <f t="shared" si="30"/>
        <v/>
      </c>
      <c r="K166" s="48" t="str">
        <f t="shared" si="23"/>
        <v/>
      </c>
      <c r="L166" s="67" t="str">
        <f t="shared" si="24"/>
        <v/>
      </c>
      <c r="M166" s="48" t="str">
        <f t="shared" si="33"/>
        <v/>
      </c>
      <c r="N166" s="49">
        <v>53</v>
      </c>
      <c r="O166" s="28"/>
      <c r="P166" s="47" t="str">
        <f t="shared" si="34"/>
        <v/>
      </c>
      <c r="Q166" s="24" t="str">
        <f t="shared" si="35"/>
        <v/>
      </c>
      <c r="R166" s="24" t="str">
        <f>IF($L166="","",VLOOKUP(Q166,LISTAS!$F$5:$G$1006,2,0))</f>
        <v/>
      </c>
      <c r="S166" s="36" t="str">
        <f t="shared" si="36"/>
        <v/>
      </c>
      <c r="T166" s="25" t="str">
        <f t="shared" si="31"/>
        <v/>
      </c>
      <c r="U166" s="25" t="str">
        <f t="shared" si="32"/>
        <v/>
      </c>
    </row>
    <row r="167" spans="2:21" ht="16.5" x14ac:dyDescent="0.3">
      <c r="B167" s="51"/>
      <c r="C167" s="51" t="str">
        <f>IF(B167="","",VLOOKUP(B167,LISTAS!$F$5:$G$1006,2,0))</f>
        <v/>
      </c>
      <c r="D167" s="52"/>
      <c r="E167" s="52"/>
      <c r="F167" s="52" t="str">
        <f t="shared" si="22"/>
        <v/>
      </c>
      <c r="G167" s="5"/>
      <c r="H167" s="48" t="str">
        <f t="shared" si="29"/>
        <v/>
      </c>
      <c r="I167" s="63" t="str">
        <f t="shared" si="30"/>
        <v/>
      </c>
      <c r="J167" s="63" t="str">
        <f t="shared" si="30"/>
        <v/>
      </c>
      <c r="K167" s="48" t="str">
        <f t="shared" si="23"/>
        <v/>
      </c>
      <c r="L167" s="67" t="str">
        <f t="shared" si="24"/>
        <v/>
      </c>
      <c r="M167" s="48" t="str">
        <f t="shared" si="33"/>
        <v/>
      </c>
      <c r="N167" s="49">
        <v>54</v>
      </c>
      <c r="O167" s="28"/>
      <c r="P167" s="47" t="str">
        <f t="shared" si="34"/>
        <v/>
      </c>
      <c r="Q167" s="24" t="str">
        <f t="shared" si="35"/>
        <v/>
      </c>
      <c r="R167" s="24" t="str">
        <f>IF($L167="","",VLOOKUP(Q167,LISTAS!$F$5:$G$1006,2,0))</f>
        <v/>
      </c>
      <c r="S167" s="36" t="str">
        <f t="shared" si="36"/>
        <v/>
      </c>
      <c r="T167" s="25" t="str">
        <f t="shared" si="31"/>
        <v/>
      </c>
      <c r="U167" s="25" t="str">
        <f t="shared" si="32"/>
        <v/>
      </c>
    </row>
    <row r="168" spans="2:21" ht="16.5" x14ac:dyDescent="0.3">
      <c r="B168" s="51"/>
      <c r="C168" s="51" t="str">
        <f>IF(B168="","",VLOOKUP(B168,LISTAS!$F$5:$G$1006,2,0))</f>
        <v/>
      </c>
      <c r="D168" s="52"/>
      <c r="E168" s="52"/>
      <c r="F168" s="52" t="str">
        <f t="shared" si="22"/>
        <v/>
      </c>
      <c r="G168" s="5"/>
      <c r="H168" s="48" t="str">
        <f t="shared" si="29"/>
        <v/>
      </c>
      <c r="I168" s="63" t="str">
        <f t="shared" si="30"/>
        <v/>
      </c>
      <c r="J168" s="63" t="str">
        <f t="shared" si="30"/>
        <v/>
      </c>
      <c r="K168" s="48" t="str">
        <f t="shared" si="23"/>
        <v/>
      </c>
      <c r="L168" s="67" t="str">
        <f t="shared" si="24"/>
        <v/>
      </c>
      <c r="M168" s="48" t="str">
        <f t="shared" si="33"/>
        <v/>
      </c>
      <c r="N168" s="49">
        <v>55</v>
      </c>
      <c r="O168" s="28"/>
      <c r="P168" s="47" t="str">
        <f t="shared" si="34"/>
        <v/>
      </c>
      <c r="Q168" s="24" t="str">
        <f t="shared" si="35"/>
        <v/>
      </c>
      <c r="R168" s="24" t="str">
        <f>IF($L168="","",VLOOKUP(Q168,LISTAS!$F$5:$G$1006,2,0))</f>
        <v/>
      </c>
      <c r="S168" s="36" t="str">
        <f t="shared" si="36"/>
        <v/>
      </c>
      <c r="T168" s="25" t="str">
        <f t="shared" si="31"/>
        <v/>
      </c>
      <c r="U168" s="25" t="str">
        <f t="shared" si="32"/>
        <v/>
      </c>
    </row>
    <row r="169" spans="2:21" ht="16.5" x14ac:dyDescent="0.3">
      <c r="B169" s="51"/>
      <c r="C169" s="51" t="str">
        <f>IF(B169="","",VLOOKUP(B169,LISTAS!$F$5:$G$1006,2,0))</f>
        <v/>
      </c>
      <c r="D169" s="52"/>
      <c r="E169" s="52"/>
      <c r="F169" s="52" t="str">
        <f t="shared" si="22"/>
        <v/>
      </c>
      <c r="G169" s="5"/>
      <c r="H169" s="48" t="str">
        <f t="shared" si="29"/>
        <v/>
      </c>
      <c r="I169" s="63" t="str">
        <f t="shared" si="30"/>
        <v/>
      </c>
      <c r="J169" s="63" t="str">
        <f t="shared" si="30"/>
        <v/>
      </c>
      <c r="K169" s="48" t="str">
        <f t="shared" si="23"/>
        <v/>
      </c>
      <c r="L169" s="67" t="str">
        <f t="shared" si="24"/>
        <v/>
      </c>
      <c r="M169" s="48" t="str">
        <f t="shared" si="33"/>
        <v/>
      </c>
      <c r="N169" s="49">
        <v>56</v>
      </c>
      <c r="O169" s="28"/>
      <c r="P169" s="47" t="str">
        <f t="shared" si="34"/>
        <v/>
      </c>
      <c r="Q169" s="24" t="str">
        <f t="shared" si="35"/>
        <v/>
      </c>
      <c r="R169" s="24" t="str">
        <f>IF($L169="","",VLOOKUP(Q169,LISTAS!$F$5:$G$1006,2,0))</f>
        <v/>
      </c>
      <c r="S169" s="36" t="str">
        <f t="shared" si="36"/>
        <v/>
      </c>
      <c r="T169" s="25" t="str">
        <f t="shared" si="31"/>
        <v/>
      </c>
      <c r="U169" s="25" t="str">
        <f t="shared" si="32"/>
        <v/>
      </c>
    </row>
    <row r="170" spans="2:21" ht="16.5" x14ac:dyDescent="0.3">
      <c r="B170" s="51"/>
      <c r="C170" s="51" t="str">
        <f>IF(B170="","",VLOOKUP(B170,LISTAS!$F$5:$G$1006,2,0))</f>
        <v/>
      </c>
      <c r="D170" s="52"/>
      <c r="E170" s="52"/>
      <c r="F170" s="52" t="str">
        <f t="shared" si="22"/>
        <v/>
      </c>
      <c r="G170" s="5"/>
      <c r="H170" s="48" t="str">
        <f t="shared" si="29"/>
        <v/>
      </c>
      <c r="I170" s="63" t="str">
        <f t="shared" si="30"/>
        <v/>
      </c>
      <c r="J170" s="63" t="str">
        <f t="shared" si="30"/>
        <v/>
      </c>
      <c r="K170" s="48" t="str">
        <f t="shared" si="23"/>
        <v/>
      </c>
      <c r="L170" s="67" t="str">
        <f t="shared" si="24"/>
        <v/>
      </c>
      <c r="M170" s="48" t="str">
        <f t="shared" si="33"/>
        <v/>
      </c>
      <c r="N170" s="49">
        <v>57</v>
      </c>
      <c r="O170" s="28"/>
      <c r="P170" s="47" t="str">
        <f t="shared" si="34"/>
        <v/>
      </c>
      <c r="Q170" s="24" t="str">
        <f t="shared" si="35"/>
        <v/>
      </c>
      <c r="R170" s="24" t="str">
        <f>IF($L170="","",VLOOKUP(Q170,LISTAS!$F$5:$G$1006,2,0))</f>
        <v/>
      </c>
      <c r="S170" s="36" t="str">
        <f t="shared" si="36"/>
        <v/>
      </c>
      <c r="T170" s="25" t="str">
        <f t="shared" si="31"/>
        <v/>
      </c>
      <c r="U170" s="25" t="str">
        <f t="shared" si="32"/>
        <v/>
      </c>
    </row>
    <row r="171" spans="2:21" ht="16.5" x14ac:dyDescent="0.3">
      <c r="B171" s="51"/>
      <c r="C171" s="51" t="str">
        <f>IF(B171="","",VLOOKUP(B171,LISTAS!$F$5:$G$1006,2,0))</f>
        <v/>
      </c>
      <c r="D171" s="52"/>
      <c r="E171" s="52"/>
      <c r="F171" s="52" t="str">
        <f t="shared" si="22"/>
        <v/>
      </c>
      <c r="G171" s="5"/>
      <c r="H171" s="48" t="str">
        <f t="shared" si="29"/>
        <v/>
      </c>
      <c r="I171" s="63" t="str">
        <f t="shared" si="30"/>
        <v/>
      </c>
      <c r="J171" s="63" t="str">
        <f t="shared" si="30"/>
        <v/>
      </c>
      <c r="K171" s="48" t="str">
        <f t="shared" si="23"/>
        <v/>
      </c>
      <c r="L171" s="67" t="str">
        <f t="shared" si="24"/>
        <v/>
      </c>
      <c r="M171" s="48" t="str">
        <f t="shared" si="33"/>
        <v/>
      </c>
      <c r="N171" s="49">
        <v>58</v>
      </c>
      <c r="O171" s="28"/>
      <c r="P171" s="47" t="str">
        <f t="shared" si="34"/>
        <v/>
      </c>
      <c r="Q171" s="24" t="str">
        <f t="shared" si="35"/>
        <v/>
      </c>
      <c r="R171" s="24" t="str">
        <f>IF($L171="","",VLOOKUP(Q171,LISTAS!$F$5:$G$1006,2,0))</f>
        <v/>
      </c>
      <c r="S171" s="36" t="str">
        <f t="shared" si="36"/>
        <v/>
      </c>
      <c r="T171" s="25" t="str">
        <f t="shared" si="31"/>
        <v/>
      </c>
      <c r="U171" s="25" t="str">
        <f t="shared" si="32"/>
        <v/>
      </c>
    </row>
    <row r="172" spans="2:21" ht="16.5" x14ac:dyDescent="0.3">
      <c r="B172" s="51"/>
      <c r="C172" s="51" t="str">
        <f>IF(B172="","",VLOOKUP(B172,LISTAS!$F$5:$G$1006,2,0))</f>
        <v/>
      </c>
      <c r="D172" s="52"/>
      <c r="E172" s="52"/>
      <c r="F172" s="52" t="str">
        <f t="shared" si="22"/>
        <v/>
      </c>
      <c r="G172" s="5"/>
      <c r="H172" s="48" t="str">
        <f t="shared" si="29"/>
        <v/>
      </c>
      <c r="I172" s="63" t="str">
        <f t="shared" si="30"/>
        <v/>
      </c>
      <c r="J172" s="63" t="str">
        <f t="shared" si="30"/>
        <v/>
      </c>
      <c r="K172" s="48" t="str">
        <f t="shared" si="23"/>
        <v/>
      </c>
      <c r="L172" s="67" t="str">
        <f t="shared" si="24"/>
        <v/>
      </c>
      <c r="M172" s="48" t="str">
        <f t="shared" si="33"/>
        <v/>
      </c>
      <c r="N172" s="49">
        <v>59</v>
      </c>
      <c r="O172" s="28"/>
      <c r="P172" s="47" t="str">
        <f t="shared" si="34"/>
        <v/>
      </c>
      <c r="Q172" s="24" t="str">
        <f t="shared" si="35"/>
        <v/>
      </c>
      <c r="R172" s="24" t="str">
        <f>IF($L172="","",VLOOKUP(Q172,LISTAS!$F$5:$G$1006,2,0))</f>
        <v/>
      </c>
      <c r="S172" s="36" t="str">
        <f t="shared" si="36"/>
        <v/>
      </c>
      <c r="T172" s="25" t="str">
        <f t="shared" si="31"/>
        <v/>
      </c>
      <c r="U172" s="25" t="str">
        <f t="shared" si="32"/>
        <v/>
      </c>
    </row>
    <row r="173" spans="2:21" ht="16.5" x14ac:dyDescent="0.3">
      <c r="B173" s="51"/>
      <c r="C173" s="51" t="str">
        <f>IF(B173="","",VLOOKUP(B173,LISTAS!$F$5:$G$1006,2,0))</f>
        <v/>
      </c>
      <c r="D173" s="52"/>
      <c r="E173" s="52"/>
      <c r="F173" s="52" t="str">
        <f t="shared" si="22"/>
        <v/>
      </c>
      <c r="G173" s="5"/>
      <c r="H173" s="48" t="str">
        <f t="shared" si="29"/>
        <v/>
      </c>
      <c r="I173" s="63" t="str">
        <f t="shared" si="30"/>
        <v/>
      </c>
      <c r="J173" s="63" t="str">
        <f t="shared" si="30"/>
        <v/>
      </c>
      <c r="K173" s="48" t="str">
        <f t="shared" si="23"/>
        <v/>
      </c>
      <c r="L173" s="67" t="str">
        <f t="shared" si="24"/>
        <v/>
      </c>
      <c r="M173" s="48" t="str">
        <f t="shared" si="33"/>
        <v/>
      </c>
      <c r="N173" s="49">
        <v>60</v>
      </c>
      <c r="O173" s="28"/>
      <c r="P173" s="47" t="str">
        <f t="shared" si="34"/>
        <v/>
      </c>
      <c r="Q173" s="24" t="str">
        <f t="shared" si="35"/>
        <v/>
      </c>
      <c r="R173" s="24" t="str">
        <f>IF($L173="","",VLOOKUP(Q173,LISTAS!$F$5:$G$1006,2,0))</f>
        <v/>
      </c>
      <c r="S173" s="36" t="str">
        <f t="shared" si="36"/>
        <v/>
      </c>
      <c r="T173" s="25" t="str">
        <f t="shared" si="31"/>
        <v/>
      </c>
      <c r="U173" s="25" t="str">
        <f t="shared" si="32"/>
        <v/>
      </c>
    </row>
    <row r="174" spans="2:21" ht="16.5" x14ac:dyDescent="0.3">
      <c r="B174" s="51"/>
      <c r="C174" s="51" t="str">
        <f>IF(B174="","",VLOOKUP(B174,LISTAS!$F$5:$G$1006,2,0))</f>
        <v/>
      </c>
      <c r="D174" s="52"/>
      <c r="E174" s="52"/>
      <c r="F174" s="52" t="str">
        <f t="shared" si="22"/>
        <v/>
      </c>
      <c r="G174" s="5"/>
      <c r="H174" s="48" t="str">
        <f t="shared" si="29"/>
        <v/>
      </c>
      <c r="I174" s="63" t="str">
        <f t="shared" si="30"/>
        <v/>
      </c>
      <c r="J174" s="63" t="str">
        <f t="shared" si="30"/>
        <v/>
      </c>
      <c r="K174" s="48" t="str">
        <f t="shared" si="23"/>
        <v/>
      </c>
      <c r="L174" s="67" t="str">
        <f t="shared" si="24"/>
        <v/>
      </c>
      <c r="M174" s="48" t="str">
        <f t="shared" si="33"/>
        <v/>
      </c>
      <c r="N174" s="49">
        <v>61</v>
      </c>
      <c r="O174" s="28"/>
      <c r="P174" s="47" t="str">
        <f t="shared" si="34"/>
        <v/>
      </c>
      <c r="Q174" s="24" t="str">
        <f t="shared" si="35"/>
        <v/>
      </c>
      <c r="R174" s="24" t="str">
        <f>IF($L174="","",VLOOKUP(Q174,LISTAS!$F$5:$G$1006,2,0))</f>
        <v/>
      </c>
      <c r="S174" s="36" t="str">
        <f t="shared" si="36"/>
        <v/>
      </c>
      <c r="T174" s="25" t="str">
        <f t="shared" si="31"/>
        <v/>
      </c>
      <c r="U174" s="25" t="str">
        <f t="shared" si="32"/>
        <v/>
      </c>
    </row>
    <row r="175" spans="2:21" ht="16.5" x14ac:dyDescent="0.3">
      <c r="B175" s="51"/>
      <c r="C175" s="51" t="str">
        <f>IF(B175="","",VLOOKUP(B175,LISTAS!$F$5:$G$1006,2,0))</f>
        <v/>
      </c>
      <c r="D175" s="52"/>
      <c r="E175" s="52"/>
      <c r="F175" s="52" t="str">
        <f t="shared" si="22"/>
        <v/>
      </c>
      <c r="G175" s="5"/>
      <c r="H175" s="48" t="str">
        <f t="shared" si="29"/>
        <v/>
      </c>
      <c r="I175" s="63" t="str">
        <f t="shared" si="30"/>
        <v/>
      </c>
      <c r="J175" s="63" t="str">
        <f t="shared" si="30"/>
        <v/>
      </c>
      <c r="K175" s="48" t="str">
        <f t="shared" si="23"/>
        <v/>
      </c>
      <c r="L175" s="67" t="str">
        <f t="shared" si="24"/>
        <v/>
      </c>
      <c r="M175" s="48" t="str">
        <f t="shared" si="33"/>
        <v/>
      </c>
      <c r="N175" s="49">
        <v>62</v>
      </c>
      <c r="O175" s="28"/>
      <c r="P175" s="47" t="str">
        <f t="shared" si="34"/>
        <v/>
      </c>
      <c r="Q175" s="24" t="str">
        <f t="shared" si="35"/>
        <v/>
      </c>
      <c r="R175" s="24" t="str">
        <f>IF($L175="","",VLOOKUP(Q175,LISTAS!$F$5:$G$1006,2,0))</f>
        <v/>
      </c>
      <c r="S175" s="36" t="str">
        <f t="shared" si="36"/>
        <v/>
      </c>
      <c r="T175" s="25" t="str">
        <f t="shared" si="31"/>
        <v/>
      </c>
      <c r="U175" s="25" t="str">
        <f t="shared" si="32"/>
        <v/>
      </c>
    </row>
    <row r="176" spans="2:21" ht="16.5" x14ac:dyDescent="0.3">
      <c r="B176" s="51"/>
      <c r="C176" s="51" t="str">
        <f>IF(B176="","",VLOOKUP(B176,LISTAS!$F$5:$G$1006,2,0))</f>
        <v/>
      </c>
      <c r="D176" s="52"/>
      <c r="E176" s="52"/>
      <c r="F176" s="52" t="str">
        <f t="shared" si="22"/>
        <v/>
      </c>
      <c r="G176" s="5"/>
      <c r="H176" s="48" t="str">
        <f t="shared" si="29"/>
        <v/>
      </c>
      <c r="I176" s="63" t="str">
        <f t="shared" si="30"/>
        <v/>
      </c>
      <c r="J176" s="63" t="str">
        <f t="shared" si="30"/>
        <v/>
      </c>
      <c r="K176" s="48" t="str">
        <f t="shared" si="23"/>
        <v/>
      </c>
      <c r="L176" s="67" t="str">
        <f t="shared" si="24"/>
        <v/>
      </c>
      <c r="M176" s="48" t="str">
        <f t="shared" si="33"/>
        <v/>
      </c>
      <c r="N176" s="49">
        <v>63</v>
      </c>
      <c r="O176" s="28"/>
      <c r="P176" s="47" t="str">
        <f t="shared" si="34"/>
        <v/>
      </c>
      <c r="Q176" s="24" t="str">
        <f t="shared" si="35"/>
        <v/>
      </c>
      <c r="R176" s="24" t="str">
        <f>IF($L176="","",VLOOKUP(Q176,LISTAS!$F$5:$G$1006,2,0))</f>
        <v/>
      </c>
      <c r="S176" s="36" t="str">
        <f t="shared" si="36"/>
        <v/>
      </c>
      <c r="T176" s="25" t="str">
        <f t="shared" si="31"/>
        <v/>
      </c>
      <c r="U176" s="25" t="str">
        <f t="shared" si="32"/>
        <v/>
      </c>
    </row>
    <row r="177" spans="2:21" ht="16.5" x14ac:dyDescent="0.3">
      <c r="B177" s="51"/>
      <c r="C177" s="51" t="str">
        <f>IF(B177="","",VLOOKUP(B177,LISTAS!$F$5:$G$1006,2,0))</f>
        <v/>
      </c>
      <c r="D177" s="52"/>
      <c r="E177" s="52"/>
      <c r="F177" s="52" t="str">
        <f t="shared" si="22"/>
        <v/>
      </c>
      <c r="G177" s="5"/>
      <c r="H177" s="48" t="str">
        <f t="shared" si="29"/>
        <v/>
      </c>
      <c r="I177" s="63" t="str">
        <f t="shared" si="30"/>
        <v/>
      </c>
      <c r="J177" s="63" t="str">
        <f t="shared" si="30"/>
        <v/>
      </c>
      <c r="K177" s="48" t="str">
        <f t="shared" si="23"/>
        <v/>
      </c>
      <c r="L177" s="67" t="str">
        <f t="shared" si="24"/>
        <v/>
      </c>
      <c r="M177" s="48" t="str">
        <f t="shared" si="33"/>
        <v/>
      </c>
      <c r="N177" s="49">
        <v>64</v>
      </c>
      <c r="O177" s="28"/>
      <c r="P177" s="47" t="str">
        <f t="shared" si="34"/>
        <v/>
      </c>
      <c r="Q177" s="24" t="str">
        <f t="shared" si="35"/>
        <v/>
      </c>
      <c r="R177" s="24" t="str">
        <f>IF($L177="","",VLOOKUP(Q177,LISTAS!$F$5:$G$1006,2,0))</f>
        <v/>
      </c>
      <c r="S177" s="36" t="str">
        <f t="shared" si="36"/>
        <v/>
      </c>
      <c r="T177" s="25" t="str">
        <f t="shared" si="31"/>
        <v/>
      </c>
      <c r="U177" s="25" t="str">
        <f t="shared" si="32"/>
        <v/>
      </c>
    </row>
    <row r="178" spans="2:21" ht="16.5" x14ac:dyDescent="0.3">
      <c r="B178" s="51"/>
      <c r="C178" s="51" t="str">
        <f>IF(B178="","",VLOOKUP(B178,LISTAS!$F$5:$G$1006,2,0))</f>
        <v/>
      </c>
      <c r="D178" s="52"/>
      <c r="E178" s="52"/>
      <c r="F178" s="52" t="str">
        <f t="shared" ref="F178:F213" si="37">IF(D178="",IF(E178="","",SUM(D178:E178)),SUM(D178:E178))</f>
        <v/>
      </c>
      <c r="G178" s="5"/>
      <c r="H178" s="48" t="str">
        <f t="shared" si="29"/>
        <v/>
      </c>
      <c r="I178" s="63" t="str">
        <f t="shared" si="30"/>
        <v/>
      </c>
      <c r="J178" s="63" t="str">
        <f t="shared" si="30"/>
        <v/>
      </c>
      <c r="K178" s="48" t="str">
        <f t="shared" ref="K178:K213" si="38">IF($L178="","",F178)</f>
        <v/>
      </c>
      <c r="L178" s="67" t="str">
        <f t="shared" ref="L178:L213" si="39">H178</f>
        <v/>
      </c>
      <c r="M178" s="48" t="str">
        <f t="shared" ref="M178:M209" si="40">IF(L178="","",LARGE($L$114:$L$213,N178))</f>
        <v/>
      </c>
      <c r="N178" s="49">
        <v>65</v>
      </c>
      <c r="O178" s="28"/>
      <c r="P178" s="47" t="str">
        <f t="shared" ref="P178:P213" si="41">IF(S178&lt;&gt;"",_xlfn.RANK.EQ(S178,$S$114:$S$213,0),"")</f>
        <v/>
      </c>
      <c r="Q178" s="24" t="str">
        <f t="shared" ref="Q178:Q213" si="42">IF($L178="","",VLOOKUP(M178,$H$114:$K$213,2,0))</f>
        <v/>
      </c>
      <c r="R178" s="24" t="str">
        <f>IF($L178="","",VLOOKUP(Q178,LISTAS!$F$5:$G$1006,2,0))</f>
        <v/>
      </c>
      <c r="S178" s="36" t="str">
        <f t="shared" ref="S178:S213" si="43">IF($L178="","",VLOOKUP(M178,$H$114:$K$213,4,0))</f>
        <v/>
      </c>
      <c r="T178" s="25" t="str">
        <f t="shared" si="31"/>
        <v/>
      </c>
      <c r="U178" s="25" t="str">
        <f t="shared" si="32"/>
        <v/>
      </c>
    </row>
    <row r="179" spans="2:21" ht="16.5" x14ac:dyDescent="0.3">
      <c r="B179" s="51"/>
      <c r="C179" s="51" t="str">
        <f>IF(B179="","",VLOOKUP(B179,LISTAS!$F$5:$G$1006,2,0))</f>
        <v/>
      </c>
      <c r="D179" s="52"/>
      <c r="E179" s="52"/>
      <c r="F179" s="52" t="str">
        <f t="shared" si="37"/>
        <v/>
      </c>
      <c r="G179" s="5"/>
      <c r="H179" s="48" t="str">
        <f t="shared" ref="H179:H213" si="44">IF(F179="","",F179+(ROW(F179)/1000))</f>
        <v/>
      </c>
      <c r="I179" s="63" t="str">
        <f t="shared" ref="I179:J213" si="45">IF($L179="","",IF(B179="","",B179))</f>
        <v/>
      </c>
      <c r="J179" s="63" t="str">
        <f t="shared" si="45"/>
        <v/>
      </c>
      <c r="K179" s="48" t="str">
        <f t="shared" si="38"/>
        <v/>
      </c>
      <c r="L179" s="67" t="str">
        <f t="shared" si="39"/>
        <v/>
      </c>
      <c r="M179" s="48" t="str">
        <f t="shared" si="40"/>
        <v/>
      </c>
      <c r="N179" s="49">
        <v>66</v>
      </c>
      <c r="O179" s="28"/>
      <c r="P179" s="47" t="str">
        <f t="shared" si="41"/>
        <v/>
      </c>
      <c r="Q179" s="24" t="str">
        <f t="shared" si="42"/>
        <v/>
      </c>
      <c r="R179" s="24" t="str">
        <f>IF($L179="","",VLOOKUP(Q179,LISTAS!$F$5:$G$1006,2,0))</f>
        <v/>
      </c>
      <c r="S179" s="36" t="str">
        <f t="shared" si="43"/>
        <v/>
      </c>
      <c r="T179" s="25" t="str">
        <f t="shared" ref="T179:T213" si="46">IF($P179="","",IF(S179=$U$5,"",IF($P179=1,400,IF($P179=2,340,IF($P179=3,300,IF($P179=4,280,IF($P179=5,270,IF($P179=6,260,IF($P179=7,250,IF($P179=8,240,IF($P179=9,200,IF($P179=10,200,IF($P179=11,200,IF($P179=12,200,IF($P179=13,200,IF($P179=14,200,IF($P179=15,200,IF($P179=16,200,IF($P179&gt;16,"","")))))))))))))))))))</f>
        <v/>
      </c>
      <c r="U179" s="25" t="str">
        <f t="shared" ref="U179:U213" si="47">IF(P179="","",IF($S$5="NÃO","",IF(S179=$U$5,"",IF(P179=1,400,IF(P179=2,340,IF(P179=3,300,IF(P179=4,280,IF(P179=5,270,IF(P179=6,260,IF(P179=7,250,IF(P179=8,240,IF(P179=9,200,IF(P179=10,200,IF(P179=11,200,IF(P179=12,200,IF(P179=13,200,IF(P179=14,200,IF(P179=15,200,IF(P179=16,200,IF(P179&gt;16,"",""))))))))))))))))))))</f>
        <v/>
      </c>
    </row>
    <row r="180" spans="2:21" ht="16.5" x14ac:dyDescent="0.3">
      <c r="B180" s="51"/>
      <c r="C180" s="51" t="str">
        <f>IF(B180="","",VLOOKUP(B180,LISTAS!$F$5:$G$1006,2,0))</f>
        <v/>
      </c>
      <c r="D180" s="52"/>
      <c r="E180" s="52"/>
      <c r="F180" s="52" t="str">
        <f t="shared" si="37"/>
        <v/>
      </c>
      <c r="G180" s="5"/>
      <c r="H180" s="48" t="str">
        <f t="shared" si="44"/>
        <v/>
      </c>
      <c r="I180" s="63" t="str">
        <f t="shared" si="45"/>
        <v/>
      </c>
      <c r="J180" s="63" t="str">
        <f t="shared" si="45"/>
        <v/>
      </c>
      <c r="K180" s="48" t="str">
        <f t="shared" si="38"/>
        <v/>
      </c>
      <c r="L180" s="67" t="str">
        <f t="shared" si="39"/>
        <v/>
      </c>
      <c r="M180" s="48" t="str">
        <f t="shared" si="40"/>
        <v/>
      </c>
      <c r="N180" s="49">
        <v>67</v>
      </c>
      <c r="O180" s="28"/>
      <c r="P180" s="47" t="str">
        <f t="shared" si="41"/>
        <v/>
      </c>
      <c r="Q180" s="24" t="str">
        <f t="shared" si="42"/>
        <v/>
      </c>
      <c r="R180" s="24" t="str">
        <f>IF($L180="","",VLOOKUP(Q180,LISTAS!$F$5:$G$1006,2,0))</f>
        <v/>
      </c>
      <c r="S180" s="36" t="str">
        <f t="shared" si="43"/>
        <v/>
      </c>
      <c r="T180" s="25" t="str">
        <f t="shared" si="46"/>
        <v/>
      </c>
      <c r="U180" s="25" t="str">
        <f t="shared" si="47"/>
        <v/>
      </c>
    </row>
    <row r="181" spans="2:21" ht="16.5" x14ac:dyDescent="0.3">
      <c r="B181" s="51"/>
      <c r="C181" s="51" t="str">
        <f>IF(B181="","",VLOOKUP(B181,LISTAS!$F$5:$G$1006,2,0))</f>
        <v/>
      </c>
      <c r="D181" s="52"/>
      <c r="E181" s="52"/>
      <c r="F181" s="52" t="str">
        <f t="shared" si="37"/>
        <v/>
      </c>
      <c r="G181" s="5"/>
      <c r="H181" s="48" t="str">
        <f t="shared" si="44"/>
        <v/>
      </c>
      <c r="I181" s="63" t="str">
        <f t="shared" si="45"/>
        <v/>
      </c>
      <c r="J181" s="63" t="str">
        <f t="shared" si="45"/>
        <v/>
      </c>
      <c r="K181" s="48" t="str">
        <f t="shared" si="38"/>
        <v/>
      </c>
      <c r="L181" s="67" t="str">
        <f t="shared" si="39"/>
        <v/>
      </c>
      <c r="M181" s="48" t="str">
        <f t="shared" si="40"/>
        <v/>
      </c>
      <c r="N181" s="49">
        <v>68</v>
      </c>
      <c r="O181" s="28"/>
      <c r="P181" s="47" t="str">
        <f t="shared" si="41"/>
        <v/>
      </c>
      <c r="Q181" s="24" t="str">
        <f t="shared" si="42"/>
        <v/>
      </c>
      <c r="R181" s="24" t="str">
        <f>IF($L181="","",VLOOKUP(Q181,LISTAS!$F$5:$G$1006,2,0))</f>
        <v/>
      </c>
      <c r="S181" s="36" t="str">
        <f t="shared" si="43"/>
        <v/>
      </c>
      <c r="T181" s="25" t="str">
        <f t="shared" si="46"/>
        <v/>
      </c>
      <c r="U181" s="25" t="str">
        <f t="shared" si="47"/>
        <v/>
      </c>
    </row>
    <row r="182" spans="2:21" ht="16.5" x14ac:dyDescent="0.3">
      <c r="B182" s="51"/>
      <c r="C182" s="51" t="str">
        <f>IF(B182="","",VLOOKUP(B182,LISTAS!$F$5:$G$1006,2,0))</f>
        <v/>
      </c>
      <c r="D182" s="52"/>
      <c r="E182" s="52"/>
      <c r="F182" s="52" t="str">
        <f t="shared" si="37"/>
        <v/>
      </c>
      <c r="G182" s="5"/>
      <c r="H182" s="48" t="str">
        <f t="shared" si="44"/>
        <v/>
      </c>
      <c r="I182" s="63" t="str">
        <f t="shared" si="45"/>
        <v/>
      </c>
      <c r="J182" s="63" t="str">
        <f t="shared" si="45"/>
        <v/>
      </c>
      <c r="K182" s="48" t="str">
        <f t="shared" si="38"/>
        <v/>
      </c>
      <c r="L182" s="67" t="str">
        <f t="shared" si="39"/>
        <v/>
      </c>
      <c r="M182" s="48" t="str">
        <f t="shared" si="40"/>
        <v/>
      </c>
      <c r="N182" s="49">
        <v>69</v>
      </c>
      <c r="O182" s="28"/>
      <c r="P182" s="47" t="str">
        <f t="shared" si="41"/>
        <v/>
      </c>
      <c r="Q182" s="24" t="str">
        <f t="shared" si="42"/>
        <v/>
      </c>
      <c r="R182" s="24" t="str">
        <f>IF($L182="","",VLOOKUP(Q182,LISTAS!$F$5:$G$1006,2,0))</f>
        <v/>
      </c>
      <c r="S182" s="36" t="str">
        <f t="shared" si="43"/>
        <v/>
      </c>
      <c r="T182" s="25" t="str">
        <f t="shared" si="46"/>
        <v/>
      </c>
      <c r="U182" s="25" t="str">
        <f t="shared" si="47"/>
        <v/>
      </c>
    </row>
    <row r="183" spans="2:21" ht="16.5" x14ac:dyDescent="0.3">
      <c r="B183" s="51"/>
      <c r="C183" s="51" t="str">
        <f>IF(B183="","",VLOOKUP(B183,LISTAS!$F$5:$G$1006,2,0))</f>
        <v/>
      </c>
      <c r="D183" s="52"/>
      <c r="E183" s="52"/>
      <c r="F183" s="52" t="str">
        <f t="shared" si="37"/>
        <v/>
      </c>
      <c r="G183" s="5"/>
      <c r="H183" s="48" t="str">
        <f t="shared" si="44"/>
        <v/>
      </c>
      <c r="I183" s="63" t="str">
        <f t="shared" si="45"/>
        <v/>
      </c>
      <c r="J183" s="63" t="str">
        <f t="shared" si="45"/>
        <v/>
      </c>
      <c r="K183" s="48" t="str">
        <f t="shared" si="38"/>
        <v/>
      </c>
      <c r="L183" s="67" t="str">
        <f t="shared" si="39"/>
        <v/>
      </c>
      <c r="M183" s="48" t="str">
        <f t="shared" si="40"/>
        <v/>
      </c>
      <c r="N183" s="49">
        <v>70</v>
      </c>
      <c r="O183" s="28"/>
      <c r="P183" s="47" t="str">
        <f t="shared" si="41"/>
        <v/>
      </c>
      <c r="Q183" s="24" t="str">
        <f t="shared" si="42"/>
        <v/>
      </c>
      <c r="R183" s="24" t="str">
        <f>IF($L183="","",VLOOKUP(Q183,LISTAS!$F$5:$G$1006,2,0))</f>
        <v/>
      </c>
      <c r="S183" s="36" t="str">
        <f t="shared" si="43"/>
        <v/>
      </c>
      <c r="T183" s="25" t="str">
        <f t="shared" si="46"/>
        <v/>
      </c>
      <c r="U183" s="25" t="str">
        <f t="shared" si="47"/>
        <v/>
      </c>
    </row>
    <row r="184" spans="2:21" ht="16.5" x14ac:dyDescent="0.3">
      <c r="B184" s="51"/>
      <c r="C184" s="51" t="str">
        <f>IF(B184="","",VLOOKUP(B184,LISTAS!$F$5:$G$1006,2,0))</f>
        <v/>
      </c>
      <c r="D184" s="52"/>
      <c r="E184" s="52"/>
      <c r="F184" s="52" t="str">
        <f t="shared" si="37"/>
        <v/>
      </c>
      <c r="G184" s="5"/>
      <c r="H184" s="48" t="str">
        <f t="shared" si="44"/>
        <v/>
      </c>
      <c r="I184" s="63" t="str">
        <f t="shared" si="45"/>
        <v/>
      </c>
      <c r="J184" s="63" t="str">
        <f t="shared" si="45"/>
        <v/>
      </c>
      <c r="K184" s="48" t="str">
        <f t="shared" si="38"/>
        <v/>
      </c>
      <c r="L184" s="67" t="str">
        <f t="shared" si="39"/>
        <v/>
      </c>
      <c r="M184" s="48" t="str">
        <f t="shared" si="40"/>
        <v/>
      </c>
      <c r="N184" s="49">
        <v>71</v>
      </c>
      <c r="O184" s="28"/>
      <c r="P184" s="47" t="str">
        <f t="shared" si="41"/>
        <v/>
      </c>
      <c r="Q184" s="24" t="str">
        <f t="shared" si="42"/>
        <v/>
      </c>
      <c r="R184" s="24" t="str">
        <f>IF($L184="","",VLOOKUP(Q184,LISTAS!$F$5:$G$1006,2,0))</f>
        <v/>
      </c>
      <c r="S184" s="36" t="str">
        <f t="shared" si="43"/>
        <v/>
      </c>
      <c r="T184" s="25" t="str">
        <f t="shared" si="46"/>
        <v/>
      </c>
      <c r="U184" s="25" t="str">
        <f t="shared" si="47"/>
        <v/>
      </c>
    </row>
    <row r="185" spans="2:21" ht="16.5" x14ac:dyDescent="0.3">
      <c r="B185" s="51"/>
      <c r="C185" s="51" t="str">
        <f>IF(B185="","",VLOOKUP(B185,LISTAS!$F$5:$G$1006,2,0))</f>
        <v/>
      </c>
      <c r="D185" s="52"/>
      <c r="E185" s="52"/>
      <c r="F185" s="52" t="str">
        <f t="shared" si="37"/>
        <v/>
      </c>
      <c r="G185" s="5"/>
      <c r="H185" s="48" t="str">
        <f t="shared" si="44"/>
        <v/>
      </c>
      <c r="I185" s="63" t="str">
        <f t="shared" si="45"/>
        <v/>
      </c>
      <c r="J185" s="63" t="str">
        <f t="shared" si="45"/>
        <v/>
      </c>
      <c r="K185" s="48" t="str">
        <f t="shared" si="38"/>
        <v/>
      </c>
      <c r="L185" s="67" t="str">
        <f t="shared" si="39"/>
        <v/>
      </c>
      <c r="M185" s="48" t="str">
        <f t="shared" si="40"/>
        <v/>
      </c>
      <c r="N185" s="49">
        <v>72</v>
      </c>
      <c r="O185" s="28"/>
      <c r="P185" s="47" t="str">
        <f t="shared" si="41"/>
        <v/>
      </c>
      <c r="Q185" s="24" t="str">
        <f t="shared" si="42"/>
        <v/>
      </c>
      <c r="R185" s="24" t="str">
        <f>IF($L185="","",VLOOKUP(Q185,LISTAS!$F$5:$G$1006,2,0))</f>
        <v/>
      </c>
      <c r="S185" s="36" t="str">
        <f t="shared" si="43"/>
        <v/>
      </c>
      <c r="T185" s="25" t="str">
        <f t="shared" si="46"/>
        <v/>
      </c>
      <c r="U185" s="25" t="str">
        <f t="shared" si="47"/>
        <v/>
      </c>
    </row>
    <row r="186" spans="2:21" ht="16.5" x14ac:dyDescent="0.3">
      <c r="B186" s="51"/>
      <c r="C186" s="51" t="str">
        <f>IF(B186="","",VLOOKUP(B186,LISTAS!$F$5:$G$1006,2,0))</f>
        <v/>
      </c>
      <c r="D186" s="52"/>
      <c r="E186" s="52"/>
      <c r="F186" s="52" t="str">
        <f t="shared" si="37"/>
        <v/>
      </c>
      <c r="G186" s="5"/>
      <c r="H186" s="48" t="str">
        <f t="shared" si="44"/>
        <v/>
      </c>
      <c r="I186" s="63" t="str">
        <f t="shared" si="45"/>
        <v/>
      </c>
      <c r="J186" s="63" t="str">
        <f t="shared" si="45"/>
        <v/>
      </c>
      <c r="K186" s="48" t="str">
        <f t="shared" si="38"/>
        <v/>
      </c>
      <c r="L186" s="67" t="str">
        <f t="shared" si="39"/>
        <v/>
      </c>
      <c r="M186" s="48" t="str">
        <f t="shared" si="40"/>
        <v/>
      </c>
      <c r="N186" s="49">
        <v>73</v>
      </c>
      <c r="O186" s="28"/>
      <c r="P186" s="47" t="str">
        <f t="shared" si="41"/>
        <v/>
      </c>
      <c r="Q186" s="24" t="str">
        <f t="shared" si="42"/>
        <v/>
      </c>
      <c r="R186" s="24" t="str">
        <f>IF($L186="","",VLOOKUP(Q186,LISTAS!$F$5:$G$1006,2,0))</f>
        <v/>
      </c>
      <c r="S186" s="36" t="str">
        <f t="shared" si="43"/>
        <v/>
      </c>
      <c r="T186" s="25" t="str">
        <f t="shared" si="46"/>
        <v/>
      </c>
      <c r="U186" s="25" t="str">
        <f t="shared" si="47"/>
        <v/>
      </c>
    </row>
    <row r="187" spans="2:21" ht="16.5" x14ac:dyDescent="0.3">
      <c r="B187" s="51"/>
      <c r="C187" s="51" t="str">
        <f>IF(B187="","",VLOOKUP(B187,LISTAS!$F$5:$G$1006,2,0))</f>
        <v/>
      </c>
      <c r="D187" s="52"/>
      <c r="E187" s="52"/>
      <c r="F187" s="52" t="str">
        <f t="shared" si="37"/>
        <v/>
      </c>
      <c r="G187" s="5"/>
      <c r="H187" s="48" t="str">
        <f t="shared" si="44"/>
        <v/>
      </c>
      <c r="I187" s="63" t="str">
        <f t="shared" si="45"/>
        <v/>
      </c>
      <c r="J187" s="63" t="str">
        <f t="shared" si="45"/>
        <v/>
      </c>
      <c r="K187" s="48" t="str">
        <f t="shared" si="38"/>
        <v/>
      </c>
      <c r="L187" s="67" t="str">
        <f t="shared" si="39"/>
        <v/>
      </c>
      <c r="M187" s="48" t="str">
        <f t="shared" si="40"/>
        <v/>
      </c>
      <c r="N187" s="49">
        <v>74</v>
      </c>
      <c r="O187" s="28"/>
      <c r="P187" s="47" t="str">
        <f t="shared" si="41"/>
        <v/>
      </c>
      <c r="Q187" s="24" t="str">
        <f t="shared" si="42"/>
        <v/>
      </c>
      <c r="R187" s="24" t="str">
        <f>IF($L187="","",VLOOKUP(Q187,LISTAS!$F$5:$G$1006,2,0))</f>
        <v/>
      </c>
      <c r="S187" s="36" t="str">
        <f t="shared" si="43"/>
        <v/>
      </c>
      <c r="T187" s="25" t="str">
        <f t="shared" si="46"/>
        <v/>
      </c>
      <c r="U187" s="25" t="str">
        <f t="shared" si="47"/>
        <v/>
      </c>
    </row>
    <row r="188" spans="2:21" ht="16.5" x14ac:dyDescent="0.3">
      <c r="B188" s="51"/>
      <c r="C188" s="51" t="str">
        <f>IF(B188="","",VLOOKUP(B188,LISTAS!$F$5:$G$1006,2,0))</f>
        <v/>
      </c>
      <c r="D188" s="52"/>
      <c r="E188" s="52"/>
      <c r="F188" s="52" t="str">
        <f t="shared" si="37"/>
        <v/>
      </c>
      <c r="G188" s="5"/>
      <c r="H188" s="48" t="str">
        <f t="shared" si="44"/>
        <v/>
      </c>
      <c r="I188" s="63" t="str">
        <f t="shared" si="45"/>
        <v/>
      </c>
      <c r="J188" s="63" t="str">
        <f t="shared" si="45"/>
        <v/>
      </c>
      <c r="K188" s="48" t="str">
        <f t="shared" si="38"/>
        <v/>
      </c>
      <c r="L188" s="67" t="str">
        <f t="shared" si="39"/>
        <v/>
      </c>
      <c r="M188" s="48" t="str">
        <f t="shared" si="40"/>
        <v/>
      </c>
      <c r="N188" s="49">
        <v>75</v>
      </c>
      <c r="O188" s="28"/>
      <c r="P188" s="47" t="str">
        <f t="shared" si="41"/>
        <v/>
      </c>
      <c r="Q188" s="24" t="str">
        <f t="shared" si="42"/>
        <v/>
      </c>
      <c r="R188" s="24" t="str">
        <f>IF($L188="","",VLOOKUP(Q188,LISTAS!$F$5:$G$1006,2,0))</f>
        <v/>
      </c>
      <c r="S188" s="36" t="str">
        <f t="shared" si="43"/>
        <v/>
      </c>
      <c r="T188" s="25" t="str">
        <f t="shared" si="46"/>
        <v/>
      </c>
      <c r="U188" s="25" t="str">
        <f t="shared" si="47"/>
        <v/>
      </c>
    </row>
    <row r="189" spans="2:21" ht="16.5" x14ac:dyDescent="0.3">
      <c r="B189" s="51"/>
      <c r="C189" s="51" t="str">
        <f>IF(B189="","",VLOOKUP(B189,LISTAS!$F$5:$G$1006,2,0))</f>
        <v/>
      </c>
      <c r="D189" s="52"/>
      <c r="E189" s="52"/>
      <c r="F189" s="52" t="str">
        <f t="shared" si="37"/>
        <v/>
      </c>
      <c r="G189" s="5"/>
      <c r="H189" s="48" t="str">
        <f t="shared" si="44"/>
        <v/>
      </c>
      <c r="I189" s="63" t="str">
        <f t="shared" si="45"/>
        <v/>
      </c>
      <c r="J189" s="63" t="str">
        <f t="shared" si="45"/>
        <v/>
      </c>
      <c r="K189" s="48" t="str">
        <f t="shared" si="38"/>
        <v/>
      </c>
      <c r="L189" s="67" t="str">
        <f t="shared" si="39"/>
        <v/>
      </c>
      <c r="M189" s="48" t="str">
        <f t="shared" si="40"/>
        <v/>
      </c>
      <c r="N189" s="49">
        <v>76</v>
      </c>
      <c r="O189" s="28"/>
      <c r="P189" s="47" t="str">
        <f t="shared" si="41"/>
        <v/>
      </c>
      <c r="Q189" s="24" t="str">
        <f t="shared" si="42"/>
        <v/>
      </c>
      <c r="R189" s="24" t="str">
        <f>IF($L189="","",VLOOKUP(Q189,LISTAS!$F$5:$G$1006,2,0))</f>
        <v/>
      </c>
      <c r="S189" s="36" t="str">
        <f t="shared" si="43"/>
        <v/>
      </c>
      <c r="T189" s="25" t="str">
        <f t="shared" si="46"/>
        <v/>
      </c>
      <c r="U189" s="25" t="str">
        <f t="shared" si="47"/>
        <v/>
      </c>
    </row>
    <row r="190" spans="2:21" ht="16.5" x14ac:dyDescent="0.3">
      <c r="B190" s="51"/>
      <c r="C190" s="51" t="str">
        <f>IF(B190="","",VLOOKUP(B190,LISTAS!$F$5:$G$1006,2,0))</f>
        <v/>
      </c>
      <c r="D190" s="52"/>
      <c r="E190" s="52"/>
      <c r="F190" s="52" t="str">
        <f t="shared" si="37"/>
        <v/>
      </c>
      <c r="G190" s="5"/>
      <c r="H190" s="48" t="str">
        <f t="shared" si="44"/>
        <v/>
      </c>
      <c r="I190" s="63" t="str">
        <f t="shared" si="45"/>
        <v/>
      </c>
      <c r="J190" s="63" t="str">
        <f t="shared" si="45"/>
        <v/>
      </c>
      <c r="K190" s="48" t="str">
        <f t="shared" si="38"/>
        <v/>
      </c>
      <c r="L190" s="67" t="str">
        <f t="shared" si="39"/>
        <v/>
      </c>
      <c r="M190" s="48" t="str">
        <f t="shared" si="40"/>
        <v/>
      </c>
      <c r="N190" s="49">
        <v>77</v>
      </c>
      <c r="O190" s="28"/>
      <c r="P190" s="47" t="str">
        <f t="shared" si="41"/>
        <v/>
      </c>
      <c r="Q190" s="24" t="str">
        <f t="shared" si="42"/>
        <v/>
      </c>
      <c r="R190" s="24" t="str">
        <f>IF($L190="","",VLOOKUP(Q190,LISTAS!$F$5:$G$1006,2,0))</f>
        <v/>
      </c>
      <c r="S190" s="36" t="str">
        <f t="shared" si="43"/>
        <v/>
      </c>
      <c r="T190" s="25" t="str">
        <f t="shared" si="46"/>
        <v/>
      </c>
      <c r="U190" s="25" t="str">
        <f t="shared" si="47"/>
        <v/>
      </c>
    </row>
    <row r="191" spans="2:21" ht="16.5" x14ac:dyDescent="0.3">
      <c r="B191" s="51"/>
      <c r="C191" s="51" t="str">
        <f>IF(B191="","",VLOOKUP(B191,LISTAS!$F$5:$G$1006,2,0))</f>
        <v/>
      </c>
      <c r="D191" s="52"/>
      <c r="E191" s="52"/>
      <c r="F191" s="52" t="str">
        <f t="shared" si="37"/>
        <v/>
      </c>
      <c r="G191" s="5"/>
      <c r="H191" s="48" t="str">
        <f t="shared" si="44"/>
        <v/>
      </c>
      <c r="I191" s="63" t="str">
        <f t="shared" si="45"/>
        <v/>
      </c>
      <c r="J191" s="63" t="str">
        <f t="shared" si="45"/>
        <v/>
      </c>
      <c r="K191" s="48" t="str">
        <f t="shared" si="38"/>
        <v/>
      </c>
      <c r="L191" s="67" t="str">
        <f t="shared" si="39"/>
        <v/>
      </c>
      <c r="M191" s="48" t="str">
        <f t="shared" si="40"/>
        <v/>
      </c>
      <c r="N191" s="49">
        <v>78</v>
      </c>
      <c r="O191" s="28"/>
      <c r="P191" s="47" t="str">
        <f t="shared" si="41"/>
        <v/>
      </c>
      <c r="Q191" s="24" t="str">
        <f t="shared" si="42"/>
        <v/>
      </c>
      <c r="R191" s="24" t="str">
        <f>IF($L191="","",VLOOKUP(Q191,LISTAS!$F$5:$G$1006,2,0))</f>
        <v/>
      </c>
      <c r="S191" s="36" t="str">
        <f t="shared" si="43"/>
        <v/>
      </c>
      <c r="T191" s="25" t="str">
        <f t="shared" si="46"/>
        <v/>
      </c>
      <c r="U191" s="25" t="str">
        <f t="shared" si="47"/>
        <v/>
      </c>
    </row>
    <row r="192" spans="2:21" ht="16.5" x14ac:dyDescent="0.3">
      <c r="B192" s="51"/>
      <c r="C192" s="51" t="str">
        <f>IF(B192="","",VLOOKUP(B192,LISTAS!$F$5:$G$1006,2,0))</f>
        <v/>
      </c>
      <c r="D192" s="52"/>
      <c r="E192" s="52"/>
      <c r="F192" s="52" t="str">
        <f t="shared" si="37"/>
        <v/>
      </c>
      <c r="G192" s="5"/>
      <c r="H192" s="48" t="str">
        <f t="shared" si="44"/>
        <v/>
      </c>
      <c r="I192" s="63" t="str">
        <f t="shared" si="45"/>
        <v/>
      </c>
      <c r="J192" s="63" t="str">
        <f t="shared" si="45"/>
        <v/>
      </c>
      <c r="K192" s="48" t="str">
        <f t="shared" si="38"/>
        <v/>
      </c>
      <c r="L192" s="67" t="str">
        <f t="shared" si="39"/>
        <v/>
      </c>
      <c r="M192" s="48" t="str">
        <f t="shared" si="40"/>
        <v/>
      </c>
      <c r="N192" s="49">
        <v>79</v>
      </c>
      <c r="O192" s="28"/>
      <c r="P192" s="47" t="str">
        <f t="shared" si="41"/>
        <v/>
      </c>
      <c r="Q192" s="24" t="str">
        <f t="shared" si="42"/>
        <v/>
      </c>
      <c r="R192" s="24" t="str">
        <f>IF($L192="","",VLOOKUP(Q192,LISTAS!$F$5:$G$1006,2,0))</f>
        <v/>
      </c>
      <c r="S192" s="36" t="str">
        <f t="shared" si="43"/>
        <v/>
      </c>
      <c r="T192" s="25" t="str">
        <f t="shared" si="46"/>
        <v/>
      </c>
      <c r="U192" s="25" t="str">
        <f t="shared" si="47"/>
        <v/>
      </c>
    </row>
    <row r="193" spans="2:21" ht="16.5" x14ac:dyDescent="0.3">
      <c r="B193" s="51"/>
      <c r="C193" s="51" t="str">
        <f>IF(B193="","",VLOOKUP(B193,LISTAS!$F$5:$G$1006,2,0))</f>
        <v/>
      </c>
      <c r="D193" s="52"/>
      <c r="E193" s="52"/>
      <c r="F193" s="52" t="str">
        <f t="shared" si="37"/>
        <v/>
      </c>
      <c r="G193" s="5"/>
      <c r="H193" s="48" t="str">
        <f t="shared" si="44"/>
        <v/>
      </c>
      <c r="I193" s="63" t="str">
        <f t="shared" si="45"/>
        <v/>
      </c>
      <c r="J193" s="63" t="str">
        <f t="shared" si="45"/>
        <v/>
      </c>
      <c r="K193" s="48" t="str">
        <f t="shared" si="38"/>
        <v/>
      </c>
      <c r="L193" s="67" t="str">
        <f t="shared" si="39"/>
        <v/>
      </c>
      <c r="M193" s="48" t="str">
        <f t="shared" si="40"/>
        <v/>
      </c>
      <c r="N193" s="49">
        <v>80</v>
      </c>
      <c r="O193" s="28"/>
      <c r="P193" s="47" t="str">
        <f t="shared" si="41"/>
        <v/>
      </c>
      <c r="Q193" s="24" t="str">
        <f t="shared" si="42"/>
        <v/>
      </c>
      <c r="R193" s="24" t="str">
        <f>IF($L193="","",VLOOKUP(Q193,LISTAS!$F$5:$G$1006,2,0))</f>
        <v/>
      </c>
      <c r="S193" s="36" t="str">
        <f t="shared" si="43"/>
        <v/>
      </c>
      <c r="T193" s="25" t="str">
        <f t="shared" si="46"/>
        <v/>
      </c>
      <c r="U193" s="25" t="str">
        <f t="shared" si="47"/>
        <v/>
      </c>
    </row>
    <row r="194" spans="2:21" ht="16.5" x14ac:dyDescent="0.3">
      <c r="B194" s="51"/>
      <c r="C194" s="51" t="str">
        <f>IF(B194="","",VLOOKUP(B194,LISTAS!$F$5:$G$1006,2,0))</f>
        <v/>
      </c>
      <c r="D194" s="52"/>
      <c r="E194" s="52"/>
      <c r="F194" s="52" t="str">
        <f t="shared" si="37"/>
        <v/>
      </c>
      <c r="G194" s="5"/>
      <c r="H194" s="48" t="str">
        <f t="shared" si="44"/>
        <v/>
      </c>
      <c r="I194" s="63" t="str">
        <f t="shared" si="45"/>
        <v/>
      </c>
      <c r="J194" s="63" t="str">
        <f t="shared" si="45"/>
        <v/>
      </c>
      <c r="K194" s="48" t="str">
        <f t="shared" si="38"/>
        <v/>
      </c>
      <c r="L194" s="67" t="str">
        <f t="shared" si="39"/>
        <v/>
      </c>
      <c r="M194" s="48" t="str">
        <f t="shared" si="40"/>
        <v/>
      </c>
      <c r="N194" s="49">
        <v>81</v>
      </c>
      <c r="O194" s="28"/>
      <c r="P194" s="47" t="str">
        <f t="shared" si="41"/>
        <v/>
      </c>
      <c r="Q194" s="24" t="str">
        <f t="shared" si="42"/>
        <v/>
      </c>
      <c r="R194" s="24" t="str">
        <f>IF($L194="","",VLOOKUP(Q194,LISTAS!$F$5:$G$1006,2,0))</f>
        <v/>
      </c>
      <c r="S194" s="36" t="str">
        <f t="shared" si="43"/>
        <v/>
      </c>
      <c r="T194" s="25" t="str">
        <f t="shared" si="46"/>
        <v/>
      </c>
      <c r="U194" s="25" t="str">
        <f t="shared" si="47"/>
        <v/>
      </c>
    </row>
    <row r="195" spans="2:21" ht="16.5" x14ac:dyDescent="0.3">
      <c r="B195" s="51"/>
      <c r="C195" s="51" t="str">
        <f>IF(B195="","",VLOOKUP(B195,LISTAS!$F$5:$G$1006,2,0))</f>
        <v/>
      </c>
      <c r="D195" s="52"/>
      <c r="E195" s="52"/>
      <c r="F195" s="52" t="str">
        <f t="shared" si="37"/>
        <v/>
      </c>
      <c r="G195" s="5"/>
      <c r="H195" s="48" t="str">
        <f t="shared" si="44"/>
        <v/>
      </c>
      <c r="I195" s="63" t="str">
        <f t="shared" si="45"/>
        <v/>
      </c>
      <c r="J195" s="63" t="str">
        <f t="shared" si="45"/>
        <v/>
      </c>
      <c r="K195" s="48" t="str">
        <f t="shared" si="38"/>
        <v/>
      </c>
      <c r="L195" s="67" t="str">
        <f t="shared" si="39"/>
        <v/>
      </c>
      <c r="M195" s="48" t="str">
        <f t="shared" si="40"/>
        <v/>
      </c>
      <c r="N195" s="49">
        <v>82</v>
      </c>
      <c r="O195" s="28"/>
      <c r="P195" s="47" t="str">
        <f t="shared" si="41"/>
        <v/>
      </c>
      <c r="Q195" s="24" t="str">
        <f t="shared" si="42"/>
        <v/>
      </c>
      <c r="R195" s="24" t="str">
        <f>IF($L195="","",VLOOKUP(Q195,LISTAS!$F$5:$G$1006,2,0))</f>
        <v/>
      </c>
      <c r="S195" s="36" t="str">
        <f t="shared" si="43"/>
        <v/>
      </c>
      <c r="T195" s="25" t="str">
        <f t="shared" si="46"/>
        <v/>
      </c>
      <c r="U195" s="25" t="str">
        <f t="shared" si="47"/>
        <v/>
      </c>
    </row>
    <row r="196" spans="2:21" ht="16.5" x14ac:dyDescent="0.3">
      <c r="B196" s="51"/>
      <c r="C196" s="51" t="str">
        <f>IF(B196="","",VLOOKUP(B196,LISTAS!$F$5:$G$1006,2,0))</f>
        <v/>
      </c>
      <c r="D196" s="52"/>
      <c r="E196" s="52"/>
      <c r="F196" s="52" t="str">
        <f t="shared" si="37"/>
        <v/>
      </c>
      <c r="G196" s="5"/>
      <c r="H196" s="48" t="str">
        <f t="shared" si="44"/>
        <v/>
      </c>
      <c r="I196" s="63" t="str">
        <f t="shared" si="45"/>
        <v/>
      </c>
      <c r="J196" s="63" t="str">
        <f t="shared" si="45"/>
        <v/>
      </c>
      <c r="K196" s="48" t="str">
        <f t="shared" si="38"/>
        <v/>
      </c>
      <c r="L196" s="67" t="str">
        <f t="shared" si="39"/>
        <v/>
      </c>
      <c r="M196" s="48" t="str">
        <f t="shared" si="40"/>
        <v/>
      </c>
      <c r="N196" s="49">
        <v>83</v>
      </c>
      <c r="O196" s="28"/>
      <c r="P196" s="47" t="str">
        <f t="shared" si="41"/>
        <v/>
      </c>
      <c r="Q196" s="24" t="str">
        <f t="shared" si="42"/>
        <v/>
      </c>
      <c r="R196" s="24" t="str">
        <f>IF($L196="","",VLOOKUP(Q196,LISTAS!$F$5:$G$1006,2,0))</f>
        <v/>
      </c>
      <c r="S196" s="36" t="str">
        <f t="shared" si="43"/>
        <v/>
      </c>
      <c r="T196" s="25" t="str">
        <f t="shared" si="46"/>
        <v/>
      </c>
      <c r="U196" s="25" t="str">
        <f t="shared" si="47"/>
        <v/>
      </c>
    </row>
    <row r="197" spans="2:21" ht="16.5" x14ac:dyDescent="0.3">
      <c r="B197" s="51"/>
      <c r="C197" s="51" t="str">
        <f>IF(B197="","",VLOOKUP(B197,LISTAS!$F$5:$G$1006,2,0))</f>
        <v/>
      </c>
      <c r="D197" s="52"/>
      <c r="E197" s="52"/>
      <c r="F197" s="52" t="str">
        <f t="shared" si="37"/>
        <v/>
      </c>
      <c r="G197" s="5"/>
      <c r="H197" s="48" t="str">
        <f t="shared" si="44"/>
        <v/>
      </c>
      <c r="I197" s="63" t="str">
        <f t="shared" si="45"/>
        <v/>
      </c>
      <c r="J197" s="63" t="str">
        <f t="shared" si="45"/>
        <v/>
      </c>
      <c r="K197" s="48" t="str">
        <f t="shared" si="38"/>
        <v/>
      </c>
      <c r="L197" s="67" t="str">
        <f t="shared" si="39"/>
        <v/>
      </c>
      <c r="M197" s="48" t="str">
        <f t="shared" si="40"/>
        <v/>
      </c>
      <c r="N197" s="49">
        <v>84</v>
      </c>
      <c r="O197" s="28"/>
      <c r="P197" s="47" t="str">
        <f t="shared" si="41"/>
        <v/>
      </c>
      <c r="Q197" s="24" t="str">
        <f t="shared" si="42"/>
        <v/>
      </c>
      <c r="R197" s="24" t="str">
        <f>IF($L197="","",VLOOKUP(Q197,LISTAS!$F$5:$G$1006,2,0))</f>
        <v/>
      </c>
      <c r="S197" s="36" t="str">
        <f t="shared" si="43"/>
        <v/>
      </c>
      <c r="T197" s="25" t="str">
        <f t="shared" si="46"/>
        <v/>
      </c>
      <c r="U197" s="25" t="str">
        <f t="shared" si="47"/>
        <v/>
      </c>
    </row>
    <row r="198" spans="2:21" ht="16.5" x14ac:dyDescent="0.3">
      <c r="B198" s="51"/>
      <c r="C198" s="51" t="str">
        <f>IF(B198="","",VLOOKUP(B198,LISTAS!$F$5:$G$1006,2,0))</f>
        <v/>
      </c>
      <c r="D198" s="52"/>
      <c r="E198" s="52"/>
      <c r="F198" s="52" t="str">
        <f t="shared" si="37"/>
        <v/>
      </c>
      <c r="G198" s="5"/>
      <c r="H198" s="48" t="str">
        <f t="shared" si="44"/>
        <v/>
      </c>
      <c r="I198" s="63" t="str">
        <f t="shared" si="45"/>
        <v/>
      </c>
      <c r="J198" s="63" t="str">
        <f t="shared" si="45"/>
        <v/>
      </c>
      <c r="K198" s="48" t="str">
        <f t="shared" si="38"/>
        <v/>
      </c>
      <c r="L198" s="67" t="str">
        <f t="shared" si="39"/>
        <v/>
      </c>
      <c r="M198" s="48" t="str">
        <f t="shared" si="40"/>
        <v/>
      </c>
      <c r="N198" s="49">
        <v>85</v>
      </c>
      <c r="O198" s="28"/>
      <c r="P198" s="47" t="str">
        <f t="shared" si="41"/>
        <v/>
      </c>
      <c r="Q198" s="24" t="str">
        <f t="shared" si="42"/>
        <v/>
      </c>
      <c r="R198" s="24" t="str">
        <f>IF($L198="","",VLOOKUP(Q198,LISTAS!$F$5:$G$1006,2,0))</f>
        <v/>
      </c>
      <c r="S198" s="36" t="str">
        <f t="shared" si="43"/>
        <v/>
      </c>
      <c r="T198" s="25" t="str">
        <f t="shared" si="46"/>
        <v/>
      </c>
      <c r="U198" s="25" t="str">
        <f t="shared" si="47"/>
        <v/>
      </c>
    </row>
    <row r="199" spans="2:21" ht="16.5" x14ac:dyDescent="0.3">
      <c r="B199" s="51"/>
      <c r="C199" s="51" t="str">
        <f>IF(B199="","",VLOOKUP(B199,LISTAS!$F$5:$G$1006,2,0))</f>
        <v/>
      </c>
      <c r="D199" s="52"/>
      <c r="E199" s="52"/>
      <c r="F199" s="52" t="str">
        <f t="shared" si="37"/>
        <v/>
      </c>
      <c r="G199" s="5"/>
      <c r="H199" s="48" t="str">
        <f t="shared" si="44"/>
        <v/>
      </c>
      <c r="I199" s="63" t="str">
        <f t="shared" si="45"/>
        <v/>
      </c>
      <c r="J199" s="63" t="str">
        <f t="shared" si="45"/>
        <v/>
      </c>
      <c r="K199" s="48" t="str">
        <f t="shared" si="38"/>
        <v/>
      </c>
      <c r="L199" s="67" t="str">
        <f t="shared" si="39"/>
        <v/>
      </c>
      <c r="M199" s="48" t="str">
        <f t="shared" si="40"/>
        <v/>
      </c>
      <c r="N199" s="49">
        <v>86</v>
      </c>
      <c r="O199" s="28"/>
      <c r="P199" s="47" t="str">
        <f t="shared" si="41"/>
        <v/>
      </c>
      <c r="Q199" s="24" t="str">
        <f t="shared" si="42"/>
        <v/>
      </c>
      <c r="R199" s="24" t="str">
        <f>IF($L199="","",VLOOKUP(Q199,LISTAS!$F$5:$G$1006,2,0))</f>
        <v/>
      </c>
      <c r="S199" s="36" t="str">
        <f t="shared" si="43"/>
        <v/>
      </c>
      <c r="T199" s="25" t="str">
        <f t="shared" si="46"/>
        <v/>
      </c>
      <c r="U199" s="25" t="str">
        <f t="shared" si="47"/>
        <v/>
      </c>
    </row>
    <row r="200" spans="2:21" ht="16.5" x14ac:dyDescent="0.3">
      <c r="B200" s="51"/>
      <c r="C200" s="51" t="str">
        <f>IF(B200="","",VLOOKUP(B200,LISTAS!$F$5:$G$1006,2,0))</f>
        <v/>
      </c>
      <c r="D200" s="52"/>
      <c r="E200" s="52"/>
      <c r="F200" s="52" t="str">
        <f t="shared" si="37"/>
        <v/>
      </c>
      <c r="G200" s="5"/>
      <c r="H200" s="48" t="str">
        <f t="shared" si="44"/>
        <v/>
      </c>
      <c r="I200" s="63" t="str">
        <f t="shared" si="45"/>
        <v/>
      </c>
      <c r="J200" s="63" t="str">
        <f t="shared" si="45"/>
        <v/>
      </c>
      <c r="K200" s="48" t="str">
        <f t="shared" si="38"/>
        <v/>
      </c>
      <c r="L200" s="67" t="str">
        <f t="shared" si="39"/>
        <v/>
      </c>
      <c r="M200" s="48" t="str">
        <f t="shared" si="40"/>
        <v/>
      </c>
      <c r="N200" s="49">
        <v>87</v>
      </c>
      <c r="O200" s="28"/>
      <c r="P200" s="47" t="str">
        <f t="shared" si="41"/>
        <v/>
      </c>
      <c r="Q200" s="24" t="str">
        <f t="shared" si="42"/>
        <v/>
      </c>
      <c r="R200" s="24" t="str">
        <f>IF($L200="","",VLOOKUP(Q200,LISTAS!$F$5:$G$1006,2,0))</f>
        <v/>
      </c>
      <c r="S200" s="36" t="str">
        <f t="shared" si="43"/>
        <v/>
      </c>
      <c r="T200" s="25" t="str">
        <f t="shared" si="46"/>
        <v/>
      </c>
      <c r="U200" s="25" t="str">
        <f t="shared" si="47"/>
        <v/>
      </c>
    </row>
    <row r="201" spans="2:21" ht="16.5" x14ac:dyDescent="0.3">
      <c r="B201" s="51"/>
      <c r="C201" s="51" t="str">
        <f>IF(B201="","",VLOOKUP(B201,LISTAS!$F$5:$G$1006,2,0))</f>
        <v/>
      </c>
      <c r="D201" s="52"/>
      <c r="E201" s="52"/>
      <c r="F201" s="52" t="str">
        <f t="shared" si="37"/>
        <v/>
      </c>
      <c r="G201" s="5"/>
      <c r="H201" s="48" t="str">
        <f t="shared" si="44"/>
        <v/>
      </c>
      <c r="I201" s="63" t="str">
        <f t="shared" si="45"/>
        <v/>
      </c>
      <c r="J201" s="63" t="str">
        <f t="shared" si="45"/>
        <v/>
      </c>
      <c r="K201" s="48" t="str">
        <f t="shared" si="38"/>
        <v/>
      </c>
      <c r="L201" s="67" t="str">
        <f t="shared" si="39"/>
        <v/>
      </c>
      <c r="M201" s="48" t="str">
        <f t="shared" si="40"/>
        <v/>
      </c>
      <c r="N201" s="49">
        <v>88</v>
      </c>
      <c r="O201" s="28"/>
      <c r="P201" s="47" t="str">
        <f t="shared" si="41"/>
        <v/>
      </c>
      <c r="Q201" s="24" t="str">
        <f t="shared" si="42"/>
        <v/>
      </c>
      <c r="R201" s="24" t="str">
        <f>IF($L201="","",VLOOKUP(Q201,LISTAS!$F$5:$G$1006,2,0))</f>
        <v/>
      </c>
      <c r="S201" s="36" t="str">
        <f t="shared" si="43"/>
        <v/>
      </c>
      <c r="T201" s="25" t="str">
        <f t="shared" si="46"/>
        <v/>
      </c>
      <c r="U201" s="25" t="str">
        <f t="shared" si="47"/>
        <v/>
      </c>
    </row>
    <row r="202" spans="2:21" ht="16.5" x14ac:dyDescent="0.3">
      <c r="B202" s="51"/>
      <c r="C202" s="51" t="str">
        <f>IF(B202="","",VLOOKUP(B202,LISTAS!$F$5:$G$1006,2,0))</f>
        <v/>
      </c>
      <c r="D202" s="52"/>
      <c r="E202" s="52"/>
      <c r="F202" s="52" t="str">
        <f t="shared" si="37"/>
        <v/>
      </c>
      <c r="G202" s="5"/>
      <c r="H202" s="48" t="str">
        <f t="shared" si="44"/>
        <v/>
      </c>
      <c r="I202" s="63" t="str">
        <f t="shared" si="45"/>
        <v/>
      </c>
      <c r="J202" s="63" t="str">
        <f t="shared" si="45"/>
        <v/>
      </c>
      <c r="K202" s="48" t="str">
        <f t="shared" si="38"/>
        <v/>
      </c>
      <c r="L202" s="67" t="str">
        <f t="shared" si="39"/>
        <v/>
      </c>
      <c r="M202" s="48" t="str">
        <f t="shared" si="40"/>
        <v/>
      </c>
      <c r="N202" s="49">
        <v>89</v>
      </c>
      <c r="O202" s="28"/>
      <c r="P202" s="47" t="str">
        <f t="shared" si="41"/>
        <v/>
      </c>
      <c r="Q202" s="24" t="str">
        <f t="shared" si="42"/>
        <v/>
      </c>
      <c r="R202" s="24" t="str">
        <f>IF($L202="","",VLOOKUP(Q202,LISTAS!$F$5:$G$1006,2,0))</f>
        <v/>
      </c>
      <c r="S202" s="36" t="str">
        <f t="shared" si="43"/>
        <v/>
      </c>
      <c r="T202" s="25" t="str">
        <f t="shared" si="46"/>
        <v/>
      </c>
      <c r="U202" s="25" t="str">
        <f t="shared" si="47"/>
        <v/>
      </c>
    </row>
    <row r="203" spans="2:21" ht="16.5" x14ac:dyDescent="0.3">
      <c r="B203" s="51"/>
      <c r="C203" s="51" t="str">
        <f>IF(B203="","",VLOOKUP(B203,LISTAS!$F$5:$G$1006,2,0))</f>
        <v/>
      </c>
      <c r="D203" s="52"/>
      <c r="E203" s="52"/>
      <c r="F203" s="52" t="str">
        <f t="shared" si="37"/>
        <v/>
      </c>
      <c r="G203" s="5"/>
      <c r="H203" s="48" t="str">
        <f t="shared" si="44"/>
        <v/>
      </c>
      <c r="I203" s="63" t="str">
        <f t="shared" si="45"/>
        <v/>
      </c>
      <c r="J203" s="63" t="str">
        <f t="shared" si="45"/>
        <v/>
      </c>
      <c r="K203" s="48" t="str">
        <f t="shared" si="38"/>
        <v/>
      </c>
      <c r="L203" s="67" t="str">
        <f t="shared" si="39"/>
        <v/>
      </c>
      <c r="M203" s="48" t="str">
        <f t="shared" si="40"/>
        <v/>
      </c>
      <c r="N203" s="49">
        <v>90</v>
      </c>
      <c r="O203" s="28"/>
      <c r="P203" s="47" t="str">
        <f t="shared" si="41"/>
        <v/>
      </c>
      <c r="Q203" s="24" t="str">
        <f t="shared" si="42"/>
        <v/>
      </c>
      <c r="R203" s="24" t="str">
        <f>IF($L203="","",VLOOKUP(Q203,LISTAS!$F$5:$G$1006,2,0))</f>
        <v/>
      </c>
      <c r="S203" s="36" t="str">
        <f t="shared" si="43"/>
        <v/>
      </c>
      <c r="T203" s="25" t="str">
        <f t="shared" si="46"/>
        <v/>
      </c>
      <c r="U203" s="25" t="str">
        <f t="shared" si="47"/>
        <v/>
      </c>
    </row>
    <row r="204" spans="2:21" ht="16.5" x14ac:dyDescent="0.3">
      <c r="B204" s="51"/>
      <c r="C204" s="51" t="str">
        <f>IF(B204="","",VLOOKUP(B204,LISTAS!$F$5:$G$1006,2,0))</f>
        <v/>
      </c>
      <c r="D204" s="52"/>
      <c r="E204" s="52"/>
      <c r="F204" s="52" t="str">
        <f t="shared" si="37"/>
        <v/>
      </c>
      <c r="G204" s="5"/>
      <c r="H204" s="48" t="str">
        <f t="shared" si="44"/>
        <v/>
      </c>
      <c r="I204" s="63" t="str">
        <f t="shared" si="45"/>
        <v/>
      </c>
      <c r="J204" s="63" t="str">
        <f t="shared" si="45"/>
        <v/>
      </c>
      <c r="K204" s="48" t="str">
        <f t="shared" si="38"/>
        <v/>
      </c>
      <c r="L204" s="67" t="str">
        <f t="shared" si="39"/>
        <v/>
      </c>
      <c r="M204" s="48" t="str">
        <f t="shared" si="40"/>
        <v/>
      </c>
      <c r="N204" s="49">
        <v>91</v>
      </c>
      <c r="O204" s="28"/>
      <c r="P204" s="47" t="str">
        <f t="shared" si="41"/>
        <v/>
      </c>
      <c r="Q204" s="24" t="str">
        <f t="shared" si="42"/>
        <v/>
      </c>
      <c r="R204" s="24" t="str">
        <f>IF($L204="","",VLOOKUP(Q204,LISTAS!$F$5:$G$1006,2,0))</f>
        <v/>
      </c>
      <c r="S204" s="36" t="str">
        <f t="shared" si="43"/>
        <v/>
      </c>
      <c r="T204" s="25" t="str">
        <f t="shared" si="46"/>
        <v/>
      </c>
      <c r="U204" s="25" t="str">
        <f t="shared" si="47"/>
        <v/>
      </c>
    </row>
    <row r="205" spans="2:21" ht="16.5" x14ac:dyDescent="0.3">
      <c r="B205" s="51"/>
      <c r="C205" s="51" t="str">
        <f>IF(B205="","",VLOOKUP(B205,LISTAS!$F$5:$G$1006,2,0))</f>
        <v/>
      </c>
      <c r="D205" s="52"/>
      <c r="E205" s="52"/>
      <c r="F205" s="52" t="str">
        <f t="shared" si="37"/>
        <v/>
      </c>
      <c r="G205" s="5"/>
      <c r="H205" s="48" t="str">
        <f t="shared" si="44"/>
        <v/>
      </c>
      <c r="I205" s="63" t="str">
        <f t="shared" si="45"/>
        <v/>
      </c>
      <c r="J205" s="63" t="str">
        <f t="shared" si="45"/>
        <v/>
      </c>
      <c r="K205" s="48" t="str">
        <f t="shared" si="38"/>
        <v/>
      </c>
      <c r="L205" s="67" t="str">
        <f t="shared" si="39"/>
        <v/>
      </c>
      <c r="M205" s="48" t="str">
        <f t="shared" si="40"/>
        <v/>
      </c>
      <c r="N205" s="49">
        <v>92</v>
      </c>
      <c r="O205" s="28"/>
      <c r="P205" s="47" t="str">
        <f t="shared" si="41"/>
        <v/>
      </c>
      <c r="Q205" s="24" t="str">
        <f t="shared" si="42"/>
        <v/>
      </c>
      <c r="R205" s="24" t="str">
        <f>IF($L205="","",VLOOKUP(Q205,LISTAS!$F$5:$G$1006,2,0))</f>
        <v/>
      </c>
      <c r="S205" s="36" t="str">
        <f t="shared" si="43"/>
        <v/>
      </c>
      <c r="T205" s="25" t="str">
        <f t="shared" si="46"/>
        <v/>
      </c>
      <c r="U205" s="25" t="str">
        <f t="shared" si="47"/>
        <v/>
      </c>
    </row>
    <row r="206" spans="2:21" ht="16.5" x14ac:dyDescent="0.3">
      <c r="B206" s="51"/>
      <c r="C206" s="51" t="str">
        <f>IF(B206="","",VLOOKUP(B206,LISTAS!$F$5:$G$1006,2,0))</f>
        <v/>
      </c>
      <c r="D206" s="52"/>
      <c r="E206" s="52"/>
      <c r="F206" s="52" t="str">
        <f t="shared" si="37"/>
        <v/>
      </c>
      <c r="G206" s="5"/>
      <c r="H206" s="48" t="str">
        <f t="shared" si="44"/>
        <v/>
      </c>
      <c r="I206" s="63" t="str">
        <f t="shared" si="45"/>
        <v/>
      </c>
      <c r="J206" s="63" t="str">
        <f t="shared" si="45"/>
        <v/>
      </c>
      <c r="K206" s="48" t="str">
        <f t="shared" si="38"/>
        <v/>
      </c>
      <c r="L206" s="67" t="str">
        <f t="shared" si="39"/>
        <v/>
      </c>
      <c r="M206" s="48" t="str">
        <f t="shared" si="40"/>
        <v/>
      </c>
      <c r="N206" s="49">
        <v>93</v>
      </c>
      <c r="O206" s="28"/>
      <c r="P206" s="47" t="str">
        <f t="shared" si="41"/>
        <v/>
      </c>
      <c r="Q206" s="24" t="str">
        <f t="shared" si="42"/>
        <v/>
      </c>
      <c r="R206" s="24" t="str">
        <f>IF($L206="","",VLOOKUP(Q206,LISTAS!$F$5:$G$1006,2,0))</f>
        <v/>
      </c>
      <c r="S206" s="36" t="str">
        <f t="shared" si="43"/>
        <v/>
      </c>
      <c r="T206" s="25" t="str">
        <f t="shared" si="46"/>
        <v/>
      </c>
      <c r="U206" s="25" t="str">
        <f t="shared" si="47"/>
        <v/>
      </c>
    </row>
    <row r="207" spans="2:21" ht="16.5" x14ac:dyDescent="0.3">
      <c r="B207" s="51"/>
      <c r="C207" s="51" t="str">
        <f>IF(B207="","",VLOOKUP(B207,LISTAS!$F$5:$G$1006,2,0))</f>
        <v/>
      </c>
      <c r="D207" s="52"/>
      <c r="E207" s="52"/>
      <c r="F207" s="52" t="str">
        <f t="shared" si="37"/>
        <v/>
      </c>
      <c r="G207" s="5"/>
      <c r="H207" s="48" t="str">
        <f t="shared" si="44"/>
        <v/>
      </c>
      <c r="I207" s="63" t="str">
        <f t="shared" si="45"/>
        <v/>
      </c>
      <c r="J207" s="63" t="str">
        <f t="shared" si="45"/>
        <v/>
      </c>
      <c r="K207" s="48" t="str">
        <f t="shared" si="38"/>
        <v/>
      </c>
      <c r="L207" s="67" t="str">
        <f t="shared" si="39"/>
        <v/>
      </c>
      <c r="M207" s="48" t="str">
        <f t="shared" si="40"/>
        <v/>
      </c>
      <c r="N207" s="49">
        <v>94</v>
      </c>
      <c r="O207" s="28"/>
      <c r="P207" s="47" t="str">
        <f t="shared" si="41"/>
        <v/>
      </c>
      <c r="Q207" s="24" t="str">
        <f t="shared" si="42"/>
        <v/>
      </c>
      <c r="R207" s="24" t="str">
        <f>IF($L207="","",VLOOKUP(Q207,LISTAS!$F$5:$G$1006,2,0))</f>
        <v/>
      </c>
      <c r="S207" s="36" t="str">
        <f t="shared" si="43"/>
        <v/>
      </c>
      <c r="T207" s="25" t="str">
        <f t="shared" si="46"/>
        <v/>
      </c>
      <c r="U207" s="25" t="str">
        <f t="shared" si="47"/>
        <v/>
      </c>
    </row>
    <row r="208" spans="2:21" ht="16.5" x14ac:dyDescent="0.3">
      <c r="B208" s="51"/>
      <c r="C208" s="51" t="str">
        <f>IF(B208="","",VLOOKUP(B208,LISTAS!$F$5:$G$1006,2,0))</f>
        <v/>
      </c>
      <c r="D208" s="52"/>
      <c r="E208" s="52"/>
      <c r="F208" s="52" t="str">
        <f t="shared" si="37"/>
        <v/>
      </c>
      <c r="G208" s="5"/>
      <c r="H208" s="48" t="str">
        <f t="shared" si="44"/>
        <v/>
      </c>
      <c r="I208" s="63" t="str">
        <f t="shared" si="45"/>
        <v/>
      </c>
      <c r="J208" s="63" t="str">
        <f t="shared" si="45"/>
        <v/>
      </c>
      <c r="K208" s="48" t="str">
        <f t="shared" si="38"/>
        <v/>
      </c>
      <c r="L208" s="67" t="str">
        <f t="shared" si="39"/>
        <v/>
      </c>
      <c r="M208" s="48" t="str">
        <f t="shared" si="40"/>
        <v/>
      </c>
      <c r="N208" s="49">
        <v>95</v>
      </c>
      <c r="O208" s="28"/>
      <c r="P208" s="47" t="str">
        <f t="shared" si="41"/>
        <v/>
      </c>
      <c r="Q208" s="24" t="str">
        <f t="shared" si="42"/>
        <v/>
      </c>
      <c r="R208" s="24" t="str">
        <f>IF($L208="","",VLOOKUP(Q208,LISTAS!$F$5:$G$1006,2,0))</f>
        <v/>
      </c>
      <c r="S208" s="36" t="str">
        <f t="shared" si="43"/>
        <v/>
      </c>
      <c r="T208" s="25" t="str">
        <f t="shared" si="46"/>
        <v/>
      </c>
      <c r="U208" s="25" t="str">
        <f t="shared" si="47"/>
        <v/>
      </c>
    </row>
    <row r="209" spans="1:21" ht="16.5" x14ac:dyDescent="0.3">
      <c r="B209" s="51"/>
      <c r="C209" s="51" t="str">
        <f>IF(B209="","",VLOOKUP(B209,LISTAS!$F$5:$G$1006,2,0))</f>
        <v/>
      </c>
      <c r="D209" s="52"/>
      <c r="E209" s="52"/>
      <c r="F209" s="52" t="str">
        <f t="shared" si="37"/>
        <v/>
      </c>
      <c r="G209" s="5"/>
      <c r="H209" s="48" t="str">
        <f t="shared" si="44"/>
        <v/>
      </c>
      <c r="I209" s="63" t="str">
        <f t="shared" si="45"/>
        <v/>
      </c>
      <c r="J209" s="63" t="str">
        <f t="shared" si="45"/>
        <v/>
      </c>
      <c r="K209" s="48" t="str">
        <f t="shared" si="38"/>
        <v/>
      </c>
      <c r="L209" s="67" t="str">
        <f t="shared" si="39"/>
        <v/>
      </c>
      <c r="M209" s="48" t="str">
        <f t="shared" si="40"/>
        <v/>
      </c>
      <c r="N209" s="49">
        <v>96</v>
      </c>
      <c r="O209" s="28"/>
      <c r="P209" s="47" t="str">
        <f t="shared" si="41"/>
        <v/>
      </c>
      <c r="Q209" s="24" t="str">
        <f t="shared" si="42"/>
        <v/>
      </c>
      <c r="R209" s="24" t="str">
        <f>IF($L209="","",VLOOKUP(Q209,LISTAS!$F$5:$G$1006,2,0))</f>
        <v/>
      </c>
      <c r="S209" s="36" t="str">
        <f t="shared" si="43"/>
        <v/>
      </c>
      <c r="T209" s="25" t="str">
        <f t="shared" si="46"/>
        <v/>
      </c>
      <c r="U209" s="25" t="str">
        <f t="shared" si="47"/>
        <v/>
      </c>
    </row>
    <row r="210" spans="1:21" ht="16.5" x14ac:dyDescent="0.3">
      <c r="B210" s="51"/>
      <c r="C210" s="51" t="str">
        <f>IF(B210="","",VLOOKUP(B210,LISTAS!$F$5:$G$1006,2,0))</f>
        <v/>
      </c>
      <c r="D210" s="52"/>
      <c r="E210" s="52"/>
      <c r="F210" s="52" t="str">
        <f t="shared" si="37"/>
        <v/>
      </c>
      <c r="G210" s="5"/>
      <c r="H210" s="48" t="str">
        <f t="shared" si="44"/>
        <v/>
      </c>
      <c r="I210" s="63" t="str">
        <f t="shared" si="45"/>
        <v/>
      </c>
      <c r="J210" s="63" t="str">
        <f t="shared" si="45"/>
        <v/>
      </c>
      <c r="K210" s="48" t="str">
        <f t="shared" si="38"/>
        <v/>
      </c>
      <c r="L210" s="67" t="str">
        <f t="shared" si="39"/>
        <v/>
      </c>
      <c r="M210" s="48" t="str">
        <f t="shared" ref="M210:M213" si="48">IF(L210="","",LARGE($L$114:$L$213,N210))</f>
        <v/>
      </c>
      <c r="N210" s="49">
        <v>97</v>
      </c>
      <c r="O210" s="28"/>
      <c r="P210" s="47" t="str">
        <f t="shared" si="41"/>
        <v/>
      </c>
      <c r="Q210" s="24" t="str">
        <f t="shared" si="42"/>
        <v/>
      </c>
      <c r="R210" s="24" t="str">
        <f>IF($L210="","",VLOOKUP(Q210,LISTAS!$F$5:$G$1006,2,0))</f>
        <v/>
      </c>
      <c r="S210" s="36" t="str">
        <f t="shared" si="43"/>
        <v/>
      </c>
      <c r="T210" s="25" t="str">
        <f t="shared" si="46"/>
        <v/>
      </c>
      <c r="U210" s="25" t="str">
        <f t="shared" si="47"/>
        <v/>
      </c>
    </row>
    <row r="211" spans="1:21" ht="16.5" x14ac:dyDescent="0.3">
      <c r="B211" s="51"/>
      <c r="C211" s="51" t="str">
        <f>IF(B211="","",VLOOKUP(B211,LISTAS!$F$5:$G$1006,2,0))</f>
        <v/>
      </c>
      <c r="D211" s="52"/>
      <c r="E211" s="52"/>
      <c r="F211" s="52" t="str">
        <f t="shared" si="37"/>
        <v/>
      </c>
      <c r="G211" s="5"/>
      <c r="H211" s="48" t="str">
        <f t="shared" si="44"/>
        <v/>
      </c>
      <c r="I211" s="63" t="str">
        <f t="shared" si="45"/>
        <v/>
      </c>
      <c r="J211" s="63" t="str">
        <f t="shared" si="45"/>
        <v/>
      </c>
      <c r="K211" s="48" t="str">
        <f t="shared" si="38"/>
        <v/>
      </c>
      <c r="L211" s="67" t="str">
        <f t="shared" si="39"/>
        <v/>
      </c>
      <c r="M211" s="48" t="str">
        <f t="shared" si="48"/>
        <v/>
      </c>
      <c r="N211" s="49">
        <v>98</v>
      </c>
      <c r="O211" s="28"/>
      <c r="P211" s="47" t="str">
        <f t="shared" si="41"/>
        <v/>
      </c>
      <c r="Q211" s="24" t="str">
        <f t="shared" si="42"/>
        <v/>
      </c>
      <c r="R211" s="24" t="str">
        <f>IF($L211="","",VLOOKUP(Q211,LISTAS!$F$5:$G$1006,2,0))</f>
        <v/>
      </c>
      <c r="S211" s="36" t="str">
        <f t="shared" si="43"/>
        <v/>
      </c>
      <c r="T211" s="25" t="str">
        <f t="shared" si="46"/>
        <v/>
      </c>
      <c r="U211" s="25" t="str">
        <f t="shared" si="47"/>
        <v/>
      </c>
    </row>
    <row r="212" spans="1:21" ht="16.5" x14ac:dyDescent="0.3">
      <c r="B212" s="51"/>
      <c r="C212" s="51" t="str">
        <f>IF(B212="","",VLOOKUP(B212,LISTAS!$F$5:$G$1006,2,0))</f>
        <v/>
      </c>
      <c r="D212" s="52"/>
      <c r="E212" s="52"/>
      <c r="F212" s="52" t="str">
        <f t="shared" si="37"/>
        <v/>
      </c>
      <c r="G212" s="5"/>
      <c r="H212" s="48" t="str">
        <f t="shared" si="44"/>
        <v/>
      </c>
      <c r="I212" s="63" t="str">
        <f t="shared" si="45"/>
        <v/>
      </c>
      <c r="J212" s="63" t="str">
        <f t="shared" si="45"/>
        <v/>
      </c>
      <c r="K212" s="48" t="str">
        <f t="shared" si="38"/>
        <v/>
      </c>
      <c r="L212" s="67" t="str">
        <f t="shared" si="39"/>
        <v/>
      </c>
      <c r="M212" s="48" t="str">
        <f t="shared" si="48"/>
        <v/>
      </c>
      <c r="N212" s="49">
        <v>99</v>
      </c>
      <c r="O212" s="28"/>
      <c r="P212" s="47" t="str">
        <f t="shared" si="41"/>
        <v/>
      </c>
      <c r="Q212" s="24" t="str">
        <f t="shared" si="42"/>
        <v/>
      </c>
      <c r="R212" s="24" t="str">
        <f>IF($L212="","",VLOOKUP(Q212,LISTAS!$F$5:$G$1006,2,0))</f>
        <v/>
      </c>
      <c r="S212" s="36" t="str">
        <f t="shared" si="43"/>
        <v/>
      </c>
      <c r="T212" s="25" t="str">
        <f t="shared" si="46"/>
        <v/>
      </c>
      <c r="U212" s="25" t="str">
        <f t="shared" si="47"/>
        <v/>
      </c>
    </row>
    <row r="213" spans="1:21" ht="16.5" x14ac:dyDescent="0.3">
      <c r="B213" s="51"/>
      <c r="C213" s="51" t="str">
        <f>IF(B213="","",VLOOKUP(B213,LISTAS!$F$5:$G$1006,2,0))</f>
        <v/>
      </c>
      <c r="D213" s="52"/>
      <c r="E213" s="52"/>
      <c r="F213" s="52" t="str">
        <f t="shared" si="37"/>
        <v/>
      </c>
      <c r="G213" s="5"/>
      <c r="H213" s="48" t="str">
        <f t="shared" si="44"/>
        <v/>
      </c>
      <c r="I213" s="63" t="str">
        <f t="shared" si="45"/>
        <v/>
      </c>
      <c r="J213" s="63" t="str">
        <f t="shared" si="45"/>
        <v/>
      </c>
      <c r="K213" s="48" t="str">
        <f t="shared" si="38"/>
        <v/>
      </c>
      <c r="L213" s="67" t="str">
        <f t="shared" si="39"/>
        <v/>
      </c>
      <c r="M213" s="48" t="str">
        <f t="shared" si="48"/>
        <v/>
      </c>
      <c r="N213" s="49">
        <v>100</v>
      </c>
      <c r="O213" s="28"/>
      <c r="P213" s="47" t="str">
        <f t="shared" si="41"/>
        <v/>
      </c>
      <c r="Q213" s="24" t="str">
        <f t="shared" si="42"/>
        <v/>
      </c>
      <c r="R213" s="24" t="str">
        <f>IF($L213="","",VLOOKUP(Q213,LISTAS!$F$5:$G$1006,2,0))</f>
        <v/>
      </c>
      <c r="S213" s="36" t="str">
        <f t="shared" si="43"/>
        <v/>
      </c>
      <c r="T213" s="25" t="str">
        <f t="shared" si="46"/>
        <v/>
      </c>
      <c r="U213" s="25" t="str">
        <f t="shared" si="47"/>
        <v/>
      </c>
    </row>
    <row r="214" spans="1:21" x14ac:dyDescent="0.25">
      <c r="L214" s="70"/>
      <c r="M214" s="68"/>
    </row>
    <row r="215" spans="1:21" x14ac:dyDescent="0.25">
      <c r="L215" s="70"/>
      <c r="M215" s="68"/>
    </row>
    <row r="216" spans="1:21" ht="32.25" customHeight="1" x14ac:dyDescent="0.25">
      <c r="A216" s="2"/>
      <c r="B216" s="146" t="s">
        <v>40</v>
      </c>
      <c r="C216" s="147"/>
      <c r="D216" s="147"/>
      <c r="E216" s="147"/>
      <c r="F216" s="147"/>
      <c r="G216" s="147"/>
      <c r="H216" s="147"/>
      <c r="I216" s="147"/>
      <c r="J216" s="147"/>
      <c r="K216" s="147"/>
      <c r="L216" s="147"/>
      <c r="M216" s="147"/>
      <c r="N216" s="147"/>
      <c r="O216" s="147"/>
      <c r="P216" s="147"/>
      <c r="Q216" s="147"/>
      <c r="R216" s="147"/>
      <c r="S216" s="147"/>
      <c r="T216" s="147"/>
      <c r="U216" s="148"/>
    </row>
    <row r="217" spans="1:21" ht="20.25" customHeight="1" x14ac:dyDescent="0.25">
      <c r="A217" s="2"/>
      <c r="B217" s="158" t="s">
        <v>43</v>
      </c>
      <c r="C217" s="159"/>
      <c r="D217" s="159"/>
      <c r="E217" s="159"/>
      <c r="F217" s="160"/>
      <c r="H217" s="11"/>
      <c r="I217" s="61"/>
      <c r="J217" s="61"/>
      <c r="K217" s="12"/>
      <c r="L217" s="65"/>
      <c r="M217" s="12"/>
      <c r="N217" s="12"/>
      <c r="O217" s="14"/>
      <c r="P217" s="152" t="s">
        <v>14</v>
      </c>
      <c r="Q217" s="153"/>
      <c r="R217" s="153"/>
      <c r="S217" s="153"/>
      <c r="T217" s="153"/>
      <c r="U217" s="154"/>
    </row>
    <row r="218" spans="1:21" s="15" customFormat="1" ht="28.5" customHeight="1" x14ac:dyDescent="0.25">
      <c r="B218" s="50" t="s">
        <v>15</v>
      </c>
      <c r="C218" s="50" t="s">
        <v>1</v>
      </c>
      <c r="D218" s="50" t="s">
        <v>26</v>
      </c>
      <c r="E218" s="50" t="s">
        <v>27</v>
      </c>
      <c r="F218" s="50" t="s">
        <v>3</v>
      </c>
      <c r="G218" s="17"/>
      <c r="H218" s="18"/>
      <c r="I218" s="62"/>
      <c r="J218" s="62"/>
      <c r="K218" s="19"/>
      <c r="L218" s="66"/>
      <c r="M218" s="19"/>
      <c r="N218" s="19"/>
      <c r="O218" s="18"/>
      <c r="P218" s="21" t="s">
        <v>4</v>
      </c>
      <c r="Q218" s="29" t="s">
        <v>15</v>
      </c>
      <c r="R218" s="29" t="s">
        <v>1</v>
      </c>
      <c r="S218" s="29" t="s">
        <v>3</v>
      </c>
      <c r="T218" s="21" t="s">
        <v>16</v>
      </c>
      <c r="U218" s="21" t="s">
        <v>17</v>
      </c>
    </row>
    <row r="219" spans="1:21" s="5" customFormat="1" ht="18.75" customHeight="1" x14ac:dyDescent="0.25">
      <c r="B219" s="51"/>
      <c r="C219" s="51" t="str">
        <f>IF(B219="","",VLOOKUP(B219,LISTAS!$F$5:$G$1006,2,0))</f>
        <v/>
      </c>
      <c r="D219" s="52"/>
      <c r="E219" s="52"/>
      <c r="F219" s="52" t="str">
        <f t="shared" ref="F219:F282" si="49">IF(D219="",IF(E219="","",SUM(D219:E219)),SUM(D219:E219))</f>
        <v/>
      </c>
      <c r="H219" s="48" t="str">
        <f>IF(F219="","",F219+(ROW(F219)/1000))</f>
        <v/>
      </c>
      <c r="I219" s="63" t="str">
        <f>IF($L219="","",IF(B219="","",B219))</f>
        <v/>
      </c>
      <c r="J219" s="63" t="str">
        <f>IF($L219="","",IF(C219="","",C219))</f>
        <v/>
      </c>
      <c r="K219" s="48" t="str">
        <f t="shared" ref="K219:K282" si="50">IF($L219="","",F219)</f>
        <v/>
      </c>
      <c r="L219" s="67" t="str">
        <f t="shared" ref="L219:L282" si="51">H219</f>
        <v/>
      </c>
      <c r="M219" s="48" t="str">
        <f>IF(L219="","",LARGE($L$219:$L$318,N219))</f>
        <v/>
      </c>
      <c r="N219" s="49">
        <v>1</v>
      </c>
      <c r="O219" s="23"/>
      <c r="P219" s="47" t="str">
        <f>IF(S219&lt;&gt;"",_xlfn.RANK.EQ(S219,$S$219:$S$318,0),"")</f>
        <v/>
      </c>
      <c r="Q219" s="24" t="str">
        <f>IF($L219="","",VLOOKUP(M219,$H$219:$K$318,2,0))</f>
        <v/>
      </c>
      <c r="R219" s="24" t="str">
        <f>IF($L219="","",VLOOKUP(Q219,LISTAS!$F$5:$G$1006,2,0))</f>
        <v/>
      </c>
      <c r="S219" s="36" t="str">
        <f>IF($L219="","",VLOOKUP(M219,$H$219:$K$318,4,0))</f>
        <v/>
      </c>
      <c r="T219" s="25" t="str">
        <f>IF($P219="","",IF(S219=$U$5,"",IF($P219=1,400,IF($P219=2,340,IF($P219=3,300,IF($P219=4,280,IF($P219=5,270,IF($P219=6,260,IF($P219=7,250,IF($P219=8,240,IF($P219=9,200,IF($P219=10,200,IF($P219=11,200,IF($P219=12,200,IF($P219=13,200,IF($P219=14,200,IF($P219=15,200,IF($P219=16,200,IF($P219&gt;16,"","")))))))))))))))))))</f>
        <v/>
      </c>
      <c r="U219" s="25" t="str">
        <f>IF(P219="","",IF($S$5="NÃO","",IF(S219=$U$5,"",IF(P219=1,400,IF(P219=2,340,IF(P219=3,300,IF(P219=4,280,IF(P219=5,270,IF(P219=6,260,IF(P219=7,250,IF(P219=8,240,IF(P219=9,200,IF(P219=10,200,IF(P219=11,200,IF(P219=12,200,IF(P219=13,200,IF(P219=14,200,IF(P219=15,200,IF(P219=16,200,IF(P219&gt;16,"",""))))))))))))))))))))</f>
        <v/>
      </c>
    </row>
    <row r="220" spans="1:21" s="5" customFormat="1" ht="18.75" customHeight="1" x14ac:dyDescent="0.25">
      <c r="B220" s="51"/>
      <c r="C220" s="51" t="str">
        <f>IF(B220="","",VLOOKUP(B220,LISTAS!$F$5:$G$1006,2,0))</f>
        <v/>
      </c>
      <c r="D220" s="52"/>
      <c r="E220" s="52"/>
      <c r="F220" s="52" t="str">
        <f t="shared" si="49"/>
        <v/>
      </c>
      <c r="H220" s="48" t="str">
        <f t="shared" ref="H220:H283" si="52">IF(F220="","",F220+(ROW(F220)/1000))</f>
        <v/>
      </c>
      <c r="I220" s="63" t="str">
        <f t="shared" ref="I220:J283" si="53">IF($L220="","",IF(B220="","",B220))</f>
        <v/>
      </c>
      <c r="J220" s="63" t="str">
        <f t="shared" si="53"/>
        <v/>
      </c>
      <c r="K220" s="48" t="str">
        <f t="shared" si="50"/>
        <v/>
      </c>
      <c r="L220" s="67" t="str">
        <f t="shared" si="51"/>
        <v/>
      </c>
      <c r="M220" s="48" t="str">
        <f t="shared" ref="M220:M283" si="54">IF(L220="","",LARGE($L$219:$L$318,N220))</f>
        <v/>
      </c>
      <c r="N220" s="49">
        <v>2</v>
      </c>
      <c r="O220" s="27"/>
      <c r="P220" s="47" t="str">
        <f t="shared" ref="P220:P283" si="55">IF(S220&lt;&gt;"",_xlfn.RANK.EQ(S220,$S$219:$S$318,0),"")</f>
        <v/>
      </c>
      <c r="Q220" s="24" t="str">
        <f t="shared" ref="Q220:Q283" si="56">IF($L220="","",VLOOKUP(M220,$H$219:$K$318,2,0))</f>
        <v/>
      </c>
      <c r="R220" s="24" t="str">
        <f>IF($L220="","",VLOOKUP(Q220,LISTAS!$F$5:$G$1006,2,0))</f>
        <v/>
      </c>
      <c r="S220" s="36" t="str">
        <f t="shared" ref="S220:S283" si="57">IF($L220="","",VLOOKUP(M220,$H$219:$K$318,4,0))</f>
        <v/>
      </c>
      <c r="T220" s="25" t="str">
        <f t="shared" ref="T220:T283" si="58">IF($P220="","",IF(S220=$U$5,"",IF($P220=1,400,IF($P220=2,340,IF($P220=3,300,IF($P220=4,280,IF($P220=5,270,IF($P220=6,260,IF($P220=7,250,IF($P220=8,240,IF($P220=9,200,IF($P220=10,200,IF($P220=11,200,IF($P220=12,200,IF($P220=13,200,IF($P220=14,200,IF($P220=15,200,IF($P220=16,200,IF($P220&gt;16,"","")))))))))))))))))))</f>
        <v/>
      </c>
      <c r="U220" s="25" t="str">
        <f t="shared" ref="U220:U283" si="59">IF(P220="","",IF($S$5="NÃO","",IF(S220=$U$5,"",IF(P220=1,400,IF(P220=2,340,IF(P220=3,300,IF(P220=4,280,IF(P220=5,270,IF(P220=6,260,IF(P220=7,250,IF(P220=8,240,IF(P220=9,200,IF(P220=10,200,IF(P220=11,200,IF(P220=12,200,IF(P220=13,200,IF(P220=14,200,IF(P220=15,200,IF(P220=16,200,IF(P220&gt;16,"",""))))))))))))))))))))</f>
        <v/>
      </c>
    </row>
    <row r="221" spans="1:21" s="5" customFormat="1" ht="18.75" customHeight="1" x14ac:dyDescent="0.3">
      <c r="B221" s="51"/>
      <c r="C221" s="51" t="str">
        <f>IF(B221="","",VLOOKUP(B221,LISTAS!$F$5:$G$1006,2,0))</f>
        <v/>
      </c>
      <c r="D221" s="52"/>
      <c r="E221" s="52"/>
      <c r="F221" s="52" t="str">
        <f t="shared" si="49"/>
        <v/>
      </c>
      <c r="H221" s="48" t="str">
        <f t="shared" si="52"/>
        <v/>
      </c>
      <c r="I221" s="63" t="str">
        <f t="shared" si="53"/>
        <v/>
      </c>
      <c r="J221" s="63" t="str">
        <f t="shared" si="53"/>
        <v/>
      </c>
      <c r="K221" s="48" t="str">
        <f t="shared" si="50"/>
        <v/>
      </c>
      <c r="L221" s="67" t="str">
        <f t="shared" si="51"/>
        <v/>
      </c>
      <c r="M221" s="48" t="str">
        <f t="shared" si="54"/>
        <v/>
      </c>
      <c r="N221" s="49">
        <v>3</v>
      </c>
      <c r="O221" s="28"/>
      <c r="P221" s="47" t="str">
        <f t="shared" si="55"/>
        <v/>
      </c>
      <c r="Q221" s="24" t="str">
        <f t="shared" si="56"/>
        <v/>
      </c>
      <c r="R221" s="24" t="str">
        <f>IF($L221="","",VLOOKUP(Q221,LISTAS!$F$5:$G$1006,2,0))</f>
        <v/>
      </c>
      <c r="S221" s="36" t="str">
        <f t="shared" si="57"/>
        <v/>
      </c>
      <c r="T221" s="25" t="str">
        <f t="shared" si="58"/>
        <v/>
      </c>
      <c r="U221" s="25" t="str">
        <f t="shared" si="59"/>
        <v/>
      </c>
    </row>
    <row r="222" spans="1:21" s="5" customFormat="1" ht="18.75" customHeight="1" x14ac:dyDescent="0.3">
      <c r="B222" s="51"/>
      <c r="C222" s="51" t="str">
        <f>IF(B222="","",VLOOKUP(B222,LISTAS!$F$5:$G$1006,2,0))</f>
        <v/>
      </c>
      <c r="D222" s="52"/>
      <c r="E222" s="52"/>
      <c r="F222" s="52" t="str">
        <f t="shared" si="49"/>
        <v/>
      </c>
      <c r="H222" s="48" t="str">
        <f t="shared" si="52"/>
        <v/>
      </c>
      <c r="I222" s="63" t="str">
        <f t="shared" si="53"/>
        <v/>
      </c>
      <c r="J222" s="63" t="str">
        <f t="shared" si="53"/>
        <v/>
      </c>
      <c r="K222" s="48" t="str">
        <f t="shared" si="50"/>
        <v/>
      </c>
      <c r="L222" s="67" t="str">
        <f t="shared" si="51"/>
        <v/>
      </c>
      <c r="M222" s="48" t="str">
        <f t="shared" si="54"/>
        <v/>
      </c>
      <c r="N222" s="49">
        <v>4</v>
      </c>
      <c r="O222" s="28"/>
      <c r="P222" s="47" t="str">
        <f t="shared" si="55"/>
        <v/>
      </c>
      <c r="Q222" s="24" t="str">
        <f t="shared" si="56"/>
        <v/>
      </c>
      <c r="R222" s="24" t="str">
        <f>IF($L222="","",VLOOKUP(Q222,LISTAS!$F$5:$G$1006,2,0))</f>
        <v/>
      </c>
      <c r="S222" s="36" t="str">
        <f t="shared" si="57"/>
        <v/>
      </c>
      <c r="T222" s="25" t="str">
        <f t="shared" si="58"/>
        <v/>
      </c>
      <c r="U222" s="25" t="str">
        <f t="shared" si="59"/>
        <v/>
      </c>
    </row>
    <row r="223" spans="1:21" s="5" customFormat="1" ht="18.75" customHeight="1" x14ac:dyDescent="0.3">
      <c r="B223" s="51"/>
      <c r="C223" s="51" t="str">
        <f>IF(B223="","",VLOOKUP(B223,LISTAS!$F$5:$G$1006,2,0))</f>
        <v/>
      </c>
      <c r="D223" s="52"/>
      <c r="E223" s="52"/>
      <c r="F223" s="52" t="str">
        <f t="shared" si="49"/>
        <v/>
      </c>
      <c r="H223" s="48" t="str">
        <f t="shared" si="52"/>
        <v/>
      </c>
      <c r="I223" s="63" t="str">
        <f t="shared" si="53"/>
        <v/>
      </c>
      <c r="J223" s="63" t="str">
        <f t="shared" si="53"/>
        <v/>
      </c>
      <c r="K223" s="48" t="str">
        <f t="shared" si="50"/>
        <v/>
      </c>
      <c r="L223" s="67" t="str">
        <f t="shared" si="51"/>
        <v/>
      </c>
      <c r="M223" s="48" t="str">
        <f t="shared" si="54"/>
        <v/>
      </c>
      <c r="N223" s="49">
        <v>5</v>
      </c>
      <c r="O223" s="28"/>
      <c r="P223" s="47" t="str">
        <f t="shared" si="55"/>
        <v/>
      </c>
      <c r="Q223" s="24" t="str">
        <f t="shared" si="56"/>
        <v/>
      </c>
      <c r="R223" s="24" t="str">
        <f>IF($L223="","",VLOOKUP(Q223,LISTAS!$F$5:$G$1006,2,0))</f>
        <v/>
      </c>
      <c r="S223" s="36" t="str">
        <f t="shared" si="57"/>
        <v/>
      </c>
      <c r="T223" s="25" t="str">
        <f t="shared" si="58"/>
        <v/>
      </c>
      <c r="U223" s="25" t="str">
        <f t="shared" si="59"/>
        <v/>
      </c>
    </row>
    <row r="224" spans="1:21" s="5" customFormat="1" ht="18.75" customHeight="1" x14ac:dyDescent="0.3">
      <c r="B224" s="51"/>
      <c r="C224" s="51" t="str">
        <f>IF(B224="","",VLOOKUP(B224,LISTAS!$F$5:$G$1006,2,0))</f>
        <v/>
      </c>
      <c r="D224" s="52"/>
      <c r="E224" s="52"/>
      <c r="F224" s="52" t="str">
        <f t="shared" si="49"/>
        <v/>
      </c>
      <c r="H224" s="48" t="str">
        <f t="shared" si="52"/>
        <v/>
      </c>
      <c r="I224" s="63" t="str">
        <f t="shared" si="53"/>
        <v/>
      </c>
      <c r="J224" s="63" t="str">
        <f t="shared" si="53"/>
        <v/>
      </c>
      <c r="K224" s="48" t="str">
        <f t="shared" si="50"/>
        <v/>
      </c>
      <c r="L224" s="67" t="str">
        <f t="shared" si="51"/>
        <v/>
      </c>
      <c r="M224" s="48" t="str">
        <f t="shared" si="54"/>
        <v/>
      </c>
      <c r="N224" s="49">
        <v>6</v>
      </c>
      <c r="O224" s="28"/>
      <c r="P224" s="47" t="str">
        <f t="shared" si="55"/>
        <v/>
      </c>
      <c r="Q224" s="24" t="str">
        <f t="shared" si="56"/>
        <v/>
      </c>
      <c r="R224" s="24" t="str">
        <f>IF($L224="","",VLOOKUP(Q224,LISTAS!$F$5:$G$1006,2,0))</f>
        <v/>
      </c>
      <c r="S224" s="36" t="str">
        <f t="shared" si="57"/>
        <v/>
      </c>
      <c r="T224" s="25" t="str">
        <f t="shared" si="58"/>
        <v/>
      </c>
      <c r="U224" s="25" t="str">
        <f t="shared" si="59"/>
        <v/>
      </c>
    </row>
    <row r="225" spans="2:21" s="5" customFormat="1" ht="18.75" customHeight="1" x14ac:dyDescent="0.3">
      <c r="B225" s="51"/>
      <c r="C225" s="51" t="str">
        <f>IF(B225="","",VLOOKUP(B225,LISTAS!$F$5:$G$1006,2,0))</f>
        <v/>
      </c>
      <c r="D225" s="52"/>
      <c r="E225" s="52"/>
      <c r="F225" s="52" t="str">
        <f t="shared" si="49"/>
        <v/>
      </c>
      <c r="H225" s="48" t="str">
        <f t="shared" si="52"/>
        <v/>
      </c>
      <c r="I225" s="63" t="str">
        <f t="shared" si="53"/>
        <v/>
      </c>
      <c r="J225" s="63" t="str">
        <f t="shared" si="53"/>
        <v/>
      </c>
      <c r="K225" s="48" t="str">
        <f t="shared" si="50"/>
        <v/>
      </c>
      <c r="L225" s="67" t="str">
        <f t="shared" si="51"/>
        <v/>
      </c>
      <c r="M225" s="48" t="str">
        <f t="shared" si="54"/>
        <v/>
      </c>
      <c r="N225" s="49">
        <v>7</v>
      </c>
      <c r="O225" s="28"/>
      <c r="P225" s="47" t="str">
        <f t="shared" si="55"/>
        <v/>
      </c>
      <c r="Q225" s="24" t="str">
        <f t="shared" si="56"/>
        <v/>
      </c>
      <c r="R225" s="24" t="str">
        <f>IF($L225="","",VLOOKUP(Q225,LISTAS!$F$5:$G$1006,2,0))</f>
        <v/>
      </c>
      <c r="S225" s="36" t="str">
        <f t="shared" si="57"/>
        <v/>
      </c>
      <c r="T225" s="25" t="str">
        <f t="shared" si="58"/>
        <v/>
      </c>
      <c r="U225" s="25" t="str">
        <f t="shared" si="59"/>
        <v/>
      </c>
    </row>
    <row r="226" spans="2:21" s="5" customFormat="1" ht="18.75" customHeight="1" x14ac:dyDescent="0.3">
      <c r="B226" s="51"/>
      <c r="C226" s="51" t="str">
        <f>IF(B226="","",VLOOKUP(B226,LISTAS!$F$5:$G$1006,2,0))</f>
        <v/>
      </c>
      <c r="D226" s="52"/>
      <c r="E226" s="52"/>
      <c r="F226" s="52" t="str">
        <f t="shared" si="49"/>
        <v/>
      </c>
      <c r="H226" s="48" t="str">
        <f t="shared" si="52"/>
        <v/>
      </c>
      <c r="I226" s="63" t="str">
        <f t="shared" si="53"/>
        <v/>
      </c>
      <c r="J226" s="63" t="str">
        <f t="shared" si="53"/>
        <v/>
      </c>
      <c r="K226" s="48" t="str">
        <f t="shared" si="50"/>
        <v/>
      </c>
      <c r="L226" s="67" t="str">
        <f t="shared" si="51"/>
        <v/>
      </c>
      <c r="M226" s="48" t="str">
        <f t="shared" si="54"/>
        <v/>
      </c>
      <c r="N226" s="49">
        <v>8</v>
      </c>
      <c r="O226" s="28"/>
      <c r="P226" s="47" t="str">
        <f t="shared" si="55"/>
        <v/>
      </c>
      <c r="Q226" s="24" t="str">
        <f t="shared" si="56"/>
        <v/>
      </c>
      <c r="R226" s="24" t="str">
        <f>IF($L226="","",VLOOKUP(Q226,LISTAS!$F$5:$G$1006,2,0))</f>
        <v/>
      </c>
      <c r="S226" s="36" t="str">
        <f t="shared" si="57"/>
        <v/>
      </c>
      <c r="T226" s="25" t="str">
        <f t="shared" si="58"/>
        <v/>
      </c>
      <c r="U226" s="25" t="str">
        <f t="shared" si="59"/>
        <v/>
      </c>
    </row>
    <row r="227" spans="2:21" s="5" customFormat="1" ht="18.75" customHeight="1" x14ac:dyDescent="0.3">
      <c r="B227" s="51"/>
      <c r="C227" s="51" t="str">
        <f>IF(B227="","",VLOOKUP(B227,LISTAS!$F$5:$G$1006,2,0))</f>
        <v/>
      </c>
      <c r="D227" s="52"/>
      <c r="E227" s="52"/>
      <c r="F227" s="52" t="str">
        <f t="shared" si="49"/>
        <v/>
      </c>
      <c r="H227" s="48" t="str">
        <f t="shared" si="52"/>
        <v/>
      </c>
      <c r="I227" s="63" t="str">
        <f t="shared" si="53"/>
        <v/>
      </c>
      <c r="J227" s="63" t="str">
        <f t="shared" si="53"/>
        <v/>
      </c>
      <c r="K227" s="48" t="str">
        <f t="shared" si="50"/>
        <v/>
      </c>
      <c r="L227" s="67" t="str">
        <f t="shared" si="51"/>
        <v/>
      </c>
      <c r="M227" s="48" t="str">
        <f t="shared" si="54"/>
        <v/>
      </c>
      <c r="N227" s="49">
        <v>9</v>
      </c>
      <c r="O227" s="28"/>
      <c r="P227" s="47" t="str">
        <f t="shared" si="55"/>
        <v/>
      </c>
      <c r="Q227" s="24" t="str">
        <f t="shared" si="56"/>
        <v/>
      </c>
      <c r="R227" s="24" t="str">
        <f>IF($L227="","",VLOOKUP(Q227,LISTAS!$F$5:$G$1006,2,0))</f>
        <v/>
      </c>
      <c r="S227" s="36" t="str">
        <f t="shared" si="57"/>
        <v/>
      </c>
      <c r="T227" s="25" t="str">
        <f t="shared" si="58"/>
        <v/>
      </c>
      <c r="U227" s="25" t="str">
        <f t="shared" si="59"/>
        <v/>
      </c>
    </row>
    <row r="228" spans="2:21" s="5" customFormat="1" ht="18.75" customHeight="1" x14ac:dyDescent="0.3">
      <c r="B228" s="51"/>
      <c r="C228" s="51" t="str">
        <f>IF(B228="","",VLOOKUP(B228,LISTAS!$F$5:$G$1006,2,0))</f>
        <v/>
      </c>
      <c r="D228" s="52"/>
      <c r="E228" s="52"/>
      <c r="F228" s="52" t="str">
        <f t="shared" si="49"/>
        <v/>
      </c>
      <c r="H228" s="48" t="str">
        <f t="shared" si="52"/>
        <v/>
      </c>
      <c r="I228" s="63" t="str">
        <f t="shared" si="53"/>
        <v/>
      </c>
      <c r="J228" s="63" t="str">
        <f t="shared" si="53"/>
        <v/>
      </c>
      <c r="K228" s="48" t="str">
        <f t="shared" si="50"/>
        <v/>
      </c>
      <c r="L228" s="67" t="str">
        <f t="shared" si="51"/>
        <v/>
      </c>
      <c r="M228" s="48" t="str">
        <f t="shared" si="54"/>
        <v/>
      </c>
      <c r="N228" s="49">
        <v>10</v>
      </c>
      <c r="O228" s="28"/>
      <c r="P228" s="47" t="str">
        <f t="shared" si="55"/>
        <v/>
      </c>
      <c r="Q228" s="24" t="str">
        <f t="shared" si="56"/>
        <v/>
      </c>
      <c r="R228" s="24" t="str">
        <f>IF($L228="","",VLOOKUP(Q228,LISTAS!$F$5:$G$1006,2,0))</f>
        <v/>
      </c>
      <c r="S228" s="36" t="str">
        <f t="shared" si="57"/>
        <v/>
      </c>
      <c r="T228" s="25" t="str">
        <f t="shared" si="58"/>
        <v/>
      </c>
      <c r="U228" s="25" t="str">
        <f t="shared" si="59"/>
        <v/>
      </c>
    </row>
    <row r="229" spans="2:21" s="5" customFormat="1" ht="18.75" customHeight="1" x14ac:dyDescent="0.3">
      <c r="B229" s="51"/>
      <c r="C229" s="51" t="str">
        <f>IF(B229="","",VLOOKUP(B229,LISTAS!$F$5:$G$1006,2,0))</f>
        <v/>
      </c>
      <c r="D229" s="52"/>
      <c r="E229" s="52"/>
      <c r="F229" s="52" t="str">
        <f t="shared" si="49"/>
        <v/>
      </c>
      <c r="H229" s="48" t="str">
        <f t="shared" si="52"/>
        <v/>
      </c>
      <c r="I229" s="63" t="str">
        <f t="shared" si="53"/>
        <v/>
      </c>
      <c r="J229" s="63" t="str">
        <f t="shared" si="53"/>
        <v/>
      </c>
      <c r="K229" s="48" t="str">
        <f t="shared" si="50"/>
        <v/>
      </c>
      <c r="L229" s="67" t="str">
        <f t="shared" si="51"/>
        <v/>
      </c>
      <c r="M229" s="48" t="str">
        <f t="shared" si="54"/>
        <v/>
      </c>
      <c r="N229" s="49">
        <v>11</v>
      </c>
      <c r="O229" s="28"/>
      <c r="P229" s="47" t="str">
        <f t="shared" si="55"/>
        <v/>
      </c>
      <c r="Q229" s="24" t="str">
        <f t="shared" si="56"/>
        <v/>
      </c>
      <c r="R229" s="24" t="str">
        <f>IF($L229="","",VLOOKUP(Q229,LISTAS!$F$5:$G$1006,2,0))</f>
        <v/>
      </c>
      <c r="S229" s="36" t="str">
        <f t="shared" si="57"/>
        <v/>
      </c>
      <c r="T229" s="25" t="str">
        <f t="shared" si="58"/>
        <v/>
      </c>
      <c r="U229" s="25" t="str">
        <f t="shared" si="59"/>
        <v/>
      </c>
    </row>
    <row r="230" spans="2:21" s="5" customFormat="1" ht="18.75" customHeight="1" x14ac:dyDescent="0.3">
      <c r="B230" s="51"/>
      <c r="C230" s="51" t="str">
        <f>IF(B230="","",VLOOKUP(B230,LISTAS!$F$5:$G$1006,2,0))</f>
        <v/>
      </c>
      <c r="D230" s="52"/>
      <c r="E230" s="52"/>
      <c r="F230" s="52" t="str">
        <f t="shared" si="49"/>
        <v/>
      </c>
      <c r="H230" s="48" t="str">
        <f t="shared" si="52"/>
        <v/>
      </c>
      <c r="I230" s="63" t="str">
        <f t="shared" si="53"/>
        <v/>
      </c>
      <c r="J230" s="63" t="str">
        <f t="shared" si="53"/>
        <v/>
      </c>
      <c r="K230" s="48" t="str">
        <f t="shared" si="50"/>
        <v/>
      </c>
      <c r="L230" s="67" t="str">
        <f t="shared" si="51"/>
        <v/>
      </c>
      <c r="M230" s="48" t="str">
        <f t="shared" si="54"/>
        <v/>
      </c>
      <c r="N230" s="49">
        <v>12</v>
      </c>
      <c r="O230" s="28"/>
      <c r="P230" s="47" t="str">
        <f t="shared" si="55"/>
        <v/>
      </c>
      <c r="Q230" s="24" t="str">
        <f t="shared" si="56"/>
        <v/>
      </c>
      <c r="R230" s="24" t="str">
        <f>IF($L230="","",VLOOKUP(Q230,LISTAS!$F$5:$G$1006,2,0))</f>
        <v/>
      </c>
      <c r="S230" s="36" t="str">
        <f t="shared" si="57"/>
        <v/>
      </c>
      <c r="T230" s="25" t="str">
        <f t="shared" si="58"/>
        <v/>
      </c>
      <c r="U230" s="25" t="str">
        <f t="shared" si="59"/>
        <v/>
      </c>
    </row>
    <row r="231" spans="2:21" s="5" customFormat="1" ht="18.75" customHeight="1" x14ac:dyDescent="0.3">
      <c r="B231" s="51"/>
      <c r="C231" s="51" t="str">
        <f>IF(B231="","",VLOOKUP(B231,LISTAS!$F$5:$G$1006,2,0))</f>
        <v/>
      </c>
      <c r="D231" s="52"/>
      <c r="E231" s="52"/>
      <c r="F231" s="52" t="str">
        <f t="shared" si="49"/>
        <v/>
      </c>
      <c r="H231" s="48" t="str">
        <f t="shared" si="52"/>
        <v/>
      </c>
      <c r="I231" s="63" t="str">
        <f t="shared" si="53"/>
        <v/>
      </c>
      <c r="J231" s="63" t="str">
        <f t="shared" si="53"/>
        <v/>
      </c>
      <c r="K231" s="48" t="str">
        <f t="shared" si="50"/>
        <v/>
      </c>
      <c r="L231" s="67" t="str">
        <f t="shared" si="51"/>
        <v/>
      </c>
      <c r="M231" s="48" t="str">
        <f t="shared" si="54"/>
        <v/>
      </c>
      <c r="N231" s="49">
        <v>13</v>
      </c>
      <c r="O231" s="28"/>
      <c r="P231" s="47" t="str">
        <f t="shared" si="55"/>
        <v/>
      </c>
      <c r="Q231" s="24" t="str">
        <f t="shared" si="56"/>
        <v/>
      </c>
      <c r="R231" s="24" t="str">
        <f>IF($L231="","",VLOOKUP(Q231,LISTAS!$F$5:$G$1006,2,0))</f>
        <v/>
      </c>
      <c r="S231" s="36" t="str">
        <f t="shared" si="57"/>
        <v/>
      </c>
      <c r="T231" s="25" t="str">
        <f t="shared" si="58"/>
        <v/>
      </c>
      <c r="U231" s="25" t="str">
        <f t="shared" si="59"/>
        <v/>
      </c>
    </row>
    <row r="232" spans="2:21" s="5" customFormat="1" ht="18.75" customHeight="1" x14ac:dyDescent="0.3">
      <c r="B232" s="51"/>
      <c r="C232" s="51" t="str">
        <f>IF(B232="","",VLOOKUP(B232,LISTAS!$F$5:$G$1006,2,0))</f>
        <v/>
      </c>
      <c r="D232" s="52"/>
      <c r="E232" s="52"/>
      <c r="F232" s="52" t="str">
        <f t="shared" si="49"/>
        <v/>
      </c>
      <c r="H232" s="48" t="str">
        <f t="shared" si="52"/>
        <v/>
      </c>
      <c r="I232" s="63" t="str">
        <f t="shared" si="53"/>
        <v/>
      </c>
      <c r="J232" s="63" t="str">
        <f t="shared" si="53"/>
        <v/>
      </c>
      <c r="K232" s="48" t="str">
        <f t="shared" si="50"/>
        <v/>
      </c>
      <c r="L232" s="67" t="str">
        <f t="shared" si="51"/>
        <v/>
      </c>
      <c r="M232" s="48" t="str">
        <f t="shared" si="54"/>
        <v/>
      </c>
      <c r="N232" s="49">
        <v>14</v>
      </c>
      <c r="O232" s="28"/>
      <c r="P232" s="47" t="str">
        <f t="shared" si="55"/>
        <v/>
      </c>
      <c r="Q232" s="24" t="str">
        <f t="shared" si="56"/>
        <v/>
      </c>
      <c r="R232" s="24" t="str">
        <f>IF($L232="","",VLOOKUP(Q232,LISTAS!$F$5:$G$1006,2,0))</f>
        <v/>
      </c>
      <c r="S232" s="36" t="str">
        <f t="shared" si="57"/>
        <v/>
      </c>
      <c r="T232" s="25" t="str">
        <f t="shared" si="58"/>
        <v/>
      </c>
      <c r="U232" s="25" t="str">
        <f t="shared" si="59"/>
        <v/>
      </c>
    </row>
    <row r="233" spans="2:21" s="5" customFormat="1" ht="18.75" customHeight="1" x14ac:dyDescent="0.3">
      <c r="B233" s="51"/>
      <c r="C233" s="51" t="str">
        <f>IF(B233="","",VLOOKUP(B233,LISTAS!$F$5:$G$1006,2,0))</f>
        <v/>
      </c>
      <c r="D233" s="52"/>
      <c r="E233" s="52"/>
      <c r="F233" s="52" t="str">
        <f t="shared" si="49"/>
        <v/>
      </c>
      <c r="H233" s="48" t="str">
        <f t="shared" si="52"/>
        <v/>
      </c>
      <c r="I233" s="63" t="str">
        <f t="shared" si="53"/>
        <v/>
      </c>
      <c r="J233" s="63" t="str">
        <f t="shared" si="53"/>
        <v/>
      </c>
      <c r="K233" s="48" t="str">
        <f t="shared" si="50"/>
        <v/>
      </c>
      <c r="L233" s="67" t="str">
        <f t="shared" si="51"/>
        <v/>
      </c>
      <c r="M233" s="48" t="str">
        <f t="shared" si="54"/>
        <v/>
      </c>
      <c r="N233" s="49">
        <v>15</v>
      </c>
      <c r="O233" s="28"/>
      <c r="P233" s="47" t="str">
        <f t="shared" si="55"/>
        <v/>
      </c>
      <c r="Q233" s="24" t="str">
        <f t="shared" si="56"/>
        <v/>
      </c>
      <c r="R233" s="24" t="str">
        <f>IF($L233="","",VLOOKUP(Q233,LISTAS!$F$5:$G$1006,2,0))</f>
        <v/>
      </c>
      <c r="S233" s="36" t="str">
        <f t="shared" si="57"/>
        <v/>
      </c>
      <c r="T233" s="25" t="str">
        <f t="shared" si="58"/>
        <v/>
      </c>
      <c r="U233" s="25" t="str">
        <f t="shared" si="59"/>
        <v/>
      </c>
    </row>
    <row r="234" spans="2:21" s="5" customFormat="1" ht="18.75" customHeight="1" x14ac:dyDescent="0.3">
      <c r="B234" s="51"/>
      <c r="C234" s="51" t="str">
        <f>IF(B234="","",VLOOKUP(B234,LISTAS!$F$5:$G$1006,2,0))</f>
        <v/>
      </c>
      <c r="D234" s="52"/>
      <c r="E234" s="52"/>
      <c r="F234" s="52" t="str">
        <f t="shared" si="49"/>
        <v/>
      </c>
      <c r="H234" s="48" t="str">
        <f t="shared" si="52"/>
        <v/>
      </c>
      <c r="I234" s="63" t="str">
        <f t="shared" si="53"/>
        <v/>
      </c>
      <c r="J234" s="63" t="str">
        <f t="shared" si="53"/>
        <v/>
      </c>
      <c r="K234" s="48" t="str">
        <f t="shared" si="50"/>
        <v/>
      </c>
      <c r="L234" s="67" t="str">
        <f t="shared" si="51"/>
        <v/>
      </c>
      <c r="M234" s="48" t="str">
        <f t="shared" si="54"/>
        <v/>
      </c>
      <c r="N234" s="49">
        <v>16</v>
      </c>
      <c r="O234" s="28"/>
      <c r="P234" s="47" t="str">
        <f t="shared" si="55"/>
        <v/>
      </c>
      <c r="Q234" s="24" t="str">
        <f t="shared" si="56"/>
        <v/>
      </c>
      <c r="R234" s="24" t="str">
        <f>IF($L234="","",VLOOKUP(Q234,LISTAS!$F$5:$G$1006,2,0))</f>
        <v/>
      </c>
      <c r="S234" s="36" t="str">
        <f t="shared" si="57"/>
        <v/>
      </c>
      <c r="T234" s="25" t="str">
        <f t="shared" si="58"/>
        <v/>
      </c>
      <c r="U234" s="25" t="str">
        <f t="shared" si="59"/>
        <v/>
      </c>
    </row>
    <row r="235" spans="2:21" s="5" customFormat="1" ht="18.75" customHeight="1" x14ac:dyDescent="0.3">
      <c r="B235" s="51"/>
      <c r="C235" s="51" t="str">
        <f>IF(B235="","",VLOOKUP(B235,LISTAS!$F$5:$G$1006,2,0))</f>
        <v/>
      </c>
      <c r="D235" s="52"/>
      <c r="E235" s="52"/>
      <c r="F235" s="52" t="str">
        <f t="shared" si="49"/>
        <v/>
      </c>
      <c r="H235" s="48" t="str">
        <f t="shared" si="52"/>
        <v/>
      </c>
      <c r="I235" s="63" t="str">
        <f t="shared" si="53"/>
        <v/>
      </c>
      <c r="J235" s="63" t="str">
        <f t="shared" si="53"/>
        <v/>
      </c>
      <c r="K235" s="48" t="str">
        <f t="shared" si="50"/>
        <v/>
      </c>
      <c r="L235" s="67" t="str">
        <f t="shared" si="51"/>
        <v/>
      </c>
      <c r="M235" s="48" t="str">
        <f t="shared" si="54"/>
        <v/>
      </c>
      <c r="N235" s="49">
        <v>17</v>
      </c>
      <c r="O235" s="28"/>
      <c r="P235" s="47" t="str">
        <f t="shared" si="55"/>
        <v/>
      </c>
      <c r="Q235" s="24" t="str">
        <f t="shared" si="56"/>
        <v/>
      </c>
      <c r="R235" s="24" t="str">
        <f>IF($L235="","",VLOOKUP(Q235,LISTAS!$F$5:$G$1006,2,0))</f>
        <v/>
      </c>
      <c r="S235" s="36" t="str">
        <f t="shared" si="57"/>
        <v/>
      </c>
      <c r="T235" s="25" t="str">
        <f t="shared" si="58"/>
        <v/>
      </c>
      <c r="U235" s="25" t="str">
        <f t="shared" si="59"/>
        <v/>
      </c>
    </row>
    <row r="236" spans="2:21" s="5" customFormat="1" ht="18.75" customHeight="1" x14ac:dyDescent="0.3">
      <c r="B236" s="51"/>
      <c r="C236" s="51" t="str">
        <f>IF(B236="","",VLOOKUP(B236,LISTAS!$F$5:$G$1006,2,0))</f>
        <v/>
      </c>
      <c r="D236" s="52"/>
      <c r="E236" s="52"/>
      <c r="F236" s="52" t="str">
        <f t="shared" si="49"/>
        <v/>
      </c>
      <c r="H236" s="48" t="str">
        <f t="shared" si="52"/>
        <v/>
      </c>
      <c r="I236" s="63" t="str">
        <f t="shared" si="53"/>
        <v/>
      </c>
      <c r="J236" s="63" t="str">
        <f t="shared" si="53"/>
        <v/>
      </c>
      <c r="K236" s="48" t="str">
        <f t="shared" si="50"/>
        <v/>
      </c>
      <c r="L236" s="67" t="str">
        <f t="shared" si="51"/>
        <v/>
      </c>
      <c r="M236" s="48" t="str">
        <f t="shared" si="54"/>
        <v/>
      </c>
      <c r="N236" s="49">
        <v>18</v>
      </c>
      <c r="O236" s="28"/>
      <c r="P236" s="47" t="str">
        <f t="shared" si="55"/>
        <v/>
      </c>
      <c r="Q236" s="24" t="str">
        <f t="shared" si="56"/>
        <v/>
      </c>
      <c r="R236" s="24" t="str">
        <f>IF($L236="","",VLOOKUP(Q236,LISTAS!$F$5:$G$1006,2,0))</f>
        <v/>
      </c>
      <c r="S236" s="36" t="str">
        <f t="shared" si="57"/>
        <v/>
      </c>
      <c r="T236" s="25" t="str">
        <f t="shared" si="58"/>
        <v/>
      </c>
      <c r="U236" s="25" t="str">
        <f t="shared" si="59"/>
        <v/>
      </c>
    </row>
    <row r="237" spans="2:21" s="5" customFormat="1" ht="18.75" customHeight="1" x14ac:dyDescent="0.3">
      <c r="B237" s="51"/>
      <c r="C237" s="51" t="str">
        <f>IF(B237="","",VLOOKUP(B237,LISTAS!$F$5:$G$1006,2,0))</f>
        <v/>
      </c>
      <c r="D237" s="52"/>
      <c r="E237" s="52"/>
      <c r="F237" s="52" t="str">
        <f t="shared" si="49"/>
        <v/>
      </c>
      <c r="H237" s="48" t="str">
        <f t="shared" si="52"/>
        <v/>
      </c>
      <c r="I237" s="63" t="str">
        <f t="shared" si="53"/>
        <v/>
      </c>
      <c r="J237" s="63" t="str">
        <f t="shared" si="53"/>
        <v/>
      </c>
      <c r="K237" s="48" t="str">
        <f t="shared" si="50"/>
        <v/>
      </c>
      <c r="L237" s="67" t="str">
        <f t="shared" si="51"/>
        <v/>
      </c>
      <c r="M237" s="48" t="str">
        <f t="shared" si="54"/>
        <v/>
      </c>
      <c r="N237" s="49">
        <v>19</v>
      </c>
      <c r="O237" s="28"/>
      <c r="P237" s="47" t="str">
        <f t="shared" si="55"/>
        <v/>
      </c>
      <c r="Q237" s="24" t="str">
        <f t="shared" si="56"/>
        <v/>
      </c>
      <c r="R237" s="24" t="str">
        <f>IF($L237="","",VLOOKUP(Q237,LISTAS!$F$5:$G$1006,2,0))</f>
        <v/>
      </c>
      <c r="S237" s="36" t="str">
        <f t="shared" si="57"/>
        <v/>
      </c>
      <c r="T237" s="25" t="str">
        <f t="shared" si="58"/>
        <v/>
      </c>
      <c r="U237" s="25" t="str">
        <f t="shared" si="59"/>
        <v/>
      </c>
    </row>
    <row r="238" spans="2:21" s="5" customFormat="1" ht="18.75" customHeight="1" x14ac:dyDescent="0.3">
      <c r="B238" s="51"/>
      <c r="C238" s="51" t="str">
        <f>IF(B238="","",VLOOKUP(B238,LISTAS!$F$5:$G$1006,2,0))</f>
        <v/>
      </c>
      <c r="D238" s="52"/>
      <c r="E238" s="52"/>
      <c r="F238" s="52" t="str">
        <f t="shared" si="49"/>
        <v/>
      </c>
      <c r="H238" s="48" t="str">
        <f t="shared" si="52"/>
        <v/>
      </c>
      <c r="I238" s="63" t="str">
        <f t="shared" si="53"/>
        <v/>
      </c>
      <c r="J238" s="63" t="str">
        <f t="shared" si="53"/>
        <v/>
      </c>
      <c r="K238" s="48" t="str">
        <f t="shared" si="50"/>
        <v/>
      </c>
      <c r="L238" s="67" t="str">
        <f t="shared" si="51"/>
        <v/>
      </c>
      <c r="M238" s="48" t="str">
        <f t="shared" si="54"/>
        <v/>
      </c>
      <c r="N238" s="49">
        <v>20</v>
      </c>
      <c r="O238" s="28"/>
      <c r="P238" s="47" t="str">
        <f t="shared" si="55"/>
        <v/>
      </c>
      <c r="Q238" s="24" t="str">
        <f t="shared" si="56"/>
        <v/>
      </c>
      <c r="R238" s="24" t="str">
        <f>IF($L238="","",VLOOKUP(Q238,LISTAS!$F$5:$G$1006,2,0))</f>
        <v/>
      </c>
      <c r="S238" s="36" t="str">
        <f t="shared" si="57"/>
        <v/>
      </c>
      <c r="T238" s="25" t="str">
        <f t="shared" si="58"/>
        <v/>
      </c>
      <c r="U238" s="25" t="str">
        <f t="shared" si="59"/>
        <v/>
      </c>
    </row>
    <row r="239" spans="2:21" ht="16.5" x14ac:dyDescent="0.3">
      <c r="B239" s="51"/>
      <c r="C239" s="51" t="str">
        <f>IF(B239="","",VLOOKUP(B239,LISTAS!$F$5:$G$1006,2,0))</f>
        <v/>
      </c>
      <c r="D239" s="52"/>
      <c r="E239" s="52"/>
      <c r="F239" s="52" t="str">
        <f t="shared" si="49"/>
        <v/>
      </c>
      <c r="G239" s="5"/>
      <c r="H239" s="48" t="str">
        <f t="shared" si="52"/>
        <v/>
      </c>
      <c r="I239" s="63" t="str">
        <f t="shared" si="53"/>
        <v/>
      </c>
      <c r="J239" s="63" t="str">
        <f t="shared" si="53"/>
        <v/>
      </c>
      <c r="K239" s="48" t="str">
        <f t="shared" si="50"/>
        <v/>
      </c>
      <c r="L239" s="67" t="str">
        <f t="shared" si="51"/>
        <v/>
      </c>
      <c r="M239" s="48" t="str">
        <f t="shared" si="54"/>
        <v/>
      </c>
      <c r="N239" s="49">
        <v>21</v>
      </c>
      <c r="O239" s="28"/>
      <c r="P239" s="47" t="str">
        <f t="shared" si="55"/>
        <v/>
      </c>
      <c r="Q239" s="24" t="str">
        <f t="shared" si="56"/>
        <v/>
      </c>
      <c r="R239" s="24" t="str">
        <f>IF($L239="","",VLOOKUP(Q239,LISTAS!$F$5:$G$1006,2,0))</f>
        <v/>
      </c>
      <c r="S239" s="36" t="str">
        <f t="shared" si="57"/>
        <v/>
      </c>
      <c r="T239" s="25" t="str">
        <f t="shared" si="58"/>
        <v/>
      </c>
      <c r="U239" s="25" t="str">
        <f t="shared" si="59"/>
        <v/>
      </c>
    </row>
    <row r="240" spans="2:21" ht="16.5" x14ac:dyDescent="0.3">
      <c r="B240" s="51"/>
      <c r="C240" s="51" t="str">
        <f>IF(B240="","",VLOOKUP(B240,LISTAS!$F$5:$G$1006,2,0))</f>
        <v/>
      </c>
      <c r="D240" s="52"/>
      <c r="E240" s="52"/>
      <c r="F240" s="52" t="str">
        <f t="shared" si="49"/>
        <v/>
      </c>
      <c r="G240" s="5"/>
      <c r="H240" s="48" t="str">
        <f t="shared" si="52"/>
        <v/>
      </c>
      <c r="I240" s="63" t="str">
        <f t="shared" si="53"/>
        <v/>
      </c>
      <c r="J240" s="63" t="str">
        <f t="shared" si="53"/>
        <v/>
      </c>
      <c r="K240" s="48" t="str">
        <f t="shared" si="50"/>
        <v/>
      </c>
      <c r="L240" s="67" t="str">
        <f t="shared" si="51"/>
        <v/>
      </c>
      <c r="M240" s="48" t="str">
        <f t="shared" si="54"/>
        <v/>
      </c>
      <c r="N240" s="49">
        <v>22</v>
      </c>
      <c r="O240" s="28"/>
      <c r="P240" s="47" t="str">
        <f t="shared" si="55"/>
        <v/>
      </c>
      <c r="Q240" s="24" t="str">
        <f t="shared" si="56"/>
        <v/>
      </c>
      <c r="R240" s="24" t="str">
        <f>IF($L240="","",VLOOKUP(Q240,LISTAS!$F$5:$G$1006,2,0))</f>
        <v/>
      </c>
      <c r="S240" s="36" t="str">
        <f t="shared" si="57"/>
        <v/>
      </c>
      <c r="T240" s="25" t="str">
        <f t="shared" si="58"/>
        <v/>
      </c>
      <c r="U240" s="25" t="str">
        <f t="shared" si="59"/>
        <v/>
      </c>
    </row>
    <row r="241" spans="2:21" ht="16.5" x14ac:dyDescent="0.3">
      <c r="B241" s="51"/>
      <c r="C241" s="51" t="str">
        <f>IF(B241="","",VLOOKUP(B241,LISTAS!$F$5:$G$1006,2,0))</f>
        <v/>
      </c>
      <c r="D241" s="52"/>
      <c r="E241" s="52"/>
      <c r="F241" s="52" t="str">
        <f t="shared" si="49"/>
        <v/>
      </c>
      <c r="G241" s="5"/>
      <c r="H241" s="48" t="str">
        <f t="shared" si="52"/>
        <v/>
      </c>
      <c r="I241" s="63" t="str">
        <f t="shared" si="53"/>
        <v/>
      </c>
      <c r="J241" s="63" t="str">
        <f t="shared" si="53"/>
        <v/>
      </c>
      <c r="K241" s="48" t="str">
        <f t="shared" si="50"/>
        <v/>
      </c>
      <c r="L241" s="67" t="str">
        <f t="shared" si="51"/>
        <v/>
      </c>
      <c r="M241" s="48" t="str">
        <f t="shared" si="54"/>
        <v/>
      </c>
      <c r="N241" s="49">
        <v>23</v>
      </c>
      <c r="O241" s="28"/>
      <c r="P241" s="47" t="str">
        <f t="shared" si="55"/>
        <v/>
      </c>
      <c r="Q241" s="24" t="str">
        <f t="shared" si="56"/>
        <v/>
      </c>
      <c r="R241" s="24" t="str">
        <f>IF($L241="","",VLOOKUP(Q241,LISTAS!$F$5:$G$1006,2,0))</f>
        <v/>
      </c>
      <c r="S241" s="36" t="str">
        <f t="shared" si="57"/>
        <v/>
      </c>
      <c r="T241" s="25" t="str">
        <f t="shared" si="58"/>
        <v/>
      </c>
      <c r="U241" s="25" t="str">
        <f t="shared" si="59"/>
        <v/>
      </c>
    </row>
    <row r="242" spans="2:21" ht="16.5" x14ac:dyDescent="0.3">
      <c r="B242" s="51"/>
      <c r="C242" s="51" t="str">
        <f>IF(B242="","",VLOOKUP(B242,LISTAS!$F$5:$G$1006,2,0))</f>
        <v/>
      </c>
      <c r="D242" s="52"/>
      <c r="E242" s="52"/>
      <c r="F242" s="52" t="str">
        <f t="shared" si="49"/>
        <v/>
      </c>
      <c r="G242" s="5"/>
      <c r="H242" s="48" t="str">
        <f t="shared" si="52"/>
        <v/>
      </c>
      <c r="I242" s="63" t="str">
        <f t="shared" si="53"/>
        <v/>
      </c>
      <c r="J242" s="63" t="str">
        <f t="shared" si="53"/>
        <v/>
      </c>
      <c r="K242" s="48" t="str">
        <f t="shared" si="50"/>
        <v/>
      </c>
      <c r="L242" s="67" t="str">
        <f t="shared" si="51"/>
        <v/>
      </c>
      <c r="M242" s="48" t="str">
        <f t="shared" si="54"/>
        <v/>
      </c>
      <c r="N242" s="49">
        <v>24</v>
      </c>
      <c r="O242" s="28"/>
      <c r="P242" s="47" t="str">
        <f t="shared" si="55"/>
        <v/>
      </c>
      <c r="Q242" s="24" t="str">
        <f t="shared" si="56"/>
        <v/>
      </c>
      <c r="R242" s="24" t="str">
        <f>IF($L242="","",VLOOKUP(Q242,LISTAS!$F$5:$G$1006,2,0))</f>
        <v/>
      </c>
      <c r="S242" s="36" t="str">
        <f t="shared" si="57"/>
        <v/>
      </c>
      <c r="T242" s="25" t="str">
        <f t="shared" si="58"/>
        <v/>
      </c>
      <c r="U242" s="25" t="str">
        <f t="shared" si="59"/>
        <v/>
      </c>
    </row>
    <row r="243" spans="2:21" ht="16.5" x14ac:dyDescent="0.3">
      <c r="B243" s="51"/>
      <c r="C243" s="51" t="str">
        <f>IF(B243="","",VLOOKUP(B243,LISTAS!$F$5:$G$1006,2,0))</f>
        <v/>
      </c>
      <c r="D243" s="52"/>
      <c r="E243" s="52"/>
      <c r="F243" s="52" t="str">
        <f t="shared" si="49"/>
        <v/>
      </c>
      <c r="G243" s="5"/>
      <c r="H243" s="48" t="str">
        <f t="shared" si="52"/>
        <v/>
      </c>
      <c r="I243" s="63" t="str">
        <f t="shared" si="53"/>
        <v/>
      </c>
      <c r="J243" s="63" t="str">
        <f t="shared" si="53"/>
        <v/>
      </c>
      <c r="K243" s="48" t="str">
        <f t="shared" si="50"/>
        <v/>
      </c>
      <c r="L243" s="67" t="str">
        <f t="shared" si="51"/>
        <v/>
      </c>
      <c r="M243" s="48" t="str">
        <f t="shared" si="54"/>
        <v/>
      </c>
      <c r="N243" s="49">
        <v>25</v>
      </c>
      <c r="O243" s="28"/>
      <c r="P243" s="47" t="str">
        <f t="shared" si="55"/>
        <v/>
      </c>
      <c r="Q243" s="24" t="str">
        <f t="shared" si="56"/>
        <v/>
      </c>
      <c r="R243" s="24" t="str">
        <f>IF($L243="","",VLOOKUP(Q243,LISTAS!$F$5:$G$1006,2,0))</f>
        <v/>
      </c>
      <c r="S243" s="36" t="str">
        <f t="shared" si="57"/>
        <v/>
      </c>
      <c r="T243" s="25" t="str">
        <f t="shared" si="58"/>
        <v/>
      </c>
      <c r="U243" s="25" t="str">
        <f t="shared" si="59"/>
        <v/>
      </c>
    </row>
    <row r="244" spans="2:21" ht="16.5" x14ac:dyDescent="0.3">
      <c r="B244" s="51"/>
      <c r="C244" s="51" t="str">
        <f>IF(B244="","",VLOOKUP(B244,LISTAS!$F$5:$G$1006,2,0))</f>
        <v/>
      </c>
      <c r="D244" s="52"/>
      <c r="E244" s="52"/>
      <c r="F244" s="52" t="str">
        <f t="shared" si="49"/>
        <v/>
      </c>
      <c r="G244" s="5"/>
      <c r="H244" s="48" t="str">
        <f t="shared" si="52"/>
        <v/>
      </c>
      <c r="I244" s="63" t="str">
        <f t="shared" si="53"/>
        <v/>
      </c>
      <c r="J244" s="63" t="str">
        <f t="shared" si="53"/>
        <v/>
      </c>
      <c r="K244" s="48" t="str">
        <f t="shared" si="50"/>
        <v/>
      </c>
      <c r="L244" s="67" t="str">
        <f t="shared" si="51"/>
        <v/>
      </c>
      <c r="M244" s="48" t="str">
        <f t="shared" si="54"/>
        <v/>
      </c>
      <c r="N244" s="49">
        <v>26</v>
      </c>
      <c r="O244" s="28"/>
      <c r="P244" s="47" t="str">
        <f t="shared" si="55"/>
        <v/>
      </c>
      <c r="Q244" s="24" t="str">
        <f t="shared" si="56"/>
        <v/>
      </c>
      <c r="R244" s="24" t="str">
        <f>IF($L244="","",VLOOKUP(Q244,LISTAS!$F$5:$G$1006,2,0))</f>
        <v/>
      </c>
      <c r="S244" s="36" t="str">
        <f t="shared" si="57"/>
        <v/>
      </c>
      <c r="T244" s="25" t="str">
        <f t="shared" si="58"/>
        <v/>
      </c>
      <c r="U244" s="25" t="str">
        <f t="shared" si="59"/>
        <v/>
      </c>
    </row>
    <row r="245" spans="2:21" ht="16.5" x14ac:dyDescent="0.3">
      <c r="B245" s="51"/>
      <c r="C245" s="51" t="str">
        <f>IF(B245="","",VLOOKUP(B245,LISTAS!$F$5:$G$1006,2,0))</f>
        <v/>
      </c>
      <c r="D245" s="52"/>
      <c r="E245" s="52"/>
      <c r="F245" s="52" t="str">
        <f t="shared" si="49"/>
        <v/>
      </c>
      <c r="G245" s="5"/>
      <c r="H245" s="48" t="str">
        <f t="shared" si="52"/>
        <v/>
      </c>
      <c r="I245" s="63" t="str">
        <f t="shared" si="53"/>
        <v/>
      </c>
      <c r="J245" s="63" t="str">
        <f t="shared" si="53"/>
        <v/>
      </c>
      <c r="K245" s="48" t="str">
        <f t="shared" si="50"/>
        <v/>
      </c>
      <c r="L245" s="67" t="str">
        <f t="shared" si="51"/>
        <v/>
      </c>
      <c r="M245" s="48" t="str">
        <f t="shared" si="54"/>
        <v/>
      </c>
      <c r="N245" s="49">
        <v>27</v>
      </c>
      <c r="O245" s="28"/>
      <c r="P245" s="47" t="str">
        <f t="shared" si="55"/>
        <v/>
      </c>
      <c r="Q245" s="24" t="str">
        <f t="shared" si="56"/>
        <v/>
      </c>
      <c r="R245" s="24" t="str">
        <f>IF($L245="","",VLOOKUP(Q245,LISTAS!$F$5:$G$1006,2,0))</f>
        <v/>
      </c>
      <c r="S245" s="36" t="str">
        <f t="shared" si="57"/>
        <v/>
      </c>
      <c r="T245" s="25" t="str">
        <f t="shared" si="58"/>
        <v/>
      </c>
      <c r="U245" s="25" t="str">
        <f t="shared" si="59"/>
        <v/>
      </c>
    </row>
    <row r="246" spans="2:21" ht="16.5" x14ac:dyDescent="0.3">
      <c r="B246" s="51"/>
      <c r="C246" s="51" t="str">
        <f>IF(B246="","",VLOOKUP(B246,LISTAS!$F$5:$G$1006,2,0))</f>
        <v/>
      </c>
      <c r="D246" s="52"/>
      <c r="E246" s="52"/>
      <c r="F246" s="52" t="str">
        <f t="shared" si="49"/>
        <v/>
      </c>
      <c r="G246" s="5"/>
      <c r="H246" s="48" t="str">
        <f t="shared" si="52"/>
        <v/>
      </c>
      <c r="I246" s="63" t="str">
        <f t="shared" si="53"/>
        <v/>
      </c>
      <c r="J246" s="63" t="str">
        <f t="shared" si="53"/>
        <v/>
      </c>
      <c r="K246" s="48" t="str">
        <f t="shared" si="50"/>
        <v/>
      </c>
      <c r="L246" s="67" t="str">
        <f t="shared" si="51"/>
        <v/>
      </c>
      <c r="M246" s="48" t="str">
        <f t="shared" si="54"/>
        <v/>
      </c>
      <c r="N246" s="49">
        <v>28</v>
      </c>
      <c r="O246" s="28"/>
      <c r="P246" s="47" t="str">
        <f t="shared" si="55"/>
        <v/>
      </c>
      <c r="Q246" s="24" t="str">
        <f t="shared" si="56"/>
        <v/>
      </c>
      <c r="R246" s="24" t="str">
        <f>IF($L246="","",VLOOKUP(Q246,LISTAS!$F$5:$G$1006,2,0))</f>
        <v/>
      </c>
      <c r="S246" s="36" t="str">
        <f t="shared" si="57"/>
        <v/>
      </c>
      <c r="T246" s="25" t="str">
        <f t="shared" si="58"/>
        <v/>
      </c>
      <c r="U246" s="25" t="str">
        <f t="shared" si="59"/>
        <v/>
      </c>
    </row>
    <row r="247" spans="2:21" ht="16.5" x14ac:dyDescent="0.3">
      <c r="B247" s="51"/>
      <c r="C247" s="51" t="str">
        <f>IF(B247="","",VLOOKUP(B247,LISTAS!$F$5:$G$1006,2,0))</f>
        <v/>
      </c>
      <c r="D247" s="52"/>
      <c r="E247" s="52"/>
      <c r="F247" s="52" t="str">
        <f t="shared" si="49"/>
        <v/>
      </c>
      <c r="G247" s="5"/>
      <c r="H247" s="48" t="str">
        <f t="shared" si="52"/>
        <v/>
      </c>
      <c r="I247" s="63" t="str">
        <f t="shared" si="53"/>
        <v/>
      </c>
      <c r="J247" s="63" t="str">
        <f t="shared" si="53"/>
        <v/>
      </c>
      <c r="K247" s="48" t="str">
        <f t="shared" si="50"/>
        <v/>
      </c>
      <c r="L247" s="67" t="str">
        <f t="shared" si="51"/>
        <v/>
      </c>
      <c r="M247" s="48" t="str">
        <f t="shared" si="54"/>
        <v/>
      </c>
      <c r="N247" s="49">
        <v>29</v>
      </c>
      <c r="O247" s="28"/>
      <c r="P247" s="47" t="str">
        <f t="shared" si="55"/>
        <v/>
      </c>
      <c r="Q247" s="24" t="str">
        <f t="shared" si="56"/>
        <v/>
      </c>
      <c r="R247" s="24" t="str">
        <f>IF($L247="","",VLOOKUP(Q247,LISTAS!$F$5:$G$1006,2,0))</f>
        <v/>
      </c>
      <c r="S247" s="36" t="str">
        <f t="shared" si="57"/>
        <v/>
      </c>
      <c r="T247" s="25" t="str">
        <f t="shared" si="58"/>
        <v/>
      </c>
      <c r="U247" s="25" t="str">
        <f t="shared" si="59"/>
        <v/>
      </c>
    </row>
    <row r="248" spans="2:21" ht="16.5" x14ac:dyDescent="0.3">
      <c r="B248" s="51"/>
      <c r="C248" s="51" t="str">
        <f>IF(B248="","",VLOOKUP(B248,LISTAS!$F$5:$G$1006,2,0))</f>
        <v/>
      </c>
      <c r="D248" s="52"/>
      <c r="E248" s="52"/>
      <c r="F248" s="52" t="str">
        <f t="shared" si="49"/>
        <v/>
      </c>
      <c r="G248" s="5"/>
      <c r="H248" s="48" t="str">
        <f t="shared" si="52"/>
        <v/>
      </c>
      <c r="I248" s="63" t="str">
        <f t="shared" si="53"/>
        <v/>
      </c>
      <c r="J248" s="63" t="str">
        <f t="shared" si="53"/>
        <v/>
      </c>
      <c r="K248" s="48" t="str">
        <f t="shared" si="50"/>
        <v/>
      </c>
      <c r="L248" s="67" t="str">
        <f t="shared" si="51"/>
        <v/>
      </c>
      <c r="M248" s="48" t="str">
        <f t="shared" si="54"/>
        <v/>
      </c>
      <c r="N248" s="49">
        <v>30</v>
      </c>
      <c r="O248" s="28"/>
      <c r="P248" s="47" t="str">
        <f t="shared" si="55"/>
        <v/>
      </c>
      <c r="Q248" s="24" t="str">
        <f t="shared" si="56"/>
        <v/>
      </c>
      <c r="R248" s="24" t="str">
        <f>IF($L248="","",VLOOKUP(Q248,LISTAS!$F$5:$G$1006,2,0))</f>
        <v/>
      </c>
      <c r="S248" s="36" t="str">
        <f t="shared" si="57"/>
        <v/>
      </c>
      <c r="T248" s="25" t="str">
        <f t="shared" si="58"/>
        <v/>
      </c>
      <c r="U248" s="25" t="str">
        <f t="shared" si="59"/>
        <v/>
      </c>
    </row>
    <row r="249" spans="2:21" ht="16.5" x14ac:dyDescent="0.3">
      <c r="B249" s="51"/>
      <c r="C249" s="51" t="str">
        <f>IF(B249="","",VLOOKUP(B249,LISTAS!$F$5:$G$1006,2,0))</f>
        <v/>
      </c>
      <c r="D249" s="52"/>
      <c r="E249" s="52"/>
      <c r="F249" s="52" t="str">
        <f t="shared" si="49"/>
        <v/>
      </c>
      <c r="G249" s="5"/>
      <c r="H249" s="48" t="str">
        <f t="shared" si="52"/>
        <v/>
      </c>
      <c r="I249" s="63" t="str">
        <f t="shared" si="53"/>
        <v/>
      </c>
      <c r="J249" s="63" t="str">
        <f t="shared" si="53"/>
        <v/>
      </c>
      <c r="K249" s="48" t="str">
        <f t="shared" si="50"/>
        <v/>
      </c>
      <c r="L249" s="67" t="str">
        <f t="shared" si="51"/>
        <v/>
      </c>
      <c r="M249" s="48" t="str">
        <f t="shared" si="54"/>
        <v/>
      </c>
      <c r="N249" s="49">
        <v>31</v>
      </c>
      <c r="O249" s="28"/>
      <c r="P249" s="47" t="str">
        <f t="shared" si="55"/>
        <v/>
      </c>
      <c r="Q249" s="24" t="str">
        <f t="shared" si="56"/>
        <v/>
      </c>
      <c r="R249" s="24" t="str">
        <f>IF($L249="","",VLOOKUP(Q249,LISTAS!$F$5:$G$1006,2,0))</f>
        <v/>
      </c>
      <c r="S249" s="36" t="str">
        <f t="shared" si="57"/>
        <v/>
      </c>
      <c r="T249" s="25" t="str">
        <f t="shared" si="58"/>
        <v/>
      </c>
      <c r="U249" s="25" t="str">
        <f t="shared" si="59"/>
        <v/>
      </c>
    </row>
    <row r="250" spans="2:21" ht="16.5" x14ac:dyDescent="0.3">
      <c r="B250" s="51"/>
      <c r="C250" s="51" t="str">
        <f>IF(B250="","",VLOOKUP(B250,LISTAS!$F$5:$G$1006,2,0))</f>
        <v/>
      </c>
      <c r="D250" s="52"/>
      <c r="E250" s="52"/>
      <c r="F250" s="52" t="str">
        <f t="shared" si="49"/>
        <v/>
      </c>
      <c r="G250" s="5"/>
      <c r="H250" s="48" t="str">
        <f t="shared" si="52"/>
        <v/>
      </c>
      <c r="I250" s="63" t="str">
        <f t="shared" si="53"/>
        <v/>
      </c>
      <c r="J250" s="63" t="str">
        <f t="shared" si="53"/>
        <v/>
      </c>
      <c r="K250" s="48" t="str">
        <f t="shared" si="50"/>
        <v/>
      </c>
      <c r="L250" s="67" t="str">
        <f t="shared" si="51"/>
        <v/>
      </c>
      <c r="M250" s="48" t="str">
        <f t="shared" si="54"/>
        <v/>
      </c>
      <c r="N250" s="49">
        <v>32</v>
      </c>
      <c r="O250" s="28"/>
      <c r="P250" s="47" t="str">
        <f t="shared" si="55"/>
        <v/>
      </c>
      <c r="Q250" s="24" t="str">
        <f t="shared" si="56"/>
        <v/>
      </c>
      <c r="R250" s="24" t="str">
        <f>IF($L250="","",VLOOKUP(Q250,LISTAS!$F$5:$G$1006,2,0))</f>
        <v/>
      </c>
      <c r="S250" s="36" t="str">
        <f t="shared" si="57"/>
        <v/>
      </c>
      <c r="T250" s="25" t="str">
        <f t="shared" si="58"/>
        <v/>
      </c>
      <c r="U250" s="25" t="str">
        <f t="shared" si="59"/>
        <v/>
      </c>
    </row>
    <row r="251" spans="2:21" ht="16.5" x14ac:dyDescent="0.3">
      <c r="B251" s="51"/>
      <c r="C251" s="51" t="str">
        <f>IF(B251="","",VLOOKUP(B251,LISTAS!$F$5:$G$1006,2,0))</f>
        <v/>
      </c>
      <c r="D251" s="52"/>
      <c r="E251" s="52"/>
      <c r="F251" s="52" t="str">
        <f t="shared" si="49"/>
        <v/>
      </c>
      <c r="G251" s="5"/>
      <c r="H251" s="48" t="str">
        <f t="shared" si="52"/>
        <v/>
      </c>
      <c r="I251" s="63" t="str">
        <f t="shared" si="53"/>
        <v/>
      </c>
      <c r="J251" s="63" t="str">
        <f t="shared" si="53"/>
        <v/>
      </c>
      <c r="K251" s="48" t="str">
        <f t="shared" si="50"/>
        <v/>
      </c>
      <c r="L251" s="67" t="str">
        <f t="shared" si="51"/>
        <v/>
      </c>
      <c r="M251" s="48" t="str">
        <f t="shared" si="54"/>
        <v/>
      </c>
      <c r="N251" s="49">
        <v>33</v>
      </c>
      <c r="O251" s="28"/>
      <c r="P251" s="47" t="str">
        <f t="shared" si="55"/>
        <v/>
      </c>
      <c r="Q251" s="24" t="str">
        <f t="shared" si="56"/>
        <v/>
      </c>
      <c r="R251" s="24" t="str">
        <f>IF($L251="","",VLOOKUP(Q251,LISTAS!$F$5:$G$1006,2,0))</f>
        <v/>
      </c>
      <c r="S251" s="36" t="str">
        <f t="shared" si="57"/>
        <v/>
      </c>
      <c r="T251" s="25" t="str">
        <f t="shared" si="58"/>
        <v/>
      </c>
      <c r="U251" s="25" t="str">
        <f t="shared" si="59"/>
        <v/>
      </c>
    </row>
    <row r="252" spans="2:21" ht="16.5" x14ac:dyDescent="0.3">
      <c r="B252" s="51"/>
      <c r="C252" s="51" t="str">
        <f>IF(B252="","",VLOOKUP(B252,LISTAS!$F$5:$G$1006,2,0))</f>
        <v/>
      </c>
      <c r="D252" s="52"/>
      <c r="E252" s="52"/>
      <c r="F252" s="52" t="str">
        <f t="shared" si="49"/>
        <v/>
      </c>
      <c r="G252" s="5"/>
      <c r="H252" s="48" t="str">
        <f t="shared" si="52"/>
        <v/>
      </c>
      <c r="I252" s="63" t="str">
        <f t="shared" si="53"/>
        <v/>
      </c>
      <c r="J252" s="63" t="str">
        <f t="shared" si="53"/>
        <v/>
      </c>
      <c r="K252" s="48" t="str">
        <f t="shared" si="50"/>
        <v/>
      </c>
      <c r="L252" s="67" t="str">
        <f t="shared" si="51"/>
        <v/>
      </c>
      <c r="M252" s="48" t="str">
        <f t="shared" si="54"/>
        <v/>
      </c>
      <c r="N252" s="49">
        <v>34</v>
      </c>
      <c r="O252" s="28"/>
      <c r="P252" s="47" t="str">
        <f t="shared" si="55"/>
        <v/>
      </c>
      <c r="Q252" s="24" t="str">
        <f t="shared" si="56"/>
        <v/>
      </c>
      <c r="R252" s="24" t="str">
        <f>IF($L252="","",VLOOKUP(Q252,LISTAS!$F$5:$G$1006,2,0))</f>
        <v/>
      </c>
      <c r="S252" s="36" t="str">
        <f t="shared" si="57"/>
        <v/>
      </c>
      <c r="T252" s="25" t="str">
        <f t="shared" si="58"/>
        <v/>
      </c>
      <c r="U252" s="25" t="str">
        <f t="shared" si="59"/>
        <v/>
      </c>
    </row>
    <row r="253" spans="2:21" ht="16.5" x14ac:dyDescent="0.3">
      <c r="B253" s="51"/>
      <c r="C253" s="51" t="str">
        <f>IF(B253="","",VLOOKUP(B253,LISTAS!$F$5:$G$1006,2,0))</f>
        <v/>
      </c>
      <c r="D253" s="52"/>
      <c r="E253" s="52"/>
      <c r="F253" s="52" t="str">
        <f t="shared" si="49"/>
        <v/>
      </c>
      <c r="G253" s="5"/>
      <c r="H253" s="48" t="str">
        <f t="shared" si="52"/>
        <v/>
      </c>
      <c r="I253" s="63" t="str">
        <f t="shared" si="53"/>
        <v/>
      </c>
      <c r="J253" s="63" t="str">
        <f t="shared" si="53"/>
        <v/>
      </c>
      <c r="K253" s="48" t="str">
        <f t="shared" si="50"/>
        <v/>
      </c>
      <c r="L253" s="67" t="str">
        <f t="shared" si="51"/>
        <v/>
      </c>
      <c r="M253" s="48" t="str">
        <f t="shared" si="54"/>
        <v/>
      </c>
      <c r="N253" s="49">
        <v>35</v>
      </c>
      <c r="O253" s="28"/>
      <c r="P253" s="47" t="str">
        <f t="shared" si="55"/>
        <v/>
      </c>
      <c r="Q253" s="24" t="str">
        <f t="shared" si="56"/>
        <v/>
      </c>
      <c r="R253" s="24" t="str">
        <f>IF($L253="","",VLOOKUP(Q253,LISTAS!$F$5:$G$1006,2,0))</f>
        <v/>
      </c>
      <c r="S253" s="36" t="str">
        <f t="shared" si="57"/>
        <v/>
      </c>
      <c r="T253" s="25" t="str">
        <f t="shared" si="58"/>
        <v/>
      </c>
      <c r="U253" s="25" t="str">
        <f t="shared" si="59"/>
        <v/>
      </c>
    </row>
    <row r="254" spans="2:21" ht="16.5" x14ac:dyDescent="0.3">
      <c r="B254" s="51"/>
      <c r="C254" s="51" t="str">
        <f>IF(B254="","",VLOOKUP(B254,LISTAS!$F$5:$G$1006,2,0))</f>
        <v/>
      </c>
      <c r="D254" s="52"/>
      <c r="E254" s="52"/>
      <c r="F254" s="52" t="str">
        <f t="shared" si="49"/>
        <v/>
      </c>
      <c r="G254" s="5"/>
      <c r="H254" s="48" t="str">
        <f t="shared" si="52"/>
        <v/>
      </c>
      <c r="I254" s="63" t="str">
        <f t="shared" si="53"/>
        <v/>
      </c>
      <c r="J254" s="63" t="str">
        <f t="shared" si="53"/>
        <v/>
      </c>
      <c r="K254" s="48" t="str">
        <f t="shared" si="50"/>
        <v/>
      </c>
      <c r="L254" s="67" t="str">
        <f t="shared" si="51"/>
        <v/>
      </c>
      <c r="M254" s="48" t="str">
        <f t="shared" si="54"/>
        <v/>
      </c>
      <c r="N254" s="49">
        <v>36</v>
      </c>
      <c r="O254" s="28"/>
      <c r="P254" s="47" t="str">
        <f t="shared" si="55"/>
        <v/>
      </c>
      <c r="Q254" s="24" t="str">
        <f t="shared" si="56"/>
        <v/>
      </c>
      <c r="R254" s="24" t="str">
        <f>IF($L254="","",VLOOKUP(Q254,LISTAS!$F$5:$G$1006,2,0))</f>
        <v/>
      </c>
      <c r="S254" s="36" t="str">
        <f t="shared" si="57"/>
        <v/>
      </c>
      <c r="T254" s="25" t="str">
        <f t="shared" si="58"/>
        <v/>
      </c>
      <c r="U254" s="25" t="str">
        <f t="shared" si="59"/>
        <v/>
      </c>
    </row>
    <row r="255" spans="2:21" ht="16.5" x14ac:dyDescent="0.3">
      <c r="B255" s="51"/>
      <c r="C255" s="51" t="str">
        <f>IF(B255="","",VLOOKUP(B255,LISTAS!$F$5:$G$1006,2,0))</f>
        <v/>
      </c>
      <c r="D255" s="52"/>
      <c r="E255" s="52"/>
      <c r="F255" s="52" t="str">
        <f t="shared" si="49"/>
        <v/>
      </c>
      <c r="G255" s="5"/>
      <c r="H255" s="48" t="str">
        <f t="shared" si="52"/>
        <v/>
      </c>
      <c r="I255" s="63" t="str">
        <f t="shared" si="53"/>
        <v/>
      </c>
      <c r="J255" s="63" t="str">
        <f t="shared" si="53"/>
        <v/>
      </c>
      <c r="K255" s="48" t="str">
        <f t="shared" si="50"/>
        <v/>
      </c>
      <c r="L255" s="67" t="str">
        <f t="shared" si="51"/>
        <v/>
      </c>
      <c r="M255" s="48" t="str">
        <f t="shared" si="54"/>
        <v/>
      </c>
      <c r="N255" s="49">
        <v>37</v>
      </c>
      <c r="O255" s="28"/>
      <c r="P255" s="47" t="str">
        <f t="shared" si="55"/>
        <v/>
      </c>
      <c r="Q255" s="24" t="str">
        <f t="shared" si="56"/>
        <v/>
      </c>
      <c r="R255" s="24" t="str">
        <f>IF($L255="","",VLOOKUP(Q255,LISTAS!$F$5:$G$1006,2,0))</f>
        <v/>
      </c>
      <c r="S255" s="36" t="str">
        <f t="shared" si="57"/>
        <v/>
      </c>
      <c r="T255" s="25" t="str">
        <f t="shared" si="58"/>
        <v/>
      </c>
      <c r="U255" s="25" t="str">
        <f t="shared" si="59"/>
        <v/>
      </c>
    </row>
    <row r="256" spans="2:21" ht="16.5" x14ac:dyDescent="0.3">
      <c r="B256" s="51"/>
      <c r="C256" s="51" t="str">
        <f>IF(B256="","",VLOOKUP(B256,LISTAS!$F$5:$G$1006,2,0))</f>
        <v/>
      </c>
      <c r="D256" s="52"/>
      <c r="E256" s="52"/>
      <c r="F256" s="52" t="str">
        <f t="shared" si="49"/>
        <v/>
      </c>
      <c r="G256" s="5"/>
      <c r="H256" s="48" t="str">
        <f t="shared" si="52"/>
        <v/>
      </c>
      <c r="I256" s="63" t="str">
        <f t="shared" si="53"/>
        <v/>
      </c>
      <c r="J256" s="63" t="str">
        <f t="shared" si="53"/>
        <v/>
      </c>
      <c r="K256" s="48" t="str">
        <f t="shared" si="50"/>
        <v/>
      </c>
      <c r="L256" s="67" t="str">
        <f t="shared" si="51"/>
        <v/>
      </c>
      <c r="M256" s="48" t="str">
        <f t="shared" si="54"/>
        <v/>
      </c>
      <c r="N256" s="49">
        <v>38</v>
      </c>
      <c r="O256" s="28"/>
      <c r="P256" s="47" t="str">
        <f t="shared" si="55"/>
        <v/>
      </c>
      <c r="Q256" s="24" t="str">
        <f t="shared" si="56"/>
        <v/>
      </c>
      <c r="R256" s="24" t="str">
        <f>IF($L256="","",VLOOKUP(Q256,LISTAS!$F$5:$G$1006,2,0))</f>
        <v/>
      </c>
      <c r="S256" s="36" t="str">
        <f t="shared" si="57"/>
        <v/>
      </c>
      <c r="T256" s="25" t="str">
        <f t="shared" si="58"/>
        <v/>
      </c>
      <c r="U256" s="25" t="str">
        <f t="shared" si="59"/>
        <v/>
      </c>
    </row>
    <row r="257" spans="2:21" ht="16.5" x14ac:dyDescent="0.3">
      <c r="B257" s="51"/>
      <c r="C257" s="51" t="str">
        <f>IF(B257="","",VLOOKUP(B257,LISTAS!$F$5:$G$1006,2,0))</f>
        <v/>
      </c>
      <c r="D257" s="52"/>
      <c r="E257" s="52"/>
      <c r="F257" s="52" t="str">
        <f t="shared" si="49"/>
        <v/>
      </c>
      <c r="G257" s="5"/>
      <c r="H257" s="48" t="str">
        <f t="shared" si="52"/>
        <v/>
      </c>
      <c r="I257" s="63" t="str">
        <f t="shared" si="53"/>
        <v/>
      </c>
      <c r="J257" s="63" t="str">
        <f t="shared" si="53"/>
        <v/>
      </c>
      <c r="K257" s="48" t="str">
        <f t="shared" si="50"/>
        <v/>
      </c>
      <c r="L257" s="67" t="str">
        <f t="shared" si="51"/>
        <v/>
      </c>
      <c r="M257" s="48" t="str">
        <f t="shared" si="54"/>
        <v/>
      </c>
      <c r="N257" s="49">
        <v>39</v>
      </c>
      <c r="O257" s="28"/>
      <c r="P257" s="47" t="str">
        <f t="shared" si="55"/>
        <v/>
      </c>
      <c r="Q257" s="24" t="str">
        <f t="shared" si="56"/>
        <v/>
      </c>
      <c r="R257" s="24" t="str">
        <f>IF($L257="","",VLOOKUP(Q257,LISTAS!$F$5:$G$1006,2,0))</f>
        <v/>
      </c>
      <c r="S257" s="36" t="str">
        <f t="shared" si="57"/>
        <v/>
      </c>
      <c r="T257" s="25" t="str">
        <f t="shared" si="58"/>
        <v/>
      </c>
      <c r="U257" s="25" t="str">
        <f t="shared" si="59"/>
        <v/>
      </c>
    </row>
    <row r="258" spans="2:21" ht="16.5" x14ac:dyDescent="0.3">
      <c r="B258" s="51"/>
      <c r="C258" s="51" t="str">
        <f>IF(B258="","",VLOOKUP(B258,LISTAS!$F$5:$G$1006,2,0))</f>
        <v/>
      </c>
      <c r="D258" s="52"/>
      <c r="E258" s="52"/>
      <c r="F258" s="52" t="str">
        <f t="shared" si="49"/>
        <v/>
      </c>
      <c r="G258" s="5"/>
      <c r="H258" s="48" t="str">
        <f t="shared" si="52"/>
        <v/>
      </c>
      <c r="I258" s="63" t="str">
        <f t="shared" si="53"/>
        <v/>
      </c>
      <c r="J258" s="63" t="str">
        <f t="shared" si="53"/>
        <v/>
      </c>
      <c r="K258" s="48" t="str">
        <f t="shared" si="50"/>
        <v/>
      </c>
      <c r="L258" s="67" t="str">
        <f t="shared" si="51"/>
        <v/>
      </c>
      <c r="M258" s="48" t="str">
        <f t="shared" si="54"/>
        <v/>
      </c>
      <c r="N258" s="49">
        <v>40</v>
      </c>
      <c r="O258" s="28"/>
      <c r="P258" s="47" t="str">
        <f t="shared" si="55"/>
        <v/>
      </c>
      <c r="Q258" s="24" t="str">
        <f t="shared" si="56"/>
        <v/>
      </c>
      <c r="R258" s="24" t="str">
        <f>IF($L258="","",VLOOKUP(Q258,LISTAS!$F$5:$G$1006,2,0))</f>
        <v/>
      </c>
      <c r="S258" s="36" t="str">
        <f t="shared" si="57"/>
        <v/>
      </c>
      <c r="T258" s="25" t="str">
        <f t="shared" si="58"/>
        <v/>
      </c>
      <c r="U258" s="25" t="str">
        <f t="shared" si="59"/>
        <v/>
      </c>
    </row>
    <row r="259" spans="2:21" ht="16.5" x14ac:dyDescent="0.3">
      <c r="B259" s="51"/>
      <c r="C259" s="51" t="str">
        <f>IF(B259="","",VLOOKUP(B259,LISTAS!$F$5:$G$1006,2,0))</f>
        <v/>
      </c>
      <c r="D259" s="52"/>
      <c r="E259" s="52"/>
      <c r="F259" s="52" t="str">
        <f t="shared" si="49"/>
        <v/>
      </c>
      <c r="G259" s="5"/>
      <c r="H259" s="48" t="str">
        <f t="shared" si="52"/>
        <v/>
      </c>
      <c r="I259" s="63" t="str">
        <f t="shared" si="53"/>
        <v/>
      </c>
      <c r="J259" s="63" t="str">
        <f t="shared" si="53"/>
        <v/>
      </c>
      <c r="K259" s="48" t="str">
        <f t="shared" si="50"/>
        <v/>
      </c>
      <c r="L259" s="67" t="str">
        <f t="shared" si="51"/>
        <v/>
      </c>
      <c r="M259" s="48" t="str">
        <f t="shared" si="54"/>
        <v/>
      </c>
      <c r="N259" s="49">
        <v>41</v>
      </c>
      <c r="O259" s="28"/>
      <c r="P259" s="47" t="str">
        <f t="shared" si="55"/>
        <v/>
      </c>
      <c r="Q259" s="24" t="str">
        <f t="shared" si="56"/>
        <v/>
      </c>
      <c r="R259" s="24" t="str">
        <f>IF($L259="","",VLOOKUP(Q259,LISTAS!$F$5:$G$1006,2,0))</f>
        <v/>
      </c>
      <c r="S259" s="36" t="str">
        <f t="shared" si="57"/>
        <v/>
      </c>
      <c r="T259" s="25" t="str">
        <f t="shared" si="58"/>
        <v/>
      </c>
      <c r="U259" s="25" t="str">
        <f t="shared" si="59"/>
        <v/>
      </c>
    </row>
    <row r="260" spans="2:21" ht="16.5" x14ac:dyDescent="0.3">
      <c r="B260" s="51"/>
      <c r="C260" s="51" t="str">
        <f>IF(B260="","",VLOOKUP(B260,LISTAS!$F$5:$G$1006,2,0))</f>
        <v/>
      </c>
      <c r="D260" s="52"/>
      <c r="E260" s="52"/>
      <c r="F260" s="52" t="str">
        <f t="shared" si="49"/>
        <v/>
      </c>
      <c r="G260" s="5"/>
      <c r="H260" s="48" t="str">
        <f t="shared" si="52"/>
        <v/>
      </c>
      <c r="I260" s="63" t="str">
        <f t="shared" si="53"/>
        <v/>
      </c>
      <c r="J260" s="63" t="str">
        <f t="shared" si="53"/>
        <v/>
      </c>
      <c r="K260" s="48" t="str">
        <f t="shared" si="50"/>
        <v/>
      </c>
      <c r="L260" s="67" t="str">
        <f t="shared" si="51"/>
        <v/>
      </c>
      <c r="M260" s="48" t="str">
        <f t="shared" si="54"/>
        <v/>
      </c>
      <c r="N260" s="49">
        <v>42</v>
      </c>
      <c r="O260" s="28"/>
      <c r="P260" s="47" t="str">
        <f t="shared" si="55"/>
        <v/>
      </c>
      <c r="Q260" s="24" t="str">
        <f t="shared" si="56"/>
        <v/>
      </c>
      <c r="R260" s="24" t="str">
        <f>IF($L260="","",VLOOKUP(Q260,LISTAS!$F$5:$G$1006,2,0))</f>
        <v/>
      </c>
      <c r="S260" s="36" t="str">
        <f t="shared" si="57"/>
        <v/>
      </c>
      <c r="T260" s="25" t="str">
        <f t="shared" si="58"/>
        <v/>
      </c>
      <c r="U260" s="25" t="str">
        <f t="shared" si="59"/>
        <v/>
      </c>
    </row>
    <row r="261" spans="2:21" ht="16.5" x14ac:dyDescent="0.3">
      <c r="B261" s="51"/>
      <c r="C261" s="51" t="str">
        <f>IF(B261="","",VLOOKUP(B261,LISTAS!$F$5:$G$1006,2,0))</f>
        <v/>
      </c>
      <c r="D261" s="52"/>
      <c r="E261" s="52"/>
      <c r="F261" s="52" t="str">
        <f t="shared" si="49"/>
        <v/>
      </c>
      <c r="G261" s="5"/>
      <c r="H261" s="48" t="str">
        <f t="shared" si="52"/>
        <v/>
      </c>
      <c r="I261" s="63" t="str">
        <f t="shared" si="53"/>
        <v/>
      </c>
      <c r="J261" s="63" t="str">
        <f t="shared" si="53"/>
        <v/>
      </c>
      <c r="K261" s="48" t="str">
        <f t="shared" si="50"/>
        <v/>
      </c>
      <c r="L261" s="67" t="str">
        <f t="shared" si="51"/>
        <v/>
      </c>
      <c r="M261" s="48" t="str">
        <f t="shared" si="54"/>
        <v/>
      </c>
      <c r="N261" s="49">
        <v>43</v>
      </c>
      <c r="O261" s="28"/>
      <c r="P261" s="47" t="str">
        <f t="shared" si="55"/>
        <v/>
      </c>
      <c r="Q261" s="24" t="str">
        <f t="shared" si="56"/>
        <v/>
      </c>
      <c r="R261" s="24" t="str">
        <f>IF($L261="","",VLOOKUP(Q261,LISTAS!$F$5:$G$1006,2,0))</f>
        <v/>
      </c>
      <c r="S261" s="36" t="str">
        <f t="shared" si="57"/>
        <v/>
      </c>
      <c r="T261" s="25" t="str">
        <f t="shared" si="58"/>
        <v/>
      </c>
      <c r="U261" s="25" t="str">
        <f t="shared" si="59"/>
        <v/>
      </c>
    </row>
    <row r="262" spans="2:21" ht="16.5" x14ac:dyDescent="0.3">
      <c r="B262" s="51"/>
      <c r="C262" s="51" t="str">
        <f>IF(B262="","",VLOOKUP(B262,LISTAS!$F$5:$G$1006,2,0))</f>
        <v/>
      </c>
      <c r="D262" s="52"/>
      <c r="E262" s="52"/>
      <c r="F262" s="52" t="str">
        <f t="shared" si="49"/>
        <v/>
      </c>
      <c r="G262" s="5"/>
      <c r="H262" s="48" t="str">
        <f t="shared" si="52"/>
        <v/>
      </c>
      <c r="I262" s="63" t="str">
        <f t="shared" si="53"/>
        <v/>
      </c>
      <c r="J262" s="63" t="str">
        <f t="shared" si="53"/>
        <v/>
      </c>
      <c r="K262" s="48" t="str">
        <f t="shared" si="50"/>
        <v/>
      </c>
      <c r="L262" s="67" t="str">
        <f t="shared" si="51"/>
        <v/>
      </c>
      <c r="M262" s="48" t="str">
        <f t="shared" si="54"/>
        <v/>
      </c>
      <c r="N262" s="49">
        <v>44</v>
      </c>
      <c r="O262" s="28"/>
      <c r="P262" s="47" t="str">
        <f t="shared" si="55"/>
        <v/>
      </c>
      <c r="Q262" s="24" t="str">
        <f t="shared" si="56"/>
        <v/>
      </c>
      <c r="R262" s="24" t="str">
        <f>IF($L262="","",VLOOKUP(Q262,LISTAS!$F$5:$G$1006,2,0))</f>
        <v/>
      </c>
      <c r="S262" s="36" t="str">
        <f t="shared" si="57"/>
        <v/>
      </c>
      <c r="T262" s="25" t="str">
        <f t="shared" si="58"/>
        <v/>
      </c>
      <c r="U262" s="25" t="str">
        <f t="shared" si="59"/>
        <v/>
      </c>
    </row>
    <row r="263" spans="2:21" ht="16.5" x14ac:dyDescent="0.3">
      <c r="B263" s="51"/>
      <c r="C263" s="51" t="str">
        <f>IF(B263="","",VLOOKUP(B263,LISTAS!$F$5:$G$1006,2,0))</f>
        <v/>
      </c>
      <c r="D263" s="52"/>
      <c r="E263" s="52"/>
      <c r="F263" s="52" t="str">
        <f t="shared" si="49"/>
        <v/>
      </c>
      <c r="G263" s="5"/>
      <c r="H263" s="48" t="str">
        <f t="shared" si="52"/>
        <v/>
      </c>
      <c r="I263" s="63" t="str">
        <f t="shared" si="53"/>
        <v/>
      </c>
      <c r="J263" s="63" t="str">
        <f t="shared" si="53"/>
        <v/>
      </c>
      <c r="K263" s="48" t="str">
        <f t="shared" si="50"/>
        <v/>
      </c>
      <c r="L263" s="67" t="str">
        <f t="shared" si="51"/>
        <v/>
      </c>
      <c r="M263" s="48" t="str">
        <f t="shared" si="54"/>
        <v/>
      </c>
      <c r="N263" s="49">
        <v>45</v>
      </c>
      <c r="O263" s="28"/>
      <c r="P263" s="47" t="str">
        <f t="shared" si="55"/>
        <v/>
      </c>
      <c r="Q263" s="24" t="str">
        <f t="shared" si="56"/>
        <v/>
      </c>
      <c r="R263" s="24" t="str">
        <f>IF($L263="","",VLOOKUP(Q263,LISTAS!$F$5:$G$1006,2,0))</f>
        <v/>
      </c>
      <c r="S263" s="36" t="str">
        <f t="shared" si="57"/>
        <v/>
      </c>
      <c r="T263" s="25" t="str">
        <f t="shared" si="58"/>
        <v/>
      </c>
      <c r="U263" s="25" t="str">
        <f t="shared" si="59"/>
        <v/>
      </c>
    </row>
    <row r="264" spans="2:21" ht="16.5" x14ac:dyDescent="0.3">
      <c r="B264" s="51"/>
      <c r="C264" s="51" t="str">
        <f>IF(B264="","",VLOOKUP(B264,LISTAS!$F$5:$G$1006,2,0))</f>
        <v/>
      </c>
      <c r="D264" s="52"/>
      <c r="E264" s="52"/>
      <c r="F264" s="52" t="str">
        <f t="shared" si="49"/>
        <v/>
      </c>
      <c r="G264" s="5"/>
      <c r="H264" s="48" t="str">
        <f t="shared" si="52"/>
        <v/>
      </c>
      <c r="I264" s="63" t="str">
        <f t="shared" si="53"/>
        <v/>
      </c>
      <c r="J264" s="63" t="str">
        <f t="shared" si="53"/>
        <v/>
      </c>
      <c r="K264" s="48" t="str">
        <f t="shared" si="50"/>
        <v/>
      </c>
      <c r="L264" s="67" t="str">
        <f t="shared" si="51"/>
        <v/>
      </c>
      <c r="M264" s="48" t="str">
        <f t="shared" si="54"/>
        <v/>
      </c>
      <c r="N264" s="49">
        <v>46</v>
      </c>
      <c r="O264" s="28"/>
      <c r="P264" s="47" t="str">
        <f t="shared" si="55"/>
        <v/>
      </c>
      <c r="Q264" s="24" t="str">
        <f t="shared" si="56"/>
        <v/>
      </c>
      <c r="R264" s="24" t="str">
        <f>IF($L264="","",VLOOKUP(Q264,LISTAS!$F$5:$G$1006,2,0))</f>
        <v/>
      </c>
      <c r="S264" s="36" t="str">
        <f t="shared" si="57"/>
        <v/>
      </c>
      <c r="T264" s="25" t="str">
        <f t="shared" si="58"/>
        <v/>
      </c>
      <c r="U264" s="25" t="str">
        <f t="shared" si="59"/>
        <v/>
      </c>
    </row>
    <row r="265" spans="2:21" ht="16.5" x14ac:dyDescent="0.3">
      <c r="B265" s="51"/>
      <c r="C265" s="51" t="str">
        <f>IF(B265="","",VLOOKUP(B265,LISTAS!$F$5:$G$1006,2,0))</f>
        <v/>
      </c>
      <c r="D265" s="52"/>
      <c r="E265" s="52"/>
      <c r="F265" s="52" t="str">
        <f t="shared" si="49"/>
        <v/>
      </c>
      <c r="G265" s="5"/>
      <c r="H265" s="48" t="str">
        <f t="shared" si="52"/>
        <v/>
      </c>
      <c r="I265" s="63" t="str">
        <f t="shared" si="53"/>
        <v/>
      </c>
      <c r="J265" s="63" t="str">
        <f t="shared" si="53"/>
        <v/>
      </c>
      <c r="K265" s="48" t="str">
        <f t="shared" si="50"/>
        <v/>
      </c>
      <c r="L265" s="67" t="str">
        <f t="shared" si="51"/>
        <v/>
      </c>
      <c r="M265" s="48" t="str">
        <f t="shared" si="54"/>
        <v/>
      </c>
      <c r="N265" s="49">
        <v>47</v>
      </c>
      <c r="O265" s="28"/>
      <c r="P265" s="47" t="str">
        <f t="shared" si="55"/>
        <v/>
      </c>
      <c r="Q265" s="24" t="str">
        <f t="shared" si="56"/>
        <v/>
      </c>
      <c r="R265" s="24" t="str">
        <f>IF($L265="","",VLOOKUP(Q265,LISTAS!$F$5:$G$1006,2,0))</f>
        <v/>
      </c>
      <c r="S265" s="36" t="str">
        <f t="shared" si="57"/>
        <v/>
      </c>
      <c r="T265" s="25" t="str">
        <f t="shared" si="58"/>
        <v/>
      </c>
      <c r="U265" s="25" t="str">
        <f t="shared" si="59"/>
        <v/>
      </c>
    </row>
    <row r="266" spans="2:21" ht="16.5" x14ac:dyDescent="0.3">
      <c r="B266" s="51"/>
      <c r="C266" s="51" t="str">
        <f>IF(B266="","",VLOOKUP(B266,LISTAS!$F$5:$G$1006,2,0))</f>
        <v/>
      </c>
      <c r="D266" s="52"/>
      <c r="E266" s="52"/>
      <c r="F266" s="52" t="str">
        <f t="shared" si="49"/>
        <v/>
      </c>
      <c r="G266" s="5"/>
      <c r="H266" s="48" t="str">
        <f t="shared" si="52"/>
        <v/>
      </c>
      <c r="I266" s="63" t="str">
        <f t="shared" si="53"/>
        <v/>
      </c>
      <c r="J266" s="63" t="str">
        <f t="shared" si="53"/>
        <v/>
      </c>
      <c r="K266" s="48" t="str">
        <f t="shared" si="50"/>
        <v/>
      </c>
      <c r="L266" s="67" t="str">
        <f t="shared" si="51"/>
        <v/>
      </c>
      <c r="M266" s="48" t="str">
        <f t="shared" si="54"/>
        <v/>
      </c>
      <c r="N266" s="49">
        <v>48</v>
      </c>
      <c r="O266" s="28"/>
      <c r="P266" s="47" t="str">
        <f t="shared" si="55"/>
        <v/>
      </c>
      <c r="Q266" s="24" t="str">
        <f t="shared" si="56"/>
        <v/>
      </c>
      <c r="R266" s="24" t="str">
        <f>IF($L266="","",VLOOKUP(Q266,LISTAS!$F$5:$G$1006,2,0))</f>
        <v/>
      </c>
      <c r="S266" s="36" t="str">
        <f t="shared" si="57"/>
        <v/>
      </c>
      <c r="T266" s="25" t="str">
        <f t="shared" si="58"/>
        <v/>
      </c>
      <c r="U266" s="25" t="str">
        <f t="shared" si="59"/>
        <v/>
      </c>
    </row>
    <row r="267" spans="2:21" ht="16.5" x14ac:dyDescent="0.3">
      <c r="B267" s="51"/>
      <c r="C267" s="51" t="str">
        <f>IF(B267="","",VLOOKUP(B267,LISTAS!$F$5:$G$1006,2,0))</f>
        <v/>
      </c>
      <c r="D267" s="52"/>
      <c r="E267" s="52"/>
      <c r="F267" s="52" t="str">
        <f t="shared" si="49"/>
        <v/>
      </c>
      <c r="G267" s="5"/>
      <c r="H267" s="48" t="str">
        <f t="shared" si="52"/>
        <v/>
      </c>
      <c r="I267" s="63" t="str">
        <f t="shared" si="53"/>
        <v/>
      </c>
      <c r="J267" s="63" t="str">
        <f t="shared" si="53"/>
        <v/>
      </c>
      <c r="K267" s="48" t="str">
        <f t="shared" si="50"/>
        <v/>
      </c>
      <c r="L267" s="67" t="str">
        <f t="shared" si="51"/>
        <v/>
      </c>
      <c r="M267" s="48" t="str">
        <f t="shared" si="54"/>
        <v/>
      </c>
      <c r="N267" s="49">
        <v>49</v>
      </c>
      <c r="O267" s="28"/>
      <c r="P267" s="47" t="str">
        <f t="shared" si="55"/>
        <v/>
      </c>
      <c r="Q267" s="24" t="str">
        <f t="shared" si="56"/>
        <v/>
      </c>
      <c r="R267" s="24" t="str">
        <f>IF($L267="","",VLOOKUP(Q267,LISTAS!$F$5:$G$1006,2,0))</f>
        <v/>
      </c>
      <c r="S267" s="36" t="str">
        <f t="shared" si="57"/>
        <v/>
      </c>
      <c r="T267" s="25" t="str">
        <f t="shared" si="58"/>
        <v/>
      </c>
      <c r="U267" s="25" t="str">
        <f t="shared" si="59"/>
        <v/>
      </c>
    </row>
    <row r="268" spans="2:21" ht="16.5" x14ac:dyDescent="0.3">
      <c r="B268" s="51"/>
      <c r="C268" s="51" t="str">
        <f>IF(B268="","",VLOOKUP(B268,LISTAS!$F$5:$G$1006,2,0))</f>
        <v/>
      </c>
      <c r="D268" s="52"/>
      <c r="E268" s="52"/>
      <c r="F268" s="52" t="str">
        <f t="shared" si="49"/>
        <v/>
      </c>
      <c r="G268" s="5"/>
      <c r="H268" s="48" t="str">
        <f t="shared" si="52"/>
        <v/>
      </c>
      <c r="I268" s="63" t="str">
        <f t="shared" si="53"/>
        <v/>
      </c>
      <c r="J268" s="63" t="str">
        <f t="shared" si="53"/>
        <v/>
      </c>
      <c r="K268" s="48" t="str">
        <f t="shared" si="50"/>
        <v/>
      </c>
      <c r="L268" s="67" t="str">
        <f t="shared" si="51"/>
        <v/>
      </c>
      <c r="M268" s="48" t="str">
        <f t="shared" si="54"/>
        <v/>
      </c>
      <c r="N268" s="49">
        <v>50</v>
      </c>
      <c r="O268" s="28"/>
      <c r="P268" s="47" t="str">
        <f t="shared" si="55"/>
        <v/>
      </c>
      <c r="Q268" s="24" t="str">
        <f t="shared" si="56"/>
        <v/>
      </c>
      <c r="R268" s="24" t="str">
        <f>IF($L268="","",VLOOKUP(Q268,LISTAS!$F$5:$G$1006,2,0))</f>
        <v/>
      </c>
      <c r="S268" s="36" t="str">
        <f t="shared" si="57"/>
        <v/>
      </c>
      <c r="T268" s="25" t="str">
        <f t="shared" si="58"/>
        <v/>
      </c>
      <c r="U268" s="25" t="str">
        <f t="shared" si="59"/>
        <v/>
      </c>
    </row>
    <row r="269" spans="2:21" ht="16.5" x14ac:dyDescent="0.3">
      <c r="B269" s="51"/>
      <c r="C269" s="51" t="str">
        <f>IF(B269="","",VLOOKUP(B269,LISTAS!$F$5:$G$1006,2,0))</f>
        <v/>
      </c>
      <c r="D269" s="52"/>
      <c r="E269" s="52"/>
      <c r="F269" s="52" t="str">
        <f t="shared" si="49"/>
        <v/>
      </c>
      <c r="G269" s="5"/>
      <c r="H269" s="48" t="str">
        <f t="shared" si="52"/>
        <v/>
      </c>
      <c r="I269" s="63" t="str">
        <f t="shared" si="53"/>
        <v/>
      </c>
      <c r="J269" s="63" t="str">
        <f t="shared" si="53"/>
        <v/>
      </c>
      <c r="K269" s="48" t="str">
        <f t="shared" si="50"/>
        <v/>
      </c>
      <c r="L269" s="67" t="str">
        <f t="shared" si="51"/>
        <v/>
      </c>
      <c r="M269" s="48" t="str">
        <f t="shared" si="54"/>
        <v/>
      </c>
      <c r="N269" s="49">
        <v>51</v>
      </c>
      <c r="O269" s="28"/>
      <c r="P269" s="47" t="str">
        <f t="shared" si="55"/>
        <v/>
      </c>
      <c r="Q269" s="24" t="str">
        <f t="shared" si="56"/>
        <v/>
      </c>
      <c r="R269" s="24" t="str">
        <f>IF($L269="","",VLOOKUP(Q269,LISTAS!$F$5:$G$1006,2,0))</f>
        <v/>
      </c>
      <c r="S269" s="36" t="str">
        <f t="shared" si="57"/>
        <v/>
      </c>
      <c r="T269" s="25" t="str">
        <f t="shared" si="58"/>
        <v/>
      </c>
      <c r="U269" s="25" t="str">
        <f t="shared" si="59"/>
        <v/>
      </c>
    </row>
    <row r="270" spans="2:21" ht="16.5" x14ac:dyDescent="0.3">
      <c r="B270" s="51"/>
      <c r="C270" s="51" t="str">
        <f>IF(B270="","",VLOOKUP(B270,LISTAS!$F$5:$G$1006,2,0))</f>
        <v/>
      </c>
      <c r="D270" s="52"/>
      <c r="E270" s="52"/>
      <c r="F270" s="52" t="str">
        <f t="shared" si="49"/>
        <v/>
      </c>
      <c r="G270" s="5"/>
      <c r="H270" s="48" t="str">
        <f t="shared" si="52"/>
        <v/>
      </c>
      <c r="I270" s="63" t="str">
        <f t="shared" si="53"/>
        <v/>
      </c>
      <c r="J270" s="63" t="str">
        <f t="shared" si="53"/>
        <v/>
      </c>
      <c r="K270" s="48" t="str">
        <f t="shared" si="50"/>
        <v/>
      </c>
      <c r="L270" s="67" t="str">
        <f t="shared" si="51"/>
        <v/>
      </c>
      <c r="M270" s="48" t="str">
        <f t="shared" si="54"/>
        <v/>
      </c>
      <c r="N270" s="49">
        <v>52</v>
      </c>
      <c r="O270" s="28"/>
      <c r="P270" s="47" t="str">
        <f t="shared" si="55"/>
        <v/>
      </c>
      <c r="Q270" s="24" t="str">
        <f t="shared" si="56"/>
        <v/>
      </c>
      <c r="R270" s="24" t="str">
        <f>IF($L270="","",VLOOKUP(Q270,LISTAS!$F$5:$G$1006,2,0))</f>
        <v/>
      </c>
      <c r="S270" s="36" t="str">
        <f t="shared" si="57"/>
        <v/>
      </c>
      <c r="T270" s="25" t="str">
        <f t="shared" si="58"/>
        <v/>
      </c>
      <c r="U270" s="25" t="str">
        <f t="shared" si="59"/>
        <v/>
      </c>
    </row>
    <row r="271" spans="2:21" ht="16.5" x14ac:dyDescent="0.3">
      <c r="B271" s="51"/>
      <c r="C271" s="51" t="str">
        <f>IF(B271="","",VLOOKUP(B271,LISTAS!$F$5:$G$1006,2,0))</f>
        <v/>
      </c>
      <c r="D271" s="52"/>
      <c r="E271" s="52"/>
      <c r="F271" s="52" t="str">
        <f t="shared" si="49"/>
        <v/>
      </c>
      <c r="G271" s="5"/>
      <c r="H271" s="48" t="str">
        <f t="shared" si="52"/>
        <v/>
      </c>
      <c r="I271" s="63" t="str">
        <f t="shared" si="53"/>
        <v/>
      </c>
      <c r="J271" s="63" t="str">
        <f t="shared" si="53"/>
        <v/>
      </c>
      <c r="K271" s="48" t="str">
        <f t="shared" si="50"/>
        <v/>
      </c>
      <c r="L271" s="67" t="str">
        <f t="shared" si="51"/>
        <v/>
      </c>
      <c r="M271" s="48" t="str">
        <f t="shared" si="54"/>
        <v/>
      </c>
      <c r="N271" s="49">
        <v>53</v>
      </c>
      <c r="O271" s="28"/>
      <c r="P271" s="47" t="str">
        <f t="shared" si="55"/>
        <v/>
      </c>
      <c r="Q271" s="24" t="str">
        <f t="shared" si="56"/>
        <v/>
      </c>
      <c r="R271" s="24" t="str">
        <f>IF($L271="","",VLOOKUP(Q271,LISTAS!$F$5:$G$1006,2,0))</f>
        <v/>
      </c>
      <c r="S271" s="36" t="str">
        <f t="shared" si="57"/>
        <v/>
      </c>
      <c r="T271" s="25" t="str">
        <f t="shared" si="58"/>
        <v/>
      </c>
      <c r="U271" s="25" t="str">
        <f t="shared" si="59"/>
        <v/>
      </c>
    </row>
    <row r="272" spans="2:21" ht="16.5" x14ac:dyDescent="0.3">
      <c r="B272" s="51"/>
      <c r="C272" s="51" t="str">
        <f>IF(B272="","",VLOOKUP(B272,LISTAS!$F$5:$G$1006,2,0))</f>
        <v/>
      </c>
      <c r="D272" s="52"/>
      <c r="E272" s="52"/>
      <c r="F272" s="52" t="str">
        <f t="shared" si="49"/>
        <v/>
      </c>
      <c r="G272" s="5"/>
      <c r="H272" s="48" t="str">
        <f t="shared" si="52"/>
        <v/>
      </c>
      <c r="I272" s="63" t="str">
        <f t="shared" si="53"/>
        <v/>
      </c>
      <c r="J272" s="63" t="str">
        <f t="shared" si="53"/>
        <v/>
      </c>
      <c r="K272" s="48" t="str">
        <f t="shared" si="50"/>
        <v/>
      </c>
      <c r="L272" s="67" t="str">
        <f t="shared" si="51"/>
        <v/>
      </c>
      <c r="M272" s="48" t="str">
        <f t="shared" si="54"/>
        <v/>
      </c>
      <c r="N272" s="49">
        <v>54</v>
      </c>
      <c r="O272" s="28"/>
      <c r="P272" s="47" t="str">
        <f t="shared" si="55"/>
        <v/>
      </c>
      <c r="Q272" s="24" t="str">
        <f t="shared" si="56"/>
        <v/>
      </c>
      <c r="R272" s="24" t="str">
        <f>IF($L272="","",VLOOKUP(Q272,LISTAS!$F$5:$G$1006,2,0))</f>
        <v/>
      </c>
      <c r="S272" s="36" t="str">
        <f t="shared" si="57"/>
        <v/>
      </c>
      <c r="T272" s="25" t="str">
        <f t="shared" si="58"/>
        <v/>
      </c>
      <c r="U272" s="25" t="str">
        <f t="shared" si="59"/>
        <v/>
      </c>
    </row>
    <row r="273" spans="2:21" ht="16.5" x14ac:dyDescent="0.3">
      <c r="B273" s="51"/>
      <c r="C273" s="51" t="str">
        <f>IF(B273="","",VLOOKUP(B273,LISTAS!$F$5:$G$1006,2,0))</f>
        <v/>
      </c>
      <c r="D273" s="52"/>
      <c r="E273" s="52"/>
      <c r="F273" s="52" t="str">
        <f t="shared" si="49"/>
        <v/>
      </c>
      <c r="G273" s="5"/>
      <c r="H273" s="48" t="str">
        <f t="shared" si="52"/>
        <v/>
      </c>
      <c r="I273" s="63" t="str">
        <f t="shared" si="53"/>
        <v/>
      </c>
      <c r="J273" s="63" t="str">
        <f t="shared" si="53"/>
        <v/>
      </c>
      <c r="K273" s="48" t="str">
        <f t="shared" si="50"/>
        <v/>
      </c>
      <c r="L273" s="67" t="str">
        <f t="shared" si="51"/>
        <v/>
      </c>
      <c r="M273" s="48" t="str">
        <f t="shared" si="54"/>
        <v/>
      </c>
      <c r="N273" s="49">
        <v>55</v>
      </c>
      <c r="O273" s="28"/>
      <c r="P273" s="47" t="str">
        <f t="shared" si="55"/>
        <v/>
      </c>
      <c r="Q273" s="24" t="str">
        <f t="shared" si="56"/>
        <v/>
      </c>
      <c r="R273" s="24" t="str">
        <f>IF($L273="","",VLOOKUP(Q273,LISTAS!$F$5:$G$1006,2,0))</f>
        <v/>
      </c>
      <c r="S273" s="36" t="str">
        <f t="shared" si="57"/>
        <v/>
      </c>
      <c r="T273" s="25" t="str">
        <f t="shared" si="58"/>
        <v/>
      </c>
      <c r="U273" s="25" t="str">
        <f t="shared" si="59"/>
        <v/>
      </c>
    </row>
    <row r="274" spans="2:21" ht="16.5" x14ac:dyDescent="0.3">
      <c r="B274" s="51"/>
      <c r="C274" s="51" t="str">
        <f>IF(B274="","",VLOOKUP(B274,LISTAS!$F$5:$G$1006,2,0))</f>
        <v/>
      </c>
      <c r="D274" s="52"/>
      <c r="E274" s="52"/>
      <c r="F274" s="52" t="str">
        <f t="shared" si="49"/>
        <v/>
      </c>
      <c r="G274" s="5"/>
      <c r="H274" s="48" t="str">
        <f t="shared" si="52"/>
        <v/>
      </c>
      <c r="I274" s="63" t="str">
        <f t="shared" si="53"/>
        <v/>
      </c>
      <c r="J274" s="63" t="str">
        <f t="shared" si="53"/>
        <v/>
      </c>
      <c r="K274" s="48" t="str">
        <f t="shared" si="50"/>
        <v/>
      </c>
      <c r="L274" s="67" t="str">
        <f t="shared" si="51"/>
        <v/>
      </c>
      <c r="M274" s="48" t="str">
        <f t="shared" si="54"/>
        <v/>
      </c>
      <c r="N274" s="49">
        <v>56</v>
      </c>
      <c r="O274" s="28"/>
      <c r="P274" s="47" t="str">
        <f t="shared" si="55"/>
        <v/>
      </c>
      <c r="Q274" s="24" t="str">
        <f t="shared" si="56"/>
        <v/>
      </c>
      <c r="R274" s="24" t="str">
        <f>IF($L274="","",VLOOKUP(Q274,LISTAS!$F$5:$G$1006,2,0))</f>
        <v/>
      </c>
      <c r="S274" s="36" t="str">
        <f t="shared" si="57"/>
        <v/>
      </c>
      <c r="T274" s="25" t="str">
        <f t="shared" si="58"/>
        <v/>
      </c>
      <c r="U274" s="25" t="str">
        <f t="shared" si="59"/>
        <v/>
      </c>
    </row>
    <row r="275" spans="2:21" ht="16.5" x14ac:dyDescent="0.3">
      <c r="B275" s="51"/>
      <c r="C275" s="51" t="str">
        <f>IF(B275="","",VLOOKUP(B275,LISTAS!$F$5:$G$1006,2,0))</f>
        <v/>
      </c>
      <c r="D275" s="52"/>
      <c r="E275" s="52"/>
      <c r="F275" s="52" t="str">
        <f t="shared" si="49"/>
        <v/>
      </c>
      <c r="G275" s="5"/>
      <c r="H275" s="48" t="str">
        <f t="shared" si="52"/>
        <v/>
      </c>
      <c r="I275" s="63" t="str">
        <f t="shared" si="53"/>
        <v/>
      </c>
      <c r="J275" s="63" t="str">
        <f t="shared" si="53"/>
        <v/>
      </c>
      <c r="K275" s="48" t="str">
        <f t="shared" si="50"/>
        <v/>
      </c>
      <c r="L275" s="67" t="str">
        <f t="shared" si="51"/>
        <v/>
      </c>
      <c r="M275" s="48" t="str">
        <f t="shared" si="54"/>
        <v/>
      </c>
      <c r="N275" s="49">
        <v>57</v>
      </c>
      <c r="O275" s="28"/>
      <c r="P275" s="47" t="str">
        <f t="shared" si="55"/>
        <v/>
      </c>
      <c r="Q275" s="24" t="str">
        <f t="shared" si="56"/>
        <v/>
      </c>
      <c r="R275" s="24" t="str">
        <f>IF($L275="","",VLOOKUP(Q275,LISTAS!$F$5:$G$1006,2,0))</f>
        <v/>
      </c>
      <c r="S275" s="36" t="str">
        <f t="shared" si="57"/>
        <v/>
      </c>
      <c r="T275" s="25" t="str">
        <f t="shared" si="58"/>
        <v/>
      </c>
      <c r="U275" s="25" t="str">
        <f t="shared" si="59"/>
        <v/>
      </c>
    </row>
    <row r="276" spans="2:21" ht="16.5" x14ac:dyDescent="0.3">
      <c r="B276" s="51"/>
      <c r="C276" s="51" t="str">
        <f>IF(B276="","",VLOOKUP(B276,LISTAS!$F$5:$G$1006,2,0))</f>
        <v/>
      </c>
      <c r="D276" s="52"/>
      <c r="E276" s="52"/>
      <c r="F276" s="52" t="str">
        <f t="shared" si="49"/>
        <v/>
      </c>
      <c r="G276" s="5"/>
      <c r="H276" s="48" t="str">
        <f t="shared" si="52"/>
        <v/>
      </c>
      <c r="I276" s="63" t="str">
        <f t="shared" si="53"/>
        <v/>
      </c>
      <c r="J276" s="63" t="str">
        <f t="shared" si="53"/>
        <v/>
      </c>
      <c r="K276" s="48" t="str">
        <f t="shared" si="50"/>
        <v/>
      </c>
      <c r="L276" s="67" t="str">
        <f t="shared" si="51"/>
        <v/>
      </c>
      <c r="M276" s="48" t="str">
        <f t="shared" si="54"/>
        <v/>
      </c>
      <c r="N276" s="49">
        <v>58</v>
      </c>
      <c r="O276" s="28"/>
      <c r="P276" s="47" t="str">
        <f t="shared" si="55"/>
        <v/>
      </c>
      <c r="Q276" s="24" t="str">
        <f t="shared" si="56"/>
        <v/>
      </c>
      <c r="R276" s="24" t="str">
        <f>IF($L276="","",VLOOKUP(Q276,LISTAS!$F$5:$G$1006,2,0))</f>
        <v/>
      </c>
      <c r="S276" s="36" t="str">
        <f t="shared" si="57"/>
        <v/>
      </c>
      <c r="T276" s="25" t="str">
        <f t="shared" si="58"/>
        <v/>
      </c>
      <c r="U276" s="25" t="str">
        <f t="shared" si="59"/>
        <v/>
      </c>
    </row>
    <row r="277" spans="2:21" ht="16.5" x14ac:dyDescent="0.3">
      <c r="B277" s="51"/>
      <c r="C277" s="51" t="str">
        <f>IF(B277="","",VLOOKUP(B277,LISTAS!$F$5:$G$1006,2,0))</f>
        <v/>
      </c>
      <c r="D277" s="52"/>
      <c r="E277" s="52"/>
      <c r="F277" s="52" t="str">
        <f t="shared" si="49"/>
        <v/>
      </c>
      <c r="G277" s="5"/>
      <c r="H277" s="48" t="str">
        <f t="shared" si="52"/>
        <v/>
      </c>
      <c r="I277" s="63" t="str">
        <f t="shared" si="53"/>
        <v/>
      </c>
      <c r="J277" s="63" t="str">
        <f t="shared" si="53"/>
        <v/>
      </c>
      <c r="K277" s="48" t="str">
        <f t="shared" si="50"/>
        <v/>
      </c>
      <c r="L277" s="67" t="str">
        <f t="shared" si="51"/>
        <v/>
      </c>
      <c r="M277" s="48" t="str">
        <f t="shared" si="54"/>
        <v/>
      </c>
      <c r="N277" s="49">
        <v>59</v>
      </c>
      <c r="O277" s="28"/>
      <c r="P277" s="47" t="str">
        <f t="shared" si="55"/>
        <v/>
      </c>
      <c r="Q277" s="24" t="str">
        <f t="shared" si="56"/>
        <v/>
      </c>
      <c r="R277" s="24" t="str">
        <f>IF($L277="","",VLOOKUP(Q277,LISTAS!$F$5:$G$1006,2,0))</f>
        <v/>
      </c>
      <c r="S277" s="36" t="str">
        <f t="shared" si="57"/>
        <v/>
      </c>
      <c r="T277" s="25" t="str">
        <f t="shared" si="58"/>
        <v/>
      </c>
      <c r="U277" s="25" t="str">
        <f t="shared" si="59"/>
        <v/>
      </c>
    </row>
    <row r="278" spans="2:21" ht="16.5" x14ac:dyDescent="0.3">
      <c r="B278" s="51"/>
      <c r="C278" s="51" t="str">
        <f>IF(B278="","",VLOOKUP(B278,LISTAS!$F$5:$G$1006,2,0))</f>
        <v/>
      </c>
      <c r="D278" s="52"/>
      <c r="E278" s="52"/>
      <c r="F278" s="52" t="str">
        <f t="shared" si="49"/>
        <v/>
      </c>
      <c r="G278" s="5"/>
      <c r="H278" s="48" t="str">
        <f t="shared" si="52"/>
        <v/>
      </c>
      <c r="I278" s="63" t="str">
        <f t="shared" si="53"/>
        <v/>
      </c>
      <c r="J278" s="63" t="str">
        <f t="shared" si="53"/>
        <v/>
      </c>
      <c r="K278" s="48" t="str">
        <f t="shared" si="50"/>
        <v/>
      </c>
      <c r="L278" s="67" t="str">
        <f t="shared" si="51"/>
        <v/>
      </c>
      <c r="M278" s="48" t="str">
        <f t="shared" si="54"/>
        <v/>
      </c>
      <c r="N278" s="49">
        <v>60</v>
      </c>
      <c r="O278" s="28"/>
      <c r="P278" s="47" t="str">
        <f t="shared" si="55"/>
        <v/>
      </c>
      <c r="Q278" s="24" t="str">
        <f t="shared" si="56"/>
        <v/>
      </c>
      <c r="R278" s="24" t="str">
        <f>IF($L278="","",VLOOKUP(Q278,LISTAS!$F$5:$G$1006,2,0))</f>
        <v/>
      </c>
      <c r="S278" s="36" t="str">
        <f t="shared" si="57"/>
        <v/>
      </c>
      <c r="T278" s="25" t="str">
        <f t="shared" si="58"/>
        <v/>
      </c>
      <c r="U278" s="25" t="str">
        <f t="shared" si="59"/>
        <v/>
      </c>
    </row>
    <row r="279" spans="2:21" ht="16.5" x14ac:dyDescent="0.3">
      <c r="B279" s="51"/>
      <c r="C279" s="51" t="str">
        <f>IF(B279="","",VLOOKUP(B279,LISTAS!$F$5:$G$1006,2,0))</f>
        <v/>
      </c>
      <c r="D279" s="52"/>
      <c r="E279" s="52"/>
      <c r="F279" s="52" t="str">
        <f t="shared" si="49"/>
        <v/>
      </c>
      <c r="G279" s="5"/>
      <c r="H279" s="48" t="str">
        <f t="shared" si="52"/>
        <v/>
      </c>
      <c r="I279" s="63" t="str">
        <f t="shared" si="53"/>
        <v/>
      </c>
      <c r="J279" s="63" t="str">
        <f t="shared" si="53"/>
        <v/>
      </c>
      <c r="K279" s="48" t="str">
        <f t="shared" si="50"/>
        <v/>
      </c>
      <c r="L279" s="67" t="str">
        <f t="shared" si="51"/>
        <v/>
      </c>
      <c r="M279" s="48" t="str">
        <f t="shared" si="54"/>
        <v/>
      </c>
      <c r="N279" s="49">
        <v>61</v>
      </c>
      <c r="O279" s="28"/>
      <c r="P279" s="47" t="str">
        <f t="shared" si="55"/>
        <v/>
      </c>
      <c r="Q279" s="24" t="str">
        <f t="shared" si="56"/>
        <v/>
      </c>
      <c r="R279" s="24" t="str">
        <f>IF($L279="","",VLOOKUP(Q279,LISTAS!$F$5:$G$1006,2,0))</f>
        <v/>
      </c>
      <c r="S279" s="36" t="str">
        <f t="shared" si="57"/>
        <v/>
      </c>
      <c r="T279" s="25" t="str">
        <f t="shared" si="58"/>
        <v/>
      </c>
      <c r="U279" s="25" t="str">
        <f t="shared" si="59"/>
        <v/>
      </c>
    </row>
    <row r="280" spans="2:21" ht="16.5" x14ac:dyDescent="0.3">
      <c r="B280" s="51"/>
      <c r="C280" s="51" t="str">
        <f>IF(B280="","",VLOOKUP(B280,LISTAS!$F$5:$G$1006,2,0))</f>
        <v/>
      </c>
      <c r="D280" s="52"/>
      <c r="E280" s="52"/>
      <c r="F280" s="52" t="str">
        <f t="shared" si="49"/>
        <v/>
      </c>
      <c r="G280" s="5"/>
      <c r="H280" s="48" t="str">
        <f t="shared" si="52"/>
        <v/>
      </c>
      <c r="I280" s="63" t="str">
        <f t="shared" si="53"/>
        <v/>
      </c>
      <c r="J280" s="63" t="str">
        <f t="shared" si="53"/>
        <v/>
      </c>
      <c r="K280" s="48" t="str">
        <f t="shared" si="50"/>
        <v/>
      </c>
      <c r="L280" s="67" t="str">
        <f t="shared" si="51"/>
        <v/>
      </c>
      <c r="M280" s="48" t="str">
        <f t="shared" si="54"/>
        <v/>
      </c>
      <c r="N280" s="49">
        <v>62</v>
      </c>
      <c r="O280" s="28"/>
      <c r="P280" s="47" t="str">
        <f t="shared" si="55"/>
        <v/>
      </c>
      <c r="Q280" s="24" t="str">
        <f t="shared" si="56"/>
        <v/>
      </c>
      <c r="R280" s="24" t="str">
        <f>IF($L280="","",VLOOKUP(Q280,LISTAS!$F$5:$G$1006,2,0))</f>
        <v/>
      </c>
      <c r="S280" s="36" t="str">
        <f t="shared" si="57"/>
        <v/>
      </c>
      <c r="T280" s="25" t="str">
        <f t="shared" si="58"/>
        <v/>
      </c>
      <c r="U280" s="25" t="str">
        <f t="shared" si="59"/>
        <v/>
      </c>
    </row>
    <row r="281" spans="2:21" ht="16.5" x14ac:dyDescent="0.3">
      <c r="B281" s="51"/>
      <c r="C281" s="51" t="str">
        <f>IF(B281="","",VLOOKUP(B281,LISTAS!$F$5:$G$1006,2,0))</f>
        <v/>
      </c>
      <c r="D281" s="52"/>
      <c r="E281" s="52"/>
      <c r="F281" s="52" t="str">
        <f t="shared" si="49"/>
        <v/>
      </c>
      <c r="G281" s="5"/>
      <c r="H281" s="48" t="str">
        <f t="shared" si="52"/>
        <v/>
      </c>
      <c r="I281" s="63" t="str">
        <f t="shared" si="53"/>
        <v/>
      </c>
      <c r="J281" s="63" t="str">
        <f t="shared" si="53"/>
        <v/>
      </c>
      <c r="K281" s="48" t="str">
        <f t="shared" si="50"/>
        <v/>
      </c>
      <c r="L281" s="67" t="str">
        <f t="shared" si="51"/>
        <v/>
      </c>
      <c r="M281" s="48" t="str">
        <f t="shared" si="54"/>
        <v/>
      </c>
      <c r="N281" s="49">
        <v>63</v>
      </c>
      <c r="O281" s="28"/>
      <c r="P281" s="47" t="str">
        <f t="shared" si="55"/>
        <v/>
      </c>
      <c r="Q281" s="24" t="str">
        <f t="shared" si="56"/>
        <v/>
      </c>
      <c r="R281" s="24" t="str">
        <f>IF($L281="","",VLOOKUP(Q281,LISTAS!$F$5:$G$1006,2,0))</f>
        <v/>
      </c>
      <c r="S281" s="36" t="str">
        <f t="shared" si="57"/>
        <v/>
      </c>
      <c r="T281" s="25" t="str">
        <f t="shared" si="58"/>
        <v/>
      </c>
      <c r="U281" s="25" t="str">
        <f t="shared" si="59"/>
        <v/>
      </c>
    </row>
    <row r="282" spans="2:21" ht="16.5" x14ac:dyDescent="0.3">
      <c r="B282" s="51"/>
      <c r="C282" s="51" t="str">
        <f>IF(B282="","",VLOOKUP(B282,LISTAS!$F$5:$G$1006,2,0))</f>
        <v/>
      </c>
      <c r="D282" s="52"/>
      <c r="E282" s="52"/>
      <c r="F282" s="52" t="str">
        <f t="shared" si="49"/>
        <v/>
      </c>
      <c r="G282" s="5"/>
      <c r="H282" s="48" t="str">
        <f t="shared" si="52"/>
        <v/>
      </c>
      <c r="I282" s="63" t="str">
        <f t="shared" si="53"/>
        <v/>
      </c>
      <c r="J282" s="63" t="str">
        <f t="shared" si="53"/>
        <v/>
      </c>
      <c r="K282" s="48" t="str">
        <f t="shared" si="50"/>
        <v/>
      </c>
      <c r="L282" s="67" t="str">
        <f t="shared" si="51"/>
        <v/>
      </c>
      <c r="M282" s="48" t="str">
        <f t="shared" si="54"/>
        <v/>
      </c>
      <c r="N282" s="49">
        <v>64</v>
      </c>
      <c r="O282" s="28"/>
      <c r="P282" s="47" t="str">
        <f t="shared" si="55"/>
        <v/>
      </c>
      <c r="Q282" s="24" t="str">
        <f t="shared" si="56"/>
        <v/>
      </c>
      <c r="R282" s="24" t="str">
        <f>IF($L282="","",VLOOKUP(Q282,LISTAS!$F$5:$G$1006,2,0))</f>
        <v/>
      </c>
      <c r="S282" s="36" t="str">
        <f t="shared" si="57"/>
        <v/>
      </c>
      <c r="T282" s="25" t="str">
        <f t="shared" si="58"/>
        <v/>
      </c>
      <c r="U282" s="25" t="str">
        <f t="shared" si="59"/>
        <v/>
      </c>
    </row>
    <row r="283" spans="2:21" ht="16.5" x14ac:dyDescent="0.3">
      <c r="B283" s="51"/>
      <c r="C283" s="51" t="str">
        <f>IF(B283="","",VLOOKUP(B283,LISTAS!$F$5:$G$1006,2,0))</f>
        <v/>
      </c>
      <c r="D283" s="52"/>
      <c r="E283" s="52"/>
      <c r="F283" s="52" t="str">
        <f t="shared" ref="F283:F318" si="60">IF(D283="",IF(E283="","",SUM(D283:E283)),SUM(D283:E283))</f>
        <v/>
      </c>
      <c r="G283" s="5"/>
      <c r="H283" s="48" t="str">
        <f t="shared" si="52"/>
        <v/>
      </c>
      <c r="I283" s="63" t="str">
        <f t="shared" si="53"/>
        <v/>
      </c>
      <c r="J283" s="63" t="str">
        <f t="shared" si="53"/>
        <v/>
      </c>
      <c r="K283" s="48" t="str">
        <f t="shared" ref="K283:K318" si="61">IF($L283="","",F283)</f>
        <v/>
      </c>
      <c r="L283" s="67" t="str">
        <f t="shared" ref="L283:L318" si="62">H283</f>
        <v/>
      </c>
      <c r="M283" s="48" t="str">
        <f t="shared" si="54"/>
        <v/>
      </c>
      <c r="N283" s="49">
        <v>65</v>
      </c>
      <c r="O283" s="28"/>
      <c r="P283" s="47" t="str">
        <f t="shared" si="55"/>
        <v/>
      </c>
      <c r="Q283" s="24" t="str">
        <f t="shared" si="56"/>
        <v/>
      </c>
      <c r="R283" s="24" t="str">
        <f>IF($L283="","",VLOOKUP(Q283,LISTAS!$F$5:$G$1006,2,0))</f>
        <v/>
      </c>
      <c r="S283" s="36" t="str">
        <f t="shared" si="57"/>
        <v/>
      </c>
      <c r="T283" s="25" t="str">
        <f t="shared" si="58"/>
        <v/>
      </c>
      <c r="U283" s="25" t="str">
        <f t="shared" si="59"/>
        <v/>
      </c>
    </row>
    <row r="284" spans="2:21" ht="16.5" x14ac:dyDescent="0.3">
      <c r="B284" s="51"/>
      <c r="C284" s="51" t="str">
        <f>IF(B284="","",VLOOKUP(B284,LISTAS!$F$5:$G$1006,2,0))</f>
        <v/>
      </c>
      <c r="D284" s="52"/>
      <c r="E284" s="52"/>
      <c r="F284" s="52" t="str">
        <f t="shared" si="60"/>
        <v/>
      </c>
      <c r="G284" s="5"/>
      <c r="H284" s="48" t="str">
        <f t="shared" ref="H284:H318" si="63">IF(F284="","",F284+(ROW(F284)/1000))</f>
        <v/>
      </c>
      <c r="I284" s="63" t="str">
        <f t="shared" ref="I284:J318" si="64">IF($L284="","",IF(B284="","",B284))</f>
        <v/>
      </c>
      <c r="J284" s="63" t="str">
        <f t="shared" si="64"/>
        <v/>
      </c>
      <c r="K284" s="48" t="str">
        <f t="shared" si="61"/>
        <v/>
      </c>
      <c r="L284" s="67" t="str">
        <f t="shared" si="62"/>
        <v/>
      </c>
      <c r="M284" s="48" t="str">
        <f t="shared" ref="M284:M318" si="65">IF(L284="","",LARGE($L$219:$L$318,N284))</f>
        <v/>
      </c>
      <c r="N284" s="49">
        <v>66</v>
      </c>
      <c r="O284" s="28"/>
      <c r="P284" s="47" t="str">
        <f t="shared" ref="P284:P318" si="66">IF(S284&lt;&gt;"",_xlfn.RANK.EQ(S284,$S$219:$S$318,0),"")</f>
        <v/>
      </c>
      <c r="Q284" s="24" t="str">
        <f t="shared" ref="Q284:Q318" si="67">IF($L284="","",VLOOKUP(M284,$H$219:$K$318,2,0))</f>
        <v/>
      </c>
      <c r="R284" s="24" t="str">
        <f>IF($L284="","",VLOOKUP(Q284,LISTAS!$F$5:$G$1006,2,0))</f>
        <v/>
      </c>
      <c r="S284" s="36" t="str">
        <f t="shared" ref="S284:S318" si="68">IF($L284="","",VLOOKUP(M284,$H$219:$K$318,4,0))</f>
        <v/>
      </c>
      <c r="T284" s="25" t="str">
        <f t="shared" ref="T284:T318" si="69">IF($P284="","",IF(S284=$U$5,"",IF($P284=1,400,IF($P284=2,340,IF($P284=3,300,IF($P284=4,280,IF($P284=5,270,IF($P284=6,260,IF($P284=7,250,IF($P284=8,240,IF($P284=9,200,IF($P284=10,200,IF($P284=11,200,IF($P284=12,200,IF($P284=13,200,IF($P284=14,200,IF($P284=15,200,IF($P284=16,200,IF($P284&gt;16,"","")))))))))))))))))))</f>
        <v/>
      </c>
      <c r="U284" s="25" t="str">
        <f t="shared" ref="U284:U318" si="70">IF(P284="","",IF($S$5="NÃO","",IF(S284=$U$5,"",IF(P284=1,400,IF(P284=2,340,IF(P284=3,300,IF(P284=4,280,IF(P284=5,270,IF(P284=6,260,IF(P284=7,250,IF(P284=8,240,IF(P284=9,200,IF(P284=10,200,IF(P284=11,200,IF(P284=12,200,IF(P284=13,200,IF(P284=14,200,IF(P284=15,200,IF(P284=16,200,IF(P284&gt;16,"",""))))))))))))))))))))</f>
        <v/>
      </c>
    </row>
    <row r="285" spans="2:21" ht="16.5" x14ac:dyDescent="0.3">
      <c r="B285" s="51"/>
      <c r="C285" s="51" t="str">
        <f>IF(B285="","",VLOOKUP(B285,LISTAS!$F$5:$G$1006,2,0))</f>
        <v/>
      </c>
      <c r="D285" s="52"/>
      <c r="E285" s="52"/>
      <c r="F285" s="52" t="str">
        <f t="shared" si="60"/>
        <v/>
      </c>
      <c r="G285" s="5"/>
      <c r="H285" s="48" t="str">
        <f t="shared" si="63"/>
        <v/>
      </c>
      <c r="I285" s="63" t="str">
        <f t="shared" si="64"/>
        <v/>
      </c>
      <c r="J285" s="63" t="str">
        <f t="shared" si="64"/>
        <v/>
      </c>
      <c r="K285" s="48" t="str">
        <f t="shared" si="61"/>
        <v/>
      </c>
      <c r="L285" s="67" t="str">
        <f t="shared" si="62"/>
        <v/>
      </c>
      <c r="M285" s="48" t="str">
        <f t="shared" si="65"/>
        <v/>
      </c>
      <c r="N285" s="49">
        <v>67</v>
      </c>
      <c r="O285" s="28"/>
      <c r="P285" s="47" t="str">
        <f t="shared" si="66"/>
        <v/>
      </c>
      <c r="Q285" s="24" t="str">
        <f t="shared" si="67"/>
        <v/>
      </c>
      <c r="R285" s="24" t="str">
        <f>IF($L285="","",VLOOKUP(Q285,LISTAS!$F$5:$G$1006,2,0))</f>
        <v/>
      </c>
      <c r="S285" s="36" t="str">
        <f t="shared" si="68"/>
        <v/>
      </c>
      <c r="T285" s="25" t="str">
        <f t="shared" si="69"/>
        <v/>
      </c>
      <c r="U285" s="25" t="str">
        <f t="shared" si="70"/>
        <v/>
      </c>
    </row>
    <row r="286" spans="2:21" ht="16.5" x14ac:dyDescent="0.3">
      <c r="B286" s="51"/>
      <c r="C286" s="51" t="str">
        <f>IF(B286="","",VLOOKUP(B286,LISTAS!$F$5:$G$1006,2,0))</f>
        <v/>
      </c>
      <c r="D286" s="52"/>
      <c r="E286" s="52"/>
      <c r="F286" s="52" t="str">
        <f t="shared" si="60"/>
        <v/>
      </c>
      <c r="G286" s="5"/>
      <c r="H286" s="48" t="str">
        <f t="shared" si="63"/>
        <v/>
      </c>
      <c r="I286" s="63" t="str">
        <f t="shared" si="64"/>
        <v/>
      </c>
      <c r="J286" s="63" t="str">
        <f t="shared" si="64"/>
        <v/>
      </c>
      <c r="K286" s="48" t="str">
        <f t="shared" si="61"/>
        <v/>
      </c>
      <c r="L286" s="67" t="str">
        <f t="shared" si="62"/>
        <v/>
      </c>
      <c r="M286" s="48" t="str">
        <f t="shared" si="65"/>
        <v/>
      </c>
      <c r="N286" s="49">
        <v>68</v>
      </c>
      <c r="O286" s="28"/>
      <c r="P286" s="47" t="str">
        <f t="shared" si="66"/>
        <v/>
      </c>
      <c r="Q286" s="24" t="str">
        <f t="shared" si="67"/>
        <v/>
      </c>
      <c r="R286" s="24" t="str">
        <f>IF($L286="","",VLOOKUP(Q286,LISTAS!$F$5:$G$1006,2,0))</f>
        <v/>
      </c>
      <c r="S286" s="36" t="str">
        <f t="shared" si="68"/>
        <v/>
      </c>
      <c r="T286" s="25" t="str">
        <f t="shared" si="69"/>
        <v/>
      </c>
      <c r="U286" s="25" t="str">
        <f t="shared" si="70"/>
        <v/>
      </c>
    </row>
    <row r="287" spans="2:21" ht="16.5" x14ac:dyDescent="0.3">
      <c r="B287" s="51"/>
      <c r="C287" s="51" t="str">
        <f>IF(B287="","",VLOOKUP(B287,LISTAS!$F$5:$G$1006,2,0))</f>
        <v/>
      </c>
      <c r="D287" s="52"/>
      <c r="E287" s="52"/>
      <c r="F287" s="52" t="str">
        <f t="shared" si="60"/>
        <v/>
      </c>
      <c r="G287" s="5"/>
      <c r="H287" s="48" t="str">
        <f t="shared" si="63"/>
        <v/>
      </c>
      <c r="I287" s="63" t="str">
        <f t="shared" si="64"/>
        <v/>
      </c>
      <c r="J287" s="63" t="str">
        <f t="shared" si="64"/>
        <v/>
      </c>
      <c r="K287" s="48" t="str">
        <f t="shared" si="61"/>
        <v/>
      </c>
      <c r="L287" s="67" t="str">
        <f t="shared" si="62"/>
        <v/>
      </c>
      <c r="M287" s="48" t="str">
        <f t="shared" si="65"/>
        <v/>
      </c>
      <c r="N287" s="49">
        <v>69</v>
      </c>
      <c r="O287" s="28"/>
      <c r="P287" s="47" t="str">
        <f t="shared" si="66"/>
        <v/>
      </c>
      <c r="Q287" s="24" t="str">
        <f t="shared" si="67"/>
        <v/>
      </c>
      <c r="R287" s="24" t="str">
        <f>IF($L287="","",VLOOKUP(Q287,LISTAS!$F$5:$G$1006,2,0))</f>
        <v/>
      </c>
      <c r="S287" s="36" t="str">
        <f t="shared" si="68"/>
        <v/>
      </c>
      <c r="T287" s="25" t="str">
        <f t="shared" si="69"/>
        <v/>
      </c>
      <c r="U287" s="25" t="str">
        <f t="shared" si="70"/>
        <v/>
      </c>
    </row>
    <row r="288" spans="2:21" ht="16.5" x14ac:dyDescent="0.3">
      <c r="B288" s="51"/>
      <c r="C288" s="51" t="str">
        <f>IF(B288="","",VLOOKUP(B288,LISTAS!$F$5:$G$1006,2,0))</f>
        <v/>
      </c>
      <c r="D288" s="52"/>
      <c r="E288" s="52"/>
      <c r="F288" s="52" t="str">
        <f t="shared" si="60"/>
        <v/>
      </c>
      <c r="G288" s="5"/>
      <c r="H288" s="48" t="str">
        <f t="shared" si="63"/>
        <v/>
      </c>
      <c r="I288" s="63" t="str">
        <f t="shared" si="64"/>
        <v/>
      </c>
      <c r="J288" s="63" t="str">
        <f t="shared" si="64"/>
        <v/>
      </c>
      <c r="K288" s="48" t="str">
        <f t="shared" si="61"/>
        <v/>
      </c>
      <c r="L288" s="67" t="str">
        <f t="shared" si="62"/>
        <v/>
      </c>
      <c r="M288" s="48" t="str">
        <f t="shared" si="65"/>
        <v/>
      </c>
      <c r="N288" s="49">
        <v>70</v>
      </c>
      <c r="O288" s="28"/>
      <c r="P288" s="47" t="str">
        <f t="shared" si="66"/>
        <v/>
      </c>
      <c r="Q288" s="24" t="str">
        <f t="shared" si="67"/>
        <v/>
      </c>
      <c r="R288" s="24" t="str">
        <f>IF($L288="","",VLOOKUP(Q288,LISTAS!$F$5:$G$1006,2,0))</f>
        <v/>
      </c>
      <c r="S288" s="36" t="str">
        <f t="shared" si="68"/>
        <v/>
      </c>
      <c r="T288" s="25" t="str">
        <f t="shared" si="69"/>
        <v/>
      </c>
      <c r="U288" s="25" t="str">
        <f t="shared" si="70"/>
        <v/>
      </c>
    </row>
    <row r="289" spans="2:21" ht="16.5" x14ac:dyDescent="0.3">
      <c r="B289" s="51"/>
      <c r="C289" s="51" t="str">
        <f>IF(B289="","",VLOOKUP(B289,LISTAS!$F$5:$G$1006,2,0))</f>
        <v/>
      </c>
      <c r="D289" s="52"/>
      <c r="E289" s="52"/>
      <c r="F289" s="52" t="str">
        <f t="shared" si="60"/>
        <v/>
      </c>
      <c r="G289" s="5"/>
      <c r="H289" s="48" t="str">
        <f t="shared" si="63"/>
        <v/>
      </c>
      <c r="I289" s="63" t="str">
        <f t="shared" si="64"/>
        <v/>
      </c>
      <c r="J289" s="63" t="str">
        <f t="shared" si="64"/>
        <v/>
      </c>
      <c r="K289" s="48" t="str">
        <f t="shared" si="61"/>
        <v/>
      </c>
      <c r="L289" s="67" t="str">
        <f t="shared" si="62"/>
        <v/>
      </c>
      <c r="M289" s="48" t="str">
        <f t="shared" si="65"/>
        <v/>
      </c>
      <c r="N289" s="49">
        <v>71</v>
      </c>
      <c r="O289" s="28"/>
      <c r="P289" s="47" t="str">
        <f t="shared" si="66"/>
        <v/>
      </c>
      <c r="Q289" s="24" t="str">
        <f t="shared" si="67"/>
        <v/>
      </c>
      <c r="R289" s="24" t="str">
        <f>IF($L289="","",VLOOKUP(Q289,LISTAS!$F$5:$G$1006,2,0))</f>
        <v/>
      </c>
      <c r="S289" s="36" t="str">
        <f t="shared" si="68"/>
        <v/>
      </c>
      <c r="T289" s="25" t="str">
        <f t="shared" si="69"/>
        <v/>
      </c>
      <c r="U289" s="25" t="str">
        <f t="shared" si="70"/>
        <v/>
      </c>
    </row>
    <row r="290" spans="2:21" ht="16.5" x14ac:dyDescent="0.3">
      <c r="B290" s="51"/>
      <c r="C290" s="51" t="str">
        <f>IF(B290="","",VLOOKUP(B290,LISTAS!$F$5:$G$1006,2,0))</f>
        <v/>
      </c>
      <c r="D290" s="52"/>
      <c r="E290" s="52"/>
      <c r="F290" s="52" t="str">
        <f t="shared" si="60"/>
        <v/>
      </c>
      <c r="G290" s="5"/>
      <c r="H290" s="48" t="str">
        <f t="shared" si="63"/>
        <v/>
      </c>
      <c r="I290" s="63" t="str">
        <f t="shared" si="64"/>
        <v/>
      </c>
      <c r="J290" s="63" t="str">
        <f t="shared" si="64"/>
        <v/>
      </c>
      <c r="K290" s="48" t="str">
        <f t="shared" si="61"/>
        <v/>
      </c>
      <c r="L290" s="67" t="str">
        <f t="shared" si="62"/>
        <v/>
      </c>
      <c r="M290" s="48" t="str">
        <f t="shared" si="65"/>
        <v/>
      </c>
      <c r="N290" s="49">
        <v>72</v>
      </c>
      <c r="O290" s="28"/>
      <c r="P290" s="47" t="str">
        <f t="shared" si="66"/>
        <v/>
      </c>
      <c r="Q290" s="24" t="str">
        <f t="shared" si="67"/>
        <v/>
      </c>
      <c r="R290" s="24" t="str">
        <f>IF($L290="","",VLOOKUP(Q290,LISTAS!$F$5:$G$1006,2,0))</f>
        <v/>
      </c>
      <c r="S290" s="36" t="str">
        <f t="shared" si="68"/>
        <v/>
      </c>
      <c r="T290" s="25" t="str">
        <f t="shared" si="69"/>
        <v/>
      </c>
      <c r="U290" s="25" t="str">
        <f t="shared" si="70"/>
        <v/>
      </c>
    </row>
    <row r="291" spans="2:21" ht="16.5" x14ac:dyDescent="0.3">
      <c r="B291" s="51"/>
      <c r="C291" s="51" t="str">
        <f>IF(B291="","",VLOOKUP(B291,LISTAS!$F$5:$G$1006,2,0))</f>
        <v/>
      </c>
      <c r="D291" s="52"/>
      <c r="E291" s="52"/>
      <c r="F291" s="52" t="str">
        <f t="shared" si="60"/>
        <v/>
      </c>
      <c r="G291" s="5"/>
      <c r="H291" s="48" t="str">
        <f t="shared" si="63"/>
        <v/>
      </c>
      <c r="I291" s="63" t="str">
        <f t="shared" si="64"/>
        <v/>
      </c>
      <c r="J291" s="63" t="str">
        <f t="shared" si="64"/>
        <v/>
      </c>
      <c r="K291" s="48" t="str">
        <f t="shared" si="61"/>
        <v/>
      </c>
      <c r="L291" s="67" t="str">
        <f t="shared" si="62"/>
        <v/>
      </c>
      <c r="M291" s="48" t="str">
        <f t="shared" si="65"/>
        <v/>
      </c>
      <c r="N291" s="49">
        <v>73</v>
      </c>
      <c r="O291" s="28"/>
      <c r="P291" s="47" t="str">
        <f t="shared" si="66"/>
        <v/>
      </c>
      <c r="Q291" s="24" t="str">
        <f t="shared" si="67"/>
        <v/>
      </c>
      <c r="R291" s="24" t="str">
        <f>IF($L291="","",VLOOKUP(Q291,LISTAS!$F$5:$G$1006,2,0))</f>
        <v/>
      </c>
      <c r="S291" s="36" t="str">
        <f t="shared" si="68"/>
        <v/>
      </c>
      <c r="T291" s="25" t="str">
        <f t="shared" si="69"/>
        <v/>
      </c>
      <c r="U291" s="25" t="str">
        <f t="shared" si="70"/>
        <v/>
      </c>
    </row>
    <row r="292" spans="2:21" ht="16.5" x14ac:dyDescent="0.3">
      <c r="B292" s="51"/>
      <c r="C292" s="51" t="str">
        <f>IF(B292="","",VLOOKUP(B292,LISTAS!$F$5:$G$1006,2,0))</f>
        <v/>
      </c>
      <c r="D292" s="52"/>
      <c r="E292" s="52"/>
      <c r="F292" s="52" t="str">
        <f t="shared" si="60"/>
        <v/>
      </c>
      <c r="G292" s="5"/>
      <c r="H292" s="48" t="str">
        <f t="shared" si="63"/>
        <v/>
      </c>
      <c r="I292" s="63" t="str">
        <f t="shared" si="64"/>
        <v/>
      </c>
      <c r="J292" s="63" t="str">
        <f t="shared" si="64"/>
        <v/>
      </c>
      <c r="K292" s="48" t="str">
        <f t="shared" si="61"/>
        <v/>
      </c>
      <c r="L292" s="67" t="str">
        <f t="shared" si="62"/>
        <v/>
      </c>
      <c r="M292" s="48" t="str">
        <f t="shared" si="65"/>
        <v/>
      </c>
      <c r="N292" s="49">
        <v>74</v>
      </c>
      <c r="O292" s="28"/>
      <c r="P292" s="47" t="str">
        <f t="shared" si="66"/>
        <v/>
      </c>
      <c r="Q292" s="24" t="str">
        <f t="shared" si="67"/>
        <v/>
      </c>
      <c r="R292" s="24" t="str">
        <f>IF($L292="","",VLOOKUP(Q292,LISTAS!$F$5:$G$1006,2,0))</f>
        <v/>
      </c>
      <c r="S292" s="36" t="str">
        <f t="shared" si="68"/>
        <v/>
      </c>
      <c r="T292" s="25" t="str">
        <f t="shared" si="69"/>
        <v/>
      </c>
      <c r="U292" s="25" t="str">
        <f t="shared" si="70"/>
        <v/>
      </c>
    </row>
    <row r="293" spans="2:21" ht="16.5" x14ac:dyDescent="0.3">
      <c r="B293" s="51"/>
      <c r="C293" s="51" t="str">
        <f>IF(B293="","",VLOOKUP(B293,LISTAS!$F$5:$G$1006,2,0))</f>
        <v/>
      </c>
      <c r="D293" s="52"/>
      <c r="E293" s="52"/>
      <c r="F293" s="52" t="str">
        <f t="shared" si="60"/>
        <v/>
      </c>
      <c r="G293" s="5"/>
      <c r="H293" s="48" t="str">
        <f t="shared" si="63"/>
        <v/>
      </c>
      <c r="I293" s="63" t="str">
        <f t="shared" si="64"/>
        <v/>
      </c>
      <c r="J293" s="63" t="str">
        <f t="shared" si="64"/>
        <v/>
      </c>
      <c r="K293" s="48" t="str">
        <f t="shared" si="61"/>
        <v/>
      </c>
      <c r="L293" s="67" t="str">
        <f t="shared" si="62"/>
        <v/>
      </c>
      <c r="M293" s="48" t="str">
        <f t="shared" si="65"/>
        <v/>
      </c>
      <c r="N293" s="49">
        <v>75</v>
      </c>
      <c r="O293" s="28"/>
      <c r="P293" s="47" t="str">
        <f t="shared" si="66"/>
        <v/>
      </c>
      <c r="Q293" s="24" t="str">
        <f t="shared" si="67"/>
        <v/>
      </c>
      <c r="R293" s="24" t="str">
        <f>IF($L293="","",VLOOKUP(Q293,LISTAS!$F$5:$G$1006,2,0))</f>
        <v/>
      </c>
      <c r="S293" s="36" t="str">
        <f t="shared" si="68"/>
        <v/>
      </c>
      <c r="T293" s="25" t="str">
        <f t="shared" si="69"/>
        <v/>
      </c>
      <c r="U293" s="25" t="str">
        <f t="shared" si="70"/>
        <v/>
      </c>
    </row>
    <row r="294" spans="2:21" ht="16.5" x14ac:dyDescent="0.3">
      <c r="B294" s="51"/>
      <c r="C294" s="51" t="str">
        <f>IF(B294="","",VLOOKUP(B294,LISTAS!$F$5:$G$1006,2,0))</f>
        <v/>
      </c>
      <c r="D294" s="52"/>
      <c r="E294" s="52"/>
      <c r="F294" s="52" t="str">
        <f t="shared" si="60"/>
        <v/>
      </c>
      <c r="G294" s="5"/>
      <c r="H294" s="48" t="str">
        <f t="shared" si="63"/>
        <v/>
      </c>
      <c r="I294" s="63" t="str">
        <f t="shared" si="64"/>
        <v/>
      </c>
      <c r="J294" s="63" t="str">
        <f t="shared" si="64"/>
        <v/>
      </c>
      <c r="K294" s="48" t="str">
        <f t="shared" si="61"/>
        <v/>
      </c>
      <c r="L294" s="67" t="str">
        <f t="shared" si="62"/>
        <v/>
      </c>
      <c r="M294" s="48" t="str">
        <f t="shared" si="65"/>
        <v/>
      </c>
      <c r="N294" s="49">
        <v>76</v>
      </c>
      <c r="O294" s="28"/>
      <c r="P294" s="47" t="str">
        <f t="shared" si="66"/>
        <v/>
      </c>
      <c r="Q294" s="24" t="str">
        <f t="shared" si="67"/>
        <v/>
      </c>
      <c r="R294" s="24" t="str">
        <f>IF($L294="","",VLOOKUP(Q294,LISTAS!$F$5:$G$1006,2,0))</f>
        <v/>
      </c>
      <c r="S294" s="36" t="str">
        <f t="shared" si="68"/>
        <v/>
      </c>
      <c r="T294" s="25" t="str">
        <f t="shared" si="69"/>
        <v/>
      </c>
      <c r="U294" s="25" t="str">
        <f t="shared" si="70"/>
        <v/>
      </c>
    </row>
    <row r="295" spans="2:21" ht="16.5" x14ac:dyDescent="0.3">
      <c r="B295" s="51"/>
      <c r="C295" s="51" t="str">
        <f>IF(B295="","",VLOOKUP(B295,LISTAS!$F$5:$G$1006,2,0))</f>
        <v/>
      </c>
      <c r="D295" s="52"/>
      <c r="E295" s="52"/>
      <c r="F295" s="52" t="str">
        <f t="shared" si="60"/>
        <v/>
      </c>
      <c r="G295" s="5"/>
      <c r="H295" s="48" t="str">
        <f t="shared" si="63"/>
        <v/>
      </c>
      <c r="I295" s="63" t="str">
        <f t="shared" si="64"/>
        <v/>
      </c>
      <c r="J295" s="63" t="str">
        <f t="shared" si="64"/>
        <v/>
      </c>
      <c r="K295" s="48" t="str">
        <f t="shared" si="61"/>
        <v/>
      </c>
      <c r="L295" s="67" t="str">
        <f t="shared" si="62"/>
        <v/>
      </c>
      <c r="M295" s="48" t="str">
        <f t="shared" si="65"/>
        <v/>
      </c>
      <c r="N295" s="49">
        <v>77</v>
      </c>
      <c r="O295" s="28"/>
      <c r="P295" s="47" t="str">
        <f t="shared" si="66"/>
        <v/>
      </c>
      <c r="Q295" s="24" t="str">
        <f t="shared" si="67"/>
        <v/>
      </c>
      <c r="R295" s="24" t="str">
        <f>IF($L295="","",VLOOKUP(Q295,LISTAS!$F$5:$G$1006,2,0))</f>
        <v/>
      </c>
      <c r="S295" s="36" t="str">
        <f t="shared" si="68"/>
        <v/>
      </c>
      <c r="T295" s="25" t="str">
        <f t="shared" si="69"/>
        <v/>
      </c>
      <c r="U295" s="25" t="str">
        <f t="shared" si="70"/>
        <v/>
      </c>
    </row>
    <row r="296" spans="2:21" ht="16.5" x14ac:dyDescent="0.3">
      <c r="B296" s="51"/>
      <c r="C296" s="51" t="str">
        <f>IF(B296="","",VLOOKUP(B296,LISTAS!$F$5:$G$1006,2,0))</f>
        <v/>
      </c>
      <c r="D296" s="52"/>
      <c r="E296" s="52"/>
      <c r="F296" s="52" t="str">
        <f t="shared" si="60"/>
        <v/>
      </c>
      <c r="G296" s="5"/>
      <c r="H296" s="48" t="str">
        <f t="shared" si="63"/>
        <v/>
      </c>
      <c r="I296" s="63" t="str">
        <f t="shared" si="64"/>
        <v/>
      </c>
      <c r="J296" s="63" t="str">
        <f t="shared" si="64"/>
        <v/>
      </c>
      <c r="K296" s="48" t="str">
        <f t="shared" si="61"/>
        <v/>
      </c>
      <c r="L296" s="67" t="str">
        <f t="shared" si="62"/>
        <v/>
      </c>
      <c r="M296" s="48" t="str">
        <f t="shared" si="65"/>
        <v/>
      </c>
      <c r="N296" s="49">
        <v>78</v>
      </c>
      <c r="O296" s="28"/>
      <c r="P296" s="47" t="str">
        <f t="shared" si="66"/>
        <v/>
      </c>
      <c r="Q296" s="24" t="str">
        <f t="shared" si="67"/>
        <v/>
      </c>
      <c r="R296" s="24" t="str">
        <f>IF($L296="","",VLOOKUP(Q296,LISTAS!$F$5:$G$1006,2,0))</f>
        <v/>
      </c>
      <c r="S296" s="36" t="str">
        <f t="shared" si="68"/>
        <v/>
      </c>
      <c r="T296" s="25" t="str">
        <f t="shared" si="69"/>
        <v/>
      </c>
      <c r="U296" s="25" t="str">
        <f t="shared" si="70"/>
        <v/>
      </c>
    </row>
    <row r="297" spans="2:21" ht="16.5" x14ac:dyDescent="0.3">
      <c r="B297" s="51"/>
      <c r="C297" s="51" t="str">
        <f>IF(B297="","",VLOOKUP(B297,LISTAS!$F$5:$G$1006,2,0))</f>
        <v/>
      </c>
      <c r="D297" s="52"/>
      <c r="E297" s="52"/>
      <c r="F297" s="52" t="str">
        <f t="shared" si="60"/>
        <v/>
      </c>
      <c r="G297" s="5"/>
      <c r="H297" s="48" t="str">
        <f t="shared" si="63"/>
        <v/>
      </c>
      <c r="I297" s="63" t="str">
        <f t="shared" si="64"/>
        <v/>
      </c>
      <c r="J297" s="63" t="str">
        <f t="shared" si="64"/>
        <v/>
      </c>
      <c r="K297" s="48" t="str">
        <f t="shared" si="61"/>
        <v/>
      </c>
      <c r="L297" s="67" t="str">
        <f t="shared" si="62"/>
        <v/>
      </c>
      <c r="M297" s="48" t="str">
        <f t="shared" si="65"/>
        <v/>
      </c>
      <c r="N297" s="49">
        <v>79</v>
      </c>
      <c r="O297" s="28"/>
      <c r="P297" s="47" t="str">
        <f t="shared" si="66"/>
        <v/>
      </c>
      <c r="Q297" s="24" t="str">
        <f t="shared" si="67"/>
        <v/>
      </c>
      <c r="R297" s="24" t="str">
        <f>IF($L297="","",VLOOKUP(Q297,LISTAS!$F$5:$G$1006,2,0))</f>
        <v/>
      </c>
      <c r="S297" s="36" t="str">
        <f t="shared" si="68"/>
        <v/>
      </c>
      <c r="T297" s="25" t="str">
        <f t="shared" si="69"/>
        <v/>
      </c>
      <c r="U297" s="25" t="str">
        <f t="shared" si="70"/>
        <v/>
      </c>
    </row>
    <row r="298" spans="2:21" ht="16.5" x14ac:dyDescent="0.3">
      <c r="B298" s="51"/>
      <c r="C298" s="51" t="str">
        <f>IF(B298="","",VLOOKUP(B298,LISTAS!$F$5:$G$1006,2,0))</f>
        <v/>
      </c>
      <c r="D298" s="52"/>
      <c r="E298" s="52"/>
      <c r="F298" s="52" t="str">
        <f t="shared" si="60"/>
        <v/>
      </c>
      <c r="G298" s="5"/>
      <c r="H298" s="48" t="str">
        <f t="shared" si="63"/>
        <v/>
      </c>
      <c r="I298" s="63" t="str">
        <f t="shared" si="64"/>
        <v/>
      </c>
      <c r="J298" s="63" t="str">
        <f t="shared" si="64"/>
        <v/>
      </c>
      <c r="K298" s="48" t="str">
        <f t="shared" si="61"/>
        <v/>
      </c>
      <c r="L298" s="67" t="str">
        <f t="shared" si="62"/>
        <v/>
      </c>
      <c r="M298" s="48" t="str">
        <f t="shared" si="65"/>
        <v/>
      </c>
      <c r="N298" s="49">
        <v>80</v>
      </c>
      <c r="O298" s="28"/>
      <c r="P298" s="47" t="str">
        <f t="shared" si="66"/>
        <v/>
      </c>
      <c r="Q298" s="24" t="str">
        <f t="shared" si="67"/>
        <v/>
      </c>
      <c r="R298" s="24" t="str">
        <f>IF($L298="","",VLOOKUP(Q298,LISTAS!$F$5:$G$1006,2,0))</f>
        <v/>
      </c>
      <c r="S298" s="36" t="str">
        <f t="shared" si="68"/>
        <v/>
      </c>
      <c r="T298" s="25" t="str">
        <f t="shared" si="69"/>
        <v/>
      </c>
      <c r="U298" s="25" t="str">
        <f t="shared" si="70"/>
        <v/>
      </c>
    </row>
    <row r="299" spans="2:21" ht="16.5" x14ac:dyDescent="0.3">
      <c r="B299" s="51"/>
      <c r="C299" s="51" t="str">
        <f>IF(B299="","",VLOOKUP(B299,LISTAS!$F$5:$G$1006,2,0))</f>
        <v/>
      </c>
      <c r="D299" s="52"/>
      <c r="E299" s="52"/>
      <c r="F299" s="52" t="str">
        <f t="shared" si="60"/>
        <v/>
      </c>
      <c r="G299" s="5"/>
      <c r="H299" s="48" t="str">
        <f t="shared" si="63"/>
        <v/>
      </c>
      <c r="I299" s="63" t="str">
        <f t="shared" si="64"/>
        <v/>
      </c>
      <c r="J299" s="63" t="str">
        <f t="shared" si="64"/>
        <v/>
      </c>
      <c r="K299" s="48" t="str">
        <f t="shared" si="61"/>
        <v/>
      </c>
      <c r="L299" s="67" t="str">
        <f t="shared" si="62"/>
        <v/>
      </c>
      <c r="M299" s="48" t="str">
        <f t="shared" si="65"/>
        <v/>
      </c>
      <c r="N299" s="49">
        <v>81</v>
      </c>
      <c r="O299" s="28"/>
      <c r="P299" s="47" t="str">
        <f t="shared" si="66"/>
        <v/>
      </c>
      <c r="Q299" s="24" t="str">
        <f t="shared" si="67"/>
        <v/>
      </c>
      <c r="R299" s="24" t="str">
        <f>IF($L299="","",VLOOKUP(Q299,LISTAS!$F$5:$G$1006,2,0))</f>
        <v/>
      </c>
      <c r="S299" s="36" t="str">
        <f t="shared" si="68"/>
        <v/>
      </c>
      <c r="T299" s="25" t="str">
        <f t="shared" si="69"/>
        <v/>
      </c>
      <c r="U299" s="25" t="str">
        <f t="shared" si="70"/>
        <v/>
      </c>
    </row>
    <row r="300" spans="2:21" ht="16.5" x14ac:dyDescent="0.3">
      <c r="B300" s="51"/>
      <c r="C300" s="51" t="str">
        <f>IF(B300="","",VLOOKUP(B300,LISTAS!$F$5:$G$1006,2,0))</f>
        <v/>
      </c>
      <c r="D300" s="52"/>
      <c r="E300" s="52"/>
      <c r="F300" s="52" t="str">
        <f t="shared" si="60"/>
        <v/>
      </c>
      <c r="G300" s="5"/>
      <c r="H300" s="48" t="str">
        <f t="shared" si="63"/>
        <v/>
      </c>
      <c r="I300" s="63" t="str">
        <f t="shared" si="64"/>
        <v/>
      </c>
      <c r="J300" s="63" t="str">
        <f t="shared" si="64"/>
        <v/>
      </c>
      <c r="K300" s="48" t="str">
        <f t="shared" si="61"/>
        <v/>
      </c>
      <c r="L300" s="67" t="str">
        <f t="shared" si="62"/>
        <v/>
      </c>
      <c r="M300" s="48" t="str">
        <f t="shared" si="65"/>
        <v/>
      </c>
      <c r="N300" s="49">
        <v>82</v>
      </c>
      <c r="O300" s="28"/>
      <c r="P300" s="47" t="str">
        <f t="shared" si="66"/>
        <v/>
      </c>
      <c r="Q300" s="24" t="str">
        <f t="shared" si="67"/>
        <v/>
      </c>
      <c r="R300" s="24" t="str">
        <f>IF($L300="","",VLOOKUP(Q300,LISTAS!$F$5:$G$1006,2,0))</f>
        <v/>
      </c>
      <c r="S300" s="36" t="str">
        <f t="shared" si="68"/>
        <v/>
      </c>
      <c r="T300" s="25" t="str">
        <f t="shared" si="69"/>
        <v/>
      </c>
      <c r="U300" s="25" t="str">
        <f t="shared" si="70"/>
        <v/>
      </c>
    </row>
    <row r="301" spans="2:21" ht="16.5" x14ac:dyDescent="0.3">
      <c r="B301" s="51"/>
      <c r="C301" s="51" t="str">
        <f>IF(B301="","",VLOOKUP(B301,LISTAS!$F$5:$G$1006,2,0))</f>
        <v/>
      </c>
      <c r="D301" s="52"/>
      <c r="E301" s="52"/>
      <c r="F301" s="52" t="str">
        <f t="shared" si="60"/>
        <v/>
      </c>
      <c r="G301" s="5"/>
      <c r="H301" s="48" t="str">
        <f t="shared" si="63"/>
        <v/>
      </c>
      <c r="I301" s="63" t="str">
        <f t="shared" si="64"/>
        <v/>
      </c>
      <c r="J301" s="63" t="str">
        <f t="shared" si="64"/>
        <v/>
      </c>
      <c r="K301" s="48" t="str">
        <f t="shared" si="61"/>
        <v/>
      </c>
      <c r="L301" s="67" t="str">
        <f t="shared" si="62"/>
        <v/>
      </c>
      <c r="M301" s="48" t="str">
        <f t="shared" si="65"/>
        <v/>
      </c>
      <c r="N301" s="49">
        <v>83</v>
      </c>
      <c r="O301" s="28"/>
      <c r="P301" s="47" t="str">
        <f t="shared" si="66"/>
        <v/>
      </c>
      <c r="Q301" s="24" t="str">
        <f t="shared" si="67"/>
        <v/>
      </c>
      <c r="R301" s="24" t="str">
        <f>IF($L301="","",VLOOKUP(Q301,LISTAS!$F$5:$G$1006,2,0))</f>
        <v/>
      </c>
      <c r="S301" s="36" t="str">
        <f t="shared" si="68"/>
        <v/>
      </c>
      <c r="T301" s="25" t="str">
        <f t="shared" si="69"/>
        <v/>
      </c>
      <c r="U301" s="25" t="str">
        <f t="shared" si="70"/>
        <v/>
      </c>
    </row>
    <row r="302" spans="2:21" ht="16.5" x14ac:dyDescent="0.3">
      <c r="B302" s="51"/>
      <c r="C302" s="51" t="str">
        <f>IF(B302="","",VLOOKUP(B302,LISTAS!$F$5:$G$1006,2,0))</f>
        <v/>
      </c>
      <c r="D302" s="52"/>
      <c r="E302" s="52"/>
      <c r="F302" s="52" t="str">
        <f t="shared" si="60"/>
        <v/>
      </c>
      <c r="G302" s="5"/>
      <c r="H302" s="48" t="str">
        <f t="shared" si="63"/>
        <v/>
      </c>
      <c r="I302" s="63" t="str">
        <f t="shared" si="64"/>
        <v/>
      </c>
      <c r="J302" s="63" t="str">
        <f t="shared" si="64"/>
        <v/>
      </c>
      <c r="K302" s="48" t="str">
        <f t="shared" si="61"/>
        <v/>
      </c>
      <c r="L302" s="67" t="str">
        <f t="shared" si="62"/>
        <v/>
      </c>
      <c r="M302" s="48" t="str">
        <f t="shared" si="65"/>
        <v/>
      </c>
      <c r="N302" s="49">
        <v>84</v>
      </c>
      <c r="O302" s="28"/>
      <c r="P302" s="47" t="str">
        <f t="shared" si="66"/>
        <v/>
      </c>
      <c r="Q302" s="24" t="str">
        <f t="shared" si="67"/>
        <v/>
      </c>
      <c r="R302" s="24" t="str">
        <f>IF($L302="","",VLOOKUP(Q302,LISTAS!$F$5:$G$1006,2,0))</f>
        <v/>
      </c>
      <c r="S302" s="36" t="str">
        <f t="shared" si="68"/>
        <v/>
      </c>
      <c r="T302" s="25" t="str">
        <f t="shared" si="69"/>
        <v/>
      </c>
      <c r="U302" s="25" t="str">
        <f t="shared" si="70"/>
        <v/>
      </c>
    </row>
    <row r="303" spans="2:21" ht="16.5" x14ac:dyDescent="0.3">
      <c r="B303" s="51"/>
      <c r="C303" s="51" t="str">
        <f>IF(B303="","",VLOOKUP(B303,LISTAS!$F$5:$G$1006,2,0))</f>
        <v/>
      </c>
      <c r="D303" s="52"/>
      <c r="E303" s="52"/>
      <c r="F303" s="52" t="str">
        <f t="shared" si="60"/>
        <v/>
      </c>
      <c r="G303" s="5"/>
      <c r="H303" s="48" t="str">
        <f t="shared" si="63"/>
        <v/>
      </c>
      <c r="I303" s="63" t="str">
        <f t="shared" si="64"/>
        <v/>
      </c>
      <c r="J303" s="63" t="str">
        <f t="shared" si="64"/>
        <v/>
      </c>
      <c r="K303" s="48" t="str">
        <f t="shared" si="61"/>
        <v/>
      </c>
      <c r="L303" s="67" t="str">
        <f t="shared" si="62"/>
        <v/>
      </c>
      <c r="M303" s="48" t="str">
        <f t="shared" si="65"/>
        <v/>
      </c>
      <c r="N303" s="49">
        <v>85</v>
      </c>
      <c r="O303" s="28"/>
      <c r="P303" s="47" t="str">
        <f t="shared" si="66"/>
        <v/>
      </c>
      <c r="Q303" s="24" t="str">
        <f t="shared" si="67"/>
        <v/>
      </c>
      <c r="R303" s="24" t="str">
        <f>IF($L303="","",VLOOKUP(Q303,LISTAS!$F$5:$G$1006,2,0))</f>
        <v/>
      </c>
      <c r="S303" s="36" t="str">
        <f t="shared" si="68"/>
        <v/>
      </c>
      <c r="T303" s="25" t="str">
        <f t="shared" si="69"/>
        <v/>
      </c>
      <c r="U303" s="25" t="str">
        <f t="shared" si="70"/>
        <v/>
      </c>
    </row>
    <row r="304" spans="2:21" ht="16.5" x14ac:dyDescent="0.3">
      <c r="B304" s="51"/>
      <c r="C304" s="51" t="str">
        <f>IF(B304="","",VLOOKUP(B304,LISTAS!$F$5:$G$1006,2,0))</f>
        <v/>
      </c>
      <c r="D304" s="52"/>
      <c r="E304" s="52"/>
      <c r="F304" s="52" t="str">
        <f t="shared" si="60"/>
        <v/>
      </c>
      <c r="G304" s="5"/>
      <c r="H304" s="48" t="str">
        <f t="shared" si="63"/>
        <v/>
      </c>
      <c r="I304" s="63" t="str">
        <f t="shared" si="64"/>
        <v/>
      </c>
      <c r="J304" s="63" t="str">
        <f t="shared" si="64"/>
        <v/>
      </c>
      <c r="K304" s="48" t="str">
        <f t="shared" si="61"/>
        <v/>
      </c>
      <c r="L304" s="67" t="str">
        <f t="shared" si="62"/>
        <v/>
      </c>
      <c r="M304" s="48" t="str">
        <f t="shared" si="65"/>
        <v/>
      </c>
      <c r="N304" s="49">
        <v>86</v>
      </c>
      <c r="O304" s="28"/>
      <c r="P304" s="47" t="str">
        <f t="shared" si="66"/>
        <v/>
      </c>
      <c r="Q304" s="24" t="str">
        <f t="shared" si="67"/>
        <v/>
      </c>
      <c r="R304" s="24" t="str">
        <f>IF($L304="","",VLOOKUP(Q304,LISTAS!$F$5:$G$1006,2,0))</f>
        <v/>
      </c>
      <c r="S304" s="36" t="str">
        <f t="shared" si="68"/>
        <v/>
      </c>
      <c r="T304" s="25" t="str">
        <f t="shared" si="69"/>
        <v/>
      </c>
      <c r="U304" s="25" t="str">
        <f t="shared" si="70"/>
        <v/>
      </c>
    </row>
    <row r="305" spans="2:21" ht="16.5" x14ac:dyDescent="0.3">
      <c r="B305" s="51"/>
      <c r="C305" s="51" t="str">
        <f>IF(B305="","",VLOOKUP(B305,LISTAS!$F$5:$G$1006,2,0))</f>
        <v/>
      </c>
      <c r="D305" s="52"/>
      <c r="E305" s="52"/>
      <c r="F305" s="52" t="str">
        <f t="shared" si="60"/>
        <v/>
      </c>
      <c r="G305" s="5"/>
      <c r="H305" s="48" t="str">
        <f t="shared" si="63"/>
        <v/>
      </c>
      <c r="I305" s="63" t="str">
        <f t="shared" si="64"/>
        <v/>
      </c>
      <c r="J305" s="63" t="str">
        <f t="shared" si="64"/>
        <v/>
      </c>
      <c r="K305" s="48" t="str">
        <f t="shared" si="61"/>
        <v/>
      </c>
      <c r="L305" s="67" t="str">
        <f t="shared" si="62"/>
        <v/>
      </c>
      <c r="M305" s="48" t="str">
        <f t="shared" si="65"/>
        <v/>
      </c>
      <c r="N305" s="49">
        <v>87</v>
      </c>
      <c r="O305" s="28"/>
      <c r="P305" s="47" t="str">
        <f t="shared" si="66"/>
        <v/>
      </c>
      <c r="Q305" s="24" t="str">
        <f t="shared" si="67"/>
        <v/>
      </c>
      <c r="R305" s="24" t="str">
        <f>IF($L305="","",VLOOKUP(Q305,LISTAS!$F$5:$G$1006,2,0))</f>
        <v/>
      </c>
      <c r="S305" s="36" t="str">
        <f t="shared" si="68"/>
        <v/>
      </c>
      <c r="T305" s="25" t="str">
        <f t="shared" si="69"/>
        <v/>
      </c>
      <c r="U305" s="25" t="str">
        <f t="shared" si="70"/>
        <v/>
      </c>
    </row>
    <row r="306" spans="2:21" ht="16.5" x14ac:dyDescent="0.3">
      <c r="B306" s="51"/>
      <c r="C306" s="51" t="str">
        <f>IF(B306="","",VLOOKUP(B306,LISTAS!$F$5:$G$1006,2,0))</f>
        <v/>
      </c>
      <c r="D306" s="52"/>
      <c r="E306" s="52"/>
      <c r="F306" s="52" t="str">
        <f t="shared" si="60"/>
        <v/>
      </c>
      <c r="G306" s="5"/>
      <c r="H306" s="48" t="str">
        <f t="shared" si="63"/>
        <v/>
      </c>
      <c r="I306" s="63" t="str">
        <f t="shared" si="64"/>
        <v/>
      </c>
      <c r="J306" s="63" t="str">
        <f t="shared" si="64"/>
        <v/>
      </c>
      <c r="K306" s="48" t="str">
        <f t="shared" si="61"/>
        <v/>
      </c>
      <c r="L306" s="67" t="str">
        <f t="shared" si="62"/>
        <v/>
      </c>
      <c r="M306" s="48" t="str">
        <f t="shared" si="65"/>
        <v/>
      </c>
      <c r="N306" s="49">
        <v>88</v>
      </c>
      <c r="O306" s="28"/>
      <c r="P306" s="47" t="str">
        <f t="shared" si="66"/>
        <v/>
      </c>
      <c r="Q306" s="24" t="str">
        <f t="shared" si="67"/>
        <v/>
      </c>
      <c r="R306" s="24" t="str">
        <f>IF($L306="","",VLOOKUP(Q306,LISTAS!$F$5:$G$1006,2,0))</f>
        <v/>
      </c>
      <c r="S306" s="36" t="str">
        <f t="shared" si="68"/>
        <v/>
      </c>
      <c r="T306" s="25" t="str">
        <f t="shared" si="69"/>
        <v/>
      </c>
      <c r="U306" s="25" t="str">
        <f t="shared" si="70"/>
        <v/>
      </c>
    </row>
    <row r="307" spans="2:21" ht="16.5" x14ac:dyDescent="0.3">
      <c r="B307" s="51"/>
      <c r="C307" s="51" t="str">
        <f>IF(B307="","",VLOOKUP(B307,LISTAS!$F$5:$G$1006,2,0))</f>
        <v/>
      </c>
      <c r="D307" s="52"/>
      <c r="E307" s="52"/>
      <c r="F307" s="52" t="str">
        <f t="shared" si="60"/>
        <v/>
      </c>
      <c r="G307" s="5"/>
      <c r="H307" s="48" t="str">
        <f t="shared" si="63"/>
        <v/>
      </c>
      <c r="I307" s="63" t="str">
        <f t="shared" si="64"/>
        <v/>
      </c>
      <c r="J307" s="63" t="str">
        <f t="shared" si="64"/>
        <v/>
      </c>
      <c r="K307" s="48" t="str">
        <f t="shared" si="61"/>
        <v/>
      </c>
      <c r="L307" s="67" t="str">
        <f t="shared" si="62"/>
        <v/>
      </c>
      <c r="M307" s="48" t="str">
        <f t="shared" si="65"/>
        <v/>
      </c>
      <c r="N307" s="49">
        <v>89</v>
      </c>
      <c r="O307" s="28"/>
      <c r="P307" s="47" t="str">
        <f t="shared" si="66"/>
        <v/>
      </c>
      <c r="Q307" s="24" t="str">
        <f t="shared" si="67"/>
        <v/>
      </c>
      <c r="R307" s="24" t="str">
        <f>IF($L307="","",VLOOKUP(Q307,LISTAS!$F$5:$G$1006,2,0))</f>
        <v/>
      </c>
      <c r="S307" s="36" t="str">
        <f t="shared" si="68"/>
        <v/>
      </c>
      <c r="T307" s="25" t="str">
        <f t="shared" si="69"/>
        <v/>
      </c>
      <c r="U307" s="25" t="str">
        <f t="shared" si="70"/>
        <v/>
      </c>
    </row>
    <row r="308" spans="2:21" ht="16.5" x14ac:dyDescent="0.3">
      <c r="B308" s="51"/>
      <c r="C308" s="51" t="str">
        <f>IF(B308="","",VLOOKUP(B308,LISTAS!$F$5:$G$1006,2,0))</f>
        <v/>
      </c>
      <c r="D308" s="52"/>
      <c r="E308" s="52"/>
      <c r="F308" s="52" t="str">
        <f t="shared" si="60"/>
        <v/>
      </c>
      <c r="G308" s="5"/>
      <c r="H308" s="48" t="str">
        <f t="shared" si="63"/>
        <v/>
      </c>
      <c r="I308" s="63" t="str">
        <f t="shared" si="64"/>
        <v/>
      </c>
      <c r="J308" s="63" t="str">
        <f t="shared" si="64"/>
        <v/>
      </c>
      <c r="K308" s="48" t="str">
        <f t="shared" si="61"/>
        <v/>
      </c>
      <c r="L308" s="67" t="str">
        <f t="shared" si="62"/>
        <v/>
      </c>
      <c r="M308" s="48" t="str">
        <f t="shared" si="65"/>
        <v/>
      </c>
      <c r="N308" s="49">
        <v>90</v>
      </c>
      <c r="O308" s="28"/>
      <c r="P308" s="47" t="str">
        <f t="shared" si="66"/>
        <v/>
      </c>
      <c r="Q308" s="24" t="str">
        <f t="shared" si="67"/>
        <v/>
      </c>
      <c r="R308" s="24" t="str">
        <f>IF($L308="","",VLOOKUP(Q308,LISTAS!$F$5:$G$1006,2,0))</f>
        <v/>
      </c>
      <c r="S308" s="36" t="str">
        <f t="shared" si="68"/>
        <v/>
      </c>
      <c r="T308" s="25" t="str">
        <f t="shared" si="69"/>
        <v/>
      </c>
      <c r="U308" s="25" t="str">
        <f t="shared" si="70"/>
        <v/>
      </c>
    </row>
    <row r="309" spans="2:21" ht="16.5" x14ac:dyDescent="0.3">
      <c r="B309" s="51"/>
      <c r="C309" s="51" t="str">
        <f>IF(B309="","",VLOOKUP(B309,LISTAS!$F$5:$G$1006,2,0))</f>
        <v/>
      </c>
      <c r="D309" s="52"/>
      <c r="E309" s="52"/>
      <c r="F309" s="52" t="str">
        <f t="shared" si="60"/>
        <v/>
      </c>
      <c r="G309" s="5"/>
      <c r="H309" s="48" t="str">
        <f t="shared" si="63"/>
        <v/>
      </c>
      <c r="I309" s="63" t="str">
        <f t="shared" si="64"/>
        <v/>
      </c>
      <c r="J309" s="63" t="str">
        <f t="shared" si="64"/>
        <v/>
      </c>
      <c r="K309" s="48" t="str">
        <f t="shared" si="61"/>
        <v/>
      </c>
      <c r="L309" s="67" t="str">
        <f t="shared" si="62"/>
        <v/>
      </c>
      <c r="M309" s="48" t="str">
        <f t="shared" si="65"/>
        <v/>
      </c>
      <c r="N309" s="49">
        <v>91</v>
      </c>
      <c r="O309" s="28"/>
      <c r="P309" s="47" t="str">
        <f t="shared" si="66"/>
        <v/>
      </c>
      <c r="Q309" s="24" t="str">
        <f t="shared" si="67"/>
        <v/>
      </c>
      <c r="R309" s="24" t="str">
        <f>IF($L309="","",VLOOKUP(Q309,LISTAS!$F$5:$G$1006,2,0))</f>
        <v/>
      </c>
      <c r="S309" s="36" t="str">
        <f t="shared" si="68"/>
        <v/>
      </c>
      <c r="T309" s="25" t="str">
        <f t="shared" si="69"/>
        <v/>
      </c>
      <c r="U309" s="25" t="str">
        <f t="shared" si="70"/>
        <v/>
      </c>
    </row>
    <row r="310" spans="2:21" ht="16.5" x14ac:dyDescent="0.3">
      <c r="B310" s="51"/>
      <c r="C310" s="51" t="str">
        <f>IF(B310="","",VLOOKUP(B310,LISTAS!$F$5:$G$1006,2,0))</f>
        <v/>
      </c>
      <c r="D310" s="52"/>
      <c r="E310" s="52"/>
      <c r="F310" s="52" t="str">
        <f t="shared" si="60"/>
        <v/>
      </c>
      <c r="G310" s="5"/>
      <c r="H310" s="48" t="str">
        <f t="shared" si="63"/>
        <v/>
      </c>
      <c r="I310" s="63" t="str">
        <f t="shared" si="64"/>
        <v/>
      </c>
      <c r="J310" s="63" t="str">
        <f t="shared" si="64"/>
        <v/>
      </c>
      <c r="K310" s="48" t="str">
        <f t="shared" si="61"/>
        <v/>
      </c>
      <c r="L310" s="67" t="str">
        <f t="shared" si="62"/>
        <v/>
      </c>
      <c r="M310" s="48" t="str">
        <f t="shared" si="65"/>
        <v/>
      </c>
      <c r="N310" s="49">
        <v>92</v>
      </c>
      <c r="O310" s="28"/>
      <c r="P310" s="47" t="str">
        <f t="shared" si="66"/>
        <v/>
      </c>
      <c r="Q310" s="24" t="str">
        <f t="shared" si="67"/>
        <v/>
      </c>
      <c r="R310" s="24" t="str">
        <f>IF($L310="","",VLOOKUP(Q310,LISTAS!$F$5:$G$1006,2,0))</f>
        <v/>
      </c>
      <c r="S310" s="36" t="str">
        <f t="shared" si="68"/>
        <v/>
      </c>
      <c r="T310" s="25" t="str">
        <f t="shared" si="69"/>
        <v/>
      </c>
      <c r="U310" s="25" t="str">
        <f t="shared" si="70"/>
        <v/>
      </c>
    </row>
    <row r="311" spans="2:21" ht="16.5" x14ac:dyDescent="0.3">
      <c r="B311" s="51"/>
      <c r="C311" s="51" t="str">
        <f>IF(B311="","",VLOOKUP(B311,LISTAS!$F$5:$G$1006,2,0))</f>
        <v/>
      </c>
      <c r="D311" s="52"/>
      <c r="E311" s="52"/>
      <c r="F311" s="52" t="str">
        <f t="shared" si="60"/>
        <v/>
      </c>
      <c r="G311" s="5"/>
      <c r="H311" s="48" t="str">
        <f t="shared" si="63"/>
        <v/>
      </c>
      <c r="I311" s="63" t="str">
        <f t="shared" si="64"/>
        <v/>
      </c>
      <c r="J311" s="63" t="str">
        <f t="shared" si="64"/>
        <v/>
      </c>
      <c r="K311" s="48" t="str">
        <f t="shared" si="61"/>
        <v/>
      </c>
      <c r="L311" s="67" t="str">
        <f t="shared" si="62"/>
        <v/>
      </c>
      <c r="M311" s="48" t="str">
        <f t="shared" si="65"/>
        <v/>
      </c>
      <c r="N311" s="49">
        <v>93</v>
      </c>
      <c r="O311" s="28"/>
      <c r="P311" s="47" t="str">
        <f t="shared" si="66"/>
        <v/>
      </c>
      <c r="Q311" s="24" t="str">
        <f t="shared" si="67"/>
        <v/>
      </c>
      <c r="R311" s="24" t="str">
        <f>IF($L311="","",VLOOKUP(Q311,LISTAS!$F$5:$G$1006,2,0))</f>
        <v/>
      </c>
      <c r="S311" s="36" t="str">
        <f t="shared" si="68"/>
        <v/>
      </c>
      <c r="T311" s="25" t="str">
        <f t="shared" si="69"/>
        <v/>
      </c>
      <c r="U311" s="25" t="str">
        <f t="shared" si="70"/>
        <v/>
      </c>
    </row>
    <row r="312" spans="2:21" ht="16.5" x14ac:dyDescent="0.3">
      <c r="B312" s="51"/>
      <c r="C312" s="51" t="str">
        <f>IF(B312="","",VLOOKUP(B312,LISTAS!$F$5:$G$1006,2,0))</f>
        <v/>
      </c>
      <c r="D312" s="52"/>
      <c r="E312" s="52"/>
      <c r="F312" s="52" t="str">
        <f t="shared" si="60"/>
        <v/>
      </c>
      <c r="G312" s="5"/>
      <c r="H312" s="48" t="str">
        <f t="shared" si="63"/>
        <v/>
      </c>
      <c r="I312" s="63" t="str">
        <f t="shared" si="64"/>
        <v/>
      </c>
      <c r="J312" s="63" t="str">
        <f t="shared" si="64"/>
        <v/>
      </c>
      <c r="K312" s="48" t="str">
        <f t="shared" si="61"/>
        <v/>
      </c>
      <c r="L312" s="67" t="str">
        <f t="shared" si="62"/>
        <v/>
      </c>
      <c r="M312" s="48" t="str">
        <f t="shared" si="65"/>
        <v/>
      </c>
      <c r="N312" s="49">
        <v>94</v>
      </c>
      <c r="O312" s="28"/>
      <c r="P312" s="47" t="str">
        <f t="shared" si="66"/>
        <v/>
      </c>
      <c r="Q312" s="24" t="str">
        <f t="shared" si="67"/>
        <v/>
      </c>
      <c r="R312" s="24" t="str">
        <f>IF($L312="","",VLOOKUP(Q312,LISTAS!$F$5:$G$1006,2,0))</f>
        <v/>
      </c>
      <c r="S312" s="36" t="str">
        <f t="shared" si="68"/>
        <v/>
      </c>
      <c r="T312" s="25" t="str">
        <f t="shared" si="69"/>
        <v/>
      </c>
      <c r="U312" s="25" t="str">
        <f t="shared" si="70"/>
        <v/>
      </c>
    </row>
    <row r="313" spans="2:21" ht="16.5" x14ac:dyDescent="0.3">
      <c r="B313" s="51"/>
      <c r="C313" s="51" t="str">
        <f>IF(B313="","",VLOOKUP(B313,LISTAS!$F$5:$G$1006,2,0))</f>
        <v/>
      </c>
      <c r="D313" s="52"/>
      <c r="E313" s="52"/>
      <c r="F313" s="52" t="str">
        <f t="shared" si="60"/>
        <v/>
      </c>
      <c r="G313" s="5"/>
      <c r="H313" s="48" t="str">
        <f t="shared" si="63"/>
        <v/>
      </c>
      <c r="I313" s="63" t="str">
        <f t="shared" si="64"/>
        <v/>
      </c>
      <c r="J313" s="63" t="str">
        <f t="shared" si="64"/>
        <v/>
      </c>
      <c r="K313" s="48" t="str">
        <f t="shared" si="61"/>
        <v/>
      </c>
      <c r="L313" s="67" t="str">
        <f t="shared" si="62"/>
        <v/>
      </c>
      <c r="M313" s="48" t="str">
        <f t="shared" si="65"/>
        <v/>
      </c>
      <c r="N313" s="49">
        <v>95</v>
      </c>
      <c r="O313" s="28"/>
      <c r="P313" s="47" t="str">
        <f t="shared" si="66"/>
        <v/>
      </c>
      <c r="Q313" s="24" t="str">
        <f t="shared" si="67"/>
        <v/>
      </c>
      <c r="R313" s="24" t="str">
        <f>IF($L313="","",VLOOKUP(Q313,LISTAS!$F$5:$G$1006,2,0))</f>
        <v/>
      </c>
      <c r="S313" s="36" t="str">
        <f t="shared" si="68"/>
        <v/>
      </c>
      <c r="T313" s="25" t="str">
        <f t="shared" si="69"/>
        <v/>
      </c>
      <c r="U313" s="25" t="str">
        <f t="shared" si="70"/>
        <v/>
      </c>
    </row>
    <row r="314" spans="2:21" ht="16.5" x14ac:dyDescent="0.3">
      <c r="B314" s="51"/>
      <c r="C314" s="51" t="str">
        <f>IF(B314="","",VLOOKUP(B314,LISTAS!$F$5:$G$1006,2,0))</f>
        <v/>
      </c>
      <c r="D314" s="52"/>
      <c r="E314" s="52"/>
      <c r="F314" s="52" t="str">
        <f t="shared" si="60"/>
        <v/>
      </c>
      <c r="G314" s="5"/>
      <c r="H314" s="48" t="str">
        <f t="shared" si="63"/>
        <v/>
      </c>
      <c r="I314" s="63" t="str">
        <f t="shared" si="64"/>
        <v/>
      </c>
      <c r="J314" s="63" t="str">
        <f t="shared" si="64"/>
        <v/>
      </c>
      <c r="K314" s="48" t="str">
        <f t="shared" si="61"/>
        <v/>
      </c>
      <c r="L314" s="67" t="str">
        <f t="shared" si="62"/>
        <v/>
      </c>
      <c r="M314" s="48" t="str">
        <f t="shared" si="65"/>
        <v/>
      </c>
      <c r="N314" s="49">
        <v>96</v>
      </c>
      <c r="O314" s="28"/>
      <c r="P314" s="47" t="str">
        <f t="shared" si="66"/>
        <v/>
      </c>
      <c r="Q314" s="24" t="str">
        <f t="shared" si="67"/>
        <v/>
      </c>
      <c r="R314" s="24" t="str">
        <f>IF($L314="","",VLOOKUP(Q314,LISTAS!$F$5:$G$1006,2,0))</f>
        <v/>
      </c>
      <c r="S314" s="36" t="str">
        <f t="shared" si="68"/>
        <v/>
      </c>
      <c r="T314" s="25" t="str">
        <f t="shared" si="69"/>
        <v/>
      </c>
      <c r="U314" s="25" t="str">
        <f t="shared" si="70"/>
        <v/>
      </c>
    </row>
    <row r="315" spans="2:21" ht="16.5" x14ac:dyDescent="0.3">
      <c r="B315" s="51"/>
      <c r="C315" s="51" t="str">
        <f>IF(B315="","",VLOOKUP(B315,LISTAS!$F$5:$G$1006,2,0))</f>
        <v/>
      </c>
      <c r="D315" s="52"/>
      <c r="E315" s="52"/>
      <c r="F315" s="52" t="str">
        <f t="shared" si="60"/>
        <v/>
      </c>
      <c r="G315" s="5"/>
      <c r="H315" s="48" t="str">
        <f t="shared" si="63"/>
        <v/>
      </c>
      <c r="I315" s="63" t="str">
        <f t="shared" si="64"/>
        <v/>
      </c>
      <c r="J315" s="63" t="str">
        <f t="shared" si="64"/>
        <v/>
      </c>
      <c r="K315" s="48" t="str">
        <f t="shared" si="61"/>
        <v/>
      </c>
      <c r="L315" s="67" t="str">
        <f t="shared" si="62"/>
        <v/>
      </c>
      <c r="M315" s="48" t="str">
        <f t="shared" si="65"/>
        <v/>
      </c>
      <c r="N315" s="49">
        <v>97</v>
      </c>
      <c r="O315" s="28"/>
      <c r="P315" s="47" t="str">
        <f t="shared" si="66"/>
        <v/>
      </c>
      <c r="Q315" s="24" t="str">
        <f t="shared" si="67"/>
        <v/>
      </c>
      <c r="R315" s="24" t="str">
        <f>IF($L315="","",VLOOKUP(Q315,LISTAS!$F$5:$G$1006,2,0))</f>
        <v/>
      </c>
      <c r="S315" s="36" t="str">
        <f t="shared" si="68"/>
        <v/>
      </c>
      <c r="T315" s="25" t="str">
        <f t="shared" si="69"/>
        <v/>
      </c>
      <c r="U315" s="25" t="str">
        <f t="shared" si="70"/>
        <v/>
      </c>
    </row>
    <row r="316" spans="2:21" ht="16.5" x14ac:dyDescent="0.3">
      <c r="B316" s="51"/>
      <c r="C316" s="51" t="str">
        <f>IF(B316="","",VLOOKUP(B316,LISTAS!$F$5:$G$1006,2,0))</f>
        <v/>
      </c>
      <c r="D316" s="52"/>
      <c r="E316" s="52"/>
      <c r="F316" s="52" t="str">
        <f t="shared" si="60"/>
        <v/>
      </c>
      <c r="G316" s="5"/>
      <c r="H316" s="48" t="str">
        <f t="shared" si="63"/>
        <v/>
      </c>
      <c r="I316" s="63" t="str">
        <f t="shared" si="64"/>
        <v/>
      </c>
      <c r="J316" s="63" t="str">
        <f t="shared" si="64"/>
        <v/>
      </c>
      <c r="K316" s="48" t="str">
        <f t="shared" si="61"/>
        <v/>
      </c>
      <c r="L316" s="67" t="str">
        <f t="shared" si="62"/>
        <v/>
      </c>
      <c r="M316" s="48" t="str">
        <f t="shared" si="65"/>
        <v/>
      </c>
      <c r="N316" s="49">
        <v>98</v>
      </c>
      <c r="O316" s="28"/>
      <c r="P316" s="47" t="str">
        <f t="shared" si="66"/>
        <v/>
      </c>
      <c r="Q316" s="24" t="str">
        <f t="shared" si="67"/>
        <v/>
      </c>
      <c r="R316" s="24" t="str">
        <f>IF($L316="","",VLOOKUP(Q316,LISTAS!$F$5:$G$1006,2,0))</f>
        <v/>
      </c>
      <c r="S316" s="36" t="str">
        <f t="shared" si="68"/>
        <v/>
      </c>
      <c r="T316" s="25" t="str">
        <f t="shared" si="69"/>
        <v/>
      </c>
      <c r="U316" s="25" t="str">
        <f t="shared" si="70"/>
        <v/>
      </c>
    </row>
    <row r="317" spans="2:21" ht="16.5" x14ac:dyDescent="0.3">
      <c r="B317" s="51"/>
      <c r="C317" s="51" t="str">
        <f>IF(B317="","",VLOOKUP(B317,LISTAS!$F$5:$G$1006,2,0))</f>
        <v/>
      </c>
      <c r="D317" s="52"/>
      <c r="E317" s="52"/>
      <c r="F317" s="52" t="str">
        <f t="shared" si="60"/>
        <v/>
      </c>
      <c r="G317" s="5"/>
      <c r="H317" s="48" t="str">
        <f t="shared" si="63"/>
        <v/>
      </c>
      <c r="I317" s="63" t="str">
        <f t="shared" si="64"/>
        <v/>
      </c>
      <c r="J317" s="63" t="str">
        <f t="shared" si="64"/>
        <v/>
      </c>
      <c r="K317" s="48" t="str">
        <f t="shared" si="61"/>
        <v/>
      </c>
      <c r="L317" s="67" t="str">
        <f t="shared" si="62"/>
        <v/>
      </c>
      <c r="M317" s="48" t="str">
        <f t="shared" si="65"/>
        <v/>
      </c>
      <c r="N317" s="49">
        <v>99</v>
      </c>
      <c r="O317" s="28"/>
      <c r="P317" s="47" t="str">
        <f t="shared" si="66"/>
        <v/>
      </c>
      <c r="Q317" s="24" t="str">
        <f t="shared" si="67"/>
        <v/>
      </c>
      <c r="R317" s="24" t="str">
        <f>IF($L317="","",VLOOKUP(Q317,LISTAS!$F$5:$G$1006,2,0))</f>
        <v/>
      </c>
      <c r="S317" s="36" t="str">
        <f t="shared" si="68"/>
        <v/>
      </c>
      <c r="T317" s="25" t="str">
        <f t="shared" si="69"/>
        <v/>
      </c>
      <c r="U317" s="25" t="str">
        <f t="shared" si="70"/>
        <v/>
      </c>
    </row>
    <row r="318" spans="2:21" ht="16.5" x14ac:dyDescent="0.3">
      <c r="B318" s="51"/>
      <c r="C318" s="51" t="str">
        <f>IF(B318="","",VLOOKUP(B318,LISTAS!$F$5:$G$1006,2,0))</f>
        <v/>
      </c>
      <c r="D318" s="52"/>
      <c r="E318" s="52"/>
      <c r="F318" s="52" t="str">
        <f t="shared" si="60"/>
        <v/>
      </c>
      <c r="G318" s="5"/>
      <c r="H318" s="48" t="str">
        <f t="shared" si="63"/>
        <v/>
      </c>
      <c r="I318" s="63" t="str">
        <f t="shared" si="64"/>
        <v/>
      </c>
      <c r="J318" s="63" t="str">
        <f t="shared" si="64"/>
        <v/>
      </c>
      <c r="K318" s="48" t="str">
        <f t="shared" si="61"/>
        <v/>
      </c>
      <c r="L318" s="67" t="str">
        <f t="shared" si="62"/>
        <v/>
      </c>
      <c r="M318" s="48" t="str">
        <f t="shared" si="65"/>
        <v/>
      </c>
      <c r="N318" s="49">
        <v>100</v>
      </c>
      <c r="O318" s="28"/>
      <c r="P318" s="47" t="str">
        <f t="shared" si="66"/>
        <v/>
      </c>
      <c r="Q318" s="24" t="str">
        <f t="shared" si="67"/>
        <v/>
      </c>
      <c r="R318" s="24" t="str">
        <f>IF($L318="","",VLOOKUP(Q318,LISTAS!$F$5:$G$1006,2,0))</f>
        <v/>
      </c>
      <c r="S318" s="36" t="str">
        <f t="shared" si="68"/>
        <v/>
      </c>
      <c r="T318" s="25" t="str">
        <f t="shared" si="69"/>
        <v/>
      </c>
      <c r="U318" s="25" t="str">
        <f t="shared" si="70"/>
        <v/>
      </c>
    </row>
    <row r="319" spans="2:21" x14ac:dyDescent="0.25">
      <c r="L319" s="70"/>
      <c r="M319" s="68"/>
    </row>
    <row r="320" spans="2:21" x14ac:dyDescent="0.25">
      <c r="L320" s="70"/>
      <c r="M320" s="68"/>
    </row>
    <row r="321" spans="1:21" ht="32.25" customHeight="1" x14ac:dyDescent="0.25">
      <c r="A321" s="2"/>
      <c r="B321" s="146" t="s">
        <v>41</v>
      </c>
      <c r="C321" s="147"/>
      <c r="D321" s="147"/>
      <c r="E321" s="147"/>
      <c r="F321" s="147"/>
      <c r="G321" s="147"/>
      <c r="H321" s="147"/>
      <c r="I321" s="147"/>
      <c r="J321" s="147"/>
      <c r="K321" s="147"/>
      <c r="L321" s="147"/>
      <c r="M321" s="147"/>
      <c r="N321" s="147"/>
      <c r="O321" s="147"/>
      <c r="P321" s="147"/>
      <c r="Q321" s="147"/>
      <c r="R321" s="147"/>
      <c r="S321" s="147"/>
      <c r="T321" s="147"/>
      <c r="U321" s="148"/>
    </row>
    <row r="322" spans="1:21" ht="20.25" customHeight="1" x14ac:dyDescent="0.25">
      <c r="A322" s="2"/>
      <c r="B322" s="158" t="s">
        <v>43</v>
      </c>
      <c r="C322" s="159"/>
      <c r="D322" s="159"/>
      <c r="E322" s="159"/>
      <c r="F322" s="160"/>
      <c r="H322" s="11"/>
      <c r="I322" s="61"/>
      <c r="J322" s="61"/>
      <c r="K322" s="12"/>
      <c r="L322" s="65"/>
      <c r="M322" s="12"/>
      <c r="N322" s="12"/>
      <c r="O322" s="14"/>
      <c r="P322" s="152" t="s">
        <v>14</v>
      </c>
      <c r="Q322" s="153"/>
      <c r="R322" s="153"/>
      <c r="S322" s="153"/>
      <c r="T322" s="153"/>
      <c r="U322" s="154"/>
    </row>
    <row r="323" spans="1:21" s="15" customFormat="1" ht="28.5" customHeight="1" x14ac:dyDescent="0.25">
      <c r="B323" s="50" t="s">
        <v>15</v>
      </c>
      <c r="C323" s="50" t="s">
        <v>1</v>
      </c>
      <c r="D323" s="50" t="s">
        <v>26</v>
      </c>
      <c r="E323" s="50" t="s">
        <v>27</v>
      </c>
      <c r="F323" s="50" t="s">
        <v>3</v>
      </c>
      <c r="G323" s="17"/>
      <c r="H323" s="18"/>
      <c r="I323" s="62"/>
      <c r="J323" s="62"/>
      <c r="K323" s="19"/>
      <c r="L323" s="66"/>
      <c r="M323" s="19"/>
      <c r="N323" s="19"/>
      <c r="O323" s="18"/>
      <c r="P323" s="21" t="s">
        <v>4</v>
      </c>
      <c r="Q323" s="29" t="s">
        <v>15</v>
      </c>
      <c r="R323" s="29" t="s">
        <v>1</v>
      </c>
      <c r="S323" s="29" t="s">
        <v>3</v>
      </c>
      <c r="T323" s="21" t="s">
        <v>16</v>
      </c>
      <c r="U323" s="21" t="s">
        <v>17</v>
      </c>
    </row>
    <row r="324" spans="1:21" s="5" customFormat="1" ht="18.75" customHeight="1" x14ac:dyDescent="0.25">
      <c r="B324" s="51"/>
      <c r="C324" s="51" t="str">
        <f>IF(B324="","",VLOOKUP(B324,LISTAS!$F$5:$G$1006,2,0))</f>
        <v/>
      </c>
      <c r="D324" s="52"/>
      <c r="E324" s="52"/>
      <c r="F324" s="52" t="str">
        <f t="shared" ref="F324:F387" si="71">IF(D324="",IF(E324="","",SUM(D324:E324)),SUM(D324:E324))</f>
        <v/>
      </c>
      <c r="H324" s="48" t="str">
        <f>IF(F324="","",F324+(ROW(F324)/1000))</f>
        <v/>
      </c>
      <c r="I324" s="63" t="str">
        <f>IF($L324="","",IF(B324="","",B324))</f>
        <v/>
      </c>
      <c r="J324" s="63" t="str">
        <f>IF($L324="","",IF(C324="","",C324))</f>
        <v/>
      </c>
      <c r="K324" s="48" t="str">
        <f t="shared" ref="K324:K387" si="72">IF($L324="","",F324)</f>
        <v/>
      </c>
      <c r="L324" s="67" t="str">
        <f t="shared" ref="L324:L387" si="73">H324</f>
        <v/>
      </c>
      <c r="M324" s="48" t="str">
        <f>IF(L324="","",LARGE($L$324:$L$423,N324))</f>
        <v/>
      </c>
      <c r="N324" s="49">
        <v>1</v>
      </c>
      <c r="O324" s="23"/>
      <c r="P324" s="47" t="str">
        <f>IF(S324&lt;&gt;"",_xlfn.RANK.EQ(S324,$S$324:$S$423,0),"")</f>
        <v/>
      </c>
      <c r="Q324" s="24" t="str">
        <f>IF($L324="","",VLOOKUP(M324,$H$324:$K$423,2,0))</f>
        <v/>
      </c>
      <c r="R324" s="24" t="str">
        <f>IF($L324="","",VLOOKUP(Q324,LISTAS!$F$5:$G$1006,2,0))</f>
        <v/>
      </c>
      <c r="S324" s="36" t="str">
        <f>IF($L324="","",VLOOKUP(M324,$H$324:$K$423,4,0))</f>
        <v/>
      </c>
      <c r="T324" s="25" t="str">
        <f>IF($P324="","",IF(S324=$U$5,"",IF($P324=1,400,IF($P324=2,340,IF($P324=3,300,IF($P324=4,280,IF($P324=5,270,IF($P324=6,260,IF($P324=7,250,IF($P324=8,240,IF($P324=9,200,IF($P324=10,200,IF($P324=11,200,IF($P324=12,200,IF($P324=13,200,IF($P324=14,200,IF($P324=15,200,IF($P324=16,200,IF($P324&gt;16,"","")))))))))))))))))))</f>
        <v/>
      </c>
      <c r="U324" s="25" t="str">
        <f>IF(P324="","",IF($S$5="NÃO","",IF(S324=$U$5,"",IF(P324=1,400,IF(P324=2,340,IF(P324=3,300,IF(P324=4,280,IF(P324=5,270,IF(P324=6,260,IF(P324=7,250,IF(P324=8,240,IF(P324=9,200,IF(P324=10,200,IF(P324=11,200,IF(P324=12,200,IF(P324=13,200,IF(P324=14,200,IF(P324=15,200,IF(P324=16,200,IF(P324&gt;16,"",""))))))))))))))))))))</f>
        <v/>
      </c>
    </row>
    <row r="325" spans="1:21" s="5" customFormat="1" ht="18.75" customHeight="1" x14ac:dyDescent="0.25">
      <c r="B325" s="51"/>
      <c r="C325" s="51" t="str">
        <f>IF(B325="","",VLOOKUP(B325,LISTAS!$F$5:$G$1006,2,0))</f>
        <v/>
      </c>
      <c r="D325" s="52"/>
      <c r="E325" s="52"/>
      <c r="F325" s="52" t="str">
        <f t="shared" si="71"/>
        <v/>
      </c>
      <c r="H325" s="48" t="str">
        <f t="shared" ref="H325:H388" si="74">IF(F325="","",F325+(ROW(F325)/1000))</f>
        <v/>
      </c>
      <c r="I325" s="63" t="str">
        <f t="shared" ref="I325:J388" si="75">IF($L325="","",IF(B325="","",B325))</f>
        <v/>
      </c>
      <c r="J325" s="63" t="str">
        <f t="shared" si="75"/>
        <v/>
      </c>
      <c r="K325" s="48" t="str">
        <f t="shared" si="72"/>
        <v/>
      </c>
      <c r="L325" s="67" t="str">
        <f t="shared" si="73"/>
        <v/>
      </c>
      <c r="M325" s="48" t="str">
        <f t="shared" ref="M325:M388" si="76">IF(L325="","",LARGE($L$324:$L$423,N325))</f>
        <v/>
      </c>
      <c r="N325" s="49">
        <v>2</v>
      </c>
      <c r="O325" s="27"/>
      <c r="P325" s="47" t="str">
        <f t="shared" ref="P325:P388" si="77">IF(S325&lt;&gt;"",_xlfn.RANK.EQ(S325,$S$324:$S$423,0),"")</f>
        <v/>
      </c>
      <c r="Q325" s="24" t="str">
        <f t="shared" ref="Q325:Q388" si="78">IF($L325="","",VLOOKUP(M325,$H$324:$K$423,2,0))</f>
        <v/>
      </c>
      <c r="R325" s="24" t="str">
        <f>IF($L325="","",VLOOKUP(Q325,LISTAS!$F$5:$G$1006,2,0))</f>
        <v/>
      </c>
      <c r="S325" s="36" t="str">
        <f t="shared" ref="S325:S388" si="79">IF($L325="","",VLOOKUP(M325,$H$324:$K$423,4,0))</f>
        <v/>
      </c>
      <c r="T325" s="25" t="str">
        <f t="shared" ref="T325:T388" si="80">IF($P325="","",IF(S325=$U$5,"",IF($P325=1,400,IF($P325=2,340,IF($P325=3,300,IF($P325=4,280,IF($P325=5,270,IF($P325=6,260,IF($P325=7,250,IF($P325=8,240,IF($P325=9,200,IF($P325=10,200,IF($P325=11,200,IF($P325=12,200,IF($P325=13,200,IF($P325=14,200,IF($P325=15,200,IF($P325=16,200,IF($P325&gt;16,"","")))))))))))))))))))</f>
        <v/>
      </c>
      <c r="U325" s="25" t="str">
        <f t="shared" ref="U325:U388" si="81">IF(P325="","",IF($S$5="NÃO","",IF(S325=$U$5,"",IF(P325=1,400,IF(P325=2,340,IF(P325=3,300,IF(P325=4,280,IF(P325=5,270,IF(P325=6,260,IF(P325=7,250,IF(P325=8,240,IF(P325=9,200,IF(P325=10,200,IF(P325=11,200,IF(P325=12,200,IF(P325=13,200,IF(P325=14,200,IF(P325=15,200,IF(P325=16,200,IF(P325&gt;16,"",""))))))))))))))))))))</f>
        <v/>
      </c>
    </row>
    <row r="326" spans="1:21" s="5" customFormat="1" ht="18.75" customHeight="1" x14ac:dyDescent="0.3">
      <c r="B326" s="51"/>
      <c r="C326" s="51" t="str">
        <f>IF(B326="","",VLOOKUP(B326,LISTAS!$F$5:$G$1006,2,0))</f>
        <v/>
      </c>
      <c r="D326" s="52"/>
      <c r="E326" s="52"/>
      <c r="F326" s="52" t="str">
        <f t="shared" si="71"/>
        <v/>
      </c>
      <c r="H326" s="48" t="str">
        <f t="shared" si="74"/>
        <v/>
      </c>
      <c r="I326" s="63" t="str">
        <f t="shared" si="75"/>
        <v/>
      </c>
      <c r="J326" s="63" t="str">
        <f t="shared" si="75"/>
        <v/>
      </c>
      <c r="K326" s="48" t="str">
        <f t="shared" si="72"/>
        <v/>
      </c>
      <c r="L326" s="67" t="str">
        <f t="shared" si="73"/>
        <v/>
      </c>
      <c r="M326" s="48" t="str">
        <f t="shared" si="76"/>
        <v/>
      </c>
      <c r="N326" s="49">
        <v>3</v>
      </c>
      <c r="O326" s="28"/>
      <c r="P326" s="47" t="str">
        <f t="shared" si="77"/>
        <v/>
      </c>
      <c r="Q326" s="24" t="str">
        <f t="shared" si="78"/>
        <v/>
      </c>
      <c r="R326" s="24" t="str">
        <f>IF($L326="","",VLOOKUP(Q326,LISTAS!$F$5:$G$1006,2,0))</f>
        <v/>
      </c>
      <c r="S326" s="36" t="str">
        <f t="shared" si="79"/>
        <v/>
      </c>
      <c r="T326" s="25" t="str">
        <f t="shared" si="80"/>
        <v/>
      </c>
      <c r="U326" s="25" t="str">
        <f t="shared" si="81"/>
        <v/>
      </c>
    </row>
    <row r="327" spans="1:21" s="5" customFormat="1" ht="18.75" customHeight="1" x14ac:dyDescent="0.3">
      <c r="B327" s="51"/>
      <c r="C327" s="51" t="str">
        <f>IF(B327="","",VLOOKUP(B327,LISTAS!$F$5:$G$1006,2,0))</f>
        <v/>
      </c>
      <c r="D327" s="52"/>
      <c r="E327" s="52"/>
      <c r="F327" s="52" t="str">
        <f t="shared" si="71"/>
        <v/>
      </c>
      <c r="H327" s="48" t="str">
        <f t="shared" si="74"/>
        <v/>
      </c>
      <c r="I327" s="63" t="str">
        <f t="shared" si="75"/>
        <v/>
      </c>
      <c r="J327" s="63" t="str">
        <f t="shared" si="75"/>
        <v/>
      </c>
      <c r="K327" s="48" t="str">
        <f t="shared" si="72"/>
        <v/>
      </c>
      <c r="L327" s="67" t="str">
        <f t="shared" si="73"/>
        <v/>
      </c>
      <c r="M327" s="48" t="str">
        <f t="shared" si="76"/>
        <v/>
      </c>
      <c r="N327" s="49">
        <v>4</v>
      </c>
      <c r="O327" s="28"/>
      <c r="P327" s="47" t="str">
        <f t="shared" si="77"/>
        <v/>
      </c>
      <c r="Q327" s="24" t="str">
        <f t="shared" si="78"/>
        <v/>
      </c>
      <c r="R327" s="24" t="str">
        <f>IF($L327="","",VLOOKUP(Q327,LISTAS!$F$5:$G$1006,2,0))</f>
        <v/>
      </c>
      <c r="S327" s="36" t="str">
        <f t="shared" si="79"/>
        <v/>
      </c>
      <c r="T327" s="25" t="str">
        <f t="shared" si="80"/>
        <v/>
      </c>
      <c r="U327" s="25" t="str">
        <f t="shared" si="81"/>
        <v/>
      </c>
    </row>
    <row r="328" spans="1:21" s="5" customFormat="1" ht="18.75" customHeight="1" x14ac:dyDescent="0.3">
      <c r="B328" s="51"/>
      <c r="C328" s="51" t="str">
        <f>IF(B328="","",VLOOKUP(B328,LISTAS!$F$5:$G$1006,2,0))</f>
        <v/>
      </c>
      <c r="D328" s="52"/>
      <c r="E328" s="52"/>
      <c r="F328" s="52" t="str">
        <f t="shared" si="71"/>
        <v/>
      </c>
      <c r="H328" s="48" t="str">
        <f t="shared" si="74"/>
        <v/>
      </c>
      <c r="I328" s="63" t="str">
        <f t="shared" si="75"/>
        <v/>
      </c>
      <c r="J328" s="63" t="str">
        <f t="shared" si="75"/>
        <v/>
      </c>
      <c r="K328" s="48" t="str">
        <f t="shared" si="72"/>
        <v/>
      </c>
      <c r="L328" s="67" t="str">
        <f t="shared" si="73"/>
        <v/>
      </c>
      <c r="M328" s="48" t="str">
        <f t="shared" si="76"/>
        <v/>
      </c>
      <c r="N328" s="49">
        <v>5</v>
      </c>
      <c r="O328" s="28"/>
      <c r="P328" s="47" t="str">
        <f t="shared" si="77"/>
        <v/>
      </c>
      <c r="Q328" s="24" t="str">
        <f t="shared" si="78"/>
        <v/>
      </c>
      <c r="R328" s="24" t="str">
        <f>IF($L328="","",VLOOKUP(Q328,LISTAS!$F$5:$G$1006,2,0))</f>
        <v/>
      </c>
      <c r="S328" s="36" t="str">
        <f t="shared" si="79"/>
        <v/>
      </c>
      <c r="T328" s="25" t="str">
        <f t="shared" si="80"/>
        <v/>
      </c>
      <c r="U328" s="25" t="str">
        <f t="shared" si="81"/>
        <v/>
      </c>
    </row>
    <row r="329" spans="1:21" s="5" customFormat="1" ht="18.75" customHeight="1" x14ac:dyDescent="0.3">
      <c r="B329" s="51"/>
      <c r="C329" s="51" t="str">
        <f>IF(B329="","",VLOOKUP(B329,LISTAS!$F$5:$G$1006,2,0))</f>
        <v/>
      </c>
      <c r="D329" s="52"/>
      <c r="E329" s="52"/>
      <c r="F329" s="52" t="str">
        <f t="shared" si="71"/>
        <v/>
      </c>
      <c r="H329" s="48" t="str">
        <f t="shared" si="74"/>
        <v/>
      </c>
      <c r="I329" s="63" t="str">
        <f t="shared" si="75"/>
        <v/>
      </c>
      <c r="J329" s="63" t="str">
        <f t="shared" si="75"/>
        <v/>
      </c>
      <c r="K329" s="48" t="str">
        <f t="shared" si="72"/>
        <v/>
      </c>
      <c r="L329" s="67" t="str">
        <f t="shared" si="73"/>
        <v/>
      </c>
      <c r="M329" s="48" t="str">
        <f t="shared" si="76"/>
        <v/>
      </c>
      <c r="N329" s="49">
        <v>6</v>
      </c>
      <c r="O329" s="28"/>
      <c r="P329" s="47" t="str">
        <f t="shared" si="77"/>
        <v/>
      </c>
      <c r="Q329" s="24" t="str">
        <f t="shared" si="78"/>
        <v/>
      </c>
      <c r="R329" s="24" t="str">
        <f>IF($L329="","",VLOOKUP(Q329,LISTAS!$F$5:$G$1006,2,0))</f>
        <v/>
      </c>
      <c r="S329" s="36" t="str">
        <f t="shared" si="79"/>
        <v/>
      </c>
      <c r="T329" s="25" t="str">
        <f t="shared" si="80"/>
        <v/>
      </c>
      <c r="U329" s="25" t="str">
        <f t="shared" si="81"/>
        <v/>
      </c>
    </row>
    <row r="330" spans="1:21" s="5" customFormat="1" ht="18.75" customHeight="1" x14ac:dyDescent="0.3">
      <c r="B330" s="51"/>
      <c r="C330" s="51" t="str">
        <f>IF(B330="","",VLOOKUP(B330,LISTAS!$F$5:$G$1006,2,0))</f>
        <v/>
      </c>
      <c r="D330" s="52"/>
      <c r="E330" s="52"/>
      <c r="F330" s="52" t="str">
        <f t="shared" si="71"/>
        <v/>
      </c>
      <c r="H330" s="48" t="str">
        <f t="shared" si="74"/>
        <v/>
      </c>
      <c r="I330" s="63" t="str">
        <f t="shared" si="75"/>
        <v/>
      </c>
      <c r="J330" s="63" t="str">
        <f t="shared" si="75"/>
        <v/>
      </c>
      <c r="K330" s="48" t="str">
        <f t="shared" si="72"/>
        <v/>
      </c>
      <c r="L330" s="67" t="str">
        <f t="shared" si="73"/>
        <v/>
      </c>
      <c r="M330" s="48" t="str">
        <f t="shared" si="76"/>
        <v/>
      </c>
      <c r="N330" s="49">
        <v>7</v>
      </c>
      <c r="O330" s="28"/>
      <c r="P330" s="47" t="str">
        <f t="shared" si="77"/>
        <v/>
      </c>
      <c r="Q330" s="24" t="str">
        <f t="shared" si="78"/>
        <v/>
      </c>
      <c r="R330" s="24" t="str">
        <f>IF($L330="","",VLOOKUP(Q330,LISTAS!$F$5:$G$1006,2,0))</f>
        <v/>
      </c>
      <c r="S330" s="36" t="str">
        <f t="shared" si="79"/>
        <v/>
      </c>
      <c r="T330" s="25" t="str">
        <f t="shared" si="80"/>
        <v/>
      </c>
      <c r="U330" s="25" t="str">
        <f t="shared" si="81"/>
        <v/>
      </c>
    </row>
    <row r="331" spans="1:21" s="5" customFormat="1" ht="18.75" customHeight="1" x14ac:dyDescent="0.3">
      <c r="B331" s="51"/>
      <c r="C331" s="51" t="str">
        <f>IF(B331="","",VLOOKUP(B331,LISTAS!$F$5:$G$1006,2,0))</f>
        <v/>
      </c>
      <c r="D331" s="52"/>
      <c r="E331" s="52"/>
      <c r="F331" s="52" t="str">
        <f t="shared" si="71"/>
        <v/>
      </c>
      <c r="H331" s="48" t="str">
        <f t="shared" si="74"/>
        <v/>
      </c>
      <c r="I331" s="63" t="str">
        <f t="shared" si="75"/>
        <v/>
      </c>
      <c r="J331" s="63" t="str">
        <f t="shared" si="75"/>
        <v/>
      </c>
      <c r="K331" s="48" t="str">
        <f t="shared" si="72"/>
        <v/>
      </c>
      <c r="L331" s="67" t="str">
        <f t="shared" si="73"/>
        <v/>
      </c>
      <c r="M331" s="48" t="str">
        <f t="shared" si="76"/>
        <v/>
      </c>
      <c r="N331" s="49">
        <v>8</v>
      </c>
      <c r="O331" s="28"/>
      <c r="P331" s="47" t="str">
        <f t="shared" si="77"/>
        <v/>
      </c>
      <c r="Q331" s="24" t="str">
        <f t="shared" si="78"/>
        <v/>
      </c>
      <c r="R331" s="24" t="str">
        <f>IF($L331="","",VLOOKUP(Q331,LISTAS!$F$5:$G$1006,2,0))</f>
        <v/>
      </c>
      <c r="S331" s="36" t="str">
        <f t="shared" si="79"/>
        <v/>
      </c>
      <c r="T331" s="25" t="str">
        <f t="shared" si="80"/>
        <v/>
      </c>
      <c r="U331" s="25" t="str">
        <f t="shared" si="81"/>
        <v/>
      </c>
    </row>
    <row r="332" spans="1:21" s="5" customFormat="1" ht="18.75" customHeight="1" x14ac:dyDescent="0.3">
      <c r="B332" s="51"/>
      <c r="C332" s="51" t="str">
        <f>IF(B332="","",VLOOKUP(B332,LISTAS!$F$5:$G$1006,2,0))</f>
        <v/>
      </c>
      <c r="D332" s="52"/>
      <c r="E332" s="52"/>
      <c r="F332" s="52" t="str">
        <f t="shared" si="71"/>
        <v/>
      </c>
      <c r="H332" s="48" t="str">
        <f t="shared" si="74"/>
        <v/>
      </c>
      <c r="I332" s="63" t="str">
        <f t="shared" si="75"/>
        <v/>
      </c>
      <c r="J332" s="63" t="str">
        <f t="shared" si="75"/>
        <v/>
      </c>
      <c r="K332" s="48" t="str">
        <f t="shared" si="72"/>
        <v/>
      </c>
      <c r="L332" s="67" t="str">
        <f t="shared" si="73"/>
        <v/>
      </c>
      <c r="M332" s="48" t="str">
        <f t="shared" si="76"/>
        <v/>
      </c>
      <c r="N332" s="49">
        <v>9</v>
      </c>
      <c r="O332" s="28"/>
      <c r="P332" s="47" t="str">
        <f t="shared" si="77"/>
        <v/>
      </c>
      <c r="Q332" s="24" t="str">
        <f t="shared" si="78"/>
        <v/>
      </c>
      <c r="R332" s="24" t="str">
        <f>IF($L332="","",VLOOKUP(Q332,LISTAS!$F$5:$G$1006,2,0))</f>
        <v/>
      </c>
      <c r="S332" s="36" t="str">
        <f t="shared" si="79"/>
        <v/>
      </c>
      <c r="T332" s="25" t="str">
        <f t="shared" si="80"/>
        <v/>
      </c>
      <c r="U332" s="25" t="str">
        <f t="shared" si="81"/>
        <v/>
      </c>
    </row>
    <row r="333" spans="1:21" s="5" customFormat="1" ht="18.75" customHeight="1" x14ac:dyDescent="0.3">
      <c r="B333" s="51"/>
      <c r="C333" s="51" t="str">
        <f>IF(B333="","",VLOOKUP(B333,LISTAS!$F$5:$G$1006,2,0))</f>
        <v/>
      </c>
      <c r="D333" s="52"/>
      <c r="E333" s="52"/>
      <c r="F333" s="52" t="str">
        <f t="shared" si="71"/>
        <v/>
      </c>
      <c r="H333" s="48" t="str">
        <f t="shared" si="74"/>
        <v/>
      </c>
      <c r="I333" s="63" t="str">
        <f t="shared" si="75"/>
        <v/>
      </c>
      <c r="J333" s="63" t="str">
        <f t="shared" si="75"/>
        <v/>
      </c>
      <c r="K333" s="48" t="str">
        <f t="shared" si="72"/>
        <v/>
      </c>
      <c r="L333" s="67" t="str">
        <f t="shared" si="73"/>
        <v/>
      </c>
      <c r="M333" s="48" t="str">
        <f t="shared" si="76"/>
        <v/>
      </c>
      <c r="N333" s="49">
        <v>10</v>
      </c>
      <c r="O333" s="28"/>
      <c r="P333" s="47" t="str">
        <f t="shared" si="77"/>
        <v/>
      </c>
      <c r="Q333" s="24" t="str">
        <f t="shared" si="78"/>
        <v/>
      </c>
      <c r="R333" s="24" t="str">
        <f>IF($L333="","",VLOOKUP(Q333,LISTAS!$F$5:$G$1006,2,0))</f>
        <v/>
      </c>
      <c r="S333" s="36" t="str">
        <f t="shared" si="79"/>
        <v/>
      </c>
      <c r="T333" s="25" t="str">
        <f t="shared" si="80"/>
        <v/>
      </c>
      <c r="U333" s="25" t="str">
        <f t="shared" si="81"/>
        <v/>
      </c>
    </row>
    <row r="334" spans="1:21" s="5" customFormat="1" ht="18.75" customHeight="1" x14ac:dyDescent="0.3">
      <c r="B334" s="51"/>
      <c r="C334" s="51" t="str">
        <f>IF(B334="","",VLOOKUP(B334,LISTAS!$F$5:$G$1006,2,0))</f>
        <v/>
      </c>
      <c r="D334" s="52"/>
      <c r="E334" s="52"/>
      <c r="F334" s="52" t="str">
        <f t="shared" si="71"/>
        <v/>
      </c>
      <c r="H334" s="48" t="str">
        <f t="shared" si="74"/>
        <v/>
      </c>
      <c r="I334" s="63" t="str">
        <f t="shared" si="75"/>
        <v/>
      </c>
      <c r="J334" s="63" t="str">
        <f t="shared" si="75"/>
        <v/>
      </c>
      <c r="K334" s="48" t="str">
        <f t="shared" si="72"/>
        <v/>
      </c>
      <c r="L334" s="67" t="str">
        <f t="shared" si="73"/>
        <v/>
      </c>
      <c r="M334" s="48" t="str">
        <f t="shared" si="76"/>
        <v/>
      </c>
      <c r="N334" s="49">
        <v>11</v>
      </c>
      <c r="O334" s="28"/>
      <c r="P334" s="47" t="str">
        <f t="shared" si="77"/>
        <v/>
      </c>
      <c r="Q334" s="24" t="str">
        <f t="shared" si="78"/>
        <v/>
      </c>
      <c r="R334" s="24" t="str">
        <f>IF($L334="","",VLOOKUP(Q334,LISTAS!$F$5:$G$1006,2,0))</f>
        <v/>
      </c>
      <c r="S334" s="36" t="str">
        <f t="shared" si="79"/>
        <v/>
      </c>
      <c r="T334" s="25" t="str">
        <f t="shared" si="80"/>
        <v/>
      </c>
      <c r="U334" s="25" t="str">
        <f t="shared" si="81"/>
        <v/>
      </c>
    </row>
    <row r="335" spans="1:21" s="5" customFormat="1" ht="18.75" customHeight="1" x14ac:dyDescent="0.3">
      <c r="B335" s="51"/>
      <c r="C335" s="51" t="str">
        <f>IF(B335="","",VLOOKUP(B335,LISTAS!$F$5:$G$1006,2,0))</f>
        <v/>
      </c>
      <c r="D335" s="52"/>
      <c r="E335" s="52"/>
      <c r="F335" s="52" t="str">
        <f t="shared" si="71"/>
        <v/>
      </c>
      <c r="H335" s="48" t="str">
        <f t="shared" si="74"/>
        <v/>
      </c>
      <c r="I335" s="63" t="str">
        <f t="shared" si="75"/>
        <v/>
      </c>
      <c r="J335" s="63" t="str">
        <f t="shared" si="75"/>
        <v/>
      </c>
      <c r="K335" s="48" t="str">
        <f t="shared" si="72"/>
        <v/>
      </c>
      <c r="L335" s="67" t="str">
        <f t="shared" si="73"/>
        <v/>
      </c>
      <c r="M335" s="48" t="str">
        <f t="shared" si="76"/>
        <v/>
      </c>
      <c r="N335" s="49">
        <v>12</v>
      </c>
      <c r="O335" s="28"/>
      <c r="P335" s="47" t="str">
        <f t="shared" si="77"/>
        <v/>
      </c>
      <c r="Q335" s="24" t="str">
        <f t="shared" si="78"/>
        <v/>
      </c>
      <c r="R335" s="24" t="str">
        <f>IF($L335="","",VLOOKUP(Q335,LISTAS!$F$5:$G$1006,2,0))</f>
        <v/>
      </c>
      <c r="S335" s="36" t="str">
        <f t="shared" si="79"/>
        <v/>
      </c>
      <c r="T335" s="25" t="str">
        <f t="shared" si="80"/>
        <v/>
      </c>
      <c r="U335" s="25" t="str">
        <f t="shared" si="81"/>
        <v/>
      </c>
    </row>
    <row r="336" spans="1:21" s="5" customFormat="1" ht="18.75" customHeight="1" x14ac:dyDescent="0.3">
      <c r="B336" s="51"/>
      <c r="C336" s="51" t="str">
        <f>IF(B336="","",VLOOKUP(B336,LISTAS!$F$5:$G$1006,2,0))</f>
        <v/>
      </c>
      <c r="D336" s="52"/>
      <c r="E336" s="52"/>
      <c r="F336" s="52" t="str">
        <f t="shared" si="71"/>
        <v/>
      </c>
      <c r="H336" s="48" t="str">
        <f t="shared" si="74"/>
        <v/>
      </c>
      <c r="I336" s="63" t="str">
        <f t="shared" si="75"/>
        <v/>
      </c>
      <c r="J336" s="63" t="str">
        <f t="shared" si="75"/>
        <v/>
      </c>
      <c r="K336" s="48" t="str">
        <f t="shared" si="72"/>
        <v/>
      </c>
      <c r="L336" s="67" t="str">
        <f t="shared" si="73"/>
        <v/>
      </c>
      <c r="M336" s="48" t="str">
        <f t="shared" si="76"/>
        <v/>
      </c>
      <c r="N336" s="49">
        <v>13</v>
      </c>
      <c r="O336" s="28"/>
      <c r="P336" s="47" t="str">
        <f t="shared" si="77"/>
        <v/>
      </c>
      <c r="Q336" s="24" t="str">
        <f t="shared" si="78"/>
        <v/>
      </c>
      <c r="R336" s="24" t="str">
        <f>IF($L336="","",VLOOKUP(Q336,LISTAS!$F$5:$G$1006,2,0))</f>
        <v/>
      </c>
      <c r="S336" s="36" t="str">
        <f t="shared" si="79"/>
        <v/>
      </c>
      <c r="T336" s="25" t="str">
        <f t="shared" si="80"/>
        <v/>
      </c>
      <c r="U336" s="25" t="str">
        <f t="shared" si="81"/>
        <v/>
      </c>
    </row>
    <row r="337" spans="2:21" s="5" customFormat="1" ht="18.75" customHeight="1" x14ac:dyDescent="0.3">
      <c r="B337" s="51"/>
      <c r="C337" s="51" t="str">
        <f>IF(B337="","",VLOOKUP(B337,LISTAS!$F$5:$G$1006,2,0))</f>
        <v/>
      </c>
      <c r="D337" s="52"/>
      <c r="E337" s="52"/>
      <c r="F337" s="52" t="str">
        <f t="shared" si="71"/>
        <v/>
      </c>
      <c r="H337" s="48" t="str">
        <f t="shared" si="74"/>
        <v/>
      </c>
      <c r="I337" s="63" t="str">
        <f t="shared" si="75"/>
        <v/>
      </c>
      <c r="J337" s="63" t="str">
        <f t="shared" si="75"/>
        <v/>
      </c>
      <c r="K337" s="48" t="str">
        <f t="shared" si="72"/>
        <v/>
      </c>
      <c r="L337" s="67" t="str">
        <f t="shared" si="73"/>
        <v/>
      </c>
      <c r="M337" s="48" t="str">
        <f t="shared" si="76"/>
        <v/>
      </c>
      <c r="N337" s="49">
        <v>14</v>
      </c>
      <c r="O337" s="28"/>
      <c r="P337" s="47" t="str">
        <f t="shared" si="77"/>
        <v/>
      </c>
      <c r="Q337" s="24" t="str">
        <f t="shared" si="78"/>
        <v/>
      </c>
      <c r="R337" s="24" t="str">
        <f>IF($L337="","",VLOOKUP(Q337,LISTAS!$F$5:$G$1006,2,0))</f>
        <v/>
      </c>
      <c r="S337" s="36" t="str">
        <f t="shared" si="79"/>
        <v/>
      </c>
      <c r="T337" s="25" t="str">
        <f t="shared" si="80"/>
        <v/>
      </c>
      <c r="U337" s="25" t="str">
        <f t="shared" si="81"/>
        <v/>
      </c>
    </row>
    <row r="338" spans="2:21" s="5" customFormat="1" ht="18.75" customHeight="1" x14ac:dyDescent="0.3">
      <c r="B338" s="51"/>
      <c r="C338" s="51" t="str">
        <f>IF(B338="","",VLOOKUP(B338,LISTAS!$F$5:$G$1006,2,0))</f>
        <v/>
      </c>
      <c r="D338" s="52"/>
      <c r="E338" s="52"/>
      <c r="F338" s="52" t="str">
        <f t="shared" si="71"/>
        <v/>
      </c>
      <c r="H338" s="48" t="str">
        <f t="shared" si="74"/>
        <v/>
      </c>
      <c r="I338" s="63" t="str">
        <f t="shared" si="75"/>
        <v/>
      </c>
      <c r="J338" s="63" t="str">
        <f t="shared" si="75"/>
        <v/>
      </c>
      <c r="K338" s="48" t="str">
        <f t="shared" si="72"/>
        <v/>
      </c>
      <c r="L338" s="67" t="str">
        <f t="shared" si="73"/>
        <v/>
      </c>
      <c r="M338" s="48" t="str">
        <f t="shared" si="76"/>
        <v/>
      </c>
      <c r="N338" s="49">
        <v>15</v>
      </c>
      <c r="O338" s="28"/>
      <c r="P338" s="47" t="str">
        <f t="shared" si="77"/>
        <v/>
      </c>
      <c r="Q338" s="24" t="str">
        <f t="shared" si="78"/>
        <v/>
      </c>
      <c r="R338" s="24" t="str">
        <f>IF($L338="","",VLOOKUP(Q338,LISTAS!$F$5:$G$1006,2,0))</f>
        <v/>
      </c>
      <c r="S338" s="36" t="str">
        <f t="shared" si="79"/>
        <v/>
      </c>
      <c r="T338" s="25" t="str">
        <f t="shared" si="80"/>
        <v/>
      </c>
      <c r="U338" s="25" t="str">
        <f t="shared" si="81"/>
        <v/>
      </c>
    </row>
    <row r="339" spans="2:21" s="5" customFormat="1" ht="18.75" customHeight="1" x14ac:dyDescent="0.3">
      <c r="B339" s="51"/>
      <c r="C339" s="51" t="str">
        <f>IF(B339="","",VLOOKUP(B339,LISTAS!$F$5:$G$1006,2,0))</f>
        <v/>
      </c>
      <c r="D339" s="52"/>
      <c r="E339" s="52"/>
      <c r="F339" s="52" t="str">
        <f t="shared" si="71"/>
        <v/>
      </c>
      <c r="H339" s="48" t="str">
        <f t="shared" si="74"/>
        <v/>
      </c>
      <c r="I339" s="63" t="str">
        <f t="shared" si="75"/>
        <v/>
      </c>
      <c r="J339" s="63" t="str">
        <f t="shared" si="75"/>
        <v/>
      </c>
      <c r="K339" s="48" t="str">
        <f t="shared" si="72"/>
        <v/>
      </c>
      <c r="L339" s="67" t="str">
        <f t="shared" si="73"/>
        <v/>
      </c>
      <c r="M339" s="48" t="str">
        <f t="shared" si="76"/>
        <v/>
      </c>
      <c r="N339" s="49">
        <v>16</v>
      </c>
      <c r="O339" s="28"/>
      <c r="P339" s="47" t="str">
        <f t="shared" si="77"/>
        <v/>
      </c>
      <c r="Q339" s="24" t="str">
        <f t="shared" si="78"/>
        <v/>
      </c>
      <c r="R339" s="24" t="str">
        <f>IF($L339="","",VLOOKUP(Q339,LISTAS!$F$5:$G$1006,2,0))</f>
        <v/>
      </c>
      <c r="S339" s="36" t="str">
        <f t="shared" si="79"/>
        <v/>
      </c>
      <c r="T339" s="25" t="str">
        <f t="shared" si="80"/>
        <v/>
      </c>
      <c r="U339" s="25" t="str">
        <f t="shared" si="81"/>
        <v/>
      </c>
    </row>
    <row r="340" spans="2:21" s="5" customFormat="1" ht="18.75" customHeight="1" x14ac:dyDescent="0.3">
      <c r="B340" s="51"/>
      <c r="C340" s="51" t="str">
        <f>IF(B340="","",VLOOKUP(B340,LISTAS!$F$5:$G$1006,2,0))</f>
        <v/>
      </c>
      <c r="D340" s="52"/>
      <c r="E340" s="52"/>
      <c r="F340" s="52" t="str">
        <f t="shared" si="71"/>
        <v/>
      </c>
      <c r="H340" s="48" t="str">
        <f t="shared" si="74"/>
        <v/>
      </c>
      <c r="I340" s="63" t="str">
        <f t="shared" si="75"/>
        <v/>
      </c>
      <c r="J340" s="63" t="str">
        <f t="shared" si="75"/>
        <v/>
      </c>
      <c r="K340" s="48" t="str">
        <f t="shared" si="72"/>
        <v/>
      </c>
      <c r="L340" s="67" t="str">
        <f t="shared" si="73"/>
        <v/>
      </c>
      <c r="M340" s="48" t="str">
        <f t="shared" si="76"/>
        <v/>
      </c>
      <c r="N340" s="49">
        <v>17</v>
      </c>
      <c r="O340" s="28"/>
      <c r="P340" s="47" t="str">
        <f t="shared" si="77"/>
        <v/>
      </c>
      <c r="Q340" s="24" t="str">
        <f t="shared" si="78"/>
        <v/>
      </c>
      <c r="R340" s="24" t="str">
        <f>IF($L340="","",VLOOKUP(Q340,LISTAS!$F$5:$G$1006,2,0))</f>
        <v/>
      </c>
      <c r="S340" s="36" t="str">
        <f t="shared" si="79"/>
        <v/>
      </c>
      <c r="T340" s="25" t="str">
        <f t="shared" si="80"/>
        <v/>
      </c>
      <c r="U340" s="25" t="str">
        <f t="shared" si="81"/>
        <v/>
      </c>
    </row>
    <row r="341" spans="2:21" s="5" customFormat="1" ht="18.75" customHeight="1" x14ac:dyDescent="0.3">
      <c r="B341" s="51"/>
      <c r="C341" s="51" t="str">
        <f>IF(B341="","",VLOOKUP(B341,LISTAS!$F$5:$G$1006,2,0))</f>
        <v/>
      </c>
      <c r="D341" s="52"/>
      <c r="E341" s="52"/>
      <c r="F341" s="52" t="str">
        <f t="shared" si="71"/>
        <v/>
      </c>
      <c r="H341" s="48" t="str">
        <f t="shared" si="74"/>
        <v/>
      </c>
      <c r="I341" s="63" t="str">
        <f t="shared" si="75"/>
        <v/>
      </c>
      <c r="J341" s="63" t="str">
        <f t="shared" si="75"/>
        <v/>
      </c>
      <c r="K341" s="48" t="str">
        <f t="shared" si="72"/>
        <v/>
      </c>
      <c r="L341" s="67" t="str">
        <f t="shared" si="73"/>
        <v/>
      </c>
      <c r="M341" s="48" t="str">
        <f t="shared" si="76"/>
        <v/>
      </c>
      <c r="N341" s="49">
        <v>18</v>
      </c>
      <c r="O341" s="28"/>
      <c r="P341" s="47" t="str">
        <f t="shared" si="77"/>
        <v/>
      </c>
      <c r="Q341" s="24" t="str">
        <f t="shared" si="78"/>
        <v/>
      </c>
      <c r="R341" s="24" t="str">
        <f>IF($L341="","",VLOOKUP(Q341,LISTAS!$F$5:$G$1006,2,0))</f>
        <v/>
      </c>
      <c r="S341" s="36" t="str">
        <f t="shared" si="79"/>
        <v/>
      </c>
      <c r="T341" s="25" t="str">
        <f t="shared" si="80"/>
        <v/>
      </c>
      <c r="U341" s="25" t="str">
        <f t="shared" si="81"/>
        <v/>
      </c>
    </row>
    <row r="342" spans="2:21" s="5" customFormat="1" ht="18.75" customHeight="1" x14ac:dyDescent="0.3">
      <c r="B342" s="51"/>
      <c r="C342" s="51" t="str">
        <f>IF(B342="","",VLOOKUP(B342,LISTAS!$F$5:$G$1006,2,0))</f>
        <v/>
      </c>
      <c r="D342" s="52"/>
      <c r="E342" s="52"/>
      <c r="F342" s="52" t="str">
        <f t="shared" si="71"/>
        <v/>
      </c>
      <c r="H342" s="48" t="str">
        <f t="shared" si="74"/>
        <v/>
      </c>
      <c r="I342" s="63" t="str">
        <f t="shared" si="75"/>
        <v/>
      </c>
      <c r="J342" s="63" t="str">
        <f t="shared" si="75"/>
        <v/>
      </c>
      <c r="K342" s="48" t="str">
        <f t="shared" si="72"/>
        <v/>
      </c>
      <c r="L342" s="67" t="str">
        <f t="shared" si="73"/>
        <v/>
      </c>
      <c r="M342" s="48" t="str">
        <f t="shared" si="76"/>
        <v/>
      </c>
      <c r="N342" s="49">
        <v>19</v>
      </c>
      <c r="O342" s="28"/>
      <c r="P342" s="47" t="str">
        <f t="shared" si="77"/>
        <v/>
      </c>
      <c r="Q342" s="24" t="str">
        <f t="shared" si="78"/>
        <v/>
      </c>
      <c r="R342" s="24" t="str">
        <f>IF($L342="","",VLOOKUP(Q342,LISTAS!$F$5:$G$1006,2,0))</f>
        <v/>
      </c>
      <c r="S342" s="36" t="str">
        <f t="shared" si="79"/>
        <v/>
      </c>
      <c r="T342" s="25" t="str">
        <f t="shared" si="80"/>
        <v/>
      </c>
      <c r="U342" s="25" t="str">
        <f t="shared" si="81"/>
        <v/>
      </c>
    </row>
    <row r="343" spans="2:21" s="5" customFormat="1" ht="18.75" customHeight="1" x14ac:dyDescent="0.3">
      <c r="B343" s="51"/>
      <c r="C343" s="51" t="str">
        <f>IF(B343="","",VLOOKUP(B343,LISTAS!$F$5:$G$1006,2,0))</f>
        <v/>
      </c>
      <c r="D343" s="52"/>
      <c r="E343" s="52"/>
      <c r="F343" s="52" t="str">
        <f t="shared" si="71"/>
        <v/>
      </c>
      <c r="H343" s="48" t="str">
        <f t="shared" si="74"/>
        <v/>
      </c>
      <c r="I343" s="63" t="str">
        <f t="shared" si="75"/>
        <v/>
      </c>
      <c r="J343" s="63" t="str">
        <f t="shared" si="75"/>
        <v/>
      </c>
      <c r="K343" s="48" t="str">
        <f t="shared" si="72"/>
        <v/>
      </c>
      <c r="L343" s="67" t="str">
        <f t="shared" si="73"/>
        <v/>
      </c>
      <c r="M343" s="48" t="str">
        <f t="shared" si="76"/>
        <v/>
      </c>
      <c r="N343" s="49">
        <v>20</v>
      </c>
      <c r="O343" s="28"/>
      <c r="P343" s="47" t="str">
        <f t="shared" si="77"/>
        <v/>
      </c>
      <c r="Q343" s="24" t="str">
        <f t="shared" si="78"/>
        <v/>
      </c>
      <c r="R343" s="24" t="str">
        <f>IF($L343="","",VLOOKUP(Q343,LISTAS!$F$5:$G$1006,2,0))</f>
        <v/>
      </c>
      <c r="S343" s="36" t="str">
        <f t="shared" si="79"/>
        <v/>
      </c>
      <c r="T343" s="25" t="str">
        <f t="shared" si="80"/>
        <v/>
      </c>
      <c r="U343" s="25" t="str">
        <f t="shared" si="81"/>
        <v/>
      </c>
    </row>
    <row r="344" spans="2:21" ht="16.5" x14ac:dyDescent="0.3">
      <c r="B344" s="51"/>
      <c r="C344" s="51" t="str">
        <f>IF(B344="","",VLOOKUP(B344,LISTAS!$F$5:$G$1006,2,0))</f>
        <v/>
      </c>
      <c r="D344" s="52"/>
      <c r="E344" s="52"/>
      <c r="F344" s="52" t="str">
        <f t="shared" si="71"/>
        <v/>
      </c>
      <c r="G344" s="5"/>
      <c r="H344" s="48" t="str">
        <f t="shared" si="74"/>
        <v/>
      </c>
      <c r="I344" s="63" t="str">
        <f t="shared" si="75"/>
        <v/>
      </c>
      <c r="J344" s="63" t="str">
        <f t="shared" si="75"/>
        <v/>
      </c>
      <c r="K344" s="48" t="str">
        <f t="shared" si="72"/>
        <v/>
      </c>
      <c r="L344" s="67" t="str">
        <f t="shared" si="73"/>
        <v/>
      </c>
      <c r="M344" s="48" t="str">
        <f t="shared" si="76"/>
        <v/>
      </c>
      <c r="N344" s="49">
        <v>21</v>
      </c>
      <c r="O344" s="28"/>
      <c r="P344" s="47" t="str">
        <f t="shared" si="77"/>
        <v/>
      </c>
      <c r="Q344" s="24" t="str">
        <f t="shared" si="78"/>
        <v/>
      </c>
      <c r="R344" s="24" t="str">
        <f>IF($L344="","",VLOOKUP(Q344,LISTAS!$F$5:$G$1006,2,0))</f>
        <v/>
      </c>
      <c r="S344" s="36" t="str">
        <f t="shared" si="79"/>
        <v/>
      </c>
      <c r="T344" s="25" t="str">
        <f t="shared" si="80"/>
        <v/>
      </c>
      <c r="U344" s="25" t="str">
        <f t="shared" si="81"/>
        <v/>
      </c>
    </row>
    <row r="345" spans="2:21" ht="16.5" x14ac:dyDescent="0.3">
      <c r="B345" s="51"/>
      <c r="C345" s="51" t="str">
        <f>IF(B345="","",VLOOKUP(B345,LISTAS!$F$5:$G$1006,2,0))</f>
        <v/>
      </c>
      <c r="D345" s="52"/>
      <c r="E345" s="52"/>
      <c r="F345" s="52" t="str">
        <f t="shared" si="71"/>
        <v/>
      </c>
      <c r="G345" s="5"/>
      <c r="H345" s="48" t="str">
        <f t="shared" si="74"/>
        <v/>
      </c>
      <c r="I345" s="63" t="str">
        <f t="shared" si="75"/>
        <v/>
      </c>
      <c r="J345" s="63" t="str">
        <f t="shared" si="75"/>
        <v/>
      </c>
      <c r="K345" s="48" t="str">
        <f t="shared" si="72"/>
        <v/>
      </c>
      <c r="L345" s="67" t="str">
        <f t="shared" si="73"/>
        <v/>
      </c>
      <c r="M345" s="48" t="str">
        <f t="shared" si="76"/>
        <v/>
      </c>
      <c r="N345" s="49">
        <v>22</v>
      </c>
      <c r="O345" s="28"/>
      <c r="P345" s="47" t="str">
        <f t="shared" si="77"/>
        <v/>
      </c>
      <c r="Q345" s="24" t="str">
        <f t="shared" si="78"/>
        <v/>
      </c>
      <c r="R345" s="24" t="str">
        <f>IF($L345="","",VLOOKUP(Q345,LISTAS!$F$5:$G$1006,2,0))</f>
        <v/>
      </c>
      <c r="S345" s="36" t="str">
        <f t="shared" si="79"/>
        <v/>
      </c>
      <c r="T345" s="25" t="str">
        <f t="shared" si="80"/>
        <v/>
      </c>
      <c r="U345" s="25" t="str">
        <f t="shared" si="81"/>
        <v/>
      </c>
    </row>
    <row r="346" spans="2:21" ht="16.5" x14ac:dyDescent="0.3">
      <c r="B346" s="51"/>
      <c r="C346" s="51" t="str">
        <f>IF(B346="","",VLOOKUP(B346,LISTAS!$F$5:$G$1006,2,0))</f>
        <v/>
      </c>
      <c r="D346" s="52"/>
      <c r="E346" s="52"/>
      <c r="F346" s="52" t="str">
        <f t="shared" si="71"/>
        <v/>
      </c>
      <c r="G346" s="5"/>
      <c r="H346" s="48" t="str">
        <f t="shared" si="74"/>
        <v/>
      </c>
      <c r="I346" s="63" t="str">
        <f t="shared" si="75"/>
        <v/>
      </c>
      <c r="J346" s="63" t="str">
        <f t="shared" si="75"/>
        <v/>
      </c>
      <c r="K346" s="48" t="str">
        <f t="shared" si="72"/>
        <v/>
      </c>
      <c r="L346" s="67" t="str">
        <f t="shared" si="73"/>
        <v/>
      </c>
      <c r="M346" s="48" t="str">
        <f t="shared" si="76"/>
        <v/>
      </c>
      <c r="N346" s="49">
        <v>23</v>
      </c>
      <c r="O346" s="28"/>
      <c r="P346" s="47" t="str">
        <f t="shared" si="77"/>
        <v/>
      </c>
      <c r="Q346" s="24" t="str">
        <f t="shared" si="78"/>
        <v/>
      </c>
      <c r="R346" s="24" t="str">
        <f>IF($L346="","",VLOOKUP(Q346,LISTAS!$F$5:$G$1006,2,0))</f>
        <v/>
      </c>
      <c r="S346" s="36" t="str">
        <f t="shared" si="79"/>
        <v/>
      </c>
      <c r="T346" s="25" t="str">
        <f t="shared" si="80"/>
        <v/>
      </c>
      <c r="U346" s="25" t="str">
        <f t="shared" si="81"/>
        <v/>
      </c>
    </row>
    <row r="347" spans="2:21" ht="16.5" x14ac:dyDescent="0.3">
      <c r="B347" s="51"/>
      <c r="C347" s="51" t="str">
        <f>IF(B347="","",VLOOKUP(B347,LISTAS!$F$5:$G$1006,2,0))</f>
        <v/>
      </c>
      <c r="D347" s="52"/>
      <c r="E347" s="52"/>
      <c r="F347" s="52" t="str">
        <f t="shared" si="71"/>
        <v/>
      </c>
      <c r="G347" s="5"/>
      <c r="H347" s="48" t="str">
        <f t="shared" si="74"/>
        <v/>
      </c>
      <c r="I347" s="63" t="str">
        <f t="shared" si="75"/>
        <v/>
      </c>
      <c r="J347" s="63" t="str">
        <f t="shared" si="75"/>
        <v/>
      </c>
      <c r="K347" s="48" t="str">
        <f t="shared" si="72"/>
        <v/>
      </c>
      <c r="L347" s="67" t="str">
        <f t="shared" si="73"/>
        <v/>
      </c>
      <c r="M347" s="48" t="str">
        <f t="shared" si="76"/>
        <v/>
      </c>
      <c r="N347" s="49">
        <v>24</v>
      </c>
      <c r="O347" s="28"/>
      <c r="P347" s="47" t="str">
        <f t="shared" si="77"/>
        <v/>
      </c>
      <c r="Q347" s="24" t="str">
        <f t="shared" si="78"/>
        <v/>
      </c>
      <c r="R347" s="24" t="str">
        <f>IF($L347="","",VLOOKUP(Q347,LISTAS!$F$5:$G$1006,2,0))</f>
        <v/>
      </c>
      <c r="S347" s="36" t="str">
        <f t="shared" si="79"/>
        <v/>
      </c>
      <c r="T347" s="25" t="str">
        <f t="shared" si="80"/>
        <v/>
      </c>
      <c r="U347" s="25" t="str">
        <f t="shared" si="81"/>
        <v/>
      </c>
    </row>
    <row r="348" spans="2:21" ht="16.5" x14ac:dyDescent="0.3">
      <c r="B348" s="51"/>
      <c r="C348" s="51" t="str">
        <f>IF(B348="","",VLOOKUP(B348,LISTAS!$F$5:$G$1006,2,0))</f>
        <v/>
      </c>
      <c r="D348" s="52"/>
      <c r="E348" s="52"/>
      <c r="F348" s="52" t="str">
        <f t="shared" si="71"/>
        <v/>
      </c>
      <c r="G348" s="5"/>
      <c r="H348" s="48" t="str">
        <f t="shared" si="74"/>
        <v/>
      </c>
      <c r="I348" s="63" t="str">
        <f t="shared" si="75"/>
        <v/>
      </c>
      <c r="J348" s="63" t="str">
        <f t="shared" si="75"/>
        <v/>
      </c>
      <c r="K348" s="48" t="str">
        <f t="shared" si="72"/>
        <v/>
      </c>
      <c r="L348" s="67" t="str">
        <f t="shared" si="73"/>
        <v/>
      </c>
      <c r="M348" s="48" t="str">
        <f t="shared" si="76"/>
        <v/>
      </c>
      <c r="N348" s="49">
        <v>25</v>
      </c>
      <c r="O348" s="28"/>
      <c r="P348" s="47" t="str">
        <f t="shared" si="77"/>
        <v/>
      </c>
      <c r="Q348" s="24" t="str">
        <f t="shared" si="78"/>
        <v/>
      </c>
      <c r="R348" s="24" t="str">
        <f>IF($L348="","",VLOOKUP(Q348,LISTAS!$F$5:$G$1006,2,0))</f>
        <v/>
      </c>
      <c r="S348" s="36" t="str">
        <f t="shared" si="79"/>
        <v/>
      </c>
      <c r="T348" s="25" t="str">
        <f t="shared" si="80"/>
        <v/>
      </c>
      <c r="U348" s="25" t="str">
        <f t="shared" si="81"/>
        <v/>
      </c>
    </row>
    <row r="349" spans="2:21" ht="16.5" x14ac:dyDescent="0.3">
      <c r="B349" s="51"/>
      <c r="C349" s="51" t="str">
        <f>IF(B349="","",VLOOKUP(B349,LISTAS!$F$5:$G$1006,2,0))</f>
        <v/>
      </c>
      <c r="D349" s="52"/>
      <c r="E349" s="52"/>
      <c r="F349" s="52" t="str">
        <f t="shared" si="71"/>
        <v/>
      </c>
      <c r="G349" s="5"/>
      <c r="H349" s="48" t="str">
        <f t="shared" si="74"/>
        <v/>
      </c>
      <c r="I349" s="63" t="str">
        <f t="shared" si="75"/>
        <v/>
      </c>
      <c r="J349" s="63" t="str">
        <f t="shared" si="75"/>
        <v/>
      </c>
      <c r="K349" s="48" t="str">
        <f t="shared" si="72"/>
        <v/>
      </c>
      <c r="L349" s="67" t="str">
        <f t="shared" si="73"/>
        <v/>
      </c>
      <c r="M349" s="48" t="str">
        <f t="shared" si="76"/>
        <v/>
      </c>
      <c r="N349" s="49">
        <v>26</v>
      </c>
      <c r="O349" s="28"/>
      <c r="P349" s="47" t="str">
        <f t="shared" si="77"/>
        <v/>
      </c>
      <c r="Q349" s="24" t="str">
        <f t="shared" si="78"/>
        <v/>
      </c>
      <c r="R349" s="24" t="str">
        <f>IF($L349="","",VLOOKUP(Q349,LISTAS!$F$5:$G$1006,2,0))</f>
        <v/>
      </c>
      <c r="S349" s="36" t="str">
        <f t="shared" si="79"/>
        <v/>
      </c>
      <c r="T349" s="25" t="str">
        <f t="shared" si="80"/>
        <v/>
      </c>
      <c r="U349" s="25" t="str">
        <f t="shared" si="81"/>
        <v/>
      </c>
    </row>
    <row r="350" spans="2:21" ht="16.5" x14ac:dyDescent="0.3">
      <c r="B350" s="51"/>
      <c r="C350" s="51" t="str">
        <f>IF(B350="","",VLOOKUP(B350,LISTAS!$F$5:$G$1006,2,0))</f>
        <v/>
      </c>
      <c r="D350" s="52"/>
      <c r="E350" s="52"/>
      <c r="F350" s="52" t="str">
        <f t="shared" si="71"/>
        <v/>
      </c>
      <c r="G350" s="5"/>
      <c r="H350" s="48" t="str">
        <f t="shared" si="74"/>
        <v/>
      </c>
      <c r="I350" s="63" t="str">
        <f t="shared" si="75"/>
        <v/>
      </c>
      <c r="J350" s="63" t="str">
        <f t="shared" si="75"/>
        <v/>
      </c>
      <c r="K350" s="48" t="str">
        <f t="shared" si="72"/>
        <v/>
      </c>
      <c r="L350" s="67" t="str">
        <f t="shared" si="73"/>
        <v/>
      </c>
      <c r="M350" s="48" t="str">
        <f t="shared" si="76"/>
        <v/>
      </c>
      <c r="N350" s="49">
        <v>27</v>
      </c>
      <c r="O350" s="28"/>
      <c r="P350" s="47" t="str">
        <f t="shared" si="77"/>
        <v/>
      </c>
      <c r="Q350" s="24" t="str">
        <f t="shared" si="78"/>
        <v/>
      </c>
      <c r="R350" s="24" t="str">
        <f>IF($L350="","",VLOOKUP(Q350,LISTAS!$F$5:$G$1006,2,0))</f>
        <v/>
      </c>
      <c r="S350" s="36" t="str">
        <f t="shared" si="79"/>
        <v/>
      </c>
      <c r="T350" s="25" t="str">
        <f t="shared" si="80"/>
        <v/>
      </c>
      <c r="U350" s="25" t="str">
        <f t="shared" si="81"/>
        <v/>
      </c>
    </row>
    <row r="351" spans="2:21" ht="16.5" x14ac:dyDescent="0.3">
      <c r="B351" s="51"/>
      <c r="C351" s="51" t="str">
        <f>IF(B351="","",VLOOKUP(B351,LISTAS!$F$5:$G$1006,2,0))</f>
        <v/>
      </c>
      <c r="D351" s="52"/>
      <c r="E351" s="52"/>
      <c r="F351" s="52" t="str">
        <f t="shared" si="71"/>
        <v/>
      </c>
      <c r="G351" s="5"/>
      <c r="H351" s="48" t="str">
        <f t="shared" si="74"/>
        <v/>
      </c>
      <c r="I351" s="63" t="str">
        <f t="shared" si="75"/>
        <v/>
      </c>
      <c r="J351" s="63" t="str">
        <f t="shared" si="75"/>
        <v/>
      </c>
      <c r="K351" s="48" t="str">
        <f t="shared" si="72"/>
        <v/>
      </c>
      <c r="L351" s="67" t="str">
        <f t="shared" si="73"/>
        <v/>
      </c>
      <c r="M351" s="48" t="str">
        <f t="shared" si="76"/>
        <v/>
      </c>
      <c r="N351" s="49">
        <v>28</v>
      </c>
      <c r="O351" s="28"/>
      <c r="P351" s="47" t="str">
        <f t="shared" si="77"/>
        <v/>
      </c>
      <c r="Q351" s="24" t="str">
        <f t="shared" si="78"/>
        <v/>
      </c>
      <c r="R351" s="24" t="str">
        <f>IF($L351="","",VLOOKUP(Q351,LISTAS!$F$5:$G$1006,2,0))</f>
        <v/>
      </c>
      <c r="S351" s="36" t="str">
        <f t="shared" si="79"/>
        <v/>
      </c>
      <c r="T351" s="25" t="str">
        <f t="shared" si="80"/>
        <v/>
      </c>
      <c r="U351" s="25" t="str">
        <f t="shared" si="81"/>
        <v/>
      </c>
    </row>
    <row r="352" spans="2:21" ht="16.5" x14ac:dyDescent="0.3">
      <c r="B352" s="51"/>
      <c r="C352" s="51" t="str">
        <f>IF(B352="","",VLOOKUP(B352,LISTAS!$F$5:$G$1006,2,0))</f>
        <v/>
      </c>
      <c r="D352" s="52"/>
      <c r="E352" s="52"/>
      <c r="F352" s="52" t="str">
        <f t="shared" si="71"/>
        <v/>
      </c>
      <c r="G352" s="5"/>
      <c r="H352" s="48" t="str">
        <f t="shared" si="74"/>
        <v/>
      </c>
      <c r="I352" s="63" t="str">
        <f t="shared" si="75"/>
        <v/>
      </c>
      <c r="J352" s="63" t="str">
        <f t="shared" si="75"/>
        <v/>
      </c>
      <c r="K352" s="48" t="str">
        <f t="shared" si="72"/>
        <v/>
      </c>
      <c r="L352" s="67" t="str">
        <f t="shared" si="73"/>
        <v/>
      </c>
      <c r="M352" s="48" t="str">
        <f t="shared" si="76"/>
        <v/>
      </c>
      <c r="N352" s="49">
        <v>29</v>
      </c>
      <c r="O352" s="28"/>
      <c r="P352" s="47" t="str">
        <f t="shared" si="77"/>
        <v/>
      </c>
      <c r="Q352" s="24" t="str">
        <f t="shared" si="78"/>
        <v/>
      </c>
      <c r="R352" s="24" t="str">
        <f>IF($L352="","",VLOOKUP(Q352,LISTAS!$F$5:$G$1006,2,0))</f>
        <v/>
      </c>
      <c r="S352" s="36" t="str">
        <f t="shared" si="79"/>
        <v/>
      </c>
      <c r="T352" s="25" t="str">
        <f t="shared" si="80"/>
        <v/>
      </c>
      <c r="U352" s="25" t="str">
        <f t="shared" si="81"/>
        <v/>
      </c>
    </row>
    <row r="353" spans="2:21" ht="16.5" x14ac:dyDescent="0.3">
      <c r="B353" s="51"/>
      <c r="C353" s="51" t="str">
        <f>IF(B353="","",VLOOKUP(B353,LISTAS!$F$5:$G$1006,2,0))</f>
        <v/>
      </c>
      <c r="D353" s="52"/>
      <c r="E353" s="52"/>
      <c r="F353" s="52" t="str">
        <f t="shared" si="71"/>
        <v/>
      </c>
      <c r="G353" s="5"/>
      <c r="H353" s="48" t="str">
        <f t="shared" si="74"/>
        <v/>
      </c>
      <c r="I353" s="63" t="str">
        <f t="shared" si="75"/>
        <v/>
      </c>
      <c r="J353" s="63" t="str">
        <f t="shared" si="75"/>
        <v/>
      </c>
      <c r="K353" s="48" t="str">
        <f t="shared" si="72"/>
        <v/>
      </c>
      <c r="L353" s="67" t="str">
        <f t="shared" si="73"/>
        <v/>
      </c>
      <c r="M353" s="48" t="str">
        <f t="shared" si="76"/>
        <v/>
      </c>
      <c r="N353" s="49">
        <v>30</v>
      </c>
      <c r="O353" s="28"/>
      <c r="P353" s="47" t="str">
        <f t="shared" si="77"/>
        <v/>
      </c>
      <c r="Q353" s="24" t="str">
        <f t="shared" si="78"/>
        <v/>
      </c>
      <c r="R353" s="24" t="str">
        <f>IF($L353="","",VLOOKUP(Q353,LISTAS!$F$5:$G$1006,2,0))</f>
        <v/>
      </c>
      <c r="S353" s="36" t="str">
        <f t="shared" si="79"/>
        <v/>
      </c>
      <c r="T353" s="25" t="str">
        <f t="shared" si="80"/>
        <v/>
      </c>
      <c r="U353" s="25" t="str">
        <f t="shared" si="81"/>
        <v/>
      </c>
    </row>
    <row r="354" spans="2:21" ht="16.5" x14ac:dyDescent="0.3">
      <c r="B354" s="51"/>
      <c r="C354" s="51" t="str">
        <f>IF(B354="","",VLOOKUP(B354,LISTAS!$F$5:$G$1006,2,0))</f>
        <v/>
      </c>
      <c r="D354" s="52"/>
      <c r="E354" s="52"/>
      <c r="F354" s="52" t="str">
        <f t="shared" si="71"/>
        <v/>
      </c>
      <c r="G354" s="5"/>
      <c r="H354" s="48" t="str">
        <f t="shared" si="74"/>
        <v/>
      </c>
      <c r="I354" s="63" t="str">
        <f t="shared" si="75"/>
        <v/>
      </c>
      <c r="J354" s="63" t="str">
        <f t="shared" si="75"/>
        <v/>
      </c>
      <c r="K354" s="48" t="str">
        <f t="shared" si="72"/>
        <v/>
      </c>
      <c r="L354" s="67" t="str">
        <f t="shared" si="73"/>
        <v/>
      </c>
      <c r="M354" s="48" t="str">
        <f t="shared" si="76"/>
        <v/>
      </c>
      <c r="N354" s="49">
        <v>31</v>
      </c>
      <c r="O354" s="28"/>
      <c r="P354" s="47" t="str">
        <f t="shared" si="77"/>
        <v/>
      </c>
      <c r="Q354" s="24" t="str">
        <f t="shared" si="78"/>
        <v/>
      </c>
      <c r="R354" s="24" t="str">
        <f>IF($L354="","",VLOOKUP(Q354,LISTAS!$F$5:$G$1006,2,0))</f>
        <v/>
      </c>
      <c r="S354" s="36" t="str">
        <f t="shared" si="79"/>
        <v/>
      </c>
      <c r="T354" s="25" t="str">
        <f t="shared" si="80"/>
        <v/>
      </c>
      <c r="U354" s="25" t="str">
        <f t="shared" si="81"/>
        <v/>
      </c>
    </row>
    <row r="355" spans="2:21" ht="16.5" x14ac:dyDescent="0.3">
      <c r="B355" s="51"/>
      <c r="C355" s="51" t="str">
        <f>IF(B355="","",VLOOKUP(B355,LISTAS!$F$5:$G$1006,2,0))</f>
        <v/>
      </c>
      <c r="D355" s="52"/>
      <c r="E355" s="52"/>
      <c r="F355" s="52" t="str">
        <f t="shared" si="71"/>
        <v/>
      </c>
      <c r="G355" s="5"/>
      <c r="H355" s="48" t="str">
        <f t="shared" si="74"/>
        <v/>
      </c>
      <c r="I355" s="63" t="str">
        <f t="shared" si="75"/>
        <v/>
      </c>
      <c r="J355" s="63" t="str">
        <f t="shared" si="75"/>
        <v/>
      </c>
      <c r="K355" s="48" t="str">
        <f t="shared" si="72"/>
        <v/>
      </c>
      <c r="L355" s="67" t="str">
        <f t="shared" si="73"/>
        <v/>
      </c>
      <c r="M355" s="48" t="str">
        <f t="shared" si="76"/>
        <v/>
      </c>
      <c r="N355" s="49">
        <v>32</v>
      </c>
      <c r="O355" s="28"/>
      <c r="P355" s="47" t="str">
        <f t="shared" si="77"/>
        <v/>
      </c>
      <c r="Q355" s="24" t="str">
        <f t="shared" si="78"/>
        <v/>
      </c>
      <c r="R355" s="24" t="str">
        <f>IF($L355="","",VLOOKUP(Q355,LISTAS!$F$5:$G$1006,2,0))</f>
        <v/>
      </c>
      <c r="S355" s="36" t="str">
        <f t="shared" si="79"/>
        <v/>
      </c>
      <c r="T355" s="25" t="str">
        <f t="shared" si="80"/>
        <v/>
      </c>
      <c r="U355" s="25" t="str">
        <f t="shared" si="81"/>
        <v/>
      </c>
    </row>
    <row r="356" spans="2:21" ht="16.5" x14ac:dyDescent="0.3">
      <c r="B356" s="51"/>
      <c r="C356" s="51" t="str">
        <f>IF(B356="","",VLOOKUP(B356,LISTAS!$F$5:$G$1006,2,0))</f>
        <v/>
      </c>
      <c r="D356" s="52"/>
      <c r="E356" s="52"/>
      <c r="F356" s="52" t="str">
        <f t="shared" si="71"/>
        <v/>
      </c>
      <c r="G356" s="5"/>
      <c r="H356" s="48" t="str">
        <f t="shared" si="74"/>
        <v/>
      </c>
      <c r="I356" s="63" t="str">
        <f t="shared" si="75"/>
        <v/>
      </c>
      <c r="J356" s="63" t="str">
        <f t="shared" si="75"/>
        <v/>
      </c>
      <c r="K356" s="48" t="str">
        <f t="shared" si="72"/>
        <v/>
      </c>
      <c r="L356" s="67" t="str">
        <f t="shared" si="73"/>
        <v/>
      </c>
      <c r="M356" s="48" t="str">
        <f t="shared" si="76"/>
        <v/>
      </c>
      <c r="N356" s="49">
        <v>33</v>
      </c>
      <c r="O356" s="28"/>
      <c r="P356" s="47" t="str">
        <f t="shared" si="77"/>
        <v/>
      </c>
      <c r="Q356" s="24" t="str">
        <f t="shared" si="78"/>
        <v/>
      </c>
      <c r="R356" s="24" t="str">
        <f>IF($L356="","",VLOOKUP(Q356,LISTAS!$F$5:$G$1006,2,0))</f>
        <v/>
      </c>
      <c r="S356" s="36" t="str">
        <f t="shared" si="79"/>
        <v/>
      </c>
      <c r="T356" s="25" t="str">
        <f t="shared" si="80"/>
        <v/>
      </c>
      <c r="U356" s="25" t="str">
        <f t="shared" si="81"/>
        <v/>
      </c>
    </row>
    <row r="357" spans="2:21" ht="16.5" x14ac:dyDescent="0.3">
      <c r="B357" s="51"/>
      <c r="C357" s="51" t="str">
        <f>IF(B357="","",VLOOKUP(B357,LISTAS!$F$5:$G$1006,2,0))</f>
        <v/>
      </c>
      <c r="D357" s="52"/>
      <c r="E357" s="52"/>
      <c r="F357" s="52" t="str">
        <f t="shared" si="71"/>
        <v/>
      </c>
      <c r="G357" s="5"/>
      <c r="H357" s="48" t="str">
        <f t="shared" si="74"/>
        <v/>
      </c>
      <c r="I357" s="63" t="str">
        <f t="shared" si="75"/>
        <v/>
      </c>
      <c r="J357" s="63" t="str">
        <f t="shared" si="75"/>
        <v/>
      </c>
      <c r="K357" s="48" t="str">
        <f t="shared" si="72"/>
        <v/>
      </c>
      <c r="L357" s="67" t="str">
        <f t="shared" si="73"/>
        <v/>
      </c>
      <c r="M357" s="48" t="str">
        <f t="shared" si="76"/>
        <v/>
      </c>
      <c r="N357" s="49">
        <v>34</v>
      </c>
      <c r="O357" s="28"/>
      <c r="P357" s="47" t="str">
        <f t="shared" si="77"/>
        <v/>
      </c>
      <c r="Q357" s="24" t="str">
        <f t="shared" si="78"/>
        <v/>
      </c>
      <c r="R357" s="24" t="str">
        <f>IF($L357="","",VLOOKUP(Q357,LISTAS!$F$5:$G$1006,2,0))</f>
        <v/>
      </c>
      <c r="S357" s="36" t="str">
        <f t="shared" si="79"/>
        <v/>
      </c>
      <c r="T357" s="25" t="str">
        <f t="shared" si="80"/>
        <v/>
      </c>
      <c r="U357" s="25" t="str">
        <f t="shared" si="81"/>
        <v/>
      </c>
    </row>
    <row r="358" spans="2:21" ht="16.5" x14ac:dyDescent="0.3">
      <c r="B358" s="51"/>
      <c r="C358" s="51" t="str">
        <f>IF(B358="","",VLOOKUP(B358,LISTAS!$F$5:$G$1006,2,0))</f>
        <v/>
      </c>
      <c r="D358" s="52"/>
      <c r="E358" s="52"/>
      <c r="F358" s="52" t="str">
        <f t="shared" si="71"/>
        <v/>
      </c>
      <c r="G358" s="5"/>
      <c r="H358" s="48" t="str">
        <f t="shared" si="74"/>
        <v/>
      </c>
      <c r="I358" s="63" t="str">
        <f t="shared" si="75"/>
        <v/>
      </c>
      <c r="J358" s="63" t="str">
        <f t="shared" si="75"/>
        <v/>
      </c>
      <c r="K358" s="48" t="str">
        <f t="shared" si="72"/>
        <v/>
      </c>
      <c r="L358" s="67" t="str">
        <f t="shared" si="73"/>
        <v/>
      </c>
      <c r="M358" s="48" t="str">
        <f t="shared" si="76"/>
        <v/>
      </c>
      <c r="N358" s="49">
        <v>35</v>
      </c>
      <c r="O358" s="28"/>
      <c r="P358" s="47" t="str">
        <f t="shared" si="77"/>
        <v/>
      </c>
      <c r="Q358" s="24" t="str">
        <f t="shared" si="78"/>
        <v/>
      </c>
      <c r="R358" s="24" t="str">
        <f>IF($L358="","",VLOOKUP(Q358,LISTAS!$F$5:$G$1006,2,0))</f>
        <v/>
      </c>
      <c r="S358" s="36" t="str">
        <f t="shared" si="79"/>
        <v/>
      </c>
      <c r="T358" s="25" t="str">
        <f t="shared" si="80"/>
        <v/>
      </c>
      <c r="U358" s="25" t="str">
        <f t="shared" si="81"/>
        <v/>
      </c>
    </row>
    <row r="359" spans="2:21" ht="16.5" x14ac:dyDescent="0.3">
      <c r="B359" s="51"/>
      <c r="C359" s="51" t="str">
        <f>IF(B359="","",VLOOKUP(B359,LISTAS!$F$5:$G$1006,2,0))</f>
        <v/>
      </c>
      <c r="D359" s="52"/>
      <c r="E359" s="52"/>
      <c r="F359" s="52" t="str">
        <f t="shared" si="71"/>
        <v/>
      </c>
      <c r="G359" s="5"/>
      <c r="H359" s="48" t="str">
        <f t="shared" si="74"/>
        <v/>
      </c>
      <c r="I359" s="63" t="str">
        <f t="shared" si="75"/>
        <v/>
      </c>
      <c r="J359" s="63" t="str">
        <f t="shared" si="75"/>
        <v/>
      </c>
      <c r="K359" s="48" t="str">
        <f t="shared" si="72"/>
        <v/>
      </c>
      <c r="L359" s="67" t="str">
        <f t="shared" si="73"/>
        <v/>
      </c>
      <c r="M359" s="48" t="str">
        <f t="shared" si="76"/>
        <v/>
      </c>
      <c r="N359" s="49">
        <v>36</v>
      </c>
      <c r="O359" s="28"/>
      <c r="P359" s="47" t="str">
        <f t="shared" si="77"/>
        <v/>
      </c>
      <c r="Q359" s="24" t="str">
        <f t="shared" si="78"/>
        <v/>
      </c>
      <c r="R359" s="24" t="str">
        <f>IF($L359="","",VLOOKUP(Q359,LISTAS!$F$5:$G$1006,2,0))</f>
        <v/>
      </c>
      <c r="S359" s="36" t="str">
        <f t="shared" si="79"/>
        <v/>
      </c>
      <c r="T359" s="25" t="str">
        <f t="shared" si="80"/>
        <v/>
      </c>
      <c r="U359" s="25" t="str">
        <f t="shared" si="81"/>
        <v/>
      </c>
    </row>
    <row r="360" spans="2:21" ht="16.5" x14ac:dyDescent="0.3">
      <c r="B360" s="51"/>
      <c r="C360" s="51" t="str">
        <f>IF(B360="","",VLOOKUP(B360,LISTAS!$F$5:$G$1006,2,0))</f>
        <v/>
      </c>
      <c r="D360" s="52"/>
      <c r="E360" s="52"/>
      <c r="F360" s="52" t="str">
        <f t="shared" si="71"/>
        <v/>
      </c>
      <c r="G360" s="5"/>
      <c r="H360" s="48" t="str">
        <f t="shared" si="74"/>
        <v/>
      </c>
      <c r="I360" s="63" t="str">
        <f t="shared" si="75"/>
        <v/>
      </c>
      <c r="J360" s="63" t="str">
        <f t="shared" si="75"/>
        <v/>
      </c>
      <c r="K360" s="48" t="str">
        <f t="shared" si="72"/>
        <v/>
      </c>
      <c r="L360" s="67" t="str">
        <f t="shared" si="73"/>
        <v/>
      </c>
      <c r="M360" s="48" t="str">
        <f t="shared" si="76"/>
        <v/>
      </c>
      <c r="N360" s="49">
        <v>37</v>
      </c>
      <c r="O360" s="28"/>
      <c r="P360" s="47" t="str">
        <f t="shared" si="77"/>
        <v/>
      </c>
      <c r="Q360" s="24" t="str">
        <f t="shared" si="78"/>
        <v/>
      </c>
      <c r="R360" s="24" t="str">
        <f>IF($L360="","",VLOOKUP(Q360,LISTAS!$F$5:$G$1006,2,0))</f>
        <v/>
      </c>
      <c r="S360" s="36" t="str">
        <f t="shared" si="79"/>
        <v/>
      </c>
      <c r="T360" s="25" t="str">
        <f t="shared" si="80"/>
        <v/>
      </c>
      <c r="U360" s="25" t="str">
        <f t="shared" si="81"/>
        <v/>
      </c>
    </row>
    <row r="361" spans="2:21" ht="16.5" x14ac:dyDescent="0.3">
      <c r="B361" s="51"/>
      <c r="C361" s="51" t="str">
        <f>IF(B361="","",VLOOKUP(B361,LISTAS!$F$5:$G$1006,2,0))</f>
        <v/>
      </c>
      <c r="D361" s="52"/>
      <c r="E361" s="52"/>
      <c r="F361" s="52" t="str">
        <f t="shared" si="71"/>
        <v/>
      </c>
      <c r="G361" s="5"/>
      <c r="H361" s="48" t="str">
        <f t="shared" si="74"/>
        <v/>
      </c>
      <c r="I361" s="63" t="str">
        <f t="shared" si="75"/>
        <v/>
      </c>
      <c r="J361" s="63" t="str">
        <f t="shared" si="75"/>
        <v/>
      </c>
      <c r="K361" s="48" t="str">
        <f t="shared" si="72"/>
        <v/>
      </c>
      <c r="L361" s="67" t="str">
        <f t="shared" si="73"/>
        <v/>
      </c>
      <c r="M361" s="48" t="str">
        <f t="shared" si="76"/>
        <v/>
      </c>
      <c r="N361" s="49">
        <v>38</v>
      </c>
      <c r="O361" s="28"/>
      <c r="P361" s="47" t="str">
        <f t="shared" si="77"/>
        <v/>
      </c>
      <c r="Q361" s="24" t="str">
        <f t="shared" si="78"/>
        <v/>
      </c>
      <c r="R361" s="24" t="str">
        <f>IF($L361="","",VLOOKUP(Q361,LISTAS!$F$5:$G$1006,2,0))</f>
        <v/>
      </c>
      <c r="S361" s="36" t="str">
        <f t="shared" si="79"/>
        <v/>
      </c>
      <c r="T361" s="25" t="str">
        <f t="shared" si="80"/>
        <v/>
      </c>
      <c r="U361" s="25" t="str">
        <f t="shared" si="81"/>
        <v/>
      </c>
    </row>
    <row r="362" spans="2:21" ht="16.5" x14ac:dyDescent="0.3">
      <c r="B362" s="51"/>
      <c r="C362" s="51" t="str">
        <f>IF(B362="","",VLOOKUP(B362,LISTAS!$F$5:$G$1006,2,0))</f>
        <v/>
      </c>
      <c r="D362" s="52"/>
      <c r="E362" s="52"/>
      <c r="F362" s="52" t="str">
        <f t="shared" si="71"/>
        <v/>
      </c>
      <c r="G362" s="5"/>
      <c r="H362" s="48" t="str">
        <f t="shared" si="74"/>
        <v/>
      </c>
      <c r="I362" s="63" t="str">
        <f t="shared" si="75"/>
        <v/>
      </c>
      <c r="J362" s="63" t="str">
        <f t="shared" si="75"/>
        <v/>
      </c>
      <c r="K362" s="48" t="str">
        <f t="shared" si="72"/>
        <v/>
      </c>
      <c r="L362" s="67" t="str">
        <f t="shared" si="73"/>
        <v/>
      </c>
      <c r="M362" s="48" t="str">
        <f t="shared" si="76"/>
        <v/>
      </c>
      <c r="N362" s="49">
        <v>39</v>
      </c>
      <c r="O362" s="28"/>
      <c r="P362" s="47" t="str">
        <f t="shared" si="77"/>
        <v/>
      </c>
      <c r="Q362" s="24" t="str">
        <f t="shared" si="78"/>
        <v/>
      </c>
      <c r="R362" s="24" t="str">
        <f>IF($L362="","",VLOOKUP(Q362,LISTAS!$F$5:$G$1006,2,0))</f>
        <v/>
      </c>
      <c r="S362" s="36" t="str">
        <f t="shared" si="79"/>
        <v/>
      </c>
      <c r="T362" s="25" t="str">
        <f t="shared" si="80"/>
        <v/>
      </c>
      <c r="U362" s="25" t="str">
        <f t="shared" si="81"/>
        <v/>
      </c>
    </row>
    <row r="363" spans="2:21" ht="16.5" x14ac:dyDescent="0.3">
      <c r="B363" s="51"/>
      <c r="C363" s="51" t="str">
        <f>IF(B363="","",VLOOKUP(B363,LISTAS!$F$5:$G$1006,2,0))</f>
        <v/>
      </c>
      <c r="D363" s="52"/>
      <c r="E363" s="52"/>
      <c r="F363" s="52" t="str">
        <f t="shared" si="71"/>
        <v/>
      </c>
      <c r="G363" s="5"/>
      <c r="H363" s="48" t="str">
        <f t="shared" si="74"/>
        <v/>
      </c>
      <c r="I363" s="63" t="str">
        <f t="shared" si="75"/>
        <v/>
      </c>
      <c r="J363" s="63" t="str">
        <f t="shared" si="75"/>
        <v/>
      </c>
      <c r="K363" s="48" t="str">
        <f t="shared" si="72"/>
        <v/>
      </c>
      <c r="L363" s="67" t="str">
        <f t="shared" si="73"/>
        <v/>
      </c>
      <c r="M363" s="48" t="str">
        <f t="shared" si="76"/>
        <v/>
      </c>
      <c r="N363" s="49">
        <v>40</v>
      </c>
      <c r="O363" s="28"/>
      <c r="P363" s="47" t="str">
        <f t="shared" si="77"/>
        <v/>
      </c>
      <c r="Q363" s="24" t="str">
        <f t="shared" si="78"/>
        <v/>
      </c>
      <c r="R363" s="24" t="str">
        <f>IF($L363="","",VLOOKUP(Q363,LISTAS!$F$5:$G$1006,2,0))</f>
        <v/>
      </c>
      <c r="S363" s="36" t="str">
        <f t="shared" si="79"/>
        <v/>
      </c>
      <c r="T363" s="25" t="str">
        <f t="shared" si="80"/>
        <v/>
      </c>
      <c r="U363" s="25" t="str">
        <f t="shared" si="81"/>
        <v/>
      </c>
    </row>
    <row r="364" spans="2:21" ht="16.5" x14ac:dyDescent="0.3">
      <c r="B364" s="51"/>
      <c r="C364" s="51" t="str">
        <f>IF(B364="","",VLOOKUP(B364,LISTAS!$F$5:$G$1006,2,0))</f>
        <v/>
      </c>
      <c r="D364" s="52"/>
      <c r="E364" s="52"/>
      <c r="F364" s="52" t="str">
        <f t="shared" si="71"/>
        <v/>
      </c>
      <c r="G364" s="5"/>
      <c r="H364" s="48" t="str">
        <f t="shared" si="74"/>
        <v/>
      </c>
      <c r="I364" s="63" t="str">
        <f t="shared" si="75"/>
        <v/>
      </c>
      <c r="J364" s="63" t="str">
        <f t="shared" si="75"/>
        <v/>
      </c>
      <c r="K364" s="48" t="str">
        <f t="shared" si="72"/>
        <v/>
      </c>
      <c r="L364" s="67" t="str">
        <f t="shared" si="73"/>
        <v/>
      </c>
      <c r="M364" s="48" t="str">
        <f t="shared" si="76"/>
        <v/>
      </c>
      <c r="N364" s="49">
        <v>41</v>
      </c>
      <c r="O364" s="28"/>
      <c r="P364" s="47" t="str">
        <f t="shared" si="77"/>
        <v/>
      </c>
      <c r="Q364" s="24" t="str">
        <f t="shared" si="78"/>
        <v/>
      </c>
      <c r="R364" s="24" t="str">
        <f>IF($L364="","",VLOOKUP(Q364,LISTAS!$F$5:$G$1006,2,0))</f>
        <v/>
      </c>
      <c r="S364" s="36" t="str">
        <f t="shared" si="79"/>
        <v/>
      </c>
      <c r="T364" s="25" t="str">
        <f t="shared" si="80"/>
        <v/>
      </c>
      <c r="U364" s="25" t="str">
        <f t="shared" si="81"/>
        <v/>
      </c>
    </row>
    <row r="365" spans="2:21" ht="16.5" x14ac:dyDescent="0.3">
      <c r="B365" s="51"/>
      <c r="C365" s="51" t="str">
        <f>IF(B365="","",VLOOKUP(B365,LISTAS!$F$5:$G$1006,2,0))</f>
        <v/>
      </c>
      <c r="D365" s="52"/>
      <c r="E365" s="52"/>
      <c r="F365" s="52" t="str">
        <f t="shared" si="71"/>
        <v/>
      </c>
      <c r="G365" s="5"/>
      <c r="H365" s="48" t="str">
        <f t="shared" si="74"/>
        <v/>
      </c>
      <c r="I365" s="63" t="str">
        <f t="shared" si="75"/>
        <v/>
      </c>
      <c r="J365" s="63" t="str">
        <f t="shared" si="75"/>
        <v/>
      </c>
      <c r="K365" s="48" t="str">
        <f t="shared" si="72"/>
        <v/>
      </c>
      <c r="L365" s="67" t="str">
        <f t="shared" si="73"/>
        <v/>
      </c>
      <c r="M365" s="48" t="str">
        <f t="shared" si="76"/>
        <v/>
      </c>
      <c r="N365" s="49">
        <v>42</v>
      </c>
      <c r="O365" s="28"/>
      <c r="P365" s="47" t="str">
        <f t="shared" si="77"/>
        <v/>
      </c>
      <c r="Q365" s="24" t="str">
        <f t="shared" si="78"/>
        <v/>
      </c>
      <c r="R365" s="24" t="str">
        <f>IF($L365="","",VLOOKUP(Q365,LISTAS!$F$5:$G$1006,2,0))</f>
        <v/>
      </c>
      <c r="S365" s="36" t="str">
        <f t="shared" si="79"/>
        <v/>
      </c>
      <c r="T365" s="25" t="str">
        <f t="shared" si="80"/>
        <v/>
      </c>
      <c r="U365" s="25" t="str">
        <f t="shared" si="81"/>
        <v/>
      </c>
    </row>
    <row r="366" spans="2:21" ht="16.5" x14ac:dyDescent="0.3">
      <c r="B366" s="51"/>
      <c r="C366" s="51" t="str">
        <f>IF(B366="","",VLOOKUP(B366,LISTAS!$F$5:$G$1006,2,0))</f>
        <v/>
      </c>
      <c r="D366" s="52"/>
      <c r="E366" s="52"/>
      <c r="F366" s="52" t="str">
        <f t="shared" si="71"/>
        <v/>
      </c>
      <c r="G366" s="5"/>
      <c r="H366" s="48" t="str">
        <f t="shared" si="74"/>
        <v/>
      </c>
      <c r="I366" s="63" t="str">
        <f t="shared" si="75"/>
        <v/>
      </c>
      <c r="J366" s="63" t="str">
        <f t="shared" si="75"/>
        <v/>
      </c>
      <c r="K366" s="48" t="str">
        <f t="shared" si="72"/>
        <v/>
      </c>
      <c r="L366" s="67" t="str">
        <f t="shared" si="73"/>
        <v/>
      </c>
      <c r="M366" s="48" t="str">
        <f t="shared" si="76"/>
        <v/>
      </c>
      <c r="N366" s="49">
        <v>43</v>
      </c>
      <c r="O366" s="28"/>
      <c r="P366" s="47" t="str">
        <f t="shared" si="77"/>
        <v/>
      </c>
      <c r="Q366" s="24" t="str">
        <f t="shared" si="78"/>
        <v/>
      </c>
      <c r="R366" s="24" t="str">
        <f>IF($L366="","",VLOOKUP(Q366,LISTAS!$F$5:$G$1006,2,0))</f>
        <v/>
      </c>
      <c r="S366" s="36" t="str">
        <f t="shared" si="79"/>
        <v/>
      </c>
      <c r="T366" s="25" t="str">
        <f t="shared" si="80"/>
        <v/>
      </c>
      <c r="U366" s="25" t="str">
        <f t="shared" si="81"/>
        <v/>
      </c>
    </row>
    <row r="367" spans="2:21" ht="16.5" x14ac:dyDescent="0.3">
      <c r="B367" s="51"/>
      <c r="C367" s="51" t="str">
        <f>IF(B367="","",VLOOKUP(B367,LISTAS!$F$5:$G$1006,2,0))</f>
        <v/>
      </c>
      <c r="D367" s="52"/>
      <c r="E367" s="52"/>
      <c r="F367" s="52" t="str">
        <f t="shared" si="71"/>
        <v/>
      </c>
      <c r="G367" s="5"/>
      <c r="H367" s="48" t="str">
        <f t="shared" si="74"/>
        <v/>
      </c>
      <c r="I367" s="63" t="str">
        <f t="shared" si="75"/>
        <v/>
      </c>
      <c r="J367" s="63" t="str">
        <f t="shared" si="75"/>
        <v/>
      </c>
      <c r="K367" s="48" t="str">
        <f t="shared" si="72"/>
        <v/>
      </c>
      <c r="L367" s="67" t="str">
        <f t="shared" si="73"/>
        <v/>
      </c>
      <c r="M367" s="48" t="str">
        <f t="shared" si="76"/>
        <v/>
      </c>
      <c r="N367" s="49">
        <v>44</v>
      </c>
      <c r="O367" s="28"/>
      <c r="P367" s="47" t="str">
        <f t="shared" si="77"/>
        <v/>
      </c>
      <c r="Q367" s="24" t="str">
        <f t="shared" si="78"/>
        <v/>
      </c>
      <c r="R367" s="24" t="str">
        <f>IF($L367="","",VLOOKUP(Q367,LISTAS!$F$5:$G$1006,2,0))</f>
        <v/>
      </c>
      <c r="S367" s="36" t="str">
        <f t="shared" si="79"/>
        <v/>
      </c>
      <c r="T367" s="25" t="str">
        <f t="shared" si="80"/>
        <v/>
      </c>
      <c r="U367" s="25" t="str">
        <f t="shared" si="81"/>
        <v/>
      </c>
    </row>
    <row r="368" spans="2:21" ht="16.5" x14ac:dyDescent="0.3">
      <c r="B368" s="51"/>
      <c r="C368" s="51" t="str">
        <f>IF(B368="","",VLOOKUP(B368,LISTAS!$F$5:$G$1006,2,0))</f>
        <v/>
      </c>
      <c r="D368" s="52"/>
      <c r="E368" s="52"/>
      <c r="F368" s="52" t="str">
        <f t="shared" si="71"/>
        <v/>
      </c>
      <c r="G368" s="5"/>
      <c r="H368" s="48" t="str">
        <f t="shared" si="74"/>
        <v/>
      </c>
      <c r="I368" s="63" t="str">
        <f t="shared" si="75"/>
        <v/>
      </c>
      <c r="J368" s="63" t="str">
        <f t="shared" si="75"/>
        <v/>
      </c>
      <c r="K368" s="48" t="str">
        <f t="shared" si="72"/>
        <v/>
      </c>
      <c r="L368" s="67" t="str">
        <f t="shared" si="73"/>
        <v/>
      </c>
      <c r="M368" s="48" t="str">
        <f t="shared" si="76"/>
        <v/>
      </c>
      <c r="N368" s="49">
        <v>45</v>
      </c>
      <c r="O368" s="28"/>
      <c r="P368" s="47" t="str">
        <f t="shared" si="77"/>
        <v/>
      </c>
      <c r="Q368" s="24" t="str">
        <f t="shared" si="78"/>
        <v/>
      </c>
      <c r="R368" s="24" t="str">
        <f>IF($L368="","",VLOOKUP(Q368,LISTAS!$F$5:$G$1006,2,0))</f>
        <v/>
      </c>
      <c r="S368" s="36" t="str">
        <f t="shared" si="79"/>
        <v/>
      </c>
      <c r="T368" s="25" t="str">
        <f t="shared" si="80"/>
        <v/>
      </c>
      <c r="U368" s="25" t="str">
        <f t="shared" si="81"/>
        <v/>
      </c>
    </row>
    <row r="369" spans="2:21" ht="16.5" x14ac:dyDescent="0.3">
      <c r="B369" s="51"/>
      <c r="C369" s="51" t="str">
        <f>IF(B369="","",VLOOKUP(B369,LISTAS!$F$5:$G$1006,2,0))</f>
        <v/>
      </c>
      <c r="D369" s="52"/>
      <c r="E369" s="52"/>
      <c r="F369" s="52" t="str">
        <f t="shared" si="71"/>
        <v/>
      </c>
      <c r="G369" s="5"/>
      <c r="H369" s="48" t="str">
        <f t="shared" si="74"/>
        <v/>
      </c>
      <c r="I369" s="63" t="str">
        <f t="shared" si="75"/>
        <v/>
      </c>
      <c r="J369" s="63" t="str">
        <f t="shared" si="75"/>
        <v/>
      </c>
      <c r="K369" s="48" t="str">
        <f t="shared" si="72"/>
        <v/>
      </c>
      <c r="L369" s="67" t="str">
        <f t="shared" si="73"/>
        <v/>
      </c>
      <c r="M369" s="48" t="str">
        <f t="shared" si="76"/>
        <v/>
      </c>
      <c r="N369" s="49">
        <v>46</v>
      </c>
      <c r="O369" s="28"/>
      <c r="P369" s="47" t="str">
        <f t="shared" si="77"/>
        <v/>
      </c>
      <c r="Q369" s="24" t="str">
        <f t="shared" si="78"/>
        <v/>
      </c>
      <c r="R369" s="24" t="str">
        <f>IF($L369="","",VLOOKUP(Q369,LISTAS!$F$5:$G$1006,2,0))</f>
        <v/>
      </c>
      <c r="S369" s="36" t="str">
        <f t="shared" si="79"/>
        <v/>
      </c>
      <c r="T369" s="25" t="str">
        <f t="shared" si="80"/>
        <v/>
      </c>
      <c r="U369" s="25" t="str">
        <f t="shared" si="81"/>
        <v/>
      </c>
    </row>
    <row r="370" spans="2:21" ht="16.5" x14ac:dyDescent="0.3">
      <c r="B370" s="51"/>
      <c r="C370" s="51" t="str">
        <f>IF(B370="","",VLOOKUP(B370,LISTAS!$F$5:$G$1006,2,0))</f>
        <v/>
      </c>
      <c r="D370" s="52"/>
      <c r="E370" s="52"/>
      <c r="F370" s="52" t="str">
        <f t="shared" si="71"/>
        <v/>
      </c>
      <c r="G370" s="5"/>
      <c r="H370" s="48" t="str">
        <f t="shared" si="74"/>
        <v/>
      </c>
      <c r="I370" s="63" t="str">
        <f t="shared" si="75"/>
        <v/>
      </c>
      <c r="J370" s="63" t="str">
        <f t="shared" si="75"/>
        <v/>
      </c>
      <c r="K370" s="48" t="str">
        <f t="shared" si="72"/>
        <v/>
      </c>
      <c r="L370" s="67" t="str">
        <f t="shared" si="73"/>
        <v/>
      </c>
      <c r="M370" s="48" t="str">
        <f t="shared" si="76"/>
        <v/>
      </c>
      <c r="N370" s="49">
        <v>47</v>
      </c>
      <c r="O370" s="28"/>
      <c r="P370" s="47" t="str">
        <f t="shared" si="77"/>
        <v/>
      </c>
      <c r="Q370" s="24" t="str">
        <f t="shared" si="78"/>
        <v/>
      </c>
      <c r="R370" s="24" t="str">
        <f>IF($L370="","",VLOOKUP(Q370,LISTAS!$F$5:$G$1006,2,0))</f>
        <v/>
      </c>
      <c r="S370" s="36" t="str">
        <f t="shared" si="79"/>
        <v/>
      </c>
      <c r="T370" s="25" t="str">
        <f t="shared" si="80"/>
        <v/>
      </c>
      <c r="U370" s="25" t="str">
        <f t="shared" si="81"/>
        <v/>
      </c>
    </row>
    <row r="371" spans="2:21" ht="16.5" x14ac:dyDescent="0.3">
      <c r="B371" s="51"/>
      <c r="C371" s="51" t="str">
        <f>IF(B371="","",VLOOKUP(B371,LISTAS!$F$5:$G$1006,2,0))</f>
        <v/>
      </c>
      <c r="D371" s="52"/>
      <c r="E371" s="52"/>
      <c r="F371" s="52" t="str">
        <f t="shared" si="71"/>
        <v/>
      </c>
      <c r="G371" s="5"/>
      <c r="H371" s="48" t="str">
        <f t="shared" si="74"/>
        <v/>
      </c>
      <c r="I371" s="63" t="str">
        <f t="shared" si="75"/>
        <v/>
      </c>
      <c r="J371" s="63" t="str">
        <f t="shared" si="75"/>
        <v/>
      </c>
      <c r="K371" s="48" t="str">
        <f t="shared" si="72"/>
        <v/>
      </c>
      <c r="L371" s="67" t="str">
        <f t="shared" si="73"/>
        <v/>
      </c>
      <c r="M371" s="48" t="str">
        <f t="shared" si="76"/>
        <v/>
      </c>
      <c r="N371" s="49">
        <v>48</v>
      </c>
      <c r="O371" s="28"/>
      <c r="P371" s="47" t="str">
        <f t="shared" si="77"/>
        <v/>
      </c>
      <c r="Q371" s="24" t="str">
        <f t="shared" si="78"/>
        <v/>
      </c>
      <c r="R371" s="24" t="str">
        <f>IF($L371="","",VLOOKUP(Q371,LISTAS!$F$5:$G$1006,2,0))</f>
        <v/>
      </c>
      <c r="S371" s="36" t="str">
        <f t="shared" si="79"/>
        <v/>
      </c>
      <c r="T371" s="25" t="str">
        <f t="shared" si="80"/>
        <v/>
      </c>
      <c r="U371" s="25" t="str">
        <f t="shared" si="81"/>
        <v/>
      </c>
    </row>
    <row r="372" spans="2:21" ht="16.5" x14ac:dyDescent="0.3">
      <c r="B372" s="51"/>
      <c r="C372" s="51" t="str">
        <f>IF(B372="","",VLOOKUP(B372,LISTAS!$F$5:$G$1006,2,0))</f>
        <v/>
      </c>
      <c r="D372" s="52"/>
      <c r="E372" s="52"/>
      <c r="F372" s="52" t="str">
        <f t="shared" si="71"/>
        <v/>
      </c>
      <c r="G372" s="5"/>
      <c r="H372" s="48" t="str">
        <f t="shared" si="74"/>
        <v/>
      </c>
      <c r="I372" s="63" t="str">
        <f t="shared" si="75"/>
        <v/>
      </c>
      <c r="J372" s="63" t="str">
        <f t="shared" si="75"/>
        <v/>
      </c>
      <c r="K372" s="48" t="str">
        <f t="shared" si="72"/>
        <v/>
      </c>
      <c r="L372" s="67" t="str">
        <f t="shared" si="73"/>
        <v/>
      </c>
      <c r="M372" s="48" t="str">
        <f t="shared" si="76"/>
        <v/>
      </c>
      <c r="N372" s="49">
        <v>49</v>
      </c>
      <c r="O372" s="28"/>
      <c r="P372" s="47" t="str">
        <f t="shared" si="77"/>
        <v/>
      </c>
      <c r="Q372" s="24" t="str">
        <f t="shared" si="78"/>
        <v/>
      </c>
      <c r="R372" s="24" t="str">
        <f>IF($L372="","",VLOOKUP(Q372,LISTAS!$F$5:$G$1006,2,0))</f>
        <v/>
      </c>
      <c r="S372" s="36" t="str">
        <f t="shared" si="79"/>
        <v/>
      </c>
      <c r="T372" s="25" t="str">
        <f t="shared" si="80"/>
        <v/>
      </c>
      <c r="U372" s="25" t="str">
        <f t="shared" si="81"/>
        <v/>
      </c>
    </row>
    <row r="373" spans="2:21" ht="16.5" x14ac:dyDescent="0.3">
      <c r="B373" s="51"/>
      <c r="C373" s="51" t="str">
        <f>IF(B373="","",VLOOKUP(B373,LISTAS!$F$5:$G$1006,2,0))</f>
        <v/>
      </c>
      <c r="D373" s="52"/>
      <c r="E373" s="52"/>
      <c r="F373" s="52" t="str">
        <f t="shared" si="71"/>
        <v/>
      </c>
      <c r="G373" s="5"/>
      <c r="H373" s="48" t="str">
        <f t="shared" si="74"/>
        <v/>
      </c>
      <c r="I373" s="63" t="str">
        <f t="shared" si="75"/>
        <v/>
      </c>
      <c r="J373" s="63" t="str">
        <f t="shared" si="75"/>
        <v/>
      </c>
      <c r="K373" s="48" t="str">
        <f t="shared" si="72"/>
        <v/>
      </c>
      <c r="L373" s="67" t="str">
        <f t="shared" si="73"/>
        <v/>
      </c>
      <c r="M373" s="48" t="str">
        <f t="shared" si="76"/>
        <v/>
      </c>
      <c r="N373" s="49">
        <v>50</v>
      </c>
      <c r="O373" s="28"/>
      <c r="P373" s="47" t="str">
        <f t="shared" si="77"/>
        <v/>
      </c>
      <c r="Q373" s="24" t="str">
        <f t="shared" si="78"/>
        <v/>
      </c>
      <c r="R373" s="24" t="str">
        <f>IF($L373="","",VLOOKUP(Q373,LISTAS!$F$5:$G$1006,2,0))</f>
        <v/>
      </c>
      <c r="S373" s="36" t="str">
        <f t="shared" si="79"/>
        <v/>
      </c>
      <c r="T373" s="25" t="str">
        <f t="shared" si="80"/>
        <v/>
      </c>
      <c r="U373" s="25" t="str">
        <f t="shared" si="81"/>
        <v/>
      </c>
    </row>
    <row r="374" spans="2:21" ht="16.5" x14ac:dyDescent="0.3">
      <c r="B374" s="51"/>
      <c r="C374" s="51" t="str">
        <f>IF(B374="","",VLOOKUP(B374,LISTAS!$F$5:$G$1006,2,0))</f>
        <v/>
      </c>
      <c r="D374" s="52"/>
      <c r="E374" s="52"/>
      <c r="F374" s="52" t="str">
        <f t="shared" si="71"/>
        <v/>
      </c>
      <c r="G374" s="5"/>
      <c r="H374" s="48" t="str">
        <f t="shared" si="74"/>
        <v/>
      </c>
      <c r="I374" s="63" t="str">
        <f t="shared" si="75"/>
        <v/>
      </c>
      <c r="J374" s="63" t="str">
        <f t="shared" si="75"/>
        <v/>
      </c>
      <c r="K374" s="48" t="str">
        <f t="shared" si="72"/>
        <v/>
      </c>
      <c r="L374" s="67" t="str">
        <f t="shared" si="73"/>
        <v/>
      </c>
      <c r="M374" s="48" t="str">
        <f t="shared" si="76"/>
        <v/>
      </c>
      <c r="N374" s="49">
        <v>51</v>
      </c>
      <c r="O374" s="28"/>
      <c r="P374" s="47" t="str">
        <f t="shared" si="77"/>
        <v/>
      </c>
      <c r="Q374" s="24" t="str">
        <f t="shared" si="78"/>
        <v/>
      </c>
      <c r="R374" s="24" t="str">
        <f>IF($L374="","",VLOOKUP(Q374,LISTAS!$F$5:$G$1006,2,0))</f>
        <v/>
      </c>
      <c r="S374" s="36" t="str">
        <f t="shared" si="79"/>
        <v/>
      </c>
      <c r="T374" s="25" t="str">
        <f t="shared" si="80"/>
        <v/>
      </c>
      <c r="U374" s="25" t="str">
        <f t="shared" si="81"/>
        <v/>
      </c>
    </row>
    <row r="375" spans="2:21" ht="16.5" x14ac:dyDescent="0.3">
      <c r="B375" s="51"/>
      <c r="C375" s="51" t="str">
        <f>IF(B375="","",VLOOKUP(B375,LISTAS!$F$5:$G$1006,2,0))</f>
        <v/>
      </c>
      <c r="D375" s="52"/>
      <c r="E375" s="52"/>
      <c r="F375" s="52" t="str">
        <f t="shared" si="71"/>
        <v/>
      </c>
      <c r="G375" s="5"/>
      <c r="H375" s="48" t="str">
        <f t="shared" si="74"/>
        <v/>
      </c>
      <c r="I375" s="63" t="str">
        <f t="shared" si="75"/>
        <v/>
      </c>
      <c r="J375" s="63" t="str">
        <f t="shared" si="75"/>
        <v/>
      </c>
      <c r="K375" s="48" t="str">
        <f t="shared" si="72"/>
        <v/>
      </c>
      <c r="L375" s="67" t="str">
        <f t="shared" si="73"/>
        <v/>
      </c>
      <c r="M375" s="48" t="str">
        <f t="shared" si="76"/>
        <v/>
      </c>
      <c r="N375" s="49">
        <v>52</v>
      </c>
      <c r="O375" s="28"/>
      <c r="P375" s="47" t="str">
        <f t="shared" si="77"/>
        <v/>
      </c>
      <c r="Q375" s="24" t="str">
        <f t="shared" si="78"/>
        <v/>
      </c>
      <c r="R375" s="24" t="str">
        <f>IF($L375="","",VLOOKUP(Q375,LISTAS!$F$5:$G$1006,2,0))</f>
        <v/>
      </c>
      <c r="S375" s="36" t="str">
        <f t="shared" si="79"/>
        <v/>
      </c>
      <c r="T375" s="25" t="str">
        <f t="shared" si="80"/>
        <v/>
      </c>
      <c r="U375" s="25" t="str">
        <f t="shared" si="81"/>
        <v/>
      </c>
    </row>
    <row r="376" spans="2:21" ht="16.5" x14ac:dyDescent="0.3">
      <c r="B376" s="51"/>
      <c r="C376" s="51" t="str">
        <f>IF(B376="","",VLOOKUP(B376,LISTAS!$F$5:$G$1006,2,0))</f>
        <v/>
      </c>
      <c r="D376" s="52"/>
      <c r="E376" s="52"/>
      <c r="F376" s="52" t="str">
        <f t="shared" si="71"/>
        <v/>
      </c>
      <c r="G376" s="5"/>
      <c r="H376" s="48" t="str">
        <f t="shared" si="74"/>
        <v/>
      </c>
      <c r="I376" s="63" t="str">
        <f t="shared" si="75"/>
        <v/>
      </c>
      <c r="J376" s="63" t="str">
        <f t="shared" si="75"/>
        <v/>
      </c>
      <c r="K376" s="48" t="str">
        <f t="shared" si="72"/>
        <v/>
      </c>
      <c r="L376" s="67" t="str">
        <f t="shared" si="73"/>
        <v/>
      </c>
      <c r="M376" s="48" t="str">
        <f t="shared" si="76"/>
        <v/>
      </c>
      <c r="N376" s="49">
        <v>53</v>
      </c>
      <c r="O376" s="28"/>
      <c r="P376" s="47" t="str">
        <f t="shared" si="77"/>
        <v/>
      </c>
      <c r="Q376" s="24" t="str">
        <f t="shared" si="78"/>
        <v/>
      </c>
      <c r="R376" s="24" t="str">
        <f>IF($L376="","",VLOOKUP(Q376,LISTAS!$F$5:$G$1006,2,0))</f>
        <v/>
      </c>
      <c r="S376" s="36" t="str">
        <f t="shared" si="79"/>
        <v/>
      </c>
      <c r="T376" s="25" t="str">
        <f t="shared" si="80"/>
        <v/>
      </c>
      <c r="U376" s="25" t="str">
        <f t="shared" si="81"/>
        <v/>
      </c>
    </row>
    <row r="377" spans="2:21" ht="16.5" x14ac:dyDescent="0.3">
      <c r="B377" s="51"/>
      <c r="C377" s="51" t="str">
        <f>IF(B377="","",VLOOKUP(B377,LISTAS!$F$5:$G$1006,2,0))</f>
        <v/>
      </c>
      <c r="D377" s="52"/>
      <c r="E377" s="52"/>
      <c r="F377" s="52" t="str">
        <f t="shared" si="71"/>
        <v/>
      </c>
      <c r="G377" s="5"/>
      <c r="H377" s="48" t="str">
        <f t="shared" si="74"/>
        <v/>
      </c>
      <c r="I377" s="63" t="str">
        <f t="shared" si="75"/>
        <v/>
      </c>
      <c r="J377" s="63" t="str">
        <f t="shared" si="75"/>
        <v/>
      </c>
      <c r="K377" s="48" t="str">
        <f t="shared" si="72"/>
        <v/>
      </c>
      <c r="L377" s="67" t="str">
        <f t="shared" si="73"/>
        <v/>
      </c>
      <c r="M377" s="48" t="str">
        <f t="shared" si="76"/>
        <v/>
      </c>
      <c r="N377" s="49">
        <v>54</v>
      </c>
      <c r="O377" s="28"/>
      <c r="P377" s="47" t="str">
        <f t="shared" si="77"/>
        <v/>
      </c>
      <c r="Q377" s="24" t="str">
        <f t="shared" si="78"/>
        <v/>
      </c>
      <c r="R377" s="24" t="str">
        <f>IF($L377="","",VLOOKUP(Q377,LISTAS!$F$5:$G$1006,2,0))</f>
        <v/>
      </c>
      <c r="S377" s="36" t="str">
        <f t="shared" si="79"/>
        <v/>
      </c>
      <c r="T377" s="25" t="str">
        <f t="shared" si="80"/>
        <v/>
      </c>
      <c r="U377" s="25" t="str">
        <f t="shared" si="81"/>
        <v/>
      </c>
    </row>
    <row r="378" spans="2:21" ht="16.5" x14ac:dyDescent="0.3">
      <c r="B378" s="51"/>
      <c r="C378" s="51" t="str">
        <f>IF(B378="","",VLOOKUP(B378,LISTAS!$F$5:$G$1006,2,0))</f>
        <v/>
      </c>
      <c r="D378" s="52"/>
      <c r="E378" s="52"/>
      <c r="F378" s="52" t="str">
        <f t="shared" si="71"/>
        <v/>
      </c>
      <c r="G378" s="5"/>
      <c r="H378" s="48" t="str">
        <f t="shared" si="74"/>
        <v/>
      </c>
      <c r="I378" s="63" t="str">
        <f t="shared" si="75"/>
        <v/>
      </c>
      <c r="J378" s="63" t="str">
        <f t="shared" si="75"/>
        <v/>
      </c>
      <c r="K378" s="48" t="str">
        <f t="shared" si="72"/>
        <v/>
      </c>
      <c r="L378" s="67" t="str">
        <f t="shared" si="73"/>
        <v/>
      </c>
      <c r="M378" s="48" t="str">
        <f t="shared" si="76"/>
        <v/>
      </c>
      <c r="N378" s="49">
        <v>55</v>
      </c>
      <c r="O378" s="28"/>
      <c r="P378" s="47" t="str">
        <f t="shared" si="77"/>
        <v/>
      </c>
      <c r="Q378" s="24" t="str">
        <f t="shared" si="78"/>
        <v/>
      </c>
      <c r="R378" s="24" t="str">
        <f>IF($L378="","",VLOOKUP(Q378,LISTAS!$F$5:$G$1006,2,0))</f>
        <v/>
      </c>
      <c r="S378" s="36" t="str">
        <f t="shared" si="79"/>
        <v/>
      </c>
      <c r="T378" s="25" t="str">
        <f t="shared" si="80"/>
        <v/>
      </c>
      <c r="U378" s="25" t="str">
        <f t="shared" si="81"/>
        <v/>
      </c>
    </row>
    <row r="379" spans="2:21" ht="16.5" x14ac:dyDescent="0.3">
      <c r="B379" s="51"/>
      <c r="C379" s="51" t="str">
        <f>IF(B379="","",VLOOKUP(B379,LISTAS!$F$5:$G$1006,2,0))</f>
        <v/>
      </c>
      <c r="D379" s="52"/>
      <c r="E379" s="52"/>
      <c r="F379" s="52" t="str">
        <f t="shared" si="71"/>
        <v/>
      </c>
      <c r="G379" s="5"/>
      <c r="H379" s="48" t="str">
        <f t="shared" si="74"/>
        <v/>
      </c>
      <c r="I379" s="63" t="str">
        <f t="shared" si="75"/>
        <v/>
      </c>
      <c r="J379" s="63" t="str">
        <f t="shared" si="75"/>
        <v/>
      </c>
      <c r="K379" s="48" t="str">
        <f t="shared" si="72"/>
        <v/>
      </c>
      <c r="L379" s="67" t="str">
        <f t="shared" si="73"/>
        <v/>
      </c>
      <c r="M379" s="48" t="str">
        <f t="shared" si="76"/>
        <v/>
      </c>
      <c r="N379" s="49">
        <v>56</v>
      </c>
      <c r="O379" s="28"/>
      <c r="P379" s="47" t="str">
        <f t="shared" si="77"/>
        <v/>
      </c>
      <c r="Q379" s="24" t="str">
        <f t="shared" si="78"/>
        <v/>
      </c>
      <c r="R379" s="24" t="str">
        <f>IF($L379="","",VLOOKUP(Q379,LISTAS!$F$5:$G$1006,2,0))</f>
        <v/>
      </c>
      <c r="S379" s="36" t="str">
        <f t="shared" si="79"/>
        <v/>
      </c>
      <c r="T379" s="25" t="str">
        <f t="shared" si="80"/>
        <v/>
      </c>
      <c r="U379" s="25" t="str">
        <f t="shared" si="81"/>
        <v/>
      </c>
    </row>
    <row r="380" spans="2:21" ht="16.5" x14ac:dyDescent="0.3">
      <c r="B380" s="51"/>
      <c r="C380" s="51" t="str">
        <f>IF(B380="","",VLOOKUP(B380,LISTAS!$F$5:$G$1006,2,0))</f>
        <v/>
      </c>
      <c r="D380" s="52"/>
      <c r="E380" s="52"/>
      <c r="F380" s="52" t="str">
        <f t="shared" si="71"/>
        <v/>
      </c>
      <c r="G380" s="5"/>
      <c r="H380" s="48" t="str">
        <f t="shared" si="74"/>
        <v/>
      </c>
      <c r="I380" s="63" t="str">
        <f t="shared" si="75"/>
        <v/>
      </c>
      <c r="J380" s="63" t="str">
        <f t="shared" si="75"/>
        <v/>
      </c>
      <c r="K380" s="48" t="str">
        <f t="shared" si="72"/>
        <v/>
      </c>
      <c r="L380" s="67" t="str">
        <f t="shared" si="73"/>
        <v/>
      </c>
      <c r="M380" s="48" t="str">
        <f t="shared" si="76"/>
        <v/>
      </c>
      <c r="N380" s="49">
        <v>57</v>
      </c>
      <c r="O380" s="28"/>
      <c r="P380" s="47" t="str">
        <f t="shared" si="77"/>
        <v/>
      </c>
      <c r="Q380" s="24" t="str">
        <f t="shared" si="78"/>
        <v/>
      </c>
      <c r="R380" s="24" t="str">
        <f>IF($L380="","",VLOOKUP(Q380,LISTAS!$F$5:$G$1006,2,0))</f>
        <v/>
      </c>
      <c r="S380" s="36" t="str">
        <f t="shared" si="79"/>
        <v/>
      </c>
      <c r="T380" s="25" t="str">
        <f t="shared" si="80"/>
        <v/>
      </c>
      <c r="U380" s="25" t="str">
        <f t="shared" si="81"/>
        <v/>
      </c>
    </row>
    <row r="381" spans="2:21" ht="16.5" x14ac:dyDescent="0.3">
      <c r="B381" s="51"/>
      <c r="C381" s="51" t="str">
        <f>IF(B381="","",VLOOKUP(B381,LISTAS!$F$5:$G$1006,2,0))</f>
        <v/>
      </c>
      <c r="D381" s="52"/>
      <c r="E381" s="52"/>
      <c r="F381" s="52" t="str">
        <f t="shared" si="71"/>
        <v/>
      </c>
      <c r="G381" s="5"/>
      <c r="H381" s="48" t="str">
        <f t="shared" si="74"/>
        <v/>
      </c>
      <c r="I381" s="63" t="str">
        <f t="shared" si="75"/>
        <v/>
      </c>
      <c r="J381" s="63" t="str">
        <f t="shared" si="75"/>
        <v/>
      </c>
      <c r="K381" s="48" t="str">
        <f t="shared" si="72"/>
        <v/>
      </c>
      <c r="L381" s="67" t="str">
        <f t="shared" si="73"/>
        <v/>
      </c>
      <c r="M381" s="48" t="str">
        <f t="shared" si="76"/>
        <v/>
      </c>
      <c r="N381" s="49">
        <v>58</v>
      </c>
      <c r="O381" s="28"/>
      <c r="P381" s="47" t="str">
        <f t="shared" si="77"/>
        <v/>
      </c>
      <c r="Q381" s="24" t="str">
        <f t="shared" si="78"/>
        <v/>
      </c>
      <c r="R381" s="24" t="str">
        <f>IF($L381="","",VLOOKUP(Q381,LISTAS!$F$5:$G$1006,2,0))</f>
        <v/>
      </c>
      <c r="S381" s="36" t="str">
        <f t="shared" si="79"/>
        <v/>
      </c>
      <c r="T381" s="25" t="str">
        <f t="shared" si="80"/>
        <v/>
      </c>
      <c r="U381" s="25" t="str">
        <f t="shared" si="81"/>
        <v/>
      </c>
    </row>
    <row r="382" spans="2:21" ht="16.5" x14ac:dyDescent="0.3">
      <c r="B382" s="51"/>
      <c r="C382" s="51" t="str">
        <f>IF(B382="","",VLOOKUP(B382,LISTAS!$F$5:$G$1006,2,0))</f>
        <v/>
      </c>
      <c r="D382" s="52"/>
      <c r="E382" s="52"/>
      <c r="F382" s="52" t="str">
        <f t="shared" si="71"/>
        <v/>
      </c>
      <c r="G382" s="5"/>
      <c r="H382" s="48" t="str">
        <f t="shared" si="74"/>
        <v/>
      </c>
      <c r="I382" s="63" t="str">
        <f t="shared" si="75"/>
        <v/>
      </c>
      <c r="J382" s="63" t="str">
        <f t="shared" si="75"/>
        <v/>
      </c>
      <c r="K382" s="48" t="str">
        <f t="shared" si="72"/>
        <v/>
      </c>
      <c r="L382" s="67" t="str">
        <f t="shared" si="73"/>
        <v/>
      </c>
      <c r="M382" s="48" t="str">
        <f t="shared" si="76"/>
        <v/>
      </c>
      <c r="N382" s="49">
        <v>59</v>
      </c>
      <c r="O382" s="28"/>
      <c r="P382" s="47" t="str">
        <f t="shared" si="77"/>
        <v/>
      </c>
      <c r="Q382" s="24" t="str">
        <f t="shared" si="78"/>
        <v/>
      </c>
      <c r="R382" s="24" t="str">
        <f>IF($L382="","",VLOOKUP(Q382,LISTAS!$F$5:$G$1006,2,0))</f>
        <v/>
      </c>
      <c r="S382" s="36" t="str">
        <f t="shared" si="79"/>
        <v/>
      </c>
      <c r="T382" s="25" t="str">
        <f t="shared" si="80"/>
        <v/>
      </c>
      <c r="U382" s="25" t="str">
        <f t="shared" si="81"/>
        <v/>
      </c>
    </row>
    <row r="383" spans="2:21" ht="16.5" x14ac:dyDescent="0.3">
      <c r="B383" s="51"/>
      <c r="C383" s="51" t="str">
        <f>IF(B383="","",VLOOKUP(B383,LISTAS!$F$5:$G$1006,2,0))</f>
        <v/>
      </c>
      <c r="D383" s="52"/>
      <c r="E383" s="52"/>
      <c r="F383" s="52" t="str">
        <f t="shared" si="71"/>
        <v/>
      </c>
      <c r="G383" s="5"/>
      <c r="H383" s="48" t="str">
        <f t="shared" si="74"/>
        <v/>
      </c>
      <c r="I383" s="63" t="str">
        <f t="shared" si="75"/>
        <v/>
      </c>
      <c r="J383" s="63" t="str">
        <f t="shared" si="75"/>
        <v/>
      </c>
      <c r="K383" s="48" t="str">
        <f t="shared" si="72"/>
        <v/>
      </c>
      <c r="L383" s="67" t="str">
        <f t="shared" si="73"/>
        <v/>
      </c>
      <c r="M383" s="48" t="str">
        <f t="shared" si="76"/>
        <v/>
      </c>
      <c r="N383" s="49">
        <v>60</v>
      </c>
      <c r="O383" s="28"/>
      <c r="P383" s="47" t="str">
        <f t="shared" si="77"/>
        <v/>
      </c>
      <c r="Q383" s="24" t="str">
        <f t="shared" si="78"/>
        <v/>
      </c>
      <c r="R383" s="24" t="str">
        <f>IF($L383="","",VLOOKUP(Q383,LISTAS!$F$5:$G$1006,2,0))</f>
        <v/>
      </c>
      <c r="S383" s="36" t="str">
        <f t="shared" si="79"/>
        <v/>
      </c>
      <c r="T383" s="25" t="str">
        <f t="shared" si="80"/>
        <v/>
      </c>
      <c r="U383" s="25" t="str">
        <f t="shared" si="81"/>
        <v/>
      </c>
    </row>
    <row r="384" spans="2:21" ht="16.5" x14ac:dyDescent="0.3">
      <c r="B384" s="51"/>
      <c r="C384" s="51" t="str">
        <f>IF(B384="","",VLOOKUP(B384,LISTAS!$F$5:$G$1006,2,0))</f>
        <v/>
      </c>
      <c r="D384" s="52"/>
      <c r="E384" s="52"/>
      <c r="F384" s="52" t="str">
        <f t="shared" si="71"/>
        <v/>
      </c>
      <c r="G384" s="5"/>
      <c r="H384" s="48" t="str">
        <f t="shared" si="74"/>
        <v/>
      </c>
      <c r="I384" s="63" t="str">
        <f t="shared" si="75"/>
        <v/>
      </c>
      <c r="J384" s="63" t="str">
        <f t="shared" si="75"/>
        <v/>
      </c>
      <c r="K384" s="48" t="str">
        <f t="shared" si="72"/>
        <v/>
      </c>
      <c r="L384" s="67" t="str">
        <f t="shared" si="73"/>
        <v/>
      </c>
      <c r="M384" s="48" t="str">
        <f t="shared" si="76"/>
        <v/>
      </c>
      <c r="N384" s="49">
        <v>61</v>
      </c>
      <c r="O384" s="28"/>
      <c r="P384" s="47" t="str">
        <f t="shared" si="77"/>
        <v/>
      </c>
      <c r="Q384" s="24" t="str">
        <f t="shared" si="78"/>
        <v/>
      </c>
      <c r="R384" s="24" t="str">
        <f>IF($L384="","",VLOOKUP(Q384,LISTAS!$F$5:$G$1006,2,0))</f>
        <v/>
      </c>
      <c r="S384" s="36" t="str">
        <f t="shared" si="79"/>
        <v/>
      </c>
      <c r="T384" s="25" t="str">
        <f t="shared" si="80"/>
        <v/>
      </c>
      <c r="U384" s="25" t="str">
        <f t="shared" si="81"/>
        <v/>
      </c>
    </row>
    <row r="385" spans="2:21" ht="16.5" x14ac:dyDescent="0.3">
      <c r="B385" s="51"/>
      <c r="C385" s="51" t="str">
        <f>IF(B385="","",VLOOKUP(B385,LISTAS!$F$5:$G$1006,2,0))</f>
        <v/>
      </c>
      <c r="D385" s="52"/>
      <c r="E385" s="52"/>
      <c r="F385" s="52" t="str">
        <f t="shared" si="71"/>
        <v/>
      </c>
      <c r="G385" s="5"/>
      <c r="H385" s="48" t="str">
        <f t="shared" si="74"/>
        <v/>
      </c>
      <c r="I385" s="63" t="str">
        <f t="shared" si="75"/>
        <v/>
      </c>
      <c r="J385" s="63" t="str">
        <f t="shared" si="75"/>
        <v/>
      </c>
      <c r="K385" s="48" t="str">
        <f t="shared" si="72"/>
        <v/>
      </c>
      <c r="L385" s="67" t="str">
        <f t="shared" si="73"/>
        <v/>
      </c>
      <c r="M385" s="48" t="str">
        <f t="shared" si="76"/>
        <v/>
      </c>
      <c r="N385" s="49">
        <v>62</v>
      </c>
      <c r="O385" s="28"/>
      <c r="P385" s="47" t="str">
        <f t="shared" si="77"/>
        <v/>
      </c>
      <c r="Q385" s="24" t="str">
        <f t="shared" si="78"/>
        <v/>
      </c>
      <c r="R385" s="24" t="str">
        <f>IF($L385="","",VLOOKUP(Q385,LISTAS!$F$5:$G$1006,2,0))</f>
        <v/>
      </c>
      <c r="S385" s="36" t="str">
        <f t="shared" si="79"/>
        <v/>
      </c>
      <c r="T385" s="25" t="str">
        <f t="shared" si="80"/>
        <v/>
      </c>
      <c r="U385" s="25" t="str">
        <f t="shared" si="81"/>
        <v/>
      </c>
    </row>
    <row r="386" spans="2:21" ht="16.5" x14ac:dyDescent="0.3">
      <c r="B386" s="51"/>
      <c r="C386" s="51" t="str">
        <f>IF(B386="","",VLOOKUP(B386,LISTAS!$F$5:$G$1006,2,0))</f>
        <v/>
      </c>
      <c r="D386" s="52"/>
      <c r="E386" s="52"/>
      <c r="F386" s="52" t="str">
        <f t="shared" si="71"/>
        <v/>
      </c>
      <c r="G386" s="5"/>
      <c r="H386" s="48" t="str">
        <f t="shared" si="74"/>
        <v/>
      </c>
      <c r="I386" s="63" t="str">
        <f t="shared" si="75"/>
        <v/>
      </c>
      <c r="J386" s="63" t="str">
        <f t="shared" si="75"/>
        <v/>
      </c>
      <c r="K386" s="48" t="str">
        <f t="shared" si="72"/>
        <v/>
      </c>
      <c r="L386" s="67" t="str">
        <f t="shared" si="73"/>
        <v/>
      </c>
      <c r="M386" s="48" t="str">
        <f t="shared" si="76"/>
        <v/>
      </c>
      <c r="N386" s="49">
        <v>63</v>
      </c>
      <c r="O386" s="28"/>
      <c r="P386" s="47" t="str">
        <f t="shared" si="77"/>
        <v/>
      </c>
      <c r="Q386" s="24" t="str">
        <f t="shared" si="78"/>
        <v/>
      </c>
      <c r="R386" s="24" t="str">
        <f>IF($L386="","",VLOOKUP(Q386,LISTAS!$F$5:$G$1006,2,0))</f>
        <v/>
      </c>
      <c r="S386" s="36" t="str">
        <f t="shared" si="79"/>
        <v/>
      </c>
      <c r="T386" s="25" t="str">
        <f t="shared" si="80"/>
        <v/>
      </c>
      <c r="U386" s="25" t="str">
        <f t="shared" si="81"/>
        <v/>
      </c>
    </row>
    <row r="387" spans="2:21" ht="16.5" x14ac:dyDescent="0.3">
      <c r="B387" s="51"/>
      <c r="C387" s="51" t="str">
        <f>IF(B387="","",VLOOKUP(B387,LISTAS!$F$5:$G$1006,2,0))</f>
        <v/>
      </c>
      <c r="D387" s="52"/>
      <c r="E387" s="52"/>
      <c r="F387" s="52" t="str">
        <f t="shared" si="71"/>
        <v/>
      </c>
      <c r="G387" s="5"/>
      <c r="H387" s="48" t="str">
        <f t="shared" si="74"/>
        <v/>
      </c>
      <c r="I387" s="63" t="str">
        <f t="shared" si="75"/>
        <v/>
      </c>
      <c r="J387" s="63" t="str">
        <f t="shared" si="75"/>
        <v/>
      </c>
      <c r="K387" s="48" t="str">
        <f t="shared" si="72"/>
        <v/>
      </c>
      <c r="L387" s="67" t="str">
        <f t="shared" si="73"/>
        <v/>
      </c>
      <c r="M387" s="48" t="str">
        <f t="shared" si="76"/>
        <v/>
      </c>
      <c r="N387" s="49">
        <v>64</v>
      </c>
      <c r="O387" s="28"/>
      <c r="P387" s="47" t="str">
        <f t="shared" si="77"/>
        <v/>
      </c>
      <c r="Q387" s="24" t="str">
        <f t="shared" si="78"/>
        <v/>
      </c>
      <c r="R387" s="24" t="str">
        <f>IF($L387="","",VLOOKUP(Q387,LISTAS!$F$5:$G$1006,2,0))</f>
        <v/>
      </c>
      <c r="S387" s="36" t="str">
        <f t="shared" si="79"/>
        <v/>
      </c>
      <c r="T387" s="25" t="str">
        <f t="shared" si="80"/>
        <v/>
      </c>
      <c r="U387" s="25" t="str">
        <f t="shared" si="81"/>
        <v/>
      </c>
    </row>
    <row r="388" spans="2:21" ht="16.5" x14ac:dyDescent="0.3">
      <c r="B388" s="51"/>
      <c r="C388" s="51" t="str">
        <f>IF(B388="","",VLOOKUP(B388,LISTAS!$F$5:$G$1006,2,0))</f>
        <v/>
      </c>
      <c r="D388" s="52"/>
      <c r="E388" s="52"/>
      <c r="F388" s="52" t="str">
        <f t="shared" ref="F388:F423" si="82">IF(D388="",IF(E388="","",SUM(D388:E388)),SUM(D388:E388))</f>
        <v/>
      </c>
      <c r="G388" s="5"/>
      <c r="H388" s="48" t="str">
        <f t="shared" si="74"/>
        <v/>
      </c>
      <c r="I388" s="63" t="str">
        <f t="shared" si="75"/>
        <v/>
      </c>
      <c r="J388" s="63" t="str">
        <f t="shared" si="75"/>
        <v/>
      </c>
      <c r="K388" s="48" t="str">
        <f t="shared" ref="K388:K423" si="83">IF($L388="","",F388)</f>
        <v/>
      </c>
      <c r="L388" s="67" t="str">
        <f t="shared" ref="L388:L423" si="84">H388</f>
        <v/>
      </c>
      <c r="M388" s="48" t="str">
        <f t="shared" si="76"/>
        <v/>
      </c>
      <c r="N388" s="49">
        <v>65</v>
      </c>
      <c r="O388" s="28"/>
      <c r="P388" s="47" t="str">
        <f t="shared" si="77"/>
        <v/>
      </c>
      <c r="Q388" s="24" t="str">
        <f t="shared" si="78"/>
        <v/>
      </c>
      <c r="R388" s="24" t="str">
        <f>IF($L388="","",VLOOKUP(Q388,LISTAS!$F$5:$G$1006,2,0))</f>
        <v/>
      </c>
      <c r="S388" s="36" t="str">
        <f t="shared" si="79"/>
        <v/>
      </c>
      <c r="T388" s="25" t="str">
        <f t="shared" si="80"/>
        <v/>
      </c>
      <c r="U388" s="25" t="str">
        <f t="shared" si="81"/>
        <v/>
      </c>
    </row>
    <row r="389" spans="2:21" ht="16.5" x14ac:dyDescent="0.3">
      <c r="B389" s="51"/>
      <c r="C389" s="51" t="str">
        <f>IF(B389="","",VLOOKUP(B389,LISTAS!$F$5:$G$1006,2,0))</f>
        <v/>
      </c>
      <c r="D389" s="52"/>
      <c r="E389" s="52"/>
      <c r="F389" s="52" t="str">
        <f t="shared" si="82"/>
        <v/>
      </c>
      <c r="G389" s="5"/>
      <c r="H389" s="48" t="str">
        <f t="shared" ref="H389:H423" si="85">IF(F389="","",F389+(ROW(F389)/1000))</f>
        <v/>
      </c>
      <c r="I389" s="63" t="str">
        <f t="shared" ref="I389:J423" si="86">IF($L389="","",IF(B389="","",B389))</f>
        <v/>
      </c>
      <c r="J389" s="63" t="str">
        <f t="shared" si="86"/>
        <v/>
      </c>
      <c r="K389" s="48" t="str">
        <f t="shared" si="83"/>
        <v/>
      </c>
      <c r="L389" s="67" t="str">
        <f t="shared" si="84"/>
        <v/>
      </c>
      <c r="M389" s="48" t="str">
        <f t="shared" ref="M389:M423" si="87">IF(L389="","",LARGE($L$324:$L$423,N389))</f>
        <v/>
      </c>
      <c r="N389" s="49">
        <v>66</v>
      </c>
      <c r="O389" s="28"/>
      <c r="P389" s="47" t="str">
        <f t="shared" ref="P389:P423" si="88">IF(S389&lt;&gt;"",_xlfn.RANK.EQ(S389,$S$324:$S$423,0),"")</f>
        <v/>
      </c>
      <c r="Q389" s="24" t="str">
        <f t="shared" ref="Q389:Q423" si="89">IF($L389="","",VLOOKUP(M389,$H$324:$K$423,2,0))</f>
        <v/>
      </c>
      <c r="R389" s="24" t="str">
        <f>IF($L389="","",VLOOKUP(Q389,LISTAS!$F$5:$G$1006,2,0))</f>
        <v/>
      </c>
      <c r="S389" s="36" t="str">
        <f t="shared" ref="S389:S423" si="90">IF($L389="","",VLOOKUP(M389,$H$324:$K$423,4,0))</f>
        <v/>
      </c>
      <c r="T389" s="25" t="str">
        <f t="shared" ref="T389:T423" si="91">IF($P389="","",IF(S389=$U$5,"",IF($P389=1,400,IF($P389=2,340,IF($P389=3,300,IF($P389=4,280,IF($P389=5,270,IF($P389=6,260,IF($P389=7,250,IF($P389=8,240,IF($P389=9,200,IF($P389=10,200,IF($P389=11,200,IF($P389=12,200,IF($P389=13,200,IF($P389=14,200,IF($P389=15,200,IF($P389=16,200,IF($P389&gt;16,"","")))))))))))))))))))</f>
        <v/>
      </c>
      <c r="U389" s="25" t="str">
        <f t="shared" ref="U389:U423" si="92">IF(P389="","",IF($S$5="NÃO","",IF(S389=$U$5,"",IF(P389=1,400,IF(P389=2,340,IF(P389=3,300,IF(P389=4,280,IF(P389=5,270,IF(P389=6,260,IF(P389=7,250,IF(P389=8,240,IF(P389=9,200,IF(P389=10,200,IF(P389=11,200,IF(P389=12,200,IF(P389=13,200,IF(P389=14,200,IF(P389=15,200,IF(P389=16,200,IF(P389&gt;16,"",""))))))))))))))))))))</f>
        <v/>
      </c>
    </row>
    <row r="390" spans="2:21" ht="16.5" x14ac:dyDescent="0.3">
      <c r="B390" s="51"/>
      <c r="C390" s="51" t="str">
        <f>IF(B390="","",VLOOKUP(B390,LISTAS!$F$5:$G$1006,2,0))</f>
        <v/>
      </c>
      <c r="D390" s="52"/>
      <c r="E390" s="52"/>
      <c r="F390" s="52" t="str">
        <f t="shared" si="82"/>
        <v/>
      </c>
      <c r="G390" s="5"/>
      <c r="H390" s="48" t="str">
        <f t="shared" si="85"/>
        <v/>
      </c>
      <c r="I390" s="63" t="str">
        <f t="shared" si="86"/>
        <v/>
      </c>
      <c r="J390" s="63" t="str">
        <f t="shared" si="86"/>
        <v/>
      </c>
      <c r="K390" s="48" t="str">
        <f t="shared" si="83"/>
        <v/>
      </c>
      <c r="L390" s="67" t="str">
        <f t="shared" si="84"/>
        <v/>
      </c>
      <c r="M390" s="48" t="str">
        <f t="shared" si="87"/>
        <v/>
      </c>
      <c r="N390" s="49">
        <v>67</v>
      </c>
      <c r="O390" s="28"/>
      <c r="P390" s="47" t="str">
        <f t="shared" si="88"/>
        <v/>
      </c>
      <c r="Q390" s="24" t="str">
        <f t="shared" si="89"/>
        <v/>
      </c>
      <c r="R390" s="24" t="str">
        <f>IF($L390="","",VLOOKUP(Q390,LISTAS!$F$5:$G$1006,2,0))</f>
        <v/>
      </c>
      <c r="S390" s="36" t="str">
        <f t="shared" si="90"/>
        <v/>
      </c>
      <c r="T390" s="25" t="str">
        <f t="shared" si="91"/>
        <v/>
      </c>
      <c r="U390" s="25" t="str">
        <f t="shared" si="92"/>
        <v/>
      </c>
    </row>
    <row r="391" spans="2:21" ht="16.5" x14ac:dyDescent="0.3">
      <c r="B391" s="51"/>
      <c r="C391" s="51" t="str">
        <f>IF(B391="","",VLOOKUP(B391,LISTAS!$F$5:$G$1006,2,0))</f>
        <v/>
      </c>
      <c r="D391" s="52"/>
      <c r="E391" s="52"/>
      <c r="F391" s="52" t="str">
        <f t="shared" si="82"/>
        <v/>
      </c>
      <c r="G391" s="5"/>
      <c r="H391" s="48" t="str">
        <f t="shared" si="85"/>
        <v/>
      </c>
      <c r="I391" s="63" t="str">
        <f t="shared" si="86"/>
        <v/>
      </c>
      <c r="J391" s="63" t="str">
        <f t="shared" si="86"/>
        <v/>
      </c>
      <c r="K391" s="48" t="str">
        <f t="shared" si="83"/>
        <v/>
      </c>
      <c r="L391" s="67" t="str">
        <f t="shared" si="84"/>
        <v/>
      </c>
      <c r="M391" s="48" t="str">
        <f t="shared" si="87"/>
        <v/>
      </c>
      <c r="N391" s="49">
        <v>68</v>
      </c>
      <c r="O391" s="28"/>
      <c r="P391" s="47" t="str">
        <f t="shared" si="88"/>
        <v/>
      </c>
      <c r="Q391" s="24" t="str">
        <f t="shared" si="89"/>
        <v/>
      </c>
      <c r="R391" s="24" t="str">
        <f>IF($L391="","",VLOOKUP(Q391,LISTAS!$F$5:$G$1006,2,0))</f>
        <v/>
      </c>
      <c r="S391" s="36" t="str">
        <f t="shared" si="90"/>
        <v/>
      </c>
      <c r="T391" s="25" t="str">
        <f t="shared" si="91"/>
        <v/>
      </c>
      <c r="U391" s="25" t="str">
        <f t="shared" si="92"/>
        <v/>
      </c>
    </row>
    <row r="392" spans="2:21" ht="16.5" x14ac:dyDescent="0.3">
      <c r="B392" s="51"/>
      <c r="C392" s="51" t="str">
        <f>IF(B392="","",VLOOKUP(B392,LISTAS!$F$5:$G$1006,2,0))</f>
        <v/>
      </c>
      <c r="D392" s="52"/>
      <c r="E392" s="52"/>
      <c r="F392" s="52" t="str">
        <f t="shared" si="82"/>
        <v/>
      </c>
      <c r="G392" s="5"/>
      <c r="H392" s="48" t="str">
        <f t="shared" si="85"/>
        <v/>
      </c>
      <c r="I392" s="63" t="str">
        <f t="shared" si="86"/>
        <v/>
      </c>
      <c r="J392" s="63" t="str">
        <f t="shared" si="86"/>
        <v/>
      </c>
      <c r="K392" s="48" t="str">
        <f t="shared" si="83"/>
        <v/>
      </c>
      <c r="L392" s="67" t="str">
        <f t="shared" si="84"/>
        <v/>
      </c>
      <c r="M392" s="48" t="str">
        <f t="shared" si="87"/>
        <v/>
      </c>
      <c r="N392" s="49">
        <v>69</v>
      </c>
      <c r="O392" s="28"/>
      <c r="P392" s="47" t="str">
        <f t="shared" si="88"/>
        <v/>
      </c>
      <c r="Q392" s="24" t="str">
        <f t="shared" si="89"/>
        <v/>
      </c>
      <c r="R392" s="24" t="str">
        <f>IF($L392="","",VLOOKUP(Q392,LISTAS!$F$5:$G$1006,2,0))</f>
        <v/>
      </c>
      <c r="S392" s="36" t="str">
        <f t="shared" si="90"/>
        <v/>
      </c>
      <c r="T392" s="25" t="str">
        <f t="shared" si="91"/>
        <v/>
      </c>
      <c r="U392" s="25" t="str">
        <f t="shared" si="92"/>
        <v/>
      </c>
    </row>
    <row r="393" spans="2:21" ht="16.5" x14ac:dyDescent="0.3">
      <c r="B393" s="51"/>
      <c r="C393" s="51" t="str">
        <f>IF(B393="","",VLOOKUP(B393,LISTAS!$F$5:$G$1006,2,0))</f>
        <v/>
      </c>
      <c r="D393" s="52"/>
      <c r="E393" s="52"/>
      <c r="F393" s="52" t="str">
        <f t="shared" si="82"/>
        <v/>
      </c>
      <c r="G393" s="5"/>
      <c r="H393" s="48" t="str">
        <f t="shared" si="85"/>
        <v/>
      </c>
      <c r="I393" s="63" t="str">
        <f t="shared" si="86"/>
        <v/>
      </c>
      <c r="J393" s="63" t="str">
        <f t="shared" si="86"/>
        <v/>
      </c>
      <c r="K393" s="48" t="str">
        <f t="shared" si="83"/>
        <v/>
      </c>
      <c r="L393" s="67" t="str">
        <f t="shared" si="84"/>
        <v/>
      </c>
      <c r="M393" s="48" t="str">
        <f t="shared" si="87"/>
        <v/>
      </c>
      <c r="N393" s="49">
        <v>70</v>
      </c>
      <c r="O393" s="28"/>
      <c r="P393" s="47" t="str">
        <f t="shared" si="88"/>
        <v/>
      </c>
      <c r="Q393" s="24" t="str">
        <f t="shared" si="89"/>
        <v/>
      </c>
      <c r="R393" s="24" t="str">
        <f>IF($L393="","",VLOOKUP(Q393,LISTAS!$F$5:$G$1006,2,0))</f>
        <v/>
      </c>
      <c r="S393" s="36" t="str">
        <f t="shared" si="90"/>
        <v/>
      </c>
      <c r="T393" s="25" t="str">
        <f t="shared" si="91"/>
        <v/>
      </c>
      <c r="U393" s="25" t="str">
        <f t="shared" si="92"/>
        <v/>
      </c>
    </row>
    <row r="394" spans="2:21" ht="16.5" x14ac:dyDescent="0.3">
      <c r="B394" s="51"/>
      <c r="C394" s="51" t="str">
        <f>IF(B394="","",VLOOKUP(B394,LISTAS!$F$5:$G$1006,2,0))</f>
        <v/>
      </c>
      <c r="D394" s="52"/>
      <c r="E394" s="52"/>
      <c r="F394" s="52" t="str">
        <f t="shared" si="82"/>
        <v/>
      </c>
      <c r="G394" s="5"/>
      <c r="H394" s="48" t="str">
        <f t="shared" si="85"/>
        <v/>
      </c>
      <c r="I394" s="63" t="str">
        <f t="shared" si="86"/>
        <v/>
      </c>
      <c r="J394" s="63" t="str">
        <f t="shared" si="86"/>
        <v/>
      </c>
      <c r="K394" s="48" t="str">
        <f t="shared" si="83"/>
        <v/>
      </c>
      <c r="L394" s="67" t="str">
        <f t="shared" si="84"/>
        <v/>
      </c>
      <c r="M394" s="48" t="str">
        <f t="shared" si="87"/>
        <v/>
      </c>
      <c r="N394" s="49">
        <v>71</v>
      </c>
      <c r="O394" s="28"/>
      <c r="P394" s="47" t="str">
        <f t="shared" si="88"/>
        <v/>
      </c>
      <c r="Q394" s="24" t="str">
        <f t="shared" si="89"/>
        <v/>
      </c>
      <c r="R394" s="24" t="str">
        <f>IF($L394="","",VLOOKUP(Q394,LISTAS!$F$5:$G$1006,2,0))</f>
        <v/>
      </c>
      <c r="S394" s="36" t="str">
        <f t="shared" si="90"/>
        <v/>
      </c>
      <c r="T394" s="25" t="str">
        <f t="shared" si="91"/>
        <v/>
      </c>
      <c r="U394" s="25" t="str">
        <f t="shared" si="92"/>
        <v/>
      </c>
    </row>
    <row r="395" spans="2:21" ht="16.5" x14ac:dyDescent="0.3">
      <c r="B395" s="51"/>
      <c r="C395" s="51" t="str">
        <f>IF(B395="","",VLOOKUP(B395,LISTAS!$F$5:$G$1006,2,0))</f>
        <v/>
      </c>
      <c r="D395" s="52"/>
      <c r="E395" s="52"/>
      <c r="F395" s="52" t="str">
        <f t="shared" si="82"/>
        <v/>
      </c>
      <c r="G395" s="5"/>
      <c r="H395" s="48" t="str">
        <f t="shared" si="85"/>
        <v/>
      </c>
      <c r="I395" s="63" t="str">
        <f t="shared" si="86"/>
        <v/>
      </c>
      <c r="J395" s="63" t="str">
        <f t="shared" si="86"/>
        <v/>
      </c>
      <c r="K395" s="48" t="str">
        <f t="shared" si="83"/>
        <v/>
      </c>
      <c r="L395" s="67" t="str">
        <f t="shared" si="84"/>
        <v/>
      </c>
      <c r="M395" s="48" t="str">
        <f t="shared" si="87"/>
        <v/>
      </c>
      <c r="N395" s="49">
        <v>72</v>
      </c>
      <c r="O395" s="28"/>
      <c r="P395" s="47" t="str">
        <f t="shared" si="88"/>
        <v/>
      </c>
      <c r="Q395" s="24" t="str">
        <f t="shared" si="89"/>
        <v/>
      </c>
      <c r="R395" s="24" t="str">
        <f>IF($L395="","",VLOOKUP(Q395,LISTAS!$F$5:$G$1006,2,0))</f>
        <v/>
      </c>
      <c r="S395" s="36" t="str">
        <f t="shared" si="90"/>
        <v/>
      </c>
      <c r="T395" s="25" t="str">
        <f t="shared" si="91"/>
        <v/>
      </c>
      <c r="U395" s="25" t="str">
        <f t="shared" si="92"/>
        <v/>
      </c>
    </row>
    <row r="396" spans="2:21" ht="16.5" x14ac:dyDescent="0.3">
      <c r="B396" s="51"/>
      <c r="C396" s="51" t="str">
        <f>IF(B396="","",VLOOKUP(B396,LISTAS!$F$5:$G$1006,2,0))</f>
        <v/>
      </c>
      <c r="D396" s="52"/>
      <c r="E396" s="52"/>
      <c r="F396" s="52" t="str">
        <f t="shared" si="82"/>
        <v/>
      </c>
      <c r="G396" s="5"/>
      <c r="H396" s="48" t="str">
        <f t="shared" si="85"/>
        <v/>
      </c>
      <c r="I396" s="63" t="str">
        <f t="shared" si="86"/>
        <v/>
      </c>
      <c r="J396" s="63" t="str">
        <f t="shared" si="86"/>
        <v/>
      </c>
      <c r="K396" s="48" t="str">
        <f t="shared" si="83"/>
        <v/>
      </c>
      <c r="L396" s="67" t="str">
        <f t="shared" si="84"/>
        <v/>
      </c>
      <c r="M396" s="48" t="str">
        <f t="shared" si="87"/>
        <v/>
      </c>
      <c r="N396" s="49">
        <v>73</v>
      </c>
      <c r="O396" s="28"/>
      <c r="P396" s="47" t="str">
        <f t="shared" si="88"/>
        <v/>
      </c>
      <c r="Q396" s="24" t="str">
        <f t="shared" si="89"/>
        <v/>
      </c>
      <c r="R396" s="24" t="str">
        <f>IF($L396="","",VLOOKUP(Q396,LISTAS!$F$5:$G$1006,2,0))</f>
        <v/>
      </c>
      <c r="S396" s="36" t="str">
        <f t="shared" si="90"/>
        <v/>
      </c>
      <c r="T396" s="25" t="str">
        <f t="shared" si="91"/>
        <v/>
      </c>
      <c r="U396" s="25" t="str">
        <f t="shared" si="92"/>
        <v/>
      </c>
    </row>
    <row r="397" spans="2:21" ht="16.5" x14ac:dyDescent="0.3">
      <c r="B397" s="51"/>
      <c r="C397" s="51" t="str">
        <f>IF(B397="","",VLOOKUP(B397,LISTAS!$F$5:$G$1006,2,0))</f>
        <v/>
      </c>
      <c r="D397" s="52"/>
      <c r="E397" s="52"/>
      <c r="F397" s="52" t="str">
        <f t="shared" si="82"/>
        <v/>
      </c>
      <c r="G397" s="5"/>
      <c r="H397" s="48" t="str">
        <f t="shared" si="85"/>
        <v/>
      </c>
      <c r="I397" s="63" t="str">
        <f t="shared" si="86"/>
        <v/>
      </c>
      <c r="J397" s="63" t="str">
        <f t="shared" si="86"/>
        <v/>
      </c>
      <c r="K397" s="48" t="str">
        <f t="shared" si="83"/>
        <v/>
      </c>
      <c r="L397" s="67" t="str">
        <f t="shared" si="84"/>
        <v/>
      </c>
      <c r="M397" s="48" t="str">
        <f t="shared" si="87"/>
        <v/>
      </c>
      <c r="N397" s="49">
        <v>74</v>
      </c>
      <c r="O397" s="28"/>
      <c r="P397" s="47" t="str">
        <f t="shared" si="88"/>
        <v/>
      </c>
      <c r="Q397" s="24" t="str">
        <f t="shared" si="89"/>
        <v/>
      </c>
      <c r="R397" s="24" t="str">
        <f>IF($L397="","",VLOOKUP(Q397,LISTAS!$F$5:$G$1006,2,0))</f>
        <v/>
      </c>
      <c r="S397" s="36" t="str">
        <f t="shared" si="90"/>
        <v/>
      </c>
      <c r="T397" s="25" t="str">
        <f t="shared" si="91"/>
        <v/>
      </c>
      <c r="U397" s="25" t="str">
        <f t="shared" si="92"/>
        <v/>
      </c>
    </row>
    <row r="398" spans="2:21" ht="16.5" x14ac:dyDescent="0.3">
      <c r="B398" s="51"/>
      <c r="C398" s="51" t="str">
        <f>IF(B398="","",VLOOKUP(B398,LISTAS!$F$5:$G$1006,2,0))</f>
        <v/>
      </c>
      <c r="D398" s="52"/>
      <c r="E398" s="52"/>
      <c r="F398" s="52" t="str">
        <f t="shared" si="82"/>
        <v/>
      </c>
      <c r="G398" s="5"/>
      <c r="H398" s="48" t="str">
        <f t="shared" si="85"/>
        <v/>
      </c>
      <c r="I398" s="63" t="str">
        <f t="shared" si="86"/>
        <v/>
      </c>
      <c r="J398" s="63" t="str">
        <f t="shared" si="86"/>
        <v/>
      </c>
      <c r="K398" s="48" t="str">
        <f t="shared" si="83"/>
        <v/>
      </c>
      <c r="L398" s="67" t="str">
        <f t="shared" si="84"/>
        <v/>
      </c>
      <c r="M398" s="48" t="str">
        <f t="shared" si="87"/>
        <v/>
      </c>
      <c r="N398" s="49">
        <v>75</v>
      </c>
      <c r="O398" s="28"/>
      <c r="P398" s="47" t="str">
        <f t="shared" si="88"/>
        <v/>
      </c>
      <c r="Q398" s="24" t="str">
        <f t="shared" si="89"/>
        <v/>
      </c>
      <c r="R398" s="24" t="str">
        <f>IF($L398="","",VLOOKUP(Q398,LISTAS!$F$5:$G$1006,2,0))</f>
        <v/>
      </c>
      <c r="S398" s="36" t="str">
        <f t="shared" si="90"/>
        <v/>
      </c>
      <c r="T398" s="25" t="str">
        <f t="shared" si="91"/>
        <v/>
      </c>
      <c r="U398" s="25" t="str">
        <f t="shared" si="92"/>
        <v/>
      </c>
    </row>
    <row r="399" spans="2:21" ht="16.5" x14ac:dyDescent="0.3">
      <c r="B399" s="51"/>
      <c r="C399" s="51" t="str">
        <f>IF(B399="","",VLOOKUP(B399,LISTAS!$F$5:$G$1006,2,0))</f>
        <v/>
      </c>
      <c r="D399" s="52"/>
      <c r="E399" s="52"/>
      <c r="F399" s="52" t="str">
        <f t="shared" si="82"/>
        <v/>
      </c>
      <c r="G399" s="5"/>
      <c r="H399" s="48" t="str">
        <f t="shared" si="85"/>
        <v/>
      </c>
      <c r="I399" s="63" t="str">
        <f t="shared" si="86"/>
        <v/>
      </c>
      <c r="J399" s="63" t="str">
        <f t="shared" si="86"/>
        <v/>
      </c>
      <c r="K399" s="48" t="str">
        <f t="shared" si="83"/>
        <v/>
      </c>
      <c r="L399" s="67" t="str">
        <f t="shared" si="84"/>
        <v/>
      </c>
      <c r="M399" s="48" t="str">
        <f t="shared" si="87"/>
        <v/>
      </c>
      <c r="N399" s="49">
        <v>76</v>
      </c>
      <c r="O399" s="28"/>
      <c r="P399" s="47" t="str">
        <f t="shared" si="88"/>
        <v/>
      </c>
      <c r="Q399" s="24" t="str">
        <f t="shared" si="89"/>
        <v/>
      </c>
      <c r="R399" s="24" t="str">
        <f>IF($L399="","",VLOOKUP(Q399,LISTAS!$F$5:$G$1006,2,0))</f>
        <v/>
      </c>
      <c r="S399" s="36" t="str">
        <f t="shared" si="90"/>
        <v/>
      </c>
      <c r="T399" s="25" t="str">
        <f t="shared" si="91"/>
        <v/>
      </c>
      <c r="U399" s="25" t="str">
        <f t="shared" si="92"/>
        <v/>
      </c>
    </row>
    <row r="400" spans="2:21" ht="16.5" x14ac:dyDescent="0.3">
      <c r="B400" s="51"/>
      <c r="C400" s="51" t="str">
        <f>IF(B400="","",VLOOKUP(B400,LISTAS!$F$5:$G$1006,2,0))</f>
        <v/>
      </c>
      <c r="D400" s="52"/>
      <c r="E400" s="52"/>
      <c r="F400" s="52" t="str">
        <f t="shared" si="82"/>
        <v/>
      </c>
      <c r="G400" s="5"/>
      <c r="H400" s="48" t="str">
        <f t="shared" si="85"/>
        <v/>
      </c>
      <c r="I400" s="63" t="str">
        <f t="shared" si="86"/>
        <v/>
      </c>
      <c r="J400" s="63" t="str">
        <f t="shared" si="86"/>
        <v/>
      </c>
      <c r="K400" s="48" t="str">
        <f t="shared" si="83"/>
        <v/>
      </c>
      <c r="L400" s="67" t="str">
        <f t="shared" si="84"/>
        <v/>
      </c>
      <c r="M400" s="48" t="str">
        <f t="shared" si="87"/>
        <v/>
      </c>
      <c r="N400" s="49">
        <v>77</v>
      </c>
      <c r="O400" s="28"/>
      <c r="P400" s="47" t="str">
        <f t="shared" si="88"/>
        <v/>
      </c>
      <c r="Q400" s="24" t="str">
        <f t="shared" si="89"/>
        <v/>
      </c>
      <c r="R400" s="24" t="str">
        <f>IF($L400="","",VLOOKUP(Q400,LISTAS!$F$5:$G$1006,2,0))</f>
        <v/>
      </c>
      <c r="S400" s="36" t="str">
        <f t="shared" si="90"/>
        <v/>
      </c>
      <c r="T400" s="25" t="str">
        <f t="shared" si="91"/>
        <v/>
      </c>
      <c r="U400" s="25" t="str">
        <f t="shared" si="92"/>
        <v/>
      </c>
    </row>
    <row r="401" spans="2:21" ht="16.5" x14ac:dyDescent="0.3">
      <c r="B401" s="51"/>
      <c r="C401" s="51" t="str">
        <f>IF(B401="","",VLOOKUP(B401,LISTAS!$F$5:$G$1006,2,0))</f>
        <v/>
      </c>
      <c r="D401" s="52"/>
      <c r="E401" s="52"/>
      <c r="F401" s="52" t="str">
        <f t="shared" si="82"/>
        <v/>
      </c>
      <c r="G401" s="5"/>
      <c r="H401" s="48" t="str">
        <f t="shared" si="85"/>
        <v/>
      </c>
      <c r="I401" s="63" t="str">
        <f t="shared" si="86"/>
        <v/>
      </c>
      <c r="J401" s="63" t="str">
        <f t="shared" si="86"/>
        <v/>
      </c>
      <c r="K401" s="48" t="str">
        <f t="shared" si="83"/>
        <v/>
      </c>
      <c r="L401" s="67" t="str">
        <f t="shared" si="84"/>
        <v/>
      </c>
      <c r="M401" s="48" t="str">
        <f t="shared" si="87"/>
        <v/>
      </c>
      <c r="N401" s="49">
        <v>78</v>
      </c>
      <c r="O401" s="28"/>
      <c r="P401" s="47" t="str">
        <f t="shared" si="88"/>
        <v/>
      </c>
      <c r="Q401" s="24" t="str">
        <f t="shared" si="89"/>
        <v/>
      </c>
      <c r="R401" s="24" t="str">
        <f>IF($L401="","",VLOOKUP(Q401,LISTAS!$F$5:$G$1006,2,0))</f>
        <v/>
      </c>
      <c r="S401" s="36" t="str">
        <f t="shared" si="90"/>
        <v/>
      </c>
      <c r="T401" s="25" t="str">
        <f t="shared" si="91"/>
        <v/>
      </c>
      <c r="U401" s="25" t="str">
        <f t="shared" si="92"/>
        <v/>
      </c>
    </row>
    <row r="402" spans="2:21" ht="16.5" x14ac:dyDescent="0.3">
      <c r="B402" s="51"/>
      <c r="C402" s="51" t="str">
        <f>IF(B402="","",VLOOKUP(B402,LISTAS!$F$5:$G$1006,2,0))</f>
        <v/>
      </c>
      <c r="D402" s="52"/>
      <c r="E402" s="52"/>
      <c r="F402" s="52" t="str">
        <f t="shared" si="82"/>
        <v/>
      </c>
      <c r="G402" s="5"/>
      <c r="H402" s="48" t="str">
        <f t="shared" si="85"/>
        <v/>
      </c>
      <c r="I402" s="63" t="str">
        <f t="shared" si="86"/>
        <v/>
      </c>
      <c r="J402" s="63" t="str">
        <f t="shared" si="86"/>
        <v/>
      </c>
      <c r="K402" s="48" t="str">
        <f t="shared" si="83"/>
        <v/>
      </c>
      <c r="L402" s="67" t="str">
        <f t="shared" si="84"/>
        <v/>
      </c>
      <c r="M402" s="48" t="str">
        <f t="shared" si="87"/>
        <v/>
      </c>
      <c r="N402" s="49">
        <v>79</v>
      </c>
      <c r="O402" s="28"/>
      <c r="P402" s="47" t="str">
        <f t="shared" si="88"/>
        <v/>
      </c>
      <c r="Q402" s="24" t="str">
        <f t="shared" si="89"/>
        <v/>
      </c>
      <c r="R402" s="24" t="str">
        <f>IF($L402="","",VLOOKUP(Q402,LISTAS!$F$5:$G$1006,2,0))</f>
        <v/>
      </c>
      <c r="S402" s="36" t="str">
        <f t="shared" si="90"/>
        <v/>
      </c>
      <c r="T402" s="25" t="str">
        <f t="shared" si="91"/>
        <v/>
      </c>
      <c r="U402" s="25" t="str">
        <f t="shared" si="92"/>
        <v/>
      </c>
    </row>
    <row r="403" spans="2:21" ht="16.5" x14ac:dyDescent="0.3">
      <c r="B403" s="51"/>
      <c r="C403" s="51" t="str">
        <f>IF(B403="","",VLOOKUP(B403,LISTAS!$F$5:$G$1006,2,0))</f>
        <v/>
      </c>
      <c r="D403" s="52"/>
      <c r="E403" s="52"/>
      <c r="F403" s="52" t="str">
        <f t="shared" si="82"/>
        <v/>
      </c>
      <c r="G403" s="5"/>
      <c r="H403" s="48" t="str">
        <f t="shared" si="85"/>
        <v/>
      </c>
      <c r="I403" s="63" t="str">
        <f t="shared" si="86"/>
        <v/>
      </c>
      <c r="J403" s="63" t="str">
        <f t="shared" si="86"/>
        <v/>
      </c>
      <c r="K403" s="48" t="str">
        <f t="shared" si="83"/>
        <v/>
      </c>
      <c r="L403" s="67" t="str">
        <f t="shared" si="84"/>
        <v/>
      </c>
      <c r="M403" s="48" t="str">
        <f t="shared" si="87"/>
        <v/>
      </c>
      <c r="N403" s="49">
        <v>80</v>
      </c>
      <c r="O403" s="28"/>
      <c r="P403" s="47" t="str">
        <f t="shared" si="88"/>
        <v/>
      </c>
      <c r="Q403" s="24" t="str">
        <f t="shared" si="89"/>
        <v/>
      </c>
      <c r="R403" s="24" t="str">
        <f>IF($L403="","",VLOOKUP(Q403,LISTAS!$F$5:$G$1006,2,0))</f>
        <v/>
      </c>
      <c r="S403" s="36" t="str">
        <f t="shared" si="90"/>
        <v/>
      </c>
      <c r="T403" s="25" t="str">
        <f t="shared" si="91"/>
        <v/>
      </c>
      <c r="U403" s="25" t="str">
        <f t="shared" si="92"/>
        <v/>
      </c>
    </row>
    <row r="404" spans="2:21" ht="16.5" x14ac:dyDescent="0.3">
      <c r="B404" s="51"/>
      <c r="C404" s="51" t="str">
        <f>IF(B404="","",VLOOKUP(B404,LISTAS!$F$5:$G$1006,2,0))</f>
        <v/>
      </c>
      <c r="D404" s="52"/>
      <c r="E404" s="52"/>
      <c r="F404" s="52" t="str">
        <f t="shared" si="82"/>
        <v/>
      </c>
      <c r="G404" s="5"/>
      <c r="H404" s="48" t="str">
        <f t="shared" si="85"/>
        <v/>
      </c>
      <c r="I404" s="63" t="str">
        <f t="shared" si="86"/>
        <v/>
      </c>
      <c r="J404" s="63" t="str">
        <f t="shared" si="86"/>
        <v/>
      </c>
      <c r="K404" s="48" t="str">
        <f t="shared" si="83"/>
        <v/>
      </c>
      <c r="L404" s="67" t="str">
        <f t="shared" si="84"/>
        <v/>
      </c>
      <c r="M404" s="48" t="str">
        <f t="shared" si="87"/>
        <v/>
      </c>
      <c r="N404" s="49">
        <v>81</v>
      </c>
      <c r="O404" s="28"/>
      <c r="P404" s="47" t="str">
        <f t="shared" si="88"/>
        <v/>
      </c>
      <c r="Q404" s="24" t="str">
        <f t="shared" si="89"/>
        <v/>
      </c>
      <c r="R404" s="24" t="str">
        <f>IF($L404="","",VLOOKUP(Q404,LISTAS!$F$5:$G$1006,2,0))</f>
        <v/>
      </c>
      <c r="S404" s="36" t="str">
        <f t="shared" si="90"/>
        <v/>
      </c>
      <c r="T404" s="25" t="str">
        <f t="shared" si="91"/>
        <v/>
      </c>
      <c r="U404" s="25" t="str">
        <f t="shared" si="92"/>
        <v/>
      </c>
    </row>
    <row r="405" spans="2:21" ht="16.5" x14ac:dyDescent="0.3">
      <c r="B405" s="51"/>
      <c r="C405" s="51" t="str">
        <f>IF(B405="","",VLOOKUP(B405,LISTAS!$F$5:$G$1006,2,0))</f>
        <v/>
      </c>
      <c r="D405" s="52"/>
      <c r="E405" s="52"/>
      <c r="F405" s="52" t="str">
        <f t="shared" si="82"/>
        <v/>
      </c>
      <c r="G405" s="5"/>
      <c r="H405" s="48" t="str">
        <f t="shared" si="85"/>
        <v/>
      </c>
      <c r="I405" s="63" t="str">
        <f t="shared" si="86"/>
        <v/>
      </c>
      <c r="J405" s="63" t="str">
        <f t="shared" si="86"/>
        <v/>
      </c>
      <c r="K405" s="48" t="str">
        <f t="shared" si="83"/>
        <v/>
      </c>
      <c r="L405" s="67" t="str">
        <f t="shared" si="84"/>
        <v/>
      </c>
      <c r="M405" s="48" t="str">
        <f t="shared" si="87"/>
        <v/>
      </c>
      <c r="N405" s="49">
        <v>82</v>
      </c>
      <c r="O405" s="28"/>
      <c r="P405" s="47" t="str">
        <f t="shared" si="88"/>
        <v/>
      </c>
      <c r="Q405" s="24" t="str">
        <f t="shared" si="89"/>
        <v/>
      </c>
      <c r="R405" s="24" t="str">
        <f>IF($L405="","",VLOOKUP(Q405,LISTAS!$F$5:$G$1006,2,0))</f>
        <v/>
      </c>
      <c r="S405" s="36" t="str">
        <f t="shared" si="90"/>
        <v/>
      </c>
      <c r="T405" s="25" t="str">
        <f t="shared" si="91"/>
        <v/>
      </c>
      <c r="U405" s="25" t="str">
        <f t="shared" si="92"/>
        <v/>
      </c>
    </row>
    <row r="406" spans="2:21" ht="16.5" x14ac:dyDescent="0.3">
      <c r="B406" s="51"/>
      <c r="C406" s="51" t="str">
        <f>IF(B406="","",VLOOKUP(B406,LISTAS!$F$5:$G$1006,2,0))</f>
        <v/>
      </c>
      <c r="D406" s="52"/>
      <c r="E406" s="52"/>
      <c r="F406" s="52" t="str">
        <f t="shared" si="82"/>
        <v/>
      </c>
      <c r="G406" s="5"/>
      <c r="H406" s="48" t="str">
        <f t="shared" si="85"/>
        <v/>
      </c>
      <c r="I406" s="63" t="str">
        <f t="shared" si="86"/>
        <v/>
      </c>
      <c r="J406" s="63" t="str">
        <f t="shared" si="86"/>
        <v/>
      </c>
      <c r="K406" s="48" t="str">
        <f t="shared" si="83"/>
        <v/>
      </c>
      <c r="L406" s="67" t="str">
        <f t="shared" si="84"/>
        <v/>
      </c>
      <c r="M406" s="48" t="str">
        <f t="shared" si="87"/>
        <v/>
      </c>
      <c r="N406" s="49">
        <v>83</v>
      </c>
      <c r="O406" s="28"/>
      <c r="P406" s="47" t="str">
        <f t="shared" si="88"/>
        <v/>
      </c>
      <c r="Q406" s="24" t="str">
        <f t="shared" si="89"/>
        <v/>
      </c>
      <c r="R406" s="24" t="str">
        <f>IF($L406="","",VLOOKUP(Q406,LISTAS!$F$5:$G$1006,2,0))</f>
        <v/>
      </c>
      <c r="S406" s="36" t="str">
        <f t="shared" si="90"/>
        <v/>
      </c>
      <c r="T406" s="25" t="str">
        <f t="shared" si="91"/>
        <v/>
      </c>
      <c r="U406" s="25" t="str">
        <f t="shared" si="92"/>
        <v/>
      </c>
    </row>
    <row r="407" spans="2:21" ht="16.5" x14ac:dyDescent="0.3">
      <c r="B407" s="51"/>
      <c r="C407" s="51" t="str">
        <f>IF(B407="","",VLOOKUP(B407,LISTAS!$F$5:$G$1006,2,0))</f>
        <v/>
      </c>
      <c r="D407" s="52"/>
      <c r="E407" s="52"/>
      <c r="F407" s="52" t="str">
        <f t="shared" si="82"/>
        <v/>
      </c>
      <c r="G407" s="5"/>
      <c r="H407" s="48" t="str">
        <f t="shared" si="85"/>
        <v/>
      </c>
      <c r="I407" s="63" t="str">
        <f t="shared" si="86"/>
        <v/>
      </c>
      <c r="J407" s="63" t="str">
        <f t="shared" si="86"/>
        <v/>
      </c>
      <c r="K407" s="48" t="str">
        <f t="shared" si="83"/>
        <v/>
      </c>
      <c r="L407" s="67" t="str">
        <f t="shared" si="84"/>
        <v/>
      </c>
      <c r="M407" s="48" t="str">
        <f t="shared" si="87"/>
        <v/>
      </c>
      <c r="N407" s="49">
        <v>84</v>
      </c>
      <c r="O407" s="28"/>
      <c r="P407" s="47" t="str">
        <f t="shared" si="88"/>
        <v/>
      </c>
      <c r="Q407" s="24" t="str">
        <f t="shared" si="89"/>
        <v/>
      </c>
      <c r="R407" s="24" t="str">
        <f>IF($L407="","",VLOOKUP(Q407,LISTAS!$F$5:$G$1006,2,0))</f>
        <v/>
      </c>
      <c r="S407" s="36" t="str">
        <f t="shared" si="90"/>
        <v/>
      </c>
      <c r="T407" s="25" t="str">
        <f t="shared" si="91"/>
        <v/>
      </c>
      <c r="U407" s="25" t="str">
        <f t="shared" si="92"/>
        <v/>
      </c>
    </row>
    <row r="408" spans="2:21" ht="16.5" x14ac:dyDescent="0.3">
      <c r="B408" s="51"/>
      <c r="C408" s="51" t="str">
        <f>IF(B408="","",VLOOKUP(B408,LISTAS!$F$5:$G$1006,2,0))</f>
        <v/>
      </c>
      <c r="D408" s="52"/>
      <c r="E408" s="52"/>
      <c r="F408" s="52" t="str">
        <f t="shared" si="82"/>
        <v/>
      </c>
      <c r="G408" s="5"/>
      <c r="H408" s="48" t="str">
        <f t="shared" si="85"/>
        <v/>
      </c>
      <c r="I408" s="63" t="str">
        <f t="shared" si="86"/>
        <v/>
      </c>
      <c r="J408" s="63" t="str">
        <f t="shared" si="86"/>
        <v/>
      </c>
      <c r="K408" s="48" t="str">
        <f t="shared" si="83"/>
        <v/>
      </c>
      <c r="L408" s="67" t="str">
        <f t="shared" si="84"/>
        <v/>
      </c>
      <c r="M408" s="48" t="str">
        <f t="shared" si="87"/>
        <v/>
      </c>
      <c r="N408" s="49">
        <v>85</v>
      </c>
      <c r="O408" s="28"/>
      <c r="P408" s="47" t="str">
        <f t="shared" si="88"/>
        <v/>
      </c>
      <c r="Q408" s="24" t="str">
        <f t="shared" si="89"/>
        <v/>
      </c>
      <c r="R408" s="24" t="str">
        <f>IF($L408="","",VLOOKUP(Q408,LISTAS!$F$5:$G$1006,2,0))</f>
        <v/>
      </c>
      <c r="S408" s="36" t="str">
        <f t="shared" si="90"/>
        <v/>
      </c>
      <c r="T408" s="25" t="str">
        <f t="shared" si="91"/>
        <v/>
      </c>
      <c r="U408" s="25" t="str">
        <f t="shared" si="92"/>
        <v/>
      </c>
    </row>
    <row r="409" spans="2:21" ht="16.5" x14ac:dyDescent="0.3">
      <c r="B409" s="51"/>
      <c r="C409" s="51" t="str">
        <f>IF(B409="","",VLOOKUP(B409,LISTAS!$F$5:$G$1006,2,0))</f>
        <v/>
      </c>
      <c r="D409" s="52"/>
      <c r="E409" s="52"/>
      <c r="F409" s="52" t="str">
        <f t="shared" si="82"/>
        <v/>
      </c>
      <c r="G409" s="5"/>
      <c r="H409" s="48" t="str">
        <f t="shared" si="85"/>
        <v/>
      </c>
      <c r="I409" s="63" t="str">
        <f t="shared" si="86"/>
        <v/>
      </c>
      <c r="J409" s="63" t="str">
        <f t="shared" si="86"/>
        <v/>
      </c>
      <c r="K409" s="48" t="str">
        <f t="shared" si="83"/>
        <v/>
      </c>
      <c r="L409" s="67" t="str">
        <f t="shared" si="84"/>
        <v/>
      </c>
      <c r="M409" s="48" t="str">
        <f t="shared" si="87"/>
        <v/>
      </c>
      <c r="N409" s="49">
        <v>86</v>
      </c>
      <c r="O409" s="28"/>
      <c r="P409" s="47" t="str">
        <f t="shared" si="88"/>
        <v/>
      </c>
      <c r="Q409" s="24" t="str">
        <f t="shared" si="89"/>
        <v/>
      </c>
      <c r="R409" s="24" t="str">
        <f>IF($L409="","",VLOOKUP(Q409,LISTAS!$F$5:$G$1006,2,0))</f>
        <v/>
      </c>
      <c r="S409" s="36" t="str">
        <f t="shared" si="90"/>
        <v/>
      </c>
      <c r="T409" s="25" t="str">
        <f t="shared" si="91"/>
        <v/>
      </c>
      <c r="U409" s="25" t="str">
        <f t="shared" si="92"/>
        <v/>
      </c>
    </row>
    <row r="410" spans="2:21" ht="16.5" x14ac:dyDescent="0.3">
      <c r="B410" s="51"/>
      <c r="C410" s="51" t="str">
        <f>IF(B410="","",VLOOKUP(B410,LISTAS!$F$5:$G$1006,2,0))</f>
        <v/>
      </c>
      <c r="D410" s="52"/>
      <c r="E410" s="52"/>
      <c r="F410" s="52" t="str">
        <f t="shared" si="82"/>
        <v/>
      </c>
      <c r="G410" s="5"/>
      <c r="H410" s="48" t="str">
        <f t="shared" si="85"/>
        <v/>
      </c>
      <c r="I410" s="63" t="str">
        <f t="shared" si="86"/>
        <v/>
      </c>
      <c r="J410" s="63" t="str">
        <f t="shared" si="86"/>
        <v/>
      </c>
      <c r="K410" s="48" t="str">
        <f t="shared" si="83"/>
        <v/>
      </c>
      <c r="L410" s="67" t="str">
        <f t="shared" si="84"/>
        <v/>
      </c>
      <c r="M410" s="48" t="str">
        <f t="shared" si="87"/>
        <v/>
      </c>
      <c r="N410" s="49">
        <v>87</v>
      </c>
      <c r="O410" s="28"/>
      <c r="P410" s="47" t="str">
        <f t="shared" si="88"/>
        <v/>
      </c>
      <c r="Q410" s="24" t="str">
        <f t="shared" si="89"/>
        <v/>
      </c>
      <c r="R410" s="24" t="str">
        <f>IF($L410="","",VLOOKUP(Q410,LISTAS!$F$5:$G$1006,2,0))</f>
        <v/>
      </c>
      <c r="S410" s="36" t="str">
        <f t="shared" si="90"/>
        <v/>
      </c>
      <c r="T410" s="25" t="str">
        <f t="shared" si="91"/>
        <v/>
      </c>
      <c r="U410" s="25" t="str">
        <f t="shared" si="92"/>
        <v/>
      </c>
    </row>
    <row r="411" spans="2:21" ht="16.5" x14ac:dyDescent="0.3">
      <c r="B411" s="51"/>
      <c r="C411" s="51" t="str">
        <f>IF(B411="","",VLOOKUP(B411,LISTAS!$F$5:$G$1006,2,0))</f>
        <v/>
      </c>
      <c r="D411" s="52"/>
      <c r="E411" s="52"/>
      <c r="F411" s="52" t="str">
        <f t="shared" si="82"/>
        <v/>
      </c>
      <c r="G411" s="5"/>
      <c r="H411" s="48" t="str">
        <f t="shared" si="85"/>
        <v/>
      </c>
      <c r="I411" s="63" t="str">
        <f t="shared" si="86"/>
        <v/>
      </c>
      <c r="J411" s="63" t="str">
        <f t="shared" si="86"/>
        <v/>
      </c>
      <c r="K411" s="48" t="str">
        <f t="shared" si="83"/>
        <v/>
      </c>
      <c r="L411" s="67" t="str">
        <f t="shared" si="84"/>
        <v/>
      </c>
      <c r="M411" s="48" t="str">
        <f t="shared" si="87"/>
        <v/>
      </c>
      <c r="N411" s="49">
        <v>88</v>
      </c>
      <c r="O411" s="28"/>
      <c r="P411" s="47" t="str">
        <f t="shared" si="88"/>
        <v/>
      </c>
      <c r="Q411" s="24" t="str">
        <f t="shared" si="89"/>
        <v/>
      </c>
      <c r="R411" s="24" t="str">
        <f>IF($L411="","",VLOOKUP(Q411,LISTAS!$F$5:$G$1006,2,0))</f>
        <v/>
      </c>
      <c r="S411" s="36" t="str">
        <f t="shared" si="90"/>
        <v/>
      </c>
      <c r="T411" s="25" t="str">
        <f t="shared" si="91"/>
        <v/>
      </c>
      <c r="U411" s="25" t="str">
        <f t="shared" si="92"/>
        <v/>
      </c>
    </row>
    <row r="412" spans="2:21" ht="16.5" x14ac:dyDescent="0.3">
      <c r="B412" s="51"/>
      <c r="C412" s="51" t="str">
        <f>IF(B412="","",VLOOKUP(B412,LISTAS!$F$5:$G$1006,2,0))</f>
        <v/>
      </c>
      <c r="D412" s="52"/>
      <c r="E412" s="52"/>
      <c r="F412" s="52" t="str">
        <f t="shared" si="82"/>
        <v/>
      </c>
      <c r="G412" s="5"/>
      <c r="H412" s="48" t="str">
        <f t="shared" si="85"/>
        <v/>
      </c>
      <c r="I412" s="63" t="str">
        <f t="shared" si="86"/>
        <v/>
      </c>
      <c r="J412" s="63" t="str">
        <f t="shared" si="86"/>
        <v/>
      </c>
      <c r="K412" s="48" t="str">
        <f t="shared" si="83"/>
        <v/>
      </c>
      <c r="L412" s="67" t="str">
        <f t="shared" si="84"/>
        <v/>
      </c>
      <c r="M412" s="48" t="str">
        <f t="shared" si="87"/>
        <v/>
      </c>
      <c r="N412" s="49">
        <v>89</v>
      </c>
      <c r="O412" s="28"/>
      <c r="P412" s="47" t="str">
        <f t="shared" si="88"/>
        <v/>
      </c>
      <c r="Q412" s="24" t="str">
        <f t="shared" si="89"/>
        <v/>
      </c>
      <c r="R412" s="24" t="str">
        <f>IF($L412="","",VLOOKUP(Q412,LISTAS!$F$5:$G$1006,2,0))</f>
        <v/>
      </c>
      <c r="S412" s="36" t="str">
        <f t="shared" si="90"/>
        <v/>
      </c>
      <c r="T412" s="25" t="str">
        <f t="shared" si="91"/>
        <v/>
      </c>
      <c r="U412" s="25" t="str">
        <f t="shared" si="92"/>
        <v/>
      </c>
    </row>
    <row r="413" spans="2:21" ht="16.5" x14ac:dyDescent="0.3">
      <c r="B413" s="51"/>
      <c r="C413" s="51" t="str">
        <f>IF(B413="","",VLOOKUP(B413,LISTAS!$F$5:$G$1006,2,0))</f>
        <v/>
      </c>
      <c r="D413" s="52"/>
      <c r="E413" s="52"/>
      <c r="F413" s="52" t="str">
        <f t="shared" si="82"/>
        <v/>
      </c>
      <c r="G413" s="5"/>
      <c r="H413" s="48" t="str">
        <f t="shared" si="85"/>
        <v/>
      </c>
      <c r="I413" s="63" t="str">
        <f t="shared" si="86"/>
        <v/>
      </c>
      <c r="J413" s="63" t="str">
        <f t="shared" si="86"/>
        <v/>
      </c>
      <c r="K413" s="48" t="str">
        <f t="shared" si="83"/>
        <v/>
      </c>
      <c r="L413" s="67" t="str">
        <f t="shared" si="84"/>
        <v/>
      </c>
      <c r="M413" s="48" t="str">
        <f t="shared" si="87"/>
        <v/>
      </c>
      <c r="N413" s="49">
        <v>90</v>
      </c>
      <c r="O413" s="28"/>
      <c r="P413" s="47" t="str">
        <f t="shared" si="88"/>
        <v/>
      </c>
      <c r="Q413" s="24" t="str">
        <f t="shared" si="89"/>
        <v/>
      </c>
      <c r="R413" s="24" t="str">
        <f>IF($L413="","",VLOOKUP(Q413,LISTAS!$F$5:$G$1006,2,0))</f>
        <v/>
      </c>
      <c r="S413" s="36" t="str">
        <f t="shared" si="90"/>
        <v/>
      </c>
      <c r="T413" s="25" t="str">
        <f t="shared" si="91"/>
        <v/>
      </c>
      <c r="U413" s="25" t="str">
        <f t="shared" si="92"/>
        <v/>
      </c>
    </row>
    <row r="414" spans="2:21" ht="16.5" x14ac:dyDescent="0.3">
      <c r="B414" s="51"/>
      <c r="C414" s="51" t="str">
        <f>IF(B414="","",VLOOKUP(B414,LISTAS!$F$5:$G$1006,2,0))</f>
        <v/>
      </c>
      <c r="D414" s="52"/>
      <c r="E414" s="52"/>
      <c r="F414" s="52" t="str">
        <f t="shared" si="82"/>
        <v/>
      </c>
      <c r="G414" s="5"/>
      <c r="H414" s="48" t="str">
        <f t="shared" si="85"/>
        <v/>
      </c>
      <c r="I414" s="63" t="str">
        <f t="shared" si="86"/>
        <v/>
      </c>
      <c r="J414" s="63" t="str">
        <f t="shared" si="86"/>
        <v/>
      </c>
      <c r="K414" s="48" t="str">
        <f t="shared" si="83"/>
        <v/>
      </c>
      <c r="L414" s="67" t="str">
        <f t="shared" si="84"/>
        <v/>
      </c>
      <c r="M414" s="48" t="str">
        <f t="shared" si="87"/>
        <v/>
      </c>
      <c r="N414" s="49">
        <v>91</v>
      </c>
      <c r="O414" s="28"/>
      <c r="P414" s="47" t="str">
        <f t="shared" si="88"/>
        <v/>
      </c>
      <c r="Q414" s="24" t="str">
        <f t="shared" si="89"/>
        <v/>
      </c>
      <c r="R414" s="24" t="str">
        <f>IF($L414="","",VLOOKUP(Q414,LISTAS!$F$5:$G$1006,2,0))</f>
        <v/>
      </c>
      <c r="S414" s="36" t="str">
        <f t="shared" si="90"/>
        <v/>
      </c>
      <c r="T414" s="25" t="str">
        <f t="shared" si="91"/>
        <v/>
      </c>
      <c r="U414" s="25" t="str">
        <f t="shared" si="92"/>
        <v/>
      </c>
    </row>
    <row r="415" spans="2:21" ht="16.5" x14ac:dyDescent="0.3">
      <c r="B415" s="51"/>
      <c r="C415" s="51" t="str">
        <f>IF(B415="","",VLOOKUP(B415,LISTAS!$F$5:$G$1006,2,0))</f>
        <v/>
      </c>
      <c r="D415" s="52"/>
      <c r="E415" s="52"/>
      <c r="F415" s="52" t="str">
        <f t="shared" si="82"/>
        <v/>
      </c>
      <c r="G415" s="5"/>
      <c r="H415" s="48" t="str">
        <f t="shared" si="85"/>
        <v/>
      </c>
      <c r="I415" s="63" t="str">
        <f t="shared" si="86"/>
        <v/>
      </c>
      <c r="J415" s="63" t="str">
        <f t="shared" si="86"/>
        <v/>
      </c>
      <c r="K415" s="48" t="str">
        <f t="shared" si="83"/>
        <v/>
      </c>
      <c r="L415" s="67" t="str">
        <f t="shared" si="84"/>
        <v/>
      </c>
      <c r="M415" s="48" t="str">
        <f t="shared" si="87"/>
        <v/>
      </c>
      <c r="N415" s="49">
        <v>92</v>
      </c>
      <c r="O415" s="28"/>
      <c r="P415" s="47" t="str">
        <f t="shared" si="88"/>
        <v/>
      </c>
      <c r="Q415" s="24" t="str">
        <f t="shared" si="89"/>
        <v/>
      </c>
      <c r="R415" s="24" t="str">
        <f>IF($L415="","",VLOOKUP(Q415,LISTAS!$F$5:$G$1006,2,0))</f>
        <v/>
      </c>
      <c r="S415" s="36" t="str">
        <f t="shared" si="90"/>
        <v/>
      </c>
      <c r="T415" s="25" t="str">
        <f t="shared" si="91"/>
        <v/>
      </c>
      <c r="U415" s="25" t="str">
        <f t="shared" si="92"/>
        <v/>
      </c>
    </row>
    <row r="416" spans="2:21" ht="16.5" x14ac:dyDescent="0.3">
      <c r="B416" s="51"/>
      <c r="C416" s="51" t="str">
        <f>IF(B416="","",VLOOKUP(B416,LISTAS!$F$5:$G$1006,2,0))</f>
        <v/>
      </c>
      <c r="D416" s="52"/>
      <c r="E416" s="52"/>
      <c r="F416" s="52" t="str">
        <f t="shared" si="82"/>
        <v/>
      </c>
      <c r="G416" s="5"/>
      <c r="H416" s="48" t="str">
        <f t="shared" si="85"/>
        <v/>
      </c>
      <c r="I416" s="63" t="str">
        <f t="shared" si="86"/>
        <v/>
      </c>
      <c r="J416" s="63" t="str">
        <f t="shared" si="86"/>
        <v/>
      </c>
      <c r="K416" s="48" t="str">
        <f t="shared" si="83"/>
        <v/>
      </c>
      <c r="L416" s="67" t="str">
        <f t="shared" si="84"/>
        <v/>
      </c>
      <c r="M416" s="48" t="str">
        <f t="shared" si="87"/>
        <v/>
      </c>
      <c r="N416" s="49">
        <v>93</v>
      </c>
      <c r="O416" s="28"/>
      <c r="P416" s="47" t="str">
        <f t="shared" si="88"/>
        <v/>
      </c>
      <c r="Q416" s="24" t="str">
        <f t="shared" si="89"/>
        <v/>
      </c>
      <c r="R416" s="24" t="str">
        <f>IF($L416="","",VLOOKUP(Q416,LISTAS!$F$5:$G$1006,2,0))</f>
        <v/>
      </c>
      <c r="S416" s="36" t="str">
        <f t="shared" si="90"/>
        <v/>
      </c>
      <c r="T416" s="25" t="str">
        <f t="shared" si="91"/>
        <v/>
      </c>
      <c r="U416" s="25" t="str">
        <f t="shared" si="92"/>
        <v/>
      </c>
    </row>
    <row r="417" spans="2:21" ht="16.5" x14ac:dyDescent="0.3">
      <c r="B417" s="51"/>
      <c r="C417" s="51" t="str">
        <f>IF(B417="","",VLOOKUP(B417,LISTAS!$F$5:$G$1006,2,0))</f>
        <v/>
      </c>
      <c r="D417" s="52"/>
      <c r="E417" s="52"/>
      <c r="F417" s="52" t="str">
        <f t="shared" si="82"/>
        <v/>
      </c>
      <c r="G417" s="5"/>
      <c r="H417" s="48" t="str">
        <f t="shared" si="85"/>
        <v/>
      </c>
      <c r="I417" s="63" t="str">
        <f t="shared" si="86"/>
        <v/>
      </c>
      <c r="J417" s="63" t="str">
        <f t="shared" si="86"/>
        <v/>
      </c>
      <c r="K417" s="48" t="str">
        <f t="shared" si="83"/>
        <v/>
      </c>
      <c r="L417" s="67" t="str">
        <f t="shared" si="84"/>
        <v/>
      </c>
      <c r="M417" s="48" t="str">
        <f t="shared" si="87"/>
        <v/>
      </c>
      <c r="N417" s="49">
        <v>94</v>
      </c>
      <c r="O417" s="28"/>
      <c r="P417" s="47" t="str">
        <f t="shared" si="88"/>
        <v/>
      </c>
      <c r="Q417" s="24" t="str">
        <f t="shared" si="89"/>
        <v/>
      </c>
      <c r="R417" s="24" t="str">
        <f>IF($L417="","",VLOOKUP(Q417,LISTAS!$F$5:$G$1006,2,0))</f>
        <v/>
      </c>
      <c r="S417" s="36" t="str">
        <f t="shared" si="90"/>
        <v/>
      </c>
      <c r="T417" s="25" t="str">
        <f t="shared" si="91"/>
        <v/>
      </c>
      <c r="U417" s="25" t="str">
        <f t="shared" si="92"/>
        <v/>
      </c>
    </row>
    <row r="418" spans="2:21" ht="16.5" x14ac:dyDescent="0.3">
      <c r="B418" s="51"/>
      <c r="C418" s="51" t="str">
        <f>IF(B418="","",VLOOKUP(B418,LISTAS!$F$5:$G$1006,2,0))</f>
        <v/>
      </c>
      <c r="D418" s="52"/>
      <c r="E418" s="52"/>
      <c r="F418" s="52" t="str">
        <f t="shared" si="82"/>
        <v/>
      </c>
      <c r="G418" s="5"/>
      <c r="H418" s="48" t="str">
        <f t="shared" si="85"/>
        <v/>
      </c>
      <c r="I418" s="63" t="str">
        <f t="shared" si="86"/>
        <v/>
      </c>
      <c r="J418" s="63" t="str">
        <f t="shared" si="86"/>
        <v/>
      </c>
      <c r="K418" s="48" t="str">
        <f t="shared" si="83"/>
        <v/>
      </c>
      <c r="L418" s="67" t="str">
        <f t="shared" si="84"/>
        <v/>
      </c>
      <c r="M418" s="48" t="str">
        <f t="shared" si="87"/>
        <v/>
      </c>
      <c r="N418" s="49">
        <v>95</v>
      </c>
      <c r="O418" s="28"/>
      <c r="P418" s="47" t="str">
        <f t="shared" si="88"/>
        <v/>
      </c>
      <c r="Q418" s="24" t="str">
        <f t="shared" si="89"/>
        <v/>
      </c>
      <c r="R418" s="24" t="str">
        <f>IF($L418="","",VLOOKUP(Q418,LISTAS!$F$5:$G$1006,2,0))</f>
        <v/>
      </c>
      <c r="S418" s="36" t="str">
        <f t="shared" si="90"/>
        <v/>
      </c>
      <c r="T418" s="25" t="str">
        <f t="shared" si="91"/>
        <v/>
      </c>
      <c r="U418" s="25" t="str">
        <f t="shared" si="92"/>
        <v/>
      </c>
    </row>
    <row r="419" spans="2:21" ht="16.5" x14ac:dyDescent="0.3">
      <c r="B419" s="51"/>
      <c r="C419" s="51" t="str">
        <f>IF(B419="","",VLOOKUP(B419,LISTAS!$F$5:$G$1006,2,0))</f>
        <v/>
      </c>
      <c r="D419" s="52"/>
      <c r="E419" s="52"/>
      <c r="F419" s="52" t="str">
        <f t="shared" si="82"/>
        <v/>
      </c>
      <c r="G419" s="5"/>
      <c r="H419" s="48" t="str">
        <f t="shared" si="85"/>
        <v/>
      </c>
      <c r="I419" s="63" t="str">
        <f t="shared" si="86"/>
        <v/>
      </c>
      <c r="J419" s="63" t="str">
        <f t="shared" si="86"/>
        <v/>
      </c>
      <c r="K419" s="48" t="str">
        <f t="shared" si="83"/>
        <v/>
      </c>
      <c r="L419" s="67" t="str">
        <f t="shared" si="84"/>
        <v/>
      </c>
      <c r="M419" s="48" t="str">
        <f t="shared" si="87"/>
        <v/>
      </c>
      <c r="N419" s="49">
        <v>96</v>
      </c>
      <c r="O419" s="28"/>
      <c r="P419" s="47" t="str">
        <f t="shared" si="88"/>
        <v/>
      </c>
      <c r="Q419" s="24" t="str">
        <f t="shared" si="89"/>
        <v/>
      </c>
      <c r="R419" s="24" t="str">
        <f>IF($L419="","",VLOOKUP(Q419,LISTAS!$F$5:$G$1006,2,0))</f>
        <v/>
      </c>
      <c r="S419" s="36" t="str">
        <f t="shared" si="90"/>
        <v/>
      </c>
      <c r="T419" s="25" t="str">
        <f t="shared" si="91"/>
        <v/>
      </c>
      <c r="U419" s="25" t="str">
        <f t="shared" si="92"/>
        <v/>
      </c>
    </row>
    <row r="420" spans="2:21" ht="16.5" x14ac:dyDescent="0.3">
      <c r="B420" s="51"/>
      <c r="C420" s="51" t="str">
        <f>IF(B420="","",VLOOKUP(B420,LISTAS!$F$5:$G$1006,2,0))</f>
        <v/>
      </c>
      <c r="D420" s="52"/>
      <c r="E420" s="52"/>
      <c r="F420" s="52" t="str">
        <f t="shared" si="82"/>
        <v/>
      </c>
      <c r="G420" s="5"/>
      <c r="H420" s="48" t="str">
        <f t="shared" si="85"/>
        <v/>
      </c>
      <c r="I420" s="63" t="str">
        <f t="shared" si="86"/>
        <v/>
      </c>
      <c r="J420" s="63" t="str">
        <f t="shared" si="86"/>
        <v/>
      </c>
      <c r="K420" s="48" t="str">
        <f t="shared" si="83"/>
        <v/>
      </c>
      <c r="L420" s="67" t="str">
        <f t="shared" si="84"/>
        <v/>
      </c>
      <c r="M420" s="48" t="str">
        <f t="shared" si="87"/>
        <v/>
      </c>
      <c r="N420" s="49">
        <v>97</v>
      </c>
      <c r="O420" s="28"/>
      <c r="P420" s="47" t="str">
        <f t="shared" si="88"/>
        <v/>
      </c>
      <c r="Q420" s="24" t="str">
        <f t="shared" si="89"/>
        <v/>
      </c>
      <c r="R420" s="24" t="str">
        <f>IF($L420="","",VLOOKUP(Q420,LISTAS!$F$5:$G$1006,2,0))</f>
        <v/>
      </c>
      <c r="S420" s="36" t="str">
        <f t="shared" si="90"/>
        <v/>
      </c>
      <c r="T420" s="25" t="str">
        <f t="shared" si="91"/>
        <v/>
      </c>
      <c r="U420" s="25" t="str">
        <f t="shared" si="92"/>
        <v/>
      </c>
    </row>
    <row r="421" spans="2:21" ht="16.5" x14ac:dyDescent="0.3">
      <c r="B421" s="51"/>
      <c r="C421" s="51" t="str">
        <f>IF(B421="","",VLOOKUP(B421,LISTAS!$F$5:$G$1006,2,0))</f>
        <v/>
      </c>
      <c r="D421" s="52"/>
      <c r="E421" s="52"/>
      <c r="F421" s="52" t="str">
        <f t="shared" si="82"/>
        <v/>
      </c>
      <c r="G421" s="5"/>
      <c r="H421" s="48" t="str">
        <f t="shared" si="85"/>
        <v/>
      </c>
      <c r="I421" s="63" t="str">
        <f t="shared" si="86"/>
        <v/>
      </c>
      <c r="J421" s="63" t="str">
        <f t="shared" si="86"/>
        <v/>
      </c>
      <c r="K421" s="48" t="str">
        <f t="shared" si="83"/>
        <v/>
      </c>
      <c r="L421" s="67" t="str">
        <f t="shared" si="84"/>
        <v/>
      </c>
      <c r="M421" s="48" t="str">
        <f t="shared" si="87"/>
        <v/>
      </c>
      <c r="N421" s="49">
        <v>98</v>
      </c>
      <c r="O421" s="28"/>
      <c r="P421" s="47" t="str">
        <f t="shared" si="88"/>
        <v/>
      </c>
      <c r="Q421" s="24" t="str">
        <f t="shared" si="89"/>
        <v/>
      </c>
      <c r="R421" s="24" t="str">
        <f>IF($L421="","",VLOOKUP(Q421,LISTAS!$F$5:$G$1006,2,0))</f>
        <v/>
      </c>
      <c r="S421" s="36" t="str">
        <f t="shared" si="90"/>
        <v/>
      </c>
      <c r="T421" s="25" t="str">
        <f t="shared" si="91"/>
        <v/>
      </c>
      <c r="U421" s="25" t="str">
        <f t="shared" si="92"/>
        <v/>
      </c>
    </row>
    <row r="422" spans="2:21" ht="16.5" x14ac:dyDescent="0.3">
      <c r="B422" s="51"/>
      <c r="C422" s="51" t="str">
        <f>IF(B422="","",VLOOKUP(B422,LISTAS!$F$5:$G$1006,2,0))</f>
        <v/>
      </c>
      <c r="D422" s="52"/>
      <c r="E422" s="52"/>
      <c r="F422" s="52" t="str">
        <f t="shared" si="82"/>
        <v/>
      </c>
      <c r="G422" s="5"/>
      <c r="H422" s="48" t="str">
        <f t="shared" si="85"/>
        <v/>
      </c>
      <c r="I422" s="63" t="str">
        <f t="shared" si="86"/>
        <v/>
      </c>
      <c r="J422" s="63" t="str">
        <f t="shared" si="86"/>
        <v/>
      </c>
      <c r="K422" s="48" t="str">
        <f t="shared" si="83"/>
        <v/>
      </c>
      <c r="L422" s="67" t="str">
        <f t="shared" si="84"/>
        <v/>
      </c>
      <c r="M422" s="48" t="str">
        <f t="shared" si="87"/>
        <v/>
      </c>
      <c r="N422" s="49">
        <v>99</v>
      </c>
      <c r="O422" s="28"/>
      <c r="P422" s="47" t="str">
        <f t="shared" si="88"/>
        <v/>
      </c>
      <c r="Q422" s="24" t="str">
        <f t="shared" si="89"/>
        <v/>
      </c>
      <c r="R422" s="24" t="str">
        <f>IF($L422="","",VLOOKUP(Q422,LISTAS!$F$5:$G$1006,2,0))</f>
        <v/>
      </c>
      <c r="S422" s="36" t="str">
        <f t="shared" si="90"/>
        <v/>
      </c>
      <c r="T422" s="25" t="str">
        <f t="shared" si="91"/>
        <v/>
      </c>
      <c r="U422" s="25" t="str">
        <f t="shared" si="92"/>
        <v/>
      </c>
    </row>
    <row r="423" spans="2:21" ht="16.5" x14ac:dyDescent="0.3">
      <c r="B423" s="51"/>
      <c r="C423" s="51" t="str">
        <f>IF(B423="","",VLOOKUP(B423,LISTAS!$F$5:$G$1006,2,0))</f>
        <v/>
      </c>
      <c r="D423" s="52"/>
      <c r="E423" s="52"/>
      <c r="F423" s="52" t="str">
        <f t="shared" si="82"/>
        <v/>
      </c>
      <c r="G423" s="5"/>
      <c r="H423" s="48" t="str">
        <f t="shared" si="85"/>
        <v/>
      </c>
      <c r="I423" s="63" t="str">
        <f t="shared" si="86"/>
        <v/>
      </c>
      <c r="J423" s="63" t="str">
        <f t="shared" si="86"/>
        <v/>
      </c>
      <c r="K423" s="48" t="str">
        <f t="shared" si="83"/>
        <v/>
      </c>
      <c r="L423" s="67" t="str">
        <f t="shared" si="84"/>
        <v/>
      </c>
      <c r="M423" s="48" t="str">
        <f t="shared" si="87"/>
        <v/>
      </c>
      <c r="N423" s="49">
        <v>100</v>
      </c>
      <c r="O423" s="28"/>
      <c r="P423" s="47" t="str">
        <f t="shared" si="88"/>
        <v/>
      </c>
      <c r="Q423" s="24" t="str">
        <f t="shared" si="89"/>
        <v/>
      </c>
      <c r="R423" s="24" t="str">
        <f>IF($L423="","",VLOOKUP(Q423,LISTAS!$F$5:$G$1006,2,0))</f>
        <v/>
      </c>
      <c r="S423" s="36" t="str">
        <f t="shared" si="90"/>
        <v/>
      </c>
      <c r="T423" s="25" t="str">
        <f t="shared" si="91"/>
        <v/>
      </c>
      <c r="U423" s="25" t="str">
        <f t="shared" si="92"/>
        <v/>
      </c>
    </row>
    <row r="424" spans="2:21" x14ac:dyDescent="0.25">
      <c r="L424" s="70"/>
      <c r="M424" s="68"/>
    </row>
  </sheetData>
  <mergeCells count="14">
    <mergeCell ref="B321:U321"/>
    <mergeCell ref="B322:F322"/>
    <mergeCell ref="P322:U322"/>
    <mergeCell ref="B2:U3"/>
    <mergeCell ref="D5:F5"/>
    <mergeCell ref="B6:U6"/>
    <mergeCell ref="B7:F7"/>
    <mergeCell ref="P7:U7"/>
    <mergeCell ref="B111:U111"/>
    <mergeCell ref="B112:F112"/>
    <mergeCell ref="P112:U112"/>
    <mergeCell ref="B216:U216"/>
    <mergeCell ref="B217:F217"/>
    <mergeCell ref="P217:U217"/>
  </mergeCells>
  <dataValidations count="1">
    <dataValidation type="list" allowBlank="1" showInputMessage="1" showErrorMessage="1" sqref="B10:B108 B119:B213 B219:B318" xr:uid="{00000000-0002-0000-0A00-000000000000}">
      <formula1>$F$5:$F$1006</formula1>
    </dataValidation>
  </dataValidations>
  <printOptions horizontalCentered="1"/>
  <pageMargins left="0.39370078740157483" right="0.39370078740157483" top="0.39370078740157483" bottom="0.39370078740157483" header="0" footer="0"/>
  <pageSetup paperSize="9" scale="80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A00-000003000000}">
          <x14:formula1>
            <xm:f>LISTAS!$D$5:$D$6</xm:f>
          </x14:formula1>
          <xm:sqref>S5 G5</xm:sqref>
        </x14:dataValidation>
        <x14:dataValidation type="list" allowBlank="1" showInputMessage="1" showErrorMessage="1" xr:uid="{00000000-0002-0000-0A00-000004000000}">
          <x14:formula1>
            <xm:f>LISTAS!$F$5:$F$1006</xm:f>
          </x14:formula1>
          <xm:sqref>B324:B424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ilha10">
    <tabColor theme="9"/>
  </sheetPr>
  <dimension ref="B1:AZ36"/>
  <sheetViews>
    <sheetView showGridLines="0" tabSelected="1" topLeftCell="AF4" zoomScale="70" zoomScaleNormal="70" workbookViewId="0">
      <selection activeCell="AN4" sqref="AN4"/>
    </sheetView>
  </sheetViews>
  <sheetFormatPr defaultRowHeight="16.5" x14ac:dyDescent="0.25"/>
  <cols>
    <col min="1" max="1" width="1.28515625" style="3" customWidth="1"/>
    <col min="2" max="2" width="52.85546875" style="43" bestFit="1" customWidth="1"/>
    <col min="3" max="4" width="10.85546875" style="43" customWidth="1"/>
    <col min="5" max="5" width="25.7109375" style="43" bestFit="1" customWidth="1"/>
    <col min="6" max="6" width="25.85546875" style="43" bestFit="1" customWidth="1"/>
    <col min="7" max="7" width="38.140625" style="43" bestFit="1" customWidth="1"/>
    <col min="8" max="8" width="32.7109375" style="43" customWidth="1"/>
    <col min="9" max="10" width="10.85546875" style="43" customWidth="1"/>
    <col min="11" max="11" width="25.7109375" style="43" bestFit="1" customWidth="1"/>
    <col min="12" max="12" width="23.5703125" style="43" bestFit="1" customWidth="1"/>
    <col min="13" max="13" width="38.140625" style="43" bestFit="1" customWidth="1"/>
    <col min="14" max="14" width="10.85546875" style="43" customWidth="1"/>
    <col min="15" max="16" width="10.85546875" style="3" customWidth="1"/>
    <col min="17" max="17" width="24.85546875" style="3" bestFit="1" customWidth="1"/>
    <col min="18" max="18" width="23.5703125" style="3" customWidth="1"/>
    <col min="19" max="19" width="37.28515625" style="3" bestFit="1" customWidth="1"/>
    <col min="20" max="22" width="10.85546875" style="3" customWidth="1"/>
    <col min="23" max="23" width="25.28515625" style="3" bestFit="1" customWidth="1"/>
    <col min="24" max="24" width="25.42578125" style="3" bestFit="1" customWidth="1"/>
    <col min="25" max="25" width="37.7109375" style="3" bestFit="1" customWidth="1"/>
    <col min="26" max="28" width="10.85546875" style="3" customWidth="1"/>
    <col min="29" max="29" width="22.28515625" style="3" bestFit="1" customWidth="1"/>
    <col min="30" max="30" width="23.5703125" style="3" bestFit="1" customWidth="1"/>
    <col min="31" max="31" width="37.7109375" style="3" bestFit="1" customWidth="1"/>
    <col min="32" max="34" width="10.85546875" style="3" customWidth="1"/>
    <col min="35" max="35" width="25.28515625" style="3" bestFit="1" customWidth="1"/>
    <col min="36" max="36" width="23.5703125" style="3" bestFit="1" customWidth="1"/>
    <col min="37" max="37" width="37.7109375" style="3" bestFit="1" customWidth="1"/>
    <col min="38" max="38" width="52.85546875" style="3" hidden="1" customWidth="1"/>
    <col min="39" max="39" width="21.7109375" style="3" hidden="1" customWidth="1"/>
    <col min="40" max="41" width="10.85546875" style="3" customWidth="1"/>
    <col min="42" max="42" width="2.140625" style="3" customWidth="1"/>
    <col min="43" max="43" width="9" style="3" hidden="1" customWidth="1"/>
    <col min="44" max="44" width="15.5703125" style="3" hidden="1" customWidth="1"/>
    <col min="45" max="46" width="11" style="3" hidden="1" customWidth="1"/>
    <col min="47" max="47" width="3.140625" style="3" hidden="1" customWidth="1"/>
    <col min="48" max="48" width="2.85546875" style="3" customWidth="1"/>
    <col min="49" max="49" width="4.7109375" style="3" hidden="1" customWidth="1"/>
    <col min="50" max="50" width="8.85546875" style="3" hidden="1" customWidth="1"/>
    <col min="51" max="51" width="46.7109375" style="3" hidden="1" customWidth="1"/>
    <col min="52" max="52" width="12.42578125" style="3" hidden="1" customWidth="1"/>
    <col min="53" max="16384" width="9.140625" style="3"/>
  </cols>
  <sheetData>
    <row r="1" spans="2:52" s="1" customFormat="1" ht="6.75" customHeight="1" x14ac:dyDescent="0.25">
      <c r="B1" s="1" t="str">
        <f>UPPER("")</f>
        <v/>
      </c>
      <c r="O1" s="4"/>
      <c r="P1" s="4"/>
      <c r="Q1" s="4"/>
      <c r="R1" s="4"/>
      <c r="S1" s="4"/>
      <c r="T1" s="4"/>
    </row>
    <row r="2" spans="2:52" s="1" customFormat="1" ht="65.25" customHeight="1" x14ac:dyDescent="0.25"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155"/>
      <c r="AL2" s="155"/>
      <c r="AM2" s="155"/>
      <c r="AN2" s="155"/>
      <c r="AO2" s="155"/>
      <c r="AP2" s="155"/>
      <c r="AQ2" s="155"/>
      <c r="AR2" s="155"/>
      <c r="AS2" s="155"/>
      <c r="AT2" s="155"/>
      <c r="AU2" s="155"/>
      <c r="AV2" s="155"/>
      <c r="AW2" s="155"/>
      <c r="AX2" s="155"/>
      <c r="AY2" s="155"/>
      <c r="AZ2" s="155"/>
    </row>
    <row r="3" spans="2:52" s="1" customFormat="1" ht="65.25" customHeight="1" x14ac:dyDescent="0.25"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/>
      <c r="AI3" s="155"/>
      <c r="AJ3" s="155"/>
      <c r="AK3" s="155"/>
      <c r="AL3" s="155"/>
      <c r="AM3" s="155"/>
      <c r="AN3" s="155"/>
      <c r="AO3" s="155"/>
      <c r="AP3" s="155"/>
      <c r="AQ3" s="155"/>
      <c r="AR3" s="155"/>
      <c r="AS3" s="155"/>
      <c r="AT3" s="155"/>
      <c r="AU3" s="155"/>
      <c r="AV3" s="155"/>
      <c r="AW3" s="155"/>
      <c r="AX3" s="155"/>
      <c r="AY3" s="155"/>
      <c r="AZ3" s="155"/>
    </row>
    <row r="4" spans="2:52" s="27" customFormat="1" ht="40.5" customHeight="1" x14ac:dyDescent="0.25">
      <c r="B4" s="161" t="s">
        <v>1</v>
      </c>
      <c r="C4" s="163" t="s">
        <v>10</v>
      </c>
      <c r="D4" s="164"/>
      <c r="E4" s="132" t="s">
        <v>642</v>
      </c>
      <c r="F4" s="132" t="s">
        <v>643</v>
      </c>
      <c r="G4" s="132" t="s">
        <v>644</v>
      </c>
      <c r="H4" s="137"/>
      <c r="I4" s="163" t="s">
        <v>5</v>
      </c>
      <c r="J4" s="164"/>
      <c r="K4" s="132" t="s">
        <v>659</v>
      </c>
      <c r="L4" s="132" t="s">
        <v>658</v>
      </c>
      <c r="M4" s="132" t="s">
        <v>657</v>
      </c>
      <c r="N4" s="137"/>
      <c r="O4" s="163" t="s">
        <v>6</v>
      </c>
      <c r="P4" s="164"/>
      <c r="Q4" s="132" t="s">
        <v>656</v>
      </c>
      <c r="R4" s="132" t="s">
        <v>655</v>
      </c>
      <c r="S4" s="132" t="s">
        <v>654</v>
      </c>
      <c r="T4" s="137"/>
      <c r="U4" s="163" t="s">
        <v>7</v>
      </c>
      <c r="V4" s="164"/>
      <c r="W4" s="132" t="s">
        <v>653</v>
      </c>
      <c r="X4" s="132" t="s">
        <v>652</v>
      </c>
      <c r="Y4" s="132" t="s">
        <v>651</v>
      </c>
      <c r="Z4" s="137"/>
      <c r="AA4" s="163" t="s">
        <v>8</v>
      </c>
      <c r="AB4" s="165"/>
      <c r="AC4" s="132" t="s">
        <v>650</v>
      </c>
      <c r="AD4" s="132" t="s">
        <v>649</v>
      </c>
      <c r="AE4" s="132" t="s">
        <v>648</v>
      </c>
      <c r="AF4" s="137"/>
      <c r="AG4" s="163" t="s">
        <v>44</v>
      </c>
      <c r="AH4" s="164"/>
      <c r="AI4" s="132" t="s">
        <v>647</v>
      </c>
      <c r="AJ4" s="132" t="s">
        <v>646</v>
      </c>
      <c r="AK4" s="132" t="s">
        <v>645</v>
      </c>
      <c r="AL4" s="137"/>
      <c r="AM4" s="161" t="s">
        <v>660</v>
      </c>
      <c r="AN4" s="138"/>
      <c r="AO4" s="138"/>
      <c r="AP4" s="23"/>
      <c r="AQ4" s="23"/>
      <c r="AR4" s="23"/>
      <c r="AS4" s="161" t="s">
        <v>3</v>
      </c>
      <c r="AT4" s="23"/>
      <c r="AU4" s="23"/>
      <c r="AV4" s="23"/>
      <c r="AW4" s="162" t="s">
        <v>25</v>
      </c>
      <c r="AX4" s="162"/>
      <c r="AY4" s="162"/>
      <c r="AZ4" s="162"/>
    </row>
    <row r="5" spans="2:52" s="27" customFormat="1" ht="22.5" customHeight="1" x14ac:dyDescent="0.25">
      <c r="B5" s="161"/>
      <c r="C5" s="16" t="s">
        <v>9</v>
      </c>
      <c r="D5" s="53" t="s">
        <v>33</v>
      </c>
      <c r="E5" s="134"/>
      <c r="F5" s="134"/>
      <c r="G5" s="134"/>
      <c r="H5" s="134"/>
      <c r="I5" s="16" t="s">
        <v>9</v>
      </c>
      <c r="J5" s="53" t="s">
        <v>33</v>
      </c>
      <c r="K5" s="134"/>
      <c r="L5" s="134"/>
      <c r="M5" s="134"/>
      <c r="N5" s="134"/>
      <c r="O5" s="16" t="s">
        <v>9</v>
      </c>
      <c r="P5" s="53" t="s">
        <v>33</v>
      </c>
      <c r="Q5" s="134"/>
      <c r="R5" s="134"/>
      <c r="S5" s="134"/>
      <c r="T5" s="134"/>
      <c r="U5" s="16" t="s">
        <v>9</v>
      </c>
      <c r="V5" s="53" t="s">
        <v>33</v>
      </c>
      <c r="W5" s="134"/>
      <c r="X5" s="134"/>
      <c r="Y5" s="134"/>
      <c r="Z5" s="134"/>
      <c r="AA5" s="16" t="s">
        <v>9</v>
      </c>
      <c r="AB5" s="53" t="s">
        <v>33</v>
      </c>
      <c r="AC5" s="134"/>
      <c r="AD5" s="134"/>
      <c r="AE5" s="134"/>
      <c r="AF5" s="134"/>
      <c r="AG5" s="71" t="s">
        <v>9</v>
      </c>
      <c r="AH5" s="72" t="s">
        <v>33</v>
      </c>
      <c r="AI5" s="134"/>
      <c r="AJ5" s="134"/>
      <c r="AK5" s="134"/>
      <c r="AL5" s="134"/>
      <c r="AM5" s="161"/>
      <c r="AN5" s="139"/>
      <c r="AO5" s="139"/>
      <c r="AP5" s="23"/>
      <c r="AQ5" s="23"/>
      <c r="AR5" s="23"/>
      <c r="AS5" s="161"/>
      <c r="AT5" s="23"/>
      <c r="AU5" s="23"/>
      <c r="AV5" s="23"/>
      <c r="AW5" s="162"/>
      <c r="AX5" s="162"/>
      <c r="AY5" s="162"/>
      <c r="AZ5" s="162"/>
    </row>
    <row r="6" spans="2:52" s="27" customFormat="1" ht="6.75" customHeight="1" x14ac:dyDescent="0.25"/>
    <row r="7" spans="2:52" ht="24.75" customHeight="1" x14ac:dyDescent="0.25">
      <c r="B7" s="37" t="s">
        <v>792</v>
      </c>
      <c r="C7" s="44">
        <f>IF($B7="","",SUMIF('07F'!$R:$R,'EFICIÊNCIA 1ª ETAPA'!B7,'07F'!$U:$U))</f>
        <v>480</v>
      </c>
      <c r="D7" s="44">
        <f>IF($B7="","",SUMIF('07M'!$R:$R,'EFICIÊNCIA 1ª ETAPA'!B7,'07M'!$U:$U))</f>
        <v>0</v>
      </c>
      <c r="E7" s="136">
        <f>SUM(C7:D7)</f>
        <v>480</v>
      </c>
      <c r="F7" s="136" t="s">
        <v>879</v>
      </c>
      <c r="G7" s="136">
        <v>200</v>
      </c>
      <c r="H7" s="135"/>
      <c r="I7" s="44">
        <f>IF($B7="","",SUMIF('09F'!$R:$R,'EFICIÊNCIA 1ª ETAPA'!B7,'09F'!$U:$U))</f>
        <v>400</v>
      </c>
      <c r="J7" s="44">
        <f>IF($B7="","",SUMIF('09M'!$R:$R,'EFICIÊNCIA 1ª ETAPA'!B7,'09M'!$U:$U))</f>
        <v>0</v>
      </c>
      <c r="K7" s="136">
        <f>SUM(I7:J7)</f>
        <v>400</v>
      </c>
      <c r="L7" s="136" t="s">
        <v>898</v>
      </c>
      <c r="M7" s="136">
        <v>50</v>
      </c>
      <c r="N7" s="135"/>
      <c r="O7" s="44">
        <f>IF($B7="","",SUMIF('11F'!$R:$R,'EFICIÊNCIA 1ª ETAPA'!B7,'11F'!$U:$U))</f>
        <v>260</v>
      </c>
      <c r="P7" s="44">
        <f>IF($B7="","",SUMIF('11M'!$R:$R,'EFICIÊNCIA 1ª ETAPA'!B7,'11M'!$U:$U))</f>
        <v>0</v>
      </c>
      <c r="Q7" s="136">
        <f>SUM(O7:P7)</f>
        <v>260</v>
      </c>
      <c r="R7" s="136" t="s">
        <v>898</v>
      </c>
      <c r="S7" s="136">
        <v>50</v>
      </c>
      <c r="T7" s="135"/>
      <c r="U7" s="44">
        <f>IF($B7="","",SUMIF('13F'!$R:$R,'EFICIÊNCIA 1ª ETAPA'!B7,'13F'!$U:$U))</f>
        <v>880</v>
      </c>
      <c r="V7" s="44">
        <f>IF($B7="","",SUMIF('13M'!$R:$R,'EFICIÊNCIA 1ª ETAPA'!B7,'13M'!$U:$U))</f>
        <v>0</v>
      </c>
      <c r="W7" s="136">
        <f>SUM(U7:V7)</f>
        <v>880</v>
      </c>
      <c r="X7" s="136" t="s">
        <v>877</v>
      </c>
      <c r="Y7" s="136">
        <v>400</v>
      </c>
      <c r="Z7" s="135"/>
      <c r="AA7" s="44">
        <f>IF($B7="","",SUMIF('15F'!$R:$R,'EFICIÊNCIA 1ª ETAPA'!B7,'15F'!$U:$U))</f>
        <v>340</v>
      </c>
      <c r="AB7" s="44">
        <f>IF($B7="","",SUMIF('15M'!$R:$R,'EFICIÊNCIA 1ª ETAPA'!B7,'15M'!$U:$U))</f>
        <v>0</v>
      </c>
      <c r="AC7" s="136">
        <f>SUM(AA7:AB7)</f>
        <v>340</v>
      </c>
      <c r="AD7" s="136" t="s">
        <v>876</v>
      </c>
      <c r="AE7" s="136">
        <v>500</v>
      </c>
      <c r="AF7" s="135"/>
      <c r="AG7" s="44">
        <f>IF($B7="","",SUMIF('18F'!$R:$R,'EFICIÊNCIA 1ª ETAPA'!B7,'18F'!$U:$U))</f>
        <v>0</v>
      </c>
      <c r="AH7" s="44">
        <f>IF($B7="","",SUMIF('18M'!$R:$R,'EFICIÊNCIA 1ª ETAPA'!B7,'18M'!$U:$U))</f>
        <v>0</v>
      </c>
      <c r="AI7" s="136">
        <f>SUM(AG7:AH7)</f>
        <v>0</v>
      </c>
      <c r="AJ7" s="136"/>
      <c r="AK7" s="136"/>
      <c r="AL7" s="142" t="s">
        <v>792</v>
      </c>
      <c r="AM7" s="136">
        <f>SUM(AK7,AE7,Y7,S7,M7,G7)</f>
        <v>1200</v>
      </c>
      <c r="AN7" s="140"/>
      <c r="AO7" s="140"/>
      <c r="AP7" s="38"/>
      <c r="AQ7" s="54">
        <f>IF(AS7="","",AS7+(ROW(AS7)/1000))</f>
        <v>5920.0069999999996</v>
      </c>
      <c r="AR7" s="39" t="str">
        <f t="shared" ref="AR7:AR36" si="0">IF(AS7="","",B7)</f>
        <v>ARBOS S.B.C.</v>
      </c>
      <c r="AS7" s="45">
        <f>IF(B7="","",SUM(C7:AH7))</f>
        <v>5920</v>
      </c>
      <c r="AT7" s="39">
        <f>IF(AS7="","",LARGE(AQ:AQ,AU7))</f>
        <v>42860.017999999996</v>
      </c>
      <c r="AU7" s="49">
        <v>1</v>
      </c>
      <c r="AW7" s="40">
        <f>IF(B7&lt;&gt;"",_xlfn.RANK.EQ(AZ7,$AZ$7:$AZ$36,0),"")</f>
        <v>1</v>
      </c>
      <c r="AX7" s="41" t="str">
        <f>IF(AW7="","","LUGAR")</f>
        <v>LUGAR</v>
      </c>
      <c r="AY7" s="42" t="str">
        <f t="shared" ref="AY7:AY36" si="1">IF(AS7="","",VLOOKUP(AT7,AQ:AS,2,0))</f>
        <v>LICEU JARDIM</v>
      </c>
      <c r="AZ7" s="46">
        <f>IF(AS7="","",VLOOKUP(AT7,AQ:AS,3,0))</f>
        <v>42860</v>
      </c>
    </row>
    <row r="8" spans="2:52" ht="24.75" customHeight="1" x14ac:dyDescent="0.25">
      <c r="B8" s="37" t="s">
        <v>453</v>
      </c>
      <c r="C8" s="44">
        <f>IF($B8="","",SUMIF('07F'!$R:$R,'EFICIÊNCIA 1ª ETAPA'!B8,'07F'!$U:$U))</f>
        <v>1120</v>
      </c>
      <c r="D8" s="44">
        <f>IF($B8="","",SUMIF('07M'!$R:$R,'EFICIÊNCIA 1ª ETAPA'!B8,'07M'!$U:$U))</f>
        <v>0</v>
      </c>
      <c r="E8" s="136">
        <f t="shared" ref="E8:E19" si="2">SUM(C8:D8)</f>
        <v>1120</v>
      </c>
      <c r="F8" s="136" t="s">
        <v>875</v>
      </c>
      <c r="G8" s="136">
        <v>600</v>
      </c>
      <c r="H8" s="135"/>
      <c r="I8" s="44">
        <f>IF($B8="","",SUMIF('09F'!$R:$R,'EFICIÊNCIA 1ª ETAPA'!B8,'09F'!$U:$U))</f>
        <v>1210</v>
      </c>
      <c r="J8" s="44">
        <f>IF($B8="","",SUMIF('09M'!$R:$R,'EFICIÊNCIA 1ª ETAPA'!B8,'09M'!$U:$U))</f>
        <v>740</v>
      </c>
      <c r="K8" s="136">
        <f t="shared" ref="K8:K19" si="3">SUM(I8:J8)</f>
        <v>1950</v>
      </c>
      <c r="L8" s="136" t="s">
        <v>874</v>
      </c>
      <c r="M8" s="136">
        <v>700</v>
      </c>
      <c r="N8" s="135"/>
      <c r="O8" s="44">
        <f>IF($B8="","",SUMIF('11F'!$R:$R,'EFICIÊNCIA 1ª ETAPA'!B8,'11F'!$U:$U))</f>
        <v>2820</v>
      </c>
      <c r="P8" s="44">
        <f>IF($B8="","",SUMIF('11M'!$R:$R,'EFICIÊNCIA 1ª ETAPA'!B8,'11M'!$U:$U))</f>
        <v>400</v>
      </c>
      <c r="Q8" s="136">
        <f t="shared" ref="Q8:Q19" si="4">SUM(O8:P8)</f>
        <v>3220</v>
      </c>
      <c r="R8" s="136" t="s">
        <v>874</v>
      </c>
      <c r="S8" s="136">
        <v>700</v>
      </c>
      <c r="T8" s="135"/>
      <c r="U8" s="44">
        <f>IF($B8="","",SUMIF('13F'!$R:$R,'EFICIÊNCIA 1ª ETAPA'!B8,'13F'!$U:$U))</f>
        <v>2400</v>
      </c>
      <c r="V8" s="44">
        <f>IF($B8="","",SUMIF('13M'!$R:$R,'EFICIÊNCIA 1ª ETAPA'!B8,'13M'!$U:$U))</f>
        <v>0</v>
      </c>
      <c r="W8" s="136">
        <f t="shared" ref="W8:W19" si="5">SUM(U8:V8)</f>
        <v>2400</v>
      </c>
      <c r="X8" s="136" t="s">
        <v>872</v>
      </c>
      <c r="Y8" s="136">
        <v>1000</v>
      </c>
      <c r="Z8" s="135"/>
      <c r="AA8" s="44">
        <f>IF($B8="","",SUMIF('15F'!$R:$R,'EFICIÊNCIA 1ª ETAPA'!B8,'15F'!$U:$U))</f>
        <v>900</v>
      </c>
      <c r="AB8" s="44">
        <f>IF($B8="","",SUMIF('15M'!$R:$R,'EFICIÊNCIA 1ª ETAPA'!B8,'15M'!$U:$U))</f>
        <v>0</v>
      </c>
      <c r="AC8" s="136">
        <f t="shared" ref="AC8:AC19" si="6">SUM(AA8:AB8)</f>
        <v>900</v>
      </c>
      <c r="AD8" s="136" t="s">
        <v>875</v>
      </c>
      <c r="AE8" s="136">
        <v>600</v>
      </c>
      <c r="AF8" s="135"/>
      <c r="AG8" s="44">
        <f>IF($B8="","",SUMIF('18F'!$R:$R,'EFICIÊNCIA 1ª ETAPA'!B8,'18F'!$U:$U))</f>
        <v>800</v>
      </c>
      <c r="AH8" s="44">
        <f>IF($B8="","",SUMIF('18M'!$R:$R,'EFICIÊNCIA 1ª ETAPA'!B8,'18M'!$U:$U))</f>
        <v>400</v>
      </c>
      <c r="AI8" s="136">
        <f t="shared" ref="AI8:AI19" si="7">SUM(AG8:AH8)</f>
        <v>1200</v>
      </c>
      <c r="AJ8" s="136" t="s">
        <v>872</v>
      </c>
      <c r="AK8" s="136">
        <v>1000</v>
      </c>
      <c r="AL8" s="142" t="s">
        <v>453</v>
      </c>
      <c r="AM8" s="136">
        <f t="shared" ref="AM8:AM19" si="8">SUM(AK8,AE8,Y8,S8,M8,G8)</f>
        <v>4600</v>
      </c>
      <c r="AN8" s="140"/>
      <c r="AO8" s="140"/>
      <c r="AP8" s="38"/>
      <c r="AQ8" s="54">
        <f t="shared" ref="AQ8:AQ36" si="9">IF(AS8="","",AS8+(ROW(AS8)/1000))</f>
        <v>23980.008000000002</v>
      </c>
      <c r="AR8" s="39" t="str">
        <f t="shared" si="0"/>
        <v>COLÉGIO ARBOS - UNIDADE SANTO ANDRÉ</v>
      </c>
      <c r="AS8" s="45">
        <f t="shared" ref="AS8:AS36" si="10">IF(B8="","",SUM(C8:AH8))</f>
        <v>23980</v>
      </c>
      <c r="AT8" s="39">
        <f t="shared" ref="AT8:AT36" si="11">IF(AS8="","",LARGE(AQ:AQ,AU8))</f>
        <v>25380.014999999999</v>
      </c>
      <c r="AU8" s="49">
        <v>2</v>
      </c>
      <c r="AW8" s="40">
        <f t="shared" ref="AW8:AW36" si="12">IF(B8&lt;&gt;"",_xlfn.RANK.EQ(AZ8,$AZ$7:$AZ$36,0),"")</f>
        <v>2</v>
      </c>
      <c r="AX8" s="41" t="str">
        <f t="shared" ref="AX8:AX36" si="13">IF(AW8="","","LUGAR")</f>
        <v>LUGAR</v>
      </c>
      <c r="AY8" s="42" t="str">
        <f t="shared" si="1"/>
        <v>EXTERNATO RIO BRANCO</v>
      </c>
      <c r="AZ8" s="46">
        <f t="shared" ref="AZ8:AZ36" si="14">IF(AS8="","",VLOOKUP(AT8,AQ:AS,3,0))</f>
        <v>25380</v>
      </c>
    </row>
    <row r="9" spans="2:52" ht="24.75" customHeight="1" x14ac:dyDescent="0.25">
      <c r="B9" s="37" t="s">
        <v>804</v>
      </c>
      <c r="C9" s="44">
        <f>IF($B9="","",SUMIF('07F'!$R:$R,'EFICIÊNCIA 1ª ETAPA'!B9,'07F'!$U:$U))</f>
        <v>1640</v>
      </c>
      <c r="D9" s="44">
        <f>IF($B9="","",SUMIF('07M'!$R:$R,'EFICIÊNCIA 1ª ETAPA'!B9,'07M'!$U:$U))</f>
        <v>0</v>
      </c>
      <c r="E9" s="136">
        <f t="shared" si="2"/>
        <v>1640</v>
      </c>
      <c r="F9" s="136" t="s">
        <v>873</v>
      </c>
      <c r="G9" s="136">
        <v>800</v>
      </c>
      <c r="H9" s="135"/>
      <c r="I9" s="44">
        <f>IF($B9="","",SUMIF('09F'!$R:$R,'EFICIÊNCIA 1ª ETAPA'!B9,'09F'!$U:$U))</f>
        <v>340</v>
      </c>
      <c r="J9" s="44">
        <f>IF($B9="","",SUMIF('09M'!$R:$R,'EFICIÊNCIA 1ª ETAPA'!B9,'09M'!$U:$U))</f>
        <v>1360</v>
      </c>
      <c r="K9" s="136">
        <f t="shared" si="3"/>
        <v>1700</v>
      </c>
      <c r="L9" s="136" t="s">
        <v>875</v>
      </c>
      <c r="M9" s="136">
        <v>600</v>
      </c>
      <c r="N9" s="135"/>
      <c r="O9" s="44">
        <f>IF($B9="","",SUMIF('11F'!$R:$R,'EFICIÊNCIA 1ª ETAPA'!B9,'11F'!$U:$U))</f>
        <v>1130</v>
      </c>
      <c r="P9" s="44">
        <f>IF($B9="","",SUMIF('11M'!$R:$R,'EFICIÊNCIA 1ª ETAPA'!B9,'11M'!$U:$U))</f>
        <v>0</v>
      </c>
      <c r="Q9" s="136">
        <f t="shared" si="4"/>
        <v>1130</v>
      </c>
      <c r="R9" s="136" t="s">
        <v>876</v>
      </c>
      <c r="S9" s="136">
        <v>500</v>
      </c>
      <c r="T9" s="135"/>
      <c r="U9" s="44">
        <f>IF($B9="","",SUMIF('13F'!$R:$R,'EFICIÊNCIA 1ª ETAPA'!B9,'13F'!$U:$U))</f>
        <v>1150</v>
      </c>
      <c r="V9" s="44">
        <f>IF($B9="","",SUMIF('13M'!$R:$R,'EFICIÊNCIA 1ª ETAPA'!B9,'13M'!$U:$U))</f>
        <v>0</v>
      </c>
      <c r="W9" s="136">
        <f t="shared" si="5"/>
        <v>1150</v>
      </c>
      <c r="X9" s="136" t="s">
        <v>876</v>
      </c>
      <c r="Y9" s="136">
        <v>500</v>
      </c>
      <c r="Z9" s="135"/>
      <c r="AA9" s="44">
        <f>IF($B9="","",SUMIF('15F'!$R:$R,'EFICIÊNCIA 1ª ETAPA'!B9,'15F'!$U:$U))</f>
        <v>1650</v>
      </c>
      <c r="AB9" s="44">
        <f>IF($B9="","",SUMIF('15M'!$R:$R,'EFICIÊNCIA 1ª ETAPA'!B9,'15M'!$U:$U))</f>
        <v>400</v>
      </c>
      <c r="AC9" s="136">
        <f t="shared" si="6"/>
        <v>2050</v>
      </c>
      <c r="AD9" s="136" t="s">
        <v>873</v>
      </c>
      <c r="AE9" s="136">
        <v>800</v>
      </c>
      <c r="AF9" s="135"/>
      <c r="AG9" s="44">
        <f>IF($B9="","",SUMIF('18F'!$R:$R,'EFICIÊNCIA 1ª ETAPA'!B9,'18F'!$U:$U))</f>
        <v>0</v>
      </c>
      <c r="AH9" s="44">
        <f>IF($B9="","",SUMIF('18M'!$R:$R,'EFICIÊNCIA 1ª ETAPA'!B9,'18M'!$U:$U))</f>
        <v>400</v>
      </c>
      <c r="AI9" s="136">
        <f t="shared" si="7"/>
        <v>400</v>
      </c>
      <c r="AJ9" s="136" t="s">
        <v>874</v>
      </c>
      <c r="AK9" s="136">
        <v>700</v>
      </c>
      <c r="AL9" s="142" t="s">
        <v>804</v>
      </c>
      <c r="AM9" s="136">
        <f t="shared" si="8"/>
        <v>3900</v>
      </c>
      <c r="AN9" s="140"/>
      <c r="AO9" s="140"/>
      <c r="AP9" s="38"/>
      <c r="AQ9" s="54">
        <f t="shared" si="9"/>
        <v>18940.008999999998</v>
      </c>
      <c r="AR9" s="39" t="str">
        <f t="shared" si="0"/>
        <v>COLÉGIO ARBOS S.C.S.</v>
      </c>
      <c r="AS9" s="45">
        <f t="shared" si="10"/>
        <v>18940</v>
      </c>
      <c r="AT9" s="39">
        <f t="shared" si="11"/>
        <v>23980.008000000002</v>
      </c>
      <c r="AU9" s="49">
        <v>3</v>
      </c>
      <c r="AW9" s="40">
        <f t="shared" si="12"/>
        <v>3</v>
      </c>
      <c r="AX9" s="41" t="str">
        <f t="shared" si="13"/>
        <v>LUGAR</v>
      </c>
      <c r="AY9" s="42" t="str">
        <f t="shared" si="1"/>
        <v>COLÉGIO ARBOS - UNIDADE SANTO ANDRÉ</v>
      </c>
      <c r="AZ9" s="46">
        <f t="shared" si="14"/>
        <v>23980</v>
      </c>
    </row>
    <row r="10" spans="2:52" ht="24.75" customHeight="1" x14ac:dyDescent="0.25">
      <c r="B10" s="37" t="s">
        <v>709</v>
      </c>
      <c r="C10" s="44">
        <f>IF($B10="","",SUMIF('07F'!$R:$R,'EFICIÊNCIA 1ª ETAPA'!B10,'07F'!$U:$U))</f>
        <v>0</v>
      </c>
      <c r="D10" s="44">
        <f>IF($B10="","",SUMIF('07M'!$R:$R,'EFICIÊNCIA 1ª ETAPA'!B10,'07M'!$U:$U))</f>
        <v>0</v>
      </c>
      <c r="E10" s="136">
        <f t="shared" si="2"/>
        <v>0</v>
      </c>
      <c r="F10" s="136"/>
      <c r="G10" s="136"/>
      <c r="H10" s="135"/>
      <c r="I10" s="44">
        <f>IF($B10="","",SUMIF('09F'!$R:$R,'EFICIÊNCIA 1ª ETAPA'!B10,'09F'!$U:$U))</f>
        <v>200</v>
      </c>
      <c r="J10" s="44">
        <f>IF($B10="","",SUMIF('09M'!$R:$R,'EFICIÊNCIA 1ª ETAPA'!B10,'09M'!$U:$U))</f>
        <v>300</v>
      </c>
      <c r="K10" s="136">
        <f t="shared" si="3"/>
        <v>500</v>
      </c>
      <c r="L10" s="136" t="s">
        <v>901</v>
      </c>
      <c r="M10" s="136">
        <v>100</v>
      </c>
      <c r="N10" s="135"/>
      <c r="O10" s="44">
        <f>IF($B10="","",SUMIF('11F'!$R:$R,'EFICIÊNCIA 1ª ETAPA'!B10,'11F'!$U:$U))</f>
        <v>400</v>
      </c>
      <c r="P10" s="44">
        <f>IF($B10="","",SUMIF('11M'!$R:$R,'EFICIÊNCIA 1ª ETAPA'!B10,'11M'!$U:$U))</f>
        <v>0</v>
      </c>
      <c r="Q10" s="136">
        <f t="shared" si="4"/>
        <v>400</v>
      </c>
      <c r="R10" s="136" t="s">
        <v>877</v>
      </c>
      <c r="S10" s="136">
        <v>400</v>
      </c>
      <c r="T10" s="135"/>
      <c r="U10" s="44">
        <f>IF($B10="","",SUMIF('13F'!$R:$R,'EFICIÊNCIA 1ª ETAPA'!B10,'13F'!$U:$U))</f>
        <v>280</v>
      </c>
      <c r="V10" s="44">
        <f>IF($B10="","",SUMIF('13M'!$R:$R,'EFICIÊNCIA 1ª ETAPA'!B10,'13M'!$U:$U))</f>
        <v>0</v>
      </c>
      <c r="W10" s="136">
        <f t="shared" si="5"/>
        <v>280</v>
      </c>
      <c r="X10" s="136" t="s">
        <v>879</v>
      </c>
      <c r="Y10" s="136">
        <v>200</v>
      </c>
      <c r="Z10" s="135"/>
      <c r="AA10" s="44">
        <f>IF($B10="","",SUMIF('15F'!$R:$R,'EFICIÊNCIA 1ª ETAPA'!B10,'15F'!$U:$U))</f>
        <v>0</v>
      </c>
      <c r="AB10" s="44">
        <f>IF($B10="","",SUMIF('15M'!$R:$R,'EFICIÊNCIA 1ª ETAPA'!B10,'15M'!$U:$U))</f>
        <v>0</v>
      </c>
      <c r="AC10" s="136">
        <f t="shared" si="6"/>
        <v>0</v>
      </c>
      <c r="AD10" s="136"/>
      <c r="AE10" s="136"/>
      <c r="AF10" s="135"/>
      <c r="AG10" s="44">
        <f>IF($B10="","",SUMIF('18F'!$R:$R,'EFICIÊNCIA 1ª ETAPA'!B10,'18F'!$U:$U))</f>
        <v>0</v>
      </c>
      <c r="AH10" s="44">
        <f>IF($B10="","",SUMIF('18M'!$R:$R,'EFICIÊNCIA 1ª ETAPA'!B10,'18M'!$U:$U))</f>
        <v>0</v>
      </c>
      <c r="AI10" s="136">
        <f t="shared" si="7"/>
        <v>0</v>
      </c>
      <c r="AJ10" s="136"/>
      <c r="AK10" s="136"/>
      <c r="AL10" s="142" t="s">
        <v>709</v>
      </c>
      <c r="AM10" s="136">
        <f t="shared" si="8"/>
        <v>700</v>
      </c>
      <c r="AN10" s="140"/>
      <c r="AO10" s="140"/>
      <c r="AP10" s="38"/>
      <c r="AQ10" s="54">
        <f t="shared" si="9"/>
        <v>3060.01</v>
      </c>
      <c r="AR10" s="39" t="str">
        <f t="shared" si="0"/>
        <v>COLÉGIO ATENEU</v>
      </c>
      <c r="AS10" s="45">
        <f t="shared" si="10"/>
        <v>3060</v>
      </c>
      <c r="AT10" s="39">
        <f t="shared" si="11"/>
        <v>18940.008999999998</v>
      </c>
      <c r="AU10" s="49">
        <v>4</v>
      </c>
      <c r="AW10" s="40">
        <f t="shared" si="12"/>
        <v>4</v>
      </c>
      <c r="AX10" s="41" t="str">
        <f t="shared" si="13"/>
        <v>LUGAR</v>
      </c>
      <c r="AY10" s="42" t="str">
        <f t="shared" si="1"/>
        <v>COLÉGIO ARBOS S.C.S.</v>
      </c>
      <c r="AZ10" s="46">
        <f t="shared" si="14"/>
        <v>18940</v>
      </c>
    </row>
    <row r="11" spans="2:52" ht="24.75" customHeight="1" x14ac:dyDescent="0.25">
      <c r="B11" s="37" t="s">
        <v>713</v>
      </c>
      <c r="C11" s="44">
        <f>IF($B11="","",SUMIF('07F'!$R:$R,'EFICIÊNCIA 1ª ETAPA'!B11,'07F'!$U:$U))</f>
        <v>0</v>
      </c>
      <c r="D11" s="44">
        <f>IF($B11="","",SUMIF('07M'!$R:$R,'EFICIÊNCIA 1ª ETAPA'!B11,'07M'!$U:$U))</f>
        <v>0</v>
      </c>
      <c r="E11" s="136">
        <f t="shared" si="2"/>
        <v>0</v>
      </c>
      <c r="F11" s="136"/>
      <c r="G11" s="136"/>
      <c r="H11" s="135"/>
      <c r="I11" s="44">
        <f>IF($B11="","",SUMIF('09F'!$R:$R,'EFICIÊNCIA 1ª ETAPA'!B11,'09F'!$U:$U))</f>
        <v>340</v>
      </c>
      <c r="J11" s="44">
        <f>IF($B11="","",SUMIF('09M'!$R:$R,'EFICIÊNCIA 1ª ETAPA'!B11,'09M'!$U:$U))</f>
        <v>0</v>
      </c>
      <c r="K11" s="136">
        <f t="shared" si="3"/>
        <v>340</v>
      </c>
      <c r="L11" s="136" t="s">
        <v>899</v>
      </c>
      <c r="M11" s="136">
        <v>25</v>
      </c>
      <c r="N11" s="135"/>
      <c r="O11" s="44">
        <f>IF($B11="","",SUMIF('11F'!$R:$R,'EFICIÊNCIA 1ª ETAPA'!B11,'11F'!$U:$U))</f>
        <v>200</v>
      </c>
      <c r="P11" s="44">
        <f>IF($B11="","",SUMIF('11M'!$R:$R,'EFICIÊNCIA 1ª ETAPA'!B11,'11M'!$U:$U))</f>
        <v>0</v>
      </c>
      <c r="Q11" s="136">
        <f t="shared" si="4"/>
        <v>200</v>
      </c>
      <c r="R11" s="136" t="s">
        <v>899</v>
      </c>
      <c r="S11" s="136">
        <v>25</v>
      </c>
      <c r="T11" s="135"/>
      <c r="U11" s="44">
        <f>IF($B11="","",SUMIF('13F'!$R:$R,'EFICIÊNCIA 1ª ETAPA'!B11,'13F'!$U:$U))</f>
        <v>0</v>
      </c>
      <c r="V11" s="44">
        <f>IF($B11="","",SUMIF('13M'!$R:$R,'EFICIÊNCIA 1ª ETAPA'!B11,'13M'!$U:$U))</f>
        <v>0</v>
      </c>
      <c r="W11" s="136">
        <f t="shared" si="5"/>
        <v>0</v>
      </c>
      <c r="X11" s="136"/>
      <c r="Y11" s="136"/>
      <c r="Z11" s="135"/>
      <c r="AA11" s="44">
        <f>IF($B11="","",SUMIF('15F'!$R:$R,'EFICIÊNCIA 1ª ETAPA'!B11,'15F'!$U:$U))</f>
        <v>0</v>
      </c>
      <c r="AB11" s="44">
        <f>IF($B11="","",SUMIF('15M'!$R:$R,'EFICIÊNCIA 1ª ETAPA'!B11,'15M'!$U:$U))</f>
        <v>0</v>
      </c>
      <c r="AC11" s="136">
        <f t="shared" si="6"/>
        <v>0</v>
      </c>
      <c r="AD11" s="136"/>
      <c r="AE11" s="136"/>
      <c r="AF11" s="135"/>
      <c r="AG11" s="44">
        <f>IF($B11="","",SUMIF('18F'!$R:$R,'EFICIÊNCIA 1ª ETAPA'!B11,'18F'!$U:$U))</f>
        <v>400</v>
      </c>
      <c r="AH11" s="44">
        <f>IF($B11="","",SUMIF('18M'!$R:$R,'EFICIÊNCIA 1ª ETAPA'!B11,'18M'!$U:$U))</f>
        <v>0</v>
      </c>
      <c r="AI11" s="136">
        <f t="shared" si="7"/>
        <v>400</v>
      </c>
      <c r="AJ11" s="136" t="s">
        <v>874</v>
      </c>
      <c r="AK11" s="136">
        <v>700</v>
      </c>
      <c r="AL11" s="142" t="s">
        <v>713</v>
      </c>
      <c r="AM11" s="136">
        <f t="shared" si="8"/>
        <v>750</v>
      </c>
      <c r="AN11" s="140"/>
      <c r="AO11" s="140"/>
      <c r="AP11" s="38"/>
      <c r="AQ11" s="54">
        <f t="shared" si="9"/>
        <v>1530.011</v>
      </c>
      <c r="AR11" s="39" t="str">
        <f t="shared" si="0"/>
        <v>COLÉGIO IN LIFE</v>
      </c>
      <c r="AS11" s="45">
        <f t="shared" si="10"/>
        <v>1530</v>
      </c>
      <c r="AT11" s="39">
        <f t="shared" si="11"/>
        <v>11880.012000000001</v>
      </c>
      <c r="AU11" s="49">
        <v>5</v>
      </c>
      <c r="AW11" s="40">
        <f t="shared" si="12"/>
        <v>5</v>
      </c>
      <c r="AX11" s="41" t="str">
        <f t="shared" si="13"/>
        <v>LUGAR</v>
      </c>
      <c r="AY11" s="42" t="str">
        <f t="shared" si="1"/>
        <v>COLEGIO PETROPOLIS</v>
      </c>
      <c r="AZ11" s="46">
        <f t="shared" si="14"/>
        <v>11880</v>
      </c>
    </row>
    <row r="12" spans="2:52" ht="24.75" customHeight="1" x14ac:dyDescent="0.25">
      <c r="B12" s="37" t="s">
        <v>452</v>
      </c>
      <c r="C12" s="44">
        <f>IF($B12="","",SUMIF('07F'!$R:$R,'EFICIÊNCIA 1ª ETAPA'!B12,'07F'!$U:$U))</f>
        <v>250</v>
      </c>
      <c r="D12" s="44">
        <f>IF($B12="","",SUMIF('07M'!$R:$R,'EFICIÊNCIA 1ª ETAPA'!B12,'07M'!$U:$U))</f>
        <v>340</v>
      </c>
      <c r="E12" s="136">
        <f t="shared" si="2"/>
        <v>590</v>
      </c>
      <c r="F12" s="136" t="s">
        <v>877</v>
      </c>
      <c r="G12" s="136">
        <v>400</v>
      </c>
      <c r="H12" s="135"/>
      <c r="I12" s="44">
        <f>IF($B12="","",SUMIF('09F'!$R:$R,'EFICIÊNCIA 1ª ETAPA'!B12,'09F'!$U:$U))</f>
        <v>1310</v>
      </c>
      <c r="J12" s="44">
        <f>IF($B12="","",SUMIF('09M'!$R:$R,'EFICIÊNCIA 1ª ETAPA'!B12,'09M'!$U:$U))</f>
        <v>200</v>
      </c>
      <c r="K12" s="136">
        <f t="shared" si="3"/>
        <v>1510</v>
      </c>
      <c r="L12" s="136" t="s">
        <v>876</v>
      </c>
      <c r="M12" s="136">
        <v>500</v>
      </c>
      <c r="N12" s="135"/>
      <c r="O12" s="44">
        <f>IF($B12="","",SUMIF('11F'!$R:$R,'EFICIÊNCIA 1ª ETAPA'!B12,'11F'!$U:$U))</f>
        <v>840</v>
      </c>
      <c r="P12" s="44">
        <f>IF($B12="","",SUMIF('11M'!$R:$R,'EFICIÊNCIA 1ª ETAPA'!B12,'11M'!$U:$U))</f>
        <v>610</v>
      </c>
      <c r="Q12" s="136">
        <f t="shared" si="4"/>
        <v>1450</v>
      </c>
      <c r="R12" s="136" t="s">
        <v>875</v>
      </c>
      <c r="S12" s="136">
        <v>600</v>
      </c>
      <c r="T12" s="135"/>
      <c r="U12" s="44">
        <f>IF($B12="","",SUMIF('13F'!$R:$R,'EFICIÊNCIA 1ª ETAPA'!B12,'13F'!$U:$U))</f>
        <v>1340</v>
      </c>
      <c r="V12" s="44">
        <f>IF($B12="","",SUMIF('13M'!$R:$R,'EFICIÊNCIA 1ª ETAPA'!B12,'13M'!$U:$U))</f>
        <v>0</v>
      </c>
      <c r="W12" s="136">
        <f t="shared" si="5"/>
        <v>1340</v>
      </c>
      <c r="X12" s="136" t="s">
        <v>875</v>
      </c>
      <c r="Y12" s="136">
        <v>600</v>
      </c>
      <c r="Z12" s="135"/>
      <c r="AA12" s="44">
        <f>IF($B12="","",SUMIF('15F'!$R:$R,'EFICIÊNCIA 1ª ETAPA'!B12,'15F'!$U:$U))</f>
        <v>0</v>
      </c>
      <c r="AB12" s="44">
        <f>IF($B12="","",SUMIF('15M'!$R:$R,'EFICIÊNCIA 1ª ETAPA'!B12,'15M'!$U:$U))</f>
        <v>0</v>
      </c>
      <c r="AC12" s="136">
        <f t="shared" si="6"/>
        <v>0</v>
      </c>
      <c r="AD12" s="136"/>
      <c r="AE12" s="136"/>
      <c r="AF12" s="135"/>
      <c r="AG12" s="44">
        <f>IF($B12="","",SUMIF('18F'!$R:$R,'EFICIÊNCIA 1ª ETAPA'!B12,'18F'!$U:$U))</f>
        <v>0</v>
      </c>
      <c r="AH12" s="44">
        <f>IF($B12="","",SUMIF('18M'!$R:$R,'EFICIÊNCIA 1ª ETAPA'!B12,'18M'!$U:$U))</f>
        <v>0</v>
      </c>
      <c r="AI12" s="136">
        <f t="shared" si="7"/>
        <v>0</v>
      </c>
      <c r="AJ12" s="136"/>
      <c r="AK12" s="136"/>
      <c r="AL12" s="142" t="s">
        <v>452</v>
      </c>
      <c r="AM12" s="136">
        <f t="shared" si="8"/>
        <v>2100</v>
      </c>
      <c r="AN12" s="140"/>
      <c r="AO12" s="140"/>
      <c r="AP12" s="38"/>
      <c r="AQ12" s="54">
        <f t="shared" si="9"/>
        <v>11880.012000000001</v>
      </c>
      <c r="AR12" s="39" t="str">
        <f t="shared" si="0"/>
        <v>COLEGIO PETROPOLIS</v>
      </c>
      <c r="AS12" s="45">
        <f t="shared" si="10"/>
        <v>11880</v>
      </c>
      <c r="AT12" s="39">
        <f t="shared" si="11"/>
        <v>5920.0069999999996</v>
      </c>
      <c r="AU12" s="49">
        <v>6</v>
      </c>
      <c r="AW12" s="40">
        <f t="shared" si="12"/>
        <v>6</v>
      </c>
      <c r="AX12" s="41" t="str">
        <f t="shared" si="13"/>
        <v>LUGAR</v>
      </c>
      <c r="AY12" s="42" t="str">
        <f t="shared" si="1"/>
        <v>ARBOS S.B.C.</v>
      </c>
      <c r="AZ12" s="46">
        <f t="shared" si="14"/>
        <v>5920</v>
      </c>
    </row>
    <row r="13" spans="2:52" ht="24.75" customHeight="1" x14ac:dyDescent="0.25">
      <c r="B13" s="37" t="s">
        <v>833</v>
      </c>
      <c r="C13" s="44">
        <f>IF($B13="","",SUMIF('07F'!$R:$R,'EFICIÊNCIA 1ª ETAPA'!B13,'07F'!$U:$U))</f>
        <v>0</v>
      </c>
      <c r="D13" s="44">
        <f>IF($B13="","",SUMIF('07M'!$R:$R,'EFICIÊNCIA 1ª ETAPA'!B13,'07M'!$U:$U))</f>
        <v>0</v>
      </c>
      <c r="E13" s="136">
        <f t="shared" si="2"/>
        <v>0</v>
      </c>
      <c r="F13" s="136"/>
      <c r="G13" s="136"/>
      <c r="H13" s="135"/>
      <c r="I13" s="44">
        <f>IF($B13="","",SUMIF('09F'!$R:$R,'EFICIÊNCIA 1ª ETAPA'!B13,'09F'!$U:$U))</f>
        <v>0</v>
      </c>
      <c r="J13" s="44">
        <f>IF($B13="","",SUMIF('09M'!$R:$R,'EFICIÊNCIA 1ª ETAPA'!B13,'09M'!$U:$U))</f>
        <v>0</v>
      </c>
      <c r="K13" s="136">
        <f t="shared" si="3"/>
        <v>0</v>
      </c>
      <c r="L13" s="136"/>
      <c r="M13" s="136"/>
      <c r="N13" s="135"/>
      <c r="O13" s="44">
        <f>IF($B13="","",SUMIF('11F'!$R:$R,'EFICIÊNCIA 1ª ETAPA'!B13,'11F'!$U:$U))</f>
        <v>400</v>
      </c>
      <c r="P13" s="44">
        <f>IF($B13="","",SUMIF('11M'!$R:$R,'EFICIÊNCIA 1ª ETAPA'!B13,'11M'!$U:$U))</f>
        <v>0</v>
      </c>
      <c r="Q13" s="136">
        <f t="shared" si="4"/>
        <v>400</v>
      </c>
      <c r="R13" s="136" t="s">
        <v>877</v>
      </c>
      <c r="S13" s="136">
        <v>400</v>
      </c>
      <c r="T13" s="135"/>
      <c r="U13" s="44">
        <f>IF($B13="","",SUMIF('13F'!$R:$R,'EFICIÊNCIA 1ª ETAPA'!B13,'13F'!$U:$U))</f>
        <v>0</v>
      </c>
      <c r="V13" s="44">
        <f>IF($B13="","",SUMIF('13M'!$R:$R,'EFICIÊNCIA 1ª ETAPA'!B13,'13M'!$U:$U))</f>
        <v>0</v>
      </c>
      <c r="W13" s="136">
        <f t="shared" si="5"/>
        <v>0</v>
      </c>
      <c r="X13" s="136"/>
      <c r="Y13" s="136"/>
      <c r="Z13" s="135"/>
      <c r="AA13" s="44">
        <f>IF($B13="","",SUMIF('15F'!$R:$R,'EFICIÊNCIA 1ª ETAPA'!B13,'15F'!$U:$U))</f>
        <v>0</v>
      </c>
      <c r="AB13" s="44">
        <f>IF($B13="","",SUMIF('15M'!$R:$R,'EFICIÊNCIA 1ª ETAPA'!B13,'15M'!$U:$U))</f>
        <v>0</v>
      </c>
      <c r="AC13" s="136">
        <f t="shared" si="6"/>
        <v>0</v>
      </c>
      <c r="AD13" s="136"/>
      <c r="AE13" s="136"/>
      <c r="AF13" s="135"/>
      <c r="AG13" s="44">
        <f>IF($B13="","",SUMIF('18F'!$R:$R,'EFICIÊNCIA 1ª ETAPA'!B13,'18F'!$U:$U))</f>
        <v>0</v>
      </c>
      <c r="AH13" s="44">
        <f>IF($B13="","",SUMIF('18M'!$R:$R,'EFICIÊNCIA 1ª ETAPA'!B13,'18M'!$U:$U))</f>
        <v>0</v>
      </c>
      <c r="AI13" s="136">
        <f t="shared" si="7"/>
        <v>0</v>
      </c>
      <c r="AJ13" s="136"/>
      <c r="AK13" s="136"/>
      <c r="AL13" s="142" t="s">
        <v>833</v>
      </c>
      <c r="AM13" s="136">
        <f t="shared" si="8"/>
        <v>400</v>
      </c>
      <c r="AN13" s="140"/>
      <c r="AO13" s="140"/>
      <c r="AP13" s="38"/>
      <c r="AQ13" s="54">
        <f t="shared" si="9"/>
        <v>1200.0129999999999</v>
      </c>
      <c r="AR13" s="39" t="str">
        <f t="shared" si="0"/>
        <v>COLÉGIO PIAGET</v>
      </c>
      <c r="AS13" s="45">
        <f t="shared" si="10"/>
        <v>1200</v>
      </c>
      <c r="AT13" s="39">
        <f t="shared" si="11"/>
        <v>5705.0169999999998</v>
      </c>
      <c r="AU13" s="49">
        <v>7</v>
      </c>
      <c r="AW13" s="40">
        <f t="shared" si="12"/>
        <v>7</v>
      </c>
      <c r="AX13" s="41" t="str">
        <f t="shared" si="13"/>
        <v>LUGAR</v>
      </c>
      <c r="AY13" s="42" t="str">
        <f t="shared" si="1"/>
        <v>IEBURIX -SBC</v>
      </c>
      <c r="AZ13" s="46">
        <f t="shared" si="14"/>
        <v>5705</v>
      </c>
    </row>
    <row r="14" spans="2:52" ht="24.75" customHeight="1" x14ac:dyDescent="0.25">
      <c r="B14" s="37" t="s">
        <v>714</v>
      </c>
      <c r="C14" s="44">
        <f>IF($B14="","",SUMIF('07F'!$R:$R,'EFICIÊNCIA 1ª ETAPA'!B14,'07F'!$U:$U))</f>
        <v>0</v>
      </c>
      <c r="D14" s="44">
        <f>IF($B14="","",SUMIF('07M'!$R:$R,'EFICIÊNCIA 1ª ETAPA'!B14,'07M'!$U:$U))</f>
        <v>0</v>
      </c>
      <c r="E14" s="136">
        <f t="shared" si="2"/>
        <v>0</v>
      </c>
      <c r="F14" s="136"/>
      <c r="G14" s="136"/>
      <c r="H14" s="135"/>
      <c r="I14" s="44">
        <f>IF($B14="","",SUMIF('09F'!$R:$R,'EFICIÊNCIA 1ª ETAPA'!B14,'09F'!$U:$U))</f>
        <v>200</v>
      </c>
      <c r="J14" s="44">
        <f>IF($B14="","",SUMIF('09M'!$R:$R,'EFICIÊNCIA 1ª ETAPA'!B14,'09M'!$U:$U))</f>
        <v>0</v>
      </c>
      <c r="K14" s="136">
        <f t="shared" si="3"/>
        <v>200</v>
      </c>
      <c r="L14" s="136" t="s">
        <v>902</v>
      </c>
      <c r="M14" s="136">
        <v>25</v>
      </c>
      <c r="N14" s="135"/>
      <c r="O14" s="44">
        <f>IF($B14="","",SUMIF('11F'!$R:$R,'EFICIÊNCIA 1ª ETAPA'!B14,'11F'!$U:$U))</f>
        <v>200</v>
      </c>
      <c r="P14" s="44">
        <f>IF($B14="","",SUMIF('11M'!$R:$R,'EFICIÊNCIA 1ª ETAPA'!B14,'11M'!$U:$U))</f>
        <v>0</v>
      </c>
      <c r="Q14" s="136">
        <f t="shared" si="4"/>
        <v>200</v>
      </c>
      <c r="R14" s="136" t="s">
        <v>899</v>
      </c>
      <c r="S14" s="136">
        <v>25</v>
      </c>
      <c r="T14" s="135"/>
      <c r="U14" s="44">
        <f>IF($B14="","",SUMIF('13F'!$R:$R,'EFICIÊNCIA 1ª ETAPA'!B14,'13F'!$U:$U))</f>
        <v>200</v>
      </c>
      <c r="V14" s="44">
        <f>IF($B14="","",SUMIF('13M'!$R:$R,'EFICIÊNCIA 1ª ETAPA'!B14,'13M'!$U:$U))</f>
        <v>0</v>
      </c>
      <c r="W14" s="136">
        <f t="shared" si="5"/>
        <v>200</v>
      </c>
      <c r="X14" s="136" t="s">
        <v>899</v>
      </c>
      <c r="Y14" s="136">
        <v>25</v>
      </c>
      <c r="Z14" s="135"/>
      <c r="AA14" s="44">
        <f>IF($B14="","",SUMIF('15F'!$R:$R,'EFICIÊNCIA 1ª ETAPA'!B14,'15F'!$U:$U))</f>
        <v>200</v>
      </c>
      <c r="AB14" s="44">
        <f>IF($B14="","",SUMIF('15M'!$R:$R,'EFICIÊNCIA 1ª ETAPA'!B14,'15M'!$U:$U))</f>
        <v>0</v>
      </c>
      <c r="AC14" s="136">
        <f t="shared" si="6"/>
        <v>200</v>
      </c>
      <c r="AD14" s="136" t="s">
        <v>877</v>
      </c>
      <c r="AE14" s="136">
        <v>400</v>
      </c>
      <c r="AF14" s="135"/>
      <c r="AG14" s="44">
        <f>IF($B14="","",SUMIF('18F'!$R:$R,'EFICIÊNCIA 1ª ETAPA'!B14,'18F'!$U:$U))</f>
        <v>0</v>
      </c>
      <c r="AH14" s="44">
        <f>IF($B14="","",SUMIF('18M'!$R:$R,'EFICIÊNCIA 1ª ETAPA'!B14,'18M'!$U:$U))</f>
        <v>0</v>
      </c>
      <c r="AI14" s="136">
        <f t="shared" si="7"/>
        <v>0</v>
      </c>
      <c r="AJ14" s="136"/>
      <c r="AK14" s="136"/>
      <c r="AL14" s="142" t="s">
        <v>714</v>
      </c>
      <c r="AM14" s="136">
        <f t="shared" si="8"/>
        <v>475</v>
      </c>
      <c r="AN14" s="140"/>
      <c r="AO14" s="140"/>
      <c r="AP14" s="38"/>
      <c r="AQ14" s="54">
        <f t="shared" si="9"/>
        <v>2075.0140000000001</v>
      </c>
      <c r="AR14" s="39" t="str">
        <f t="shared" si="0"/>
        <v>COLÉGIO VILLA LOBOS</v>
      </c>
      <c r="AS14" s="45">
        <f t="shared" si="10"/>
        <v>2075</v>
      </c>
      <c r="AT14" s="39">
        <f t="shared" si="11"/>
        <v>5240.0190000000002</v>
      </c>
      <c r="AU14" s="49">
        <v>8</v>
      </c>
      <c r="AW14" s="40">
        <f t="shared" si="12"/>
        <v>8</v>
      </c>
      <c r="AX14" s="41" t="str">
        <f t="shared" si="13"/>
        <v>LUGAR</v>
      </c>
      <c r="AY14" s="42" t="str">
        <f t="shared" si="1"/>
        <v>PEN LIFE</v>
      </c>
      <c r="AZ14" s="46">
        <f t="shared" si="14"/>
        <v>5240</v>
      </c>
    </row>
    <row r="15" spans="2:52" ht="24.75" customHeight="1" x14ac:dyDescent="0.25">
      <c r="B15" s="37" t="s">
        <v>454</v>
      </c>
      <c r="C15" s="44">
        <f>IF($B15="","",SUMIF('07F'!$R:$R,'EFICIÊNCIA 1ª ETAPA'!B15,'07F'!$U:$U))</f>
        <v>1130</v>
      </c>
      <c r="D15" s="44">
        <f>IF($B15="","",SUMIF('07M'!$R:$R,'EFICIÊNCIA 1ª ETAPA'!B15,'07M'!$U:$U))</f>
        <v>0</v>
      </c>
      <c r="E15" s="136">
        <f t="shared" si="2"/>
        <v>1130</v>
      </c>
      <c r="F15" s="136" t="s">
        <v>874</v>
      </c>
      <c r="G15" s="136">
        <v>700</v>
      </c>
      <c r="H15" s="135"/>
      <c r="I15" s="44">
        <f>IF($B15="","",SUMIF('09F'!$R:$R,'EFICIÊNCIA 1ª ETAPA'!B15,'09F'!$U:$U))</f>
        <v>1910</v>
      </c>
      <c r="J15" s="44">
        <f>IF($B15="","",SUMIF('09M'!$R:$R,'EFICIÊNCIA 1ª ETAPA'!B15,'09M'!$U:$U))</f>
        <v>950</v>
      </c>
      <c r="K15" s="136">
        <f t="shared" si="3"/>
        <v>2860</v>
      </c>
      <c r="L15" s="136" t="s">
        <v>873</v>
      </c>
      <c r="M15" s="136">
        <v>800</v>
      </c>
      <c r="N15" s="135"/>
      <c r="O15" s="44">
        <f>IF($B15="","",SUMIF('11F'!$R:$R,'EFICIÊNCIA 1ª ETAPA'!B15,'11F'!$U:$U))</f>
        <v>1900</v>
      </c>
      <c r="P15" s="44">
        <f>IF($B15="","",SUMIF('11M'!$R:$R,'EFICIÊNCIA 1ª ETAPA'!B15,'11M'!$U:$U))</f>
        <v>1870</v>
      </c>
      <c r="Q15" s="136">
        <f t="shared" si="4"/>
        <v>3770</v>
      </c>
      <c r="R15" s="136" t="s">
        <v>873</v>
      </c>
      <c r="S15" s="136">
        <v>800</v>
      </c>
      <c r="T15" s="135"/>
      <c r="U15" s="44">
        <f>IF($B15="","",SUMIF('13F'!$R:$R,'EFICIÊNCIA 1ª ETAPA'!B15,'13F'!$U:$U))</f>
        <v>1140</v>
      </c>
      <c r="V15" s="44">
        <f>IF($B15="","",SUMIF('13M'!$R:$R,'EFICIÊNCIA 1ª ETAPA'!B15,'13M'!$U:$U))</f>
        <v>400</v>
      </c>
      <c r="W15" s="136">
        <f t="shared" si="5"/>
        <v>1540</v>
      </c>
      <c r="X15" s="136" t="s">
        <v>874</v>
      </c>
      <c r="Y15" s="136">
        <v>700</v>
      </c>
      <c r="Z15" s="135"/>
      <c r="AA15" s="44">
        <f>IF($B15="","",SUMIF('15F'!$R:$R,'EFICIÊNCIA 1ª ETAPA'!B15,'15F'!$U:$U))</f>
        <v>740</v>
      </c>
      <c r="AB15" s="44">
        <f>IF($B15="","",SUMIF('15M'!$R:$R,'EFICIÊNCIA 1ª ETAPA'!B15,'15M'!$U:$U))</f>
        <v>340</v>
      </c>
      <c r="AC15" s="136">
        <f t="shared" si="6"/>
        <v>1080</v>
      </c>
      <c r="AD15" s="136" t="s">
        <v>874</v>
      </c>
      <c r="AE15" s="136">
        <v>700</v>
      </c>
      <c r="AF15" s="135"/>
      <c r="AG15" s="44">
        <f>IF($B15="","",SUMIF('18F'!$R:$R,'EFICIÊNCIA 1ª ETAPA'!B15,'18F'!$U:$U))</f>
        <v>340</v>
      </c>
      <c r="AH15" s="44">
        <f>IF($B15="","",SUMIF('18M'!$R:$R,'EFICIÊNCIA 1ª ETAPA'!B15,'18M'!$U:$U))</f>
        <v>580</v>
      </c>
      <c r="AI15" s="136">
        <f t="shared" si="7"/>
        <v>920</v>
      </c>
      <c r="AJ15" s="136" t="s">
        <v>873</v>
      </c>
      <c r="AK15" s="136">
        <v>800</v>
      </c>
      <c r="AL15" s="142" t="s">
        <v>454</v>
      </c>
      <c r="AM15" s="136">
        <f t="shared" si="8"/>
        <v>4500</v>
      </c>
      <c r="AN15" s="140"/>
      <c r="AO15" s="140"/>
      <c r="AP15" s="38"/>
      <c r="AQ15" s="54">
        <f t="shared" si="9"/>
        <v>25380.014999999999</v>
      </c>
      <c r="AR15" s="39" t="str">
        <f t="shared" si="0"/>
        <v>EXTERNATO RIO BRANCO</v>
      </c>
      <c r="AS15" s="45">
        <f t="shared" si="10"/>
        <v>25380</v>
      </c>
      <c r="AT15" s="39">
        <f t="shared" si="11"/>
        <v>3060.01</v>
      </c>
      <c r="AU15" s="49">
        <v>9</v>
      </c>
      <c r="AW15" s="40">
        <f t="shared" si="12"/>
        <v>9</v>
      </c>
      <c r="AX15" s="41" t="str">
        <f t="shared" si="13"/>
        <v>LUGAR</v>
      </c>
      <c r="AY15" s="42" t="str">
        <f t="shared" si="1"/>
        <v>COLÉGIO ATENEU</v>
      </c>
      <c r="AZ15" s="46">
        <f t="shared" si="14"/>
        <v>3060</v>
      </c>
    </row>
    <row r="16" spans="2:52" ht="24.75" customHeight="1" x14ac:dyDescent="0.25">
      <c r="B16" s="37" t="s">
        <v>455</v>
      </c>
      <c r="C16" s="44">
        <f>IF($B16="","",SUMIF('07F'!$R:$R,'EFICIÊNCIA 1ª ETAPA'!B16,'07F'!$U:$U))</f>
        <v>0</v>
      </c>
      <c r="D16" s="44">
        <f>IF($B16="","",SUMIF('07M'!$R:$R,'EFICIÊNCIA 1ª ETAPA'!B16,'07M'!$U:$U))</f>
        <v>0</v>
      </c>
      <c r="E16" s="136">
        <f t="shared" si="2"/>
        <v>0</v>
      </c>
      <c r="F16" s="136"/>
      <c r="G16" s="136"/>
      <c r="H16" s="135"/>
      <c r="I16" s="44">
        <f>IF($B16="","",SUMIF('09F'!$R:$R,'EFICIÊNCIA 1ª ETAPA'!B16,'09F'!$U:$U))</f>
        <v>540</v>
      </c>
      <c r="J16" s="44">
        <f>IF($B16="","",SUMIF('09M'!$R:$R,'EFICIÊNCIA 1ª ETAPA'!B16,'09M'!$U:$U))</f>
        <v>0</v>
      </c>
      <c r="K16" s="136">
        <f t="shared" si="3"/>
        <v>540</v>
      </c>
      <c r="L16" s="136" t="s">
        <v>879</v>
      </c>
      <c r="M16" s="136">
        <v>200</v>
      </c>
      <c r="N16" s="135"/>
      <c r="O16" s="44">
        <f>IF($B16="","",SUMIF('11F'!$R:$R,'EFICIÊNCIA 1ª ETAPA'!B16,'11F'!$U:$U))</f>
        <v>400</v>
      </c>
      <c r="P16" s="44">
        <f>IF($B16="","",SUMIF('11M'!$R:$R,'EFICIÊNCIA 1ª ETAPA'!B16,'11M'!$U:$U))</f>
        <v>0</v>
      </c>
      <c r="Q16" s="136">
        <f t="shared" si="4"/>
        <v>400</v>
      </c>
      <c r="R16" s="136" t="s">
        <v>877</v>
      </c>
      <c r="S16" s="136">
        <v>400</v>
      </c>
      <c r="T16" s="135"/>
      <c r="U16" s="44">
        <f>IF($B16="","",SUMIF('13F'!$R:$R,'EFICIÊNCIA 1ª ETAPA'!B16,'13F'!$U:$U))</f>
        <v>260</v>
      </c>
      <c r="V16" s="44">
        <f>IF($B16="","",SUMIF('13M'!$R:$R,'EFICIÊNCIA 1ª ETAPA'!B16,'13M'!$U:$U))</f>
        <v>0</v>
      </c>
      <c r="W16" s="136">
        <f t="shared" si="5"/>
        <v>260</v>
      </c>
      <c r="X16" s="136" t="s">
        <v>898</v>
      </c>
      <c r="Y16" s="136">
        <v>50</v>
      </c>
      <c r="Z16" s="135"/>
      <c r="AA16" s="44">
        <f>IF($B16="","",SUMIF('15F'!$R:$R,'EFICIÊNCIA 1ª ETAPA'!B16,'15F'!$U:$U))</f>
        <v>0</v>
      </c>
      <c r="AB16" s="44">
        <f>IF($B16="","",SUMIF('15M'!$R:$R,'EFICIÊNCIA 1ª ETAPA'!B16,'15M'!$U:$U))</f>
        <v>0</v>
      </c>
      <c r="AC16" s="136">
        <f t="shared" si="6"/>
        <v>0</v>
      </c>
      <c r="AD16" s="136"/>
      <c r="AE16" s="136"/>
      <c r="AF16" s="135"/>
      <c r="AG16" s="44">
        <f>IF($B16="","",SUMIF('18F'!$R:$R,'EFICIÊNCIA 1ª ETAPA'!B16,'18F'!$U:$U))</f>
        <v>0</v>
      </c>
      <c r="AH16" s="44">
        <f>IF($B16="","",SUMIF('18M'!$R:$R,'EFICIÊNCIA 1ª ETAPA'!B16,'18M'!$U:$U))</f>
        <v>0</v>
      </c>
      <c r="AI16" s="136">
        <f t="shared" si="7"/>
        <v>0</v>
      </c>
      <c r="AJ16" s="136"/>
      <c r="AK16" s="136"/>
      <c r="AL16" s="142" t="s">
        <v>455</v>
      </c>
      <c r="AM16" s="136">
        <f t="shared" si="8"/>
        <v>650</v>
      </c>
      <c r="AN16" s="140"/>
      <c r="AO16" s="140"/>
      <c r="AP16" s="38"/>
      <c r="AQ16" s="54">
        <f t="shared" si="9"/>
        <v>3050.0160000000001</v>
      </c>
      <c r="AR16" s="39" t="str">
        <f t="shared" si="0"/>
        <v>GRUPO FÊNIX DE EDUCAÇÃO</v>
      </c>
      <c r="AS16" s="45">
        <f t="shared" si="10"/>
        <v>3050</v>
      </c>
      <c r="AT16" s="39">
        <f t="shared" si="11"/>
        <v>3050.0160000000001</v>
      </c>
      <c r="AU16" s="49">
        <v>10</v>
      </c>
      <c r="AW16" s="40">
        <f t="shared" si="12"/>
        <v>10</v>
      </c>
      <c r="AX16" s="41" t="str">
        <f t="shared" si="13"/>
        <v>LUGAR</v>
      </c>
      <c r="AY16" s="42" t="str">
        <f t="shared" si="1"/>
        <v>GRUPO FÊNIX DE EDUCAÇÃO</v>
      </c>
      <c r="AZ16" s="46">
        <f t="shared" si="14"/>
        <v>3050</v>
      </c>
    </row>
    <row r="17" spans="2:52" ht="24.75" customHeight="1" x14ac:dyDescent="0.25">
      <c r="B17" s="37" t="s">
        <v>456</v>
      </c>
      <c r="C17" s="44">
        <f>IF($B17="","",SUMIF('07F'!$R:$R,'EFICIÊNCIA 1ª ETAPA'!B17,'07F'!$U:$U))</f>
        <v>940</v>
      </c>
      <c r="D17" s="44">
        <f>IF($B17="","",SUMIF('07M'!$R:$R,'EFICIÊNCIA 1ª ETAPA'!B17,'07M'!$U:$U))</f>
        <v>0</v>
      </c>
      <c r="E17" s="136">
        <f t="shared" si="2"/>
        <v>940</v>
      </c>
      <c r="F17" s="136" t="s">
        <v>876</v>
      </c>
      <c r="G17" s="136">
        <v>500</v>
      </c>
      <c r="H17" s="135"/>
      <c r="I17" s="44">
        <f>IF($B17="","",SUMIF('09F'!$R:$R,'EFICIÊNCIA 1ª ETAPA'!B17,'09F'!$U:$U))</f>
        <v>870</v>
      </c>
      <c r="J17" s="44">
        <f>IF($B17="","",SUMIF('09M'!$R:$R,'EFICIÊNCIA 1ª ETAPA'!B17,'09M'!$U:$U))</f>
        <v>0</v>
      </c>
      <c r="K17" s="136">
        <f t="shared" si="3"/>
        <v>870</v>
      </c>
      <c r="L17" s="136" t="s">
        <v>877</v>
      </c>
      <c r="M17" s="136">
        <v>400</v>
      </c>
      <c r="N17" s="135"/>
      <c r="O17" s="44">
        <f>IF($B17="","",SUMIF('11F'!$R:$R,'EFICIÊNCIA 1ª ETAPA'!B17,'11F'!$U:$U))</f>
        <v>200</v>
      </c>
      <c r="P17" s="44">
        <f>IF($B17="","",SUMIF('11M'!$R:$R,'EFICIÊNCIA 1ª ETAPA'!B17,'11M'!$U:$U))</f>
        <v>0</v>
      </c>
      <c r="Q17" s="136">
        <f t="shared" si="4"/>
        <v>200</v>
      </c>
      <c r="R17" s="136" t="s">
        <v>899</v>
      </c>
      <c r="S17" s="136">
        <v>25</v>
      </c>
      <c r="T17" s="135"/>
      <c r="U17" s="44">
        <f>IF($B17="","",SUMIF('13F'!$R:$R,'EFICIÊNCIA 1ª ETAPA'!B17,'13F'!$U:$U))</f>
        <v>280</v>
      </c>
      <c r="V17" s="44">
        <f>IF($B17="","",SUMIF('13M'!$R:$R,'EFICIÊNCIA 1ª ETAPA'!B17,'13M'!$U:$U))</f>
        <v>0</v>
      </c>
      <c r="W17" s="136">
        <f t="shared" si="5"/>
        <v>280</v>
      </c>
      <c r="X17" s="136" t="s">
        <v>879</v>
      </c>
      <c r="Y17" s="136">
        <v>200</v>
      </c>
      <c r="Z17" s="135"/>
      <c r="AA17" s="44">
        <f>IF($B17="","",SUMIF('15F'!$R:$R,'EFICIÊNCIA 1ª ETAPA'!B17,'15F'!$U:$U))</f>
        <v>0</v>
      </c>
      <c r="AB17" s="44">
        <f>IF($B17="","",SUMIF('15M'!$R:$R,'EFICIÊNCIA 1ª ETAPA'!B17,'15M'!$U:$U))</f>
        <v>0</v>
      </c>
      <c r="AC17" s="136">
        <f t="shared" si="6"/>
        <v>0</v>
      </c>
      <c r="AD17" s="136"/>
      <c r="AE17" s="136"/>
      <c r="AF17" s="135"/>
      <c r="AG17" s="44">
        <f>IF($B17="","",SUMIF('18F'!$R:$R,'EFICIÊNCIA 1ª ETAPA'!B17,'18F'!$U:$U))</f>
        <v>0</v>
      </c>
      <c r="AH17" s="44">
        <f>IF($B17="","",SUMIF('18M'!$R:$R,'EFICIÊNCIA 1ª ETAPA'!B17,'18M'!$U:$U))</f>
        <v>0</v>
      </c>
      <c r="AI17" s="136">
        <f t="shared" si="7"/>
        <v>0</v>
      </c>
      <c r="AJ17" s="136"/>
      <c r="AK17" s="136"/>
      <c r="AL17" s="142" t="s">
        <v>456</v>
      </c>
      <c r="AM17" s="136">
        <f t="shared" si="8"/>
        <v>1125</v>
      </c>
      <c r="AN17" s="140"/>
      <c r="AO17" s="140"/>
      <c r="AP17" s="38"/>
      <c r="AQ17" s="39">
        <f t="shared" si="9"/>
        <v>5705.0169999999998</v>
      </c>
      <c r="AR17" s="39" t="str">
        <f t="shared" si="0"/>
        <v>IEBURIX -SBC</v>
      </c>
      <c r="AS17" s="45">
        <f t="shared" si="10"/>
        <v>5705</v>
      </c>
      <c r="AT17" s="39">
        <f t="shared" si="11"/>
        <v>2075.0140000000001</v>
      </c>
      <c r="AU17" s="49">
        <v>11</v>
      </c>
      <c r="AW17" s="40">
        <f t="shared" si="12"/>
        <v>11</v>
      </c>
      <c r="AX17" s="41" t="str">
        <f t="shared" si="13"/>
        <v>LUGAR</v>
      </c>
      <c r="AY17" s="42" t="str">
        <f t="shared" si="1"/>
        <v>COLÉGIO VILLA LOBOS</v>
      </c>
      <c r="AZ17" s="46">
        <f t="shared" si="14"/>
        <v>2075</v>
      </c>
    </row>
    <row r="18" spans="2:52" ht="24.75" customHeight="1" x14ac:dyDescent="0.25">
      <c r="B18" s="37" t="s">
        <v>460</v>
      </c>
      <c r="C18" s="44">
        <f>IF($B18="","",SUMIF('07F'!$R:$R,'EFICIÊNCIA 1ª ETAPA'!B18,'07F'!$U:$U))</f>
        <v>1860</v>
      </c>
      <c r="D18" s="44">
        <f>IF($B18="","",SUMIF('07M'!$R:$R,'EFICIÊNCIA 1ª ETAPA'!B18,'07M'!$U:$U))</f>
        <v>400</v>
      </c>
      <c r="E18" s="136">
        <f t="shared" si="2"/>
        <v>2260</v>
      </c>
      <c r="F18" s="136" t="s">
        <v>872</v>
      </c>
      <c r="G18" s="136">
        <v>1000</v>
      </c>
      <c r="H18" s="135"/>
      <c r="I18" s="44">
        <f>IF($B18="","",SUMIF('09F'!$R:$R,'EFICIÊNCIA 1ª ETAPA'!B18,'09F'!$U:$U))</f>
        <v>3370</v>
      </c>
      <c r="J18" s="44">
        <f>IF($B18="","",SUMIF('09M'!$R:$R,'EFICIÊNCIA 1ª ETAPA'!B18,'09M'!$U:$U))</f>
        <v>640</v>
      </c>
      <c r="K18" s="136">
        <f t="shared" si="3"/>
        <v>4010</v>
      </c>
      <c r="L18" s="136" t="s">
        <v>872</v>
      </c>
      <c r="M18" s="136">
        <v>1000</v>
      </c>
      <c r="N18" s="135"/>
      <c r="O18" s="44">
        <f>IF($B18="","",SUMIF('11F'!$R:$R,'EFICIÊNCIA 1ª ETAPA'!B18,'11F'!$U:$U))</f>
        <v>7220</v>
      </c>
      <c r="P18" s="44">
        <f>IF($B18="","",SUMIF('11M'!$R:$R,'EFICIÊNCIA 1ª ETAPA'!B18,'11M'!$U:$U))</f>
        <v>300</v>
      </c>
      <c r="Q18" s="136">
        <f t="shared" si="4"/>
        <v>7520</v>
      </c>
      <c r="R18" s="136" t="s">
        <v>872</v>
      </c>
      <c r="S18" s="136">
        <v>1000</v>
      </c>
      <c r="T18" s="135"/>
      <c r="U18" s="44">
        <f>IF($B18="","",SUMIF('13F'!$R:$R,'EFICIÊNCIA 1ª ETAPA'!B18,'13F'!$U:$U))</f>
        <v>2390</v>
      </c>
      <c r="V18" s="44">
        <f>IF($B18="","",SUMIF('13M'!$R:$R,'EFICIÊNCIA 1ª ETAPA'!B18,'13M'!$U:$U))</f>
        <v>0</v>
      </c>
      <c r="W18" s="136">
        <f t="shared" si="5"/>
        <v>2390</v>
      </c>
      <c r="X18" s="136" t="s">
        <v>873</v>
      </c>
      <c r="Y18" s="136">
        <v>800</v>
      </c>
      <c r="Z18" s="135"/>
      <c r="AA18" s="44">
        <f>IF($B18="","",SUMIF('15F'!$R:$R,'EFICIÊNCIA 1ª ETAPA'!B18,'15F'!$U:$U))</f>
        <v>2680</v>
      </c>
      <c r="AB18" s="44">
        <f>IF($B18="","",SUMIF('15M'!$R:$R,'EFICIÊNCIA 1ª ETAPA'!B18,'15M'!$U:$U))</f>
        <v>0</v>
      </c>
      <c r="AC18" s="136">
        <f t="shared" si="6"/>
        <v>2680</v>
      </c>
      <c r="AD18" s="136" t="s">
        <v>872</v>
      </c>
      <c r="AE18" s="136">
        <v>1000</v>
      </c>
      <c r="AF18" s="135"/>
      <c r="AG18" s="44">
        <f>IF($B18="","",SUMIF('18F'!$R:$R,'EFICIÊNCIA 1ª ETAPA'!B18,'18F'!$U:$U))</f>
        <v>340</v>
      </c>
      <c r="AH18" s="44">
        <f>IF($B18="","",SUMIF('18M'!$R:$R,'EFICIÊNCIA 1ª ETAPA'!B18,'18M'!$U:$U))</f>
        <v>0</v>
      </c>
      <c r="AI18" s="136">
        <f t="shared" si="7"/>
        <v>340</v>
      </c>
      <c r="AJ18" s="136" t="s">
        <v>876</v>
      </c>
      <c r="AK18" s="136">
        <v>500</v>
      </c>
      <c r="AL18" s="142" t="s">
        <v>460</v>
      </c>
      <c r="AM18" s="136">
        <f t="shared" si="8"/>
        <v>5300</v>
      </c>
      <c r="AN18" s="140"/>
      <c r="AO18" s="140"/>
      <c r="AP18" s="38"/>
      <c r="AQ18" s="39">
        <f t="shared" si="9"/>
        <v>42860.017999999996</v>
      </c>
      <c r="AR18" s="39" t="str">
        <f t="shared" si="0"/>
        <v>LICEU JARDIM</v>
      </c>
      <c r="AS18" s="45">
        <f t="shared" si="10"/>
        <v>42860</v>
      </c>
      <c r="AT18" s="39">
        <f t="shared" si="11"/>
        <v>1530.011</v>
      </c>
      <c r="AU18" s="49">
        <v>12</v>
      </c>
      <c r="AW18" s="40">
        <f t="shared" si="12"/>
        <v>12</v>
      </c>
      <c r="AX18" s="41" t="str">
        <f t="shared" si="13"/>
        <v>LUGAR</v>
      </c>
      <c r="AY18" s="42" t="str">
        <f t="shared" si="1"/>
        <v>COLÉGIO IN LIFE</v>
      </c>
      <c r="AZ18" s="46">
        <f t="shared" si="14"/>
        <v>1530</v>
      </c>
    </row>
    <row r="19" spans="2:52" ht="24.75" customHeight="1" x14ac:dyDescent="0.25">
      <c r="B19" s="37" t="s">
        <v>457</v>
      </c>
      <c r="C19" s="44">
        <f>IF($B19="","",SUMIF('07F'!$R:$R,'EFICIÊNCIA 1ª ETAPA'!B19,'07F'!$U:$U))</f>
        <v>480</v>
      </c>
      <c r="D19" s="44">
        <f>IF($B19="","",SUMIF('07M'!$R:$R,'EFICIÊNCIA 1ª ETAPA'!B19,'07M'!$U:$U))</f>
        <v>0</v>
      </c>
      <c r="E19" s="136">
        <f t="shared" si="2"/>
        <v>480</v>
      </c>
      <c r="F19" s="136" t="s">
        <v>878</v>
      </c>
      <c r="G19" s="136">
        <v>300</v>
      </c>
      <c r="H19" s="135"/>
      <c r="I19" s="44">
        <f>IF($B19="","",SUMIF('09F'!$R:$R,'EFICIÊNCIA 1ª ETAPA'!B19,'09F'!$U:$U))</f>
        <v>650</v>
      </c>
      <c r="J19" s="44">
        <f>IF($B19="","",SUMIF('09M'!$R:$R,'EFICIÊNCIA 1ª ETAPA'!B19,'09M'!$U:$U))</f>
        <v>0</v>
      </c>
      <c r="K19" s="136">
        <f t="shared" si="3"/>
        <v>650</v>
      </c>
      <c r="L19" s="136" t="s">
        <v>878</v>
      </c>
      <c r="M19" s="136">
        <v>300</v>
      </c>
      <c r="N19" s="135"/>
      <c r="O19" s="44">
        <f>IF($B19="","",SUMIF('11F'!$R:$R,'EFICIÊNCIA 1ª ETAPA'!B19,'11F'!$U:$U))</f>
        <v>400</v>
      </c>
      <c r="P19" s="44">
        <f>IF($B19="","",SUMIF('11M'!$R:$R,'EFICIÊNCIA 1ª ETAPA'!B19,'11M'!$U:$U))</f>
        <v>0</v>
      </c>
      <c r="Q19" s="136">
        <f t="shared" si="4"/>
        <v>400</v>
      </c>
      <c r="R19" s="136" t="s">
        <v>877</v>
      </c>
      <c r="S19" s="136">
        <v>400</v>
      </c>
      <c r="T19" s="135"/>
      <c r="U19" s="44">
        <f>IF($B19="","",SUMIF('13F'!$R:$R,'EFICIÊNCIA 1ª ETAPA'!B19,'13F'!$U:$U))</f>
        <v>440</v>
      </c>
      <c r="V19" s="44">
        <f>IF($B19="","",SUMIF('13M'!$R:$R,'EFICIÊNCIA 1ª ETAPA'!B19,'13M'!$U:$U))</f>
        <v>0</v>
      </c>
      <c r="W19" s="136">
        <f t="shared" si="5"/>
        <v>440</v>
      </c>
      <c r="X19" s="136" t="s">
        <v>878</v>
      </c>
      <c r="Y19" s="136">
        <v>300</v>
      </c>
      <c r="Z19" s="135"/>
      <c r="AA19" s="44">
        <f>IF($B19="","",SUMIF('15F'!$R:$R,'EFICIÊNCIA 1ª ETAPA'!B19,'15F'!$U:$U))</f>
        <v>0</v>
      </c>
      <c r="AB19" s="44">
        <f>IF($B19="","",SUMIF('15M'!$R:$R,'EFICIÊNCIA 1ª ETAPA'!B19,'15M'!$U:$U))</f>
        <v>0</v>
      </c>
      <c r="AC19" s="136">
        <f t="shared" si="6"/>
        <v>0</v>
      </c>
      <c r="AD19" s="136"/>
      <c r="AE19" s="136"/>
      <c r="AF19" s="135"/>
      <c r="AG19" s="44">
        <f>IF($B19="","",SUMIF('18F'!$R:$R,'EFICIÊNCIA 1ª ETAPA'!B19,'18F'!$U:$U))</f>
        <v>0</v>
      </c>
      <c r="AH19" s="44">
        <f>IF($B19="","",SUMIF('18M'!$R:$R,'EFICIÊNCIA 1ª ETAPA'!B19,'18M'!$U:$U))</f>
        <v>0</v>
      </c>
      <c r="AI19" s="136">
        <f t="shared" si="7"/>
        <v>0</v>
      </c>
      <c r="AJ19" s="136"/>
      <c r="AK19" s="136"/>
      <c r="AL19" s="142" t="s">
        <v>457</v>
      </c>
      <c r="AM19" s="136">
        <f t="shared" si="8"/>
        <v>1300</v>
      </c>
      <c r="AN19" s="140"/>
      <c r="AO19" s="140"/>
      <c r="AP19" s="38"/>
      <c r="AQ19" s="39">
        <f t="shared" si="9"/>
        <v>5240.0190000000002</v>
      </c>
      <c r="AR19" s="39" t="str">
        <f t="shared" si="0"/>
        <v>PEN LIFE</v>
      </c>
      <c r="AS19" s="45">
        <f t="shared" si="10"/>
        <v>5240</v>
      </c>
      <c r="AT19" s="39">
        <f t="shared" si="11"/>
        <v>1200.0129999999999</v>
      </c>
      <c r="AU19" s="49">
        <v>13</v>
      </c>
      <c r="AW19" s="40">
        <f t="shared" si="12"/>
        <v>13</v>
      </c>
      <c r="AX19" s="41" t="str">
        <f t="shared" si="13"/>
        <v>LUGAR</v>
      </c>
      <c r="AY19" s="42" t="str">
        <f t="shared" si="1"/>
        <v>COLÉGIO PIAGET</v>
      </c>
      <c r="AZ19" s="46">
        <f t="shared" si="14"/>
        <v>1200</v>
      </c>
    </row>
    <row r="20" spans="2:52" ht="24.75" customHeight="1" x14ac:dyDescent="0.25">
      <c r="B20" s="37"/>
      <c r="C20" s="44" t="str">
        <f>IF($B20="","",SUMIF('07F'!$R:$R,'EFICIÊNCIA 1ª ETAPA'!B20,'07F'!$U:$U))</f>
        <v/>
      </c>
      <c r="D20" s="44" t="str">
        <f>IF($B20="","",SUMIF('07M'!$R:$R,'EFICIÊNCIA 1ª ETAPA'!B20,'07M'!$U:$U))</f>
        <v/>
      </c>
      <c r="E20" s="136"/>
      <c r="F20" s="136"/>
      <c r="G20" s="136"/>
      <c r="H20" s="135"/>
      <c r="I20" s="44" t="str">
        <f>IF($B20="","",SUMIF('09F'!$R:$R,'EFICIÊNCIA 1ª ETAPA'!B20,'09F'!$U:$U))</f>
        <v/>
      </c>
      <c r="J20" s="44" t="str">
        <f>IF($B20="","",SUMIF('09M'!$R:$R,'EFICIÊNCIA 1ª ETAPA'!B20,'09M'!$U:$U))</f>
        <v/>
      </c>
      <c r="K20" s="136"/>
      <c r="L20" s="136"/>
      <c r="M20" s="136"/>
      <c r="N20" s="135"/>
      <c r="O20" s="44" t="str">
        <f>IF($B20="","",SUMIF('11F'!$R:$R,'EFICIÊNCIA 1ª ETAPA'!B20,'11F'!$U:$U))</f>
        <v/>
      </c>
      <c r="P20" s="44" t="str">
        <f>IF($B20="","",SUMIF('11M'!$R:$R,'EFICIÊNCIA 1ª ETAPA'!B20,'11M'!$U:$U))</f>
        <v/>
      </c>
      <c r="Q20" s="136"/>
      <c r="R20" s="136"/>
      <c r="S20" s="136"/>
      <c r="T20" s="135"/>
      <c r="U20" s="44" t="str">
        <f>IF($B20="","",SUMIF('13F'!$R:$R,'EFICIÊNCIA 1ª ETAPA'!B20,'13F'!$U:$U))</f>
        <v/>
      </c>
      <c r="V20" s="44" t="str">
        <f>IF($B20="","",SUMIF('13M'!$R:$R,'EFICIÊNCIA 1ª ETAPA'!B20,'13M'!$U:$U))</f>
        <v/>
      </c>
      <c r="W20" s="136"/>
      <c r="X20" s="136"/>
      <c r="Y20" s="136"/>
      <c r="Z20" s="135"/>
      <c r="AA20" s="44" t="str">
        <f>IF($B20="","",SUMIF('15F'!$R:$R,'EFICIÊNCIA 1ª ETAPA'!B20,'15F'!$U:$U))</f>
        <v/>
      </c>
      <c r="AB20" s="44" t="str">
        <f>IF($B20="","",SUMIF('15M'!$R:$R,'EFICIÊNCIA 1ª ETAPA'!B20,'15M'!$U:$U))</f>
        <v/>
      </c>
      <c r="AC20" s="136"/>
      <c r="AD20" s="136"/>
      <c r="AE20" s="136"/>
      <c r="AF20" s="135"/>
      <c r="AG20" s="44" t="str">
        <f>IF($B20="","",SUMIF('18F'!$R:$R,'EFICIÊNCIA 1ª ETAPA'!B20,'18F'!$U:$U))</f>
        <v/>
      </c>
      <c r="AH20" s="44" t="str">
        <f>IF($B20="","",SUMIF('18M'!$R:$R,'EFICIÊNCIA 1ª ETAPA'!B20,'18M'!$U:$U))</f>
        <v/>
      </c>
      <c r="AI20" s="136"/>
      <c r="AJ20" s="136"/>
      <c r="AK20" s="136"/>
      <c r="AL20" s="143"/>
      <c r="AM20" s="136"/>
      <c r="AN20" s="140"/>
      <c r="AO20" s="140"/>
      <c r="AP20" s="38"/>
      <c r="AQ20" s="39" t="str">
        <f t="shared" si="9"/>
        <v/>
      </c>
      <c r="AR20" s="39" t="str">
        <f t="shared" si="0"/>
        <v/>
      </c>
      <c r="AS20" s="45" t="str">
        <f t="shared" si="10"/>
        <v/>
      </c>
      <c r="AT20" s="39" t="str">
        <f t="shared" si="11"/>
        <v/>
      </c>
      <c r="AU20" s="49">
        <v>14</v>
      </c>
      <c r="AW20" s="40" t="str">
        <f t="shared" si="12"/>
        <v/>
      </c>
      <c r="AX20" s="41" t="str">
        <f t="shared" si="13"/>
        <v/>
      </c>
      <c r="AY20" s="42" t="str">
        <f t="shared" si="1"/>
        <v/>
      </c>
      <c r="AZ20" s="46" t="str">
        <f t="shared" si="14"/>
        <v/>
      </c>
    </row>
    <row r="21" spans="2:52" ht="24.75" customHeight="1" x14ac:dyDescent="0.25">
      <c r="B21" s="37"/>
      <c r="C21" s="44" t="str">
        <f>IF($B21="","",SUMIF('07F'!$R:$R,'EFICIÊNCIA 1ª ETAPA'!B21,'07F'!$U:$U))</f>
        <v/>
      </c>
      <c r="D21" s="44" t="str">
        <f>IF($B21="","",SUMIF('07M'!$R:$R,'EFICIÊNCIA 1ª ETAPA'!B21,'07M'!$U:$U))</f>
        <v/>
      </c>
      <c r="E21" s="136"/>
      <c r="F21" s="136"/>
      <c r="G21" s="136"/>
      <c r="H21" s="135"/>
      <c r="I21" s="44" t="str">
        <f>IF($B21="","",SUMIF('09F'!$R:$R,'EFICIÊNCIA 1ª ETAPA'!B21,'09F'!$U:$U))</f>
        <v/>
      </c>
      <c r="J21" s="44" t="str">
        <f>IF($B21="","",SUMIF('09M'!$R:$R,'EFICIÊNCIA 1ª ETAPA'!B21,'09M'!$U:$U))</f>
        <v/>
      </c>
      <c r="K21" s="136"/>
      <c r="L21" s="136"/>
      <c r="M21" s="136"/>
      <c r="N21" s="135"/>
      <c r="O21" s="44" t="str">
        <f>IF($B21="","",SUMIF('11F'!$R:$R,'EFICIÊNCIA 1ª ETAPA'!B21,'11F'!$U:$U))</f>
        <v/>
      </c>
      <c r="P21" s="44" t="str">
        <f>IF($B21="","",SUMIF('11M'!$R:$R,'EFICIÊNCIA 1ª ETAPA'!B21,'11M'!$U:$U))</f>
        <v/>
      </c>
      <c r="Q21" s="136"/>
      <c r="R21" s="136"/>
      <c r="S21" s="136"/>
      <c r="T21" s="135"/>
      <c r="U21" s="44" t="str">
        <f>IF($B21="","",SUMIF('13F'!$R:$R,'EFICIÊNCIA 1ª ETAPA'!B21,'13F'!$U:$U))</f>
        <v/>
      </c>
      <c r="V21" s="44" t="str">
        <f>IF($B21="","",SUMIF('13M'!$R:$R,'EFICIÊNCIA 1ª ETAPA'!B21,'13M'!$U:$U))</f>
        <v/>
      </c>
      <c r="W21" s="136"/>
      <c r="X21" s="136"/>
      <c r="Y21" s="136"/>
      <c r="Z21" s="135"/>
      <c r="AA21" s="44" t="str">
        <f>IF($B21="","",SUMIF('15F'!$R:$R,'EFICIÊNCIA 1ª ETAPA'!B21,'15F'!$U:$U))</f>
        <v/>
      </c>
      <c r="AB21" s="44" t="str">
        <f>IF($B21="","",SUMIF('15M'!$R:$R,'EFICIÊNCIA 1ª ETAPA'!B21,'15M'!$U:$U))</f>
        <v/>
      </c>
      <c r="AC21" s="136"/>
      <c r="AD21" s="136"/>
      <c r="AE21" s="136"/>
      <c r="AF21" s="135"/>
      <c r="AG21" s="44" t="str">
        <f>IF($B21="","",SUMIF('18F'!$R:$R,'EFICIÊNCIA 1ª ETAPA'!B21,'18F'!$U:$U))</f>
        <v/>
      </c>
      <c r="AH21" s="44" t="str">
        <f>IF($B21="","",SUMIF('18M'!$R:$R,'EFICIÊNCIA 1ª ETAPA'!B21,'18M'!$U:$U))</f>
        <v/>
      </c>
      <c r="AI21" s="136"/>
      <c r="AJ21" s="136"/>
      <c r="AK21" s="136"/>
      <c r="AL21" s="135"/>
      <c r="AM21" s="136"/>
      <c r="AN21" s="140"/>
      <c r="AO21" s="140"/>
      <c r="AP21" s="38"/>
      <c r="AQ21" s="39" t="str">
        <f t="shared" si="9"/>
        <v/>
      </c>
      <c r="AR21" s="39" t="str">
        <f t="shared" si="0"/>
        <v/>
      </c>
      <c r="AS21" s="45" t="str">
        <f t="shared" si="10"/>
        <v/>
      </c>
      <c r="AT21" s="39" t="str">
        <f t="shared" si="11"/>
        <v/>
      </c>
      <c r="AU21" s="49">
        <v>15</v>
      </c>
      <c r="AW21" s="40" t="str">
        <f t="shared" si="12"/>
        <v/>
      </c>
      <c r="AX21" s="41" t="str">
        <f t="shared" si="13"/>
        <v/>
      </c>
      <c r="AY21" s="42" t="str">
        <f t="shared" si="1"/>
        <v/>
      </c>
      <c r="AZ21" s="46" t="str">
        <f t="shared" si="14"/>
        <v/>
      </c>
    </row>
    <row r="22" spans="2:52" ht="24.75" customHeight="1" x14ac:dyDescent="0.25">
      <c r="B22" s="37"/>
      <c r="C22" s="44" t="str">
        <f>IF($B22="","",SUMIF('07F'!$R:$R,'EFICIÊNCIA 1ª ETAPA'!B22,'07F'!$U:$U))</f>
        <v/>
      </c>
      <c r="D22" s="44" t="str">
        <f>IF($B22="","",SUMIF('07M'!$R:$R,'EFICIÊNCIA 1ª ETAPA'!B22,'07M'!$U:$U))</f>
        <v/>
      </c>
      <c r="E22" s="136"/>
      <c r="F22" s="136"/>
      <c r="G22" s="136"/>
      <c r="H22" s="135"/>
      <c r="I22" s="44" t="str">
        <f>IF($B22="","",SUMIF('09F'!$R:$R,'EFICIÊNCIA 1ª ETAPA'!B22,'09F'!$U:$U))</f>
        <v/>
      </c>
      <c r="J22" s="44" t="str">
        <f>IF($B22="","",SUMIF('09M'!$R:$R,'EFICIÊNCIA 1ª ETAPA'!B22,'09M'!$U:$U))</f>
        <v/>
      </c>
      <c r="K22" s="136"/>
      <c r="L22" s="136"/>
      <c r="M22" s="136"/>
      <c r="N22" s="135"/>
      <c r="O22" s="44" t="str">
        <f>IF($B22="","",SUMIF('11F'!$R:$R,'EFICIÊNCIA 1ª ETAPA'!B22,'11F'!$U:$U))</f>
        <v/>
      </c>
      <c r="P22" s="44" t="str">
        <f>IF($B22="","",SUMIF('11M'!$R:$R,'EFICIÊNCIA 1ª ETAPA'!B22,'11M'!$U:$U))</f>
        <v/>
      </c>
      <c r="Q22" s="136"/>
      <c r="R22" s="136"/>
      <c r="S22" s="136"/>
      <c r="T22" s="135"/>
      <c r="U22" s="44" t="str">
        <f>IF($B22="","",SUMIF('13F'!$R:$R,'EFICIÊNCIA 1ª ETAPA'!B22,'13F'!$U:$U))</f>
        <v/>
      </c>
      <c r="V22" s="44" t="str">
        <f>IF($B22="","",SUMIF('13M'!$R:$R,'EFICIÊNCIA 1ª ETAPA'!B22,'13M'!$U:$U))</f>
        <v/>
      </c>
      <c r="W22" s="136"/>
      <c r="X22" s="136"/>
      <c r="Y22" s="136"/>
      <c r="Z22" s="135"/>
      <c r="AA22" s="44" t="str">
        <f>IF($B22="","",SUMIF('15F'!$R:$R,'EFICIÊNCIA 1ª ETAPA'!B22,'15F'!$U:$U))</f>
        <v/>
      </c>
      <c r="AB22" s="44" t="str">
        <f>IF($B22="","",SUMIF('15M'!$R:$R,'EFICIÊNCIA 1ª ETAPA'!B22,'15M'!$U:$U))</f>
        <v/>
      </c>
      <c r="AC22" s="136"/>
      <c r="AD22" s="136"/>
      <c r="AE22" s="136"/>
      <c r="AF22" s="135"/>
      <c r="AG22" s="44" t="str">
        <f>IF($B22="","",SUMIF('18F'!$R:$R,'EFICIÊNCIA 1ª ETAPA'!B22,'18F'!$U:$U))</f>
        <v/>
      </c>
      <c r="AH22" s="44" t="str">
        <f>IF($B22="","",SUMIF('18M'!$R:$R,'EFICIÊNCIA 1ª ETAPA'!B22,'18M'!$U:$U))</f>
        <v/>
      </c>
      <c r="AI22" s="136"/>
      <c r="AJ22" s="136"/>
      <c r="AK22" s="136"/>
      <c r="AL22" s="135"/>
      <c r="AM22" s="136"/>
      <c r="AN22" s="140"/>
      <c r="AO22" s="140"/>
      <c r="AP22" s="38"/>
      <c r="AQ22" s="39" t="str">
        <f t="shared" si="9"/>
        <v/>
      </c>
      <c r="AR22" s="39" t="str">
        <f t="shared" si="0"/>
        <v/>
      </c>
      <c r="AS22" s="45" t="str">
        <f t="shared" si="10"/>
        <v/>
      </c>
      <c r="AT22" s="39" t="str">
        <f t="shared" si="11"/>
        <v/>
      </c>
      <c r="AU22" s="49">
        <v>16</v>
      </c>
      <c r="AW22" s="40" t="str">
        <f t="shared" si="12"/>
        <v/>
      </c>
      <c r="AX22" s="41" t="str">
        <f t="shared" si="13"/>
        <v/>
      </c>
      <c r="AY22" s="42" t="str">
        <f t="shared" si="1"/>
        <v/>
      </c>
      <c r="AZ22" s="46" t="str">
        <f t="shared" si="14"/>
        <v/>
      </c>
    </row>
    <row r="23" spans="2:52" ht="24.75" customHeight="1" x14ac:dyDescent="0.25">
      <c r="B23" s="37"/>
      <c r="C23" s="44" t="str">
        <f>IF($B23="","",SUMIF('07F'!$R:$R,'EFICIÊNCIA 1ª ETAPA'!B23,'07F'!$U:$U))</f>
        <v/>
      </c>
      <c r="D23" s="44" t="str">
        <f>IF($B23="","",SUMIF('07M'!$R:$R,'EFICIÊNCIA 1ª ETAPA'!B23,'07M'!$U:$U))</f>
        <v/>
      </c>
      <c r="E23" s="136"/>
      <c r="F23" s="136"/>
      <c r="G23" s="136"/>
      <c r="H23" s="135"/>
      <c r="I23" s="44" t="str">
        <f>IF($B23="","",SUMIF('09F'!$R:$R,'EFICIÊNCIA 1ª ETAPA'!B23,'09F'!$U:$U))</f>
        <v/>
      </c>
      <c r="J23" s="44" t="str">
        <f>IF($B23="","",SUMIF('09M'!$R:$R,'EFICIÊNCIA 1ª ETAPA'!B23,'09M'!$U:$U))</f>
        <v/>
      </c>
      <c r="K23" s="136"/>
      <c r="L23" s="136"/>
      <c r="M23" s="136"/>
      <c r="N23" s="135"/>
      <c r="O23" s="44" t="str">
        <f>IF($B23="","",SUMIF('11F'!$R:$R,'EFICIÊNCIA 1ª ETAPA'!B23,'11F'!$U:$U))</f>
        <v/>
      </c>
      <c r="P23" s="44" t="str">
        <f>IF($B23="","",SUMIF('11M'!$R:$R,'EFICIÊNCIA 1ª ETAPA'!B23,'11M'!$U:$U))</f>
        <v/>
      </c>
      <c r="Q23" s="136"/>
      <c r="R23" s="136"/>
      <c r="S23" s="136"/>
      <c r="T23" s="135"/>
      <c r="U23" s="44" t="str">
        <f>IF($B23="","",SUMIF('13F'!$R:$R,'EFICIÊNCIA 1ª ETAPA'!B23,'13F'!$U:$U))</f>
        <v/>
      </c>
      <c r="V23" s="44" t="str">
        <f>IF($B23="","",SUMIF('13M'!$R:$R,'EFICIÊNCIA 1ª ETAPA'!B23,'13M'!$U:$U))</f>
        <v/>
      </c>
      <c r="W23" s="136"/>
      <c r="X23" s="136"/>
      <c r="Y23" s="136"/>
      <c r="Z23" s="135"/>
      <c r="AA23" s="44" t="str">
        <f>IF($B23="","",SUMIF('15F'!$R:$R,'EFICIÊNCIA 1ª ETAPA'!B23,'15F'!$U:$U))</f>
        <v/>
      </c>
      <c r="AB23" s="44" t="str">
        <f>IF($B23="","",SUMIF('15M'!$R:$R,'EFICIÊNCIA 1ª ETAPA'!B23,'15M'!$U:$U))</f>
        <v/>
      </c>
      <c r="AC23" s="136"/>
      <c r="AD23" s="136"/>
      <c r="AE23" s="136"/>
      <c r="AF23" s="135"/>
      <c r="AG23" s="44" t="str">
        <f>IF($B23="","",SUMIF('18F'!$R:$R,'EFICIÊNCIA 1ª ETAPA'!B23,'18F'!$U:$U))</f>
        <v/>
      </c>
      <c r="AH23" s="44" t="str">
        <f>IF($B23="","",SUMIF('18M'!$R:$R,'EFICIÊNCIA 1ª ETAPA'!B23,'18M'!$U:$U))</f>
        <v/>
      </c>
      <c r="AI23" s="136"/>
      <c r="AJ23" s="136"/>
      <c r="AK23" s="136"/>
      <c r="AL23" s="135"/>
      <c r="AM23" s="136"/>
      <c r="AN23" s="140"/>
      <c r="AO23" s="140"/>
      <c r="AP23" s="38"/>
      <c r="AQ23" s="39" t="str">
        <f t="shared" si="9"/>
        <v/>
      </c>
      <c r="AR23" s="39" t="str">
        <f t="shared" si="0"/>
        <v/>
      </c>
      <c r="AS23" s="45" t="str">
        <f t="shared" si="10"/>
        <v/>
      </c>
      <c r="AT23" s="39" t="str">
        <f t="shared" si="11"/>
        <v/>
      </c>
      <c r="AU23" s="49">
        <v>17</v>
      </c>
      <c r="AW23" s="40" t="str">
        <f t="shared" si="12"/>
        <v/>
      </c>
      <c r="AX23" s="41" t="str">
        <f t="shared" si="13"/>
        <v/>
      </c>
      <c r="AY23" s="42" t="str">
        <f t="shared" si="1"/>
        <v/>
      </c>
      <c r="AZ23" s="46" t="str">
        <f t="shared" si="14"/>
        <v/>
      </c>
    </row>
    <row r="24" spans="2:52" ht="24.75" customHeight="1" x14ac:dyDescent="0.25">
      <c r="B24" s="37"/>
      <c r="C24" s="44" t="str">
        <f>IF($B24="","",SUMIF('07F'!$R:$R,'EFICIÊNCIA 1ª ETAPA'!B24,'07F'!$U:$U))</f>
        <v/>
      </c>
      <c r="D24" s="44" t="str">
        <f>IF($B24="","",SUMIF('07M'!$R:$R,'EFICIÊNCIA 1ª ETAPA'!B24,'07M'!$U:$U))</f>
        <v/>
      </c>
      <c r="E24" s="136"/>
      <c r="F24" s="136"/>
      <c r="G24" s="136"/>
      <c r="H24" s="135"/>
      <c r="I24" s="44" t="str">
        <f>IF($B24="","",SUMIF('09F'!$R:$R,'EFICIÊNCIA 1ª ETAPA'!B24,'09F'!$U:$U))</f>
        <v/>
      </c>
      <c r="J24" s="44" t="str">
        <f>IF($B24="","",SUMIF('09M'!$R:$R,'EFICIÊNCIA 1ª ETAPA'!B24,'09M'!$U:$U))</f>
        <v/>
      </c>
      <c r="K24" s="136"/>
      <c r="L24" s="136"/>
      <c r="M24" s="136"/>
      <c r="N24" s="135"/>
      <c r="O24" s="44" t="str">
        <f>IF($B24="","",SUMIF('11F'!$R:$R,'EFICIÊNCIA 1ª ETAPA'!B24,'11F'!$U:$U))</f>
        <v/>
      </c>
      <c r="P24" s="44" t="str">
        <f>IF($B24="","",SUMIF('11M'!$R:$R,'EFICIÊNCIA 1ª ETAPA'!B24,'11M'!$U:$U))</f>
        <v/>
      </c>
      <c r="Q24" s="136"/>
      <c r="R24" s="136"/>
      <c r="S24" s="136"/>
      <c r="T24" s="135"/>
      <c r="U24" s="44" t="str">
        <f>IF($B24="","",SUMIF('13F'!$R:$R,'EFICIÊNCIA 1ª ETAPA'!B24,'13F'!$U:$U))</f>
        <v/>
      </c>
      <c r="V24" s="44" t="str">
        <f>IF($B24="","",SUMIF('13M'!$R:$R,'EFICIÊNCIA 1ª ETAPA'!B24,'13M'!$U:$U))</f>
        <v/>
      </c>
      <c r="W24" s="136"/>
      <c r="X24" s="136"/>
      <c r="Y24" s="136"/>
      <c r="Z24" s="135"/>
      <c r="AA24" s="44" t="str">
        <f>IF($B24="","",SUMIF('15F'!$R:$R,'EFICIÊNCIA 1ª ETAPA'!B24,'15F'!$U:$U))</f>
        <v/>
      </c>
      <c r="AB24" s="44" t="str">
        <f>IF($B24="","",SUMIF('15M'!$R:$R,'EFICIÊNCIA 1ª ETAPA'!B24,'15M'!$U:$U))</f>
        <v/>
      </c>
      <c r="AC24" s="136"/>
      <c r="AD24" s="136"/>
      <c r="AE24" s="136"/>
      <c r="AF24" s="135"/>
      <c r="AG24" s="44" t="str">
        <f>IF($B24="","",SUMIF('18F'!$R:$R,'EFICIÊNCIA 1ª ETAPA'!B24,'18F'!$U:$U))</f>
        <v/>
      </c>
      <c r="AH24" s="44" t="str">
        <f>IF($B24="","",SUMIF('18M'!$R:$R,'EFICIÊNCIA 1ª ETAPA'!B24,'18M'!$U:$U))</f>
        <v/>
      </c>
      <c r="AI24" s="136"/>
      <c r="AJ24" s="136"/>
      <c r="AK24" s="136"/>
      <c r="AL24" s="135"/>
      <c r="AM24" s="136"/>
      <c r="AN24" s="140"/>
      <c r="AO24" s="140"/>
      <c r="AP24" s="38"/>
      <c r="AQ24" s="39" t="str">
        <f t="shared" si="9"/>
        <v/>
      </c>
      <c r="AR24" s="39" t="str">
        <f t="shared" si="0"/>
        <v/>
      </c>
      <c r="AS24" s="45" t="str">
        <f t="shared" si="10"/>
        <v/>
      </c>
      <c r="AT24" s="39" t="str">
        <f t="shared" si="11"/>
        <v/>
      </c>
      <c r="AU24" s="49">
        <v>18</v>
      </c>
      <c r="AW24" s="40" t="str">
        <f t="shared" si="12"/>
        <v/>
      </c>
      <c r="AX24" s="41" t="str">
        <f t="shared" si="13"/>
        <v/>
      </c>
      <c r="AY24" s="42" t="str">
        <f t="shared" si="1"/>
        <v/>
      </c>
      <c r="AZ24" s="46" t="str">
        <f t="shared" si="14"/>
        <v/>
      </c>
    </row>
    <row r="25" spans="2:52" ht="24.75" customHeight="1" x14ac:dyDescent="0.25">
      <c r="B25" s="37"/>
      <c r="C25" s="44" t="str">
        <f>IF($B25="","",SUMIF('07F'!$R:$R,'EFICIÊNCIA 1ª ETAPA'!B25,'07F'!$U:$U))</f>
        <v/>
      </c>
      <c r="D25" s="44" t="str">
        <f>IF($B25="","",SUMIF('07M'!$R:$R,'EFICIÊNCIA 1ª ETAPA'!B25,'07M'!$U:$U))</f>
        <v/>
      </c>
      <c r="E25" s="136"/>
      <c r="F25" s="136"/>
      <c r="G25" s="136"/>
      <c r="H25" s="135"/>
      <c r="I25" s="44" t="str">
        <f>IF($B25="","",SUMIF('09F'!$R:$R,'EFICIÊNCIA 1ª ETAPA'!B25,'09F'!$U:$U))</f>
        <v/>
      </c>
      <c r="J25" s="44" t="str">
        <f>IF($B25="","",SUMIF('09M'!$R:$R,'EFICIÊNCIA 1ª ETAPA'!B25,'09M'!$U:$U))</f>
        <v/>
      </c>
      <c r="K25" s="136"/>
      <c r="L25" s="136"/>
      <c r="M25" s="136"/>
      <c r="N25" s="135"/>
      <c r="O25" s="44" t="str">
        <f>IF($B25="","",SUMIF('11F'!$R:$R,'EFICIÊNCIA 1ª ETAPA'!B25,'11F'!$U:$U))</f>
        <v/>
      </c>
      <c r="P25" s="44" t="str">
        <f>IF($B25="","",SUMIF('11M'!$R:$R,'EFICIÊNCIA 1ª ETAPA'!B25,'11M'!$U:$U))</f>
        <v/>
      </c>
      <c r="Q25" s="136"/>
      <c r="R25" s="136"/>
      <c r="S25" s="136"/>
      <c r="T25" s="135"/>
      <c r="U25" s="44" t="str">
        <f>IF($B25="","",SUMIF('13F'!$R:$R,'EFICIÊNCIA 1ª ETAPA'!B25,'13F'!$U:$U))</f>
        <v/>
      </c>
      <c r="V25" s="44" t="str">
        <f>IF($B25="","",SUMIF('13M'!$R:$R,'EFICIÊNCIA 1ª ETAPA'!B25,'13M'!$U:$U))</f>
        <v/>
      </c>
      <c r="W25" s="136"/>
      <c r="X25" s="136"/>
      <c r="Y25" s="136"/>
      <c r="Z25" s="135"/>
      <c r="AA25" s="44" t="str">
        <f>IF($B25="","",SUMIF('15F'!$R:$R,'EFICIÊNCIA 1ª ETAPA'!B25,'15F'!$U:$U))</f>
        <v/>
      </c>
      <c r="AB25" s="44" t="str">
        <f>IF($B25="","",SUMIF('15M'!$R:$R,'EFICIÊNCIA 1ª ETAPA'!B25,'15M'!$U:$U))</f>
        <v/>
      </c>
      <c r="AC25" s="136"/>
      <c r="AD25" s="136"/>
      <c r="AE25" s="136"/>
      <c r="AF25" s="135"/>
      <c r="AG25" s="44" t="str">
        <f>IF($B25="","",SUMIF('18F'!$R:$R,'EFICIÊNCIA 1ª ETAPA'!B25,'18F'!$U:$U))</f>
        <v/>
      </c>
      <c r="AH25" s="44" t="str">
        <f>IF($B25="","",SUMIF('18M'!$R:$R,'EFICIÊNCIA 1ª ETAPA'!B25,'18M'!$U:$U))</f>
        <v/>
      </c>
      <c r="AI25" s="136"/>
      <c r="AJ25" s="136"/>
      <c r="AK25" s="136"/>
      <c r="AL25" s="135"/>
      <c r="AM25" s="136"/>
      <c r="AN25" s="140"/>
      <c r="AO25" s="140"/>
      <c r="AP25" s="38"/>
      <c r="AQ25" s="39" t="str">
        <f t="shared" si="9"/>
        <v/>
      </c>
      <c r="AR25" s="39" t="str">
        <f t="shared" si="0"/>
        <v/>
      </c>
      <c r="AS25" s="45" t="str">
        <f t="shared" si="10"/>
        <v/>
      </c>
      <c r="AT25" s="39" t="str">
        <f t="shared" si="11"/>
        <v/>
      </c>
      <c r="AU25" s="49">
        <v>19</v>
      </c>
      <c r="AW25" s="40" t="str">
        <f t="shared" si="12"/>
        <v/>
      </c>
      <c r="AX25" s="41" t="str">
        <f t="shared" si="13"/>
        <v/>
      </c>
      <c r="AY25" s="42" t="str">
        <f t="shared" si="1"/>
        <v/>
      </c>
      <c r="AZ25" s="46" t="str">
        <f t="shared" si="14"/>
        <v/>
      </c>
    </row>
    <row r="26" spans="2:52" ht="24.75" customHeight="1" x14ac:dyDescent="0.25">
      <c r="B26" s="37"/>
      <c r="C26" s="44" t="str">
        <f>IF($B26="","",SUMIF('07F'!$R:$R,'EFICIÊNCIA 1ª ETAPA'!B26,'07F'!$U:$U))</f>
        <v/>
      </c>
      <c r="D26" s="44" t="str">
        <f>IF($B26="","",SUMIF('07M'!$R:$R,'EFICIÊNCIA 1ª ETAPA'!B26,'07M'!$U:$U))</f>
        <v/>
      </c>
      <c r="E26" s="136"/>
      <c r="F26" s="136"/>
      <c r="G26" s="136"/>
      <c r="H26" s="135"/>
      <c r="I26" s="44" t="str">
        <f>IF($B26="","",SUMIF('09F'!$R:$R,'EFICIÊNCIA 1ª ETAPA'!B26,'09F'!$U:$U))</f>
        <v/>
      </c>
      <c r="J26" s="44" t="str">
        <f>IF($B26="","",SUMIF('09M'!$R:$R,'EFICIÊNCIA 1ª ETAPA'!B26,'09M'!$U:$U))</f>
        <v/>
      </c>
      <c r="K26" s="136"/>
      <c r="L26" s="136"/>
      <c r="M26" s="136"/>
      <c r="N26" s="135"/>
      <c r="O26" s="44" t="str">
        <f>IF($B26="","",SUMIF('11F'!$R:$R,'EFICIÊNCIA 1ª ETAPA'!B26,'11F'!$U:$U))</f>
        <v/>
      </c>
      <c r="P26" s="44" t="str">
        <f>IF($B26="","",SUMIF('11M'!$R:$R,'EFICIÊNCIA 1ª ETAPA'!B26,'11M'!$U:$U))</f>
        <v/>
      </c>
      <c r="Q26" s="136"/>
      <c r="R26" s="136"/>
      <c r="S26" s="136"/>
      <c r="T26" s="135"/>
      <c r="U26" s="44" t="str">
        <f>IF($B26="","",SUMIF('13F'!$R:$R,'EFICIÊNCIA 1ª ETAPA'!B26,'13F'!$U:$U))</f>
        <v/>
      </c>
      <c r="V26" s="44" t="str">
        <f>IF($B26="","",SUMIF('13M'!$R:$R,'EFICIÊNCIA 1ª ETAPA'!B26,'13M'!$U:$U))</f>
        <v/>
      </c>
      <c r="W26" s="136"/>
      <c r="X26" s="136"/>
      <c r="Y26" s="136"/>
      <c r="Z26" s="135"/>
      <c r="AA26" s="44" t="str">
        <f>IF($B26="","",SUMIF('15F'!$R:$R,'EFICIÊNCIA 1ª ETAPA'!B26,'15F'!$U:$U))</f>
        <v/>
      </c>
      <c r="AB26" s="44" t="str">
        <f>IF($B26="","",SUMIF('15M'!$R:$R,'EFICIÊNCIA 1ª ETAPA'!B26,'15M'!$U:$U))</f>
        <v/>
      </c>
      <c r="AC26" s="136"/>
      <c r="AD26" s="136"/>
      <c r="AE26" s="136"/>
      <c r="AF26" s="135"/>
      <c r="AG26" s="44" t="str">
        <f>IF($B26="","",SUMIF('18F'!$R:$R,'EFICIÊNCIA 1ª ETAPA'!B26,'18F'!$U:$U))</f>
        <v/>
      </c>
      <c r="AH26" s="44" t="str">
        <f>IF($B26="","",SUMIF('18M'!$R:$R,'EFICIÊNCIA 1ª ETAPA'!B26,'18M'!$U:$U))</f>
        <v/>
      </c>
      <c r="AI26" s="136"/>
      <c r="AJ26" s="136"/>
      <c r="AK26" s="136"/>
      <c r="AL26" s="135"/>
      <c r="AM26" s="136"/>
      <c r="AN26" s="140"/>
      <c r="AO26" s="140"/>
      <c r="AP26" s="38"/>
      <c r="AQ26" s="39" t="str">
        <f t="shared" si="9"/>
        <v/>
      </c>
      <c r="AR26" s="39" t="str">
        <f t="shared" si="0"/>
        <v/>
      </c>
      <c r="AS26" s="45" t="str">
        <f t="shared" si="10"/>
        <v/>
      </c>
      <c r="AT26" s="39" t="str">
        <f t="shared" si="11"/>
        <v/>
      </c>
      <c r="AU26" s="49">
        <v>20</v>
      </c>
      <c r="AW26" s="40" t="str">
        <f t="shared" si="12"/>
        <v/>
      </c>
      <c r="AX26" s="41" t="str">
        <f t="shared" si="13"/>
        <v/>
      </c>
      <c r="AY26" s="42" t="str">
        <f t="shared" si="1"/>
        <v/>
      </c>
      <c r="AZ26" s="46" t="str">
        <f t="shared" si="14"/>
        <v/>
      </c>
    </row>
    <row r="27" spans="2:52" ht="24.75" customHeight="1" x14ac:dyDescent="0.25">
      <c r="B27" s="37"/>
      <c r="C27" s="44" t="str">
        <f>IF($B27="","",SUMIF('07F'!$R:$R,'EFICIÊNCIA 1ª ETAPA'!B27,'07F'!$U:$U))</f>
        <v/>
      </c>
      <c r="D27" s="44" t="str">
        <f>IF($B27="","",SUMIF('07M'!$R:$R,'EFICIÊNCIA 1ª ETAPA'!B27,'07M'!$U:$U))</f>
        <v/>
      </c>
      <c r="E27" s="136"/>
      <c r="F27" s="136"/>
      <c r="G27" s="136"/>
      <c r="H27" s="135"/>
      <c r="I27" s="44" t="str">
        <f>IF($B27="","",SUMIF('09F'!$R:$R,'EFICIÊNCIA 1ª ETAPA'!B27,'09F'!$U:$U))</f>
        <v/>
      </c>
      <c r="J27" s="44" t="str">
        <f>IF($B27="","",SUMIF('09M'!$R:$R,'EFICIÊNCIA 1ª ETAPA'!B27,'09M'!$U:$U))</f>
        <v/>
      </c>
      <c r="K27" s="136"/>
      <c r="L27" s="136"/>
      <c r="M27" s="136"/>
      <c r="N27" s="135"/>
      <c r="O27" s="44" t="str">
        <f>IF($B27="","",SUMIF('11F'!$R:$R,'EFICIÊNCIA 1ª ETAPA'!B27,'11F'!$U:$U))</f>
        <v/>
      </c>
      <c r="P27" s="44" t="str">
        <f>IF($B27="","",SUMIF('11M'!$R:$R,'EFICIÊNCIA 1ª ETAPA'!B27,'11M'!$U:$U))</f>
        <v/>
      </c>
      <c r="Q27" s="136"/>
      <c r="R27" s="136"/>
      <c r="S27" s="136"/>
      <c r="T27" s="135"/>
      <c r="U27" s="44" t="str">
        <f>IF($B27="","",SUMIF('13F'!$R:$R,'EFICIÊNCIA 1ª ETAPA'!B27,'13F'!$U:$U))</f>
        <v/>
      </c>
      <c r="V27" s="44" t="str">
        <f>IF($B27="","",SUMIF('13M'!$R:$R,'EFICIÊNCIA 1ª ETAPA'!B27,'13M'!$U:$U))</f>
        <v/>
      </c>
      <c r="W27" s="136"/>
      <c r="X27" s="136"/>
      <c r="Y27" s="136"/>
      <c r="Z27" s="135"/>
      <c r="AA27" s="44" t="str">
        <f>IF($B27="","",SUMIF('15F'!$R:$R,'EFICIÊNCIA 1ª ETAPA'!B27,'15F'!$U:$U))</f>
        <v/>
      </c>
      <c r="AB27" s="44" t="str">
        <f>IF($B27="","",SUMIF('15M'!$R:$R,'EFICIÊNCIA 1ª ETAPA'!B27,'15M'!$U:$U))</f>
        <v/>
      </c>
      <c r="AC27" s="136"/>
      <c r="AD27" s="136"/>
      <c r="AE27" s="136"/>
      <c r="AF27" s="135"/>
      <c r="AG27" s="44" t="str">
        <f>IF($B27="","",SUMIF('18F'!$R:$R,'EFICIÊNCIA 1ª ETAPA'!B27,'18F'!$U:$U))</f>
        <v/>
      </c>
      <c r="AH27" s="44" t="str">
        <f>IF($B27="","",SUMIF('18M'!$R:$R,'EFICIÊNCIA 1ª ETAPA'!B27,'18M'!$U:$U))</f>
        <v/>
      </c>
      <c r="AI27" s="136"/>
      <c r="AJ27" s="136"/>
      <c r="AK27" s="136"/>
      <c r="AL27" s="135"/>
      <c r="AM27" s="136"/>
      <c r="AN27" s="140"/>
      <c r="AO27" s="140"/>
      <c r="AP27" s="38"/>
      <c r="AQ27" s="39" t="str">
        <f t="shared" si="9"/>
        <v/>
      </c>
      <c r="AR27" s="39" t="str">
        <f t="shared" si="0"/>
        <v/>
      </c>
      <c r="AS27" s="45" t="str">
        <f t="shared" si="10"/>
        <v/>
      </c>
      <c r="AT27" s="39" t="str">
        <f t="shared" si="11"/>
        <v/>
      </c>
      <c r="AU27" s="49">
        <v>21</v>
      </c>
      <c r="AW27" s="40" t="str">
        <f t="shared" si="12"/>
        <v/>
      </c>
      <c r="AX27" s="41" t="str">
        <f t="shared" si="13"/>
        <v/>
      </c>
      <c r="AY27" s="42" t="str">
        <f t="shared" si="1"/>
        <v/>
      </c>
      <c r="AZ27" s="46" t="str">
        <f t="shared" si="14"/>
        <v/>
      </c>
    </row>
    <row r="28" spans="2:52" ht="24.75" customHeight="1" x14ac:dyDescent="0.25">
      <c r="B28" s="37"/>
      <c r="C28" s="44" t="str">
        <f>IF($B28="","",SUMIF('07F'!$R:$R,'EFICIÊNCIA 1ª ETAPA'!B28,'07F'!$U:$U))</f>
        <v/>
      </c>
      <c r="D28" s="44" t="str">
        <f>IF($B28="","",SUMIF('07M'!$R:$R,'EFICIÊNCIA 1ª ETAPA'!B28,'07M'!$U:$U))</f>
        <v/>
      </c>
      <c r="E28" s="136"/>
      <c r="F28" s="136"/>
      <c r="G28" s="136"/>
      <c r="H28" s="135"/>
      <c r="I28" s="44" t="str">
        <f>IF($B28="","",SUMIF('09F'!$R:$R,'EFICIÊNCIA 1ª ETAPA'!B28,'09F'!$U:$U))</f>
        <v/>
      </c>
      <c r="J28" s="44" t="str">
        <f>IF($B28="","",SUMIF('09M'!$R:$R,'EFICIÊNCIA 1ª ETAPA'!B28,'09M'!$U:$U))</f>
        <v/>
      </c>
      <c r="K28" s="136"/>
      <c r="L28" s="136"/>
      <c r="M28" s="136"/>
      <c r="N28" s="135"/>
      <c r="O28" s="44" t="str">
        <f>IF($B28="","",SUMIF('11F'!$R:$R,'EFICIÊNCIA 1ª ETAPA'!B28,'11F'!$U:$U))</f>
        <v/>
      </c>
      <c r="P28" s="44" t="str">
        <f>IF($B28="","",SUMIF('11M'!$R:$R,'EFICIÊNCIA 1ª ETAPA'!B28,'11M'!$U:$U))</f>
        <v/>
      </c>
      <c r="Q28" s="136"/>
      <c r="R28" s="136"/>
      <c r="S28" s="136"/>
      <c r="T28" s="135"/>
      <c r="U28" s="44" t="str">
        <f>IF($B28="","",SUMIF('13F'!$R:$R,'EFICIÊNCIA 1ª ETAPA'!B28,'13F'!$U:$U))</f>
        <v/>
      </c>
      <c r="V28" s="44" t="str">
        <f>IF($B28="","",SUMIF('13M'!$R:$R,'EFICIÊNCIA 1ª ETAPA'!B28,'13M'!$U:$U))</f>
        <v/>
      </c>
      <c r="W28" s="136"/>
      <c r="X28" s="136"/>
      <c r="Y28" s="136"/>
      <c r="Z28" s="135"/>
      <c r="AA28" s="44" t="str">
        <f>IF($B28="","",SUMIF('15F'!$R:$R,'EFICIÊNCIA 1ª ETAPA'!B28,'15F'!$U:$U))</f>
        <v/>
      </c>
      <c r="AB28" s="44" t="str">
        <f>IF($B28="","",SUMIF('15M'!$R:$R,'EFICIÊNCIA 1ª ETAPA'!B28,'15M'!$U:$U))</f>
        <v/>
      </c>
      <c r="AC28" s="136"/>
      <c r="AD28" s="136"/>
      <c r="AE28" s="136"/>
      <c r="AF28" s="135"/>
      <c r="AG28" s="44" t="str">
        <f>IF($B28="","",SUMIF('18F'!$R:$R,'EFICIÊNCIA 1ª ETAPA'!B28,'18F'!$U:$U))</f>
        <v/>
      </c>
      <c r="AH28" s="44" t="str">
        <f>IF($B28="","",SUMIF('18M'!$R:$R,'EFICIÊNCIA 1ª ETAPA'!B28,'18M'!$U:$U))</f>
        <v/>
      </c>
      <c r="AI28" s="136"/>
      <c r="AJ28" s="136"/>
      <c r="AK28" s="136"/>
      <c r="AL28" s="135"/>
      <c r="AM28" s="136"/>
      <c r="AN28" s="140"/>
      <c r="AO28" s="140"/>
      <c r="AP28" s="38"/>
      <c r="AQ28" s="39" t="str">
        <f t="shared" si="9"/>
        <v/>
      </c>
      <c r="AR28" s="39" t="str">
        <f t="shared" si="0"/>
        <v/>
      </c>
      <c r="AS28" s="45" t="str">
        <f t="shared" si="10"/>
        <v/>
      </c>
      <c r="AT28" s="39" t="str">
        <f t="shared" si="11"/>
        <v/>
      </c>
      <c r="AU28" s="49">
        <v>22</v>
      </c>
      <c r="AW28" s="40" t="str">
        <f t="shared" si="12"/>
        <v/>
      </c>
      <c r="AX28" s="41" t="str">
        <f t="shared" si="13"/>
        <v/>
      </c>
      <c r="AY28" s="42" t="str">
        <f t="shared" si="1"/>
        <v/>
      </c>
      <c r="AZ28" s="46" t="str">
        <f t="shared" si="14"/>
        <v/>
      </c>
    </row>
    <row r="29" spans="2:52" ht="24.75" customHeight="1" x14ac:dyDescent="0.25">
      <c r="B29" s="37"/>
      <c r="C29" s="44" t="str">
        <f>IF($B29="","",SUMIF('07F'!$R:$R,'EFICIÊNCIA 1ª ETAPA'!B29,'07F'!$U:$U))</f>
        <v/>
      </c>
      <c r="D29" s="44" t="str">
        <f>IF($B29="","",SUMIF('07M'!$R:$R,'EFICIÊNCIA 1ª ETAPA'!B29,'07M'!$U:$U))</f>
        <v/>
      </c>
      <c r="E29" s="136"/>
      <c r="F29" s="136"/>
      <c r="G29" s="136"/>
      <c r="H29" s="135"/>
      <c r="I29" s="44" t="str">
        <f>IF($B29="","",SUMIF('09F'!$R:$R,'EFICIÊNCIA 1ª ETAPA'!B29,'09F'!$U:$U))</f>
        <v/>
      </c>
      <c r="J29" s="44" t="str">
        <f>IF($B29="","",SUMIF('09M'!$R:$R,'EFICIÊNCIA 1ª ETAPA'!B29,'09M'!$U:$U))</f>
        <v/>
      </c>
      <c r="K29" s="136"/>
      <c r="L29" s="136"/>
      <c r="M29" s="136"/>
      <c r="N29" s="135"/>
      <c r="O29" s="44" t="str">
        <f>IF($B29="","",SUMIF('11F'!$R:$R,'EFICIÊNCIA 1ª ETAPA'!B29,'11F'!$U:$U))</f>
        <v/>
      </c>
      <c r="P29" s="44" t="str">
        <f>IF($B29="","",SUMIF('11M'!$R:$R,'EFICIÊNCIA 1ª ETAPA'!B29,'11M'!$U:$U))</f>
        <v/>
      </c>
      <c r="Q29" s="136"/>
      <c r="R29" s="136"/>
      <c r="S29" s="136"/>
      <c r="T29" s="135"/>
      <c r="U29" s="44" t="str">
        <f>IF($B29="","",SUMIF('13F'!$R:$R,'EFICIÊNCIA 1ª ETAPA'!B29,'13F'!$U:$U))</f>
        <v/>
      </c>
      <c r="V29" s="44" t="str">
        <f>IF($B29="","",SUMIF('13M'!$R:$R,'EFICIÊNCIA 1ª ETAPA'!B29,'13M'!$U:$U))</f>
        <v/>
      </c>
      <c r="W29" s="136"/>
      <c r="X29" s="136"/>
      <c r="Y29" s="136"/>
      <c r="Z29" s="135"/>
      <c r="AA29" s="44" t="str">
        <f>IF($B29="","",SUMIF('15F'!$R:$R,'EFICIÊNCIA 1ª ETAPA'!B29,'15F'!$U:$U))</f>
        <v/>
      </c>
      <c r="AB29" s="44" t="str">
        <f>IF($B29="","",SUMIF('15M'!$R:$R,'EFICIÊNCIA 1ª ETAPA'!B29,'15M'!$U:$U))</f>
        <v/>
      </c>
      <c r="AC29" s="136"/>
      <c r="AD29" s="136"/>
      <c r="AE29" s="136"/>
      <c r="AF29" s="135"/>
      <c r="AG29" s="44" t="str">
        <f>IF($B29="","",SUMIF('18F'!$R:$R,'EFICIÊNCIA 1ª ETAPA'!B29,'18F'!$U:$U))</f>
        <v/>
      </c>
      <c r="AH29" s="44" t="str">
        <f>IF($B29="","",SUMIF('18M'!$R:$R,'EFICIÊNCIA 1ª ETAPA'!B29,'18M'!$U:$U))</f>
        <v/>
      </c>
      <c r="AI29" s="136"/>
      <c r="AJ29" s="136"/>
      <c r="AK29" s="136"/>
      <c r="AL29" s="135"/>
      <c r="AM29" s="136"/>
      <c r="AN29" s="140"/>
      <c r="AO29" s="140"/>
      <c r="AP29" s="38"/>
      <c r="AQ29" s="39" t="str">
        <f t="shared" si="9"/>
        <v/>
      </c>
      <c r="AR29" s="39" t="str">
        <f t="shared" si="0"/>
        <v/>
      </c>
      <c r="AS29" s="45" t="str">
        <f t="shared" si="10"/>
        <v/>
      </c>
      <c r="AT29" s="39" t="str">
        <f t="shared" si="11"/>
        <v/>
      </c>
      <c r="AU29" s="49">
        <v>23</v>
      </c>
      <c r="AW29" s="40" t="str">
        <f t="shared" si="12"/>
        <v/>
      </c>
      <c r="AX29" s="41" t="str">
        <f t="shared" si="13"/>
        <v/>
      </c>
      <c r="AY29" s="42" t="str">
        <f t="shared" si="1"/>
        <v/>
      </c>
      <c r="AZ29" s="46" t="str">
        <f t="shared" si="14"/>
        <v/>
      </c>
    </row>
    <row r="30" spans="2:52" ht="24.75" customHeight="1" x14ac:dyDescent="0.25">
      <c r="B30" s="37"/>
      <c r="C30" s="44" t="str">
        <f>IF($B30="","",SUMIF('07F'!$R:$R,'EFICIÊNCIA 1ª ETAPA'!B30,'07F'!$U:$U))</f>
        <v/>
      </c>
      <c r="D30" s="44" t="str">
        <f>IF($B30="","",SUMIF('07M'!$R:$R,'EFICIÊNCIA 1ª ETAPA'!B30,'07M'!$U:$U))</f>
        <v/>
      </c>
      <c r="E30" s="136"/>
      <c r="F30" s="136"/>
      <c r="G30" s="136"/>
      <c r="H30" s="135"/>
      <c r="I30" s="44" t="str">
        <f>IF($B30="","",SUMIF('09F'!$R:$R,'EFICIÊNCIA 1ª ETAPA'!B30,'09F'!$U:$U))</f>
        <v/>
      </c>
      <c r="J30" s="44" t="str">
        <f>IF($B30="","",SUMIF('09M'!$R:$R,'EFICIÊNCIA 1ª ETAPA'!B30,'09M'!$U:$U))</f>
        <v/>
      </c>
      <c r="K30" s="136"/>
      <c r="L30" s="136"/>
      <c r="M30" s="136"/>
      <c r="N30" s="135"/>
      <c r="O30" s="44" t="str">
        <f>IF($B30="","",SUMIF('11F'!$R:$R,'EFICIÊNCIA 1ª ETAPA'!B30,'11F'!$U:$U))</f>
        <v/>
      </c>
      <c r="P30" s="44" t="str">
        <f>IF($B30="","",SUMIF('11M'!$R:$R,'EFICIÊNCIA 1ª ETAPA'!B30,'11M'!$U:$U))</f>
        <v/>
      </c>
      <c r="Q30" s="136"/>
      <c r="R30" s="136"/>
      <c r="S30" s="136"/>
      <c r="T30" s="135"/>
      <c r="U30" s="44" t="str">
        <f>IF($B30="","",SUMIF('13F'!$R:$R,'EFICIÊNCIA 1ª ETAPA'!B30,'13F'!$U:$U))</f>
        <v/>
      </c>
      <c r="V30" s="44" t="str">
        <f>IF($B30="","",SUMIF('13M'!$R:$R,'EFICIÊNCIA 1ª ETAPA'!B30,'13M'!$U:$U))</f>
        <v/>
      </c>
      <c r="W30" s="136"/>
      <c r="X30" s="136"/>
      <c r="Y30" s="136"/>
      <c r="Z30" s="135"/>
      <c r="AA30" s="44" t="str">
        <f>IF($B30="","",SUMIF('15F'!$R:$R,'EFICIÊNCIA 1ª ETAPA'!B30,'15F'!$U:$U))</f>
        <v/>
      </c>
      <c r="AB30" s="44" t="str">
        <f>IF($B30="","",SUMIF('15M'!$R:$R,'EFICIÊNCIA 1ª ETAPA'!B30,'15M'!$U:$U))</f>
        <v/>
      </c>
      <c r="AC30" s="136"/>
      <c r="AD30" s="136"/>
      <c r="AE30" s="136"/>
      <c r="AF30" s="135"/>
      <c r="AG30" s="44" t="str">
        <f>IF($B30="","",SUMIF('18F'!$R:$R,'EFICIÊNCIA 1ª ETAPA'!B30,'18F'!$U:$U))</f>
        <v/>
      </c>
      <c r="AH30" s="44" t="str">
        <f>IF($B30="","",SUMIF('18M'!$R:$R,'EFICIÊNCIA 1ª ETAPA'!B30,'18M'!$U:$U))</f>
        <v/>
      </c>
      <c r="AI30" s="136"/>
      <c r="AJ30" s="136"/>
      <c r="AK30" s="136"/>
      <c r="AL30" s="135"/>
      <c r="AM30" s="136"/>
      <c r="AN30" s="140"/>
      <c r="AO30" s="140"/>
      <c r="AP30" s="38"/>
      <c r="AQ30" s="39" t="str">
        <f t="shared" si="9"/>
        <v/>
      </c>
      <c r="AR30" s="39" t="str">
        <f t="shared" si="0"/>
        <v/>
      </c>
      <c r="AS30" s="45" t="str">
        <f t="shared" si="10"/>
        <v/>
      </c>
      <c r="AT30" s="39" t="str">
        <f t="shared" si="11"/>
        <v/>
      </c>
      <c r="AU30" s="49">
        <v>24</v>
      </c>
      <c r="AW30" s="40" t="str">
        <f t="shared" si="12"/>
        <v/>
      </c>
      <c r="AX30" s="41" t="str">
        <f t="shared" si="13"/>
        <v/>
      </c>
      <c r="AY30" s="42" t="str">
        <f t="shared" si="1"/>
        <v/>
      </c>
      <c r="AZ30" s="46" t="str">
        <f t="shared" si="14"/>
        <v/>
      </c>
    </row>
    <row r="31" spans="2:52" ht="24.75" customHeight="1" x14ac:dyDescent="0.25">
      <c r="B31" s="37"/>
      <c r="C31" s="44" t="str">
        <f>IF($B31="","",SUMIF('07F'!$R:$R,'EFICIÊNCIA 1ª ETAPA'!B31,'07F'!$U:$U))</f>
        <v/>
      </c>
      <c r="D31" s="44" t="str">
        <f>IF($B31="","",SUMIF('07M'!$R:$R,'EFICIÊNCIA 1ª ETAPA'!B31,'07M'!$U:$U))</f>
        <v/>
      </c>
      <c r="E31" s="136"/>
      <c r="F31" s="136"/>
      <c r="G31" s="136"/>
      <c r="H31" s="135"/>
      <c r="I31" s="44" t="str">
        <f>IF($B31="","",SUMIF('09F'!$R:$R,'EFICIÊNCIA 1ª ETAPA'!B31,'09F'!$U:$U))</f>
        <v/>
      </c>
      <c r="J31" s="44" t="str">
        <f>IF($B31="","",SUMIF('09M'!$R:$R,'EFICIÊNCIA 1ª ETAPA'!B31,'09M'!$U:$U))</f>
        <v/>
      </c>
      <c r="K31" s="136"/>
      <c r="L31" s="136"/>
      <c r="M31" s="136"/>
      <c r="N31" s="135"/>
      <c r="O31" s="44" t="str">
        <f>IF($B31="","",SUMIF('11F'!$R:$R,'EFICIÊNCIA 1ª ETAPA'!B31,'11F'!$U:$U))</f>
        <v/>
      </c>
      <c r="P31" s="44" t="str">
        <f>IF($B31="","",SUMIF('11M'!$R:$R,'EFICIÊNCIA 1ª ETAPA'!B31,'11M'!$U:$U))</f>
        <v/>
      </c>
      <c r="Q31" s="136"/>
      <c r="R31" s="136"/>
      <c r="S31" s="136"/>
      <c r="T31" s="135"/>
      <c r="U31" s="44" t="str">
        <f>IF($B31="","",SUMIF('13F'!$R:$R,'EFICIÊNCIA 1ª ETAPA'!B31,'13F'!$U:$U))</f>
        <v/>
      </c>
      <c r="V31" s="44" t="str">
        <f>IF($B31="","",SUMIF('13M'!$R:$R,'EFICIÊNCIA 1ª ETAPA'!B31,'13M'!$U:$U))</f>
        <v/>
      </c>
      <c r="W31" s="136"/>
      <c r="X31" s="136"/>
      <c r="Y31" s="136"/>
      <c r="Z31" s="135"/>
      <c r="AA31" s="44" t="str">
        <f>IF($B31="","",SUMIF('15F'!$R:$R,'EFICIÊNCIA 1ª ETAPA'!B31,'15F'!$U:$U))</f>
        <v/>
      </c>
      <c r="AB31" s="44" t="str">
        <f>IF($B31="","",SUMIF('15M'!$R:$R,'EFICIÊNCIA 1ª ETAPA'!B31,'15M'!$U:$U))</f>
        <v/>
      </c>
      <c r="AC31" s="136"/>
      <c r="AD31" s="136"/>
      <c r="AE31" s="136"/>
      <c r="AF31" s="135"/>
      <c r="AG31" s="44" t="str">
        <f>IF($B31="","",SUMIF('18F'!$R:$R,'EFICIÊNCIA 1ª ETAPA'!B31,'18F'!$U:$U))</f>
        <v/>
      </c>
      <c r="AH31" s="44" t="str">
        <f>IF($B31="","",SUMIF('18M'!$R:$R,'EFICIÊNCIA 1ª ETAPA'!B31,'18M'!$U:$U))</f>
        <v/>
      </c>
      <c r="AI31" s="136"/>
      <c r="AJ31" s="136"/>
      <c r="AK31" s="136"/>
      <c r="AL31" s="135"/>
      <c r="AM31" s="136"/>
      <c r="AN31" s="140"/>
      <c r="AO31" s="140"/>
      <c r="AP31" s="38"/>
      <c r="AQ31" s="39" t="str">
        <f t="shared" si="9"/>
        <v/>
      </c>
      <c r="AR31" s="39" t="str">
        <f t="shared" si="0"/>
        <v/>
      </c>
      <c r="AS31" s="45" t="str">
        <f t="shared" si="10"/>
        <v/>
      </c>
      <c r="AT31" s="39" t="str">
        <f t="shared" si="11"/>
        <v/>
      </c>
      <c r="AU31" s="49">
        <v>25</v>
      </c>
      <c r="AW31" s="40" t="str">
        <f t="shared" si="12"/>
        <v/>
      </c>
      <c r="AX31" s="41" t="str">
        <f t="shared" si="13"/>
        <v/>
      </c>
      <c r="AY31" s="42" t="str">
        <f t="shared" si="1"/>
        <v/>
      </c>
      <c r="AZ31" s="46" t="str">
        <f t="shared" si="14"/>
        <v/>
      </c>
    </row>
    <row r="32" spans="2:52" ht="24.75" customHeight="1" x14ac:dyDescent="0.25">
      <c r="B32" s="37"/>
      <c r="C32" s="44" t="str">
        <f>IF($B32="","",SUMIF('07F'!$R:$R,'EFICIÊNCIA 1ª ETAPA'!B32,'07F'!$U:$U))</f>
        <v/>
      </c>
      <c r="D32" s="44" t="str">
        <f>IF($B32="","",SUMIF('07M'!$R:$R,'EFICIÊNCIA 1ª ETAPA'!B32,'07M'!$U:$U))</f>
        <v/>
      </c>
      <c r="E32" s="136"/>
      <c r="F32" s="136"/>
      <c r="G32" s="136"/>
      <c r="H32" s="135"/>
      <c r="I32" s="44" t="str">
        <f>IF($B32="","",SUMIF('09F'!$R:$R,'EFICIÊNCIA 1ª ETAPA'!B32,'09F'!$U:$U))</f>
        <v/>
      </c>
      <c r="J32" s="44" t="str">
        <f>IF($B32="","",SUMIF('09M'!$R:$R,'EFICIÊNCIA 1ª ETAPA'!B32,'09M'!$U:$U))</f>
        <v/>
      </c>
      <c r="K32" s="136"/>
      <c r="L32" s="136"/>
      <c r="M32" s="136"/>
      <c r="N32" s="135"/>
      <c r="O32" s="44" t="str">
        <f>IF($B32="","",SUMIF('11F'!$R:$R,'EFICIÊNCIA 1ª ETAPA'!B32,'11F'!$U:$U))</f>
        <v/>
      </c>
      <c r="P32" s="44" t="str">
        <f>IF($B32="","",SUMIF('11M'!$R:$R,'EFICIÊNCIA 1ª ETAPA'!B32,'11M'!$U:$U))</f>
        <v/>
      </c>
      <c r="Q32" s="136"/>
      <c r="R32" s="136"/>
      <c r="S32" s="136"/>
      <c r="T32" s="135"/>
      <c r="U32" s="44" t="str">
        <f>IF($B32="","",SUMIF('13F'!$R:$R,'EFICIÊNCIA 1ª ETAPA'!B32,'13F'!$U:$U))</f>
        <v/>
      </c>
      <c r="V32" s="44" t="str">
        <f>IF($B32="","",SUMIF('13M'!$R:$R,'EFICIÊNCIA 1ª ETAPA'!B32,'13M'!$U:$U))</f>
        <v/>
      </c>
      <c r="W32" s="136"/>
      <c r="X32" s="136"/>
      <c r="Y32" s="136"/>
      <c r="Z32" s="135"/>
      <c r="AA32" s="44" t="str">
        <f>IF($B32="","",SUMIF('15F'!$R:$R,'EFICIÊNCIA 1ª ETAPA'!B32,'15F'!$U:$U))</f>
        <v/>
      </c>
      <c r="AB32" s="44" t="str">
        <f>IF($B32="","",SUMIF('15M'!$R:$R,'EFICIÊNCIA 1ª ETAPA'!B32,'15M'!$U:$U))</f>
        <v/>
      </c>
      <c r="AC32" s="136"/>
      <c r="AD32" s="136"/>
      <c r="AE32" s="136"/>
      <c r="AF32" s="135"/>
      <c r="AG32" s="44" t="str">
        <f>IF($B32="","",SUMIF('18F'!$R:$R,'EFICIÊNCIA 1ª ETAPA'!B32,'18F'!$U:$U))</f>
        <v/>
      </c>
      <c r="AH32" s="44" t="str">
        <f>IF($B32="","",SUMIF('18M'!$R:$R,'EFICIÊNCIA 1ª ETAPA'!B32,'18M'!$U:$U))</f>
        <v/>
      </c>
      <c r="AI32" s="136"/>
      <c r="AJ32" s="136"/>
      <c r="AK32" s="136"/>
      <c r="AL32" s="135"/>
      <c r="AM32" s="136"/>
      <c r="AN32" s="140"/>
      <c r="AO32" s="140"/>
      <c r="AP32" s="38"/>
      <c r="AQ32" s="39" t="str">
        <f t="shared" si="9"/>
        <v/>
      </c>
      <c r="AR32" s="39" t="str">
        <f t="shared" si="0"/>
        <v/>
      </c>
      <c r="AS32" s="45" t="str">
        <f t="shared" si="10"/>
        <v/>
      </c>
      <c r="AT32" s="39" t="str">
        <f t="shared" si="11"/>
        <v/>
      </c>
      <c r="AU32" s="49">
        <v>26</v>
      </c>
      <c r="AW32" s="40" t="str">
        <f t="shared" si="12"/>
        <v/>
      </c>
      <c r="AX32" s="41" t="str">
        <f t="shared" si="13"/>
        <v/>
      </c>
      <c r="AY32" s="42" t="str">
        <f t="shared" si="1"/>
        <v/>
      </c>
      <c r="AZ32" s="46" t="str">
        <f t="shared" si="14"/>
        <v/>
      </c>
    </row>
    <row r="33" spans="2:52" ht="24.75" customHeight="1" x14ac:dyDescent="0.25">
      <c r="B33" s="37"/>
      <c r="C33" s="44" t="str">
        <f>IF($B33="","",SUMIF('07F'!$R:$R,'EFICIÊNCIA 1ª ETAPA'!B33,'07F'!$U:$U))</f>
        <v/>
      </c>
      <c r="D33" s="44" t="str">
        <f>IF($B33="","",SUMIF('07M'!$R:$R,'EFICIÊNCIA 1ª ETAPA'!B33,'07M'!$U:$U))</f>
        <v/>
      </c>
      <c r="E33" s="136"/>
      <c r="F33" s="136"/>
      <c r="G33" s="136"/>
      <c r="H33" s="135"/>
      <c r="I33" s="44" t="str">
        <f>IF($B33="","",SUMIF('09F'!$R:$R,'EFICIÊNCIA 1ª ETAPA'!B33,'09F'!$U:$U))</f>
        <v/>
      </c>
      <c r="J33" s="44" t="str">
        <f>IF($B33="","",SUMIF('09M'!$R:$R,'EFICIÊNCIA 1ª ETAPA'!B33,'09M'!$U:$U))</f>
        <v/>
      </c>
      <c r="K33" s="136"/>
      <c r="L33" s="136"/>
      <c r="M33" s="136"/>
      <c r="N33" s="135"/>
      <c r="O33" s="44" t="str">
        <f>IF($B33="","",SUMIF('11F'!$R:$R,'EFICIÊNCIA 1ª ETAPA'!B33,'11F'!$U:$U))</f>
        <v/>
      </c>
      <c r="P33" s="44" t="str">
        <f>IF($B33="","",SUMIF('11M'!$R:$R,'EFICIÊNCIA 1ª ETAPA'!B33,'11M'!$U:$U))</f>
        <v/>
      </c>
      <c r="Q33" s="136"/>
      <c r="R33" s="136"/>
      <c r="S33" s="136"/>
      <c r="T33" s="135"/>
      <c r="U33" s="44" t="str">
        <f>IF($B33="","",SUMIF('13F'!$R:$R,'EFICIÊNCIA 1ª ETAPA'!B33,'13F'!$U:$U))</f>
        <v/>
      </c>
      <c r="V33" s="44" t="str">
        <f>IF($B33="","",SUMIF('13M'!$R:$R,'EFICIÊNCIA 1ª ETAPA'!B33,'13M'!$U:$U))</f>
        <v/>
      </c>
      <c r="W33" s="136"/>
      <c r="X33" s="136"/>
      <c r="Y33" s="136"/>
      <c r="Z33" s="135"/>
      <c r="AA33" s="44" t="str">
        <f>IF($B33="","",SUMIF('15F'!$R:$R,'EFICIÊNCIA 1ª ETAPA'!B33,'15F'!$U:$U))</f>
        <v/>
      </c>
      <c r="AB33" s="44" t="str">
        <f>IF($B33="","",SUMIF('15M'!$R:$R,'EFICIÊNCIA 1ª ETAPA'!B33,'15M'!$U:$U))</f>
        <v/>
      </c>
      <c r="AC33" s="136"/>
      <c r="AD33" s="136"/>
      <c r="AE33" s="136"/>
      <c r="AF33" s="135"/>
      <c r="AG33" s="44" t="str">
        <f>IF($B33="","",SUMIF('18F'!$R:$R,'EFICIÊNCIA 1ª ETAPA'!B33,'18F'!$U:$U))</f>
        <v/>
      </c>
      <c r="AH33" s="44" t="str">
        <f>IF($B33="","",SUMIF('18M'!$R:$R,'EFICIÊNCIA 1ª ETAPA'!B33,'18M'!$U:$U))</f>
        <v/>
      </c>
      <c r="AI33" s="136"/>
      <c r="AJ33" s="136"/>
      <c r="AK33" s="136"/>
      <c r="AL33" s="135"/>
      <c r="AM33" s="136"/>
      <c r="AN33" s="140"/>
      <c r="AO33" s="140"/>
      <c r="AP33" s="38"/>
      <c r="AQ33" s="39" t="str">
        <f t="shared" si="9"/>
        <v/>
      </c>
      <c r="AR33" s="39" t="str">
        <f t="shared" si="0"/>
        <v/>
      </c>
      <c r="AS33" s="45" t="str">
        <f t="shared" si="10"/>
        <v/>
      </c>
      <c r="AT33" s="39" t="str">
        <f t="shared" si="11"/>
        <v/>
      </c>
      <c r="AU33" s="49">
        <v>27</v>
      </c>
      <c r="AW33" s="40" t="str">
        <f t="shared" si="12"/>
        <v/>
      </c>
      <c r="AX33" s="41" t="str">
        <f t="shared" si="13"/>
        <v/>
      </c>
      <c r="AY33" s="42" t="str">
        <f t="shared" si="1"/>
        <v/>
      </c>
      <c r="AZ33" s="46" t="str">
        <f t="shared" si="14"/>
        <v/>
      </c>
    </row>
    <row r="34" spans="2:52" ht="24.75" customHeight="1" x14ac:dyDescent="0.25">
      <c r="B34" s="37"/>
      <c r="C34" s="44" t="str">
        <f>IF($B34="","",SUMIF('07F'!$R:$R,'EFICIÊNCIA 1ª ETAPA'!B34,'07F'!$U:$U))</f>
        <v/>
      </c>
      <c r="D34" s="44" t="str">
        <f>IF($B34="","",SUMIF('07M'!$R:$R,'EFICIÊNCIA 1ª ETAPA'!B34,'07M'!$U:$U))</f>
        <v/>
      </c>
      <c r="E34" s="136"/>
      <c r="F34" s="136"/>
      <c r="G34" s="136"/>
      <c r="H34" s="135"/>
      <c r="I34" s="44" t="str">
        <f>IF($B34="","",SUMIF('09F'!$R:$R,'EFICIÊNCIA 1ª ETAPA'!B34,'09F'!$U:$U))</f>
        <v/>
      </c>
      <c r="J34" s="44" t="str">
        <f>IF($B34="","",SUMIF('09M'!$R:$R,'EFICIÊNCIA 1ª ETAPA'!B34,'09M'!$U:$U))</f>
        <v/>
      </c>
      <c r="K34" s="136"/>
      <c r="L34" s="136"/>
      <c r="M34" s="136"/>
      <c r="N34" s="135"/>
      <c r="O34" s="44" t="str">
        <f>IF($B34="","",SUMIF('11F'!$R:$R,'EFICIÊNCIA 1ª ETAPA'!B34,'11F'!$U:$U))</f>
        <v/>
      </c>
      <c r="P34" s="44" t="str">
        <f>IF($B34="","",SUMIF('11M'!$R:$R,'EFICIÊNCIA 1ª ETAPA'!B34,'11M'!$U:$U))</f>
        <v/>
      </c>
      <c r="Q34" s="136"/>
      <c r="R34" s="136"/>
      <c r="S34" s="136"/>
      <c r="T34" s="135"/>
      <c r="U34" s="44" t="str">
        <f>IF($B34="","",SUMIF('13F'!$R:$R,'EFICIÊNCIA 1ª ETAPA'!B34,'13F'!$U:$U))</f>
        <v/>
      </c>
      <c r="V34" s="44" t="str">
        <f>IF($B34="","",SUMIF('13M'!$R:$R,'EFICIÊNCIA 1ª ETAPA'!B34,'13M'!$U:$U))</f>
        <v/>
      </c>
      <c r="W34" s="136"/>
      <c r="X34" s="136"/>
      <c r="Y34" s="136"/>
      <c r="Z34" s="135"/>
      <c r="AA34" s="44" t="str">
        <f>IF($B34="","",SUMIF('15F'!$R:$R,'EFICIÊNCIA 1ª ETAPA'!B34,'15F'!$U:$U))</f>
        <v/>
      </c>
      <c r="AB34" s="44" t="str">
        <f>IF($B34="","",SUMIF('15M'!$R:$R,'EFICIÊNCIA 1ª ETAPA'!B34,'15M'!$U:$U))</f>
        <v/>
      </c>
      <c r="AC34" s="136"/>
      <c r="AD34" s="136"/>
      <c r="AE34" s="136"/>
      <c r="AF34" s="135"/>
      <c r="AG34" s="44" t="str">
        <f>IF($B34="","",SUMIF('18F'!$R:$R,'EFICIÊNCIA 1ª ETAPA'!B34,'18F'!$U:$U))</f>
        <v/>
      </c>
      <c r="AH34" s="44" t="str">
        <f>IF($B34="","",SUMIF('18M'!$R:$R,'EFICIÊNCIA 1ª ETAPA'!B34,'18M'!$U:$U))</f>
        <v/>
      </c>
      <c r="AI34" s="136"/>
      <c r="AJ34" s="136"/>
      <c r="AK34" s="136"/>
      <c r="AL34" s="135"/>
      <c r="AM34" s="136"/>
      <c r="AN34" s="140"/>
      <c r="AO34" s="140"/>
      <c r="AP34" s="38"/>
      <c r="AQ34" s="39" t="str">
        <f t="shared" si="9"/>
        <v/>
      </c>
      <c r="AR34" s="39" t="str">
        <f t="shared" si="0"/>
        <v/>
      </c>
      <c r="AS34" s="45" t="str">
        <f t="shared" si="10"/>
        <v/>
      </c>
      <c r="AT34" s="39" t="str">
        <f t="shared" si="11"/>
        <v/>
      </c>
      <c r="AU34" s="49">
        <v>28</v>
      </c>
      <c r="AW34" s="40" t="str">
        <f t="shared" si="12"/>
        <v/>
      </c>
      <c r="AX34" s="41" t="str">
        <f t="shared" si="13"/>
        <v/>
      </c>
      <c r="AY34" s="42" t="str">
        <f t="shared" si="1"/>
        <v/>
      </c>
      <c r="AZ34" s="46" t="str">
        <f t="shared" si="14"/>
        <v/>
      </c>
    </row>
    <row r="35" spans="2:52" ht="24.75" customHeight="1" x14ac:dyDescent="0.25">
      <c r="B35" s="37"/>
      <c r="C35" s="44" t="str">
        <f>IF($B35="","",SUMIF('07F'!$R:$R,'EFICIÊNCIA 1ª ETAPA'!B35,'07F'!$U:$U))</f>
        <v/>
      </c>
      <c r="D35" s="44" t="str">
        <f>IF($B35="","",SUMIF('07M'!$R:$R,'EFICIÊNCIA 1ª ETAPA'!B35,'07M'!$U:$U))</f>
        <v/>
      </c>
      <c r="E35" s="136"/>
      <c r="F35" s="136"/>
      <c r="G35" s="136"/>
      <c r="H35" s="135"/>
      <c r="I35" s="44" t="str">
        <f>IF($B35="","",SUMIF('09F'!$R:$R,'EFICIÊNCIA 1ª ETAPA'!B35,'09F'!$U:$U))</f>
        <v/>
      </c>
      <c r="J35" s="44" t="str">
        <f>IF($B35="","",SUMIF('09M'!$R:$R,'EFICIÊNCIA 1ª ETAPA'!B35,'09M'!$U:$U))</f>
        <v/>
      </c>
      <c r="K35" s="136"/>
      <c r="L35" s="136"/>
      <c r="M35" s="136"/>
      <c r="N35" s="135"/>
      <c r="O35" s="44" t="str">
        <f>IF($B35="","",SUMIF('11F'!$R:$R,'EFICIÊNCIA 1ª ETAPA'!B35,'11F'!$U:$U))</f>
        <v/>
      </c>
      <c r="P35" s="44" t="str">
        <f>IF($B35="","",SUMIF('11M'!$R:$R,'EFICIÊNCIA 1ª ETAPA'!B35,'11M'!$U:$U))</f>
        <v/>
      </c>
      <c r="Q35" s="136"/>
      <c r="R35" s="136"/>
      <c r="S35" s="136"/>
      <c r="T35" s="135"/>
      <c r="U35" s="44" t="str">
        <f>IF($B35="","",SUMIF('13F'!$R:$R,'EFICIÊNCIA 1ª ETAPA'!B35,'13F'!$U:$U))</f>
        <v/>
      </c>
      <c r="V35" s="44" t="str">
        <f>IF($B35="","",SUMIF('13M'!$R:$R,'EFICIÊNCIA 1ª ETAPA'!B35,'13M'!$U:$U))</f>
        <v/>
      </c>
      <c r="W35" s="136"/>
      <c r="X35" s="136"/>
      <c r="Y35" s="136"/>
      <c r="Z35" s="135"/>
      <c r="AA35" s="44" t="str">
        <f>IF($B35="","",SUMIF('15F'!$R:$R,'EFICIÊNCIA 1ª ETAPA'!B35,'15F'!$U:$U))</f>
        <v/>
      </c>
      <c r="AB35" s="44" t="str">
        <f>IF($B35="","",SUMIF('15M'!$R:$R,'EFICIÊNCIA 1ª ETAPA'!B35,'15M'!$U:$U))</f>
        <v/>
      </c>
      <c r="AC35" s="136"/>
      <c r="AD35" s="136"/>
      <c r="AE35" s="136"/>
      <c r="AF35" s="135"/>
      <c r="AG35" s="44" t="str">
        <f>IF($B35="","",SUMIF('18F'!$R:$R,'EFICIÊNCIA 1ª ETAPA'!B35,'18F'!$U:$U))</f>
        <v/>
      </c>
      <c r="AH35" s="44" t="str">
        <f>IF($B35="","",SUMIF('18M'!$R:$R,'EFICIÊNCIA 1ª ETAPA'!B35,'18M'!$U:$U))</f>
        <v/>
      </c>
      <c r="AI35" s="136"/>
      <c r="AJ35" s="136"/>
      <c r="AK35" s="136"/>
      <c r="AL35" s="135"/>
      <c r="AM35" s="136"/>
      <c r="AN35" s="140"/>
      <c r="AO35" s="140"/>
      <c r="AP35" s="38"/>
      <c r="AQ35" s="39" t="str">
        <f t="shared" si="9"/>
        <v/>
      </c>
      <c r="AR35" s="39" t="str">
        <f t="shared" si="0"/>
        <v/>
      </c>
      <c r="AS35" s="45" t="str">
        <f t="shared" si="10"/>
        <v/>
      </c>
      <c r="AT35" s="39" t="str">
        <f t="shared" si="11"/>
        <v/>
      </c>
      <c r="AU35" s="49">
        <v>29</v>
      </c>
      <c r="AW35" s="40" t="str">
        <f t="shared" si="12"/>
        <v/>
      </c>
      <c r="AX35" s="41" t="str">
        <f t="shared" si="13"/>
        <v/>
      </c>
      <c r="AY35" s="42" t="str">
        <f t="shared" si="1"/>
        <v/>
      </c>
      <c r="AZ35" s="46" t="str">
        <f t="shared" si="14"/>
        <v/>
      </c>
    </row>
    <row r="36" spans="2:52" ht="24.75" customHeight="1" x14ac:dyDescent="0.25">
      <c r="B36" s="37"/>
      <c r="C36" s="44" t="str">
        <f>IF($B36="","",SUMIF('07F'!$R:$R,'EFICIÊNCIA 1ª ETAPA'!B36,'07F'!$U:$U))</f>
        <v/>
      </c>
      <c r="D36" s="44" t="str">
        <f>IF($B36="","",SUMIF('07M'!$R:$R,'EFICIÊNCIA 1ª ETAPA'!B36,'07M'!$U:$U))</f>
        <v/>
      </c>
      <c r="E36" s="136"/>
      <c r="F36" s="136"/>
      <c r="G36" s="136"/>
      <c r="H36" s="135"/>
      <c r="I36" s="44" t="str">
        <f>IF($B36="","",SUMIF('09F'!$R:$R,'EFICIÊNCIA 1ª ETAPA'!B36,'09F'!$U:$U))</f>
        <v/>
      </c>
      <c r="J36" s="44" t="str">
        <f>IF($B36="","",SUMIF('09M'!$R:$R,'EFICIÊNCIA 1ª ETAPA'!B36,'09M'!$U:$U))</f>
        <v/>
      </c>
      <c r="K36" s="136"/>
      <c r="L36" s="136"/>
      <c r="M36" s="136"/>
      <c r="N36" s="135"/>
      <c r="O36" s="44" t="str">
        <f>IF($B36="","",SUMIF('11F'!$R:$R,'EFICIÊNCIA 1ª ETAPA'!B36,'11F'!$U:$U))</f>
        <v/>
      </c>
      <c r="P36" s="44" t="str">
        <f>IF($B36="","",SUMIF('11M'!$R:$R,'EFICIÊNCIA 1ª ETAPA'!B36,'11M'!$U:$U))</f>
        <v/>
      </c>
      <c r="Q36" s="136"/>
      <c r="R36" s="136"/>
      <c r="S36" s="136"/>
      <c r="T36" s="135"/>
      <c r="U36" s="44" t="str">
        <f>IF($B36="","",SUMIF('13F'!$R:$R,'EFICIÊNCIA 1ª ETAPA'!B36,'13F'!$U:$U))</f>
        <v/>
      </c>
      <c r="V36" s="44" t="str">
        <f>IF($B36="","",SUMIF('13M'!$R:$R,'EFICIÊNCIA 1ª ETAPA'!B36,'13M'!$U:$U))</f>
        <v/>
      </c>
      <c r="W36" s="136"/>
      <c r="X36" s="136"/>
      <c r="Y36" s="136"/>
      <c r="Z36" s="135"/>
      <c r="AA36" s="44" t="str">
        <f>IF($B36="","",SUMIF('15F'!$R:$R,'EFICIÊNCIA 1ª ETAPA'!B36,'15F'!$U:$U))</f>
        <v/>
      </c>
      <c r="AB36" s="44" t="str">
        <f>IF($B36="","",SUMIF('15M'!$R:$R,'EFICIÊNCIA 1ª ETAPA'!B36,'15M'!$U:$U))</f>
        <v/>
      </c>
      <c r="AC36" s="136"/>
      <c r="AD36" s="136"/>
      <c r="AE36" s="136"/>
      <c r="AF36" s="135"/>
      <c r="AG36" s="44" t="str">
        <f>IF($B36="","",SUMIF('18F'!$R:$R,'EFICIÊNCIA 1ª ETAPA'!B36,'18F'!$U:$U))</f>
        <v/>
      </c>
      <c r="AH36" s="44" t="str">
        <f>IF($B36="","",SUMIF('18M'!$R:$R,'EFICIÊNCIA 1ª ETAPA'!B36,'18M'!$U:$U))</f>
        <v/>
      </c>
      <c r="AI36" s="136"/>
      <c r="AJ36" s="136"/>
      <c r="AK36" s="136"/>
      <c r="AL36" s="135"/>
      <c r="AM36" s="136"/>
      <c r="AN36" s="140"/>
      <c r="AO36" s="140"/>
      <c r="AP36" s="38"/>
      <c r="AQ36" s="39" t="str">
        <f t="shared" si="9"/>
        <v/>
      </c>
      <c r="AR36" s="39" t="str">
        <f t="shared" si="0"/>
        <v/>
      </c>
      <c r="AS36" s="45" t="str">
        <f t="shared" si="10"/>
        <v/>
      </c>
      <c r="AT36" s="39" t="str">
        <f t="shared" si="11"/>
        <v/>
      </c>
      <c r="AU36" s="49">
        <v>30</v>
      </c>
      <c r="AW36" s="40" t="str">
        <f t="shared" si="12"/>
        <v/>
      </c>
      <c r="AX36" s="41" t="str">
        <f t="shared" si="13"/>
        <v/>
      </c>
      <c r="AY36" s="42" t="str">
        <f t="shared" si="1"/>
        <v/>
      </c>
      <c r="AZ36" s="46" t="str">
        <f t="shared" si="14"/>
        <v/>
      </c>
    </row>
  </sheetData>
  <mergeCells count="11">
    <mergeCell ref="AS4:AS5"/>
    <mergeCell ref="AW4:AZ5"/>
    <mergeCell ref="B2:AZ3"/>
    <mergeCell ref="B4:B5"/>
    <mergeCell ref="AG4:AH4"/>
    <mergeCell ref="AA4:AB4"/>
    <mergeCell ref="O4:P4"/>
    <mergeCell ref="I4:J4"/>
    <mergeCell ref="C4:D4"/>
    <mergeCell ref="U4:V4"/>
    <mergeCell ref="AM4:AM5"/>
  </mergeCells>
  <phoneticPr fontId="3" type="noConversion"/>
  <printOptions horizontalCentered="1"/>
  <pageMargins left="0.39370078740157483" right="0.39370078740157483" top="0.39370078740157483" bottom="0.39370078740157483" header="0" footer="0"/>
  <pageSetup paperSize="9" scale="80" orientation="landscape" r:id="rId1"/>
  <ignoredErrors>
    <ignoredError sqref="O17" evalError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C00-000000000000}">
          <x14:formula1>
            <xm:f>LISTAS!$B$5:$B$105</xm:f>
          </x14:formula1>
          <xm:sqref>B7:B36 AL7:AL19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ilha11" filterMode="1">
    <tabColor theme="0" tint="-0.249977111117893"/>
  </sheetPr>
  <dimension ref="A1:L1006"/>
  <sheetViews>
    <sheetView showGridLines="0" topLeftCell="A612" workbookViewId="0">
      <selection activeCell="F627" sqref="F627"/>
    </sheetView>
  </sheetViews>
  <sheetFormatPr defaultRowHeight="15" x14ac:dyDescent="0.25"/>
  <cols>
    <col min="1" max="1" width="2.5703125" customWidth="1"/>
    <col min="2" max="2" width="39" style="30" bestFit="1" customWidth="1"/>
    <col min="3" max="3" width="2.7109375" customWidth="1"/>
    <col min="4" max="4" width="26.85546875" bestFit="1" customWidth="1"/>
    <col min="5" max="5" width="2.7109375" customWidth="1"/>
    <col min="6" max="6" width="48.5703125" style="73" bestFit="1" customWidth="1"/>
    <col min="7" max="7" width="39" style="30" customWidth="1"/>
    <col min="8" max="8" width="8.28515625" style="30" bestFit="1" customWidth="1"/>
    <col min="9" max="9" width="7.5703125" style="30" bestFit="1" customWidth="1"/>
    <col min="10" max="10" width="11.140625" style="30" bestFit="1" customWidth="1"/>
    <col min="11" max="11" width="2.7109375" customWidth="1"/>
    <col min="12" max="12" width="37.7109375" customWidth="1"/>
  </cols>
  <sheetData>
    <row r="1" spans="1:12" ht="8.25" customHeight="1" x14ac:dyDescent="0.25"/>
    <row r="2" spans="1:12" ht="28.5" customHeight="1" x14ac:dyDescent="0.25">
      <c r="F2" s="167" t="s">
        <v>19</v>
      </c>
      <c r="G2" s="168"/>
    </row>
    <row r="3" spans="1:12" x14ac:dyDescent="0.25">
      <c r="A3" s="55">
        <v>1</v>
      </c>
      <c r="B3" s="169" t="s">
        <v>18</v>
      </c>
      <c r="C3" s="56">
        <v>2</v>
      </c>
      <c r="D3" s="170" t="s">
        <v>2</v>
      </c>
      <c r="E3" s="55">
        <v>3</v>
      </c>
      <c r="F3" s="171" t="s">
        <v>0</v>
      </c>
      <c r="G3" s="172" t="s">
        <v>1</v>
      </c>
      <c r="H3" s="176" t="s">
        <v>475</v>
      </c>
      <c r="I3" s="174" t="s">
        <v>476</v>
      </c>
      <c r="J3" s="174" t="s">
        <v>477</v>
      </c>
      <c r="K3" s="80"/>
      <c r="L3" s="81" t="s">
        <v>34</v>
      </c>
    </row>
    <row r="4" spans="1:12" hidden="1" x14ac:dyDescent="0.25">
      <c r="B4" s="169"/>
      <c r="D4" s="170"/>
      <c r="F4" s="171"/>
      <c r="G4" s="173"/>
      <c r="H4" s="177"/>
      <c r="I4" s="175"/>
      <c r="J4" s="175"/>
      <c r="K4" s="82">
        <v>1</v>
      </c>
      <c r="L4" s="83" t="s">
        <v>35</v>
      </c>
    </row>
    <row r="5" spans="1:12" x14ac:dyDescent="0.25">
      <c r="B5" s="57" t="s">
        <v>792</v>
      </c>
      <c r="D5" s="58" t="s">
        <v>13</v>
      </c>
      <c r="F5" s="74" t="s">
        <v>181</v>
      </c>
      <c r="G5" s="59" t="s">
        <v>457</v>
      </c>
      <c r="H5" s="57" t="s">
        <v>463</v>
      </c>
      <c r="I5" s="57" t="s">
        <v>464</v>
      </c>
      <c r="J5" s="57" t="s">
        <v>470</v>
      </c>
      <c r="K5" s="84">
        <v>2</v>
      </c>
      <c r="L5" s="85" t="s">
        <v>36</v>
      </c>
    </row>
    <row r="6" spans="1:12" ht="15" customHeight="1" x14ac:dyDescent="0.25">
      <c r="B6" s="57" t="s">
        <v>453</v>
      </c>
      <c r="D6" s="58" t="s">
        <v>20</v>
      </c>
      <c r="F6" s="74" t="s">
        <v>85</v>
      </c>
      <c r="G6" s="59" t="s">
        <v>456</v>
      </c>
      <c r="H6" s="57" t="s">
        <v>463</v>
      </c>
      <c r="I6" s="57" t="s">
        <v>464</v>
      </c>
      <c r="J6" s="57" t="s">
        <v>469</v>
      </c>
      <c r="K6" s="82">
        <v>3</v>
      </c>
      <c r="L6" s="83" t="s">
        <v>35</v>
      </c>
    </row>
    <row r="7" spans="1:12" ht="15" customHeight="1" x14ac:dyDescent="0.25">
      <c r="B7" s="57" t="s">
        <v>804</v>
      </c>
      <c r="F7" s="74" t="s">
        <v>197</v>
      </c>
      <c r="G7" s="59" t="s">
        <v>453</v>
      </c>
      <c r="H7" s="57" t="s">
        <v>465</v>
      </c>
      <c r="I7" s="57" t="s">
        <v>464</v>
      </c>
      <c r="J7" s="57" t="s">
        <v>470</v>
      </c>
      <c r="K7" s="86">
        <v>4</v>
      </c>
      <c r="L7" s="87" t="s">
        <v>37</v>
      </c>
    </row>
    <row r="8" spans="1:12" x14ac:dyDescent="0.25">
      <c r="B8" s="57" t="s">
        <v>709</v>
      </c>
      <c r="F8" s="74" t="s">
        <v>394</v>
      </c>
      <c r="G8" s="59" t="s">
        <v>804</v>
      </c>
      <c r="H8" s="57" t="s">
        <v>463</v>
      </c>
      <c r="I8" s="57" t="s">
        <v>464</v>
      </c>
      <c r="J8" s="57" t="s">
        <v>469</v>
      </c>
    </row>
    <row r="9" spans="1:12" x14ac:dyDescent="0.25">
      <c r="B9" s="57" t="s">
        <v>713</v>
      </c>
      <c r="F9" s="74" t="s">
        <v>728</v>
      </c>
      <c r="G9" s="59" t="s">
        <v>714</v>
      </c>
      <c r="H9" s="57" t="s">
        <v>463</v>
      </c>
      <c r="I9" s="57" t="s">
        <v>464</v>
      </c>
      <c r="J9" s="57" t="s">
        <v>471</v>
      </c>
    </row>
    <row r="10" spans="1:12" ht="15" customHeight="1" x14ac:dyDescent="0.25">
      <c r="B10" s="57" t="s">
        <v>452</v>
      </c>
      <c r="F10" s="74" t="s">
        <v>679</v>
      </c>
      <c r="G10" s="59" t="s">
        <v>453</v>
      </c>
      <c r="H10" s="57" t="s">
        <v>463</v>
      </c>
      <c r="I10" s="57" t="s">
        <v>464</v>
      </c>
      <c r="J10" s="57" t="s">
        <v>469</v>
      </c>
    </row>
    <row r="11" spans="1:12" ht="15" customHeight="1" x14ac:dyDescent="0.25">
      <c r="B11" s="57" t="s">
        <v>833</v>
      </c>
      <c r="F11" s="74" t="s">
        <v>147</v>
      </c>
      <c r="G11" s="59" t="s">
        <v>454</v>
      </c>
      <c r="H11" s="57" t="s">
        <v>463</v>
      </c>
      <c r="I11" s="57" t="s">
        <v>464</v>
      </c>
      <c r="J11" s="57" t="s">
        <v>470</v>
      </c>
      <c r="L11" s="166" t="s">
        <v>45</v>
      </c>
    </row>
    <row r="12" spans="1:12" x14ac:dyDescent="0.25">
      <c r="B12" s="57" t="s">
        <v>714</v>
      </c>
      <c r="F12" s="74" t="s">
        <v>715</v>
      </c>
      <c r="G12" s="59" t="s">
        <v>456</v>
      </c>
      <c r="H12" s="57" t="s">
        <v>463</v>
      </c>
      <c r="I12" s="57" t="s">
        <v>464</v>
      </c>
      <c r="J12" s="57" t="s">
        <v>470</v>
      </c>
      <c r="L12" s="166"/>
    </row>
    <row r="13" spans="1:12" x14ac:dyDescent="0.25">
      <c r="B13" s="57" t="s">
        <v>454</v>
      </c>
      <c r="F13" s="74" t="s">
        <v>815</v>
      </c>
      <c r="G13" s="59" t="s">
        <v>804</v>
      </c>
      <c r="H13" s="57" t="s">
        <v>463</v>
      </c>
      <c r="I13" s="57" t="s">
        <v>464</v>
      </c>
      <c r="J13" s="57" t="s">
        <v>470</v>
      </c>
      <c r="L13" s="166"/>
    </row>
    <row r="14" spans="1:12" x14ac:dyDescent="0.25">
      <c r="B14" s="57" t="s">
        <v>455</v>
      </c>
      <c r="F14" s="74" t="s">
        <v>794</v>
      </c>
      <c r="G14" s="59" t="s">
        <v>792</v>
      </c>
      <c r="H14" s="57" t="s">
        <v>463</v>
      </c>
      <c r="I14" s="57" t="s">
        <v>464</v>
      </c>
      <c r="J14" s="57" t="s">
        <v>469</v>
      </c>
      <c r="L14" s="88"/>
    </row>
    <row r="15" spans="1:12" x14ac:dyDescent="0.25">
      <c r="B15" s="57" t="s">
        <v>456</v>
      </c>
      <c r="F15" s="74" t="s">
        <v>239</v>
      </c>
      <c r="G15" s="59" t="s">
        <v>454</v>
      </c>
      <c r="H15" s="57" t="s">
        <v>463</v>
      </c>
      <c r="I15" s="57" t="s">
        <v>464</v>
      </c>
      <c r="J15" s="57" t="s">
        <v>471</v>
      </c>
    </row>
    <row r="16" spans="1:12" ht="15.75" customHeight="1" x14ac:dyDescent="0.25">
      <c r="B16" s="57" t="s">
        <v>460</v>
      </c>
      <c r="F16" s="74" t="s">
        <v>383</v>
      </c>
      <c r="G16" s="59" t="s">
        <v>804</v>
      </c>
      <c r="H16" s="57" t="s">
        <v>463</v>
      </c>
      <c r="I16" s="57" t="s">
        <v>464</v>
      </c>
      <c r="J16" s="57" t="s">
        <v>469</v>
      </c>
    </row>
    <row r="17" spans="2:10" x14ac:dyDescent="0.25">
      <c r="B17" s="57" t="s">
        <v>457</v>
      </c>
      <c r="F17" s="74" t="s">
        <v>374</v>
      </c>
      <c r="G17" s="59" t="s">
        <v>452</v>
      </c>
      <c r="H17" s="57" t="s">
        <v>463</v>
      </c>
      <c r="I17" s="57" t="s">
        <v>467</v>
      </c>
      <c r="J17" s="57" t="s">
        <v>472</v>
      </c>
    </row>
    <row r="18" spans="2:10" x14ac:dyDescent="0.25">
      <c r="B18" s="57"/>
      <c r="F18" s="74" t="s">
        <v>217</v>
      </c>
      <c r="G18" s="59" t="s">
        <v>452</v>
      </c>
      <c r="H18" s="57" t="s">
        <v>463</v>
      </c>
      <c r="I18" s="57" t="s">
        <v>464</v>
      </c>
      <c r="J18" s="57" t="s">
        <v>471</v>
      </c>
    </row>
    <row r="19" spans="2:10" ht="15.75" customHeight="1" x14ac:dyDescent="0.25">
      <c r="B19" s="57"/>
      <c r="F19" s="74" t="s">
        <v>842</v>
      </c>
      <c r="G19" s="59" t="s">
        <v>804</v>
      </c>
      <c r="H19" s="57" t="s">
        <v>463</v>
      </c>
      <c r="I19" s="57" t="s">
        <v>464</v>
      </c>
      <c r="J19" s="57" t="s">
        <v>469</v>
      </c>
    </row>
    <row r="20" spans="2:10" ht="15.75" customHeight="1" x14ac:dyDescent="0.25">
      <c r="B20" s="57"/>
      <c r="F20" s="74" t="s">
        <v>291</v>
      </c>
      <c r="G20" s="59" t="s">
        <v>455</v>
      </c>
      <c r="H20" s="57" t="s">
        <v>463</v>
      </c>
      <c r="I20" s="57" t="s">
        <v>464</v>
      </c>
      <c r="J20" s="57" t="s">
        <v>472</v>
      </c>
    </row>
    <row r="21" spans="2:10" x14ac:dyDescent="0.25">
      <c r="B21" s="57"/>
      <c r="F21" s="74" t="s">
        <v>130</v>
      </c>
      <c r="G21" s="59" t="s">
        <v>453</v>
      </c>
      <c r="H21" s="57" t="s">
        <v>463</v>
      </c>
      <c r="I21" s="57" t="s">
        <v>464</v>
      </c>
      <c r="J21" s="57" t="s">
        <v>470</v>
      </c>
    </row>
    <row r="22" spans="2:10" x14ac:dyDescent="0.25">
      <c r="B22" s="57"/>
      <c r="F22" s="74" t="s">
        <v>729</v>
      </c>
      <c r="G22" s="59" t="s">
        <v>455</v>
      </c>
      <c r="H22" s="57" t="s">
        <v>463</v>
      </c>
      <c r="I22" s="57" t="s">
        <v>464</v>
      </c>
      <c r="J22" s="57" t="s">
        <v>471</v>
      </c>
    </row>
    <row r="23" spans="2:10" x14ac:dyDescent="0.25">
      <c r="B23" s="57"/>
      <c r="F23" s="74" t="s">
        <v>48</v>
      </c>
      <c r="G23" s="59" t="s">
        <v>452</v>
      </c>
      <c r="H23" s="57" t="s">
        <v>463</v>
      </c>
      <c r="I23" s="57" t="s">
        <v>464</v>
      </c>
      <c r="J23" s="57" t="s">
        <v>469</v>
      </c>
    </row>
    <row r="24" spans="2:10" x14ac:dyDescent="0.25">
      <c r="B24" s="57"/>
      <c r="F24" s="74" t="s">
        <v>58</v>
      </c>
      <c r="G24" s="59" t="s">
        <v>454</v>
      </c>
      <c r="H24" s="57" t="s">
        <v>463</v>
      </c>
      <c r="I24" s="57" t="s">
        <v>464</v>
      </c>
      <c r="J24" s="57" t="s">
        <v>469</v>
      </c>
    </row>
    <row r="25" spans="2:10" ht="15.75" customHeight="1" x14ac:dyDescent="0.25">
      <c r="B25" s="57"/>
      <c r="F25" s="74" t="s">
        <v>717</v>
      </c>
      <c r="G25" s="59" t="s">
        <v>452</v>
      </c>
      <c r="H25" s="57" t="s">
        <v>463</v>
      </c>
      <c r="I25" s="57" t="s">
        <v>464</v>
      </c>
      <c r="J25" s="57" t="s">
        <v>471</v>
      </c>
    </row>
    <row r="26" spans="2:10" ht="15.75" customHeight="1" x14ac:dyDescent="0.25">
      <c r="B26" s="57"/>
      <c r="F26" s="74" t="s">
        <v>59</v>
      </c>
      <c r="G26" s="59" t="s">
        <v>454</v>
      </c>
      <c r="H26" s="57" t="s">
        <v>463</v>
      </c>
      <c r="I26" s="57" t="s">
        <v>464</v>
      </c>
      <c r="J26" s="57" t="s">
        <v>469</v>
      </c>
    </row>
    <row r="27" spans="2:10" ht="15.75" customHeight="1" x14ac:dyDescent="0.25">
      <c r="B27" s="57"/>
      <c r="F27" s="74" t="s">
        <v>317</v>
      </c>
      <c r="G27" s="59" t="s">
        <v>457</v>
      </c>
      <c r="H27" s="57" t="s">
        <v>463</v>
      </c>
      <c r="I27" s="57" t="s">
        <v>466</v>
      </c>
      <c r="J27" s="57" t="s">
        <v>470</v>
      </c>
    </row>
    <row r="28" spans="2:10" x14ac:dyDescent="0.25">
      <c r="B28" s="57"/>
      <c r="F28" s="74" t="s">
        <v>841</v>
      </c>
      <c r="G28" s="59" t="s">
        <v>804</v>
      </c>
      <c r="H28" s="57" t="s">
        <v>463</v>
      </c>
      <c r="I28" s="57" t="s">
        <v>464</v>
      </c>
      <c r="J28" s="57" t="s">
        <v>469</v>
      </c>
    </row>
    <row r="29" spans="2:10" ht="15.75" customHeight="1" x14ac:dyDescent="0.25">
      <c r="B29" s="57"/>
      <c r="F29" s="74" t="s">
        <v>60</v>
      </c>
      <c r="G29" s="59" t="s">
        <v>454</v>
      </c>
      <c r="H29" s="57" t="s">
        <v>463</v>
      </c>
      <c r="I29" s="57" t="s">
        <v>464</v>
      </c>
      <c r="J29" s="57" t="s">
        <v>469</v>
      </c>
    </row>
    <row r="30" spans="2:10" ht="15.75" customHeight="1" x14ac:dyDescent="0.25">
      <c r="B30" s="57"/>
      <c r="F30" s="74" t="s">
        <v>314</v>
      </c>
      <c r="G30" s="59" t="s">
        <v>455</v>
      </c>
      <c r="H30" s="57" t="s">
        <v>463</v>
      </c>
      <c r="I30" s="57" t="s">
        <v>466</v>
      </c>
      <c r="J30" s="57" t="s">
        <v>470</v>
      </c>
    </row>
    <row r="31" spans="2:10" x14ac:dyDescent="0.25">
      <c r="B31" s="57"/>
      <c r="F31" s="74" t="s">
        <v>745</v>
      </c>
      <c r="G31" s="59" t="s">
        <v>460</v>
      </c>
      <c r="H31" s="57" t="s">
        <v>463</v>
      </c>
      <c r="I31" s="57" t="s">
        <v>464</v>
      </c>
      <c r="J31" s="57" t="s">
        <v>469</v>
      </c>
    </row>
    <row r="32" spans="2:10" ht="15.75" customHeight="1" x14ac:dyDescent="0.25">
      <c r="B32" s="57"/>
      <c r="F32" s="74" t="s">
        <v>240</v>
      </c>
      <c r="G32" s="59" t="s">
        <v>454</v>
      </c>
      <c r="H32" s="57" t="s">
        <v>463</v>
      </c>
      <c r="I32" s="57" t="s">
        <v>464</v>
      </c>
      <c r="J32" s="57" t="s">
        <v>471</v>
      </c>
    </row>
    <row r="33" spans="2:10" ht="15.75" customHeight="1" x14ac:dyDescent="0.25">
      <c r="B33" s="57"/>
      <c r="F33" s="74" t="s">
        <v>319</v>
      </c>
      <c r="G33" s="59" t="s">
        <v>452</v>
      </c>
      <c r="H33" s="57" t="s">
        <v>463</v>
      </c>
      <c r="I33" s="57" t="s">
        <v>467</v>
      </c>
      <c r="J33" s="57" t="s">
        <v>471</v>
      </c>
    </row>
    <row r="34" spans="2:10" x14ac:dyDescent="0.25">
      <c r="B34" s="57"/>
      <c r="F34" s="74" t="s">
        <v>182</v>
      </c>
      <c r="G34" s="59" t="s">
        <v>457</v>
      </c>
      <c r="H34" s="57" t="s">
        <v>463</v>
      </c>
      <c r="I34" s="57" t="s">
        <v>464</v>
      </c>
      <c r="J34" s="57" t="s">
        <v>470</v>
      </c>
    </row>
    <row r="35" spans="2:10" ht="15.75" customHeight="1" x14ac:dyDescent="0.25">
      <c r="B35" s="57"/>
      <c r="F35" s="74" t="s">
        <v>61</v>
      </c>
      <c r="G35" s="59" t="s">
        <v>454</v>
      </c>
      <c r="H35" s="57" t="s">
        <v>463</v>
      </c>
      <c r="I35" s="57" t="s">
        <v>464</v>
      </c>
      <c r="J35" s="57" t="s">
        <v>469</v>
      </c>
    </row>
    <row r="36" spans="2:10" x14ac:dyDescent="0.25">
      <c r="B36" s="57"/>
      <c r="F36" s="74" t="s">
        <v>861</v>
      </c>
      <c r="G36" s="59" t="s">
        <v>454</v>
      </c>
      <c r="H36" s="57" t="s">
        <v>463</v>
      </c>
      <c r="I36" s="57" t="s">
        <v>863</v>
      </c>
      <c r="J36" s="57" t="s">
        <v>474</v>
      </c>
    </row>
    <row r="37" spans="2:10" ht="15.75" customHeight="1" x14ac:dyDescent="0.25">
      <c r="B37" s="57"/>
      <c r="F37" s="74" t="s">
        <v>834</v>
      </c>
      <c r="G37" s="59" t="s">
        <v>454</v>
      </c>
      <c r="H37" s="57" t="s">
        <v>463</v>
      </c>
      <c r="I37" s="57" t="s">
        <v>468</v>
      </c>
      <c r="J37" s="57" t="s">
        <v>474</v>
      </c>
    </row>
    <row r="38" spans="2:10" x14ac:dyDescent="0.25">
      <c r="B38" s="57"/>
      <c r="F38" s="74" t="s">
        <v>199</v>
      </c>
      <c r="G38" s="59" t="s">
        <v>454</v>
      </c>
      <c r="H38" s="57" t="s">
        <v>465</v>
      </c>
      <c r="I38" s="57" t="s">
        <v>464</v>
      </c>
      <c r="J38" s="57" t="s">
        <v>470</v>
      </c>
    </row>
    <row r="39" spans="2:10" x14ac:dyDescent="0.25">
      <c r="B39" s="57"/>
      <c r="F39" s="74" t="s">
        <v>131</v>
      </c>
      <c r="G39" s="59" t="s">
        <v>453</v>
      </c>
      <c r="H39" s="57" t="s">
        <v>463</v>
      </c>
      <c r="I39" s="57" t="s">
        <v>464</v>
      </c>
      <c r="J39" s="57" t="s">
        <v>470</v>
      </c>
    </row>
    <row r="40" spans="2:10" x14ac:dyDescent="0.25">
      <c r="B40" s="57"/>
      <c r="F40" s="74" t="s">
        <v>732</v>
      </c>
      <c r="G40" s="59" t="s">
        <v>453</v>
      </c>
      <c r="H40" s="57" t="s">
        <v>463</v>
      </c>
      <c r="I40" s="57" t="s">
        <v>464</v>
      </c>
      <c r="J40" s="57" t="s">
        <v>473</v>
      </c>
    </row>
    <row r="41" spans="2:10" x14ac:dyDescent="0.25">
      <c r="B41" s="57"/>
      <c r="F41" s="74" t="s">
        <v>481</v>
      </c>
      <c r="G41" s="59" t="s">
        <v>460</v>
      </c>
      <c r="H41" s="57" t="s">
        <v>463</v>
      </c>
      <c r="I41" s="57" t="s">
        <v>464</v>
      </c>
      <c r="J41" s="57" t="s">
        <v>470</v>
      </c>
    </row>
    <row r="42" spans="2:10" ht="15.75" customHeight="1" x14ac:dyDescent="0.25">
      <c r="B42" s="57"/>
      <c r="F42" s="74" t="s">
        <v>704</v>
      </c>
      <c r="G42" s="59" t="s">
        <v>453</v>
      </c>
      <c r="H42" s="57" t="s">
        <v>463</v>
      </c>
      <c r="I42" s="57" t="s">
        <v>464</v>
      </c>
      <c r="J42" s="57" t="s">
        <v>470</v>
      </c>
    </row>
    <row r="43" spans="2:10" x14ac:dyDescent="0.25">
      <c r="B43" s="57"/>
      <c r="F43" s="74" t="s">
        <v>791</v>
      </c>
      <c r="G43" s="59" t="s">
        <v>792</v>
      </c>
      <c r="H43" s="57" t="s">
        <v>463</v>
      </c>
      <c r="I43" s="57" t="s">
        <v>464</v>
      </c>
      <c r="J43" s="57" t="s">
        <v>469</v>
      </c>
    </row>
    <row r="44" spans="2:10" x14ac:dyDescent="0.25">
      <c r="B44" s="57"/>
      <c r="F44" s="74" t="s">
        <v>261</v>
      </c>
      <c r="G44" s="59" t="s">
        <v>457</v>
      </c>
      <c r="H44" s="57" t="s">
        <v>463</v>
      </c>
      <c r="I44" s="57" t="s">
        <v>464</v>
      </c>
      <c r="J44" s="57" t="s">
        <v>471</v>
      </c>
    </row>
    <row r="45" spans="2:10" ht="15.75" customHeight="1" x14ac:dyDescent="0.25">
      <c r="B45" s="57"/>
      <c r="F45" s="74" t="s">
        <v>218</v>
      </c>
      <c r="G45" s="59" t="s">
        <v>452</v>
      </c>
      <c r="H45" s="57" t="s">
        <v>463</v>
      </c>
      <c r="I45" s="57" t="s">
        <v>466</v>
      </c>
      <c r="J45" s="57" t="s">
        <v>471</v>
      </c>
    </row>
    <row r="46" spans="2:10" x14ac:dyDescent="0.25">
      <c r="B46" s="57"/>
      <c r="F46" s="74" t="s">
        <v>286</v>
      </c>
      <c r="G46" s="59" t="s">
        <v>454</v>
      </c>
      <c r="H46" s="57" t="s">
        <v>463</v>
      </c>
      <c r="I46" s="57" t="s">
        <v>464</v>
      </c>
      <c r="J46" s="57" t="s">
        <v>472</v>
      </c>
    </row>
    <row r="47" spans="2:10" x14ac:dyDescent="0.25">
      <c r="B47" s="57"/>
      <c r="F47" s="74" t="s">
        <v>86</v>
      </c>
      <c r="G47" s="59" t="s">
        <v>456</v>
      </c>
      <c r="H47" s="57" t="s">
        <v>463</v>
      </c>
      <c r="I47" s="57" t="s">
        <v>464</v>
      </c>
      <c r="J47" s="57" t="s">
        <v>469</v>
      </c>
    </row>
    <row r="48" spans="2:10" x14ac:dyDescent="0.25">
      <c r="B48" s="57"/>
      <c r="F48" s="74" t="s">
        <v>121</v>
      </c>
      <c r="G48" s="59" t="s">
        <v>452</v>
      </c>
      <c r="H48" s="57" t="s">
        <v>463</v>
      </c>
      <c r="I48" s="57" t="s">
        <v>464</v>
      </c>
      <c r="J48" s="57" t="s">
        <v>470</v>
      </c>
    </row>
    <row r="49" spans="2:10" x14ac:dyDescent="0.25">
      <c r="B49" s="57"/>
      <c r="F49" s="74" t="s">
        <v>332</v>
      </c>
      <c r="G49" s="59" t="s">
        <v>457</v>
      </c>
      <c r="H49" s="57" t="s">
        <v>463</v>
      </c>
      <c r="I49" s="57" t="s">
        <v>466</v>
      </c>
      <c r="J49" s="57" t="s">
        <v>471</v>
      </c>
    </row>
    <row r="50" spans="2:10" ht="15.75" customHeight="1" x14ac:dyDescent="0.25">
      <c r="B50" s="57"/>
      <c r="F50" s="74" t="s">
        <v>219</v>
      </c>
      <c r="G50" s="59" t="s">
        <v>452</v>
      </c>
      <c r="H50" s="57" t="s">
        <v>463</v>
      </c>
      <c r="I50" s="57" t="s">
        <v>464</v>
      </c>
      <c r="J50" s="57" t="s">
        <v>471</v>
      </c>
    </row>
    <row r="51" spans="2:10" x14ac:dyDescent="0.25">
      <c r="B51" s="57"/>
      <c r="F51" s="74" t="s">
        <v>132</v>
      </c>
      <c r="G51" s="59" t="s">
        <v>453</v>
      </c>
      <c r="H51" s="57" t="s">
        <v>463</v>
      </c>
      <c r="I51" s="57" t="s">
        <v>464</v>
      </c>
      <c r="J51" s="57" t="s">
        <v>470</v>
      </c>
    </row>
    <row r="52" spans="2:10" x14ac:dyDescent="0.25">
      <c r="B52" s="57"/>
      <c r="F52" s="74" t="s">
        <v>777</v>
      </c>
      <c r="G52" s="59" t="s">
        <v>460</v>
      </c>
      <c r="H52" s="57" t="s">
        <v>463</v>
      </c>
      <c r="I52" s="57" t="s">
        <v>464</v>
      </c>
      <c r="J52" s="57" t="s">
        <v>471</v>
      </c>
    </row>
    <row r="53" spans="2:10" ht="15.75" customHeight="1" x14ac:dyDescent="0.25">
      <c r="B53" s="57"/>
      <c r="F53" s="74" t="s">
        <v>484</v>
      </c>
      <c r="G53" s="59" t="s">
        <v>460</v>
      </c>
      <c r="H53" s="57" t="s">
        <v>463</v>
      </c>
      <c r="I53" s="57" t="s">
        <v>467</v>
      </c>
      <c r="J53" s="57" t="s">
        <v>471</v>
      </c>
    </row>
    <row r="54" spans="2:10" x14ac:dyDescent="0.25">
      <c r="B54" s="57"/>
      <c r="F54" s="74" t="s">
        <v>262</v>
      </c>
      <c r="G54" s="59" t="s">
        <v>457</v>
      </c>
      <c r="H54" s="57" t="s">
        <v>463</v>
      </c>
      <c r="I54" s="57" t="s">
        <v>464</v>
      </c>
      <c r="J54" s="57" t="s">
        <v>471</v>
      </c>
    </row>
    <row r="55" spans="2:10" ht="15.75" customHeight="1" x14ac:dyDescent="0.25">
      <c r="B55" s="57"/>
      <c r="F55" s="74" t="s">
        <v>397</v>
      </c>
      <c r="G55" s="59" t="s">
        <v>804</v>
      </c>
      <c r="H55" s="57" t="s">
        <v>463</v>
      </c>
      <c r="I55" s="57" t="s">
        <v>464</v>
      </c>
      <c r="J55" s="57" t="s">
        <v>470</v>
      </c>
    </row>
    <row r="56" spans="2:10" ht="15.75" customHeight="1" x14ac:dyDescent="0.25">
      <c r="B56" s="57"/>
      <c r="F56" s="74" t="s">
        <v>51</v>
      </c>
      <c r="G56" s="59" t="s">
        <v>453</v>
      </c>
      <c r="H56" s="57" t="s">
        <v>463</v>
      </c>
      <c r="I56" s="57" t="s">
        <v>464</v>
      </c>
      <c r="J56" s="57" t="s">
        <v>469</v>
      </c>
    </row>
    <row r="57" spans="2:10" ht="15.75" customHeight="1" x14ac:dyDescent="0.25">
      <c r="B57" s="57"/>
      <c r="F57" s="74" t="s">
        <v>224</v>
      </c>
      <c r="G57" s="59" t="s">
        <v>453</v>
      </c>
      <c r="H57" s="57" t="s">
        <v>463</v>
      </c>
      <c r="I57" s="57" t="s">
        <v>464</v>
      </c>
      <c r="J57" s="57" t="s">
        <v>471</v>
      </c>
    </row>
    <row r="58" spans="2:10" x14ac:dyDescent="0.25">
      <c r="B58" s="57"/>
      <c r="F58" s="74" t="s">
        <v>352</v>
      </c>
      <c r="G58" s="59" t="s">
        <v>454</v>
      </c>
      <c r="H58" s="57" t="s">
        <v>463</v>
      </c>
      <c r="I58" s="57" t="s">
        <v>466</v>
      </c>
      <c r="J58" s="57" t="s">
        <v>472</v>
      </c>
    </row>
    <row r="59" spans="2:10" x14ac:dyDescent="0.25">
      <c r="B59" s="57"/>
      <c r="F59" s="74" t="s">
        <v>832</v>
      </c>
      <c r="G59" s="59" t="s">
        <v>833</v>
      </c>
      <c r="H59" s="57" t="s">
        <v>463</v>
      </c>
      <c r="I59" s="57" t="s">
        <v>468</v>
      </c>
      <c r="J59" s="57" t="s">
        <v>471</v>
      </c>
    </row>
    <row r="60" spans="2:10" ht="15.75" customHeight="1" x14ac:dyDescent="0.25">
      <c r="B60" s="57"/>
      <c r="F60" s="74" t="s">
        <v>485</v>
      </c>
      <c r="G60" s="59" t="s">
        <v>460</v>
      </c>
      <c r="H60" s="57" t="s">
        <v>463</v>
      </c>
      <c r="I60" s="57" t="s">
        <v>467</v>
      </c>
      <c r="J60" s="57" t="s">
        <v>471</v>
      </c>
    </row>
    <row r="61" spans="2:10" x14ac:dyDescent="0.25">
      <c r="B61" s="57"/>
      <c r="F61" s="74" t="s">
        <v>353</v>
      </c>
      <c r="G61" s="59" t="s">
        <v>454</v>
      </c>
      <c r="H61" s="57" t="s">
        <v>463</v>
      </c>
      <c r="I61" s="57" t="s">
        <v>466</v>
      </c>
      <c r="J61" s="57" t="s">
        <v>472</v>
      </c>
    </row>
    <row r="62" spans="2:10" x14ac:dyDescent="0.25">
      <c r="B62" s="57"/>
      <c r="F62" s="74" t="s">
        <v>148</v>
      </c>
      <c r="G62" s="59" t="s">
        <v>454</v>
      </c>
      <c r="H62" s="57" t="s">
        <v>463</v>
      </c>
      <c r="I62" s="57" t="s">
        <v>464</v>
      </c>
      <c r="J62" s="57" t="s">
        <v>470</v>
      </c>
    </row>
    <row r="63" spans="2:10" ht="15.75" customHeight="1" x14ac:dyDescent="0.25">
      <c r="B63" s="57"/>
      <c r="F63" s="74" t="s">
        <v>346</v>
      </c>
      <c r="G63" s="59" t="s">
        <v>452</v>
      </c>
      <c r="H63" s="57" t="s">
        <v>463</v>
      </c>
      <c r="I63" s="57" t="s">
        <v>467</v>
      </c>
      <c r="J63" s="57" t="s">
        <v>472</v>
      </c>
    </row>
    <row r="64" spans="2:10" ht="15.75" customHeight="1" x14ac:dyDescent="0.25">
      <c r="B64" s="57"/>
      <c r="F64" s="74" t="s">
        <v>402</v>
      </c>
      <c r="G64" s="59" t="s">
        <v>804</v>
      </c>
      <c r="H64" s="57" t="s">
        <v>463</v>
      </c>
      <c r="I64" s="57" t="s">
        <v>464</v>
      </c>
      <c r="J64" s="57" t="s">
        <v>470</v>
      </c>
    </row>
    <row r="65" spans="2:10" ht="15.75" customHeight="1" x14ac:dyDescent="0.25">
      <c r="B65" s="57"/>
      <c r="F65" s="74" t="s">
        <v>767</v>
      </c>
      <c r="G65" s="59" t="s">
        <v>460</v>
      </c>
      <c r="H65" s="57" t="s">
        <v>463</v>
      </c>
      <c r="I65" s="57" t="s">
        <v>464</v>
      </c>
      <c r="J65" s="57" t="s">
        <v>470</v>
      </c>
    </row>
    <row r="66" spans="2:10" ht="15.75" customHeight="1" x14ac:dyDescent="0.25">
      <c r="B66" s="57"/>
      <c r="F66" s="74" t="s">
        <v>680</v>
      </c>
      <c r="G66" s="59" t="s">
        <v>453</v>
      </c>
      <c r="H66" s="57" t="s">
        <v>463</v>
      </c>
      <c r="I66" s="57" t="s">
        <v>464</v>
      </c>
      <c r="J66" s="57" t="s">
        <v>469</v>
      </c>
    </row>
    <row r="67" spans="2:10" x14ac:dyDescent="0.25">
      <c r="B67" s="57"/>
      <c r="F67" s="74" t="s">
        <v>486</v>
      </c>
      <c r="G67" s="59" t="s">
        <v>460</v>
      </c>
      <c r="H67" s="57" t="s">
        <v>463</v>
      </c>
      <c r="I67" s="57" t="s">
        <v>467</v>
      </c>
      <c r="J67" s="57" t="s">
        <v>472</v>
      </c>
    </row>
    <row r="68" spans="2:10" x14ac:dyDescent="0.25">
      <c r="B68" s="57"/>
      <c r="F68" s="74" t="s">
        <v>486</v>
      </c>
      <c r="G68" s="59" t="s">
        <v>460</v>
      </c>
      <c r="H68" s="57" t="s">
        <v>463</v>
      </c>
      <c r="I68" s="57" t="s">
        <v>467</v>
      </c>
      <c r="J68" s="57" t="s">
        <v>472</v>
      </c>
    </row>
    <row r="69" spans="2:10" x14ac:dyDescent="0.25">
      <c r="B69" s="57"/>
      <c r="F69" s="74" t="s">
        <v>133</v>
      </c>
      <c r="G69" s="59" t="s">
        <v>453</v>
      </c>
      <c r="H69" s="57" t="s">
        <v>463</v>
      </c>
      <c r="I69" s="57" t="s">
        <v>464</v>
      </c>
      <c r="J69" s="57" t="s">
        <v>470</v>
      </c>
    </row>
    <row r="70" spans="2:10" x14ac:dyDescent="0.25">
      <c r="B70" s="57"/>
      <c r="F70" s="74" t="s">
        <v>681</v>
      </c>
      <c r="G70" s="59" t="s">
        <v>453</v>
      </c>
      <c r="H70" s="57" t="s">
        <v>463</v>
      </c>
      <c r="I70" s="57" t="s">
        <v>464</v>
      </c>
      <c r="J70" s="57" t="s">
        <v>469</v>
      </c>
    </row>
    <row r="71" spans="2:10" x14ac:dyDescent="0.25">
      <c r="B71" s="57"/>
      <c r="F71" s="74" t="s">
        <v>624</v>
      </c>
      <c r="G71" s="59" t="s">
        <v>460</v>
      </c>
      <c r="H71" s="57" t="s">
        <v>463</v>
      </c>
      <c r="I71" s="57" t="s">
        <v>464</v>
      </c>
      <c r="J71" s="57" t="s">
        <v>470</v>
      </c>
    </row>
    <row r="72" spans="2:10" x14ac:dyDescent="0.25">
      <c r="B72" s="57"/>
      <c r="F72" s="74" t="s">
        <v>384</v>
      </c>
      <c r="G72" s="59" t="s">
        <v>804</v>
      </c>
      <c r="H72" s="57" t="s">
        <v>463</v>
      </c>
      <c r="I72" s="57" t="s">
        <v>464</v>
      </c>
      <c r="J72" s="57" t="s">
        <v>469</v>
      </c>
    </row>
    <row r="73" spans="2:10" x14ac:dyDescent="0.25">
      <c r="B73" s="57"/>
      <c r="F73" s="74" t="s">
        <v>854</v>
      </c>
      <c r="G73" s="59" t="s">
        <v>804</v>
      </c>
      <c r="H73" s="57" t="s">
        <v>465</v>
      </c>
      <c r="I73" s="57" t="s">
        <v>464</v>
      </c>
      <c r="J73" s="57" t="s">
        <v>469</v>
      </c>
    </row>
    <row r="74" spans="2:10" x14ac:dyDescent="0.25">
      <c r="B74" s="57"/>
      <c r="F74" s="74" t="s">
        <v>854</v>
      </c>
      <c r="G74" s="59" t="s">
        <v>804</v>
      </c>
      <c r="H74" s="57" t="s">
        <v>465</v>
      </c>
      <c r="I74" s="57" t="s">
        <v>464</v>
      </c>
      <c r="J74" s="57" t="s">
        <v>469</v>
      </c>
    </row>
    <row r="75" spans="2:10" x14ac:dyDescent="0.25">
      <c r="B75" s="57"/>
      <c r="F75" s="74" t="s">
        <v>183</v>
      </c>
      <c r="G75" s="59" t="s">
        <v>457</v>
      </c>
      <c r="H75" s="57" t="s">
        <v>463</v>
      </c>
      <c r="I75" s="57" t="s">
        <v>464</v>
      </c>
      <c r="J75" s="57" t="s">
        <v>470</v>
      </c>
    </row>
    <row r="76" spans="2:10" x14ac:dyDescent="0.25">
      <c r="B76" s="57"/>
      <c r="F76" s="74" t="s">
        <v>287</v>
      </c>
      <c r="G76" s="59" t="s">
        <v>454</v>
      </c>
      <c r="H76" s="57" t="s">
        <v>463</v>
      </c>
      <c r="I76" s="57" t="s">
        <v>464</v>
      </c>
      <c r="J76" s="57" t="s">
        <v>472</v>
      </c>
    </row>
    <row r="77" spans="2:10" x14ac:dyDescent="0.25">
      <c r="B77" s="57"/>
      <c r="F77" s="74" t="s">
        <v>489</v>
      </c>
      <c r="G77" s="59" t="s">
        <v>460</v>
      </c>
      <c r="H77" s="57" t="s">
        <v>463</v>
      </c>
      <c r="I77" s="57" t="s">
        <v>467</v>
      </c>
      <c r="J77" s="57" t="s">
        <v>471</v>
      </c>
    </row>
    <row r="78" spans="2:10" ht="15.75" customHeight="1" x14ac:dyDescent="0.25">
      <c r="B78" s="57"/>
      <c r="F78" s="74" t="s">
        <v>399</v>
      </c>
      <c r="G78" s="59" t="s">
        <v>804</v>
      </c>
      <c r="H78" s="57" t="s">
        <v>463</v>
      </c>
      <c r="I78" s="57" t="s">
        <v>464</v>
      </c>
      <c r="J78" s="57" t="s">
        <v>470</v>
      </c>
    </row>
    <row r="79" spans="2:10" x14ac:dyDescent="0.25">
      <c r="B79" s="57"/>
      <c r="F79" s="74" t="s">
        <v>225</v>
      </c>
      <c r="G79" s="59" t="s">
        <v>453</v>
      </c>
      <c r="H79" s="57" t="s">
        <v>463</v>
      </c>
      <c r="I79" s="57" t="s">
        <v>464</v>
      </c>
      <c r="J79" s="57" t="s">
        <v>471</v>
      </c>
    </row>
    <row r="80" spans="2:10" x14ac:dyDescent="0.25">
      <c r="B80" s="57"/>
      <c r="F80" s="74" t="s">
        <v>340</v>
      </c>
      <c r="G80" s="59" t="s">
        <v>454</v>
      </c>
      <c r="H80" s="57" t="s">
        <v>465</v>
      </c>
      <c r="I80" s="57" t="s">
        <v>466</v>
      </c>
      <c r="J80" s="57" t="s">
        <v>472</v>
      </c>
    </row>
    <row r="81" spans="2:10" ht="15.75" customHeight="1" x14ac:dyDescent="0.25">
      <c r="B81" s="57"/>
      <c r="F81" s="74" t="s">
        <v>612</v>
      </c>
      <c r="G81" s="59" t="s">
        <v>792</v>
      </c>
      <c r="H81" s="57" t="s">
        <v>463</v>
      </c>
      <c r="I81" s="57" t="s">
        <v>467</v>
      </c>
      <c r="J81" s="57" t="s">
        <v>473</v>
      </c>
    </row>
    <row r="82" spans="2:10" x14ac:dyDescent="0.25">
      <c r="B82" s="57"/>
      <c r="F82" s="74" t="s">
        <v>734</v>
      </c>
      <c r="G82" s="59" t="s">
        <v>454</v>
      </c>
      <c r="H82" s="57" t="s">
        <v>463</v>
      </c>
      <c r="I82" s="57" t="s">
        <v>464</v>
      </c>
      <c r="J82" s="57" t="s">
        <v>473</v>
      </c>
    </row>
    <row r="83" spans="2:10" ht="15.75" customHeight="1" x14ac:dyDescent="0.25">
      <c r="B83" s="57"/>
      <c r="F83" s="74" t="s">
        <v>696</v>
      </c>
      <c r="G83" s="59" t="s">
        <v>452</v>
      </c>
      <c r="H83" s="57" t="s">
        <v>463</v>
      </c>
      <c r="I83" s="57" t="s">
        <v>464</v>
      </c>
      <c r="J83" s="57" t="s">
        <v>470</v>
      </c>
    </row>
    <row r="84" spans="2:10" x14ac:dyDescent="0.25">
      <c r="B84" s="57"/>
      <c r="F84" s="74" t="s">
        <v>424</v>
      </c>
      <c r="G84" s="59" t="s">
        <v>804</v>
      </c>
      <c r="H84" s="57" t="s">
        <v>463</v>
      </c>
      <c r="I84" s="57" t="s">
        <v>466</v>
      </c>
      <c r="J84" s="57" t="s">
        <v>474</v>
      </c>
    </row>
    <row r="85" spans="2:10" x14ac:dyDescent="0.25">
      <c r="B85" s="57"/>
      <c r="F85" s="74" t="s">
        <v>491</v>
      </c>
      <c r="G85" s="59" t="s">
        <v>460</v>
      </c>
      <c r="H85" s="57" t="s">
        <v>463</v>
      </c>
      <c r="I85" s="57" t="s">
        <v>464</v>
      </c>
      <c r="J85" s="57" t="s">
        <v>472</v>
      </c>
    </row>
    <row r="86" spans="2:10" ht="15.75" customHeight="1" x14ac:dyDescent="0.25">
      <c r="B86" s="57"/>
      <c r="F86" s="74" t="s">
        <v>184</v>
      </c>
      <c r="G86" s="59" t="s">
        <v>457</v>
      </c>
      <c r="H86" s="57" t="s">
        <v>463</v>
      </c>
      <c r="I86" s="57" t="s">
        <v>464</v>
      </c>
      <c r="J86" s="57" t="s">
        <v>470</v>
      </c>
    </row>
    <row r="87" spans="2:10" x14ac:dyDescent="0.25">
      <c r="B87" s="57"/>
      <c r="F87" s="74" t="s">
        <v>492</v>
      </c>
      <c r="G87" s="59" t="s">
        <v>460</v>
      </c>
      <c r="H87" s="57" t="s">
        <v>463</v>
      </c>
      <c r="I87" s="57" t="s">
        <v>464</v>
      </c>
      <c r="J87" s="57" t="s">
        <v>471</v>
      </c>
    </row>
    <row r="88" spans="2:10" x14ac:dyDescent="0.25">
      <c r="B88" s="57"/>
      <c r="F88" s="74" t="s">
        <v>493</v>
      </c>
      <c r="G88" s="59" t="s">
        <v>460</v>
      </c>
      <c r="H88" s="57" t="s">
        <v>463</v>
      </c>
      <c r="I88" s="57" t="s">
        <v>464</v>
      </c>
      <c r="J88" s="57" t="s">
        <v>472</v>
      </c>
    </row>
    <row r="89" spans="2:10" x14ac:dyDescent="0.25">
      <c r="B89" s="57"/>
      <c r="F89" s="74" t="s">
        <v>743</v>
      </c>
      <c r="G89" s="59" t="s">
        <v>453</v>
      </c>
      <c r="H89" s="57" t="s">
        <v>463</v>
      </c>
      <c r="I89" s="57" t="s">
        <v>466</v>
      </c>
      <c r="J89" s="57" t="s">
        <v>473</v>
      </c>
    </row>
    <row r="90" spans="2:10" x14ac:dyDescent="0.25">
      <c r="B90" s="57"/>
      <c r="F90" s="74" t="s">
        <v>62</v>
      </c>
      <c r="G90" s="59" t="s">
        <v>454</v>
      </c>
      <c r="H90" s="57" t="s">
        <v>463</v>
      </c>
      <c r="I90" s="57" t="s">
        <v>464</v>
      </c>
      <c r="J90" s="57" t="s">
        <v>469</v>
      </c>
    </row>
    <row r="91" spans="2:10" x14ac:dyDescent="0.25">
      <c r="B91" s="57"/>
      <c r="F91" s="74" t="s">
        <v>260</v>
      </c>
      <c r="G91" s="59" t="s">
        <v>456</v>
      </c>
      <c r="H91" s="57" t="s">
        <v>463</v>
      </c>
      <c r="I91" s="57" t="s">
        <v>464</v>
      </c>
      <c r="J91" s="57" t="s">
        <v>471</v>
      </c>
    </row>
    <row r="92" spans="2:10" x14ac:dyDescent="0.25">
      <c r="B92" s="57"/>
      <c r="F92" s="74" t="s">
        <v>494</v>
      </c>
      <c r="G92" s="59" t="s">
        <v>460</v>
      </c>
      <c r="H92" s="57" t="s">
        <v>463</v>
      </c>
      <c r="I92" s="57" t="s">
        <v>464</v>
      </c>
      <c r="J92" s="57" t="s">
        <v>469</v>
      </c>
    </row>
    <row r="93" spans="2:10" x14ac:dyDescent="0.25">
      <c r="B93" s="57"/>
      <c r="F93" s="74" t="s">
        <v>149</v>
      </c>
      <c r="G93" s="59" t="s">
        <v>454</v>
      </c>
      <c r="H93" s="57" t="s">
        <v>463</v>
      </c>
      <c r="I93" s="57" t="s">
        <v>464</v>
      </c>
      <c r="J93" s="57" t="s">
        <v>470</v>
      </c>
    </row>
    <row r="94" spans="2:10" ht="15.75" customHeight="1" x14ac:dyDescent="0.25">
      <c r="B94" s="57"/>
      <c r="F94" s="74" t="s">
        <v>725</v>
      </c>
      <c r="G94" s="59" t="s">
        <v>709</v>
      </c>
      <c r="H94" s="57" t="s">
        <v>463</v>
      </c>
      <c r="I94" s="57" t="s">
        <v>464</v>
      </c>
      <c r="J94" s="57" t="s">
        <v>471</v>
      </c>
    </row>
    <row r="95" spans="2:10" x14ac:dyDescent="0.25">
      <c r="B95" s="57"/>
      <c r="F95" s="74" t="s">
        <v>824</v>
      </c>
      <c r="G95" s="59" t="s">
        <v>804</v>
      </c>
      <c r="H95" s="57" t="s">
        <v>463</v>
      </c>
      <c r="I95" s="57" t="s">
        <v>464</v>
      </c>
      <c r="J95" s="57" t="s">
        <v>472</v>
      </c>
    </row>
    <row r="96" spans="2:10" x14ac:dyDescent="0.25">
      <c r="B96" s="57"/>
      <c r="F96" s="74" t="s">
        <v>428</v>
      </c>
      <c r="G96" s="59" t="s">
        <v>804</v>
      </c>
      <c r="H96" s="57" t="s">
        <v>465</v>
      </c>
      <c r="I96" s="57" t="s">
        <v>464</v>
      </c>
      <c r="J96" s="57" t="s">
        <v>470</v>
      </c>
    </row>
    <row r="97" spans="2:10" x14ac:dyDescent="0.25">
      <c r="B97" s="57"/>
      <c r="F97" s="74" t="s">
        <v>495</v>
      </c>
      <c r="G97" s="59" t="s">
        <v>460</v>
      </c>
      <c r="H97" s="57" t="s">
        <v>463</v>
      </c>
      <c r="I97" s="57" t="s">
        <v>464</v>
      </c>
      <c r="J97" s="57" t="s">
        <v>470</v>
      </c>
    </row>
    <row r="98" spans="2:10" x14ac:dyDescent="0.25">
      <c r="B98" s="57"/>
      <c r="F98" s="74" t="s">
        <v>92</v>
      </c>
      <c r="G98" s="59" t="s">
        <v>457</v>
      </c>
      <c r="H98" s="57" t="s">
        <v>463</v>
      </c>
      <c r="I98" s="57" t="s">
        <v>464</v>
      </c>
      <c r="J98" s="57" t="s">
        <v>469</v>
      </c>
    </row>
    <row r="99" spans="2:10" ht="15.75" customHeight="1" x14ac:dyDescent="0.25">
      <c r="B99" s="57"/>
      <c r="F99" s="74" t="s">
        <v>850</v>
      </c>
      <c r="G99" s="59" t="s">
        <v>454</v>
      </c>
      <c r="H99" s="57" t="s">
        <v>463</v>
      </c>
      <c r="I99" s="57" t="s">
        <v>464</v>
      </c>
      <c r="J99" s="57" t="s">
        <v>472</v>
      </c>
    </row>
    <row r="100" spans="2:10" x14ac:dyDescent="0.25">
      <c r="B100" s="57"/>
      <c r="F100" s="74" t="s">
        <v>747</v>
      </c>
      <c r="G100" s="59" t="s">
        <v>460</v>
      </c>
      <c r="H100" s="57" t="s">
        <v>463</v>
      </c>
      <c r="I100" s="57" t="s">
        <v>464</v>
      </c>
      <c r="J100" s="57" t="s">
        <v>469</v>
      </c>
    </row>
    <row r="101" spans="2:10" x14ac:dyDescent="0.25">
      <c r="B101" s="57"/>
      <c r="F101" s="74" t="s">
        <v>748</v>
      </c>
      <c r="G101" s="59" t="s">
        <v>460</v>
      </c>
      <c r="H101" s="57" t="s">
        <v>463</v>
      </c>
      <c r="I101" s="57" t="s">
        <v>464</v>
      </c>
      <c r="J101" s="57" t="s">
        <v>469</v>
      </c>
    </row>
    <row r="102" spans="2:10" x14ac:dyDescent="0.25">
      <c r="B102" s="57"/>
      <c r="F102" s="74" t="s">
        <v>803</v>
      </c>
      <c r="G102" s="59" t="s">
        <v>804</v>
      </c>
      <c r="H102" s="57" t="s">
        <v>463</v>
      </c>
      <c r="I102" s="57" t="s">
        <v>464</v>
      </c>
      <c r="J102" s="57" t="s">
        <v>469</v>
      </c>
    </row>
    <row r="103" spans="2:10" x14ac:dyDescent="0.25">
      <c r="B103" s="57"/>
      <c r="F103" s="74" t="s">
        <v>87</v>
      </c>
      <c r="G103" s="59" t="s">
        <v>456</v>
      </c>
      <c r="H103" s="57" t="s">
        <v>463</v>
      </c>
      <c r="I103" s="57" t="s">
        <v>464</v>
      </c>
      <c r="J103" s="57" t="s">
        <v>469</v>
      </c>
    </row>
    <row r="104" spans="2:10" x14ac:dyDescent="0.25">
      <c r="B104" s="57"/>
      <c r="F104" s="74" t="s">
        <v>296</v>
      </c>
      <c r="G104" s="59" t="s">
        <v>457</v>
      </c>
      <c r="H104" s="57" t="s">
        <v>463</v>
      </c>
      <c r="I104" s="57" t="s">
        <v>464</v>
      </c>
      <c r="J104" s="57" t="s">
        <v>472</v>
      </c>
    </row>
    <row r="105" spans="2:10" ht="15.75" customHeight="1" x14ac:dyDescent="0.25">
      <c r="B105" s="57"/>
      <c r="F105" s="74" t="s">
        <v>270</v>
      </c>
      <c r="G105" s="59" t="s">
        <v>452</v>
      </c>
      <c r="H105" s="57" t="s">
        <v>465</v>
      </c>
      <c r="I105" s="57" t="s">
        <v>466</v>
      </c>
      <c r="J105" s="57" t="s">
        <v>471</v>
      </c>
    </row>
    <row r="106" spans="2:10" x14ac:dyDescent="0.25">
      <c r="B106"/>
      <c r="F106" s="74" t="s">
        <v>195</v>
      </c>
      <c r="G106" s="59" t="s">
        <v>452</v>
      </c>
      <c r="H106" s="57" t="s">
        <v>465</v>
      </c>
      <c r="I106" s="57" t="s">
        <v>464</v>
      </c>
      <c r="J106" s="57" t="s">
        <v>470</v>
      </c>
    </row>
    <row r="107" spans="2:10" ht="15.75" customHeight="1" x14ac:dyDescent="0.25">
      <c r="B107"/>
      <c r="F107" s="74" t="s">
        <v>381</v>
      </c>
      <c r="G107" s="59" t="s">
        <v>453</v>
      </c>
      <c r="H107" s="57" t="s">
        <v>463</v>
      </c>
      <c r="I107" s="57" t="s">
        <v>467</v>
      </c>
      <c r="J107" s="57" t="s">
        <v>474</v>
      </c>
    </row>
    <row r="108" spans="2:10" x14ac:dyDescent="0.25">
      <c r="B108"/>
      <c r="F108" s="74" t="s">
        <v>497</v>
      </c>
      <c r="G108" s="59" t="s">
        <v>460</v>
      </c>
      <c r="H108" s="57" t="s">
        <v>463</v>
      </c>
      <c r="I108" s="57" t="s">
        <v>467</v>
      </c>
      <c r="J108" s="57" t="s">
        <v>474</v>
      </c>
    </row>
    <row r="109" spans="2:10" x14ac:dyDescent="0.25">
      <c r="B109"/>
      <c r="F109" s="74" t="s">
        <v>705</v>
      </c>
      <c r="G109" s="59" t="s">
        <v>453</v>
      </c>
      <c r="H109" s="57" t="s">
        <v>463</v>
      </c>
      <c r="I109" s="57" t="s">
        <v>464</v>
      </c>
      <c r="J109" s="57" t="s">
        <v>470</v>
      </c>
    </row>
    <row r="110" spans="2:10" x14ac:dyDescent="0.25">
      <c r="B110"/>
      <c r="F110" s="74" t="s">
        <v>312</v>
      </c>
      <c r="G110" s="59" t="s">
        <v>454</v>
      </c>
      <c r="H110" s="57" t="s">
        <v>463</v>
      </c>
      <c r="I110" s="57" t="s">
        <v>466</v>
      </c>
      <c r="J110" s="57" t="s">
        <v>470</v>
      </c>
    </row>
    <row r="111" spans="2:10" x14ac:dyDescent="0.25">
      <c r="B111"/>
      <c r="F111" s="74" t="s">
        <v>365</v>
      </c>
      <c r="G111" s="59" t="s">
        <v>453</v>
      </c>
      <c r="H111" s="57" t="s">
        <v>465</v>
      </c>
      <c r="I111" s="57" t="s">
        <v>466</v>
      </c>
      <c r="J111" s="57" t="s">
        <v>474</v>
      </c>
    </row>
    <row r="112" spans="2:10" x14ac:dyDescent="0.25">
      <c r="B112"/>
      <c r="F112" s="74" t="s">
        <v>341</v>
      </c>
      <c r="G112" s="59" t="s">
        <v>454</v>
      </c>
      <c r="H112" s="57" t="s">
        <v>465</v>
      </c>
      <c r="I112" s="57" t="s">
        <v>466</v>
      </c>
      <c r="J112" s="57" t="s">
        <v>471</v>
      </c>
    </row>
    <row r="113" spans="2:10" x14ac:dyDescent="0.25">
      <c r="B113"/>
      <c r="F113" s="74" t="s">
        <v>809</v>
      </c>
      <c r="G113" s="59" t="s">
        <v>804</v>
      </c>
      <c r="H113" s="57" t="s">
        <v>463</v>
      </c>
      <c r="I113" s="57" t="s">
        <v>464</v>
      </c>
      <c r="J113" s="57" t="s">
        <v>469</v>
      </c>
    </row>
    <row r="114" spans="2:10" x14ac:dyDescent="0.25">
      <c r="B114"/>
      <c r="F114" s="74" t="s">
        <v>499</v>
      </c>
      <c r="G114" s="59" t="s">
        <v>460</v>
      </c>
      <c r="H114" s="57" t="s">
        <v>463</v>
      </c>
      <c r="I114" s="57" t="s">
        <v>466</v>
      </c>
      <c r="J114" s="57" t="s">
        <v>471</v>
      </c>
    </row>
    <row r="115" spans="2:10" x14ac:dyDescent="0.25">
      <c r="B115"/>
      <c r="F115" s="74" t="s">
        <v>818</v>
      </c>
      <c r="G115" s="59" t="s">
        <v>804</v>
      </c>
      <c r="H115" s="57" t="s">
        <v>463</v>
      </c>
      <c r="I115" s="57" t="s">
        <v>464</v>
      </c>
      <c r="J115" s="57" t="s">
        <v>470</v>
      </c>
    </row>
    <row r="116" spans="2:10" x14ac:dyDescent="0.25">
      <c r="B116"/>
      <c r="F116" s="74" t="s">
        <v>500</v>
      </c>
      <c r="G116" s="59" t="s">
        <v>460</v>
      </c>
      <c r="H116" s="57" t="s">
        <v>463</v>
      </c>
      <c r="I116" s="57" t="s">
        <v>464</v>
      </c>
      <c r="J116" s="57" t="s">
        <v>469</v>
      </c>
    </row>
    <row r="117" spans="2:10" x14ac:dyDescent="0.25">
      <c r="B117"/>
      <c r="F117" s="74" t="s">
        <v>501</v>
      </c>
      <c r="G117" s="59" t="s">
        <v>460</v>
      </c>
      <c r="H117" s="57" t="s">
        <v>463</v>
      </c>
      <c r="I117" s="57" t="s">
        <v>464</v>
      </c>
      <c r="J117" s="57" t="s">
        <v>469</v>
      </c>
    </row>
    <row r="118" spans="2:10" x14ac:dyDescent="0.25">
      <c r="B118"/>
      <c r="F118" s="74" t="s">
        <v>359</v>
      </c>
      <c r="G118" s="59" t="s">
        <v>457</v>
      </c>
      <c r="H118" s="57" t="s">
        <v>463</v>
      </c>
      <c r="I118" s="57" t="s">
        <v>466</v>
      </c>
      <c r="J118" s="57" t="s">
        <v>472</v>
      </c>
    </row>
    <row r="119" spans="2:10" x14ac:dyDescent="0.25">
      <c r="B119"/>
      <c r="F119" s="74" t="s">
        <v>502</v>
      </c>
      <c r="G119" s="59" t="s">
        <v>460</v>
      </c>
      <c r="H119" s="57" t="s">
        <v>463</v>
      </c>
      <c r="I119" s="57" t="s">
        <v>467</v>
      </c>
      <c r="J119" s="57" t="s">
        <v>471</v>
      </c>
    </row>
    <row r="120" spans="2:10" x14ac:dyDescent="0.25">
      <c r="B120"/>
      <c r="F120" s="74" t="s">
        <v>272</v>
      </c>
      <c r="G120" s="59" t="s">
        <v>454</v>
      </c>
      <c r="H120" s="57" t="s">
        <v>465</v>
      </c>
      <c r="I120" s="57" t="s">
        <v>464</v>
      </c>
      <c r="J120" s="57" t="s">
        <v>471</v>
      </c>
    </row>
    <row r="121" spans="2:10" x14ac:dyDescent="0.25">
      <c r="B121"/>
      <c r="F121" s="74" t="s">
        <v>682</v>
      </c>
      <c r="G121" s="59" t="s">
        <v>453</v>
      </c>
      <c r="H121" s="57" t="s">
        <v>463</v>
      </c>
      <c r="I121" s="57" t="s">
        <v>464</v>
      </c>
      <c r="J121" s="57" t="s">
        <v>469</v>
      </c>
    </row>
    <row r="122" spans="2:10" x14ac:dyDescent="0.25">
      <c r="B122"/>
      <c r="F122" s="74" t="s">
        <v>150</v>
      </c>
      <c r="G122" s="59" t="s">
        <v>454</v>
      </c>
      <c r="H122" s="57" t="s">
        <v>463</v>
      </c>
      <c r="I122" s="57" t="s">
        <v>464</v>
      </c>
      <c r="J122" s="57" t="s">
        <v>470</v>
      </c>
    </row>
    <row r="123" spans="2:10" x14ac:dyDescent="0.25">
      <c r="B123"/>
      <c r="F123" s="74" t="s">
        <v>697</v>
      </c>
      <c r="G123" s="59" t="s">
        <v>452</v>
      </c>
      <c r="H123" s="57" t="s">
        <v>463</v>
      </c>
      <c r="I123" s="57" t="s">
        <v>464</v>
      </c>
      <c r="J123" s="57" t="s">
        <v>470</v>
      </c>
    </row>
    <row r="124" spans="2:10" x14ac:dyDescent="0.25">
      <c r="B124"/>
      <c r="F124" s="74" t="s">
        <v>749</v>
      </c>
      <c r="G124" s="59" t="s">
        <v>460</v>
      </c>
      <c r="H124" s="57" t="s">
        <v>463</v>
      </c>
      <c r="I124" s="57" t="s">
        <v>464</v>
      </c>
      <c r="J124" s="57" t="s">
        <v>469</v>
      </c>
    </row>
    <row r="125" spans="2:10" x14ac:dyDescent="0.25">
      <c r="B125"/>
      <c r="F125" s="74" t="s">
        <v>227</v>
      </c>
      <c r="G125" s="59" t="s">
        <v>453</v>
      </c>
      <c r="H125" s="57" t="s">
        <v>463</v>
      </c>
      <c r="I125" s="57" t="s">
        <v>464</v>
      </c>
      <c r="J125" s="57" t="s">
        <v>471</v>
      </c>
    </row>
    <row r="126" spans="2:10" x14ac:dyDescent="0.25">
      <c r="B126"/>
      <c r="F126" s="74" t="s">
        <v>273</v>
      </c>
      <c r="G126" s="59" t="s">
        <v>454</v>
      </c>
      <c r="H126" s="57" t="s">
        <v>465</v>
      </c>
      <c r="I126" s="57" t="s">
        <v>464</v>
      </c>
      <c r="J126" s="57" t="s">
        <v>471</v>
      </c>
    </row>
    <row r="127" spans="2:10" x14ac:dyDescent="0.25">
      <c r="B127"/>
      <c r="F127" s="74" t="s">
        <v>200</v>
      </c>
      <c r="G127" s="59" t="s">
        <v>454</v>
      </c>
      <c r="H127" s="57" t="s">
        <v>465</v>
      </c>
      <c r="I127" s="57" t="s">
        <v>464</v>
      </c>
      <c r="J127" s="57" t="s">
        <v>470</v>
      </c>
    </row>
    <row r="128" spans="2:10" x14ac:dyDescent="0.25">
      <c r="B128"/>
      <c r="F128" s="74" t="s">
        <v>366</v>
      </c>
      <c r="G128" s="59" t="s">
        <v>454</v>
      </c>
      <c r="H128" s="57" t="s">
        <v>465</v>
      </c>
      <c r="I128" s="57" t="s">
        <v>466</v>
      </c>
      <c r="J128" s="57" t="s">
        <v>474</v>
      </c>
    </row>
    <row r="129" spans="2:10" x14ac:dyDescent="0.25">
      <c r="B129"/>
      <c r="F129" s="74" t="s">
        <v>342</v>
      </c>
      <c r="G129" s="59" t="s">
        <v>454</v>
      </c>
      <c r="H129" s="57" t="s">
        <v>465</v>
      </c>
      <c r="I129" s="57" t="s">
        <v>466</v>
      </c>
      <c r="J129" s="57" t="s">
        <v>471</v>
      </c>
    </row>
    <row r="130" spans="2:10" x14ac:dyDescent="0.25">
      <c r="B130"/>
      <c r="F130" s="74" t="s">
        <v>362</v>
      </c>
      <c r="G130" s="59" t="s">
        <v>454</v>
      </c>
      <c r="H130" s="57" t="s">
        <v>465</v>
      </c>
      <c r="I130" s="57" t="s">
        <v>466</v>
      </c>
      <c r="J130" s="57" t="s">
        <v>472</v>
      </c>
    </row>
    <row r="131" spans="2:10" x14ac:dyDescent="0.25">
      <c r="B131"/>
      <c r="F131" s="74" t="s">
        <v>93</v>
      </c>
      <c r="G131" s="59" t="s">
        <v>457</v>
      </c>
      <c r="H131" s="57" t="s">
        <v>463</v>
      </c>
      <c r="I131" s="57" t="s">
        <v>464</v>
      </c>
      <c r="J131" s="57" t="s">
        <v>469</v>
      </c>
    </row>
    <row r="132" spans="2:10" x14ac:dyDescent="0.25">
      <c r="B132"/>
      <c r="F132" s="74" t="s">
        <v>263</v>
      </c>
      <c r="G132" s="59" t="s">
        <v>457</v>
      </c>
      <c r="H132" s="57" t="s">
        <v>463</v>
      </c>
      <c r="I132" s="57" t="s">
        <v>464</v>
      </c>
      <c r="J132" s="57" t="s">
        <v>471</v>
      </c>
    </row>
    <row r="133" spans="2:10" x14ac:dyDescent="0.25">
      <c r="B133"/>
      <c r="F133" s="74" t="s">
        <v>505</v>
      </c>
      <c r="G133" s="59" t="s">
        <v>460</v>
      </c>
      <c r="H133" s="57" t="s">
        <v>463</v>
      </c>
      <c r="I133" s="57" t="s">
        <v>464</v>
      </c>
      <c r="J133" s="57" t="s">
        <v>471</v>
      </c>
    </row>
    <row r="134" spans="2:10" x14ac:dyDescent="0.25">
      <c r="B134"/>
      <c r="F134" s="74" t="s">
        <v>750</v>
      </c>
      <c r="G134" s="59" t="s">
        <v>460</v>
      </c>
      <c r="H134" s="57" t="s">
        <v>463</v>
      </c>
      <c r="I134" s="57" t="s">
        <v>464</v>
      </c>
      <c r="J134" s="57" t="s">
        <v>469</v>
      </c>
    </row>
    <row r="135" spans="2:10" x14ac:dyDescent="0.25">
      <c r="B135"/>
      <c r="F135" s="74" t="s">
        <v>407</v>
      </c>
      <c r="G135" s="59" t="s">
        <v>804</v>
      </c>
      <c r="H135" s="57" t="s">
        <v>463</v>
      </c>
      <c r="I135" s="57" t="s">
        <v>464</v>
      </c>
      <c r="J135" s="57" t="s">
        <v>471</v>
      </c>
    </row>
    <row r="136" spans="2:10" ht="15.75" customHeight="1" x14ac:dyDescent="0.25">
      <c r="B136"/>
      <c r="F136" s="74" t="s">
        <v>355</v>
      </c>
      <c r="G136" s="59" t="s">
        <v>454</v>
      </c>
      <c r="H136" s="57" t="s">
        <v>463</v>
      </c>
      <c r="I136" s="57" t="s">
        <v>466</v>
      </c>
      <c r="J136" s="57" t="s">
        <v>472</v>
      </c>
    </row>
    <row r="137" spans="2:10" ht="15.75" customHeight="1" x14ac:dyDescent="0.25">
      <c r="B137"/>
      <c r="F137" s="74" t="s">
        <v>228</v>
      </c>
      <c r="G137" s="59" t="s">
        <v>453</v>
      </c>
      <c r="H137" s="57" t="s">
        <v>463</v>
      </c>
      <c r="I137" s="57" t="s">
        <v>464</v>
      </c>
      <c r="J137" s="57" t="s">
        <v>471</v>
      </c>
    </row>
    <row r="138" spans="2:10" x14ac:dyDescent="0.25">
      <c r="B138"/>
      <c r="F138" s="74" t="s">
        <v>196</v>
      </c>
      <c r="G138" s="59" t="s">
        <v>452</v>
      </c>
      <c r="H138" s="57" t="s">
        <v>465</v>
      </c>
      <c r="I138" s="57" t="s">
        <v>464</v>
      </c>
      <c r="J138" s="57" t="s">
        <v>470</v>
      </c>
    </row>
    <row r="139" spans="2:10" x14ac:dyDescent="0.25">
      <c r="B139"/>
      <c r="F139" s="74" t="s">
        <v>430</v>
      </c>
      <c r="G139" s="59" t="s">
        <v>804</v>
      </c>
      <c r="H139" s="57" t="s">
        <v>465</v>
      </c>
      <c r="I139" s="57" t="s">
        <v>466</v>
      </c>
      <c r="J139" s="57" t="s">
        <v>473</v>
      </c>
    </row>
    <row r="140" spans="2:10" ht="15.75" customHeight="1" x14ac:dyDescent="0.25">
      <c r="B140"/>
      <c r="F140" s="74" t="s">
        <v>201</v>
      </c>
      <c r="G140" s="59" t="s">
        <v>454</v>
      </c>
      <c r="H140" s="57" t="s">
        <v>465</v>
      </c>
      <c r="I140" s="57" t="s">
        <v>464</v>
      </c>
      <c r="J140" s="57" t="s">
        <v>470</v>
      </c>
    </row>
    <row r="141" spans="2:10" x14ac:dyDescent="0.25">
      <c r="B141"/>
      <c r="F141" s="74" t="s">
        <v>855</v>
      </c>
      <c r="G141" s="59" t="s">
        <v>460</v>
      </c>
      <c r="H141" s="57" t="s">
        <v>465</v>
      </c>
      <c r="I141" s="57" t="s">
        <v>464</v>
      </c>
      <c r="J141" s="57" t="s">
        <v>470</v>
      </c>
    </row>
    <row r="142" spans="2:10" x14ac:dyDescent="0.25">
      <c r="B142"/>
      <c r="F142" s="74" t="s">
        <v>778</v>
      </c>
      <c r="G142" s="59" t="s">
        <v>460</v>
      </c>
      <c r="H142" s="57" t="s">
        <v>463</v>
      </c>
      <c r="I142" s="57" t="s">
        <v>464</v>
      </c>
      <c r="J142" s="57" t="s">
        <v>471</v>
      </c>
    </row>
    <row r="143" spans="2:10" x14ac:dyDescent="0.25">
      <c r="B143"/>
      <c r="F143" s="74" t="s">
        <v>220</v>
      </c>
      <c r="G143" s="59" t="s">
        <v>452</v>
      </c>
      <c r="H143" s="57" t="s">
        <v>463</v>
      </c>
      <c r="I143" s="57" t="s">
        <v>466</v>
      </c>
      <c r="J143" s="57" t="s">
        <v>471</v>
      </c>
    </row>
    <row r="144" spans="2:10" x14ac:dyDescent="0.25">
      <c r="B144"/>
      <c r="F144" s="74" t="s">
        <v>507</v>
      </c>
      <c r="G144" s="59" t="s">
        <v>460</v>
      </c>
      <c r="H144" s="57" t="s">
        <v>463</v>
      </c>
      <c r="I144" s="57" t="s">
        <v>467</v>
      </c>
      <c r="J144" s="57" t="s">
        <v>473</v>
      </c>
    </row>
    <row r="145" spans="2:10" x14ac:dyDescent="0.25">
      <c r="B145"/>
      <c r="F145" s="74" t="s">
        <v>821</v>
      </c>
      <c r="G145" s="59" t="s">
        <v>804</v>
      </c>
      <c r="H145" s="57" t="s">
        <v>463</v>
      </c>
      <c r="I145" s="57" t="s">
        <v>464</v>
      </c>
      <c r="J145" s="57" t="s">
        <v>471</v>
      </c>
    </row>
    <row r="146" spans="2:10" x14ac:dyDescent="0.25">
      <c r="B146"/>
      <c r="F146" s="74" t="s">
        <v>611</v>
      </c>
      <c r="G146" s="59" t="s">
        <v>792</v>
      </c>
      <c r="H146" s="57" t="s">
        <v>463</v>
      </c>
      <c r="I146" s="57" t="s">
        <v>466</v>
      </c>
      <c r="J146" s="57" t="s">
        <v>470</v>
      </c>
    </row>
    <row r="147" spans="2:10" x14ac:dyDescent="0.25">
      <c r="B147"/>
      <c r="F147" s="74" t="s">
        <v>768</v>
      </c>
      <c r="G147" s="59" t="s">
        <v>460</v>
      </c>
      <c r="H147" s="57" t="s">
        <v>463</v>
      </c>
      <c r="I147" s="57" t="s">
        <v>464</v>
      </c>
      <c r="J147" s="57" t="s">
        <v>470</v>
      </c>
    </row>
    <row r="148" spans="2:10" x14ac:dyDescent="0.25">
      <c r="B148"/>
      <c r="F148" s="74" t="s">
        <v>416</v>
      </c>
      <c r="G148" s="59" t="s">
        <v>804</v>
      </c>
      <c r="H148" s="57" t="s">
        <v>463</v>
      </c>
      <c r="I148" s="57" t="s">
        <v>464</v>
      </c>
      <c r="J148" s="57" t="s">
        <v>474</v>
      </c>
    </row>
    <row r="149" spans="2:10" x14ac:dyDescent="0.25">
      <c r="B149"/>
      <c r="F149" s="74" t="s">
        <v>510</v>
      </c>
      <c r="G149" s="59" t="s">
        <v>460</v>
      </c>
      <c r="H149" s="57" t="s">
        <v>463</v>
      </c>
      <c r="I149" s="57" t="s">
        <v>466</v>
      </c>
      <c r="J149" s="57" t="s">
        <v>471</v>
      </c>
    </row>
    <row r="150" spans="2:10" x14ac:dyDescent="0.25">
      <c r="B150"/>
      <c r="F150" s="74" t="s">
        <v>788</v>
      </c>
      <c r="G150" s="59" t="s">
        <v>460</v>
      </c>
      <c r="H150" s="57" t="s">
        <v>463</v>
      </c>
      <c r="I150" s="57" t="s">
        <v>466</v>
      </c>
      <c r="J150" s="57" t="s">
        <v>472</v>
      </c>
    </row>
    <row r="151" spans="2:10" x14ac:dyDescent="0.25">
      <c r="B151"/>
      <c r="F151" s="74" t="s">
        <v>825</v>
      </c>
      <c r="G151" s="59" t="s">
        <v>804</v>
      </c>
      <c r="H151" s="57" t="s">
        <v>463</v>
      </c>
      <c r="I151" s="57" t="s">
        <v>464</v>
      </c>
      <c r="J151" s="57" t="s">
        <v>472</v>
      </c>
    </row>
    <row r="152" spans="2:10" x14ac:dyDescent="0.25">
      <c r="B152"/>
      <c r="F152" s="74" t="s">
        <v>512</v>
      </c>
      <c r="G152" s="59" t="s">
        <v>460</v>
      </c>
      <c r="H152" s="57" t="s">
        <v>463</v>
      </c>
      <c r="I152" s="57" t="s">
        <v>467</v>
      </c>
      <c r="J152" s="57" t="s">
        <v>472</v>
      </c>
    </row>
    <row r="153" spans="2:10" x14ac:dyDescent="0.25">
      <c r="B153"/>
      <c r="F153" s="74" t="s">
        <v>512</v>
      </c>
      <c r="G153" s="59" t="s">
        <v>460</v>
      </c>
      <c r="H153" s="57" t="s">
        <v>463</v>
      </c>
      <c r="I153" s="57" t="s">
        <v>467</v>
      </c>
      <c r="J153" s="57" t="s">
        <v>472</v>
      </c>
    </row>
    <row r="154" spans="2:10" x14ac:dyDescent="0.25">
      <c r="B154"/>
      <c r="F154" s="74" t="s">
        <v>127</v>
      </c>
      <c r="G154" s="59" t="s">
        <v>714</v>
      </c>
      <c r="H154" s="57" t="s">
        <v>463</v>
      </c>
      <c r="I154" s="57" t="s">
        <v>464</v>
      </c>
      <c r="J154" s="57" t="s">
        <v>470</v>
      </c>
    </row>
    <row r="155" spans="2:10" x14ac:dyDescent="0.25">
      <c r="B155"/>
      <c r="F155" s="74" t="s">
        <v>829</v>
      </c>
      <c r="G155" s="59" t="s">
        <v>804</v>
      </c>
      <c r="H155" s="57" t="s">
        <v>463</v>
      </c>
      <c r="I155" s="57" t="s">
        <v>464</v>
      </c>
      <c r="J155" s="57" t="s">
        <v>473</v>
      </c>
    </row>
    <row r="156" spans="2:10" x14ac:dyDescent="0.25">
      <c r="B156"/>
      <c r="F156" s="74" t="s">
        <v>751</v>
      </c>
      <c r="G156" s="59" t="s">
        <v>460</v>
      </c>
      <c r="H156" s="57" t="s">
        <v>463</v>
      </c>
      <c r="I156" s="57" t="s">
        <v>464</v>
      </c>
      <c r="J156" s="57" t="s">
        <v>469</v>
      </c>
    </row>
    <row r="157" spans="2:10" x14ac:dyDescent="0.25">
      <c r="B157"/>
      <c r="F157" s="74" t="s">
        <v>222</v>
      </c>
      <c r="G157" s="59" t="s">
        <v>714</v>
      </c>
      <c r="H157" s="57" t="s">
        <v>463</v>
      </c>
      <c r="I157" s="57" t="s">
        <v>464</v>
      </c>
      <c r="J157" s="57" t="s">
        <v>471</v>
      </c>
    </row>
    <row r="158" spans="2:10" x14ac:dyDescent="0.25">
      <c r="B158"/>
      <c r="F158" s="74" t="s">
        <v>186</v>
      </c>
      <c r="G158" s="59" t="s">
        <v>457</v>
      </c>
      <c r="H158" s="57" t="s">
        <v>463</v>
      </c>
      <c r="I158" s="57" t="s">
        <v>464</v>
      </c>
      <c r="J158" s="57" t="s">
        <v>470</v>
      </c>
    </row>
    <row r="159" spans="2:10" x14ac:dyDescent="0.25">
      <c r="B159"/>
      <c r="F159" s="74" t="s">
        <v>367</v>
      </c>
      <c r="G159" s="59" t="s">
        <v>454</v>
      </c>
      <c r="H159" s="57" t="s">
        <v>465</v>
      </c>
      <c r="I159" s="57" t="s">
        <v>466</v>
      </c>
      <c r="J159" s="57" t="s">
        <v>474</v>
      </c>
    </row>
    <row r="160" spans="2:10" x14ac:dyDescent="0.25">
      <c r="B160"/>
      <c r="F160" s="74" t="s">
        <v>202</v>
      </c>
      <c r="G160" s="59" t="s">
        <v>454</v>
      </c>
      <c r="H160" s="57" t="s">
        <v>465</v>
      </c>
      <c r="I160" s="57" t="s">
        <v>464</v>
      </c>
      <c r="J160" s="57" t="s">
        <v>470</v>
      </c>
    </row>
    <row r="161" spans="2:10" x14ac:dyDescent="0.25">
      <c r="B161"/>
      <c r="F161" s="74" t="s">
        <v>831</v>
      </c>
      <c r="G161" s="59" t="s">
        <v>713</v>
      </c>
      <c r="H161" s="57" t="s">
        <v>463</v>
      </c>
      <c r="I161" s="57" t="s">
        <v>468</v>
      </c>
      <c r="J161" s="57" t="s">
        <v>474</v>
      </c>
    </row>
    <row r="162" spans="2:10" x14ac:dyDescent="0.25">
      <c r="B162"/>
      <c r="F162" s="74" t="s">
        <v>823</v>
      </c>
      <c r="G162" s="59" t="s">
        <v>804</v>
      </c>
      <c r="H162" s="57" t="s">
        <v>463</v>
      </c>
      <c r="I162" s="57" t="s">
        <v>464</v>
      </c>
      <c r="J162" s="57" t="s">
        <v>471</v>
      </c>
    </row>
    <row r="163" spans="2:10" x14ac:dyDescent="0.25">
      <c r="B163"/>
      <c r="F163" s="74" t="s">
        <v>752</v>
      </c>
      <c r="G163" s="59" t="s">
        <v>460</v>
      </c>
      <c r="H163" s="57" t="s">
        <v>463</v>
      </c>
      <c r="I163" s="57" t="s">
        <v>464</v>
      </c>
      <c r="J163" s="57" t="s">
        <v>469</v>
      </c>
    </row>
    <row r="164" spans="2:10" x14ac:dyDescent="0.25">
      <c r="B164"/>
      <c r="F164" s="74" t="s">
        <v>683</v>
      </c>
      <c r="G164" s="59" t="s">
        <v>453</v>
      </c>
      <c r="H164" s="57" t="s">
        <v>463</v>
      </c>
      <c r="I164" s="57" t="s">
        <v>464</v>
      </c>
      <c r="J164" s="57" t="s">
        <v>469</v>
      </c>
    </row>
    <row r="165" spans="2:10" ht="15.75" customHeight="1" x14ac:dyDescent="0.25">
      <c r="B165"/>
      <c r="F165" s="74" t="s">
        <v>769</v>
      </c>
      <c r="G165" s="59" t="s">
        <v>460</v>
      </c>
      <c r="H165" s="57" t="s">
        <v>463</v>
      </c>
      <c r="I165" s="57" t="s">
        <v>464</v>
      </c>
      <c r="J165" s="57" t="s">
        <v>470</v>
      </c>
    </row>
    <row r="166" spans="2:10" x14ac:dyDescent="0.25">
      <c r="B166"/>
      <c r="F166" s="74" t="s">
        <v>753</v>
      </c>
      <c r="G166" s="59" t="s">
        <v>460</v>
      </c>
      <c r="H166" s="57" t="s">
        <v>463</v>
      </c>
      <c r="I166" s="57" t="s">
        <v>464</v>
      </c>
      <c r="J166" s="57" t="s">
        <v>469</v>
      </c>
    </row>
    <row r="167" spans="2:10" x14ac:dyDescent="0.25">
      <c r="B167"/>
      <c r="F167" s="74" t="s">
        <v>753</v>
      </c>
      <c r="G167" s="59" t="s">
        <v>460</v>
      </c>
      <c r="H167" s="57" t="s">
        <v>463</v>
      </c>
      <c r="I167" s="57" t="s">
        <v>464</v>
      </c>
      <c r="J167" s="57" t="s">
        <v>469</v>
      </c>
    </row>
    <row r="168" spans="2:10" ht="15.75" customHeight="1" x14ac:dyDescent="0.25">
      <c r="B168"/>
      <c r="F168" s="74" t="s">
        <v>309</v>
      </c>
      <c r="G168" s="59" t="s">
        <v>452</v>
      </c>
      <c r="H168" s="57" t="s">
        <v>463</v>
      </c>
      <c r="I168" s="57" t="s">
        <v>466</v>
      </c>
      <c r="J168" s="57" t="s">
        <v>470</v>
      </c>
    </row>
    <row r="169" spans="2:10" x14ac:dyDescent="0.25">
      <c r="B169"/>
      <c r="F169" s="74" t="s">
        <v>517</v>
      </c>
      <c r="G169" s="59" t="s">
        <v>460</v>
      </c>
      <c r="H169" s="57" t="s">
        <v>463</v>
      </c>
      <c r="I169" s="57" t="s">
        <v>464</v>
      </c>
      <c r="J169" s="57" t="s">
        <v>469</v>
      </c>
    </row>
    <row r="170" spans="2:10" x14ac:dyDescent="0.25">
      <c r="B170"/>
      <c r="F170" s="74" t="s">
        <v>754</v>
      </c>
      <c r="G170" s="59" t="s">
        <v>460</v>
      </c>
      <c r="H170" s="57" t="s">
        <v>463</v>
      </c>
      <c r="I170" s="57" t="s">
        <v>464</v>
      </c>
      <c r="J170" s="57" t="s">
        <v>469</v>
      </c>
    </row>
    <row r="171" spans="2:10" ht="15.75" customHeight="1" x14ac:dyDescent="0.25">
      <c r="B171"/>
      <c r="F171" s="74" t="s">
        <v>230</v>
      </c>
      <c r="G171" s="59" t="s">
        <v>453</v>
      </c>
      <c r="H171" s="57" t="s">
        <v>463</v>
      </c>
      <c r="I171" s="57" t="s">
        <v>464</v>
      </c>
      <c r="J171" s="57" t="s">
        <v>471</v>
      </c>
    </row>
    <row r="172" spans="2:10" x14ac:dyDescent="0.25">
      <c r="B172"/>
      <c r="F172" s="74" t="s">
        <v>755</v>
      </c>
      <c r="G172" s="59" t="s">
        <v>460</v>
      </c>
      <c r="H172" s="57" t="s">
        <v>463</v>
      </c>
      <c r="I172" s="57" t="s">
        <v>464</v>
      </c>
      <c r="J172" s="57" t="s">
        <v>469</v>
      </c>
    </row>
    <row r="173" spans="2:10" x14ac:dyDescent="0.25">
      <c r="B173"/>
      <c r="F173" s="74" t="s">
        <v>756</v>
      </c>
      <c r="G173" s="59" t="s">
        <v>460</v>
      </c>
      <c r="H173" s="57" t="s">
        <v>463</v>
      </c>
      <c r="I173" s="57" t="s">
        <v>464</v>
      </c>
      <c r="J173" s="57" t="s">
        <v>469</v>
      </c>
    </row>
    <row r="174" spans="2:10" x14ac:dyDescent="0.25">
      <c r="B174"/>
      <c r="F174" s="74" t="s">
        <v>518</v>
      </c>
      <c r="G174" s="59" t="s">
        <v>460</v>
      </c>
      <c r="H174" s="57" t="s">
        <v>463</v>
      </c>
      <c r="I174" s="57" t="s">
        <v>464</v>
      </c>
      <c r="J174" s="57" t="s">
        <v>471</v>
      </c>
    </row>
    <row r="175" spans="2:10" x14ac:dyDescent="0.25">
      <c r="B175"/>
      <c r="F175" s="74" t="s">
        <v>78</v>
      </c>
      <c r="G175" s="59" t="s">
        <v>455</v>
      </c>
      <c r="H175" s="57" t="s">
        <v>463</v>
      </c>
      <c r="I175" s="57" t="s">
        <v>464</v>
      </c>
      <c r="J175" s="57" t="s">
        <v>469</v>
      </c>
    </row>
    <row r="176" spans="2:10" x14ac:dyDescent="0.25">
      <c r="B176"/>
      <c r="F176" s="74" t="s">
        <v>63</v>
      </c>
      <c r="G176" s="59" t="s">
        <v>454</v>
      </c>
      <c r="H176" s="57" t="s">
        <v>463</v>
      </c>
      <c r="I176" s="57" t="s">
        <v>464</v>
      </c>
      <c r="J176" s="57" t="s">
        <v>469</v>
      </c>
    </row>
    <row r="177" spans="2:10" x14ac:dyDescent="0.25">
      <c r="B177"/>
      <c r="F177" s="74" t="s">
        <v>242</v>
      </c>
      <c r="G177" s="59" t="s">
        <v>454</v>
      </c>
      <c r="H177" s="57" t="s">
        <v>463</v>
      </c>
      <c r="I177" s="57" t="s">
        <v>464</v>
      </c>
      <c r="J177" s="57" t="s">
        <v>471</v>
      </c>
    </row>
    <row r="178" spans="2:10" x14ac:dyDescent="0.25">
      <c r="B178"/>
      <c r="F178" s="74" t="s">
        <v>389</v>
      </c>
      <c r="G178" s="59" t="s">
        <v>804</v>
      </c>
      <c r="H178" s="57" t="s">
        <v>463</v>
      </c>
      <c r="I178" s="57" t="s">
        <v>464</v>
      </c>
      <c r="J178" s="57" t="s">
        <v>469</v>
      </c>
    </row>
    <row r="179" spans="2:10" x14ac:dyDescent="0.25">
      <c r="B179"/>
      <c r="F179" s="74" t="s">
        <v>79</v>
      </c>
      <c r="G179" s="59" t="s">
        <v>455</v>
      </c>
      <c r="H179" s="57" t="s">
        <v>463</v>
      </c>
      <c r="I179" s="57" t="s">
        <v>464</v>
      </c>
      <c r="J179" s="57" t="s">
        <v>469</v>
      </c>
    </row>
    <row r="180" spans="2:10" ht="15.75" customHeight="1" x14ac:dyDescent="0.25">
      <c r="B180"/>
      <c r="F180" s="74" t="s">
        <v>740</v>
      </c>
      <c r="G180" s="59" t="s">
        <v>453</v>
      </c>
      <c r="H180" s="57" t="s">
        <v>463</v>
      </c>
      <c r="I180" s="57" t="s">
        <v>466</v>
      </c>
      <c r="J180" s="57" t="s">
        <v>472</v>
      </c>
    </row>
    <row r="181" spans="2:10" x14ac:dyDescent="0.25">
      <c r="B181"/>
      <c r="F181" s="74" t="s">
        <v>279</v>
      </c>
      <c r="G181" s="59" t="s">
        <v>714</v>
      </c>
      <c r="H181" s="57" t="s">
        <v>463</v>
      </c>
      <c r="I181" s="57" t="s">
        <v>464</v>
      </c>
      <c r="J181" s="57" t="s">
        <v>472</v>
      </c>
    </row>
    <row r="182" spans="2:10" x14ac:dyDescent="0.25">
      <c r="B182"/>
      <c r="F182" s="74" t="s">
        <v>403</v>
      </c>
      <c r="G182" s="59" t="s">
        <v>804</v>
      </c>
      <c r="H182" s="57" t="s">
        <v>463</v>
      </c>
      <c r="I182" s="57" t="s">
        <v>464</v>
      </c>
      <c r="J182" s="57" t="s">
        <v>471</v>
      </c>
    </row>
    <row r="183" spans="2:10" x14ac:dyDescent="0.25">
      <c r="B183"/>
      <c r="F183" s="74" t="s">
        <v>757</v>
      </c>
      <c r="G183" s="59" t="s">
        <v>460</v>
      </c>
      <c r="H183" s="57" t="s">
        <v>463</v>
      </c>
      <c r="I183" s="57" t="s">
        <v>464</v>
      </c>
      <c r="J183" s="57" t="s">
        <v>469</v>
      </c>
    </row>
    <row r="184" spans="2:10" x14ac:dyDescent="0.25">
      <c r="B184"/>
      <c r="F184" s="74" t="s">
        <v>698</v>
      </c>
      <c r="G184" s="59" t="s">
        <v>452</v>
      </c>
      <c r="H184" s="57" t="s">
        <v>463</v>
      </c>
      <c r="I184" s="57" t="s">
        <v>464</v>
      </c>
      <c r="J184" s="57" t="s">
        <v>470</v>
      </c>
    </row>
    <row r="185" spans="2:10" ht="15" customHeight="1" x14ac:dyDescent="0.25">
      <c r="B185"/>
      <c r="F185" s="74" t="s">
        <v>64</v>
      </c>
      <c r="G185" s="59" t="s">
        <v>454</v>
      </c>
      <c r="H185" s="57" t="s">
        <v>463</v>
      </c>
      <c r="I185" s="57" t="s">
        <v>464</v>
      </c>
      <c r="J185" s="57" t="s">
        <v>469</v>
      </c>
    </row>
    <row r="186" spans="2:10" ht="16.5" customHeight="1" x14ac:dyDescent="0.25">
      <c r="B186"/>
      <c r="F186" s="74" t="s">
        <v>432</v>
      </c>
      <c r="G186" s="59" t="s">
        <v>804</v>
      </c>
      <c r="H186" s="57" t="s">
        <v>465</v>
      </c>
      <c r="I186" s="57" t="s">
        <v>464</v>
      </c>
      <c r="J186" s="57" t="s">
        <v>474</v>
      </c>
    </row>
    <row r="187" spans="2:10" x14ac:dyDescent="0.25">
      <c r="B187"/>
      <c r="F187" s="74" t="s">
        <v>758</v>
      </c>
      <c r="G187" s="59" t="s">
        <v>460</v>
      </c>
      <c r="H187" s="57" t="s">
        <v>463</v>
      </c>
      <c r="I187" s="57" t="s">
        <v>464</v>
      </c>
      <c r="J187" s="57" t="s">
        <v>469</v>
      </c>
    </row>
    <row r="188" spans="2:10" ht="16.5" customHeight="1" x14ac:dyDescent="0.25">
      <c r="B188"/>
      <c r="F188" s="74" t="s">
        <v>153</v>
      </c>
      <c r="G188" s="59" t="s">
        <v>454</v>
      </c>
      <c r="H188" s="57" t="s">
        <v>463</v>
      </c>
      <c r="I188" s="57" t="s">
        <v>464</v>
      </c>
      <c r="J188" s="57" t="s">
        <v>470</v>
      </c>
    </row>
    <row r="189" spans="2:10" ht="16.5" customHeight="1" x14ac:dyDescent="0.25">
      <c r="B189"/>
      <c r="F189" s="74" t="s">
        <v>425</v>
      </c>
      <c r="G189" s="59" t="s">
        <v>804</v>
      </c>
      <c r="H189" s="57" t="s">
        <v>463</v>
      </c>
      <c r="I189" s="57" t="s">
        <v>468</v>
      </c>
      <c r="J189" s="57" t="s">
        <v>472</v>
      </c>
    </row>
    <row r="190" spans="2:10" ht="16.5" customHeight="1" x14ac:dyDescent="0.25">
      <c r="B190"/>
      <c r="F190" s="74" t="s">
        <v>786</v>
      </c>
      <c r="G190" s="59" t="s">
        <v>460</v>
      </c>
      <c r="H190" s="57" t="s">
        <v>463</v>
      </c>
      <c r="I190" s="57" t="s">
        <v>466</v>
      </c>
      <c r="J190" s="57" t="s">
        <v>470</v>
      </c>
    </row>
    <row r="191" spans="2:10" ht="16.5" customHeight="1" x14ac:dyDescent="0.25">
      <c r="B191"/>
      <c r="F191" s="74" t="s">
        <v>805</v>
      </c>
      <c r="G191" s="59" t="s">
        <v>804</v>
      </c>
      <c r="H191" s="57" t="s">
        <v>463</v>
      </c>
      <c r="I191" s="57" t="s">
        <v>464</v>
      </c>
      <c r="J191" s="57" t="s">
        <v>469</v>
      </c>
    </row>
    <row r="192" spans="2:10" x14ac:dyDescent="0.25">
      <c r="B192"/>
      <c r="F192" s="74" t="s">
        <v>522</v>
      </c>
      <c r="G192" s="59" t="s">
        <v>460</v>
      </c>
      <c r="H192" s="57" t="s">
        <v>463</v>
      </c>
      <c r="I192" s="57" t="s">
        <v>464</v>
      </c>
      <c r="J192" s="57" t="s">
        <v>473</v>
      </c>
    </row>
    <row r="193" spans="2:10" x14ac:dyDescent="0.25">
      <c r="B193"/>
      <c r="F193" s="74" t="s">
        <v>523</v>
      </c>
      <c r="G193" s="59" t="s">
        <v>460</v>
      </c>
      <c r="H193" s="57" t="s">
        <v>463</v>
      </c>
      <c r="I193" s="57" t="s">
        <v>464</v>
      </c>
      <c r="J193" s="57" t="s">
        <v>470</v>
      </c>
    </row>
    <row r="194" spans="2:10" x14ac:dyDescent="0.25">
      <c r="B194"/>
      <c r="F194" s="74" t="s">
        <v>154</v>
      </c>
      <c r="G194" s="59" t="s">
        <v>454</v>
      </c>
      <c r="H194" s="57" t="s">
        <v>463</v>
      </c>
      <c r="I194" s="57" t="s">
        <v>464</v>
      </c>
      <c r="J194" s="57" t="s">
        <v>470</v>
      </c>
    </row>
    <row r="195" spans="2:10" x14ac:dyDescent="0.25">
      <c r="B195"/>
      <c r="F195" s="74" t="s">
        <v>436</v>
      </c>
      <c r="G195" s="59" t="s">
        <v>709</v>
      </c>
      <c r="H195" s="57" t="s">
        <v>463</v>
      </c>
      <c r="I195" s="57" t="s">
        <v>464</v>
      </c>
      <c r="J195" s="57" t="s">
        <v>470</v>
      </c>
    </row>
    <row r="196" spans="2:10" x14ac:dyDescent="0.25">
      <c r="B196"/>
      <c r="F196" s="74" t="s">
        <v>442</v>
      </c>
      <c r="G196" s="59" t="s">
        <v>709</v>
      </c>
      <c r="H196" s="57" t="s">
        <v>463</v>
      </c>
      <c r="I196" s="57" t="s">
        <v>464</v>
      </c>
      <c r="J196" s="57" t="s">
        <v>471</v>
      </c>
    </row>
    <row r="197" spans="2:10" x14ac:dyDescent="0.25">
      <c r="B197"/>
      <c r="F197" s="74" t="s">
        <v>524</v>
      </c>
      <c r="G197" s="59" t="s">
        <v>460</v>
      </c>
      <c r="H197" s="57" t="s">
        <v>463</v>
      </c>
      <c r="I197" s="57" t="s">
        <v>464</v>
      </c>
      <c r="J197" s="57" t="s">
        <v>471</v>
      </c>
    </row>
    <row r="198" spans="2:10" x14ac:dyDescent="0.25">
      <c r="B198"/>
      <c r="F198" s="74" t="s">
        <v>710</v>
      </c>
      <c r="G198" s="59" t="s">
        <v>709</v>
      </c>
      <c r="H198" s="57" t="s">
        <v>463</v>
      </c>
      <c r="I198" s="57" t="s">
        <v>464</v>
      </c>
      <c r="J198" s="57" t="s">
        <v>470</v>
      </c>
    </row>
    <row r="199" spans="2:10" x14ac:dyDescent="0.25">
      <c r="B199"/>
      <c r="F199" s="74" t="s">
        <v>264</v>
      </c>
      <c r="G199" s="59" t="s">
        <v>457</v>
      </c>
      <c r="H199" s="57" t="s">
        <v>463</v>
      </c>
      <c r="I199" s="57" t="s">
        <v>464</v>
      </c>
      <c r="J199" s="57" t="s">
        <v>471</v>
      </c>
    </row>
    <row r="200" spans="2:10" x14ac:dyDescent="0.25">
      <c r="B200"/>
      <c r="F200" s="74" t="s">
        <v>621</v>
      </c>
      <c r="G200" s="59" t="s">
        <v>460</v>
      </c>
      <c r="H200" s="57" t="s">
        <v>463</v>
      </c>
      <c r="I200" s="57" t="s">
        <v>464</v>
      </c>
      <c r="J200" s="57" t="s">
        <v>469</v>
      </c>
    </row>
    <row r="201" spans="2:10" x14ac:dyDescent="0.25">
      <c r="B201"/>
      <c r="F201" s="74" t="s">
        <v>265</v>
      </c>
      <c r="G201" s="59" t="s">
        <v>457</v>
      </c>
      <c r="H201" s="57" t="s">
        <v>463</v>
      </c>
      <c r="I201" s="57" t="s">
        <v>464</v>
      </c>
      <c r="J201" s="57" t="s">
        <v>471</v>
      </c>
    </row>
    <row r="202" spans="2:10" x14ac:dyDescent="0.25">
      <c r="B202"/>
      <c r="F202" s="74" t="s">
        <v>836</v>
      </c>
      <c r="G202" s="59" t="s">
        <v>460</v>
      </c>
      <c r="H202" s="57" t="s">
        <v>463</v>
      </c>
      <c r="I202" s="57" t="s">
        <v>464</v>
      </c>
      <c r="J202" s="57" t="s">
        <v>470</v>
      </c>
    </row>
    <row r="203" spans="2:10" x14ac:dyDescent="0.25">
      <c r="B203"/>
      <c r="F203" s="74" t="s">
        <v>135</v>
      </c>
      <c r="G203" s="59" t="s">
        <v>453</v>
      </c>
      <c r="H203" s="57" t="s">
        <v>463</v>
      </c>
      <c r="I203" s="57" t="s">
        <v>464</v>
      </c>
      <c r="J203" s="57" t="s">
        <v>470</v>
      </c>
    </row>
    <row r="204" spans="2:10" x14ac:dyDescent="0.25">
      <c r="B204"/>
      <c r="F204" s="74" t="s">
        <v>526</v>
      </c>
      <c r="G204" s="59" t="s">
        <v>460</v>
      </c>
      <c r="H204" s="57" t="s">
        <v>463</v>
      </c>
      <c r="I204" s="57" t="s">
        <v>464</v>
      </c>
      <c r="J204" s="57" t="s">
        <v>470</v>
      </c>
    </row>
    <row r="205" spans="2:10" x14ac:dyDescent="0.25">
      <c r="B205"/>
      <c r="F205" s="74" t="s">
        <v>378</v>
      </c>
      <c r="G205" s="59" t="s">
        <v>453</v>
      </c>
      <c r="H205" s="57" t="s">
        <v>463</v>
      </c>
      <c r="I205" s="57" t="s">
        <v>467</v>
      </c>
      <c r="J205" s="57" t="s">
        <v>472</v>
      </c>
    </row>
    <row r="206" spans="2:10" ht="15.75" customHeight="1" x14ac:dyDescent="0.25">
      <c r="B206"/>
      <c r="F206" s="74" t="s">
        <v>527</v>
      </c>
      <c r="G206" s="59" t="s">
        <v>460</v>
      </c>
      <c r="H206" s="57" t="s">
        <v>463</v>
      </c>
      <c r="I206" s="57" t="s">
        <v>464</v>
      </c>
      <c r="J206" s="57" t="s">
        <v>470</v>
      </c>
    </row>
    <row r="207" spans="2:10" x14ac:dyDescent="0.25">
      <c r="B207"/>
      <c r="F207" s="74" t="s">
        <v>231</v>
      </c>
      <c r="G207" s="59" t="s">
        <v>453</v>
      </c>
      <c r="H207" s="57" t="s">
        <v>463</v>
      </c>
      <c r="I207" s="57" t="s">
        <v>464</v>
      </c>
      <c r="J207" s="57" t="s">
        <v>471</v>
      </c>
    </row>
    <row r="208" spans="2:10" x14ac:dyDescent="0.25">
      <c r="B208"/>
      <c r="F208" s="74" t="s">
        <v>122</v>
      </c>
      <c r="G208" s="59" t="s">
        <v>452</v>
      </c>
      <c r="H208" s="57" t="s">
        <v>463</v>
      </c>
      <c r="I208" s="57" t="s">
        <v>466</v>
      </c>
      <c r="J208" s="57" t="s">
        <v>470</v>
      </c>
    </row>
    <row r="209" spans="2:10" x14ac:dyDescent="0.25">
      <c r="B209"/>
      <c r="F209" s="74" t="s">
        <v>797</v>
      </c>
      <c r="G209" s="59" t="s">
        <v>792</v>
      </c>
      <c r="H209" s="57" t="s">
        <v>463</v>
      </c>
      <c r="I209" s="57" t="s">
        <v>464</v>
      </c>
      <c r="J209" s="57" t="s">
        <v>470</v>
      </c>
    </row>
    <row r="210" spans="2:10" x14ac:dyDescent="0.25">
      <c r="B210"/>
      <c r="F210" s="74" t="s">
        <v>736</v>
      </c>
      <c r="G210" s="59" t="s">
        <v>452</v>
      </c>
      <c r="H210" s="57" t="s">
        <v>463</v>
      </c>
      <c r="I210" s="57" t="s">
        <v>466</v>
      </c>
      <c r="J210" s="57" t="s">
        <v>471</v>
      </c>
    </row>
    <row r="211" spans="2:10" x14ac:dyDescent="0.25">
      <c r="B211"/>
      <c r="F211" s="74" t="s">
        <v>283</v>
      </c>
      <c r="G211" s="59" t="s">
        <v>453</v>
      </c>
      <c r="H211" s="57" t="s">
        <v>463</v>
      </c>
      <c r="I211" s="57" t="s">
        <v>464</v>
      </c>
      <c r="J211" s="57" t="s">
        <v>472</v>
      </c>
    </row>
    <row r="212" spans="2:10" ht="15.75" customHeight="1" x14ac:dyDescent="0.25">
      <c r="B212"/>
      <c r="F212" s="74" t="s">
        <v>53</v>
      </c>
      <c r="G212" s="59" t="s">
        <v>453</v>
      </c>
      <c r="H212" s="57" t="s">
        <v>463</v>
      </c>
      <c r="I212" s="57" t="s">
        <v>464</v>
      </c>
      <c r="J212" s="57" t="s">
        <v>469</v>
      </c>
    </row>
    <row r="213" spans="2:10" x14ac:dyDescent="0.25">
      <c r="B213"/>
      <c r="F213" s="74" t="s">
        <v>812</v>
      </c>
      <c r="G213" s="59" t="s">
        <v>804</v>
      </c>
      <c r="H213" s="57" t="s">
        <v>463</v>
      </c>
      <c r="I213" s="57" t="s">
        <v>464</v>
      </c>
      <c r="J213" s="57" t="s">
        <v>469</v>
      </c>
    </row>
    <row r="214" spans="2:10" x14ac:dyDescent="0.25">
      <c r="B214"/>
      <c r="F214" s="74" t="s">
        <v>375</v>
      </c>
      <c r="G214" s="59" t="s">
        <v>452</v>
      </c>
      <c r="H214" s="57" t="s">
        <v>463</v>
      </c>
      <c r="I214" s="57" t="s">
        <v>467</v>
      </c>
      <c r="J214" s="57" t="s">
        <v>472</v>
      </c>
    </row>
    <row r="215" spans="2:10" x14ac:dyDescent="0.25">
      <c r="B215"/>
      <c r="F215" s="74" t="s">
        <v>434</v>
      </c>
      <c r="G215" s="59" t="s">
        <v>709</v>
      </c>
      <c r="H215" s="57" t="s">
        <v>463</v>
      </c>
      <c r="I215" s="57" t="s">
        <v>464</v>
      </c>
      <c r="J215" s="57" t="s">
        <v>470</v>
      </c>
    </row>
    <row r="216" spans="2:10" ht="15.75" customHeight="1" x14ac:dyDescent="0.25">
      <c r="B216"/>
      <c r="F216" s="74" t="s">
        <v>244</v>
      </c>
      <c r="G216" s="59" t="s">
        <v>454</v>
      </c>
      <c r="H216" s="57" t="s">
        <v>463</v>
      </c>
      <c r="I216" s="57" t="s">
        <v>464</v>
      </c>
      <c r="J216" s="57" t="s">
        <v>471</v>
      </c>
    </row>
    <row r="217" spans="2:10" x14ac:dyDescent="0.25">
      <c r="B217"/>
      <c r="F217" s="74" t="s">
        <v>819</v>
      </c>
      <c r="G217" s="59" t="s">
        <v>804</v>
      </c>
      <c r="H217" s="57" t="s">
        <v>463</v>
      </c>
      <c r="I217" s="57" t="s">
        <v>464</v>
      </c>
      <c r="J217" s="57" t="s">
        <v>470</v>
      </c>
    </row>
    <row r="218" spans="2:10" x14ac:dyDescent="0.25">
      <c r="B218"/>
      <c r="F218" s="74" t="s">
        <v>690</v>
      </c>
      <c r="G218" s="59" t="s">
        <v>456</v>
      </c>
      <c r="H218" s="57" t="s">
        <v>463</v>
      </c>
      <c r="I218" s="57" t="s">
        <v>464</v>
      </c>
      <c r="J218" s="57" t="s">
        <v>469</v>
      </c>
    </row>
    <row r="219" spans="2:10" x14ac:dyDescent="0.25">
      <c r="B219"/>
      <c r="F219" s="74" t="s">
        <v>274</v>
      </c>
      <c r="G219" s="59" t="s">
        <v>454</v>
      </c>
      <c r="H219" s="57" t="s">
        <v>465</v>
      </c>
      <c r="I219" s="57" t="s">
        <v>464</v>
      </c>
      <c r="J219" s="57" t="s">
        <v>471</v>
      </c>
    </row>
    <row r="220" spans="2:10" ht="15.75" customHeight="1" x14ac:dyDescent="0.25">
      <c r="B220"/>
      <c r="F220" s="74" t="s">
        <v>431</v>
      </c>
      <c r="G220" s="59" t="s">
        <v>804</v>
      </c>
      <c r="H220" s="57" t="s">
        <v>465</v>
      </c>
      <c r="I220" s="57" t="s">
        <v>466</v>
      </c>
      <c r="J220" s="57" t="s">
        <v>474</v>
      </c>
    </row>
    <row r="221" spans="2:10" ht="15.75" customHeight="1" x14ac:dyDescent="0.25">
      <c r="B221"/>
      <c r="F221" s="74" t="s">
        <v>744</v>
      </c>
      <c r="G221" s="59" t="s">
        <v>709</v>
      </c>
      <c r="H221" s="57" t="s">
        <v>463</v>
      </c>
      <c r="I221" s="57" t="s">
        <v>468</v>
      </c>
      <c r="J221" s="57" t="s">
        <v>472</v>
      </c>
    </row>
    <row r="222" spans="2:10" x14ac:dyDescent="0.25">
      <c r="B222"/>
      <c r="F222" s="74" t="s">
        <v>784</v>
      </c>
      <c r="G222" s="59" t="s">
        <v>460</v>
      </c>
      <c r="H222" s="57" t="s">
        <v>463</v>
      </c>
      <c r="I222" s="57" t="s">
        <v>464</v>
      </c>
      <c r="J222" s="57" t="s">
        <v>472</v>
      </c>
    </row>
    <row r="223" spans="2:10" x14ac:dyDescent="0.25">
      <c r="B223"/>
      <c r="F223" s="74" t="s">
        <v>759</v>
      </c>
      <c r="G223" s="59" t="s">
        <v>460</v>
      </c>
      <c r="H223" s="57" t="s">
        <v>463</v>
      </c>
      <c r="I223" s="57" t="s">
        <v>464</v>
      </c>
      <c r="J223" s="57" t="s">
        <v>469</v>
      </c>
    </row>
    <row r="224" spans="2:10" x14ac:dyDescent="0.25">
      <c r="B224"/>
      <c r="F224" s="74" t="s">
        <v>322</v>
      </c>
      <c r="G224" s="59" t="s">
        <v>453</v>
      </c>
      <c r="H224" s="57" t="s">
        <v>463</v>
      </c>
      <c r="I224" s="57" t="s">
        <v>466</v>
      </c>
      <c r="J224" s="57" t="s">
        <v>471</v>
      </c>
    </row>
    <row r="225" spans="2:10" x14ac:dyDescent="0.25">
      <c r="B225"/>
      <c r="F225" s="74" t="s">
        <v>123</v>
      </c>
      <c r="G225" s="59" t="s">
        <v>452</v>
      </c>
      <c r="H225" s="57" t="s">
        <v>463</v>
      </c>
      <c r="I225" s="57" t="s">
        <v>464</v>
      </c>
      <c r="J225" s="57" t="s">
        <v>470</v>
      </c>
    </row>
    <row r="226" spans="2:10" x14ac:dyDescent="0.25">
      <c r="B226"/>
      <c r="F226" s="74" t="s">
        <v>802</v>
      </c>
      <c r="G226" s="59" t="s">
        <v>792</v>
      </c>
      <c r="H226" s="57" t="s">
        <v>463</v>
      </c>
      <c r="I226" s="57" t="s">
        <v>464</v>
      </c>
      <c r="J226" s="57" t="s">
        <v>472</v>
      </c>
    </row>
    <row r="227" spans="2:10" x14ac:dyDescent="0.25">
      <c r="B227"/>
      <c r="F227" s="74" t="s">
        <v>730</v>
      </c>
      <c r="G227" s="59" t="s">
        <v>452</v>
      </c>
      <c r="H227" s="57" t="s">
        <v>463</v>
      </c>
      <c r="I227" s="57" t="s">
        <v>464</v>
      </c>
      <c r="J227" s="57" t="s">
        <v>472</v>
      </c>
    </row>
    <row r="228" spans="2:10" x14ac:dyDescent="0.25">
      <c r="B228"/>
      <c r="F228" s="74" t="s">
        <v>187</v>
      </c>
      <c r="G228" s="59" t="s">
        <v>457</v>
      </c>
      <c r="H228" s="57" t="s">
        <v>463</v>
      </c>
      <c r="I228" s="57" t="s">
        <v>464</v>
      </c>
      <c r="J228" s="57" t="s">
        <v>470</v>
      </c>
    </row>
    <row r="229" spans="2:10" x14ac:dyDescent="0.25">
      <c r="B229"/>
      <c r="F229" s="74" t="s">
        <v>530</v>
      </c>
      <c r="G229" s="59" t="s">
        <v>460</v>
      </c>
      <c r="H229" s="57" t="s">
        <v>463</v>
      </c>
      <c r="I229" s="57" t="s">
        <v>464</v>
      </c>
      <c r="J229" s="57" t="s">
        <v>471</v>
      </c>
    </row>
    <row r="230" spans="2:10" x14ac:dyDescent="0.25">
      <c r="B230"/>
      <c r="F230" s="74" t="s">
        <v>417</v>
      </c>
      <c r="G230" s="59" t="s">
        <v>804</v>
      </c>
      <c r="H230" s="57" t="s">
        <v>463</v>
      </c>
      <c r="I230" s="57" t="s">
        <v>464</v>
      </c>
      <c r="J230" s="57" t="s">
        <v>474</v>
      </c>
    </row>
    <row r="231" spans="2:10" x14ac:dyDescent="0.25">
      <c r="B231"/>
      <c r="F231" s="74" t="s">
        <v>699</v>
      </c>
      <c r="G231" s="59" t="s">
        <v>452</v>
      </c>
      <c r="H231" s="57" t="s">
        <v>463</v>
      </c>
      <c r="I231" s="57" t="s">
        <v>464</v>
      </c>
      <c r="J231" s="57" t="s">
        <v>470</v>
      </c>
    </row>
    <row r="232" spans="2:10" x14ac:dyDescent="0.25">
      <c r="B232"/>
      <c r="F232" s="74" t="s">
        <v>726</v>
      </c>
      <c r="G232" s="59" t="s">
        <v>709</v>
      </c>
      <c r="H232" s="57" t="s">
        <v>463</v>
      </c>
      <c r="I232" s="57" t="s">
        <v>464</v>
      </c>
      <c r="J232" s="57" t="s">
        <v>471</v>
      </c>
    </row>
    <row r="233" spans="2:10" x14ac:dyDescent="0.25">
      <c r="B233"/>
      <c r="F233" s="74" t="s">
        <v>531</v>
      </c>
      <c r="G233" s="59" t="s">
        <v>460</v>
      </c>
      <c r="H233" s="57" t="s">
        <v>463</v>
      </c>
      <c r="I233" s="57" t="s">
        <v>464</v>
      </c>
      <c r="J233" s="57" t="s">
        <v>470</v>
      </c>
    </row>
    <row r="234" spans="2:10" x14ac:dyDescent="0.25">
      <c r="B234"/>
      <c r="F234" s="74" t="s">
        <v>232</v>
      </c>
      <c r="G234" s="59" t="s">
        <v>453</v>
      </c>
      <c r="H234" s="57" t="s">
        <v>463</v>
      </c>
      <c r="I234" s="57" t="s">
        <v>464</v>
      </c>
      <c r="J234" s="57" t="s">
        <v>471</v>
      </c>
    </row>
    <row r="235" spans="2:10" ht="15.75" customHeight="1" x14ac:dyDescent="0.25">
      <c r="B235"/>
      <c r="F235" s="74" t="s">
        <v>266</v>
      </c>
      <c r="G235" s="59" t="s">
        <v>457</v>
      </c>
      <c r="H235" s="57" t="s">
        <v>463</v>
      </c>
      <c r="I235" s="57" t="s">
        <v>464</v>
      </c>
      <c r="J235" s="57" t="s">
        <v>471</v>
      </c>
    </row>
    <row r="236" spans="2:10" x14ac:dyDescent="0.25">
      <c r="B236"/>
      <c r="F236" s="74" t="s">
        <v>532</v>
      </c>
      <c r="G236" s="59" t="s">
        <v>460</v>
      </c>
      <c r="H236" s="57" t="s">
        <v>463</v>
      </c>
      <c r="I236" s="57" t="s">
        <v>466</v>
      </c>
      <c r="J236" s="57" t="s">
        <v>472</v>
      </c>
    </row>
    <row r="237" spans="2:10" x14ac:dyDescent="0.25">
      <c r="B237"/>
      <c r="F237" s="74" t="s">
        <v>811</v>
      </c>
      <c r="G237" s="59" t="s">
        <v>804</v>
      </c>
      <c r="H237" s="57" t="s">
        <v>463</v>
      </c>
      <c r="I237" s="57" t="s">
        <v>464</v>
      </c>
      <c r="J237" s="57" t="s">
        <v>469</v>
      </c>
    </row>
    <row r="238" spans="2:10" x14ac:dyDescent="0.25">
      <c r="B238"/>
      <c r="F238" s="74" t="s">
        <v>727</v>
      </c>
      <c r="G238" s="59" t="s">
        <v>713</v>
      </c>
      <c r="H238" s="57" t="s">
        <v>463</v>
      </c>
      <c r="I238" s="57" t="s">
        <v>466</v>
      </c>
      <c r="J238" s="57" t="s">
        <v>471</v>
      </c>
    </row>
    <row r="239" spans="2:10" x14ac:dyDescent="0.25">
      <c r="B239"/>
      <c r="F239" s="74" t="s">
        <v>760</v>
      </c>
      <c r="G239" s="59" t="s">
        <v>460</v>
      </c>
      <c r="H239" s="57" t="s">
        <v>463</v>
      </c>
      <c r="I239" s="57" t="s">
        <v>464</v>
      </c>
      <c r="J239" s="57" t="s">
        <v>469</v>
      </c>
    </row>
    <row r="240" spans="2:10" ht="15.75" customHeight="1" x14ac:dyDescent="0.25">
      <c r="B240"/>
      <c r="F240" s="74" t="s">
        <v>437</v>
      </c>
      <c r="G240" s="59" t="s">
        <v>709</v>
      </c>
      <c r="H240" s="57" t="s">
        <v>463</v>
      </c>
      <c r="I240" s="57" t="s">
        <v>464</v>
      </c>
      <c r="J240" s="57" t="s">
        <v>470</v>
      </c>
    </row>
    <row r="241" spans="2:10" x14ac:dyDescent="0.25">
      <c r="B241"/>
      <c r="F241" s="74" t="s">
        <v>245</v>
      </c>
      <c r="G241" s="59" t="s">
        <v>454</v>
      </c>
      <c r="H241" s="57" t="s">
        <v>463</v>
      </c>
      <c r="I241" s="57" t="s">
        <v>464</v>
      </c>
      <c r="J241" s="57" t="s">
        <v>471</v>
      </c>
    </row>
    <row r="242" spans="2:10" x14ac:dyDescent="0.25">
      <c r="B242"/>
      <c r="F242" s="74" t="s">
        <v>620</v>
      </c>
      <c r="G242" s="59" t="s">
        <v>804</v>
      </c>
      <c r="H242" s="57" t="s">
        <v>463</v>
      </c>
      <c r="I242" s="57" t="s">
        <v>464</v>
      </c>
      <c r="J242" s="57" t="s">
        <v>471</v>
      </c>
    </row>
    <row r="243" spans="2:10" x14ac:dyDescent="0.25">
      <c r="B243"/>
      <c r="F243" s="74" t="s">
        <v>393</v>
      </c>
      <c r="G243" s="59" t="s">
        <v>804</v>
      </c>
      <c r="H243" s="57" t="s">
        <v>463</v>
      </c>
      <c r="I243" s="57" t="s">
        <v>464</v>
      </c>
      <c r="J243" s="57" t="s">
        <v>469</v>
      </c>
    </row>
    <row r="244" spans="2:10" x14ac:dyDescent="0.25">
      <c r="B244"/>
      <c r="F244" s="74" t="s">
        <v>843</v>
      </c>
      <c r="G244" s="59" t="s">
        <v>804</v>
      </c>
      <c r="H244" s="57" t="s">
        <v>463</v>
      </c>
      <c r="I244" s="57" t="s">
        <v>464</v>
      </c>
      <c r="J244" s="57" t="s">
        <v>471</v>
      </c>
    </row>
    <row r="245" spans="2:10" x14ac:dyDescent="0.25">
      <c r="B245"/>
      <c r="F245" s="74" t="s">
        <v>155</v>
      </c>
      <c r="G245" s="59" t="s">
        <v>454</v>
      </c>
      <c r="H245" s="57" t="s">
        <v>463</v>
      </c>
      <c r="I245" s="57" t="s">
        <v>464</v>
      </c>
      <c r="J245" s="57" t="s">
        <v>470</v>
      </c>
    </row>
    <row r="246" spans="2:10" x14ac:dyDescent="0.25">
      <c r="B246"/>
      <c r="F246" s="74" t="s">
        <v>415</v>
      </c>
      <c r="G246" s="59" t="s">
        <v>804</v>
      </c>
      <c r="H246" s="57" t="s">
        <v>463</v>
      </c>
      <c r="I246" s="57" t="s">
        <v>464</v>
      </c>
      <c r="J246" s="57" t="s">
        <v>473</v>
      </c>
    </row>
    <row r="247" spans="2:10" x14ac:dyDescent="0.25">
      <c r="B247"/>
      <c r="F247" s="74" t="s">
        <v>65</v>
      </c>
      <c r="G247" s="59" t="s">
        <v>454</v>
      </c>
      <c r="H247" s="57" t="s">
        <v>463</v>
      </c>
      <c r="I247" s="57" t="s">
        <v>464</v>
      </c>
      <c r="J247" s="57" t="s">
        <v>469</v>
      </c>
    </row>
    <row r="248" spans="2:10" ht="15.75" customHeight="1" x14ac:dyDescent="0.25">
      <c r="B248"/>
      <c r="F248" s="74" t="s">
        <v>684</v>
      </c>
      <c r="G248" s="59" t="s">
        <v>453</v>
      </c>
      <c r="H248" s="57" t="s">
        <v>463</v>
      </c>
      <c r="I248" s="57" t="s">
        <v>464</v>
      </c>
      <c r="J248" s="57" t="s">
        <v>469</v>
      </c>
    </row>
    <row r="249" spans="2:10" x14ac:dyDescent="0.25">
      <c r="B249"/>
      <c r="F249" s="74" t="s">
        <v>534</v>
      </c>
      <c r="G249" s="59" t="s">
        <v>460</v>
      </c>
      <c r="H249" s="57" t="s">
        <v>463</v>
      </c>
      <c r="I249" s="57" t="s">
        <v>464</v>
      </c>
      <c r="J249" s="57" t="s">
        <v>469</v>
      </c>
    </row>
    <row r="250" spans="2:10" x14ac:dyDescent="0.25">
      <c r="B250"/>
      <c r="F250" s="74" t="s">
        <v>316</v>
      </c>
      <c r="G250" s="59" t="s">
        <v>456</v>
      </c>
      <c r="H250" s="57" t="s">
        <v>463</v>
      </c>
      <c r="I250" s="57" t="s">
        <v>466</v>
      </c>
      <c r="J250" s="57" t="s">
        <v>470</v>
      </c>
    </row>
    <row r="251" spans="2:10" ht="15.75" customHeight="1" x14ac:dyDescent="0.25">
      <c r="B251"/>
      <c r="F251" s="74" t="s">
        <v>316</v>
      </c>
      <c r="G251" s="59" t="s">
        <v>456</v>
      </c>
      <c r="H251" s="57" t="s">
        <v>463</v>
      </c>
      <c r="I251" s="57" t="s">
        <v>466</v>
      </c>
      <c r="J251" s="57" t="s">
        <v>470</v>
      </c>
    </row>
    <row r="252" spans="2:10" x14ac:dyDescent="0.25">
      <c r="B252"/>
      <c r="F252" s="74" t="s">
        <v>700</v>
      </c>
      <c r="G252" s="59" t="s">
        <v>452</v>
      </c>
      <c r="H252" s="57" t="s">
        <v>463</v>
      </c>
      <c r="I252" s="57" t="s">
        <v>464</v>
      </c>
      <c r="J252" s="57" t="s">
        <v>470</v>
      </c>
    </row>
    <row r="253" spans="2:10" x14ac:dyDescent="0.25">
      <c r="B253"/>
      <c r="F253" s="74" t="s">
        <v>156</v>
      </c>
      <c r="G253" s="59" t="s">
        <v>454</v>
      </c>
      <c r="H253" s="57" t="s">
        <v>463</v>
      </c>
      <c r="I253" s="57" t="s">
        <v>464</v>
      </c>
      <c r="J253" s="57" t="s">
        <v>470</v>
      </c>
    </row>
    <row r="254" spans="2:10" x14ac:dyDescent="0.25">
      <c r="B254"/>
      <c r="F254" s="74" t="s">
        <v>284</v>
      </c>
      <c r="G254" s="59" t="s">
        <v>453</v>
      </c>
      <c r="H254" s="57" t="s">
        <v>463</v>
      </c>
      <c r="I254" s="57" t="s">
        <v>464</v>
      </c>
      <c r="J254" s="57" t="s">
        <v>472</v>
      </c>
    </row>
    <row r="255" spans="2:10" ht="15.75" customHeight="1" x14ac:dyDescent="0.25">
      <c r="B255"/>
      <c r="F255" s="74" t="s">
        <v>847</v>
      </c>
      <c r="G255" s="59" t="s">
        <v>454</v>
      </c>
      <c r="H255" s="57" t="s">
        <v>463</v>
      </c>
      <c r="I255" s="57" t="s">
        <v>464</v>
      </c>
      <c r="J255" s="57" t="s">
        <v>470</v>
      </c>
    </row>
    <row r="256" spans="2:10" x14ac:dyDescent="0.25">
      <c r="B256"/>
      <c r="F256" s="74" t="s">
        <v>138</v>
      </c>
      <c r="G256" s="59" t="s">
        <v>453</v>
      </c>
      <c r="H256" s="57" t="s">
        <v>463</v>
      </c>
      <c r="I256" s="57" t="s">
        <v>464</v>
      </c>
      <c r="J256" s="57" t="s">
        <v>470</v>
      </c>
    </row>
    <row r="257" spans="2:10" x14ac:dyDescent="0.25">
      <c r="B257"/>
      <c r="F257" s="74" t="s">
        <v>535</v>
      </c>
      <c r="G257" s="59" t="s">
        <v>460</v>
      </c>
      <c r="H257" s="57" t="s">
        <v>463</v>
      </c>
      <c r="I257" s="57" t="s">
        <v>464</v>
      </c>
      <c r="J257" s="57" t="s">
        <v>473</v>
      </c>
    </row>
    <row r="258" spans="2:10" x14ac:dyDescent="0.25">
      <c r="B258"/>
      <c r="F258" s="74" t="s">
        <v>800</v>
      </c>
      <c r="G258" s="59" t="s">
        <v>792</v>
      </c>
      <c r="H258" s="57" t="s">
        <v>463</v>
      </c>
      <c r="I258" s="57" t="s">
        <v>466</v>
      </c>
      <c r="J258" s="57" t="s">
        <v>472</v>
      </c>
    </row>
    <row r="259" spans="2:10" x14ac:dyDescent="0.25">
      <c r="B259"/>
      <c r="F259" s="74" t="s">
        <v>66</v>
      </c>
      <c r="G259" s="59" t="s">
        <v>454</v>
      </c>
      <c r="H259" s="57" t="s">
        <v>463</v>
      </c>
      <c r="I259" s="57" t="s">
        <v>464</v>
      </c>
      <c r="J259" s="57" t="s">
        <v>469</v>
      </c>
    </row>
    <row r="260" spans="2:10" x14ac:dyDescent="0.25">
      <c r="B260"/>
      <c r="F260" s="74" t="s">
        <v>798</v>
      </c>
      <c r="G260" s="59" t="s">
        <v>792</v>
      </c>
      <c r="H260" s="57" t="s">
        <v>463</v>
      </c>
      <c r="I260" s="57" t="s">
        <v>464</v>
      </c>
      <c r="J260" s="57" t="s">
        <v>470</v>
      </c>
    </row>
    <row r="261" spans="2:10" x14ac:dyDescent="0.25">
      <c r="B261"/>
      <c r="F261" s="74" t="s">
        <v>536</v>
      </c>
      <c r="G261" s="59" t="s">
        <v>460</v>
      </c>
      <c r="H261" s="57" t="s">
        <v>463</v>
      </c>
      <c r="I261" s="57" t="s">
        <v>464</v>
      </c>
      <c r="J261" s="57" t="s">
        <v>470</v>
      </c>
    </row>
    <row r="262" spans="2:10" x14ac:dyDescent="0.25">
      <c r="B262"/>
      <c r="F262" s="74" t="s">
        <v>233</v>
      </c>
      <c r="G262" s="59" t="s">
        <v>453</v>
      </c>
      <c r="H262" s="57" t="s">
        <v>463</v>
      </c>
      <c r="I262" s="57" t="s">
        <v>464</v>
      </c>
      <c r="J262" s="57" t="s">
        <v>471</v>
      </c>
    </row>
    <row r="263" spans="2:10" x14ac:dyDescent="0.25">
      <c r="B263"/>
      <c r="F263" s="74" t="s">
        <v>67</v>
      </c>
      <c r="G263" s="59" t="s">
        <v>454</v>
      </c>
      <c r="H263" s="57" t="s">
        <v>463</v>
      </c>
      <c r="I263" s="57" t="s">
        <v>464</v>
      </c>
      <c r="J263" s="57" t="s">
        <v>469</v>
      </c>
    </row>
    <row r="264" spans="2:10" ht="15.75" customHeight="1" x14ac:dyDescent="0.25">
      <c r="B264"/>
      <c r="F264" s="74" t="s">
        <v>405</v>
      </c>
      <c r="G264" s="59" t="s">
        <v>804</v>
      </c>
      <c r="H264" s="57" t="s">
        <v>463</v>
      </c>
      <c r="I264" s="57" t="s">
        <v>464</v>
      </c>
      <c r="J264" s="57" t="s">
        <v>471</v>
      </c>
    </row>
    <row r="265" spans="2:10" x14ac:dyDescent="0.25">
      <c r="B265"/>
      <c r="F265" s="74" t="s">
        <v>813</v>
      </c>
      <c r="G265" s="59" t="s">
        <v>804</v>
      </c>
      <c r="H265" s="57" t="s">
        <v>463</v>
      </c>
      <c r="I265" s="57" t="s">
        <v>464</v>
      </c>
      <c r="J265" s="57" t="s">
        <v>469</v>
      </c>
    </row>
    <row r="266" spans="2:10" x14ac:dyDescent="0.25">
      <c r="B266"/>
      <c r="F266" s="74" t="s">
        <v>537</v>
      </c>
      <c r="G266" s="59" t="s">
        <v>460</v>
      </c>
      <c r="H266" s="57" t="s">
        <v>463</v>
      </c>
      <c r="I266" s="57" t="s">
        <v>464</v>
      </c>
      <c r="J266" s="57" t="s">
        <v>472</v>
      </c>
    </row>
    <row r="267" spans="2:10" x14ac:dyDescent="0.25">
      <c r="B267"/>
      <c r="F267" s="74" t="s">
        <v>538</v>
      </c>
      <c r="G267" s="59" t="s">
        <v>460</v>
      </c>
      <c r="H267" s="57" t="s">
        <v>463</v>
      </c>
      <c r="I267" s="57" t="s">
        <v>464</v>
      </c>
      <c r="J267" s="57" t="s">
        <v>469</v>
      </c>
    </row>
    <row r="268" spans="2:10" x14ac:dyDescent="0.25">
      <c r="B268"/>
      <c r="F268" s="74" t="s">
        <v>770</v>
      </c>
      <c r="G268" s="59" t="s">
        <v>460</v>
      </c>
      <c r="H268" s="57" t="s">
        <v>463</v>
      </c>
      <c r="I268" s="57" t="s">
        <v>464</v>
      </c>
      <c r="J268" s="57" t="s">
        <v>470</v>
      </c>
    </row>
    <row r="269" spans="2:10" x14ac:dyDescent="0.25">
      <c r="B269"/>
      <c r="F269" s="74" t="s">
        <v>741</v>
      </c>
      <c r="G269" s="59" t="s">
        <v>709</v>
      </c>
      <c r="H269" s="57" t="s">
        <v>463</v>
      </c>
      <c r="I269" s="57" t="s">
        <v>466</v>
      </c>
      <c r="J269" s="57" t="s">
        <v>472</v>
      </c>
    </row>
    <row r="270" spans="2:10" x14ac:dyDescent="0.25">
      <c r="B270"/>
      <c r="F270" s="74" t="s">
        <v>343</v>
      </c>
      <c r="G270" s="59" t="s">
        <v>454</v>
      </c>
      <c r="H270" s="57" t="s">
        <v>465</v>
      </c>
      <c r="I270" s="57" t="s">
        <v>466</v>
      </c>
      <c r="J270" s="57" t="s">
        <v>471</v>
      </c>
    </row>
    <row r="271" spans="2:10" x14ac:dyDescent="0.25">
      <c r="B271"/>
      <c r="F271" s="74" t="s">
        <v>324</v>
      </c>
      <c r="G271" s="59" t="s">
        <v>454</v>
      </c>
      <c r="H271" s="57" t="s">
        <v>463</v>
      </c>
      <c r="I271" s="57" t="s">
        <v>466</v>
      </c>
      <c r="J271" s="57" t="s">
        <v>471</v>
      </c>
    </row>
    <row r="272" spans="2:10" x14ac:dyDescent="0.25">
      <c r="B272"/>
      <c r="F272" s="74" t="s">
        <v>54</v>
      </c>
      <c r="G272" s="59" t="s">
        <v>453</v>
      </c>
      <c r="H272" s="57" t="s">
        <v>463</v>
      </c>
      <c r="I272" s="57" t="s">
        <v>464</v>
      </c>
      <c r="J272" s="57" t="s">
        <v>469</v>
      </c>
    </row>
    <row r="273" spans="2:10" x14ac:dyDescent="0.25">
      <c r="B273"/>
      <c r="F273" s="74" t="s">
        <v>333</v>
      </c>
      <c r="G273" s="59" t="s">
        <v>457</v>
      </c>
      <c r="H273" s="57" t="s">
        <v>463</v>
      </c>
      <c r="I273" s="57" t="s">
        <v>466</v>
      </c>
      <c r="J273" s="57" t="s">
        <v>471</v>
      </c>
    </row>
    <row r="274" spans="2:10" x14ac:dyDescent="0.25">
      <c r="B274"/>
      <c r="F274" s="74" t="s">
        <v>761</v>
      </c>
      <c r="G274" s="59" t="s">
        <v>460</v>
      </c>
      <c r="H274" s="57" t="s">
        <v>463</v>
      </c>
      <c r="I274" s="57" t="s">
        <v>464</v>
      </c>
      <c r="J274" s="57" t="s">
        <v>469</v>
      </c>
    </row>
    <row r="275" spans="2:10" x14ac:dyDescent="0.25">
      <c r="B275"/>
      <c r="F275" s="74" t="s">
        <v>423</v>
      </c>
      <c r="G275" s="59" t="s">
        <v>804</v>
      </c>
      <c r="H275" s="57" t="s">
        <v>463</v>
      </c>
      <c r="I275" s="57" t="s">
        <v>466</v>
      </c>
      <c r="J275" s="57" t="s">
        <v>474</v>
      </c>
    </row>
    <row r="276" spans="2:10" x14ac:dyDescent="0.25">
      <c r="B276"/>
      <c r="F276" s="74" t="s">
        <v>411</v>
      </c>
      <c r="G276" s="59" t="s">
        <v>804</v>
      </c>
      <c r="H276" s="57" t="s">
        <v>463</v>
      </c>
      <c r="I276" s="57" t="s">
        <v>464</v>
      </c>
      <c r="J276" s="57" t="s">
        <v>472</v>
      </c>
    </row>
    <row r="277" spans="2:10" x14ac:dyDescent="0.25">
      <c r="B277"/>
      <c r="F277" s="74" t="s">
        <v>746</v>
      </c>
      <c r="G277" s="59" t="s">
        <v>460</v>
      </c>
      <c r="H277" s="57" t="s">
        <v>463</v>
      </c>
      <c r="I277" s="57" t="s">
        <v>464</v>
      </c>
      <c r="J277" s="57" t="s">
        <v>469</v>
      </c>
    </row>
    <row r="278" spans="2:10" x14ac:dyDescent="0.25">
      <c r="B278"/>
      <c r="F278" s="74" t="s">
        <v>347</v>
      </c>
      <c r="G278" s="59" t="s">
        <v>452</v>
      </c>
      <c r="H278" s="57" t="s">
        <v>463</v>
      </c>
      <c r="I278" s="57" t="s">
        <v>466</v>
      </c>
      <c r="J278" s="57" t="s">
        <v>472</v>
      </c>
    </row>
    <row r="279" spans="2:10" x14ac:dyDescent="0.25">
      <c r="B279"/>
      <c r="F279" s="74" t="s">
        <v>787</v>
      </c>
      <c r="G279" s="59" t="s">
        <v>460</v>
      </c>
      <c r="H279" s="57" t="s">
        <v>463</v>
      </c>
      <c r="I279" s="57" t="s">
        <v>466</v>
      </c>
      <c r="J279" s="57" t="s">
        <v>470</v>
      </c>
    </row>
    <row r="280" spans="2:10" x14ac:dyDescent="0.25">
      <c r="B280"/>
      <c r="F280" s="74" t="s">
        <v>379</v>
      </c>
      <c r="G280" s="59" t="s">
        <v>453</v>
      </c>
      <c r="H280" s="57" t="s">
        <v>463</v>
      </c>
      <c r="I280" s="57" t="s">
        <v>467</v>
      </c>
      <c r="J280" s="57" t="s">
        <v>472</v>
      </c>
    </row>
    <row r="281" spans="2:10" x14ac:dyDescent="0.25">
      <c r="B281"/>
      <c r="F281" s="74" t="s">
        <v>379</v>
      </c>
      <c r="G281" s="59" t="s">
        <v>453</v>
      </c>
      <c r="H281" s="57" t="s">
        <v>463</v>
      </c>
      <c r="I281" s="57" t="s">
        <v>467</v>
      </c>
      <c r="J281" s="57" t="s">
        <v>472</v>
      </c>
    </row>
    <row r="282" spans="2:10" x14ac:dyDescent="0.25">
      <c r="B282"/>
      <c r="F282" s="74" t="s">
        <v>779</v>
      </c>
      <c r="G282" s="59" t="s">
        <v>460</v>
      </c>
      <c r="H282" s="57" t="s">
        <v>463</v>
      </c>
      <c r="I282" s="57" t="s">
        <v>464</v>
      </c>
      <c r="J282" s="57" t="s">
        <v>471</v>
      </c>
    </row>
    <row r="283" spans="2:10" ht="15.75" customHeight="1" x14ac:dyDescent="0.25">
      <c r="B283"/>
      <c r="F283" s="74" t="s">
        <v>419</v>
      </c>
      <c r="G283" s="59" t="s">
        <v>804</v>
      </c>
      <c r="H283" s="57" t="s">
        <v>463</v>
      </c>
      <c r="I283" s="57" t="s">
        <v>466</v>
      </c>
      <c r="J283" s="57" t="s">
        <v>473</v>
      </c>
    </row>
    <row r="284" spans="2:10" x14ac:dyDescent="0.25">
      <c r="B284"/>
      <c r="F284" s="74" t="s">
        <v>801</v>
      </c>
      <c r="G284" s="59" t="s">
        <v>792</v>
      </c>
      <c r="H284" s="57" t="s">
        <v>463</v>
      </c>
      <c r="I284" s="57" t="s">
        <v>464</v>
      </c>
      <c r="J284" s="57" t="s">
        <v>472</v>
      </c>
    </row>
    <row r="285" spans="2:10" x14ac:dyDescent="0.25">
      <c r="B285"/>
      <c r="F285" s="74" t="s">
        <v>801</v>
      </c>
      <c r="G285" s="59" t="s">
        <v>453</v>
      </c>
      <c r="H285" s="57" t="s">
        <v>463</v>
      </c>
      <c r="I285" s="57" t="s">
        <v>464</v>
      </c>
      <c r="J285" s="57" t="s">
        <v>474</v>
      </c>
    </row>
    <row r="286" spans="2:10" x14ac:dyDescent="0.25">
      <c r="B286"/>
      <c r="F286" s="74" t="s">
        <v>742</v>
      </c>
      <c r="G286" s="59" t="s">
        <v>457</v>
      </c>
      <c r="H286" s="57" t="s">
        <v>463</v>
      </c>
      <c r="I286" s="57" t="s">
        <v>466</v>
      </c>
      <c r="J286" s="57" t="s">
        <v>472</v>
      </c>
    </row>
    <row r="287" spans="2:10" ht="15.75" customHeight="1" x14ac:dyDescent="0.25">
      <c r="B287"/>
      <c r="F287" s="74" t="s">
        <v>348</v>
      </c>
      <c r="G287" s="59" t="s">
        <v>452</v>
      </c>
      <c r="H287" s="57" t="s">
        <v>463</v>
      </c>
      <c r="I287" s="57" t="s">
        <v>466</v>
      </c>
      <c r="J287" s="57" t="s">
        <v>472</v>
      </c>
    </row>
    <row r="288" spans="2:10" x14ac:dyDescent="0.25">
      <c r="B288"/>
      <c r="F288" s="74" t="s">
        <v>94</v>
      </c>
      <c r="G288" s="59" t="s">
        <v>457</v>
      </c>
      <c r="H288" s="57" t="s">
        <v>463</v>
      </c>
      <c r="I288" s="57" t="s">
        <v>464</v>
      </c>
      <c r="J288" s="57" t="s">
        <v>469</v>
      </c>
    </row>
    <row r="289" spans="2:10" ht="15.75" customHeight="1" x14ac:dyDescent="0.25">
      <c r="B289"/>
      <c r="F289" s="74" t="s">
        <v>762</v>
      </c>
      <c r="G289" s="59" t="s">
        <v>460</v>
      </c>
      <c r="H289" s="57" t="s">
        <v>463</v>
      </c>
      <c r="I289" s="57" t="s">
        <v>464</v>
      </c>
      <c r="J289" s="57" t="s">
        <v>469</v>
      </c>
    </row>
    <row r="290" spans="2:10" ht="15.75" customHeight="1" x14ac:dyDescent="0.25">
      <c r="B290"/>
      <c r="F290" s="74" t="s">
        <v>706</v>
      </c>
      <c r="G290" s="59" t="s">
        <v>453</v>
      </c>
      <c r="H290" s="57" t="s">
        <v>463</v>
      </c>
      <c r="I290" s="57" t="s">
        <v>464</v>
      </c>
      <c r="J290" s="57" t="s">
        <v>470</v>
      </c>
    </row>
    <row r="291" spans="2:10" x14ac:dyDescent="0.25">
      <c r="B291"/>
      <c r="F291" s="74" t="s">
        <v>547</v>
      </c>
      <c r="G291" s="59" t="s">
        <v>460</v>
      </c>
      <c r="H291" s="57" t="s">
        <v>463</v>
      </c>
      <c r="I291" s="57" t="s">
        <v>466</v>
      </c>
      <c r="J291" s="57" t="s">
        <v>471</v>
      </c>
    </row>
    <row r="292" spans="2:10" x14ac:dyDescent="0.25">
      <c r="B292"/>
      <c r="F292" s="74" t="s">
        <v>158</v>
      </c>
      <c r="G292" s="59" t="s">
        <v>454</v>
      </c>
      <c r="H292" s="57" t="s">
        <v>463</v>
      </c>
      <c r="I292" s="57" t="s">
        <v>464</v>
      </c>
      <c r="J292" s="57" t="s">
        <v>470</v>
      </c>
    </row>
    <row r="293" spans="2:10" ht="15.75" customHeight="1" x14ac:dyDescent="0.25">
      <c r="B293"/>
      <c r="F293" s="74" t="s">
        <v>370</v>
      </c>
      <c r="G293" s="59" t="s">
        <v>452</v>
      </c>
      <c r="H293" s="57" t="s">
        <v>463</v>
      </c>
      <c r="I293" s="57" t="s">
        <v>467</v>
      </c>
      <c r="J293" s="57" t="s">
        <v>471</v>
      </c>
    </row>
    <row r="294" spans="2:10" x14ac:dyDescent="0.25">
      <c r="B294"/>
      <c r="F294" s="74" t="s">
        <v>80</v>
      </c>
      <c r="G294" s="59" t="s">
        <v>455</v>
      </c>
      <c r="H294" s="57" t="s">
        <v>463</v>
      </c>
      <c r="I294" s="57" t="s">
        <v>464</v>
      </c>
      <c r="J294" s="57" t="s">
        <v>469</v>
      </c>
    </row>
    <row r="295" spans="2:10" x14ac:dyDescent="0.25">
      <c r="B295"/>
      <c r="F295" s="74" t="s">
        <v>628</v>
      </c>
      <c r="G295" s="59" t="s">
        <v>460</v>
      </c>
      <c r="H295" s="57" t="s">
        <v>463</v>
      </c>
      <c r="I295" s="57" t="s">
        <v>466</v>
      </c>
      <c r="J295" s="57" t="s">
        <v>471</v>
      </c>
    </row>
    <row r="296" spans="2:10" x14ac:dyDescent="0.25">
      <c r="B296"/>
      <c r="F296" s="74" t="s">
        <v>177</v>
      </c>
      <c r="G296" s="59" t="s">
        <v>456</v>
      </c>
      <c r="H296" s="57" t="s">
        <v>463</v>
      </c>
      <c r="I296" s="57" t="s">
        <v>464</v>
      </c>
      <c r="J296" s="57" t="s">
        <v>471</v>
      </c>
    </row>
    <row r="297" spans="2:10" x14ac:dyDescent="0.25">
      <c r="B297"/>
      <c r="F297" s="74" t="s">
        <v>408</v>
      </c>
      <c r="G297" s="59" t="s">
        <v>804</v>
      </c>
      <c r="H297" s="57" t="s">
        <v>463</v>
      </c>
      <c r="I297" s="57" t="s">
        <v>464</v>
      </c>
      <c r="J297" s="57" t="s">
        <v>471</v>
      </c>
    </row>
    <row r="298" spans="2:10" x14ac:dyDescent="0.25">
      <c r="B298"/>
      <c r="F298" s="74" t="s">
        <v>739</v>
      </c>
      <c r="G298" s="59" t="s">
        <v>455</v>
      </c>
      <c r="H298" s="57" t="s">
        <v>463</v>
      </c>
      <c r="I298" s="57" t="s">
        <v>466</v>
      </c>
      <c r="J298" s="57" t="s">
        <v>471</v>
      </c>
    </row>
    <row r="299" spans="2:10" x14ac:dyDescent="0.25">
      <c r="B299"/>
      <c r="F299" s="74" t="s">
        <v>826</v>
      </c>
      <c r="G299" s="59" t="s">
        <v>804</v>
      </c>
      <c r="H299" s="57" t="s">
        <v>463</v>
      </c>
      <c r="I299" s="57" t="s">
        <v>464</v>
      </c>
      <c r="J299" s="57" t="s">
        <v>472</v>
      </c>
    </row>
    <row r="300" spans="2:10" x14ac:dyDescent="0.25">
      <c r="B300"/>
      <c r="F300" s="74" t="s">
        <v>248</v>
      </c>
      <c r="G300" s="59" t="s">
        <v>454</v>
      </c>
      <c r="H300" s="57" t="s">
        <v>463</v>
      </c>
      <c r="I300" s="57" t="s">
        <v>464</v>
      </c>
      <c r="J300" s="57" t="s">
        <v>471</v>
      </c>
    </row>
    <row r="301" spans="2:10" ht="15.75" customHeight="1" x14ac:dyDescent="0.25">
      <c r="B301"/>
      <c r="F301" s="74" t="s">
        <v>188</v>
      </c>
      <c r="G301" s="59" t="s">
        <v>457</v>
      </c>
      <c r="H301" s="57" t="s">
        <v>463</v>
      </c>
      <c r="I301" s="57" t="s">
        <v>464</v>
      </c>
      <c r="J301" s="57" t="s">
        <v>470</v>
      </c>
    </row>
    <row r="302" spans="2:10" x14ac:dyDescent="0.25">
      <c r="B302"/>
      <c r="F302" s="74" t="s">
        <v>685</v>
      </c>
      <c r="G302" s="59" t="s">
        <v>453</v>
      </c>
      <c r="H302" s="57" t="s">
        <v>463</v>
      </c>
      <c r="I302" s="57" t="s">
        <v>464</v>
      </c>
      <c r="J302" s="57" t="s">
        <v>469</v>
      </c>
    </row>
    <row r="303" spans="2:10" x14ac:dyDescent="0.25">
      <c r="B303"/>
      <c r="F303" s="74" t="s">
        <v>439</v>
      </c>
      <c r="G303" s="59" t="s">
        <v>709</v>
      </c>
      <c r="H303" s="57" t="s">
        <v>465</v>
      </c>
      <c r="I303" s="57" t="s">
        <v>466</v>
      </c>
      <c r="J303" s="57" t="s">
        <v>470</v>
      </c>
    </row>
    <row r="304" spans="2:10" x14ac:dyDescent="0.25">
      <c r="B304"/>
      <c r="F304" s="74" t="s">
        <v>851</v>
      </c>
      <c r="G304" s="59" t="s">
        <v>452</v>
      </c>
      <c r="H304" s="57" t="s">
        <v>465</v>
      </c>
      <c r="I304" s="57" t="s">
        <v>466</v>
      </c>
      <c r="J304" s="57" t="s">
        <v>471</v>
      </c>
    </row>
    <row r="305" spans="2:10" ht="15.75" customHeight="1" x14ac:dyDescent="0.25">
      <c r="B305"/>
      <c r="F305" s="74" t="s">
        <v>853</v>
      </c>
      <c r="G305" s="59" t="s">
        <v>460</v>
      </c>
      <c r="H305" s="57" t="s">
        <v>465</v>
      </c>
      <c r="I305" s="57" t="s">
        <v>466</v>
      </c>
      <c r="J305" s="57" t="s">
        <v>470</v>
      </c>
    </row>
    <row r="306" spans="2:10" x14ac:dyDescent="0.25">
      <c r="F306" s="74" t="s">
        <v>318</v>
      </c>
      <c r="G306" s="59" t="s">
        <v>453</v>
      </c>
      <c r="H306" s="57" t="s">
        <v>465</v>
      </c>
      <c r="I306" s="57" t="s">
        <v>466</v>
      </c>
      <c r="J306" s="57" t="s">
        <v>470</v>
      </c>
    </row>
    <row r="307" spans="2:10" x14ac:dyDescent="0.25">
      <c r="F307" s="74" t="s">
        <v>140</v>
      </c>
      <c r="G307" s="59" t="s">
        <v>453</v>
      </c>
      <c r="H307" s="57" t="s">
        <v>463</v>
      </c>
      <c r="I307" s="57" t="s">
        <v>464</v>
      </c>
      <c r="J307" s="57" t="s">
        <v>470</v>
      </c>
    </row>
    <row r="308" spans="2:10" x14ac:dyDescent="0.25">
      <c r="F308" s="74" t="s">
        <v>689</v>
      </c>
      <c r="G308" s="59" t="s">
        <v>455</v>
      </c>
      <c r="H308" s="57" t="s">
        <v>463</v>
      </c>
      <c r="I308" s="57" t="s">
        <v>464</v>
      </c>
      <c r="J308" s="57" t="s">
        <v>469</v>
      </c>
    </row>
    <row r="309" spans="2:10" x14ac:dyDescent="0.25">
      <c r="F309" s="74" t="s">
        <v>780</v>
      </c>
      <c r="G309" s="59" t="s">
        <v>460</v>
      </c>
      <c r="H309" s="57" t="s">
        <v>463</v>
      </c>
      <c r="I309" s="57" t="s">
        <v>464</v>
      </c>
      <c r="J309" s="57" t="s">
        <v>471</v>
      </c>
    </row>
    <row r="310" spans="2:10" ht="15.75" customHeight="1" x14ac:dyDescent="0.25">
      <c r="F310" s="74" t="s">
        <v>173</v>
      </c>
      <c r="G310" s="59" t="s">
        <v>455</v>
      </c>
      <c r="H310" s="57" t="s">
        <v>463</v>
      </c>
      <c r="I310" s="57" t="s">
        <v>464</v>
      </c>
      <c r="J310" s="57" t="s">
        <v>470</v>
      </c>
    </row>
    <row r="311" spans="2:10" x14ac:dyDescent="0.25">
      <c r="F311" s="74" t="s">
        <v>249</v>
      </c>
      <c r="G311" s="59" t="s">
        <v>454</v>
      </c>
      <c r="H311" s="57" t="s">
        <v>463</v>
      </c>
      <c r="I311" s="57" t="s">
        <v>464</v>
      </c>
      <c r="J311" s="57" t="s">
        <v>471</v>
      </c>
    </row>
    <row r="312" spans="2:10" x14ac:dyDescent="0.25">
      <c r="F312" s="74" t="s">
        <v>551</v>
      </c>
      <c r="G312" s="59" t="s">
        <v>460</v>
      </c>
      <c r="H312" s="57" t="s">
        <v>463</v>
      </c>
      <c r="I312" s="57" t="s">
        <v>464</v>
      </c>
      <c r="J312" s="57" t="s">
        <v>473</v>
      </c>
    </row>
    <row r="313" spans="2:10" x14ac:dyDescent="0.25">
      <c r="F313" s="74" t="s">
        <v>810</v>
      </c>
      <c r="G313" s="59" t="s">
        <v>804</v>
      </c>
      <c r="H313" s="57" t="s">
        <v>463</v>
      </c>
      <c r="I313" s="57" t="s">
        <v>464</v>
      </c>
      <c r="J313" s="57" t="s">
        <v>469</v>
      </c>
    </row>
    <row r="314" spans="2:10" x14ac:dyDescent="0.25">
      <c r="F314" s="74" t="s">
        <v>771</v>
      </c>
      <c r="G314" s="59" t="s">
        <v>460</v>
      </c>
      <c r="H314" s="57" t="s">
        <v>463</v>
      </c>
      <c r="I314" s="57" t="s">
        <v>464</v>
      </c>
      <c r="J314" s="57" t="s">
        <v>470</v>
      </c>
    </row>
    <row r="315" spans="2:10" ht="15.75" customHeight="1" x14ac:dyDescent="0.25">
      <c r="F315" s="74" t="s">
        <v>552</v>
      </c>
      <c r="G315" s="59" t="s">
        <v>460</v>
      </c>
      <c r="H315" s="57" t="s">
        <v>463</v>
      </c>
      <c r="I315" s="57" t="s">
        <v>464</v>
      </c>
      <c r="J315" s="57" t="s">
        <v>469</v>
      </c>
    </row>
    <row r="316" spans="2:10" x14ac:dyDescent="0.25">
      <c r="F316" s="74" t="s">
        <v>789</v>
      </c>
      <c r="G316" s="59" t="s">
        <v>460</v>
      </c>
      <c r="H316" s="57" t="s">
        <v>463</v>
      </c>
      <c r="I316" s="57" t="s">
        <v>467</v>
      </c>
      <c r="J316" s="57" t="s">
        <v>472</v>
      </c>
    </row>
    <row r="317" spans="2:10" x14ac:dyDescent="0.25">
      <c r="F317" s="74" t="s">
        <v>789</v>
      </c>
      <c r="G317" s="59" t="s">
        <v>460</v>
      </c>
      <c r="H317" s="57" t="s">
        <v>463</v>
      </c>
      <c r="I317" s="57" t="s">
        <v>467</v>
      </c>
      <c r="J317" s="57" t="s">
        <v>472</v>
      </c>
    </row>
    <row r="318" spans="2:10" ht="15.75" customHeight="1" x14ac:dyDescent="0.25">
      <c r="F318" s="74" t="s">
        <v>553</v>
      </c>
      <c r="G318" s="59" t="s">
        <v>460</v>
      </c>
      <c r="H318" s="57" t="s">
        <v>463</v>
      </c>
      <c r="I318" s="57" t="s">
        <v>464</v>
      </c>
      <c r="J318" s="57" t="s">
        <v>469</v>
      </c>
    </row>
    <row r="319" spans="2:10" ht="15.75" customHeight="1" x14ac:dyDescent="0.25">
      <c r="F319" s="74" t="s">
        <v>622</v>
      </c>
      <c r="G319" s="59" t="s">
        <v>460</v>
      </c>
      <c r="H319" s="57" t="s">
        <v>463</v>
      </c>
      <c r="I319" s="57" t="s">
        <v>464</v>
      </c>
      <c r="J319" s="57" t="s">
        <v>469</v>
      </c>
    </row>
    <row r="320" spans="2:10" x14ac:dyDescent="0.25">
      <c r="F320" s="74" t="s">
        <v>629</v>
      </c>
      <c r="G320" s="59" t="s">
        <v>460</v>
      </c>
      <c r="H320" s="57" t="s">
        <v>463</v>
      </c>
      <c r="I320" s="57" t="s">
        <v>467</v>
      </c>
      <c r="J320" s="57" t="s">
        <v>471</v>
      </c>
    </row>
    <row r="321" spans="6:10" x14ac:dyDescent="0.25">
      <c r="F321" s="74" t="s">
        <v>554</v>
      </c>
      <c r="G321" s="59" t="s">
        <v>460</v>
      </c>
      <c r="H321" s="57" t="s">
        <v>463</v>
      </c>
      <c r="I321" s="57" t="s">
        <v>464</v>
      </c>
      <c r="J321" s="57" t="s">
        <v>472</v>
      </c>
    </row>
    <row r="322" spans="6:10" ht="15.75" customHeight="1" x14ac:dyDescent="0.25">
      <c r="F322" s="74" t="s">
        <v>391</v>
      </c>
      <c r="G322" s="59" t="s">
        <v>804</v>
      </c>
      <c r="H322" s="57" t="s">
        <v>463</v>
      </c>
      <c r="I322" s="57" t="s">
        <v>464</v>
      </c>
      <c r="J322" s="57" t="s">
        <v>469</v>
      </c>
    </row>
    <row r="323" spans="6:10" x14ac:dyDescent="0.25">
      <c r="F323" s="74" t="s">
        <v>837</v>
      </c>
      <c r="G323" s="59" t="s">
        <v>460</v>
      </c>
      <c r="H323" s="57" t="s">
        <v>463</v>
      </c>
      <c r="I323" s="57" t="s">
        <v>464</v>
      </c>
      <c r="J323" s="57" t="s">
        <v>471</v>
      </c>
    </row>
    <row r="324" spans="6:10" x14ac:dyDescent="0.25">
      <c r="F324" s="74" t="s">
        <v>556</v>
      </c>
      <c r="G324" s="59" t="s">
        <v>460</v>
      </c>
      <c r="H324" s="57" t="s">
        <v>463</v>
      </c>
      <c r="I324" s="57" t="s">
        <v>464</v>
      </c>
      <c r="J324" s="57" t="s">
        <v>471</v>
      </c>
    </row>
    <row r="325" spans="6:10" x14ac:dyDescent="0.25">
      <c r="F325" s="74" t="s">
        <v>557</v>
      </c>
      <c r="G325" s="59" t="s">
        <v>460</v>
      </c>
      <c r="H325" s="57" t="s">
        <v>463</v>
      </c>
      <c r="I325" s="57" t="s">
        <v>464</v>
      </c>
      <c r="J325" s="57" t="s">
        <v>470</v>
      </c>
    </row>
    <row r="326" spans="6:10" x14ac:dyDescent="0.25">
      <c r="F326" s="74" t="s">
        <v>686</v>
      </c>
      <c r="G326" s="59" t="s">
        <v>453</v>
      </c>
      <c r="H326" s="57" t="s">
        <v>463</v>
      </c>
      <c r="I326" s="57" t="s">
        <v>464</v>
      </c>
      <c r="J326" s="57" t="s">
        <v>469</v>
      </c>
    </row>
    <row r="327" spans="6:10" ht="15.75" customHeight="1" x14ac:dyDescent="0.25">
      <c r="F327" s="74" t="s">
        <v>401</v>
      </c>
      <c r="G327" s="59" t="s">
        <v>804</v>
      </c>
      <c r="H327" s="57" t="s">
        <v>463</v>
      </c>
      <c r="I327" s="57" t="s">
        <v>464</v>
      </c>
      <c r="J327" s="57" t="s">
        <v>470</v>
      </c>
    </row>
    <row r="328" spans="6:10" x14ac:dyDescent="0.25">
      <c r="F328" s="74" t="s">
        <v>718</v>
      </c>
      <c r="G328" s="59" t="s">
        <v>452</v>
      </c>
      <c r="H328" s="57" t="s">
        <v>463</v>
      </c>
      <c r="I328" s="57" t="s">
        <v>464</v>
      </c>
      <c r="J328" s="57" t="s">
        <v>471</v>
      </c>
    </row>
    <row r="329" spans="6:10" x14ac:dyDescent="0.25">
      <c r="F329" s="74" t="s">
        <v>386</v>
      </c>
      <c r="G329" s="59" t="s">
        <v>804</v>
      </c>
      <c r="H329" s="57" t="s">
        <v>463</v>
      </c>
      <c r="I329" s="57" t="s">
        <v>464</v>
      </c>
      <c r="J329" s="57" t="s">
        <v>469</v>
      </c>
    </row>
    <row r="330" spans="6:10" x14ac:dyDescent="0.25">
      <c r="F330" s="74" t="s">
        <v>427</v>
      </c>
      <c r="G330" s="59" t="s">
        <v>804</v>
      </c>
      <c r="H330" s="57" t="s">
        <v>465</v>
      </c>
      <c r="I330" s="57" t="s">
        <v>464</v>
      </c>
      <c r="J330" s="57" t="s">
        <v>470</v>
      </c>
    </row>
    <row r="331" spans="6:10" x14ac:dyDescent="0.25">
      <c r="F331" s="74" t="s">
        <v>869</v>
      </c>
      <c r="G331" s="59" t="s">
        <v>454</v>
      </c>
      <c r="H331" s="57" t="s">
        <v>463</v>
      </c>
      <c r="I331" s="57" t="s">
        <v>464</v>
      </c>
      <c r="J331" s="57" t="s">
        <v>469</v>
      </c>
    </row>
    <row r="332" spans="6:10" x14ac:dyDescent="0.25">
      <c r="F332" s="74" t="s">
        <v>267</v>
      </c>
      <c r="G332" s="59" t="s">
        <v>457</v>
      </c>
      <c r="H332" s="57" t="s">
        <v>463</v>
      </c>
      <c r="I332" s="57" t="s">
        <v>464</v>
      </c>
      <c r="J332" s="57" t="s">
        <v>471</v>
      </c>
    </row>
    <row r="333" spans="6:10" x14ac:dyDescent="0.25">
      <c r="F333" s="74" t="s">
        <v>691</v>
      </c>
      <c r="G333" s="59" t="s">
        <v>456</v>
      </c>
      <c r="H333" s="57" t="s">
        <v>463</v>
      </c>
      <c r="I333" s="57" t="s">
        <v>464</v>
      </c>
      <c r="J333" s="57" t="s">
        <v>469</v>
      </c>
    </row>
    <row r="334" spans="6:10" x14ac:dyDescent="0.25">
      <c r="F334" s="74" t="s">
        <v>558</v>
      </c>
      <c r="G334" s="59" t="s">
        <v>460</v>
      </c>
      <c r="H334" s="57" t="s">
        <v>463</v>
      </c>
      <c r="I334" s="57" t="s">
        <v>464</v>
      </c>
      <c r="J334" s="57" t="s">
        <v>470</v>
      </c>
    </row>
    <row r="335" spans="6:10" x14ac:dyDescent="0.25">
      <c r="F335" s="74" t="s">
        <v>325</v>
      </c>
      <c r="G335" s="59" t="s">
        <v>454</v>
      </c>
      <c r="H335" s="57" t="s">
        <v>463</v>
      </c>
      <c r="I335" s="57" t="s">
        <v>466</v>
      </c>
      <c r="J335" s="57" t="s">
        <v>471</v>
      </c>
    </row>
    <row r="336" spans="6:10" x14ac:dyDescent="0.25">
      <c r="F336" s="74" t="s">
        <v>559</v>
      </c>
      <c r="G336" s="59" t="s">
        <v>460</v>
      </c>
      <c r="H336" s="57" t="s">
        <v>463</v>
      </c>
      <c r="I336" s="57" t="s">
        <v>464</v>
      </c>
      <c r="J336" s="57" t="s">
        <v>471</v>
      </c>
    </row>
    <row r="337" spans="6:10" x14ac:dyDescent="0.25">
      <c r="F337" s="74" t="s">
        <v>55</v>
      </c>
      <c r="G337" s="59" t="s">
        <v>453</v>
      </c>
      <c r="H337" s="57" t="s">
        <v>463</v>
      </c>
      <c r="I337" s="57" t="s">
        <v>464</v>
      </c>
      <c r="J337" s="57" t="s">
        <v>469</v>
      </c>
    </row>
    <row r="338" spans="6:10" x14ac:dyDescent="0.25">
      <c r="F338" s="74" t="s">
        <v>141</v>
      </c>
      <c r="G338" s="59" t="s">
        <v>453</v>
      </c>
      <c r="H338" s="57" t="s">
        <v>463</v>
      </c>
      <c r="I338" s="57" t="s">
        <v>464</v>
      </c>
      <c r="J338" s="57" t="s">
        <v>470</v>
      </c>
    </row>
    <row r="339" spans="6:10" x14ac:dyDescent="0.25">
      <c r="F339" s="74" t="s">
        <v>560</v>
      </c>
      <c r="G339" s="59" t="s">
        <v>460</v>
      </c>
      <c r="H339" s="57" t="s">
        <v>463</v>
      </c>
      <c r="I339" s="57" t="s">
        <v>466</v>
      </c>
      <c r="J339" s="57" t="s">
        <v>471</v>
      </c>
    </row>
    <row r="340" spans="6:10" x14ac:dyDescent="0.25">
      <c r="F340" s="74" t="s">
        <v>561</v>
      </c>
      <c r="G340" s="59" t="s">
        <v>460</v>
      </c>
      <c r="H340" s="57" t="s">
        <v>463</v>
      </c>
      <c r="I340" s="57" t="s">
        <v>464</v>
      </c>
      <c r="J340" s="57" t="s">
        <v>471</v>
      </c>
    </row>
    <row r="341" spans="6:10" ht="15.75" customHeight="1" x14ac:dyDescent="0.25">
      <c r="F341" s="74" t="s">
        <v>189</v>
      </c>
      <c r="G341" s="59" t="s">
        <v>457</v>
      </c>
      <c r="H341" s="57" t="s">
        <v>463</v>
      </c>
      <c r="I341" s="57" t="s">
        <v>464</v>
      </c>
      <c r="J341" s="57" t="s">
        <v>470</v>
      </c>
    </row>
    <row r="342" spans="6:10" x14ac:dyDescent="0.25">
      <c r="F342" s="74" t="s">
        <v>806</v>
      </c>
      <c r="G342" s="59" t="s">
        <v>804</v>
      </c>
      <c r="H342" s="57" t="s">
        <v>463</v>
      </c>
      <c r="I342" s="57" t="s">
        <v>464</v>
      </c>
      <c r="J342" s="57" t="s">
        <v>469</v>
      </c>
    </row>
    <row r="343" spans="6:10" x14ac:dyDescent="0.25">
      <c r="F343" s="74" t="s">
        <v>719</v>
      </c>
      <c r="G343" s="59" t="s">
        <v>452</v>
      </c>
      <c r="H343" s="57" t="s">
        <v>463</v>
      </c>
      <c r="I343" s="57" t="s">
        <v>464</v>
      </c>
      <c r="J343" s="57" t="s">
        <v>471</v>
      </c>
    </row>
    <row r="344" spans="6:10" x14ac:dyDescent="0.25">
      <c r="F344" s="74" t="s">
        <v>96</v>
      </c>
      <c r="G344" s="59" t="s">
        <v>457</v>
      </c>
      <c r="H344" s="57" t="s">
        <v>463</v>
      </c>
      <c r="I344" s="57" t="s">
        <v>464</v>
      </c>
      <c r="J344" s="57" t="s">
        <v>469</v>
      </c>
    </row>
    <row r="345" spans="6:10" x14ac:dyDescent="0.25">
      <c r="F345" s="74" t="s">
        <v>816</v>
      </c>
      <c r="G345" s="59" t="s">
        <v>804</v>
      </c>
      <c r="H345" s="57" t="s">
        <v>463</v>
      </c>
      <c r="I345" s="57" t="s">
        <v>464</v>
      </c>
      <c r="J345" s="57" t="s">
        <v>470</v>
      </c>
    </row>
    <row r="346" spans="6:10" x14ac:dyDescent="0.25">
      <c r="F346" s="74" t="s">
        <v>190</v>
      </c>
      <c r="G346" s="59" t="s">
        <v>457</v>
      </c>
      <c r="H346" s="57" t="s">
        <v>463</v>
      </c>
      <c r="I346" s="57" t="s">
        <v>464</v>
      </c>
      <c r="J346" s="57" t="s">
        <v>470</v>
      </c>
    </row>
    <row r="347" spans="6:10" x14ac:dyDescent="0.25">
      <c r="F347" s="74" t="s">
        <v>772</v>
      </c>
      <c r="G347" s="59" t="s">
        <v>460</v>
      </c>
      <c r="H347" s="57" t="s">
        <v>463</v>
      </c>
      <c r="I347" s="57" t="s">
        <v>464</v>
      </c>
      <c r="J347" s="57" t="s">
        <v>470</v>
      </c>
    </row>
    <row r="348" spans="6:10" x14ac:dyDescent="0.25">
      <c r="F348" s="74" t="s">
        <v>563</v>
      </c>
      <c r="G348" s="59" t="s">
        <v>460</v>
      </c>
      <c r="H348" s="57" t="s">
        <v>463</v>
      </c>
      <c r="I348" s="57" t="s">
        <v>464</v>
      </c>
      <c r="J348" s="57" t="s">
        <v>470</v>
      </c>
    </row>
    <row r="349" spans="6:10" x14ac:dyDescent="0.25">
      <c r="F349" s="74" t="s">
        <v>371</v>
      </c>
      <c r="G349" s="59" t="s">
        <v>452</v>
      </c>
      <c r="H349" s="57" t="s">
        <v>463</v>
      </c>
      <c r="I349" s="57" t="s">
        <v>467</v>
      </c>
      <c r="J349" s="57" t="s">
        <v>471</v>
      </c>
    </row>
    <row r="350" spans="6:10" ht="13.5" customHeight="1" x14ac:dyDescent="0.25">
      <c r="F350" s="74" t="s">
        <v>162</v>
      </c>
      <c r="G350" s="59" t="s">
        <v>454</v>
      </c>
      <c r="H350" s="57" t="s">
        <v>463</v>
      </c>
      <c r="I350" s="57" t="s">
        <v>464</v>
      </c>
      <c r="J350" s="57" t="s">
        <v>470</v>
      </c>
    </row>
    <row r="351" spans="6:10" x14ac:dyDescent="0.25">
      <c r="F351" s="74" t="s">
        <v>178</v>
      </c>
      <c r="G351" s="59" t="s">
        <v>456</v>
      </c>
      <c r="H351" s="57" t="s">
        <v>463</v>
      </c>
      <c r="I351" s="57" t="s">
        <v>464</v>
      </c>
      <c r="J351" s="57" t="s">
        <v>470</v>
      </c>
    </row>
    <row r="352" spans="6:10" x14ac:dyDescent="0.25">
      <c r="F352" s="74" t="s">
        <v>707</v>
      </c>
      <c r="G352" s="59" t="s">
        <v>453</v>
      </c>
      <c r="H352" s="57" t="s">
        <v>463</v>
      </c>
      <c r="I352" s="57" t="s">
        <v>464</v>
      </c>
      <c r="J352" s="57" t="s">
        <v>470</v>
      </c>
    </row>
    <row r="353" spans="6:10" ht="15.75" customHeight="1" x14ac:dyDescent="0.25">
      <c r="F353" s="74" t="s">
        <v>303</v>
      </c>
      <c r="G353" s="59" t="s">
        <v>454</v>
      </c>
      <c r="H353" s="57" t="s">
        <v>463</v>
      </c>
      <c r="I353" s="57" t="s">
        <v>464</v>
      </c>
      <c r="J353" s="57" t="s">
        <v>473</v>
      </c>
    </row>
    <row r="354" spans="6:10" x14ac:dyDescent="0.25">
      <c r="F354" s="74" t="s">
        <v>278</v>
      </c>
      <c r="G354" s="59" t="s">
        <v>452</v>
      </c>
      <c r="H354" s="57" t="s">
        <v>463</v>
      </c>
      <c r="I354" s="57" t="s">
        <v>466</v>
      </c>
      <c r="J354" s="57" t="s">
        <v>472</v>
      </c>
    </row>
    <row r="355" spans="6:10" x14ac:dyDescent="0.25">
      <c r="F355" s="74" t="s">
        <v>360</v>
      </c>
      <c r="G355" s="59" t="s">
        <v>457</v>
      </c>
      <c r="H355" s="57" t="s">
        <v>463</v>
      </c>
      <c r="I355" s="57" t="s">
        <v>466</v>
      </c>
      <c r="J355" s="57" t="s">
        <v>472</v>
      </c>
    </row>
    <row r="356" spans="6:10" x14ac:dyDescent="0.25">
      <c r="F356" s="74" t="s">
        <v>701</v>
      </c>
      <c r="G356" s="59" t="s">
        <v>452</v>
      </c>
      <c r="H356" s="57" t="s">
        <v>463</v>
      </c>
      <c r="I356" s="57" t="s">
        <v>464</v>
      </c>
      <c r="J356" s="57" t="s">
        <v>470</v>
      </c>
    </row>
    <row r="357" spans="6:10" x14ac:dyDescent="0.25">
      <c r="F357" s="74" t="s">
        <v>773</v>
      </c>
      <c r="G357" s="59" t="s">
        <v>460</v>
      </c>
      <c r="H357" s="57" t="s">
        <v>463</v>
      </c>
      <c r="I357" s="57" t="s">
        <v>464</v>
      </c>
      <c r="J357" s="57" t="s">
        <v>470</v>
      </c>
    </row>
    <row r="358" spans="6:10" x14ac:dyDescent="0.25">
      <c r="F358" s="74" t="s">
        <v>796</v>
      </c>
      <c r="G358" s="59" t="s">
        <v>792</v>
      </c>
      <c r="H358" s="57" t="s">
        <v>463</v>
      </c>
      <c r="I358" s="57" t="s">
        <v>464</v>
      </c>
      <c r="J358" s="57" t="s">
        <v>470</v>
      </c>
    </row>
    <row r="359" spans="6:10" ht="15.75" customHeight="1" x14ac:dyDescent="0.25">
      <c r="F359" s="74" t="s">
        <v>781</v>
      </c>
      <c r="G359" s="59" t="s">
        <v>460</v>
      </c>
      <c r="H359" s="57" t="s">
        <v>463</v>
      </c>
      <c r="I359" s="57" t="s">
        <v>464</v>
      </c>
      <c r="J359" s="57" t="s">
        <v>471</v>
      </c>
    </row>
    <row r="360" spans="6:10" x14ac:dyDescent="0.25">
      <c r="F360" s="74" t="s">
        <v>692</v>
      </c>
      <c r="G360" s="59" t="s">
        <v>456</v>
      </c>
      <c r="H360" s="57" t="s">
        <v>463</v>
      </c>
      <c r="I360" s="57" t="s">
        <v>464</v>
      </c>
      <c r="J360" s="57" t="s">
        <v>469</v>
      </c>
    </row>
    <row r="361" spans="6:10" x14ac:dyDescent="0.25">
      <c r="F361" s="74" t="s">
        <v>372</v>
      </c>
      <c r="G361" s="59" t="s">
        <v>452</v>
      </c>
      <c r="H361" s="57" t="s">
        <v>463</v>
      </c>
      <c r="I361" s="57" t="s">
        <v>467</v>
      </c>
      <c r="J361" s="57" t="s">
        <v>471</v>
      </c>
    </row>
    <row r="362" spans="6:10" ht="15.75" customHeight="1" x14ac:dyDescent="0.25">
      <c r="F362" s="74" t="s">
        <v>687</v>
      </c>
      <c r="G362" s="59" t="s">
        <v>453</v>
      </c>
      <c r="H362" s="57" t="s">
        <v>463</v>
      </c>
      <c r="I362" s="57" t="s">
        <v>464</v>
      </c>
      <c r="J362" s="57" t="s">
        <v>469</v>
      </c>
    </row>
    <row r="363" spans="6:10" ht="15.75" customHeight="1" x14ac:dyDescent="0.25">
      <c r="F363" s="74" t="s">
        <v>404</v>
      </c>
      <c r="G363" s="59" t="s">
        <v>804</v>
      </c>
      <c r="H363" s="57" t="s">
        <v>463</v>
      </c>
      <c r="I363" s="57" t="s">
        <v>464</v>
      </c>
      <c r="J363" s="57" t="s">
        <v>471</v>
      </c>
    </row>
    <row r="364" spans="6:10" x14ac:dyDescent="0.25">
      <c r="F364" s="74" t="s">
        <v>870</v>
      </c>
      <c r="G364" s="59" t="s">
        <v>792</v>
      </c>
      <c r="H364" s="57" t="s">
        <v>463</v>
      </c>
      <c r="I364" s="57" t="s">
        <v>464</v>
      </c>
      <c r="J364" s="57" t="s">
        <v>469</v>
      </c>
    </row>
    <row r="365" spans="6:10" x14ac:dyDescent="0.25">
      <c r="F365" s="74" t="s">
        <v>793</v>
      </c>
      <c r="G365" s="59" t="s">
        <v>792</v>
      </c>
      <c r="H365" s="57" t="s">
        <v>463</v>
      </c>
      <c r="I365" s="57" t="s">
        <v>464</v>
      </c>
      <c r="J365" s="57" t="s">
        <v>469</v>
      </c>
    </row>
    <row r="366" spans="6:10" x14ac:dyDescent="0.25">
      <c r="F366" s="74" t="s">
        <v>737</v>
      </c>
      <c r="G366" s="59" t="s">
        <v>452</v>
      </c>
      <c r="H366" s="57" t="s">
        <v>463</v>
      </c>
      <c r="I366" s="57" t="s">
        <v>466</v>
      </c>
      <c r="J366" s="57" t="s">
        <v>471</v>
      </c>
    </row>
    <row r="367" spans="6:10" x14ac:dyDescent="0.25">
      <c r="F367" s="74" t="s">
        <v>258</v>
      </c>
      <c r="G367" s="59" t="s">
        <v>455</v>
      </c>
      <c r="H367" s="57" t="s">
        <v>463</v>
      </c>
      <c r="I367" s="57" t="s">
        <v>464</v>
      </c>
      <c r="J367" s="57" t="s">
        <v>471</v>
      </c>
    </row>
    <row r="368" spans="6:10" x14ac:dyDescent="0.25">
      <c r="F368" s="74" t="s">
        <v>828</v>
      </c>
      <c r="G368" s="59" t="s">
        <v>804</v>
      </c>
      <c r="H368" s="57" t="s">
        <v>463</v>
      </c>
      <c r="I368" s="57" t="s">
        <v>464</v>
      </c>
      <c r="J368" s="57" t="s">
        <v>473</v>
      </c>
    </row>
    <row r="369" spans="6:10" ht="15.75" customHeight="1" x14ac:dyDescent="0.25">
      <c r="F369" s="74" t="s">
        <v>693</v>
      </c>
      <c r="G369" s="59" t="s">
        <v>456</v>
      </c>
      <c r="H369" s="57" t="s">
        <v>463</v>
      </c>
      <c r="I369" s="57" t="s">
        <v>464</v>
      </c>
      <c r="J369" s="57" t="s">
        <v>469</v>
      </c>
    </row>
    <row r="370" spans="6:10" ht="15.75" customHeight="1" x14ac:dyDescent="0.25">
      <c r="F370" s="74" t="s">
        <v>567</v>
      </c>
      <c r="G370" s="59" t="s">
        <v>460</v>
      </c>
      <c r="H370" s="57" t="s">
        <v>463</v>
      </c>
      <c r="I370" s="57" t="s">
        <v>464</v>
      </c>
      <c r="J370" s="57" t="s">
        <v>469</v>
      </c>
    </row>
    <row r="371" spans="6:10" x14ac:dyDescent="0.25">
      <c r="F371" s="74" t="s">
        <v>142</v>
      </c>
      <c r="G371" s="59" t="s">
        <v>453</v>
      </c>
      <c r="H371" s="57" t="s">
        <v>463</v>
      </c>
      <c r="I371" s="57" t="s">
        <v>464</v>
      </c>
      <c r="J371" s="57" t="s">
        <v>470</v>
      </c>
    </row>
    <row r="372" spans="6:10" x14ac:dyDescent="0.25">
      <c r="F372" s="74" t="s">
        <v>392</v>
      </c>
      <c r="G372" s="59" t="s">
        <v>804</v>
      </c>
      <c r="H372" s="57" t="s">
        <v>463</v>
      </c>
      <c r="I372" s="57" t="s">
        <v>464</v>
      </c>
      <c r="J372" s="57" t="s">
        <v>469</v>
      </c>
    </row>
    <row r="373" spans="6:10" x14ac:dyDescent="0.25">
      <c r="F373" s="74" t="s">
        <v>163</v>
      </c>
      <c r="G373" s="59" t="s">
        <v>454</v>
      </c>
      <c r="H373" s="57" t="s">
        <v>463</v>
      </c>
      <c r="I373" s="57" t="s">
        <v>464</v>
      </c>
      <c r="J373" s="57" t="s">
        <v>470</v>
      </c>
    </row>
    <row r="374" spans="6:10" x14ac:dyDescent="0.25">
      <c r="F374" s="74" t="s">
        <v>763</v>
      </c>
      <c r="G374" s="59" t="s">
        <v>460</v>
      </c>
      <c r="H374" s="57" t="s">
        <v>463</v>
      </c>
      <c r="I374" s="57" t="s">
        <v>464</v>
      </c>
      <c r="J374" s="57" t="s">
        <v>469</v>
      </c>
    </row>
    <row r="375" spans="6:10" x14ac:dyDescent="0.25">
      <c r="F375" s="74" t="s">
        <v>124</v>
      </c>
      <c r="G375" s="59" t="s">
        <v>452</v>
      </c>
      <c r="H375" s="57" t="s">
        <v>463</v>
      </c>
      <c r="I375" s="57" t="s">
        <v>466</v>
      </c>
      <c r="J375" s="57" t="s">
        <v>470</v>
      </c>
    </row>
    <row r="376" spans="6:10" x14ac:dyDescent="0.25">
      <c r="F376" s="74" t="s">
        <v>782</v>
      </c>
      <c r="G376" s="59" t="s">
        <v>460</v>
      </c>
      <c r="H376" s="57" t="s">
        <v>463</v>
      </c>
      <c r="I376" s="57" t="s">
        <v>464</v>
      </c>
      <c r="J376" s="57" t="s">
        <v>471</v>
      </c>
    </row>
    <row r="377" spans="6:10" x14ac:dyDescent="0.25">
      <c r="F377" s="74" t="s">
        <v>143</v>
      </c>
      <c r="G377" s="59" t="s">
        <v>453</v>
      </c>
      <c r="H377" s="57" t="s">
        <v>463</v>
      </c>
      <c r="I377" s="57" t="s">
        <v>464</v>
      </c>
      <c r="J377" s="57" t="s">
        <v>470</v>
      </c>
    </row>
    <row r="378" spans="6:10" x14ac:dyDescent="0.25">
      <c r="F378" s="74" t="s">
        <v>799</v>
      </c>
      <c r="G378" s="59" t="s">
        <v>792</v>
      </c>
      <c r="H378" s="57" t="s">
        <v>463</v>
      </c>
      <c r="I378" s="57" t="s">
        <v>464</v>
      </c>
      <c r="J378" s="57" t="s">
        <v>471</v>
      </c>
    </row>
    <row r="379" spans="6:10" x14ac:dyDescent="0.25">
      <c r="F379" s="74" t="s">
        <v>237</v>
      </c>
      <c r="G379" s="59" t="s">
        <v>453</v>
      </c>
      <c r="H379" s="57" t="s">
        <v>463</v>
      </c>
      <c r="I379" s="57" t="s">
        <v>464</v>
      </c>
      <c r="J379" s="57" t="s">
        <v>471</v>
      </c>
    </row>
    <row r="380" spans="6:10" ht="15.75" customHeight="1" x14ac:dyDescent="0.25">
      <c r="F380" s="74" t="s">
        <v>774</v>
      </c>
      <c r="G380" s="59" t="s">
        <v>460</v>
      </c>
      <c r="H380" s="57" t="s">
        <v>463</v>
      </c>
      <c r="I380" s="57" t="s">
        <v>464</v>
      </c>
      <c r="J380" s="57" t="s">
        <v>470</v>
      </c>
    </row>
    <row r="381" spans="6:10" x14ac:dyDescent="0.25">
      <c r="F381" s="74" t="s">
        <v>722</v>
      </c>
      <c r="G381" s="59" t="s">
        <v>453</v>
      </c>
      <c r="H381" s="57" t="s">
        <v>463</v>
      </c>
      <c r="I381" s="57" t="s">
        <v>464</v>
      </c>
      <c r="J381" s="57" t="s">
        <v>471</v>
      </c>
    </row>
    <row r="382" spans="6:10" x14ac:dyDescent="0.25">
      <c r="F382" s="74" t="s">
        <v>164</v>
      </c>
      <c r="G382" s="59" t="s">
        <v>454</v>
      </c>
      <c r="H382" s="57" t="s">
        <v>463</v>
      </c>
      <c r="I382" s="57" t="s">
        <v>464</v>
      </c>
      <c r="J382" s="57" t="s">
        <v>470</v>
      </c>
    </row>
    <row r="383" spans="6:10" x14ac:dyDescent="0.25">
      <c r="F383" s="74" t="s">
        <v>571</v>
      </c>
      <c r="G383" s="59" t="s">
        <v>460</v>
      </c>
      <c r="H383" s="57" t="s">
        <v>463</v>
      </c>
      <c r="I383" s="57" t="s">
        <v>466</v>
      </c>
      <c r="J383" s="57" t="s">
        <v>473</v>
      </c>
    </row>
    <row r="384" spans="6:10" x14ac:dyDescent="0.25">
      <c r="F384" s="74" t="s">
        <v>191</v>
      </c>
      <c r="G384" s="59" t="s">
        <v>457</v>
      </c>
      <c r="H384" s="57" t="s">
        <v>463</v>
      </c>
      <c r="I384" s="57" t="s">
        <v>464</v>
      </c>
      <c r="J384" s="57" t="s">
        <v>470</v>
      </c>
    </row>
    <row r="385" spans="6:10" x14ac:dyDescent="0.25">
      <c r="F385" s="74" t="s">
        <v>238</v>
      </c>
      <c r="G385" s="59" t="s">
        <v>453</v>
      </c>
      <c r="H385" s="57" t="s">
        <v>463</v>
      </c>
      <c r="I385" s="57" t="s">
        <v>464</v>
      </c>
      <c r="J385" s="57" t="s">
        <v>471</v>
      </c>
    </row>
    <row r="386" spans="6:10" x14ac:dyDescent="0.25">
      <c r="F386" s="74" t="s">
        <v>785</v>
      </c>
      <c r="G386" s="59" t="s">
        <v>460</v>
      </c>
      <c r="H386" s="57" t="s">
        <v>463</v>
      </c>
      <c r="I386" s="57" t="s">
        <v>464</v>
      </c>
      <c r="J386" s="57" t="s">
        <v>472</v>
      </c>
    </row>
    <row r="387" spans="6:10" x14ac:dyDescent="0.25">
      <c r="F387" s="74" t="s">
        <v>315</v>
      </c>
      <c r="G387" s="59" t="s">
        <v>455</v>
      </c>
      <c r="H387" s="57" t="s">
        <v>463</v>
      </c>
      <c r="I387" s="57" t="s">
        <v>466</v>
      </c>
      <c r="J387" s="57" t="s">
        <v>470</v>
      </c>
    </row>
    <row r="388" spans="6:10" x14ac:dyDescent="0.25">
      <c r="F388" s="74" t="s">
        <v>179</v>
      </c>
      <c r="G388" s="59" t="s">
        <v>456</v>
      </c>
      <c r="H388" s="57" t="s">
        <v>463</v>
      </c>
      <c r="I388" s="57" t="s">
        <v>464</v>
      </c>
      <c r="J388" s="57" t="s">
        <v>470</v>
      </c>
    </row>
    <row r="389" spans="6:10" x14ac:dyDescent="0.25">
      <c r="F389" s="74" t="s">
        <v>764</v>
      </c>
      <c r="G389" s="59" t="s">
        <v>460</v>
      </c>
      <c r="H389" s="57" t="s">
        <v>463</v>
      </c>
      <c r="I389" s="57" t="s">
        <v>464</v>
      </c>
      <c r="J389" s="57" t="s">
        <v>469</v>
      </c>
    </row>
    <row r="390" spans="6:10" ht="15.75" customHeight="1" x14ac:dyDescent="0.25">
      <c r="F390" s="74" t="s">
        <v>827</v>
      </c>
      <c r="G390" s="59" t="s">
        <v>804</v>
      </c>
      <c r="H390" s="57" t="s">
        <v>463</v>
      </c>
      <c r="I390" s="57" t="s">
        <v>464</v>
      </c>
      <c r="J390" s="57" t="s">
        <v>472</v>
      </c>
    </row>
    <row r="391" spans="6:10" ht="15.75" customHeight="1" x14ac:dyDescent="0.25">
      <c r="F391" s="74" t="s">
        <v>75</v>
      </c>
      <c r="G391" s="59" t="s">
        <v>454</v>
      </c>
      <c r="H391" s="57" t="s">
        <v>463</v>
      </c>
      <c r="I391" s="57" t="s">
        <v>464</v>
      </c>
      <c r="J391" s="57" t="s">
        <v>469</v>
      </c>
    </row>
    <row r="392" spans="6:10" x14ac:dyDescent="0.25">
      <c r="F392" s="74" t="s">
        <v>376</v>
      </c>
      <c r="G392" s="59" t="s">
        <v>452</v>
      </c>
      <c r="H392" s="57" t="s">
        <v>463</v>
      </c>
      <c r="I392" s="57" t="s">
        <v>467</v>
      </c>
      <c r="J392" s="57" t="s">
        <v>472</v>
      </c>
    </row>
    <row r="393" spans="6:10" x14ac:dyDescent="0.25">
      <c r="F393" s="74" t="s">
        <v>790</v>
      </c>
      <c r="G393" s="59" t="s">
        <v>460</v>
      </c>
      <c r="H393" s="57" t="s">
        <v>463</v>
      </c>
      <c r="I393" s="57" t="s">
        <v>468</v>
      </c>
      <c r="J393" s="57" t="s">
        <v>473</v>
      </c>
    </row>
    <row r="394" spans="6:10" x14ac:dyDescent="0.25">
      <c r="F394" s="74" t="s">
        <v>694</v>
      </c>
      <c r="G394" s="59" t="s">
        <v>456</v>
      </c>
      <c r="H394" s="57" t="s">
        <v>463</v>
      </c>
      <c r="I394" s="57" t="s">
        <v>464</v>
      </c>
      <c r="J394" s="57" t="s">
        <v>469</v>
      </c>
    </row>
    <row r="395" spans="6:10" x14ac:dyDescent="0.25">
      <c r="F395" s="74" t="s">
        <v>364</v>
      </c>
      <c r="G395" s="59" t="s">
        <v>457</v>
      </c>
      <c r="H395" s="57" t="s">
        <v>463</v>
      </c>
      <c r="I395" s="57" t="s">
        <v>466</v>
      </c>
      <c r="J395" s="57" t="s">
        <v>473</v>
      </c>
    </row>
    <row r="396" spans="6:10" x14ac:dyDescent="0.25">
      <c r="F396" s="74" t="s">
        <v>420</v>
      </c>
      <c r="G396" s="59" t="s">
        <v>804</v>
      </c>
      <c r="H396" s="57" t="s">
        <v>463</v>
      </c>
      <c r="I396" s="57" t="s">
        <v>466</v>
      </c>
      <c r="J396" s="57" t="s">
        <v>473</v>
      </c>
    </row>
    <row r="397" spans="6:10" x14ac:dyDescent="0.25">
      <c r="F397" s="74" t="s">
        <v>572</v>
      </c>
      <c r="G397" s="59" t="s">
        <v>460</v>
      </c>
      <c r="H397" s="57" t="s">
        <v>463</v>
      </c>
      <c r="I397" s="57" t="s">
        <v>464</v>
      </c>
      <c r="J397" s="57" t="s">
        <v>469</v>
      </c>
    </row>
    <row r="398" spans="6:10" x14ac:dyDescent="0.25">
      <c r="F398" s="74" t="s">
        <v>711</v>
      </c>
      <c r="G398" s="59" t="s">
        <v>709</v>
      </c>
      <c r="H398" s="57" t="s">
        <v>463</v>
      </c>
      <c r="I398" s="57" t="s">
        <v>464</v>
      </c>
      <c r="J398" s="57" t="s">
        <v>470</v>
      </c>
    </row>
    <row r="399" spans="6:10" x14ac:dyDescent="0.25">
      <c r="F399" s="74" t="s">
        <v>807</v>
      </c>
      <c r="G399" s="59" t="s">
        <v>804</v>
      </c>
      <c r="H399" s="57" t="s">
        <v>463</v>
      </c>
      <c r="I399" s="57" t="s">
        <v>464</v>
      </c>
      <c r="J399" s="57" t="s">
        <v>469</v>
      </c>
    </row>
    <row r="400" spans="6:10" x14ac:dyDescent="0.25">
      <c r="F400" s="74" t="s">
        <v>334</v>
      </c>
      <c r="G400" s="59" t="s">
        <v>457</v>
      </c>
      <c r="H400" s="57" t="s">
        <v>463</v>
      </c>
      <c r="I400" s="57" t="s">
        <v>466</v>
      </c>
      <c r="J400" s="57" t="s">
        <v>471</v>
      </c>
    </row>
    <row r="401" spans="6:10" ht="15.75" customHeight="1" x14ac:dyDescent="0.25">
      <c r="F401" s="74" t="s">
        <v>695</v>
      </c>
      <c r="G401" s="59" t="s">
        <v>456</v>
      </c>
      <c r="H401" s="57" t="s">
        <v>463</v>
      </c>
      <c r="I401" s="57" t="s">
        <v>464</v>
      </c>
      <c r="J401" s="57" t="s">
        <v>469</v>
      </c>
    </row>
    <row r="402" spans="6:10" ht="15.75" customHeight="1" x14ac:dyDescent="0.25">
      <c r="F402" s="74" t="s">
        <v>723</v>
      </c>
      <c r="G402" s="59" t="s">
        <v>453</v>
      </c>
      <c r="H402" s="57" t="s">
        <v>463</v>
      </c>
      <c r="I402" s="57" t="s">
        <v>464</v>
      </c>
      <c r="J402" s="57" t="s">
        <v>471</v>
      </c>
    </row>
    <row r="403" spans="6:10" x14ac:dyDescent="0.25">
      <c r="F403" s="74" t="s">
        <v>335</v>
      </c>
      <c r="G403" s="59" t="s">
        <v>457</v>
      </c>
      <c r="H403" s="57" t="s">
        <v>463</v>
      </c>
      <c r="I403" s="57" t="s">
        <v>466</v>
      </c>
      <c r="J403" s="57" t="s">
        <v>471</v>
      </c>
    </row>
    <row r="404" spans="6:10" ht="15.75" customHeight="1" x14ac:dyDescent="0.25">
      <c r="F404" s="74" t="s">
        <v>422</v>
      </c>
      <c r="G404" s="59" t="s">
        <v>804</v>
      </c>
      <c r="H404" s="57" t="s">
        <v>463</v>
      </c>
      <c r="I404" s="57" t="s">
        <v>466</v>
      </c>
      <c r="J404" s="57" t="s">
        <v>474</v>
      </c>
    </row>
    <row r="405" spans="6:10" x14ac:dyDescent="0.25">
      <c r="F405" s="74" t="s">
        <v>623</v>
      </c>
      <c r="G405" s="59" t="s">
        <v>460</v>
      </c>
      <c r="H405" s="57" t="s">
        <v>463</v>
      </c>
      <c r="I405" s="57" t="s">
        <v>464</v>
      </c>
      <c r="J405" s="57" t="s">
        <v>470</v>
      </c>
    </row>
    <row r="406" spans="6:10" x14ac:dyDescent="0.25">
      <c r="F406" s="74" t="s">
        <v>574</v>
      </c>
      <c r="G406" s="59" t="s">
        <v>460</v>
      </c>
      <c r="H406" s="57" t="s">
        <v>463</v>
      </c>
      <c r="I406" s="57" t="s">
        <v>464</v>
      </c>
      <c r="J406" s="57" t="s">
        <v>473</v>
      </c>
    </row>
    <row r="407" spans="6:10" x14ac:dyDescent="0.25">
      <c r="F407" s="74" t="s">
        <v>406</v>
      </c>
      <c r="G407" s="59" t="s">
        <v>804</v>
      </c>
      <c r="H407" s="57" t="s">
        <v>463</v>
      </c>
      <c r="I407" s="57" t="s">
        <v>464</v>
      </c>
      <c r="J407" s="57" t="s">
        <v>471</v>
      </c>
    </row>
    <row r="408" spans="6:10" ht="15.75" customHeight="1" x14ac:dyDescent="0.25">
      <c r="F408" s="74" t="s">
        <v>716</v>
      </c>
      <c r="G408" s="59" t="s">
        <v>456</v>
      </c>
      <c r="H408" s="57" t="s">
        <v>463</v>
      </c>
      <c r="I408" s="57" t="s">
        <v>464</v>
      </c>
      <c r="J408" s="57" t="s">
        <v>470</v>
      </c>
    </row>
    <row r="409" spans="6:10" ht="15.75" customHeight="1" x14ac:dyDescent="0.25">
      <c r="F409" s="74" t="s">
        <v>846</v>
      </c>
      <c r="G409" s="59" t="s">
        <v>792</v>
      </c>
      <c r="H409" s="57" t="s">
        <v>463</v>
      </c>
      <c r="I409" s="57" t="s">
        <v>464</v>
      </c>
      <c r="J409" s="57" t="s">
        <v>469</v>
      </c>
    </row>
    <row r="410" spans="6:10" x14ac:dyDescent="0.25">
      <c r="F410" s="74" t="s">
        <v>336</v>
      </c>
      <c r="G410" s="59" t="s">
        <v>457</v>
      </c>
      <c r="H410" s="57" t="s">
        <v>463</v>
      </c>
      <c r="I410" s="57" t="s">
        <v>466</v>
      </c>
      <c r="J410" s="57" t="s">
        <v>471</v>
      </c>
    </row>
    <row r="411" spans="6:10" x14ac:dyDescent="0.25">
      <c r="F411" s="74" t="s">
        <v>835</v>
      </c>
      <c r="G411" s="59" t="s">
        <v>792</v>
      </c>
      <c r="H411" s="57" t="s">
        <v>463</v>
      </c>
      <c r="I411" s="57" t="s">
        <v>464</v>
      </c>
      <c r="J411" s="57" t="s">
        <v>469</v>
      </c>
    </row>
    <row r="412" spans="6:10" x14ac:dyDescent="0.25">
      <c r="F412" s="74" t="s">
        <v>731</v>
      </c>
      <c r="G412" s="59" t="s">
        <v>452</v>
      </c>
      <c r="H412" s="57" t="s">
        <v>463</v>
      </c>
      <c r="I412" s="57" t="s">
        <v>464</v>
      </c>
      <c r="J412" s="57" t="s">
        <v>472</v>
      </c>
    </row>
    <row r="413" spans="6:10" ht="15.75" customHeight="1" x14ac:dyDescent="0.25">
      <c r="F413" s="74" t="s">
        <v>576</v>
      </c>
      <c r="G413" s="59" t="s">
        <v>460</v>
      </c>
      <c r="H413" s="57" t="s">
        <v>463</v>
      </c>
      <c r="I413" s="57" t="s">
        <v>464</v>
      </c>
      <c r="J413" s="57" t="s">
        <v>471</v>
      </c>
    </row>
    <row r="414" spans="6:10" x14ac:dyDescent="0.25">
      <c r="F414" s="74" t="s">
        <v>176</v>
      </c>
      <c r="G414" s="59" t="s">
        <v>455</v>
      </c>
      <c r="H414" s="57" t="s">
        <v>463</v>
      </c>
      <c r="I414" s="57" t="s">
        <v>464</v>
      </c>
      <c r="J414" s="57" t="s">
        <v>470</v>
      </c>
    </row>
    <row r="415" spans="6:10" ht="15.75" customHeight="1" x14ac:dyDescent="0.25">
      <c r="F415" s="74" t="s">
        <v>708</v>
      </c>
      <c r="G415" s="59" t="s">
        <v>453</v>
      </c>
      <c r="H415" s="57" t="s">
        <v>463</v>
      </c>
      <c r="I415" s="57" t="s">
        <v>464</v>
      </c>
      <c r="J415" s="57" t="s">
        <v>470</v>
      </c>
    </row>
    <row r="416" spans="6:10" ht="15.75" customHeight="1" x14ac:dyDescent="0.25">
      <c r="F416" s="74" t="s">
        <v>350</v>
      </c>
      <c r="G416" s="59" t="s">
        <v>453</v>
      </c>
      <c r="H416" s="57" t="s">
        <v>463</v>
      </c>
      <c r="I416" s="57" t="s">
        <v>466</v>
      </c>
      <c r="J416" s="57" t="s">
        <v>472</v>
      </c>
    </row>
    <row r="417" spans="6:10" x14ac:dyDescent="0.25">
      <c r="F417" s="74" t="s">
        <v>627</v>
      </c>
      <c r="G417" s="59" t="s">
        <v>460</v>
      </c>
      <c r="H417" s="57" t="s">
        <v>463</v>
      </c>
      <c r="I417" s="57" t="s">
        <v>466</v>
      </c>
      <c r="J417" s="57" t="s">
        <v>471</v>
      </c>
    </row>
    <row r="418" spans="6:10" ht="15.75" customHeight="1" x14ac:dyDescent="0.25">
      <c r="F418" s="74" t="s">
        <v>577</v>
      </c>
      <c r="G418" s="59" t="s">
        <v>460</v>
      </c>
      <c r="H418" s="57" t="s">
        <v>463</v>
      </c>
      <c r="I418" s="57" t="s">
        <v>464</v>
      </c>
      <c r="J418" s="57" t="s">
        <v>469</v>
      </c>
    </row>
    <row r="419" spans="6:10" x14ac:dyDescent="0.25">
      <c r="F419" s="74" t="s">
        <v>688</v>
      </c>
      <c r="G419" s="59" t="s">
        <v>453</v>
      </c>
      <c r="H419" s="57" t="s">
        <v>463</v>
      </c>
      <c r="I419" s="57" t="s">
        <v>464</v>
      </c>
      <c r="J419" s="57" t="s">
        <v>469</v>
      </c>
    </row>
    <row r="420" spans="6:10" x14ac:dyDescent="0.25">
      <c r="F420" s="74" t="s">
        <v>396</v>
      </c>
      <c r="G420" s="59" t="s">
        <v>804</v>
      </c>
      <c r="H420" s="57" t="s">
        <v>463</v>
      </c>
      <c r="I420" s="57" t="s">
        <v>464</v>
      </c>
      <c r="J420" s="57" t="s">
        <v>470</v>
      </c>
    </row>
    <row r="421" spans="6:10" x14ac:dyDescent="0.25">
      <c r="F421" s="74" t="s">
        <v>578</v>
      </c>
      <c r="G421" s="59" t="s">
        <v>460</v>
      </c>
      <c r="H421" s="57" t="s">
        <v>463</v>
      </c>
      <c r="I421" s="57" t="s">
        <v>464</v>
      </c>
      <c r="J421" s="57" t="s">
        <v>470</v>
      </c>
    </row>
    <row r="422" spans="6:10" x14ac:dyDescent="0.25">
      <c r="F422" s="74" t="s">
        <v>579</v>
      </c>
      <c r="G422" s="59" t="s">
        <v>460</v>
      </c>
      <c r="H422" s="57" t="s">
        <v>463</v>
      </c>
      <c r="I422" s="57" t="s">
        <v>467</v>
      </c>
      <c r="J422" s="57" t="s">
        <v>471</v>
      </c>
    </row>
    <row r="423" spans="6:10" x14ac:dyDescent="0.25">
      <c r="F423" s="74" t="s">
        <v>198</v>
      </c>
      <c r="G423" s="59" t="s">
        <v>453</v>
      </c>
      <c r="H423" s="57" t="s">
        <v>465</v>
      </c>
      <c r="I423" s="57" t="s">
        <v>464</v>
      </c>
      <c r="J423" s="57" t="s">
        <v>470</v>
      </c>
    </row>
    <row r="424" spans="6:10" x14ac:dyDescent="0.25">
      <c r="F424" s="74" t="s">
        <v>326</v>
      </c>
      <c r="G424" s="59" t="s">
        <v>454</v>
      </c>
      <c r="H424" s="57" t="s">
        <v>463</v>
      </c>
      <c r="I424" s="57" t="s">
        <v>466</v>
      </c>
      <c r="J424" s="57" t="s">
        <v>471</v>
      </c>
    </row>
    <row r="425" spans="6:10" x14ac:dyDescent="0.25">
      <c r="F425" s="74" t="s">
        <v>327</v>
      </c>
      <c r="G425" s="59" t="s">
        <v>454</v>
      </c>
      <c r="H425" s="57" t="s">
        <v>463</v>
      </c>
      <c r="I425" s="57" t="s">
        <v>466</v>
      </c>
      <c r="J425" s="57" t="s">
        <v>471</v>
      </c>
    </row>
    <row r="426" spans="6:10" x14ac:dyDescent="0.25">
      <c r="F426" s="74" t="s">
        <v>845</v>
      </c>
      <c r="G426" s="59" t="s">
        <v>792</v>
      </c>
      <c r="H426" s="57" t="s">
        <v>463</v>
      </c>
      <c r="I426" s="57" t="s">
        <v>464</v>
      </c>
      <c r="J426" s="57" t="s">
        <v>472</v>
      </c>
    </row>
    <row r="427" spans="6:10" x14ac:dyDescent="0.25">
      <c r="F427" s="74" t="s">
        <v>610</v>
      </c>
      <c r="G427" s="59" t="s">
        <v>792</v>
      </c>
      <c r="H427" s="57" t="s">
        <v>463</v>
      </c>
      <c r="I427" s="57" t="s">
        <v>467</v>
      </c>
      <c r="J427" s="57" t="s">
        <v>471</v>
      </c>
    </row>
    <row r="428" spans="6:10" x14ac:dyDescent="0.25">
      <c r="F428" s="74" t="s">
        <v>820</v>
      </c>
      <c r="G428" s="59" t="s">
        <v>804</v>
      </c>
      <c r="H428" s="57" t="s">
        <v>463</v>
      </c>
      <c r="I428" s="57" t="s">
        <v>464</v>
      </c>
      <c r="J428" s="57" t="s">
        <v>470</v>
      </c>
    </row>
    <row r="429" spans="6:10" x14ac:dyDescent="0.25">
      <c r="F429" s="74" t="s">
        <v>125</v>
      </c>
      <c r="G429" s="59" t="s">
        <v>452</v>
      </c>
      <c r="H429" s="57" t="s">
        <v>463</v>
      </c>
      <c r="I429" s="57" t="s">
        <v>466</v>
      </c>
      <c r="J429" s="57" t="s">
        <v>470</v>
      </c>
    </row>
    <row r="430" spans="6:10" x14ac:dyDescent="0.25">
      <c r="F430" s="74" t="s">
        <v>765</v>
      </c>
      <c r="G430" s="59" t="s">
        <v>460</v>
      </c>
      <c r="H430" s="57" t="s">
        <v>463</v>
      </c>
      <c r="I430" s="57" t="s">
        <v>464</v>
      </c>
      <c r="J430" s="57" t="s">
        <v>469</v>
      </c>
    </row>
    <row r="431" spans="6:10" x14ac:dyDescent="0.25">
      <c r="F431" s="74" t="s">
        <v>724</v>
      </c>
      <c r="G431" s="59" t="s">
        <v>453</v>
      </c>
      <c r="H431" s="57" t="s">
        <v>463</v>
      </c>
      <c r="I431" s="57" t="s">
        <v>464</v>
      </c>
      <c r="J431" s="57" t="s">
        <v>471</v>
      </c>
    </row>
    <row r="432" spans="6:10" x14ac:dyDescent="0.25">
      <c r="F432" s="74" t="s">
        <v>400</v>
      </c>
      <c r="G432" s="59" t="s">
        <v>804</v>
      </c>
      <c r="H432" s="57" t="s">
        <v>463</v>
      </c>
      <c r="I432" s="57" t="s">
        <v>464</v>
      </c>
      <c r="J432" s="57" t="s">
        <v>470</v>
      </c>
    </row>
    <row r="433" spans="6:10" x14ac:dyDescent="0.25">
      <c r="F433" s="74" t="s">
        <v>738</v>
      </c>
      <c r="G433" s="59" t="s">
        <v>709</v>
      </c>
      <c r="H433" s="57" t="s">
        <v>463</v>
      </c>
      <c r="I433" s="57" t="s">
        <v>466</v>
      </c>
      <c r="J433" s="57" t="s">
        <v>471</v>
      </c>
    </row>
    <row r="434" spans="6:10" x14ac:dyDescent="0.25">
      <c r="F434" s="74" t="s">
        <v>720</v>
      </c>
      <c r="G434" s="59" t="s">
        <v>452</v>
      </c>
      <c r="H434" s="57" t="s">
        <v>463</v>
      </c>
      <c r="I434" s="57" t="s">
        <v>464</v>
      </c>
      <c r="J434" s="57" t="s">
        <v>471</v>
      </c>
    </row>
    <row r="435" spans="6:10" ht="15.75" customHeight="1" x14ac:dyDescent="0.25">
      <c r="F435" s="74" t="s">
        <v>344</v>
      </c>
      <c r="G435" s="59" t="s">
        <v>454</v>
      </c>
      <c r="H435" s="57" t="s">
        <v>465</v>
      </c>
      <c r="I435" s="57" t="s">
        <v>466</v>
      </c>
      <c r="J435" s="57" t="s">
        <v>471</v>
      </c>
    </row>
    <row r="436" spans="6:10" x14ac:dyDescent="0.25">
      <c r="F436" s="74" t="s">
        <v>252</v>
      </c>
      <c r="G436" s="59" t="s">
        <v>454</v>
      </c>
      <c r="H436" s="57" t="s">
        <v>463</v>
      </c>
      <c r="I436" s="57" t="s">
        <v>464</v>
      </c>
      <c r="J436" s="57" t="s">
        <v>471</v>
      </c>
    </row>
    <row r="437" spans="6:10" x14ac:dyDescent="0.25">
      <c r="F437" s="74" t="s">
        <v>852</v>
      </c>
      <c r="G437" s="59" t="s">
        <v>460</v>
      </c>
      <c r="H437" s="57" t="s">
        <v>465</v>
      </c>
      <c r="I437" s="57" t="s">
        <v>464</v>
      </c>
      <c r="J437" s="57" t="s">
        <v>469</v>
      </c>
    </row>
    <row r="438" spans="6:10" ht="15.75" customHeight="1" x14ac:dyDescent="0.25">
      <c r="F438" s="74" t="s">
        <v>421</v>
      </c>
      <c r="G438" s="59" t="s">
        <v>804</v>
      </c>
      <c r="H438" s="57" t="s">
        <v>463</v>
      </c>
      <c r="I438" s="57" t="s">
        <v>466</v>
      </c>
      <c r="J438" s="57" t="s">
        <v>473</v>
      </c>
    </row>
    <row r="439" spans="6:10" ht="15.75" customHeight="1" x14ac:dyDescent="0.25">
      <c r="F439" s="74" t="s">
        <v>849</v>
      </c>
      <c r="G439" s="59" t="s">
        <v>454</v>
      </c>
      <c r="H439" s="57" t="s">
        <v>463</v>
      </c>
      <c r="I439" s="57" t="s">
        <v>464</v>
      </c>
      <c r="J439" s="57" t="s">
        <v>471</v>
      </c>
    </row>
    <row r="440" spans="6:10" x14ac:dyDescent="0.25">
      <c r="F440" s="74" t="s">
        <v>320</v>
      </c>
      <c r="G440" s="59" t="s">
        <v>452</v>
      </c>
      <c r="H440" s="57" t="s">
        <v>463</v>
      </c>
      <c r="I440" s="57" t="s">
        <v>467</v>
      </c>
      <c r="J440" s="57" t="s">
        <v>471</v>
      </c>
    </row>
    <row r="441" spans="6:10" x14ac:dyDescent="0.25">
      <c r="F441" s="74" t="s">
        <v>775</v>
      </c>
      <c r="G441" s="59" t="s">
        <v>460</v>
      </c>
      <c r="H441" s="57" t="s">
        <v>463</v>
      </c>
      <c r="I441" s="57" t="s">
        <v>464</v>
      </c>
      <c r="J441" s="57" t="s">
        <v>470</v>
      </c>
    </row>
    <row r="442" spans="6:10" x14ac:dyDescent="0.25">
      <c r="F442" s="74" t="s">
        <v>97</v>
      </c>
      <c r="G442" s="59" t="s">
        <v>457</v>
      </c>
      <c r="H442" s="57" t="s">
        <v>463</v>
      </c>
      <c r="I442" s="57" t="s">
        <v>464</v>
      </c>
      <c r="J442" s="57" t="s">
        <v>469</v>
      </c>
    </row>
    <row r="443" spans="6:10" x14ac:dyDescent="0.25">
      <c r="F443" s="74" t="s">
        <v>192</v>
      </c>
      <c r="G443" s="59" t="s">
        <v>457</v>
      </c>
      <c r="H443" s="57" t="s">
        <v>463</v>
      </c>
      <c r="I443" s="57" t="s">
        <v>464</v>
      </c>
      <c r="J443" s="57" t="s">
        <v>470</v>
      </c>
    </row>
    <row r="444" spans="6:10" x14ac:dyDescent="0.25">
      <c r="F444" s="74" t="s">
        <v>339</v>
      </c>
      <c r="G444" s="59" t="s">
        <v>452</v>
      </c>
      <c r="H444" s="57" t="s">
        <v>465</v>
      </c>
      <c r="I444" s="57" t="s">
        <v>466</v>
      </c>
      <c r="J444" s="57" t="s">
        <v>471</v>
      </c>
    </row>
    <row r="445" spans="6:10" x14ac:dyDescent="0.25">
      <c r="F445" s="74" t="s">
        <v>776</v>
      </c>
      <c r="G445" s="59" t="s">
        <v>460</v>
      </c>
      <c r="H445" s="57" t="s">
        <v>463</v>
      </c>
      <c r="I445" s="57" t="s">
        <v>464</v>
      </c>
      <c r="J445" s="57" t="s">
        <v>470</v>
      </c>
    </row>
    <row r="446" spans="6:10" x14ac:dyDescent="0.25">
      <c r="F446" s="74" t="s">
        <v>840</v>
      </c>
      <c r="G446" s="59" t="s">
        <v>804</v>
      </c>
      <c r="H446" s="57" t="s">
        <v>463</v>
      </c>
      <c r="I446" s="57" t="s">
        <v>464</v>
      </c>
      <c r="J446" s="57" t="s">
        <v>469</v>
      </c>
    </row>
    <row r="447" spans="6:10" x14ac:dyDescent="0.25">
      <c r="F447" s="74" t="s">
        <v>98</v>
      </c>
      <c r="G447" s="59" t="s">
        <v>452</v>
      </c>
      <c r="H447" s="57" t="s">
        <v>465</v>
      </c>
      <c r="I447" s="57" t="s">
        <v>464</v>
      </c>
      <c r="J447" s="57" t="s">
        <v>469</v>
      </c>
    </row>
    <row r="448" spans="6:10" ht="15.75" customHeight="1" x14ac:dyDescent="0.25">
      <c r="F448" s="74" t="s">
        <v>721</v>
      </c>
      <c r="G448" s="59" t="s">
        <v>452</v>
      </c>
      <c r="H448" s="57" t="s">
        <v>463</v>
      </c>
      <c r="I448" s="57" t="s">
        <v>464</v>
      </c>
      <c r="J448" s="57" t="s">
        <v>471</v>
      </c>
    </row>
    <row r="449" spans="6:10" ht="15.75" customHeight="1" x14ac:dyDescent="0.25">
      <c r="F449" s="74" t="s">
        <v>358</v>
      </c>
      <c r="G449" s="59" t="s">
        <v>456</v>
      </c>
      <c r="H449" s="57" t="s">
        <v>463</v>
      </c>
      <c r="I449" s="57" t="s">
        <v>466</v>
      </c>
      <c r="J449" s="57" t="s">
        <v>472</v>
      </c>
    </row>
    <row r="450" spans="6:10" x14ac:dyDescent="0.25">
      <c r="F450" s="74" t="s">
        <v>368</v>
      </c>
      <c r="G450" s="59" t="s">
        <v>454</v>
      </c>
      <c r="H450" s="57" t="s">
        <v>465</v>
      </c>
      <c r="I450" s="57" t="s">
        <v>466</v>
      </c>
      <c r="J450" s="57" t="s">
        <v>474</v>
      </c>
    </row>
    <row r="451" spans="6:10" x14ac:dyDescent="0.25">
      <c r="F451" s="74" t="s">
        <v>390</v>
      </c>
      <c r="G451" s="59" t="s">
        <v>804</v>
      </c>
      <c r="H451" s="57" t="s">
        <v>463</v>
      </c>
      <c r="I451" s="57" t="s">
        <v>464</v>
      </c>
      <c r="J451" s="57" t="s">
        <v>469</v>
      </c>
    </row>
    <row r="452" spans="6:10" x14ac:dyDescent="0.25">
      <c r="F452" s="74" t="s">
        <v>844</v>
      </c>
      <c r="G452" s="59" t="s">
        <v>804</v>
      </c>
      <c r="H452" s="57" t="s">
        <v>463</v>
      </c>
      <c r="I452" s="57" t="s">
        <v>464</v>
      </c>
      <c r="J452" s="57" t="s">
        <v>471</v>
      </c>
    </row>
    <row r="453" spans="6:10" x14ac:dyDescent="0.25">
      <c r="F453" s="74" t="s">
        <v>337</v>
      </c>
      <c r="G453" s="59" t="s">
        <v>457</v>
      </c>
      <c r="H453" s="57" t="s">
        <v>463</v>
      </c>
      <c r="I453" s="57" t="s">
        <v>466</v>
      </c>
      <c r="J453" s="57" t="s">
        <v>471</v>
      </c>
    </row>
    <row r="454" spans="6:10" x14ac:dyDescent="0.25">
      <c r="F454" s="74" t="s">
        <v>584</v>
      </c>
      <c r="G454" s="59" t="s">
        <v>460</v>
      </c>
      <c r="H454" s="57" t="s">
        <v>463</v>
      </c>
      <c r="I454" s="57" t="s">
        <v>464</v>
      </c>
      <c r="J454" s="57" t="s">
        <v>469</v>
      </c>
    </row>
    <row r="455" spans="6:10" x14ac:dyDescent="0.25">
      <c r="F455" s="74" t="s">
        <v>585</v>
      </c>
      <c r="G455" s="59" t="s">
        <v>460</v>
      </c>
      <c r="H455" s="57" t="s">
        <v>463</v>
      </c>
      <c r="I455" s="57" t="s">
        <v>464</v>
      </c>
      <c r="J455" s="57" t="s">
        <v>471</v>
      </c>
    </row>
    <row r="456" spans="6:10" x14ac:dyDescent="0.25">
      <c r="F456" s="74" t="s">
        <v>414</v>
      </c>
      <c r="G456" s="59" t="s">
        <v>804</v>
      </c>
      <c r="H456" s="57" t="s">
        <v>463</v>
      </c>
      <c r="I456" s="57" t="s">
        <v>464</v>
      </c>
      <c r="J456" s="57" t="s">
        <v>473</v>
      </c>
    </row>
    <row r="457" spans="6:10" x14ac:dyDescent="0.25">
      <c r="F457" s="74" t="s">
        <v>338</v>
      </c>
      <c r="G457" s="59" t="s">
        <v>457</v>
      </c>
      <c r="H457" s="57" t="s">
        <v>463</v>
      </c>
      <c r="I457" s="57" t="s">
        <v>466</v>
      </c>
      <c r="J457" s="57" t="s">
        <v>471</v>
      </c>
    </row>
    <row r="458" spans="6:10" x14ac:dyDescent="0.25">
      <c r="F458" s="74" t="s">
        <v>795</v>
      </c>
      <c r="G458" s="59" t="s">
        <v>792</v>
      </c>
      <c r="H458" s="57" t="s">
        <v>463</v>
      </c>
      <c r="I458" s="57" t="s">
        <v>464</v>
      </c>
      <c r="J458" s="57" t="s">
        <v>470</v>
      </c>
    </row>
    <row r="459" spans="6:10" x14ac:dyDescent="0.25">
      <c r="F459" s="74" t="s">
        <v>586</v>
      </c>
      <c r="G459" s="59" t="s">
        <v>460</v>
      </c>
      <c r="H459" s="57" t="s">
        <v>463</v>
      </c>
      <c r="I459" s="57" t="s">
        <v>464</v>
      </c>
      <c r="J459" s="57" t="s">
        <v>470</v>
      </c>
    </row>
    <row r="460" spans="6:10" x14ac:dyDescent="0.25">
      <c r="F460" s="74" t="s">
        <v>830</v>
      </c>
      <c r="G460" s="59" t="s">
        <v>804</v>
      </c>
      <c r="H460" s="57" t="s">
        <v>463</v>
      </c>
      <c r="I460" s="57" t="s">
        <v>466</v>
      </c>
      <c r="J460" s="57" t="s">
        <v>474</v>
      </c>
    </row>
    <row r="461" spans="6:10" x14ac:dyDescent="0.25">
      <c r="F461" s="74" t="s">
        <v>328</v>
      </c>
      <c r="G461" s="59" t="s">
        <v>454</v>
      </c>
      <c r="H461" s="57" t="s">
        <v>463</v>
      </c>
      <c r="I461" s="57" t="s">
        <v>466</v>
      </c>
      <c r="J461" s="57" t="s">
        <v>471</v>
      </c>
    </row>
    <row r="462" spans="6:10" x14ac:dyDescent="0.25">
      <c r="F462" s="74" t="s">
        <v>587</v>
      </c>
      <c r="G462" s="59" t="s">
        <v>460</v>
      </c>
      <c r="H462" s="57" t="s">
        <v>463</v>
      </c>
      <c r="I462" s="57" t="s">
        <v>467</v>
      </c>
      <c r="J462" s="57" t="s">
        <v>473</v>
      </c>
    </row>
    <row r="463" spans="6:10" x14ac:dyDescent="0.25">
      <c r="F463" s="74" t="s">
        <v>221</v>
      </c>
      <c r="G463" s="59" t="s">
        <v>452</v>
      </c>
      <c r="H463" s="57" t="s">
        <v>463</v>
      </c>
      <c r="I463" s="57" t="s">
        <v>466</v>
      </c>
      <c r="J463" s="57" t="s">
        <v>471</v>
      </c>
    </row>
    <row r="464" spans="6:10" x14ac:dyDescent="0.25">
      <c r="F464" s="74" t="s">
        <v>589</v>
      </c>
      <c r="G464" s="59" t="s">
        <v>460</v>
      </c>
      <c r="H464" s="57" t="s">
        <v>463</v>
      </c>
      <c r="I464" s="57" t="s">
        <v>466</v>
      </c>
      <c r="J464" s="57" t="s">
        <v>471</v>
      </c>
    </row>
    <row r="465" spans="6:10" x14ac:dyDescent="0.25">
      <c r="F465" s="74" t="s">
        <v>259</v>
      </c>
      <c r="G465" s="59" t="s">
        <v>455</v>
      </c>
      <c r="H465" s="57" t="s">
        <v>463</v>
      </c>
      <c r="I465" s="57" t="s">
        <v>464</v>
      </c>
      <c r="J465" s="57" t="s">
        <v>471</v>
      </c>
    </row>
    <row r="466" spans="6:10" ht="15.75" customHeight="1" x14ac:dyDescent="0.25">
      <c r="F466" s="74" t="s">
        <v>323</v>
      </c>
      <c r="G466" s="59" t="s">
        <v>453</v>
      </c>
      <c r="H466" s="57" t="s">
        <v>463</v>
      </c>
      <c r="I466" s="57" t="s">
        <v>466</v>
      </c>
      <c r="J466" s="57" t="s">
        <v>471</v>
      </c>
    </row>
    <row r="467" spans="6:10" x14ac:dyDescent="0.25">
      <c r="F467" s="74" t="s">
        <v>591</v>
      </c>
      <c r="G467" s="59" t="s">
        <v>460</v>
      </c>
      <c r="H467" s="57" t="s">
        <v>463</v>
      </c>
      <c r="I467" s="57" t="s">
        <v>466</v>
      </c>
      <c r="J467" s="57" t="s">
        <v>473</v>
      </c>
    </row>
    <row r="468" spans="6:10" x14ac:dyDescent="0.25">
      <c r="F468" s="74" t="s">
        <v>91</v>
      </c>
      <c r="G468" s="59" t="s">
        <v>456</v>
      </c>
      <c r="H468" s="57" t="s">
        <v>463</v>
      </c>
      <c r="I468" s="57" t="s">
        <v>464</v>
      </c>
      <c r="J468" s="57" t="s">
        <v>469</v>
      </c>
    </row>
    <row r="469" spans="6:10" x14ac:dyDescent="0.25">
      <c r="F469" s="74" t="s">
        <v>330</v>
      </c>
      <c r="G469" s="59" t="s">
        <v>456</v>
      </c>
      <c r="H469" s="57" t="s">
        <v>463</v>
      </c>
      <c r="I469" s="57" t="s">
        <v>466</v>
      </c>
      <c r="J469" s="57" t="s">
        <v>471</v>
      </c>
    </row>
    <row r="470" spans="6:10" x14ac:dyDescent="0.25">
      <c r="F470" s="74" t="s">
        <v>733</v>
      </c>
      <c r="G470" s="59" t="s">
        <v>453</v>
      </c>
      <c r="H470" s="57" t="s">
        <v>463</v>
      </c>
      <c r="I470" s="57" t="s">
        <v>464</v>
      </c>
      <c r="J470" s="57" t="s">
        <v>473</v>
      </c>
    </row>
    <row r="471" spans="6:10" x14ac:dyDescent="0.25">
      <c r="F471" s="74" t="s">
        <v>838</v>
      </c>
      <c r="G471" s="59" t="s">
        <v>460</v>
      </c>
      <c r="H471" s="57" t="s">
        <v>463</v>
      </c>
      <c r="I471" s="57" t="s">
        <v>464</v>
      </c>
      <c r="J471" s="57" t="s">
        <v>469</v>
      </c>
    </row>
    <row r="472" spans="6:10" ht="15.75" customHeight="1" x14ac:dyDescent="0.25">
      <c r="F472" s="74" t="s">
        <v>166</v>
      </c>
      <c r="G472" s="59" t="s">
        <v>454</v>
      </c>
      <c r="H472" s="57" t="s">
        <v>463</v>
      </c>
      <c r="I472" s="57" t="s">
        <v>464</v>
      </c>
      <c r="J472" s="57" t="s">
        <v>470</v>
      </c>
    </row>
    <row r="473" spans="6:10" x14ac:dyDescent="0.25">
      <c r="F473" s="74" t="s">
        <v>593</v>
      </c>
      <c r="G473" s="59" t="s">
        <v>460</v>
      </c>
      <c r="H473" s="57" t="s">
        <v>463</v>
      </c>
      <c r="I473" s="57" t="s">
        <v>464</v>
      </c>
      <c r="J473" s="57" t="s">
        <v>472</v>
      </c>
    </row>
    <row r="474" spans="6:10" x14ac:dyDescent="0.25">
      <c r="F474" s="74" t="s">
        <v>363</v>
      </c>
      <c r="G474" s="59" t="s">
        <v>454</v>
      </c>
      <c r="H474" s="57" t="s">
        <v>465</v>
      </c>
      <c r="I474" s="57" t="s">
        <v>466</v>
      </c>
      <c r="J474" s="57" t="s">
        <v>472</v>
      </c>
    </row>
    <row r="475" spans="6:10" x14ac:dyDescent="0.25">
      <c r="F475" s="74" t="s">
        <v>429</v>
      </c>
      <c r="G475" s="59" t="s">
        <v>804</v>
      </c>
      <c r="H475" s="57" t="s">
        <v>465</v>
      </c>
      <c r="I475" s="57" t="s">
        <v>464</v>
      </c>
      <c r="J475" s="57" t="s">
        <v>470</v>
      </c>
    </row>
    <row r="476" spans="6:10" x14ac:dyDescent="0.25">
      <c r="F476" s="74" t="s">
        <v>594</v>
      </c>
      <c r="G476" s="59" t="s">
        <v>460</v>
      </c>
      <c r="H476" s="57" t="s">
        <v>463</v>
      </c>
      <c r="I476" s="57" t="s">
        <v>466</v>
      </c>
      <c r="J476" s="57" t="s">
        <v>471</v>
      </c>
    </row>
    <row r="477" spans="6:10" x14ac:dyDescent="0.25">
      <c r="F477" s="74" t="s">
        <v>839</v>
      </c>
      <c r="G477" s="59" t="s">
        <v>460</v>
      </c>
      <c r="H477" s="57" t="s">
        <v>463</v>
      </c>
      <c r="I477" s="57" t="s">
        <v>464</v>
      </c>
      <c r="J477" s="57" t="s">
        <v>470</v>
      </c>
    </row>
    <row r="478" spans="6:10" x14ac:dyDescent="0.25">
      <c r="F478" s="74" t="s">
        <v>616</v>
      </c>
      <c r="G478" s="59" t="s">
        <v>792</v>
      </c>
      <c r="H478" s="57" t="s">
        <v>463</v>
      </c>
      <c r="I478" s="57" t="s">
        <v>464</v>
      </c>
      <c r="J478" s="57" t="s">
        <v>472</v>
      </c>
    </row>
    <row r="479" spans="6:10" x14ac:dyDescent="0.25">
      <c r="F479" s="74" t="s">
        <v>126</v>
      </c>
      <c r="G479" s="59" t="s">
        <v>452</v>
      </c>
      <c r="H479" s="57" t="s">
        <v>463</v>
      </c>
      <c r="I479" s="57" t="s">
        <v>466</v>
      </c>
      <c r="J479" s="57" t="s">
        <v>470</v>
      </c>
    </row>
    <row r="480" spans="6:10" x14ac:dyDescent="0.25">
      <c r="F480" s="74" t="s">
        <v>868</v>
      </c>
      <c r="G480" s="59" t="s">
        <v>454</v>
      </c>
      <c r="H480" s="57" t="s">
        <v>463</v>
      </c>
      <c r="I480" s="57" t="s">
        <v>464</v>
      </c>
      <c r="J480" s="57" t="s">
        <v>469</v>
      </c>
    </row>
    <row r="481" spans="6:10" x14ac:dyDescent="0.25">
      <c r="F481" s="74" t="s">
        <v>300</v>
      </c>
      <c r="G481" s="59" t="s">
        <v>714</v>
      </c>
      <c r="H481" s="57" t="s">
        <v>463</v>
      </c>
      <c r="I481" s="57" t="s">
        <v>464</v>
      </c>
      <c r="J481" s="57" t="s">
        <v>473</v>
      </c>
    </row>
    <row r="482" spans="6:10" x14ac:dyDescent="0.25">
      <c r="F482" s="74" t="s">
        <v>311</v>
      </c>
      <c r="G482" s="59" t="s">
        <v>452</v>
      </c>
      <c r="H482" s="57" t="s">
        <v>463</v>
      </c>
      <c r="I482" s="57" t="s">
        <v>466</v>
      </c>
      <c r="J482" s="57" t="s">
        <v>470</v>
      </c>
    </row>
    <row r="483" spans="6:10" x14ac:dyDescent="0.25">
      <c r="F483" s="74" t="s">
        <v>783</v>
      </c>
      <c r="G483" s="59" t="s">
        <v>460</v>
      </c>
      <c r="H483" s="57" t="s">
        <v>463</v>
      </c>
      <c r="I483" s="57" t="s">
        <v>464</v>
      </c>
      <c r="J483" s="57" t="s">
        <v>471</v>
      </c>
    </row>
    <row r="484" spans="6:10" x14ac:dyDescent="0.25">
      <c r="F484" s="74" t="s">
        <v>193</v>
      </c>
      <c r="G484" s="59" t="s">
        <v>457</v>
      </c>
      <c r="H484" s="57" t="s">
        <v>463</v>
      </c>
      <c r="I484" s="57" t="s">
        <v>464</v>
      </c>
      <c r="J484" s="57" t="s">
        <v>470</v>
      </c>
    </row>
    <row r="485" spans="6:10" x14ac:dyDescent="0.25">
      <c r="F485" s="74" t="s">
        <v>307</v>
      </c>
      <c r="G485" s="59" t="s">
        <v>453</v>
      </c>
      <c r="H485" s="57" t="s">
        <v>463</v>
      </c>
      <c r="I485" s="57" t="s">
        <v>464</v>
      </c>
      <c r="J485" s="57" t="s">
        <v>474</v>
      </c>
    </row>
    <row r="486" spans="6:10" x14ac:dyDescent="0.25">
      <c r="F486" s="74" t="s">
        <v>331</v>
      </c>
      <c r="G486" s="59" t="s">
        <v>456</v>
      </c>
      <c r="H486" s="57" t="s">
        <v>463</v>
      </c>
      <c r="I486" s="57" t="s">
        <v>466</v>
      </c>
      <c r="J486" s="57" t="s">
        <v>471</v>
      </c>
    </row>
    <row r="487" spans="6:10" ht="15.75" customHeight="1" x14ac:dyDescent="0.25">
      <c r="F487" s="74" t="s">
        <v>597</v>
      </c>
      <c r="G487" s="59" t="s">
        <v>460</v>
      </c>
      <c r="H487" s="57" t="s">
        <v>463</v>
      </c>
      <c r="I487" s="57" t="s">
        <v>464</v>
      </c>
      <c r="J487" s="57" t="s">
        <v>469</v>
      </c>
    </row>
    <row r="488" spans="6:10" x14ac:dyDescent="0.25">
      <c r="F488" s="74" t="s">
        <v>313</v>
      </c>
      <c r="G488" s="59" t="s">
        <v>454</v>
      </c>
      <c r="H488" s="57" t="s">
        <v>463</v>
      </c>
      <c r="I488" s="57" t="s">
        <v>466</v>
      </c>
      <c r="J488" s="57" t="s">
        <v>470</v>
      </c>
    </row>
    <row r="489" spans="6:10" ht="15.75" customHeight="1" x14ac:dyDescent="0.25">
      <c r="F489" s="74" t="s">
        <v>167</v>
      </c>
      <c r="G489" s="59" t="s">
        <v>454</v>
      </c>
      <c r="H489" s="57" t="s">
        <v>463</v>
      </c>
      <c r="I489" s="57" t="s">
        <v>464</v>
      </c>
      <c r="J489" s="57" t="s">
        <v>470</v>
      </c>
    </row>
    <row r="490" spans="6:10" x14ac:dyDescent="0.25">
      <c r="F490" s="74" t="s">
        <v>822</v>
      </c>
      <c r="G490" s="59" t="s">
        <v>804</v>
      </c>
      <c r="H490" s="57" t="s">
        <v>463</v>
      </c>
      <c r="I490" s="57" t="s">
        <v>464</v>
      </c>
      <c r="J490" s="57" t="s">
        <v>471</v>
      </c>
    </row>
    <row r="491" spans="6:10" x14ac:dyDescent="0.25">
      <c r="F491" s="74" t="s">
        <v>766</v>
      </c>
      <c r="G491" s="59" t="s">
        <v>460</v>
      </c>
      <c r="H491" s="57" t="s">
        <v>463</v>
      </c>
      <c r="I491" s="57" t="s">
        <v>464</v>
      </c>
      <c r="J491" s="57" t="s">
        <v>469</v>
      </c>
    </row>
    <row r="492" spans="6:10" x14ac:dyDescent="0.25">
      <c r="F492" s="74" t="s">
        <v>361</v>
      </c>
      <c r="G492" s="59" t="s">
        <v>457</v>
      </c>
      <c r="H492" s="57" t="s">
        <v>463</v>
      </c>
      <c r="I492" s="57" t="s">
        <v>466</v>
      </c>
      <c r="J492" s="57" t="s">
        <v>472</v>
      </c>
    </row>
    <row r="493" spans="6:10" x14ac:dyDescent="0.25">
      <c r="F493" s="74" t="s">
        <v>598</v>
      </c>
      <c r="G493" s="59" t="s">
        <v>460</v>
      </c>
      <c r="H493" s="57" t="s">
        <v>463</v>
      </c>
      <c r="I493" s="57" t="s">
        <v>464</v>
      </c>
      <c r="J493" s="57" t="s">
        <v>469</v>
      </c>
    </row>
    <row r="494" spans="6:10" x14ac:dyDescent="0.25">
      <c r="F494" s="74" t="s">
        <v>702</v>
      </c>
      <c r="G494" s="59" t="s">
        <v>452</v>
      </c>
      <c r="H494" s="57" t="s">
        <v>463</v>
      </c>
      <c r="I494" s="57" t="s">
        <v>464</v>
      </c>
      <c r="J494" s="57" t="s">
        <v>470</v>
      </c>
    </row>
    <row r="495" spans="6:10" x14ac:dyDescent="0.25">
      <c r="F495" s="74" t="s">
        <v>599</v>
      </c>
      <c r="G495" s="59" t="s">
        <v>460</v>
      </c>
      <c r="H495" s="57" t="s">
        <v>463</v>
      </c>
      <c r="I495" s="57" t="s">
        <v>467</v>
      </c>
      <c r="J495" s="57" t="s">
        <v>472</v>
      </c>
    </row>
    <row r="496" spans="6:10" x14ac:dyDescent="0.25">
      <c r="F496" s="74" t="s">
        <v>599</v>
      </c>
      <c r="G496" s="59" t="s">
        <v>460</v>
      </c>
      <c r="H496" s="57" t="s">
        <v>463</v>
      </c>
      <c r="I496" s="57" t="s">
        <v>467</v>
      </c>
      <c r="J496" s="57" t="s">
        <v>472</v>
      </c>
    </row>
    <row r="497" spans="6:10" x14ac:dyDescent="0.25">
      <c r="F497" s="74" t="s">
        <v>50</v>
      </c>
      <c r="G497" s="59" t="s">
        <v>452</v>
      </c>
      <c r="H497" s="57" t="s">
        <v>463</v>
      </c>
      <c r="I497" s="57" t="s">
        <v>464</v>
      </c>
      <c r="J497" s="57" t="s">
        <v>469</v>
      </c>
    </row>
    <row r="498" spans="6:10" x14ac:dyDescent="0.25">
      <c r="F498" s="74" t="s">
        <v>600</v>
      </c>
      <c r="G498" s="59" t="s">
        <v>460</v>
      </c>
      <c r="H498" s="57" t="s">
        <v>463</v>
      </c>
      <c r="I498" s="57" t="s">
        <v>467</v>
      </c>
      <c r="J498" s="57" t="s">
        <v>471</v>
      </c>
    </row>
    <row r="499" spans="6:10" ht="15.75" customHeight="1" x14ac:dyDescent="0.25">
      <c r="F499" s="74" t="s">
        <v>223</v>
      </c>
      <c r="G499" s="59" t="s">
        <v>714</v>
      </c>
      <c r="H499" s="57" t="s">
        <v>463</v>
      </c>
      <c r="I499" s="57" t="s">
        <v>464</v>
      </c>
      <c r="J499" s="57" t="s">
        <v>471</v>
      </c>
    </row>
    <row r="500" spans="6:10" x14ac:dyDescent="0.25">
      <c r="F500" s="74" t="s">
        <v>602</v>
      </c>
      <c r="G500" s="59" t="s">
        <v>460</v>
      </c>
      <c r="H500" s="57" t="s">
        <v>463</v>
      </c>
      <c r="I500" s="57" t="s">
        <v>464</v>
      </c>
      <c r="J500" s="57" t="s">
        <v>470</v>
      </c>
    </row>
    <row r="501" spans="6:10" ht="15.75" customHeight="1" x14ac:dyDescent="0.25">
      <c r="F501" s="74" t="s">
        <v>128</v>
      </c>
      <c r="G501" s="59" t="s">
        <v>714</v>
      </c>
      <c r="H501" s="57" t="s">
        <v>463</v>
      </c>
      <c r="I501" s="57" t="s">
        <v>464</v>
      </c>
      <c r="J501" s="57" t="s">
        <v>470</v>
      </c>
    </row>
    <row r="502" spans="6:10" x14ac:dyDescent="0.25">
      <c r="F502" s="74" t="s">
        <v>703</v>
      </c>
      <c r="G502" s="59" t="s">
        <v>452</v>
      </c>
      <c r="H502" s="57" t="s">
        <v>463</v>
      </c>
      <c r="I502" s="57" t="s">
        <v>464</v>
      </c>
      <c r="J502" s="57" t="s">
        <v>470</v>
      </c>
    </row>
    <row r="503" spans="6:10" ht="15.75" customHeight="1" x14ac:dyDescent="0.25">
      <c r="F503" s="74" t="s">
        <v>735</v>
      </c>
      <c r="G503" s="59" t="s">
        <v>709</v>
      </c>
      <c r="H503" s="57" t="s">
        <v>463</v>
      </c>
      <c r="I503" s="57" t="s">
        <v>466</v>
      </c>
      <c r="J503" s="57" t="s">
        <v>470</v>
      </c>
    </row>
    <row r="504" spans="6:10" x14ac:dyDescent="0.25">
      <c r="F504" s="74" t="s">
        <v>808</v>
      </c>
      <c r="G504" s="59" t="s">
        <v>804</v>
      </c>
      <c r="H504" s="57" t="s">
        <v>463</v>
      </c>
      <c r="I504" s="57" t="s">
        <v>464</v>
      </c>
      <c r="J504" s="57" t="s">
        <v>469</v>
      </c>
    </row>
    <row r="505" spans="6:10" ht="15.75" customHeight="1" x14ac:dyDescent="0.25">
      <c r="F505" s="74" t="s">
        <v>604</v>
      </c>
      <c r="G505" s="59" t="s">
        <v>460</v>
      </c>
      <c r="H505" s="57" t="s">
        <v>463</v>
      </c>
      <c r="I505" s="57" t="s">
        <v>464</v>
      </c>
      <c r="J505" s="57" t="s">
        <v>471</v>
      </c>
    </row>
    <row r="506" spans="6:10" ht="15.75" customHeight="1" x14ac:dyDescent="0.25">
      <c r="F506" s="74" t="s">
        <v>57</v>
      </c>
      <c r="G506" s="59" t="s">
        <v>453</v>
      </c>
      <c r="H506" s="57" t="s">
        <v>463</v>
      </c>
      <c r="I506" s="57" t="s">
        <v>464</v>
      </c>
      <c r="J506" s="57" t="s">
        <v>469</v>
      </c>
    </row>
    <row r="507" spans="6:10" x14ac:dyDescent="0.25">
      <c r="F507" s="74" t="s">
        <v>194</v>
      </c>
      <c r="G507" s="59" t="s">
        <v>457</v>
      </c>
      <c r="H507" s="57" t="s">
        <v>463</v>
      </c>
      <c r="I507" s="57" t="s">
        <v>464</v>
      </c>
      <c r="J507" s="57" t="s">
        <v>470</v>
      </c>
    </row>
    <row r="508" spans="6:10" x14ac:dyDescent="0.25">
      <c r="F508" s="74" t="s">
        <v>146</v>
      </c>
      <c r="G508" s="59" t="s">
        <v>453</v>
      </c>
      <c r="H508" s="57" t="s">
        <v>463</v>
      </c>
      <c r="I508" s="57" t="s">
        <v>464</v>
      </c>
      <c r="J508" s="57" t="s">
        <v>470</v>
      </c>
    </row>
    <row r="509" spans="6:10" ht="15.75" customHeight="1" x14ac:dyDescent="0.25">
      <c r="F509" s="74" t="s">
        <v>84</v>
      </c>
      <c r="G509" s="59" t="s">
        <v>455</v>
      </c>
      <c r="H509" s="57" t="s">
        <v>463</v>
      </c>
      <c r="I509" s="57" t="s">
        <v>464</v>
      </c>
      <c r="J509" s="57" t="s">
        <v>469</v>
      </c>
    </row>
    <row r="510" spans="6:10" x14ac:dyDescent="0.25">
      <c r="F510" s="74" t="s">
        <v>426</v>
      </c>
      <c r="G510" s="59" t="s">
        <v>804</v>
      </c>
      <c r="H510" s="57" t="s">
        <v>465</v>
      </c>
      <c r="I510" s="57" t="s">
        <v>464</v>
      </c>
      <c r="J510" s="57" t="s">
        <v>470</v>
      </c>
    </row>
    <row r="511" spans="6:10" x14ac:dyDescent="0.25">
      <c r="F511" s="74" t="s">
        <v>856</v>
      </c>
      <c r="G511" s="59" t="s">
        <v>804</v>
      </c>
      <c r="H511" s="57" t="s">
        <v>465</v>
      </c>
      <c r="I511" s="57" t="s">
        <v>464</v>
      </c>
      <c r="J511" s="57" t="s">
        <v>470</v>
      </c>
    </row>
    <row r="512" spans="6:10" x14ac:dyDescent="0.25">
      <c r="F512" s="74" t="s">
        <v>271</v>
      </c>
      <c r="G512" s="59" t="s">
        <v>453</v>
      </c>
      <c r="H512" s="57" t="s">
        <v>465</v>
      </c>
      <c r="I512" s="57" t="s">
        <v>464</v>
      </c>
      <c r="J512" s="57" t="s">
        <v>471</v>
      </c>
    </row>
    <row r="513" spans="6:10" ht="15.75" customHeight="1" x14ac:dyDescent="0.25">
      <c r="F513" s="74" t="s">
        <v>306</v>
      </c>
      <c r="G513" s="59" t="s">
        <v>454</v>
      </c>
      <c r="H513" s="57" t="s">
        <v>465</v>
      </c>
      <c r="I513" s="57" t="s">
        <v>466</v>
      </c>
      <c r="J513" s="57" t="s">
        <v>473</v>
      </c>
    </row>
    <row r="514" spans="6:10" x14ac:dyDescent="0.25">
      <c r="F514" s="74" t="s">
        <v>814</v>
      </c>
      <c r="G514" s="59" t="s">
        <v>804</v>
      </c>
      <c r="H514" s="57" t="s">
        <v>463</v>
      </c>
      <c r="I514" s="57" t="s">
        <v>464</v>
      </c>
      <c r="J514" s="57" t="s">
        <v>469</v>
      </c>
    </row>
    <row r="515" spans="6:10" x14ac:dyDescent="0.25">
      <c r="F515" s="74" t="s">
        <v>848</v>
      </c>
      <c r="G515" s="59" t="s">
        <v>454</v>
      </c>
      <c r="H515" s="57" t="s">
        <v>463</v>
      </c>
      <c r="I515" s="57" t="s">
        <v>464</v>
      </c>
      <c r="J515" s="57" t="s">
        <v>470</v>
      </c>
    </row>
    <row r="516" spans="6:10" x14ac:dyDescent="0.25">
      <c r="F516" s="74" t="s">
        <v>351</v>
      </c>
      <c r="G516" s="59" t="s">
        <v>453</v>
      </c>
      <c r="H516" s="57" t="s">
        <v>463</v>
      </c>
      <c r="I516" s="57" t="s">
        <v>466</v>
      </c>
      <c r="J516" s="57" t="s">
        <v>472</v>
      </c>
    </row>
    <row r="517" spans="6:10" x14ac:dyDescent="0.25">
      <c r="F517" s="74" t="s">
        <v>817</v>
      </c>
      <c r="G517" s="59" t="s">
        <v>804</v>
      </c>
      <c r="H517" s="57" t="s">
        <v>463</v>
      </c>
      <c r="I517" s="57" t="s">
        <v>464</v>
      </c>
      <c r="J517" s="57" t="s">
        <v>470</v>
      </c>
    </row>
    <row r="518" spans="6:10" hidden="1" x14ac:dyDescent="0.25">
      <c r="F518" s="144" t="s">
        <v>356</v>
      </c>
      <c r="G518" s="59" t="s">
        <v>454</v>
      </c>
      <c r="H518" s="57"/>
      <c r="I518" s="57"/>
      <c r="J518" s="57"/>
    </row>
    <row r="519" spans="6:10" hidden="1" x14ac:dyDescent="0.25">
      <c r="F519" s="144" t="s">
        <v>357</v>
      </c>
      <c r="G519" s="59" t="s">
        <v>454</v>
      </c>
      <c r="H519" s="57"/>
      <c r="I519" s="57"/>
      <c r="J519" s="57"/>
    </row>
    <row r="520" spans="6:10" hidden="1" x14ac:dyDescent="0.25">
      <c r="F520" s="74"/>
      <c r="G520" s="59"/>
      <c r="H520" s="57"/>
      <c r="I520" s="57"/>
      <c r="J520" s="57"/>
    </row>
    <row r="521" spans="6:10" ht="15.75" hidden="1" customHeight="1" x14ac:dyDescent="0.25">
      <c r="F521" s="74" t="s">
        <v>253</v>
      </c>
      <c r="G521" s="59"/>
      <c r="H521" s="57"/>
      <c r="I521" s="57"/>
      <c r="J521" s="57"/>
    </row>
    <row r="522" spans="6:10" hidden="1" x14ac:dyDescent="0.25">
      <c r="F522" s="74"/>
      <c r="G522" s="59"/>
      <c r="H522" s="57"/>
      <c r="I522" s="57"/>
      <c r="J522" s="57"/>
    </row>
    <row r="523" spans="6:10" hidden="1" x14ac:dyDescent="0.25">
      <c r="F523" s="74"/>
      <c r="G523" s="59"/>
      <c r="H523" s="57"/>
      <c r="I523" s="57"/>
      <c r="J523" s="57"/>
    </row>
    <row r="524" spans="6:10" hidden="1" x14ac:dyDescent="0.25">
      <c r="F524" s="74"/>
      <c r="G524" s="59"/>
      <c r="H524" s="57"/>
      <c r="I524" s="57"/>
      <c r="J524" s="57"/>
    </row>
    <row r="525" spans="6:10" hidden="1" x14ac:dyDescent="0.25">
      <c r="F525" s="74"/>
      <c r="G525" s="59"/>
      <c r="H525" s="57"/>
      <c r="I525" s="57"/>
      <c r="J525" s="57"/>
    </row>
    <row r="526" spans="6:10" hidden="1" x14ac:dyDescent="0.25">
      <c r="F526" s="74"/>
      <c r="G526" s="59"/>
      <c r="H526" s="57"/>
      <c r="I526" s="57"/>
      <c r="J526" s="57"/>
    </row>
    <row r="527" spans="6:10" hidden="1" x14ac:dyDescent="0.25">
      <c r="F527" s="74"/>
      <c r="G527" s="59"/>
      <c r="H527" s="57"/>
      <c r="I527" s="57"/>
      <c r="J527" s="57"/>
    </row>
    <row r="528" spans="6:10" hidden="1" x14ac:dyDescent="0.25">
      <c r="F528" s="74"/>
      <c r="G528" s="59"/>
      <c r="H528" s="57"/>
      <c r="I528" s="57"/>
      <c r="J528" s="57"/>
    </row>
    <row r="529" spans="6:10" hidden="1" x14ac:dyDescent="0.25">
      <c r="F529" s="74"/>
      <c r="G529" s="59"/>
      <c r="H529" s="57"/>
      <c r="I529" s="57"/>
      <c r="J529" s="57"/>
    </row>
    <row r="530" spans="6:10" hidden="1" x14ac:dyDescent="0.25">
      <c r="F530" s="74"/>
      <c r="G530" s="59"/>
      <c r="H530" s="57"/>
      <c r="I530" s="57"/>
      <c r="J530" s="57"/>
    </row>
    <row r="531" spans="6:10" hidden="1" x14ac:dyDescent="0.25">
      <c r="F531" s="74"/>
      <c r="G531" s="59"/>
      <c r="H531" s="57"/>
      <c r="I531" s="57"/>
      <c r="J531" s="57"/>
    </row>
    <row r="532" spans="6:10" hidden="1" x14ac:dyDescent="0.25">
      <c r="F532" s="74"/>
      <c r="G532" s="59"/>
      <c r="H532" s="57"/>
      <c r="I532" s="57"/>
      <c r="J532" s="57"/>
    </row>
    <row r="533" spans="6:10" hidden="1" x14ac:dyDescent="0.25">
      <c r="F533" s="74"/>
      <c r="G533" s="59"/>
      <c r="H533" s="57"/>
      <c r="I533" s="57"/>
      <c r="J533" s="57"/>
    </row>
    <row r="534" spans="6:10" hidden="1" x14ac:dyDescent="0.25">
      <c r="F534" s="74"/>
      <c r="G534" s="59"/>
      <c r="H534" s="57"/>
      <c r="I534" s="57"/>
      <c r="J534" s="57"/>
    </row>
    <row r="535" spans="6:10" hidden="1" x14ac:dyDescent="0.25">
      <c r="F535" s="74"/>
      <c r="G535" s="59"/>
      <c r="H535" s="57"/>
      <c r="I535" s="57"/>
      <c r="J535" s="57"/>
    </row>
    <row r="536" spans="6:10" hidden="1" x14ac:dyDescent="0.25">
      <c r="F536" s="74"/>
      <c r="G536" s="59"/>
      <c r="H536" s="57"/>
      <c r="I536" s="57"/>
      <c r="J536" s="57"/>
    </row>
    <row r="537" spans="6:10" hidden="1" x14ac:dyDescent="0.25">
      <c r="F537" s="74"/>
      <c r="G537" s="59"/>
      <c r="H537" s="57"/>
      <c r="I537" s="57"/>
      <c r="J537" s="57"/>
    </row>
    <row r="538" spans="6:10" hidden="1" x14ac:dyDescent="0.25">
      <c r="F538" s="74"/>
      <c r="G538" s="59"/>
      <c r="H538" s="57"/>
      <c r="I538" s="57"/>
      <c r="J538" s="57"/>
    </row>
    <row r="539" spans="6:10" hidden="1" x14ac:dyDescent="0.25">
      <c r="F539" s="74"/>
      <c r="G539" s="59"/>
      <c r="H539" s="57"/>
      <c r="I539" s="57"/>
      <c r="J539" s="57"/>
    </row>
    <row r="540" spans="6:10" hidden="1" x14ac:dyDescent="0.25">
      <c r="F540" s="74"/>
      <c r="G540" s="59"/>
      <c r="H540" s="57"/>
      <c r="I540" s="57"/>
      <c r="J540" s="57"/>
    </row>
    <row r="541" spans="6:10" hidden="1" x14ac:dyDescent="0.25">
      <c r="F541" s="74"/>
      <c r="G541" s="59"/>
      <c r="H541" s="57"/>
      <c r="I541" s="57"/>
      <c r="J541" s="57"/>
    </row>
    <row r="542" spans="6:10" hidden="1" x14ac:dyDescent="0.25">
      <c r="F542" s="74"/>
      <c r="G542" s="59"/>
      <c r="H542" s="57"/>
      <c r="I542" s="57"/>
      <c r="J542" s="57"/>
    </row>
    <row r="543" spans="6:10" hidden="1" x14ac:dyDescent="0.25">
      <c r="F543" s="74"/>
      <c r="G543" s="59"/>
      <c r="H543" s="57"/>
      <c r="I543" s="57"/>
      <c r="J543" s="57"/>
    </row>
    <row r="544" spans="6:10" hidden="1" x14ac:dyDescent="0.25">
      <c r="F544" s="74"/>
      <c r="G544" s="59"/>
      <c r="H544" s="57"/>
      <c r="I544" s="57"/>
      <c r="J544" s="57"/>
    </row>
    <row r="545" spans="6:10" hidden="1" x14ac:dyDescent="0.25">
      <c r="F545" s="74"/>
      <c r="G545" s="59"/>
      <c r="H545" s="57"/>
      <c r="I545" s="57"/>
      <c r="J545" s="57"/>
    </row>
    <row r="546" spans="6:10" hidden="1" x14ac:dyDescent="0.25">
      <c r="F546" s="74"/>
      <c r="G546" s="59"/>
      <c r="H546" s="57"/>
      <c r="I546" s="57"/>
      <c r="J546" s="57"/>
    </row>
    <row r="547" spans="6:10" hidden="1" x14ac:dyDescent="0.25">
      <c r="F547" s="74"/>
      <c r="G547" s="59"/>
      <c r="H547" s="57"/>
      <c r="I547" s="57"/>
      <c r="J547" s="57"/>
    </row>
    <row r="548" spans="6:10" hidden="1" x14ac:dyDescent="0.25">
      <c r="F548" s="74"/>
      <c r="G548" s="59"/>
      <c r="H548" s="57"/>
      <c r="I548" s="57"/>
      <c r="J548" s="57"/>
    </row>
    <row r="549" spans="6:10" hidden="1" x14ac:dyDescent="0.25">
      <c r="F549" s="74"/>
      <c r="G549" s="59"/>
      <c r="H549" s="57"/>
      <c r="I549" s="57"/>
      <c r="J549" s="57"/>
    </row>
    <row r="550" spans="6:10" hidden="1" x14ac:dyDescent="0.25">
      <c r="F550" s="74"/>
      <c r="G550" s="59"/>
      <c r="H550" s="57"/>
      <c r="I550" s="57"/>
      <c r="J550" s="57"/>
    </row>
    <row r="551" spans="6:10" hidden="1" x14ac:dyDescent="0.25">
      <c r="F551" s="74"/>
      <c r="G551" s="59"/>
      <c r="H551" s="57"/>
      <c r="I551" s="57"/>
      <c r="J551" s="57"/>
    </row>
    <row r="552" spans="6:10" hidden="1" x14ac:dyDescent="0.25">
      <c r="F552" s="74"/>
      <c r="G552" s="59"/>
      <c r="H552" s="57"/>
      <c r="I552" s="57"/>
      <c r="J552" s="57"/>
    </row>
    <row r="553" spans="6:10" hidden="1" x14ac:dyDescent="0.25">
      <c r="F553" s="74"/>
      <c r="G553" s="59"/>
      <c r="H553" s="57"/>
      <c r="I553" s="57"/>
      <c r="J553" s="57"/>
    </row>
    <row r="554" spans="6:10" hidden="1" x14ac:dyDescent="0.25">
      <c r="F554" s="74"/>
      <c r="G554" s="59"/>
      <c r="H554" s="57"/>
      <c r="I554" s="57"/>
      <c r="J554" s="57"/>
    </row>
    <row r="555" spans="6:10" hidden="1" x14ac:dyDescent="0.25">
      <c r="F555" s="74"/>
      <c r="G555" s="59"/>
      <c r="H555" s="57"/>
      <c r="I555" s="57"/>
      <c r="J555" s="57"/>
    </row>
    <row r="556" spans="6:10" hidden="1" x14ac:dyDescent="0.25">
      <c r="F556" s="74"/>
      <c r="G556" s="59"/>
      <c r="H556" s="57"/>
      <c r="I556" s="57"/>
      <c r="J556" s="57"/>
    </row>
    <row r="557" spans="6:10" hidden="1" x14ac:dyDescent="0.25">
      <c r="F557" s="74"/>
      <c r="G557" s="59"/>
      <c r="H557" s="57"/>
      <c r="I557" s="57"/>
      <c r="J557" s="57"/>
    </row>
    <row r="558" spans="6:10" hidden="1" x14ac:dyDescent="0.25">
      <c r="F558" s="74"/>
      <c r="G558" s="59"/>
      <c r="H558" s="57"/>
      <c r="I558" s="57"/>
      <c r="J558" s="57"/>
    </row>
    <row r="559" spans="6:10" hidden="1" x14ac:dyDescent="0.25">
      <c r="F559" s="74"/>
      <c r="G559" s="59"/>
      <c r="H559" s="57"/>
      <c r="I559" s="57"/>
      <c r="J559" s="57"/>
    </row>
    <row r="560" spans="6:10" hidden="1" x14ac:dyDescent="0.25">
      <c r="F560" s="74"/>
      <c r="G560" s="59"/>
      <c r="H560" s="57"/>
      <c r="I560" s="57"/>
      <c r="J560" s="57"/>
    </row>
    <row r="561" spans="6:10" hidden="1" x14ac:dyDescent="0.25">
      <c r="F561" s="74"/>
      <c r="G561" s="59"/>
      <c r="H561" s="57"/>
      <c r="I561" s="57"/>
      <c r="J561" s="57"/>
    </row>
    <row r="562" spans="6:10" hidden="1" x14ac:dyDescent="0.25">
      <c r="F562" s="74"/>
      <c r="G562" s="59"/>
      <c r="H562" s="57"/>
      <c r="I562" s="57"/>
      <c r="J562" s="57"/>
    </row>
    <row r="563" spans="6:10" hidden="1" x14ac:dyDescent="0.25">
      <c r="F563" s="74"/>
      <c r="G563" s="59"/>
      <c r="H563" s="57"/>
      <c r="I563" s="57"/>
      <c r="J563" s="57"/>
    </row>
    <row r="564" spans="6:10" hidden="1" x14ac:dyDescent="0.25">
      <c r="F564" s="74"/>
      <c r="G564" s="59"/>
      <c r="H564" s="57"/>
      <c r="I564" s="57"/>
      <c r="J564" s="57"/>
    </row>
    <row r="565" spans="6:10" hidden="1" x14ac:dyDescent="0.25">
      <c r="F565" s="74"/>
      <c r="G565" s="59"/>
      <c r="H565" s="57"/>
      <c r="I565" s="57"/>
      <c r="J565" s="57"/>
    </row>
    <row r="566" spans="6:10" hidden="1" x14ac:dyDescent="0.25">
      <c r="F566" s="74"/>
      <c r="G566" s="59"/>
      <c r="H566" s="57"/>
      <c r="I566" s="57"/>
      <c r="J566" s="57"/>
    </row>
    <row r="567" spans="6:10" hidden="1" x14ac:dyDescent="0.25">
      <c r="F567" s="74"/>
      <c r="G567" s="59"/>
      <c r="H567" s="57"/>
      <c r="I567" s="57"/>
      <c r="J567" s="57"/>
    </row>
    <row r="568" spans="6:10" hidden="1" x14ac:dyDescent="0.25">
      <c r="F568" s="74"/>
      <c r="G568" s="59"/>
      <c r="H568" s="57"/>
      <c r="I568" s="57"/>
      <c r="J568" s="57"/>
    </row>
    <row r="569" spans="6:10" hidden="1" x14ac:dyDescent="0.25">
      <c r="F569" s="74"/>
      <c r="G569" s="59"/>
      <c r="H569" s="57"/>
      <c r="I569" s="57"/>
      <c r="J569" s="57"/>
    </row>
    <row r="570" spans="6:10" hidden="1" x14ac:dyDescent="0.25">
      <c r="F570" s="74"/>
      <c r="G570" s="59"/>
      <c r="H570" s="57"/>
      <c r="I570" s="57"/>
      <c r="J570" s="57"/>
    </row>
    <row r="571" spans="6:10" hidden="1" x14ac:dyDescent="0.25">
      <c r="F571" s="74" t="s">
        <v>661</v>
      </c>
      <c r="G571" s="59" t="s">
        <v>451</v>
      </c>
      <c r="H571" s="57"/>
      <c r="I571" s="57"/>
      <c r="J571" s="57"/>
    </row>
    <row r="572" spans="6:10" hidden="1" x14ac:dyDescent="0.25">
      <c r="F572" s="74" t="s">
        <v>662</v>
      </c>
      <c r="G572" s="59" t="s">
        <v>461</v>
      </c>
      <c r="H572" s="57"/>
      <c r="I572" s="57"/>
      <c r="J572" s="57"/>
    </row>
    <row r="573" spans="6:10" hidden="1" x14ac:dyDescent="0.25">
      <c r="F573" s="74" t="s">
        <v>663</v>
      </c>
      <c r="G573" s="59" t="s">
        <v>460</v>
      </c>
      <c r="H573" s="57"/>
      <c r="I573" s="57"/>
      <c r="J573" s="57"/>
    </row>
    <row r="574" spans="6:10" hidden="1" x14ac:dyDescent="0.25">
      <c r="F574" s="74" t="s">
        <v>664</v>
      </c>
      <c r="G574" s="59" t="s">
        <v>455</v>
      </c>
      <c r="H574" s="57"/>
      <c r="I574" s="57"/>
      <c r="J574" s="57"/>
    </row>
    <row r="575" spans="6:10" hidden="1" x14ac:dyDescent="0.25">
      <c r="F575" s="74" t="s">
        <v>665</v>
      </c>
      <c r="G575" s="59" t="s">
        <v>455</v>
      </c>
      <c r="H575" s="57"/>
      <c r="I575" s="57"/>
      <c r="J575" s="57"/>
    </row>
    <row r="576" spans="6:10" hidden="1" x14ac:dyDescent="0.25">
      <c r="F576" s="74" t="s">
        <v>666</v>
      </c>
      <c r="G576" s="59" t="s">
        <v>461</v>
      </c>
      <c r="H576" s="57"/>
      <c r="I576" s="57"/>
      <c r="J576" s="57"/>
    </row>
    <row r="577" spans="6:10" hidden="1" x14ac:dyDescent="0.25">
      <c r="F577" s="74" t="s">
        <v>667</v>
      </c>
      <c r="G577" s="59" t="s">
        <v>460</v>
      </c>
      <c r="H577" s="57"/>
      <c r="I577" s="57"/>
      <c r="J577" s="57"/>
    </row>
    <row r="578" spans="6:10" hidden="1" x14ac:dyDescent="0.25">
      <c r="F578" s="74" t="s">
        <v>622</v>
      </c>
      <c r="G578" s="59" t="s">
        <v>460</v>
      </c>
      <c r="H578" s="57"/>
      <c r="I578" s="57"/>
      <c r="J578" s="57"/>
    </row>
    <row r="579" spans="6:10" hidden="1" x14ac:dyDescent="0.25">
      <c r="F579" s="74" t="s">
        <v>668</v>
      </c>
      <c r="G579" s="59" t="s">
        <v>455</v>
      </c>
      <c r="H579" s="57"/>
      <c r="I579" s="57"/>
      <c r="J579" s="57"/>
    </row>
    <row r="580" spans="6:10" hidden="1" x14ac:dyDescent="0.25">
      <c r="F580" s="74" t="s">
        <v>669</v>
      </c>
      <c r="G580" s="59" t="s">
        <v>451</v>
      </c>
      <c r="H580" s="57"/>
      <c r="I580" s="57"/>
      <c r="J580" s="57"/>
    </row>
    <row r="581" spans="6:10" hidden="1" x14ac:dyDescent="0.25">
      <c r="F581" s="74" t="s">
        <v>670</v>
      </c>
      <c r="G581" s="59" t="s">
        <v>462</v>
      </c>
      <c r="H581" s="57"/>
      <c r="I581" s="57"/>
      <c r="J581" s="57"/>
    </row>
    <row r="582" spans="6:10" hidden="1" x14ac:dyDescent="0.25">
      <c r="F582" s="74" t="s">
        <v>671</v>
      </c>
      <c r="G582" s="59" t="s">
        <v>455</v>
      </c>
      <c r="H582" s="57"/>
      <c r="I582" s="57"/>
      <c r="J582" s="57"/>
    </row>
    <row r="583" spans="6:10" hidden="1" x14ac:dyDescent="0.25">
      <c r="F583" s="74" t="s">
        <v>124</v>
      </c>
      <c r="G583" s="59" t="s">
        <v>452</v>
      </c>
      <c r="H583" s="57"/>
      <c r="I583" s="57"/>
      <c r="J583" s="57"/>
    </row>
    <row r="584" spans="6:10" hidden="1" x14ac:dyDescent="0.25">
      <c r="F584" s="74" t="s">
        <v>126</v>
      </c>
      <c r="G584" s="59" t="s">
        <v>452</v>
      </c>
      <c r="H584" s="57"/>
      <c r="I584" s="57"/>
      <c r="J584" s="57"/>
    </row>
    <row r="585" spans="6:10" hidden="1" x14ac:dyDescent="0.25">
      <c r="F585" s="74" t="s">
        <v>672</v>
      </c>
      <c r="G585" s="59" t="s">
        <v>452</v>
      </c>
      <c r="H585" s="57"/>
      <c r="I585" s="57"/>
      <c r="J585" s="57"/>
    </row>
    <row r="586" spans="6:10" hidden="1" x14ac:dyDescent="0.25">
      <c r="F586" s="74" t="s">
        <v>673</v>
      </c>
      <c r="G586" s="59" t="s">
        <v>460</v>
      </c>
      <c r="H586" s="57"/>
      <c r="I586" s="57"/>
      <c r="J586" s="57"/>
    </row>
    <row r="587" spans="6:10" hidden="1" x14ac:dyDescent="0.25">
      <c r="F587" s="74" t="s">
        <v>674</v>
      </c>
      <c r="G587" s="59" t="s">
        <v>453</v>
      </c>
      <c r="H587" s="57"/>
      <c r="I587" s="57"/>
      <c r="J587" s="57"/>
    </row>
    <row r="588" spans="6:10" hidden="1" x14ac:dyDescent="0.25">
      <c r="F588" s="74" t="s">
        <v>591</v>
      </c>
      <c r="G588" s="59" t="s">
        <v>460</v>
      </c>
      <c r="H588" s="57"/>
      <c r="I588" s="57"/>
      <c r="J588" s="57"/>
    </row>
    <row r="589" spans="6:10" hidden="1" x14ac:dyDescent="0.25">
      <c r="F589" s="74" t="s">
        <v>675</v>
      </c>
      <c r="G589" s="59" t="s">
        <v>457</v>
      </c>
      <c r="H589" s="57"/>
      <c r="I589" s="57"/>
      <c r="J589" s="57"/>
    </row>
    <row r="590" spans="6:10" hidden="1" x14ac:dyDescent="0.25">
      <c r="F590" s="74" t="s">
        <v>675</v>
      </c>
      <c r="G590" s="59" t="s">
        <v>457</v>
      </c>
      <c r="H590" s="57"/>
      <c r="I590" s="57"/>
      <c r="J590" s="57"/>
    </row>
    <row r="591" spans="6:10" hidden="1" x14ac:dyDescent="0.25">
      <c r="F591" s="74" t="s">
        <v>676</v>
      </c>
      <c r="G591" s="59" t="s">
        <v>462</v>
      </c>
      <c r="H591" s="57"/>
      <c r="I591" s="57"/>
      <c r="J591" s="57"/>
    </row>
    <row r="592" spans="6:10" hidden="1" x14ac:dyDescent="0.25">
      <c r="F592" s="74" t="s">
        <v>677</v>
      </c>
      <c r="G592" s="59" t="s">
        <v>462</v>
      </c>
      <c r="H592" s="57"/>
      <c r="I592" s="57"/>
      <c r="J592" s="57"/>
    </row>
    <row r="593" spans="6:10" hidden="1" x14ac:dyDescent="0.25">
      <c r="F593" s="74" t="s">
        <v>678</v>
      </c>
      <c r="G593" s="59" t="s">
        <v>461</v>
      </c>
      <c r="H593" s="57"/>
      <c r="I593" s="57"/>
      <c r="J593" s="57"/>
    </row>
    <row r="594" spans="6:10" x14ac:dyDescent="0.25">
      <c r="F594" s="74" t="s">
        <v>712</v>
      </c>
      <c r="G594" s="59" t="s">
        <v>713</v>
      </c>
      <c r="H594" s="57" t="s">
        <v>463</v>
      </c>
      <c r="I594" s="57" t="s">
        <v>464</v>
      </c>
      <c r="J594" s="57" t="s">
        <v>470</v>
      </c>
    </row>
    <row r="595" spans="6:10" x14ac:dyDescent="0.25">
      <c r="F595" s="74" t="s">
        <v>606</v>
      </c>
      <c r="G595" s="59" t="s">
        <v>460</v>
      </c>
      <c r="H595" s="57" t="s">
        <v>465</v>
      </c>
      <c r="I595" s="57" t="s">
        <v>464</v>
      </c>
      <c r="J595" s="57" t="s">
        <v>471</v>
      </c>
    </row>
    <row r="596" spans="6:10" hidden="1" x14ac:dyDescent="0.25">
      <c r="F596" s="74" t="s">
        <v>846</v>
      </c>
      <c r="G596" s="59" t="s">
        <v>792</v>
      </c>
      <c r="H596" s="57"/>
      <c r="I596" s="57"/>
      <c r="J596" s="57"/>
    </row>
    <row r="597" spans="6:10" hidden="1" x14ac:dyDescent="0.25">
      <c r="F597" s="74" t="s">
        <v>835</v>
      </c>
      <c r="G597" s="59" t="s">
        <v>792</v>
      </c>
      <c r="H597" s="57"/>
      <c r="I597" s="57"/>
      <c r="J597" s="57"/>
    </row>
    <row r="598" spans="6:10" hidden="1" x14ac:dyDescent="0.25">
      <c r="F598" s="74" t="s">
        <v>871</v>
      </c>
      <c r="G598" s="59" t="s">
        <v>460</v>
      </c>
      <c r="H598" s="57"/>
      <c r="I598" s="57"/>
      <c r="J598" s="57"/>
    </row>
    <row r="599" spans="6:10" x14ac:dyDescent="0.25">
      <c r="F599" s="74" t="s">
        <v>880</v>
      </c>
      <c r="G599" s="59" t="s">
        <v>454</v>
      </c>
      <c r="H599" s="57"/>
      <c r="I599" s="57"/>
      <c r="J599" s="57"/>
    </row>
    <row r="600" spans="6:10" x14ac:dyDescent="0.25">
      <c r="F600" s="74" t="s">
        <v>881</v>
      </c>
      <c r="G600" s="59" t="s">
        <v>454</v>
      </c>
      <c r="H600" s="57"/>
      <c r="I600" s="57"/>
      <c r="J600" s="57"/>
    </row>
    <row r="601" spans="6:10" x14ac:dyDescent="0.25">
      <c r="F601" s="74" t="s">
        <v>882</v>
      </c>
      <c r="G601" s="59" t="s">
        <v>792</v>
      </c>
      <c r="H601" s="57"/>
      <c r="I601" s="57"/>
      <c r="J601" s="57"/>
    </row>
    <row r="602" spans="6:10" x14ac:dyDescent="0.25">
      <c r="F602" s="74" t="s">
        <v>847</v>
      </c>
      <c r="G602" s="59" t="s">
        <v>454</v>
      </c>
      <c r="H602" s="57"/>
      <c r="I602" s="57"/>
      <c r="J602" s="57"/>
    </row>
    <row r="603" spans="6:10" x14ac:dyDescent="0.25">
      <c r="F603" s="74" t="s">
        <v>169</v>
      </c>
      <c r="G603" s="59" t="s">
        <v>454</v>
      </c>
      <c r="H603" s="57"/>
      <c r="I603" s="57"/>
      <c r="J603" s="57"/>
    </row>
    <row r="604" spans="6:10" x14ac:dyDescent="0.25">
      <c r="F604" s="74" t="s">
        <v>883</v>
      </c>
      <c r="G604" s="57" t="s">
        <v>709</v>
      </c>
      <c r="H604" s="57"/>
      <c r="I604" s="57"/>
      <c r="J604" s="57"/>
    </row>
    <row r="605" spans="6:10" x14ac:dyDescent="0.25">
      <c r="F605" s="74" t="s">
        <v>670</v>
      </c>
      <c r="G605" s="57" t="s">
        <v>709</v>
      </c>
      <c r="H605" s="57"/>
      <c r="I605" s="57"/>
      <c r="J605" s="57"/>
    </row>
    <row r="606" spans="6:10" x14ac:dyDescent="0.25">
      <c r="F606" s="74" t="s">
        <v>884</v>
      </c>
      <c r="G606" s="57" t="s">
        <v>709</v>
      </c>
      <c r="H606" s="57"/>
      <c r="I606" s="57"/>
      <c r="J606" s="57"/>
    </row>
    <row r="607" spans="6:10" x14ac:dyDescent="0.25">
      <c r="F607" s="74" t="s">
        <v>885</v>
      </c>
      <c r="G607" s="57" t="s">
        <v>709</v>
      </c>
      <c r="H607" s="57"/>
      <c r="I607" s="57"/>
      <c r="J607" s="57"/>
    </row>
    <row r="608" spans="6:10" x14ac:dyDescent="0.25">
      <c r="F608" s="74" t="s">
        <v>886</v>
      </c>
      <c r="G608" s="59" t="s">
        <v>456</v>
      </c>
      <c r="H608" s="57"/>
      <c r="I608" s="57"/>
      <c r="J608" s="57"/>
    </row>
    <row r="609" spans="6:10" x14ac:dyDescent="0.25">
      <c r="F609" s="74" t="s">
        <v>727</v>
      </c>
      <c r="G609" s="59" t="s">
        <v>713</v>
      </c>
      <c r="H609" s="57"/>
      <c r="I609" s="57"/>
      <c r="J609" s="57"/>
    </row>
    <row r="610" spans="6:10" x14ac:dyDescent="0.25">
      <c r="F610" s="74" t="s">
        <v>887</v>
      </c>
      <c r="G610" s="59" t="s">
        <v>453</v>
      </c>
      <c r="H610" s="57"/>
      <c r="I610" s="57"/>
      <c r="J610" s="57"/>
    </row>
    <row r="611" spans="6:10" x14ac:dyDescent="0.25">
      <c r="F611" s="74" t="s">
        <v>889</v>
      </c>
      <c r="G611" s="57" t="s">
        <v>709</v>
      </c>
      <c r="H611" s="57"/>
      <c r="I611" s="57"/>
      <c r="J611" s="57"/>
    </row>
    <row r="612" spans="6:10" x14ac:dyDescent="0.25">
      <c r="F612" s="74" t="s">
        <v>890</v>
      </c>
      <c r="G612" s="57" t="s">
        <v>709</v>
      </c>
      <c r="H612" s="57"/>
      <c r="I612" s="57"/>
      <c r="J612" s="57"/>
    </row>
    <row r="613" spans="6:10" x14ac:dyDescent="0.25">
      <c r="F613" s="74" t="s">
        <v>242</v>
      </c>
      <c r="G613" s="59" t="s">
        <v>454</v>
      </c>
      <c r="H613" s="57"/>
      <c r="I613" s="57"/>
      <c r="J613" s="57"/>
    </row>
    <row r="614" spans="6:10" x14ac:dyDescent="0.25">
      <c r="F614" s="74" t="s">
        <v>849</v>
      </c>
      <c r="G614" s="59" t="s">
        <v>454</v>
      </c>
      <c r="H614" s="57"/>
      <c r="I614" s="57"/>
      <c r="J614" s="57"/>
    </row>
    <row r="615" spans="6:10" x14ac:dyDescent="0.25">
      <c r="F615" s="74" t="s">
        <v>254</v>
      </c>
      <c r="G615" s="59" t="s">
        <v>454</v>
      </c>
      <c r="H615" s="57"/>
      <c r="I615" s="57"/>
      <c r="J615" s="57"/>
    </row>
    <row r="616" spans="6:10" x14ac:dyDescent="0.25">
      <c r="F616" s="74" t="s">
        <v>891</v>
      </c>
      <c r="G616" s="59" t="s">
        <v>454</v>
      </c>
      <c r="H616" s="57"/>
      <c r="I616" s="57"/>
      <c r="J616" s="57"/>
    </row>
    <row r="617" spans="6:10" x14ac:dyDescent="0.25">
      <c r="F617" s="74" t="s">
        <v>892</v>
      </c>
      <c r="G617" s="59" t="s">
        <v>454</v>
      </c>
      <c r="H617" s="57"/>
      <c r="I617" s="57"/>
      <c r="J617" s="57"/>
    </row>
    <row r="618" spans="6:10" x14ac:dyDescent="0.25">
      <c r="F618" s="74" t="s">
        <v>893</v>
      </c>
      <c r="G618" s="59" t="s">
        <v>456</v>
      </c>
      <c r="H618" s="57"/>
      <c r="I618" s="57"/>
      <c r="J618" s="57"/>
    </row>
    <row r="619" spans="6:10" x14ac:dyDescent="0.25">
      <c r="F619" s="74" t="s">
        <v>218</v>
      </c>
      <c r="G619" s="59" t="s">
        <v>452</v>
      </c>
      <c r="H619" s="57"/>
      <c r="I619" s="57"/>
      <c r="J619" s="57"/>
    </row>
    <row r="620" spans="6:10" x14ac:dyDescent="0.25">
      <c r="F620" s="74" t="s">
        <v>220</v>
      </c>
      <c r="G620" s="59" t="s">
        <v>452</v>
      </c>
      <c r="H620" s="57"/>
      <c r="I620" s="57"/>
      <c r="J620" s="57"/>
    </row>
    <row r="621" spans="6:10" x14ac:dyDescent="0.25">
      <c r="F621" s="74" t="s">
        <v>894</v>
      </c>
      <c r="G621" s="59" t="s">
        <v>452</v>
      </c>
      <c r="H621" s="57"/>
      <c r="I621" s="57"/>
      <c r="J621" s="57"/>
    </row>
    <row r="622" spans="6:10" x14ac:dyDescent="0.25">
      <c r="F622" s="74" t="s">
        <v>221</v>
      </c>
      <c r="G622" s="59" t="s">
        <v>452</v>
      </c>
      <c r="H622" s="57"/>
      <c r="I622" s="57"/>
      <c r="J622" s="57"/>
    </row>
    <row r="623" spans="6:10" x14ac:dyDescent="0.25">
      <c r="F623" s="74" t="s">
        <v>895</v>
      </c>
      <c r="G623" s="59" t="s">
        <v>460</v>
      </c>
      <c r="H623" s="57"/>
      <c r="I623" s="57"/>
      <c r="J623" s="57"/>
    </row>
    <row r="624" spans="6:10" x14ac:dyDescent="0.25">
      <c r="F624" s="74" t="s">
        <v>832</v>
      </c>
      <c r="G624" s="57" t="s">
        <v>833</v>
      </c>
      <c r="H624" s="57"/>
      <c r="I624" s="57"/>
      <c r="J624" s="57"/>
    </row>
    <row r="625" spans="6:10" x14ac:dyDescent="0.25">
      <c r="F625" s="74" t="s">
        <v>896</v>
      </c>
      <c r="G625" s="59" t="s">
        <v>792</v>
      </c>
      <c r="H625" s="57"/>
      <c r="I625" s="57"/>
      <c r="J625" s="57"/>
    </row>
    <row r="626" spans="6:10" x14ac:dyDescent="0.25">
      <c r="F626" s="74" t="s">
        <v>353</v>
      </c>
      <c r="G626" s="59" t="s">
        <v>454</v>
      </c>
      <c r="H626" s="57"/>
      <c r="I626" s="57"/>
      <c r="J626" s="57"/>
    </row>
    <row r="627" spans="6:10" x14ac:dyDescent="0.25">
      <c r="F627" s="74" t="s">
        <v>900</v>
      </c>
      <c r="G627" s="59" t="s">
        <v>792</v>
      </c>
      <c r="H627" s="57"/>
      <c r="I627" s="57"/>
      <c r="J627" s="57"/>
    </row>
    <row r="628" spans="6:10" x14ac:dyDescent="0.25">
      <c r="F628" s="74"/>
      <c r="G628" s="59"/>
      <c r="H628" s="57"/>
      <c r="I628" s="57"/>
      <c r="J628" s="57"/>
    </row>
    <row r="629" spans="6:10" x14ac:dyDescent="0.25">
      <c r="F629" s="74"/>
      <c r="G629" s="59"/>
      <c r="H629" s="57"/>
      <c r="I629" s="57"/>
      <c r="J629" s="57"/>
    </row>
    <row r="630" spans="6:10" x14ac:dyDescent="0.25">
      <c r="F630" s="74"/>
      <c r="G630" s="59"/>
      <c r="H630" s="57"/>
      <c r="I630" s="57"/>
      <c r="J630" s="57"/>
    </row>
    <row r="631" spans="6:10" x14ac:dyDescent="0.25">
      <c r="F631" s="74"/>
      <c r="G631" s="59"/>
      <c r="H631" s="57"/>
      <c r="I631" s="57"/>
      <c r="J631" s="57"/>
    </row>
    <row r="632" spans="6:10" x14ac:dyDescent="0.25">
      <c r="F632" s="74"/>
      <c r="G632" s="59"/>
      <c r="H632" s="57"/>
      <c r="I632" s="57"/>
      <c r="J632" s="57"/>
    </row>
    <row r="633" spans="6:10" x14ac:dyDescent="0.25">
      <c r="F633" s="74"/>
      <c r="G633" s="59"/>
      <c r="H633" s="57"/>
      <c r="I633" s="57"/>
      <c r="J633" s="57"/>
    </row>
    <row r="634" spans="6:10" x14ac:dyDescent="0.25">
      <c r="F634" s="74"/>
      <c r="G634" s="59"/>
      <c r="H634" s="57"/>
      <c r="I634" s="57"/>
      <c r="J634" s="57"/>
    </row>
    <row r="635" spans="6:10" x14ac:dyDescent="0.25">
      <c r="F635" s="74"/>
      <c r="G635" s="59"/>
      <c r="H635" s="57"/>
      <c r="I635" s="57"/>
      <c r="J635" s="57"/>
    </row>
    <row r="636" spans="6:10" x14ac:dyDescent="0.25">
      <c r="F636" s="74"/>
      <c r="G636" s="59"/>
      <c r="H636" s="57"/>
      <c r="I636" s="57"/>
      <c r="J636" s="57"/>
    </row>
    <row r="637" spans="6:10" x14ac:dyDescent="0.25">
      <c r="F637" s="74"/>
      <c r="G637" s="59"/>
      <c r="H637" s="57"/>
      <c r="I637" s="57"/>
      <c r="J637" s="57"/>
    </row>
    <row r="638" spans="6:10" x14ac:dyDescent="0.25">
      <c r="F638" s="74"/>
      <c r="G638" s="59"/>
      <c r="H638" s="57"/>
      <c r="I638" s="57"/>
      <c r="J638" s="57"/>
    </row>
    <row r="639" spans="6:10" x14ac:dyDescent="0.25">
      <c r="F639" s="74"/>
      <c r="G639" s="59"/>
      <c r="H639" s="57"/>
      <c r="I639" s="57"/>
      <c r="J639" s="57"/>
    </row>
    <row r="640" spans="6:10" x14ac:dyDescent="0.25">
      <c r="F640" s="74"/>
      <c r="G640" s="59"/>
      <c r="H640" s="57"/>
      <c r="I640" s="57"/>
      <c r="J640" s="57"/>
    </row>
    <row r="641" spans="6:10" x14ac:dyDescent="0.25">
      <c r="F641" s="74"/>
      <c r="G641" s="59"/>
      <c r="H641" s="57"/>
      <c r="I641" s="57"/>
      <c r="J641" s="57"/>
    </row>
    <row r="642" spans="6:10" x14ac:dyDescent="0.25">
      <c r="F642" s="74"/>
      <c r="G642" s="59"/>
      <c r="H642" s="57"/>
      <c r="I642" s="57"/>
      <c r="J642" s="57"/>
    </row>
    <row r="643" spans="6:10" x14ac:dyDescent="0.25">
      <c r="F643" s="74"/>
      <c r="G643" s="59"/>
      <c r="H643" s="57"/>
      <c r="I643" s="57"/>
      <c r="J643" s="57"/>
    </row>
    <row r="644" spans="6:10" x14ac:dyDescent="0.25">
      <c r="F644" s="74"/>
      <c r="G644" s="59"/>
      <c r="H644" s="57"/>
      <c r="I644" s="57"/>
      <c r="J644" s="57"/>
    </row>
    <row r="645" spans="6:10" x14ac:dyDescent="0.25">
      <c r="F645" s="74"/>
      <c r="G645" s="59"/>
      <c r="H645" s="57"/>
      <c r="I645" s="57"/>
      <c r="J645" s="57"/>
    </row>
    <row r="646" spans="6:10" x14ac:dyDescent="0.25">
      <c r="F646" s="74"/>
      <c r="G646" s="59"/>
      <c r="H646" s="57"/>
      <c r="I646" s="57"/>
      <c r="J646" s="57"/>
    </row>
    <row r="647" spans="6:10" x14ac:dyDescent="0.25">
      <c r="F647" s="74"/>
      <c r="G647" s="59"/>
      <c r="H647" s="57"/>
      <c r="I647" s="57"/>
      <c r="J647" s="57"/>
    </row>
    <row r="648" spans="6:10" x14ac:dyDescent="0.25">
      <c r="F648" s="74"/>
      <c r="G648" s="59"/>
      <c r="H648" s="57"/>
      <c r="I648" s="57"/>
      <c r="J648" s="57"/>
    </row>
    <row r="649" spans="6:10" x14ac:dyDescent="0.25">
      <c r="F649" s="74"/>
      <c r="G649" s="59"/>
      <c r="H649" s="57"/>
      <c r="I649" s="57"/>
      <c r="J649" s="57"/>
    </row>
    <row r="650" spans="6:10" x14ac:dyDescent="0.25">
      <c r="F650" s="74"/>
      <c r="G650" s="59"/>
      <c r="H650" s="57"/>
      <c r="I650" s="57"/>
      <c r="J650" s="57"/>
    </row>
    <row r="651" spans="6:10" x14ac:dyDescent="0.25">
      <c r="F651" s="74"/>
      <c r="G651" s="59"/>
      <c r="H651" s="57"/>
      <c r="I651" s="57"/>
      <c r="J651" s="57"/>
    </row>
    <row r="652" spans="6:10" x14ac:dyDescent="0.25">
      <c r="F652" s="74"/>
      <c r="G652" s="59"/>
      <c r="H652" s="57"/>
      <c r="I652" s="57"/>
      <c r="J652" s="57"/>
    </row>
    <row r="653" spans="6:10" x14ac:dyDescent="0.25">
      <c r="F653" s="74"/>
      <c r="G653" s="59"/>
      <c r="H653" s="57"/>
      <c r="I653" s="57"/>
      <c r="J653" s="57"/>
    </row>
    <row r="654" spans="6:10" x14ac:dyDescent="0.25">
      <c r="F654" s="74"/>
      <c r="G654" s="59"/>
      <c r="H654" s="57"/>
      <c r="I654" s="57"/>
      <c r="J654" s="57"/>
    </row>
    <row r="655" spans="6:10" x14ac:dyDescent="0.25">
      <c r="F655" s="74"/>
      <c r="G655" s="59"/>
      <c r="H655" s="57"/>
      <c r="I655" s="57"/>
      <c r="J655" s="57"/>
    </row>
    <row r="656" spans="6:10" x14ac:dyDescent="0.25">
      <c r="F656" s="74"/>
      <c r="G656" s="59"/>
      <c r="H656" s="57"/>
      <c r="I656" s="57"/>
      <c r="J656" s="57"/>
    </row>
    <row r="657" spans="6:10" x14ac:dyDescent="0.25">
      <c r="F657" s="74"/>
      <c r="G657" s="59"/>
      <c r="H657" s="57"/>
      <c r="I657" s="57"/>
      <c r="J657" s="57"/>
    </row>
    <row r="658" spans="6:10" x14ac:dyDescent="0.25">
      <c r="F658" s="74"/>
      <c r="G658" s="59"/>
      <c r="H658" s="57"/>
      <c r="I658" s="57"/>
      <c r="J658" s="57"/>
    </row>
    <row r="659" spans="6:10" x14ac:dyDescent="0.25">
      <c r="F659" s="74"/>
      <c r="G659" s="59"/>
      <c r="H659" s="57"/>
      <c r="I659" s="57"/>
      <c r="J659" s="57"/>
    </row>
    <row r="660" spans="6:10" x14ac:dyDescent="0.25">
      <c r="F660" s="74"/>
      <c r="G660" s="59"/>
      <c r="H660" s="57"/>
      <c r="I660" s="57"/>
      <c r="J660" s="57"/>
    </row>
    <row r="661" spans="6:10" x14ac:dyDescent="0.25">
      <c r="F661" s="74"/>
      <c r="G661" s="59"/>
      <c r="H661" s="57"/>
      <c r="I661" s="57"/>
      <c r="J661" s="57"/>
    </row>
    <row r="662" spans="6:10" x14ac:dyDescent="0.25">
      <c r="F662" s="74"/>
      <c r="G662" s="59"/>
      <c r="H662" s="57"/>
      <c r="I662" s="57"/>
      <c r="J662" s="57"/>
    </row>
    <row r="663" spans="6:10" x14ac:dyDescent="0.25">
      <c r="F663" s="74"/>
      <c r="G663" s="59"/>
      <c r="H663" s="57"/>
      <c r="I663" s="57"/>
      <c r="J663" s="57"/>
    </row>
    <row r="664" spans="6:10" x14ac:dyDescent="0.25">
      <c r="F664" s="74"/>
      <c r="G664" s="59"/>
      <c r="H664" s="57"/>
      <c r="I664" s="57"/>
      <c r="J664" s="57"/>
    </row>
    <row r="665" spans="6:10" x14ac:dyDescent="0.25">
      <c r="F665" s="74"/>
      <c r="G665" s="59"/>
      <c r="H665" s="57"/>
      <c r="I665" s="57"/>
      <c r="J665" s="57"/>
    </row>
    <row r="666" spans="6:10" x14ac:dyDescent="0.25">
      <c r="F666" s="74"/>
      <c r="G666" s="59"/>
      <c r="H666" s="57"/>
      <c r="I666" s="57"/>
      <c r="J666" s="57"/>
    </row>
    <row r="667" spans="6:10" x14ac:dyDescent="0.25">
      <c r="F667" s="74"/>
      <c r="G667" s="59"/>
      <c r="H667" s="57"/>
      <c r="I667" s="57"/>
      <c r="J667" s="57"/>
    </row>
    <row r="668" spans="6:10" x14ac:dyDescent="0.25">
      <c r="F668" s="74"/>
      <c r="G668" s="59"/>
      <c r="H668" s="57"/>
      <c r="I668" s="57"/>
      <c r="J668" s="57"/>
    </row>
    <row r="669" spans="6:10" x14ac:dyDescent="0.25">
      <c r="F669" s="74"/>
      <c r="G669" s="59"/>
      <c r="H669" s="57"/>
      <c r="I669" s="57"/>
      <c r="J669" s="57"/>
    </row>
    <row r="670" spans="6:10" x14ac:dyDescent="0.25">
      <c r="F670" s="74"/>
      <c r="G670" s="59"/>
      <c r="H670" s="57"/>
      <c r="I670" s="57"/>
      <c r="J670" s="57"/>
    </row>
    <row r="671" spans="6:10" x14ac:dyDescent="0.25">
      <c r="F671" s="74"/>
      <c r="G671" s="59"/>
      <c r="H671" s="57"/>
      <c r="I671" s="57"/>
      <c r="J671" s="57"/>
    </row>
    <row r="672" spans="6:10" x14ac:dyDescent="0.25">
      <c r="F672" s="74"/>
      <c r="G672" s="59"/>
      <c r="H672" s="57"/>
      <c r="I672" s="57"/>
      <c r="J672" s="57"/>
    </row>
    <row r="673" spans="6:10" x14ac:dyDescent="0.25">
      <c r="F673" s="74"/>
      <c r="G673" s="59"/>
      <c r="H673" s="57"/>
      <c r="I673" s="57"/>
      <c r="J673" s="57"/>
    </row>
    <row r="674" spans="6:10" x14ac:dyDescent="0.25">
      <c r="F674" s="74"/>
      <c r="G674" s="59"/>
      <c r="H674" s="57"/>
      <c r="I674" s="57"/>
      <c r="J674" s="57"/>
    </row>
    <row r="675" spans="6:10" x14ac:dyDescent="0.25">
      <c r="F675" s="74"/>
      <c r="G675" s="59"/>
      <c r="H675" s="57"/>
      <c r="I675" s="57"/>
      <c r="J675" s="57"/>
    </row>
    <row r="676" spans="6:10" x14ac:dyDescent="0.25">
      <c r="F676" s="74"/>
      <c r="G676" s="59"/>
      <c r="H676" s="57"/>
      <c r="I676" s="57"/>
      <c r="J676" s="57"/>
    </row>
    <row r="677" spans="6:10" x14ac:dyDescent="0.25">
      <c r="F677" s="74"/>
      <c r="G677" s="59"/>
      <c r="H677" s="57"/>
      <c r="I677" s="57"/>
      <c r="J677" s="57"/>
    </row>
    <row r="678" spans="6:10" x14ac:dyDescent="0.25">
      <c r="F678" s="74"/>
      <c r="G678" s="59"/>
      <c r="H678" s="57"/>
      <c r="I678" s="57"/>
      <c r="J678" s="57"/>
    </row>
    <row r="679" spans="6:10" x14ac:dyDescent="0.25">
      <c r="F679" s="74"/>
      <c r="G679" s="59"/>
      <c r="H679" s="57"/>
      <c r="I679" s="57"/>
      <c r="J679" s="57"/>
    </row>
    <row r="680" spans="6:10" x14ac:dyDescent="0.25">
      <c r="F680" s="74"/>
      <c r="G680" s="59"/>
      <c r="H680" s="57"/>
      <c r="I680" s="57"/>
      <c r="J680" s="57"/>
    </row>
    <row r="681" spans="6:10" x14ac:dyDescent="0.25">
      <c r="F681" s="74"/>
      <c r="G681" s="59"/>
      <c r="H681" s="57"/>
      <c r="I681" s="57"/>
      <c r="J681" s="57"/>
    </row>
    <row r="682" spans="6:10" x14ac:dyDescent="0.25">
      <c r="F682" s="74"/>
      <c r="G682" s="59"/>
      <c r="H682" s="57"/>
      <c r="I682" s="57"/>
      <c r="J682" s="57"/>
    </row>
    <row r="683" spans="6:10" x14ac:dyDescent="0.25">
      <c r="F683" s="74"/>
      <c r="G683" s="59"/>
      <c r="H683" s="57"/>
      <c r="I683" s="57"/>
      <c r="J683" s="57"/>
    </row>
    <row r="684" spans="6:10" x14ac:dyDescent="0.25">
      <c r="F684" s="74"/>
      <c r="G684" s="59"/>
      <c r="H684" s="57"/>
      <c r="I684" s="57"/>
      <c r="J684" s="57"/>
    </row>
    <row r="685" spans="6:10" x14ac:dyDescent="0.25">
      <c r="F685" s="74"/>
      <c r="G685" s="59"/>
      <c r="H685" s="57"/>
      <c r="I685" s="57"/>
      <c r="J685" s="57"/>
    </row>
    <row r="686" spans="6:10" x14ac:dyDescent="0.25">
      <c r="F686" s="74"/>
      <c r="G686" s="59"/>
      <c r="H686" s="57"/>
      <c r="I686" s="57"/>
      <c r="J686" s="57"/>
    </row>
    <row r="687" spans="6:10" x14ac:dyDescent="0.25">
      <c r="F687" s="74"/>
      <c r="G687" s="59"/>
      <c r="H687" s="57"/>
      <c r="I687" s="57"/>
      <c r="J687" s="57"/>
    </row>
    <row r="688" spans="6:10" x14ac:dyDescent="0.25">
      <c r="F688" s="74"/>
      <c r="G688" s="59"/>
      <c r="H688" s="57"/>
      <c r="I688" s="57"/>
      <c r="J688" s="57"/>
    </row>
    <row r="689" spans="6:10" x14ac:dyDescent="0.25">
      <c r="F689" s="74"/>
      <c r="G689" s="59"/>
      <c r="H689" s="57"/>
      <c r="I689" s="57"/>
      <c r="J689" s="57"/>
    </row>
    <row r="690" spans="6:10" x14ac:dyDescent="0.25">
      <c r="F690" s="74"/>
      <c r="G690" s="59"/>
      <c r="H690" s="57"/>
      <c r="I690" s="57"/>
      <c r="J690" s="57"/>
    </row>
    <row r="691" spans="6:10" x14ac:dyDescent="0.25">
      <c r="F691" s="74"/>
      <c r="G691" s="59"/>
      <c r="H691" s="57"/>
      <c r="I691" s="57"/>
      <c r="J691" s="57"/>
    </row>
    <row r="692" spans="6:10" x14ac:dyDescent="0.25">
      <c r="F692" s="74"/>
      <c r="G692" s="59"/>
      <c r="H692" s="57"/>
      <c r="I692" s="57"/>
      <c r="J692" s="57"/>
    </row>
    <row r="693" spans="6:10" x14ac:dyDescent="0.25">
      <c r="F693" s="74"/>
      <c r="G693" s="59"/>
      <c r="H693" s="57"/>
      <c r="I693" s="57"/>
      <c r="J693" s="57"/>
    </row>
    <row r="694" spans="6:10" x14ac:dyDescent="0.25">
      <c r="F694" s="74"/>
      <c r="G694" s="59"/>
      <c r="H694" s="57"/>
      <c r="I694" s="57"/>
      <c r="J694" s="57"/>
    </row>
    <row r="695" spans="6:10" x14ac:dyDescent="0.25">
      <c r="F695" s="74"/>
      <c r="G695" s="59"/>
      <c r="H695" s="57"/>
      <c r="I695" s="57"/>
      <c r="J695" s="57"/>
    </row>
    <row r="696" spans="6:10" x14ac:dyDescent="0.25">
      <c r="F696" s="74"/>
      <c r="G696" s="59"/>
      <c r="H696" s="57"/>
      <c r="I696" s="57"/>
      <c r="J696" s="57"/>
    </row>
    <row r="697" spans="6:10" x14ac:dyDescent="0.25">
      <c r="F697" s="74"/>
      <c r="G697" s="59"/>
      <c r="H697" s="57"/>
      <c r="I697" s="57"/>
      <c r="J697" s="57"/>
    </row>
    <row r="698" spans="6:10" x14ac:dyDescent="0.25">
      <c r="F698" s="74"/>
      <c r="G698" s="59"/>
      <c r="H698" s="57"/>
      <c r="I698" s="57"/>
      <c r="J698" s="57"/>
    </row>
    <row r="699" spans="6:10" x14ac:dyDescent="0.25">
      <c r="F699" s="74"/>
      <c r="G699" s="59"/>
      <c r="H699" s="57"/>
      <c r="I699" s="57"/>
      <c r="J699" s="57"/>
    </row>
    <row r="700" spans="6:10" x14ac:dyDescent="0.25">
      <c r="F700" s="74"/>
      <c r="G700" s="59"/>
      <c r="H700" s="57"/>
      <c r="I700" s="57"/>
      <c r="J700" s="57"/>
    </row>
    <row r="701" spans="6:10" x14ac:dyDescent="0.25">
      <c r="F701" s="74"/>
      <c r="G701" s="59"/>
      <c r="H701" s="57"/>
      <c r="I701" s="57"/>
      <c r="J701" s="57"/>
    </row>
    <row r="702" spans="6:10" x14ac:dyDescent="0.25">
      <c r="F702" s="74"/>
      <c r="G702" s="59"/>
      <c r="H702" s="57"/>
      <c r="I702" s="57"/>
      <c r="J702" s="57"/>
    </row>
    <row r="703" spans="6:10" x14ac:dyDescent="0.25">
      <c r="F703" s="74"/>
      <c r="G703" s="59"/>
      <c r="H703" s="57"/>
      <c r="I703" s="57"/>
      <c r="J703" s="57"/>
    </row>
    <row r="704" spans="6:10" x14ac:dyDescent="0.25">
      <c r="F704" s="74"/>
      <c r="G704" s="59"/>
      <c r="H704" s="57"/>
      <c r="I704" s="57"/>
      <c r="J704" s="57"/>
    </row>
    <row r="705" spans="6:10" x14ac:dyDescent="0.25">
      <c r="F705" s="74"/>
      <c r="G705" s="59"/>
      <c r="H705" s="57"/>
      <c r="I705" s="57"/>
      <c r="J705" s="57"/>
    </row>
    <row r="706" spans="6:10" x14ac:dyDescent="0.25">
      <c r="F706" s="74"/>
      <c r="G706" s="59"/>
      <c r="H706" s="57"/>
      <c r="I706" s="57"/>
      <c r="J706" s="57"/>
    </row>
    <row r="707" spans="6:10" x14ac:dyDescent="0.25">
      <c r="F707" s="74"/>
      <c r="G707" s="59"/>
      <c r="H707" s="57"/>
      <c r="I707" s="57"/>
      <c r="J707" s="57"/>
    </row>
    <row r="708" spans="6:10" x14ac:dyDescent="0.25">
      <c r="F708" s="74"/>
      <c r="G708" s="59"/>
      <c r="H708" s="57"/>
      <c r="I708" s="57"/>
      <c r="J708" s="57"/>
    </row>
    <row r="709" spans="6:10" x14ac:dyDescent="0.25">
      <c r="F709" s="74"/>
      <c r="G709" s="59"/>
      <c r="H709" s="57"/>
      <c r="I709" s="57"/>
      <c r="J709" s="57"/>
    </row>
    <row r="710" spans="6:10" x14ac:dyDescent="0.25">
      <c r="F710" s="74"/>
      <c r="G710" s="59"/>
      <c r="H710" s="57"/>
      <c r="I710" s="57"/>
      <c r="J710" s="57"/>
    </row>
    <row r="711" spans="6:10" x14ac:dyDescent="0.25">
      <c r="F711" s="74"/>
      <c r="G711" s="59"/>
      <c r="H711" s="57"/>
      <c r="I711" s="57"/>
      <c r="J711" s="57"/>
    </row>
    <row r="712" spans="6:10" x14ac:dyDescent="0.25">
      <c r="F712" s="74"/>
      <c r="G712" s="59"/>
      <c r="H712" s="57"/>
      <c r="I712" s="57"/>
      <c r="J712" s="57"/>
    </row>
    <row r="713" spans="6:10" x14ac:dyDescent="0.25">
      <c r="F713" s="74"/>
      <c r="G713" s="59"/>
      <c r="H713" s="57"/>
      <c r="I713" s="57"/>
      <c r="J713" s="57"/>
    </row>
    <row r="714" spans="6:10" x14ac:dyDescent="0.25">
      <c r="F714" s="74"/>
      <c r="G714" s="59"/>
      <c r="H714" s="57"/>
      <c r="I714" s="57"/>
      <c r="J714" s="57"/>
    </row>
    <row r="715" spans="6:10" x14ac:dyDescent="0.25">
      <c r="F715" s="74"/>
      <c r="G715" s="59"/>
      <c r="H715" s="57"/>
      <c r="I715" s="57"/>
      <c r="J715" s="57"/>
    </row>
    <row r="716" spans="6:10" x14ac:dyDescent="0.25">
      <c r="F716" s="74"/>
      <c r="G716" s="59"/>
      <c r="H716" s="57"/>
      <c r="I716" s="57"/>
      <c r="J716" s="57"/>
    </row>
    <row r="717" spans="6:10" x14ac:dyDescent="0.25">
      <c r="F717" s="74"/>
      <c r="G717" s="59"/>
      <c r="H717" s="57"/>
      <c r="I717" s="57"/>
      <c r="J717" s="57"/>
    </row>
    <row r="718" spans="6:10" x14ac:dyDescent="0.25">
      <c r="F718" s="74"/>
      <c r="G718" s="59"/>
      <c r="H718" s="57"/>
      <c r="I718" s="57"/>
      <c r="J718" s="57"/>
    </row>
    <row r="719" spans="6:10" x14ac:dyDescent="0.25">
      <c r="F719" s="74"/>
      <c r="G719" s="59"/>
      <c r="H719" s="57"/>
      <c r="I719" s="57"/>
      <c r="J719" s="57"/>
    </row>
    <row r="720" spans="6:10" x14ac:dyDescent="0.25">
      <c r="F720" s="74"/>
      <c r="G720" s="59"/>
      <c r="H720" s="57"/>
      <c r="I720" s="57"/>
      <c r="J720" s="57"/>
    </row>
    <row r="721" spans="6:10" x14ac:dyDescent="0.25">
      <c r="F721" s="74"/>
      <c r="G721" s="59"/>
      <c r="H721" s="57"/>
      <c r="I721" s="57"/>
      <c r="J721" s="57"/>
    </row>
    <row r="722" spans="6:10" x14ac:dyDescent="0.25">
      <c r="F722" s="74"/>
      <c r="G722" s="59"/>
      <c r="H722" s="57"/>
      <c r="I722" s="57"/>
      <c r="J722" s="57"/>
    </row>
    <row r="723" spans="6:10" x14ac:dyDescent="0.25">
      <c r="F723" s="74"/>
      <c r="G723" s="59"/>
      <c r="H723" s="57"/>
      <c r="I723" s="57"/>
      <c r="J723" s="57"/>
    </row>
    <row r="724" spans="6:10" x14ac:dyDescent="0.25">
      <c r="F724" s="74"/>
      <c r="G724" s="59"/>
      <c r="H724" s="57"/>
      <c r="I724" s="57"/>
      <c r="J724" s="57"/>
    </row>
    <row r="725" spans="6:10" x14ac:dyDescent="0.25">
      <c r="F725" s="74"/>
      <c r="G725" s="59"/>
      <c r="H725" s="57"/>
      <c r="I725" s="57"/>
      <c r="J725" s="57"/>
    </row>
    <row r="726" spans="6:10" x14ac:dyDescent="0.25">
      <c r="F726" s="74"/>
      <c r="G726" s="59"/>
      <c r="H726" s="57"/>
      <c r="I726" s="57"/>
      <c r="J726" s="57"/>
    </row>
    <row r="727" spans="6:10" x14ac:dyDescent="0.25">
      <c r="F727" s="74"/>
      <c r="G727" s="59"/>
      <c r="H727" s="57"/>
      <c r="I727" s="57"/>
      <c r="J727" s="57"/>
    </row>
    <row r="728" spans="6:10" x14ac:dyDescent="0.25">
      <c r="F728" s="74"/>
      <c r="G728" s="59"/>
      <c r="H728" s="57"/>
      <c r="I728" s="57"/>
      <c r="J728" s="57"/>
    </row>
    <row r="729" spans="6:10" x14ac:dyDescent="0.25">
      <c r="F729" s="74"/>
      <c r="G729" s="59"/>
      <c r="H729" s="57"/>
      <c r="I729" s="57"/>
      <c r="J729" s="57"/>
    </row>
    <row r="730" spans="6:10" x14ac:dyDescent="0.25">
      <c r="F730" s="74"/>
      <c r="G730" s="59"/>
      <c r="H730" s="57"/>
      <c r="I730" s="57"/>
      <c r="J730" s="57"/>
    </row>
    <row r="731" spans="6:10" x14ac:dyDescent="0.25">
      <c r="F731" s="74"/>
      <c r="G731" s="59"/>
      <c r="H731" s="57"/>
      <c r="I731" s="57"/>
      <c r="J731" s="57"/>
    </row>
    <row r="732" spans="6:10" x14ac:dyDescent="0.25">
      <c r="F732" s="74"/>
      <c r="G732" s="59"/>
      <c r="H732" s="57"/>
      <c r="I732" s="57"/>
      <c r="J732" s="57"/>
    </row>
    <row r="733" spans="6:10" x14ac:dyDescent="0.25">
      <c r="F733" s="74"/>
      <c r="G733" s="59"/>
      <c r="H733" s="57"/>
      <c r="I733" s="57"/>
      <c r="J733" s="57"/>
    </row>
    <row r="734" spans="6:10" x14ac:dyDescent="0.25">
      <c r="F734" s="74"/>
      <c r="G734" s="59"/>
      <c r="H734" s="57"/>
      <c r="I734" s="57"/>
      <c r="J734" s="57"/>
    </row>
    <row r="735" spans="6:10" x14ac:dyDescent="0.25">
      <c r="F735" s="74"/>
      <c r="G735" s="59"/>
      <c r="H735" s="57"/>
      <c r="I735" s="57"/>
      <c r="J735" s="57"/>
    </row>
    <row r="736" spans="6:10" x14ac:dyDescent="0.25">
      <c r="F736" s="74"/>
      <c r="G736" s="59"/>
      <c r="H736" s="57"/>
      <c r="I736" s="57"/>
      <c r="J736" s="57"/>
    </row>
    <row r="737" spans="6:10" x14ac:dyDescent="0.25">
      <c r="F737" s="74"/>
      <c r="G737" s="59"/>
      <c r="H737" s="57"/>
      <c r="I737" s="57"/>
      <c r="J737" s="57"/>
    </row>
    <row r="738" spans="6:10" x14ac:dyDescent="0.25">
      <c r="F738" s="74"/>
      <c r="G738" s="59"/>
      <c r="H738" s="57"/>
      <c r="I738" s="57"/>
      <c r="J738" s="57"/>
    </row>
    <row r="739" spans="6:10" x14ac:dyDescent="0.25">
      <c r="F739" s="74"/>
      <c r="G739" s="59"/>
      <c r="H739" s="57"/>
      <c r="I739" s="57"/>
      <c r="J739" s="57"/>
    </row>
    <row r="740" spans="6:10" x14ac:dyDescent="0.25">
      <c r="F740" s="74"/>
      <c r="G740" s="59"/>
      <c r="H740" s="57"/>
      <c r="I740" s="57"/>
      <c r="J740" s="57"/>
    </row>
    <row r="741" spans="6:10" x14ac:dyDescent="0.25">
      <c r="F741" s="74"/>
      <c r="G741" s="59"/>
      <c r="H741" s="57"/>
      <c r="I741" s="57"/>
      <c r="J741" s="57"/>
    </row>
    <row r="742" spans="6:10" x14ac:dyDescent="0.25">
      <c r="F742" s="74"/>
      <c r="G742" s="59"/>
      <c r="H742" s="57"/>
      <c r="I742" s="57"/>
      <c r="J742" s="57"/>
    </row>
    <row r="743" spans="6:10" x14ac:dyDescent="0.25">
      <c r="F743" s="74"/>
      <c r="G743" s="59"/>
      <c r="H743" s="57"/>
      <c r="I743" s="57"/>
      <c r="J743" s="57"/>
    </row>
    <row r="744" spans="6:10" x14ac:dyDescent="0.25">
      <c r="F744" s="74"/>
      <c r="G744" s="59"/>
      <c r="H744" s="57"/>
      <c r="I744" s="57"/>
      <c r="J744" s="57"/>
    </row>
    <row r="745" spans="6:10" x14ac:dyDescent="0.25">
      <c r="F745" s="74"/>
      <c r="G745" s="59"/>
      <c r="H745" s="57"/>
      <c r="I745" s="57"/>
      <c r="J745" s="57"/>
    </row>
    <row r="746" spans="6:10" x14ac:dyDescent="0.25">
      <c r="F746" s="74"/>
      <c r="G746" s="59"/>
      <c r="H746" s="57"/>
      <c r="I746" s="57"/>
      <c r="J746" s="57"/>
    </row>
    <row r="747" spans="6:10" x14ac:dyDescent="0.25">
      <c r="F747" s="74"/>
      <c r="G747" s="59"/>
      <c r="H747" s="57"/>
      <c r="I747" s="57"/>
      <c r="J747" s="57"/>
    </row>
    <row r="748" spans="6:10" x14ac:dyDescent="0.25">
      <c r="F748" s="74"/>
      <c r="G748" s="59"/>
      <c r="H748" s="57"/>
      <c r="I748" s="57"/>
      <c r="J748" s="57"/>
    </row>
    <row r="749" spans="6:10" x14ac:dyDescent="0.25">
      <c r="F749" s="74"/>
      <c r="G749" s="59"/>
      <c r="H749" s="57"/>
      <c r="I749" s="57"/>
      <c r="J749" s="57"/>
    </row>
    <row r="750" spans="6:10" x14ac:dyDescent="0.25">
      <c r="F750" s="74"/>
      <c r="G750" s="59"/>
      <c r="H750" s="57"/>
      <c r="I750" s="57"/>
      <c r="J750" s="57"/>
    </row>
    <row r="751" spans="6:10" x14ac:dyDescent="0.25">
      <c r="F751" s="74"/>
      <c r="G751" s="59"/>
      <c r="H751" s="57"/>
      <c r="I751" s="57"/>
      <c r="J751" s="57"/>
    </row>
    <row r="752" spans="6:10" x14ac:dyDescent="0.25">
      <c r="F752" s="74"/>
      <c r="G752" s="59"/>
      <c r="H752" s="57"/>
      <c r="I752" s="57"/>
      <c r="J752" s="57"/>
    </row>
    <row r="753" spans="6:10" x14ac:dyDescent="0.25">
      <c r="F753" s="74"/>
      <c r="G753" s="59"/>
      <c r="H753" s="57"/>
      <c r="I753" s="57"/>
      <c r="J753" s="57"/>
    </row>
    <row r="754" spans="6:10" x14ac:dyDescent="0.25">
      <c r="F754" s="74"/>
      <c r="G754" s="59"/>
      <c r="H754" s="57"/>
      <c r="I754" s="57"/>
      <c r="J754" s="57"/>
    </row>
    <row r="755" spans="6:10" x14ac:dyDescent="0.25">
      <c r="F755" s="74"/>
      <c r="G755" s="59"/>
      <c r="H755" s="57"/>
      <c r="I755" s="57"/>
      <c r="J755" s="57"/>
    </row>
    <row r="756" spans="6:10" x14ac:dyDescent="0.25">
      <c r="F756" s="74"/>
      <c r="G756" s="59"/>
      <c r="H756" s="57"/>
      <c r="I756" s="57"/>
      <c r="J756" s="57"/>
    </row>
    <row r="757" spans="6:10" x14ac:dyDescent="0.25">
      <c r="F757" s="74"/>
      <c r="G757" s="59"/>
      <c r="H757" s="57"/>
      <c r="I757" s="57"/>
      <c r="J757" s="57"/>
    </row>
    <row r="758" spans="6:10" x14ac:dyDescent="0.25">
      <c r="F758" s="74"/>
      <c r="G758" s="59"/>
      <c r="H758" s="57"/>
      <c r="I758" s="57"/>
      <c r="J758" s="57"/>
    </row>
    <row r="759" spans="6:10" x14ac:dyDescent="0.25">
      <c r="F759" s="74"/>
      <c r="G759" s="59"/>
      <c r="H759" s="57"/>
      <c r="I759" s="57"/>
      <c r="J759" s="57"/>
    </row>
    <row r="760" spans="6:10" x14ac:dyDescent="0.25">
      <c r="F760" s="74"/>
      <c r="G760" s="59"/>
      <c r="H760" s="57"/>
      <c r="I760" s="57"/>
      <c r="J760" s="57"/>
    </row>
    <row r="761" spans="6:10" x14ac:dyDescent="0.25">
      <c r="F761" s="74"/>
      <c r="G761" s="59"/>
      <c r="H761" s="57"/>
      <c r="I761" s="57"/>
      <c r="J761" s="57"/>
    </row>
    <row r="762" spans="6:10" x14ac:dyDescent="0.25">
      <c r="F762" s="74"/>
      <c r="G762" s="59"/>
      <c r="H762" s="57"/>
      <c r="I762" s="57"/>
      <c r="J762" s="57"/>
    </row>
    <row r="763" spans="6:10" x14ac:dyDescent="0.25">
      <c r="F763" s="74"/>
      <c r="G763" s="59"/>
      <c r="H763" s="57"/>
      <c r="I763" s="57"/>
      <c r="J763" s="57"/>
    </row>
    <row r="764" spans="6:10" x14ac:dyDescent="0.25">
      <c r="F764" s="74"/>
      <c r="G764" s="59"/>
      <c r="H764" s="57"/>
      <c r="I764" s="57"/>
      <c r="J764" s="57"/>
    </row>
    <row r="765" spans="6:10" x14ac:dyDescent="0.25">
      <c r="F765" s="74"/>
      <c r="G765" s="59"/>
      <c r="H765" s="57"/>
      <c r="I765" s="57"/>
      <c r="J765" s="57"/>
    </row>
    <row r="766" spans="6:10" x14ac:dyDescent="0.25">
      <c r="F766" s="74"/>
      <c r="G766" s="59"/>
      <c r="H766" s="57"/>
      <c r="I766" s="57"/>
      <c r="J766" s="57"/>
    </row>
    <row r="767" spans="6:10" x14ac:dyDescent="0.25">
      <c r="F767" s="74"/>
      <c r="G767" s="59"/>
      <c r="H767" s="57"/>
      <c r="I767" s="57"/>
      <c r="J767" s="57"/>
    </row>
    <row r="768" spans="6:10" x14ac:dyDescent="0.25">
      <c r="F768" s="74"/>
      <c r="G768" s="59"/>
      <c r="H768" s="57"/>
      <c r="I768" s="57"/>
      <c r="J768" s="57"/>
    </row>
    <row r="769" spans="6:10" x14ac:dyDescent="0.25">
      <c r="F769" s="74"/>
      <c r="G769" s="59"/>
      <c r="H769" s="57"/>
      <c r="I769" s="57"/>
      <c r="J769" s="57"/>
    </row>
    <row r="770" spans="6:10" x14ac:dyDescent="0.25">
      <c r="F770" s="74"/>
      <c r="G770" s="59"/>
      <c r="H770" s="57"/>
      <c r="I770" s="57"/>
      <c r="J770" s="57"/>
    </row>
    <row r="771" spans="6:10" x14ac:dyDescent="0.25">
      <c r="F771" s="74"/>
      <c r="G771" s="59"/>
      <c r="H771" s="57"/>
      <c r="I771" s="57"/>
      <c r="J771" s="57"/>
    </row>
    <row r="772" spans="6:10" x14ac:dyDescent="0.25">
      <c r="F772" s="74"/>
      <c r="G772" s="59"/>
      <c r="H772" s="57"/>
      <c r="I772" s="57"/>
      <c r="J772" s="57"/>
    </row>
    <row r="773" spans="6:10" x14ac:dyDescent="0.25">
      <c r="F773" s="74"/>
      <c r="G773" s="59"/>
      <c r="H773" s="57"/>
      <c r="I773" s="57"/>
      <c r="J773" s="57"/>
    </row>
    <row r="774" spans="6:10" x14ac:dyDescent="0.25">
      <c r="F774" s="74"/>
      <c r="G774" s="59"/>
      <c r="H774" s="57"/>
      <c r="I774" s="57"/>
      <c r="J774" s="57"/>
    </row>
    <row r="775" spans="6:10" x14ac:dyDescent="0.25">
      <c r="F775" s="74"/>
      <c r="G775" s="59"/>
      <c r="H775" s="57"/>
      <c r="I775" s="57"/>
      <c r="J775" s="57"/>
    </row>
    <row r="776" spans="6:10" x14ac:dyDescent="0.25">
      <c r="F776" s="74"/>
      <c r="G776" s="59"/>
      <c r="H776" s="57"/>
      <c r="I776" s="57"/>
      <c r="J776" s="57"/>
    </row>
    <row r="777" spans="6:10" x14ac:dyDescent="0.25">
      <c r="F777" s="74"/>
      <c r="G777" s="59"/>
      <c r="H777" s="57"/>
      <c r="I777" s="57"/>
      <c r="J777" s="57"/>
    </row>
    <row r="778" spans="6:10" x14ac:dyDescent="0.25">
      <c r="F778" s="74"/>
      <c r="G778" s="59"/>
      <c r="H778" s="57"/>
      <c r="I778" s="57"/>
      <c r="J778" s="57"/>
    </row>
    <row r="779" spans="6:10" x14ac:dyDescent="0.25">
      <c r="F779" s="74"/>
      <c r="G779" s="59"/>
      <c r="H779" s="57"/>
      <c r="I779" s="57"/>
      <c r="J779" s="57"/>
    </row>
    <row r="780" spans="6:10" x14ac:dyDescent="0.25">
      <c r="F780" s="74"/>
      <c r="G780" s="59"/>
      <c r="H780" s="57"/>
      <c r="I780" s="57"/>
      <c r="J780" s="57"/>
    </row>
    <row r="781" spans="6:10" x14ac:dyDescent="0.25">
      <c r="F781" s="74"/>
      <c r="G781" s="59"/>
      <c r="H781" s="57"/>
      <c r="I781" s="57"/>
      <c r="J781" s="57"/>
    </row>
    <row r="782" spans="6:10" x14ac:dyDescent="0.25">
      <c r="F782" s="74"/>
      <c r="G782" s="59"/>
      <c r="H782" s="57"/>
      <c r="I782" s="57"/>
      <c r="J782" s="57"/>
    </row>
    <row r="783" spans="6:10" x14ac:dyDescent="0.25">
      <c r="F783" s="74"/>
      <c r="G783" s="59"/>
      <c r="H783" s="57"/>
      <c r="I783" s="57"/>
      <c r="J783" s="57"/>
    </row>
    <row r="784" spans="6:10" x14ac:dyDescent="0.25">
      <c r="F784" s="74"/>
      <c r="G784" s="59"/>
      <c r="H784" s="57"/>
      <c r="I784" s="57"/>
      <c r="J784" s="57"/>
    </row>
    <row r="785" spans="6:10" x14ac:dyDescent="0.25">
      <c r="F785" s="74"/>
      <c r="G785" s="59"/>
      <c r="H785" s="57"/>
      <c r="I785" s="57"/>
      <c r="J785" s="57"/>
    </row>
    <row r="786" spans="6:10" x14ac:dyDescent="0.25">
      <c r="F786" s="74"/>
      <c r="G786" s="59"/>
      <c r="H786" s="57"/>
      <c r="I786" s="57"/>
      <c r="J786" s="57"/>
    </row>
    <row r="787" spans="6:10" x14ac:dyDescent="0.25">
      <c r="F787" s="74"/>
      <c r="G787" s="59"/>
      <c r="H787" s="57"/>
      <c r="I787" s="57"/>
      <c r="J787" s="57"/>
    </row>
    <row r="788" spans="6:10" x14ac:dyDescent="0.25">
      <c r="F788" s="74"/>
      <c r="G788" s="59"/>
      <c r="H788" s="57"/>
      <c r="I788" s="57"/>
      <c r="J788" s="57"/>
    </row>
    <row r="789" spans="6:10" x14ac:dyDescent="0.25">
      <c r="F789" s="74"/>
      <c r="G789" s="59"/>
      <c r="H789" s="57"/>
      <c r="I789" s="57"/>
      <c r="J789" s="57"/>
    </row>
    <row r="790" spans="6:10" x14ac:dyDescent="0.25">
      <c r="F790" s="74"/>
      <c r="G790" s="59"/>
      <c r="H790" s="57"/>
      <c r="I790" s="57"/>
      <c r="J790" s="57"/>
    </row>
    <row r="791" spans="6:10" x14ac:dyDescent="0.25">
      <c r="F791" s="74"/>
      <c r="G791" s="59"/>
      <c r="H791" s="57"/>
      <c r="I791" s="57"/>
      <c r="J791" s="57"/>
    </row>
    <row r="792" spans="6:10" x14ac:dyDescent="0.25">
      <c r="F792" s="74"/>
      <c r="G792" s="59"/>
      <c r="H792" s="57"/>
      <c r="I792" s="57"/>
      <c r="J792" s="57"/>
    </row>
    <row r="793" spans="6:10" x14ac:dyDescent="0.25">
      <c r="F793" s="74"/>
      <c r="G793" s="59"/>
      <c r="H793" s="57"/>
      <c r="I793" s="57"/>
      <c r="J793" s="57"/>
    </row>
    <row r="794" spans="6:10" x14ac:dyDescent="0.25">
      <c r="F794" s="74"/>
      <c r="G794" s="59"/>
      <c r="H794" s="57"/>
      <c r="I794" s="57"/>
      <c r="J794" s="57"/>
    </row>
    <row r="795" spans="6:10" x14ac:dyDescent="0.25">
      <c r="F795" s="74"/>
      <c r="G795" s="59"/>
      <c r="H795" s="57"/>
      <c r="I795" s="57"/>
      <c r="J795" s="57"/>
    </row>
    <row r="796" spans="6:10" x14ac:dyDescent="0.25">
      <c r="F796" s="74"/>
      <c r="G796" s="59"/>
      <c r="H796" s="57"/>
      <c r="I796" s="57"/>
      <c r="J796" s="57"/>
    </row>
    <row r="797" spans="6:10" x14ac:dyDescent="0.25">
      <c r="F797" s="74"/>
      <c r="G797" s="59"/>
      <c r="H797" s="57"/>
      <c r="I797" s="57"/>
      <c r="J797" s="57"/>
    </row>
    <row r="798" spans="6:10" x14ac:dyDescent="0.25">
      <c r="F798" s="74"/>
      <c r="G798" s="59"/>
      <c r="H798" s="57"/>
      <c r="I798" s="57"/>
      <c r="J798" s="57"/>
    </row>
    <row r="799" spans="6:10" x14ac:dyDescent="0.25">
      <c r="F799" s="74"/>
      <c r="G799" s="59"/>
      <c r="H799" s="57"/>
      <c r="I799" s="57"/>
      <c r="J799" s="57"/>
    </row>
    <row r="800" spans="6:10" x14ac:dyDescent="0.25">
      <c r="F800" s="74"/>
      <c r="G800" s="59"/>
      <c r="H800" s="57"/>
      <c r="I800" s="57"/>
      <c r="J800" s="57"/>
    </row>
    <row r="801" spans="6:10" x14ac:dyDescent="0.25">
      <c r="F801" s="74"/>
      <c r="G801" s="59"/>
      <c r="H801" s="57"/>
      <c r="I801" s="57"/>
      <c r="J801" s="57"/>
    </row>
    <row r="802" spans="6:10" x14ac:dyDescent="0.25">
      <c r="F802" s="74"/>
      <c r="G802" s="59"/>
      <c r="H802" s="57"/>
      <c r="I802" s="57"/>
      <c r="J802" s="57"/>
    </row>
    <row r="803" spans="6:10" x14ac:dyDescent="0.25">
      <c r="F803" s="74"/>
      <c r="G803" s="59"/>
      <c r="H803" s="57"/>
      <c r="I803" s="57"/>
      <c r="J803" s="57"/>
    </row>
    <row r="804" spans="6:10" x14ac:dyDescent="0.25">
      <c r="F804" s="74"/>
      <c r="G804" s="59"/>
      <c r="H804" s="57"/>
      <c r="I804" s="57"/>
      <c r="J804" s="57"/>
    </row>
    <row r="805" spans="6:10" x14ac:dyDescent="0.25">
      <c r="F805" s="74"/>
      <c r="G805" s="59"/>
      <c r="H805" s="57"/>
      <c r="I805" s="57"/>
      <c r="J805" s="57"/>
    </row>
    <row r="806" spans="6:10" x14ac:dyDescent="0.25">
      <c r="F806" s="74"/>
      <c r="G806" s="59"/>
      <c r="H806" s="57"/>
      <c r="I806" s="57"/>
      <c r="J806" s="57"/>
    </row>
    <row r="807" spans="6:10" x14ac:dyDescent="0.25">
      <c r="F807" s="74"/>
      <c r="G807" s="59"/>
      <c r="H807" s="57"/>
      <c r="I807" s="57"/>
      <c r="J807" s="57"/>
    </row>
    <row r="808" spans="6:10" x14ac:dyDescent="0.25">
      <c r="F808" s="74"/>
      <c r="G808" s="59"/>
      <c r="H808" s="57"/>
      <c r="I808" s="57"/>
      <c r="J808" s="57"/>
    </row>
    <row r="809" spans="6:10" x14ac:dyDescent="0.25">
      <c r="F809" s="74"/>
      <c r="G809" s="59"/>
      <c r="H809" s="57"/>
      <c r="I809" s="57"/>
      <c r="J809" s="57"/>
    </row>
    <row r="810" spans="6:10" x14ac:dyDescent="0.25">
      <c r="F810" s="74"/>
      <c r="G810" s="59"/>
      <c r="H810" s="57"/>
      <c r="I810" s="57"/>
      <c r="J810" s="57"/>
    </row>
    <row r="811" spans="6:10" x14ac:dyDescent="0.25">
      <c r="F811" s="74"/>
      <c r="G811" s="59"/>
      <c r="H811" s="57"/>
      <c r="I811" s="57"/>
      <c r="J811" s="57"/>
    </row>
    <row r="812" spans="6:10" x14ac:dyDescent="0.25">
      <c r="F812" s="74"/>
      <c r="G812" s="59"/>
      <c r="H812" s="57"/>
      <c r="I812" s="57"/>
      <c r="J812" s="57"/>
    </row>
    <row r="813" spans="6:10" x14ac:dyDescent="0.25">
      <c r="F813" s="74"/>
      <c r="G813" s="59"/>
      <c r="H813" s="57"/>
      <c r="I813" s="57"/>
      <c r="J813" s="57"/>
    </row>
    <row r="814" spans="6:10" x14ac:dyDescent="0.25">
      <c r="F814" s="74"/>
      <c r="G814" s="59"/>
      <c r="H814" s="57"/>
      <c r="I814" s="57"/>
      <c r="J814" s="57"/>
    </row>
    <row r="815" spans="6:10" x14ac:dyDescent="0.25">
      <c r="F815" s="74"/>
      <c r="G815" s="59"/>
      <c r="H815" s="57"/>
      <c r="I815" s="57"/>
      <c r="J815" s="57"/>
    </row>
    <row r="816" spans="6:10" x14ac:dyDescent="0.25">
      <c r="F816" s="74"/>
      <c r="G816" s="59"/>
      <c r="H816" s="57"/>
      <c r="I816" s="57"/>
      <c r="J816" s="57"/>
    </row>
    <row r="817" spans="6:10" x14ac:dyDescent="0.25">
      <c r="F817" s="74"/>
      <c r="G817" s="59"/>
      <c r="H817" s="57"/>
      <c r="I817" s="57"/>
      <c r="J817" s="57"/>
    </row>
    <row r="818" spans="6:10" x14ac:dyDescent="0.25">
      <c r="F818" s="74"/>
      <c r="G818" s="59"/>
      <c r="H818" s="57"/>
      <c r="I818" s="57"/>
      <c r="J818" s="57"/>
    </row>
    <row r="819" spans="6:10" x14ac:dyDescent="0.25">
      <c r="F819" s="74"/>
      <c r="G819" s="59"/>
      <c r="H819" s="57"/>
      <c r="I819" s="57"/>
      <c r="J819" s="57"/>
    </row>
    <row r="820" spans="6:10" x14ac:dyDescent="0.25">
      <c r="F820" s="74"/>
      <c r="G820" s="59"/>
      <c r="H820" s="57"/>
      <c r="I820" s="57"/>
      <c r="J820" s="57"/>
    </row>
    <row r="821" spans="6:10" x14ac:dyDescent="0.25">
      <c r="F821" s="74"/>
      <c r="G821" s="59"/>
      <c r="H821" s="57"/>
      <c r="I821" s="57"/>
      <c r="J821" s="57"/>
    </row>
    <row r="822" spans="6:10" x14ac:dyDescent="0.25">
      <c r="F822" s="74"/>
      <c r="G822" s="59"/>
      <c r="H822" s="57"/>
      <c r="I822" s="57"/>
      <c r="J822" s="57"/>
    </row>
    <row r="823" spans="6:10" x14ac:dyDescent="0.25">
      <c r="F823" s="74"/>
      <c r="G823" s="59"/>
      <c r="H823" s="57"/>
      <c r="I823" s="57"/>
      <c r="J823" s="57"/>
    </row>
    <row r="824" spans="6:10" x14ac:dyDescent="0.25">
      <c r="F824" s="74"/>
      <c r="G824" s="59"/>
      <c r="H824" s="57"/>
      <c r="I824" s="57"/>
      <c r="J824" s="57"/>
    </row>
    <row r="825" spans="6:10" x14ac:dyDescent="0.25">
      <c r="F825" s="74"/>
      <c r="G825" s="59"/>
      <c r="H825" s="57"/>
      <c r="I825" s="57"/>
      <c r="J825" s="57"/>
    </row>
    <row r="826" spans="6:10" x14ac:dyDescent="0.25">
      <c r="F826" s="74"/>
      <c r="G826" s="59"/>
      <c r="H826" s="57"/>
      <c r="I826" s="57"/>
      <c r="J826" s="57"/>
    </row>
    <row r="827" spans="6:10" x14ac:dyDescent="0.25">
      <c r="F827" s="74"/>
      <c r="G827" s="59"/>
      <c r="H827" s="57"/>
      <c r="I827" s="57"/>
      <c r="J827" s="57"/>
    </row>
    <row r="828" spans="6:10" x14ac:dyDescent="0.25">
      <c r="F828" s="74"/>
      <c r="G828" s="59"/>
      <c r="H828" s="57"/>
      <c r="I828" s="57"/>
      <c r="J828" s="57"/>
    </row>
    <row r="829" spans="6:10" x14ac:dyDescent="0.25">
      <c r="F829" s="74"/>
      <c r="G829" s="59"/>
      <c r="H829" s="57"/>
      <c r="I829" s="57"/>
      <c r="J829" s="57"/>
    </row>
    <row r="830" spans="6:10" x14ac:dyDescent="0.25">
      <c r="F830" s="74"/>
      <c r="G830" s="59"/>
      <c r="H830" s="57"/>
      <c r="I830" s="57"/>
      <c r="J830" s="57"/>
    </row>
    <row r="831" spans="6:10" x14ac:dyDescent="0.25">
      <c r="F831" s="74"/>
      <c r="G831" s="59"/>
      <c r="H831" s="57"/>
      <c r="I831" s="57"/>
      <c r="J831" s="57"/>
    </row>
    <row r="832" spans="6:10" x14ac:dyDescent="0.25">
      <c r="F832" s="74"/>
      <c r="G832" s="59"/>
      <c r="H832" s="57"/>
      <c r="I832" s="57"/>
      <c r="J832" s="57"/>
    </row>
    <row r="833" spans="6:10" x14ac:dyDescent="0.25">
      <c r="F833" s="74"/>
      <c r="G833" s="59"/>
      <c r="H833" s="57"/>
      <c r="I833" s="57"/>
      <c r="J833" s="57"/>
    </row>
    <row r="834" spans="6:10" x14ac:dyDescent="0.25">
      <c r="F834" s="74"/>
      <c r="G834" s="59"/>
      <c r="H834" s="57"/>
      <c r="I834" s="57"/>
      <c r="J834" s="57"/>
    </row>
    <row r="835" spans="6:10" x14ac:dyDescent="0.25">
      <c r="F835" s="74"/>
      <c r="G835" s="59"/>
      <c r="H835" s="57"/>
      <c r="I835" s="57"/>
      <c r="J835" s="57"/>
    </row>
    <row r="836" spans="6:10" x14ac:dyDescent="0.25">
      <c r="F836" s="74"/>
      <c r="G836" s="59"/>
      <c r="H836" s="57"/>
      <c r="I836" s="57"/>
      <c r="J836" s="57"/>
    </row>
    <row r="837" spans="6:10" x14ac:dyDescent="0.25">
      <c r="F837" s="74"/>
      <c r="G837" s="59"/>
      <c r="H837" s="57"/>
      <c r="I837" s="57"/>
      <c r="J837" s="57"/>
    </row>
    <row r="838" spans="6:10" x14ac:dyDescent="0.25">
      <c r="F838" s="74"/>
      <c r="G838" s="59"/>
      <c r="H838" s="57"/>
      <c r="I838" s="57"/>
      <c r="J838" s="57"/>
    </row>
    <row r="839" spans="6:10" x14ac:dyDescent="0.25">
      <c r="F839" s="74"/>
      <c r="G839" s="59"/>
      <c r="H839" s="57"/>
      <c r="I839" s="57"/>
      <c r="J839" s="57"/>
    </row>
    <row r="840" spans="6:10" x14ac:dyDescent="0.25">
      <c r="F840" s="74"/>
      <c r="G840" s="59"/>
      <c r="H840" s="57"/>
      <c r="I840" s="57"/>
      <c r="J840" s="57"/>
    </row>
    <row r="841" spans="6:10" x14ac:dyDescent="0.25">
      <c r="F841" s="74"/>
      <c r="G841" s="59"/>
      <c r="H841" s="57"/>
      <c r="I841" s="57"/>
      <c r="J841" s="57"/>
    </row>
    <row r="842" spans="6:10" x14ac:dyDescent="0.25">
      <c r="F842" s="74"/>
      <c r="G842" s="59"/>
      <c r="H842" s="57"/>
      <c r="I842" s="57"/>
      <c r="J842" s="57"/>
    </row>
    <row r="843" spans="6:10" x14ac:dyDescent="0.25">
      <c r="F843" s="74"/>
      <c r="G843" s="59"/>
      <c r="H843" s="57"/>
      <c r="I843" s="57"/>
      <c r="J843" s="57"/>
    </row>
    <row r="844" spans="6:10" x14ac:dyDescent="0.25">
      <c r="F844" s="74"/>
      <c r="G844" s="59"/>
      <c r="H844" s="57"/>
      <c r="I844" s="57"/>
      <c r="J844" s="57"/>
    </row>
    <row r="845" spans="6:10" x14ac:dyDescent="0.25">
      <c r="F845" s="74"/>
      <c r="G845" s="59"/>
      <c r="H845" s="57"/>
      <c r="I845" s="57"/>
      <c r="J845" s="57"/>
    </row>
    <row r="846" spans="6:10" x14ac:dyDescent="0.25">
      <c r="F846" s="74"/>
      <c r="G846" s="59"/>
      <c r="H846" s="57"/>
      <c r="I846" s="57"/>
      <c r="J846" s="57"/>
    </row>
    <row r="847" spans="6:10" x14ac:dyDescent="0.25">
      <c r="F847" s="74"/>
      <c r="G847" s="59"/>
      <c r="H847" s="57"/>
      <c r="I847" s="57"/>
      <c r="J847" s="57"/>
    </row>
    <row r="848" spans="6:10" x14ac:dyDescent="0.25">
      <c r="F848" s="74"/>
      <c r="G848" s="59"/>
      <c r="H848" s="57"/>
      <c r="I848" s="57"/>
      <c r="J848" s="57"/>
    </row>
    <row r="849" spans="6:10" x14ac:dyDescent="0.25">
      <c r="F849" s="74"/>
      <c r="G849" s="59"/>
      <c r="H849" s="57"/>
      <c r="I849" s="57"/>
      <c r="J849" s="57"/>
    </row>
    <row r="850" spans="6:10" x14ac:dyDescent="0.25">
      <c r="F850" s="74"/>
      <c r="G850" s="59"/>
      <c r="H850" s="57"/>
      <c r="I850" s="57"/>
      <c r="J850" s="57"/>
    </row>
    <row r="851" spans="6:10" x14ac:dyDescent="0.25">
      <c r="F851" s="74"/>
      <c r="G851" s="59"/>
      <c r="H851" s="57"/>
      <c r="I851" s="57"/>
      <c r="J851" s="57"/>
    </row>
    <row r="852" spans="6:10" x14ac:dyDescent="0.25">
      <c r="F852" s="74"/>
      <c r="G852" s="59"/>
      <c r="H852" s="57"/>
      <c r="I852" s="57"/>
      <c r="J852" s="57"/>
    </row>
    <row r="853" spans="6:10" x14ac:dyDescent="0.25">
      <c r="F853" s="74"/>
      <c r="G853" s="59"/>
      <c r="H853" s="57"/>
      <c r="I853" s="57"/>
      <c r="J853" s="57"/>
    </row>
    <row r="854" spans="6:10" x14ac:dyDescent="0.25">
      <c r="F854" s="74"/>
      <c r="G854" s="59"/>
      <c r="H854" s="57"/>
      <c r="I854" s="57"/>
      <c r="J854" s="57"/>
    </row>
    <row r="855" spans="6:10" x14ac:dyDescent="0.25">
      <c r="F855" s="74"/>
      <c r="G855" s="59"/>
      <c r="H855" s="57"/>
      <c r="I855" s="57"/>
      <c r="J855" s="57"/>
    </row>
    <row r="856" spans="6:10" x14ac:dyDescent="0.25">
      <c r="F856" s="74"/>
      <c r="G856" s="59"/>
      <c r="H856" s="57"/>
      <c r="I856" s="57"/>
      <c r="J856" s="57"/>
    </row>
    <row r="857" spans="6:10" x14ac:dyDescent="0.25">
      <c r="F857" s="74"/>
      <c r="G857" s="59"/>
      <c r="H857" s="57"/>
      <c r="I857" s="57"/>
      <c r="J857" s="57"/>
    </row>
    <row r="858" spans="6:10" x14ac:dyDescent="0.25">
      <c r="F858" s="74"/>
      <c r="G858" s="59"/>
      <c r="H858" s="57"/>
      <c r="I858" s="57"/>
      <c r="J858" s="57"/>
    </row>
    <row r="859" spans="6:10" x14ac:dyDescent="0.25">
      <c r="F859" s="74"/>
      <c r="G859" s="59"/>
      <c r="H859" s="57"/>
      <c r="I859" s="57"/>
      <c r="J859" s="57"/>
    </row>
    <row r="860" spans="6:10" x14ac:dyDescent="0.25">
      <c r="F860" s="74"/>
      <c r="G860" s="59"/>
      <c r="H860" s="57"/>
      <c r="I860" s="57"/>
      <c r="J860" s="57"/>
    </row>
    <row r="861" spans="6:10" x14ac:dyDescent="0.25">
      <c r="F861" s="74"/>
      <c r="G861" s="59"/>
      <c r="H861" s="57"/>
      <c r="I861" s="57"/>
      <c r="J861" s="57"/>
    </row>
    <row r="862" spans="6:10" x14ac:dyDescent="0.25">
      <c r="F862" s="74"/>
      <c r="G862" s="59"/>
      <c r="H862" s="57"/>
      <c r="I862" s="57"/>
      <c r="J862" s="57"/>
    </row>
    <row r="863" spans="6:10" x14ac:dyDescent="0.25">
      <c r="F863" s="74"/>
      <c r="G863" s="59"/>
      <c r="H863" s="57"/>
      <c r="I863" s="57"/>
      <c r="J863" s="57"/>
    </row>
    <row r="864" spans="6:10" x14ac:dyDescent="0.25">
      <c r="F864" s="74"/>
      <c r="G864" s="59"/>
      <c r="H864" s="57"/>
      <c r="I864" s="57"/>
      <c r="J864" s="57"/>
    </row>
    <row r="865" spans="6:10" x14ac:dyDescent="0.25">
      <c r="F865" s="74"/>
      <c r="G865" s="59"/>
      <c r="H865" s="57"/>
      <c r="I865" s="57"/>
      <c r="J865" s="57"/>
    </row>
    <row r="866" spans="6:10" x14ac:dyDescent="0.25">
      <c r="F866" s="74"/>
      <c r="G866" s="59"/>
      <c r="H866" s="57"/>
      <c r="I866" s="57"/>
      <c r="J866" s="57"/>
    </row>
    <row r="867" spans="6:10" x14ac:dyDescent="0.25">
      <c r="F867" s="74"/>
      <c r="G867" s="59"/>
      <c r="H867" s="57"/>
      <c r="I867" s="57"/>
      <c r="J867" s="57"/>
    </row>
    <row r="868" spans="6:10" x14ac:dyDescent="0.25">
      <c r="F868" s="74"/>
      <c r="G868" s="59"/>
      <c r="H868" s="57"/>
      <c r="I868" s="57"/>
      <c r="J868" s="57"/>
    </row>
    <row r="869" spans="6:10" x14ac:dyDescent="0.25">
      <c r="F869" s="74"/>
      <c r="G869" s="59"/>
      <c r="H869" s="57"/>
      <c r="I869" s="57"/>
      <c r="J869" s="57"/>
    </row>
    <row r="870" spans="6:10" x14ac:dyDescent="0.25">
      <c r="F870" s="74"/>
      <c r="G870" s="59"/>
      <c r="H870" s="57"/>
      <c r="I870" s="57"/>
      <c r="J870" s="57"/>
    </row>
    <row r="871" spans="6:10" x14ac:dyDescent="0.25">
      <c r="F871" s="74"/>
      <c r="G871" s="59"/>
      <c r="H871" s="57"/>
      <c r="I871" s="57"/>
      <c r="J871" s="57"/>
    </row>
    <row r="872" spans="6:10" x14ac:dyDescent="0.25">
      <c r="F872" s="74"/>
      <c r="G872" s="59"/>
      <c r="H872" s="57"/>
      <c r="I872" s="57"/>
      <c r="J872" s="57"/>
    </row>
    <row r="873" spans="6:10" x14ac:dyDescent="0.25">
      <c r="F873" s="74"/>
      <c r="G873" s="59"/>
      <c r="H873" s="57"/>
      <c r="I873" s="57"/>
      <c r="J873" s="57"/>
    </row>
    <row r="874" spans="6:10" x14ac:dyDescent="0.25">
      <c r="F874" s="74"/>
      <c r="G874" s="59"/>
      <c r="H874" s="57"/>
      <c r="I874" s="57"/>
      <c r="J874" s="57"/>
    </row>
    <row r="875" spans="6:10" x14ac:dyDescent="0.25">
      <c r="F875" s="74"/>
      <c r="G875" s="59"/>
      <c r="H875" s="57"/>
      <c r="I875" s="57"/>
      <c r="J875" s="57"/>
    </row>
    <row r="876" spans="6:10" x14ac:dyDescent="0.25">
      <c r="F876" s="74"/>
      <c r="G876" s="59"/>
      <c r="H876" s="57"/>
      <c r="I876" s="57"/>
      <c r="J876" s="57"/>
    </row>
    <row r="877" spans="6:10" x14ac:dyDescent="0.25">
      <c r="F877" s="74"/>
      <c r="G877" s="59"/>
      <c r="H877" s="57"/>
      <c r="I877" s="57"/>
      <c r="J877" s="57"/>
    </row>
    <row r="878" spans="6:10" x14ac:dyDescent="0.25">
      <c r="F878" s="74"/>
      <c r="G878" s="59"/>
      <c r="H878" s="57"/>
      <c r="I878" s="57"/>
      <c r="J878" s="57"/>
    </row>
    <row r="879" spans="6:10" x14ac:dyDescent="0.25">
      <c r="F879" s="74"/>
      <c r="G879" s="59"/>
      <c r="H879" s="57"/>
      <c r="I879" s="57"/>
      <c r="J879" s="57"/>
    </row>
    <row r="880" spans="6:10" x14ac:dyDescent="0.25">
      <c r="F880" s="74"/>
      <c r="G880" s="59"/>
      <c r="H880" s="57"/>
      <c r="I880" s="57"/>
      <c r="J880" s="57"/>
    </row>
    <row r="881" spans="6:10" x14ac:dyDescent="0.25">
      <c r="F881" s="74"/>
      <c r="G881" s="59"/>
      <c r="H881" s="57"/>
      <c r="I881" s="57"/>
      <c r="J881" s="57"/>
    </row>
    <row r="882" spans="6:10" x14ac:dyDescent="0.25">
      <c r="F882" s="74"/>
      <c r="G882" s="59"/>
      <c r="H882" s="57"/>
      <c r="I882" s="57"/>
      <c r="J882" s="57"/>
    </row>
    <row r="883" spans="6:10" x14ac:dyDescent="0.25">
      <c r="F883" s="74"/>
      <c r="G883" s="59"/>
      <c r="H883" s="57"/>
      <c r="I883" s="57"/>
      <c r="J883" s="57"/>
    </row>
    <row r="884" spans="6:10" x14ac:dyDescent="0.25">
      <c r="F884" s="74"/>
      <c r="G884" s="59"/>
      <c r="H884" s="57"/>
      <c r="I884" s="57"/>
      <c r="J884" s="57"/>
    </row>
    <row r="885" spans="6:10" x14ac:dyDescent="0.25">
      <c r="F885" s="74"/>
      <c r="G885" s="59"/>
      <c r="H885" s="57"/>
      <c r="I885" s="57"/>
      <c r="J885" s="57"/>
    </row>
    <row r="886" spans="6:10" x14ac:dyDescent="0.25">
      <c r="F886" s="74"/>
      <c r="G886" s="59"/>
      <c r="H886" s="57"/>
      <c r="I886" s="57"/>
      <c r="J886" s="57"/>
    </row>
    <row r="887" spans="6:10" x14ac:dyDescent="0.25">
      <c r="F887" s="74"/>
      <c r="G887" s="59"/>
      <c r="H887" s="57"/>
      <c r="I887" s="57"/>
      <c r="J887" s="57"/>
    </row>
    <row r="888" spans="6:10" x14ac:dyDescent="0.25">
      <c r="F888" s="74"/>
      <c r="G888" s="59"/>
      <c r="H888" s="57"/>
      <c r="I888" s="57"/>
      <c r="J888" s="57"/>
    </row>
    <row r="889" spans="6:10" x14ac:dyDescent="0.25">
      <c r="F889" s="74"/>
      <c r="G889" s="59"/>
      <c r="H889" s="57"/>
      <c r="I889" s="57"/>
      <c r="J889" s="57"/>
    </row>
    <row r="890" spans="6:10" x14ac:dyDescent="0.25">
      <c r="F890" s="74"/>
      <c r="G890" s="59"/>
      <c r="H890" s="57"/>
      <c r="I890" s="57"/>
      <c r="J890" s="57"/>
    </row>
    <row r="891" spans="6:10" x14ac:dyDescent="0.25">
      <c r="F891" s="74"/>
      <c r="G891" s="59"/>
      <c r="H891" s="57"/>
      <c r="I891" s="57"/>
      <c r="J891" s="57"/>
    </row>
    <row r="892" spans="6:10" x14ac:dyDescent="0.25">
      <c r="F892" s="74"/>
      <c r="G892" s="59"/>
      <c r="H892" s="57"/>
      <c r="I892" s="57"/>
      <c r="J892" s="57"/>
    </row>
    <row r="893" spans="6:10" x14ac:dyDescent="0.25">
      <c r="F893" s="74"/>
      <c r="G893" s="59"/>
      <c r="H893" s="57"/>
      <c r="I893" s="57"/>
      <c r="J893" s="57"/>
    </row>
    <row r="894" spans="6:10" x14ac:dyDescent="0.25">
      <c r="F894" s="74"/>
      <c r="G894" s="59"/>
      <c r="H894" s="57"/>
      <c r="I894" s="57"/>
      <c r="J894" s="57"/>
    </row>
    <row r="895" spans="6:10" x14ac:dyDescent="0.25">
      <c r="F895" s="74"/>
      <c r="G895" s="59"/>
      <c r="H895" s="57"/>
      <c r="I895" s="57"/>
      <c r="J895" s="57"/>
    </row>
    <row r="896" spans="6:10" x14ac:dyDescent="0.25">
      <c r="F896" s="74"/>
      <c r="G896" s="59"/>
      <c r="H896" s="57"/>
      <c r="I896" s="57"/>
      <c r="J896" s="57"/>
    </row>
    <row r="897" spans="6:10" x14ac:dyDescent="0.25">
      <c r="F897" s="74"/>
      <c r="G897" s="59"/>
      <c r="H897" s="57"/>
      <c r="I897" s="57"/>
      <c r="J897" s="57"/>
    </row>
    <row r="898" spans="6:10" x14ac:dyDescent="0.25">
      <c r="F898" s="74"/>
      <c r="G898" s="59"/>
      <c r="H898" s="57"/>
      <c r="I898" s="57"/>
      <c r="J898" s="57"/>
    </row>
    <row r="899" spans="6:10" x14ac:dyDescent="0.25">
      <c r="F899" s="74"/>
      <c r="G899" s="59"/>
      <c r="H899" s="57"/>
      <c r="I899" s="57"/>
      <c r="J899" s="57"/>
    </row>
    <row r="900" spans="6:10" x14ac:dyDescent="0.25">
      <c r="F900" s="74"/>
      <c r="G900" s="59"/>
      <c r="H900" s="57"/>
      <c r="I900" s="57"/>
      <c r="J900" s="57"/>
    </row>
    <row r="901" spans="6:10" x14ac:dyDescent="0.25">
      <c r="F901" s="74"/>
      <c r="G901" s="59"/>
      <c r="H901" s="57"/>
      <c r="I901" s="57"/>
      <c r="J901" s="57"/>
    </row>
    <row r="902" spans="6:10" x14ac:dyDescent="0.25">
      <c r="F902" s="74"/>
      <c r="G902" s="59"/>
      <c r="H902" s="57"/>
      <c r="I902" s="57"/>
      <c r="J902" s="57"/>
    </row>
    <row r="903" spans="6:10" x14ac:dyDescent="0.25">
      <c r="F903" s="74"/>
      <c r="G903" s="59"/>
      <c r="H903" s="57"/>
      <c r="I903" s="57"/>
      <c r="J903" s="57"/>
    </row>
    <row r="904" spans="6:10" x14ac:dyDescent="0.25">
      <c r="F904" s="74"/>
      <c r="G904" s="59"/>
      <c r="H904" s="57"/>
      <c r="I904" s="57"/>
      <c r="J904" s="57"/>
    </row>
    <row r="905" spans="6:10" x14ac:dyDescent="0.25">
      <c r="F905" s="74"/>
      <c r="G905" s="59"/>
      <c r="H905" s="57"/>
      <c r="I905" s="57"/>
      <c r="J905" s="57"/>
    </row>
    <row r="906" spans="6:10" x14ac:dyDescent="0.25">
      <c r="F906" s="74"/>
      <c r="G906" s="59"/>
      <c r="H906" s="57"/>
      <c r="I906" s="57"/>
      <c r="J906" s="57"/>
    </row>
    <row r="907" spans="6:10" x14ac:dyDescent="0.25">
      <c r="F907" s="74"/>
      <c r="G907" s="59"/>
      <c r="H907" s="57"/>
      <c r="I907" s="57"/>
      <c r="J907" s="57"/>
    </row>
    <row r="908" spans="6:10" x14ac:dyDescent="0.25">
      <c r="F908" s="74"/>
      <c r="G908" s="59"/>
      <c r="H908" s="57"/>
      <c r="I908" s="57"/>
      <c r="J908" s="57"/>
    </row>
    <row r="909" spans="6:10" x14ac:dyDescent="0.25">
      <c r="F909" s="74"/>
      <c r="G909" s="59"/>
      <c r="H909" s="57"/>
      <c r="I909" s="57"/>
      <c r="J909" s="57"/>
    </row>
    <row r="910" spans="6:10" x14ac:dyDescent="0.25">
      <c r="F910" s="74"/>
      <c r="G910" s="59"/>
      <c r="H910" s="57"/>
      <c r="I910" s="57"/>
      <c r="J910" s="57"/>
    </row>
    <row r="911" spans="6:10" x14ac:dyDescent="0.25">
      <c r="F911" s="74"/>
      <c r="G911" s="59"/>
      <c r="H911" s="57"/>
      <c r="I911" s="57"/>
      <c r="J911" s="57"/>
    </row>
    <row r="912" spans="6:10" x14ac:dyDescent="0.25">
      <c r="F912" s="74"/>
      <c r="G912" s="59"/>
      <c r="H912" s="57"/>
      <c r="I912" s="57"/>
      <c r="J912" s="57"/>
    </row>
    <row r="913" spans="6:10" x14ac:dyDescent="0.25">
      <c r="F913" s="74"/>
      <c r="G913" s="59"/>
      <c r="H913" s="57"/>
      <c r="I913" s="57"/>
      <c r="J913" s="57"/>
    </row>
    <row r="914" spans="6:10" x14ac:dyDescent="0.25">
      <c r="F914" s="74"/>
      <c r="G914" s="59"/>
      <c r="H914" s="57"/>
      <c r="I914" s="57"/>
      <c r="J914" s="57"/>
    </row>
    <row r="915" spans="6:10" x14ac:dyDescent="0.25">
      <c r="F915" s="74"/>
      <c r="G915" s="59"/>
      <c r="H915" s="57"/>
      <c r="I915" s="57"/>
      <c r="J915" s="57"/>
    </row>
    <row r="916" spans="6:10" x14ac:dyDescent="0.25">
      <c r="F916" s="74"/>
      <c r="G916" s="59"/>
      <c r="H916" s="57"/>
      <c r="I916" s="57"/>
      <c r="J916" s="57"/>
    </row>
    <row r="917" spans="6:10" x14ac:dyDescent="0.25">
      <c r="F917" s="74"/>
      <c r="G917" s="59"/>
      <c r="H917" s="57"/>
      <c r="I917" s="57"/>
      <c r="J917" s="57"/>
    </row>
    <row r="918" spans="6:10" x14ac:dyDescent="0.25">
      <c r="F918" s="74"/>
      <c r="G918" s="59"/>
      <c r="H918" s="57"/>
      <c r="I918" s="57"/>
      <c r="J918" s="57"/>
    </row>
    <row r="919" spans="6:10" x14ac:dyDescent="0.25">
      <c r="F919" s="74"/>
      <c r="G919" s="59"/>
      <c r="H919" s="57"/>
      <c r="I919" s="57"/>
      <c r="J919" s="57"/>
    </row>
    <row r="920" spans="6:10" x14ac:dyDescent="0.25">
      <c r="F920" s="74"/>
      <c r="G920" s="59"/>
      <c r="H920" s="57"/>
      <c r="I920" s="57"/>
      <c r="J920" s="57"/>
    </row>
    <row r="921" spans="6:10" x14ac:dyDescent="0.25">
      <c r="F921" s="74"/>
      <c r="G921" s="59"/>
      <c r="H921" s="57"/>
      <c r="I921" s="57"/>
      <c r="J921" s="57"/>
    </row>
    <row r="922" spans="6:10" x14ac:dyDescent="0.25">
      <c r="F922" s="74"/>
      <c r="G922" s="59"/>
      <c r="H922" s="57"/>
      <c r="I922" s="57"/>
      <c r="J922" s="57"/>
    </row>
    <row r="923" spans="6:10" x14ac:dyDescent="0.25">
      <c r="F923" s="74"/>
      <c r="G923" s="59"/>
      <c r="H923" s="57"/>
      <c r="I923" s="57"/>
      <c r="J923" s="57"/>
    </row>
    <row r="924" spans="6:10" x14ac:dyDescent="0.25">
      <c r="F924" s="74"/>
      <c r="G924" s="59"/>
      <c r="H924" s="57"/>
      <c r="I924" s="57"/>
      <c r="J924" s="57"/>
    </row>
    <row r="925" spans="6:10" x14ac:dyDescent="0.25">
      <c r="F925" s="74"/>
      <c r="G925" s="59"/>
      <c r="H925" s="57"/>
      <c r="I925" s="57"/>
      <c r="J925" s="57"/>
    </row>
    <row r="926" spans="6:10" x14ac:dyDescent="0.25">
      <c r="F926" s="74"/>
      <c r="G926" s="59"/>
      <c r="H926" s="57"/>
      <c r="I926" s="57"/>
      <c r="J926" s="57"/>
    </row>
    <row r="927" spans="6:10" x14ac:dyDescent="0.25">
      <c r="F927" s="74"/>
      <c r="G927" s="59"/>
      <c r="H927" s="57"/>
      <c r="I927" s="57"/>
      <c r="J927" s="57"/>
    </row>
    <row r="928" spans="6:10" x14ac:dyDescent="0.25">
      <c r="F928" s="74"/>
      <c r="G928" s="59"/>
      <c r="H928" s="57"/>
      <c r="I928" s="57"/>
      <c r="J928" s="57"/>
    </row>
    <row r="929" spans="6:10" x14ac:dyDescent="0.25">
      <c r="F929" s="74"/>
      <c r="G929" s="59"/>
      <c r="H929" s="57"/>
      <c r="I929" s="57"/>
      <c r="J929" s="57"/>
    </row>
    <row r="930" spans="6:10" x14ac:dyDescent="0.25">
      <c r="F930" s="74"/>
      <c r="G930" s="59"/>
      <c r="H930" s="57"/>
      <c r="I930" s="57"/>
      <c r="J930" s="57"/>
    </row>
    <row r="931" spans="6:10" x14ac:dyDescent="0.25">
      <c r="F931" s="74"/>
      <c r="G931" s="59"/>
      <c r="H931" s="57"/>
      <c r="I931" s="57"/>
      <c r="J931" s="57"/>
    </row>
    <row r="932" spans="6:10" x14ac:dyDescent="0.25">
      <c r="F932" s="74"/>
      <c r="G932" s="59"/>
      <c r="H932" s="57"/>
      <c r="I932" s="57"/>
      <c r="J932" s="57"/>
    </row>
    <row r="933" spans="6:10" x14ac:dyDescent="0.25">
      <c r="F933" s="74"/>
      <c r="G933" s="59"/>
      <c r="H933" s="57"/>
      <c r="I933" s="57"/>
      <c r="J933" s="57"/>
    </row>
    <row r="934" spans="6:10" x14ac:dyDescent="0.25">
      <c r="F934" s="74"/>
      <c r="G934" s="59"/>
      <c r="H934" s="57"/>
      <c r="I934" s="57"/>
      <c r="J934" s="57"/>
    </row>
    <row r="935" spans="6:10" x14ac:dyDescent="0.25">
      <c r="F935" s="74"/>
      <c r="G935" s="59"/>
      <c r="H935" s="57"/>
      <c r="I935" s="57"/>
      <c r="J935" s="57"/>
    </row>
    <row r="936" spans="6:10" x14ac:dyDescent="0.25">
      <c r="F936" s="74"/>
      <c r="G936" s="59"/>
      <c r="H936" s="57"/>
      <c r="I936" s="57"/>
      <c r="J936" s="57"/>
    </row>
    <row r="937" spans="6:10" x14ac:dyDescent="0.25">
      <c r="F937" s="74"/>
      <c r="G937" s="59"/>
      <c r="H937" s="57"/>
      <c r="I937" s="57"/>
      <c r="J937" s="57"/>
    </row>
    <row r="938" spans="6:10" x14ac:dyDescent="0.25">
      <c r="F938" s="74"/>
      <c r="G938" s="59"/>
      <c r="H938" s="57"/>
      <c r="I938" s="57"/>
      <c r="J938" s="57"/>
    </row>
    <row r="939" spans="6:10" x14ac:dyDescent="0.25">
      <c r="F939" s="74"/>
      <c r="G939" s="59"/>
      <c r="H939" s="57"/>
      <c r="I939" s="57"/>
      <c r="J939" s="57"/>
    </row>
    <row r="940" spans="6:10" x14ac:dyDescent="0.25">
      <c r="F940" s="74"/>
      <c r="G940" s="59"/>
      <c r="H940" s="57"/>
      <c r="I940" s="57"/>
      <c r="J940" s="57"/>
    </row>
    <row r="941" spans="6:10" x14ac:dyDescent="0.25">
      <c r="F941" s="74"/>
      <c r="G941" s="59"/>
      <c r="H941" s="57"/>
      <c r="I941" s="57"/>
      <c r="J941" s="57"/>
    </row>
    <row r="942" spans="6:10" x14ac:dyDescent="0.25">
      <c r="F942" s="74"/>
      <c r="G942" s="59"/>
      <c r="H942" s="57"/>
      <c r="I942" s="57"/>
      <c r="J942" s="57"/>
    </row>
    <row r="943" spans="6:10" x14ac:dyDescent="0.25">
      <c r="F943" s="74"/>
      <c r="G943" s="59"/>
      <c r="H943" s="57"/>
      <c r="I943" s="57"/>
      <c r="J943" s="57"/>
    </row>
    <row r="944" spans="6:10" x14ac:dyDescent="0.25">
      <c r="F944" s="74"/>
      <c r="G944" s="59"/>
      <c r="H944" s="57"/>
      <c r="I944" s="57"/>
      <c r="J944" s="57"/>
    </row>
    <row r="945" spans="6:10" x14ac:dyDescent="0.25">
      <c r="F945" s="74"/>
      <c r="G945" s="59"/>
      <c r="H945" s="57"/>
      <c r="I945" s="57"/>
      <c r="J945" s="57"/>
    </row>
    <row r="946" spans="6:10" x14ac:dyDescent="0.25">
      <c r="F946" s="74"/>
      <c r="G946" s="59"/>
      <c r="H946" s="57"/>
      <c r="I946" s="57"/>
      <c r="J946" s="57"/>
    </row>
    <row r="947" spans="6:10" x14ac:dyDescent="0.25">
      <c r="F947" s="74"/>
      <c r="G947" s="59"/>
      <c r="H947" s="57"/>
      <c r="I947" s="57"/>
      <c r="J947" s="57"/>
    </row>
    <row r="948" spans="6:10" x14ac:dyDescent="0.25">
      <c r="F948" s="74"/>
      <c r="G948" s="59"/>
      <c r="H948" s="57"/>
      <c r="I948" s="57"/>
      <c r="J948" s="57"/>
    </row>
    <row r="949" spans="6:10" x14ac:dyDescent="0.25">
      <c r="F949" s="74"/>
      <c r="G949" s="59"/>
      <c r="H949" s="57"/>
      <c r="I949" s="57"/>
      <c r="J949" s="57"/>
    </row>
    <row r="950" spans="6:10" x14ac:dyDescent="0.25">
      <c r="F950" s="74"/>
      <c r="G950" s="59"/>
      <c r="H950" s="57"/>
      <c r="I950" s="57"/>
      <c r="J950" s="57"/>
    </row>
    <row r="951" spans="6:10" x14ac:dyDescent="0.25">
      <c r="F951" s="74"/>
      <c r="G951" s="59"/>
      <c r="H951" s="57"/>
      <c r="I951" s="57"/>
      <c r="J951" s="57"/>
    </row>
    <row r="952" spans="6:10" x14ac:dyDescent="0.25">
      <c r="F952" s="74"/>
      <c r="G952" s="59"/>
      <c r="H952" s="57"/>
      <c r="I952" s="57"/>
      <c r="J952" s="57"/>
    </row>
    <row r="953" spans="6:10" x14ac:dyDescent="0.25">
      <c r="F953" s="74"/>
      <c r="G953" s="59"/>
      <c r="H953" s="57"/>
      <c r="I953" s="57"/>
      <c r="J953" s="57"/>
    </row>
    <row r="954" spans="6:10" x14ac:dyDescent="0.25">
      <c r="F954" s="74"/>
      <c r="G954" s="59"/>
      <c r="H954" s="57"/>
      <c r="I954" s="57"/>
      <c r="J954" s="57"/>
    </row>
    <row r="955" spans="6:10" x14ac:dyDescent="0.25">
      <c r="F955" s="74"/>
      <c r="G955" s="59"/>
      <c r="H955" s="57"/>
      <c r="I955" s="57"/>
      <c r="J955" s="57"/>
    </row>
    <row r="956" spans="6:10" x14ac:dyDescent="0.25">
      <c r="F956" s="74"/>
      <c r="G956" s="59"/>
      <c r="H956" s="57"/>
      <c r="I956" s="57"/>
      <c r="J956" s="57"/>
    </row>
    <row r="957" spans="6:10" x14ac:dyDescent="0.25">
      <c r="F957" s="74"/>
      <c r="G957" s="59"/>
      <c r="H957" s="57"/>
      <c r="I957" s="57"/>
      <c r="J957" s="57"/>
    </row>
    <row r="958" spans="6:10" x14ac:dyDescent="0.25">
      <c r="F958" s="74"/>
      <c r="G958" s="59"/>
      <c r="H958" s="57"/>
      <c r="I958" s="57"/>
      <c r="J958" s="57"/>
    </row>
    <row r="959" spans="6:10" x14ac:dyDescent="0.25">
      <c r="F959" s="74"/>
      <c r="G959" s="59"/>
      <c r="H959" s="57"/>
      <c r="I959" s="57"/>
      <c r="J959" s="57"/>
    </row>
    <row r="960" spans="6:10" x14ac:dyDescent="0.25">
      <c r="F960" s="74"/>
      <c r="G960" s="59"/>
      <c r="H960" s="57"/>
      <c r="I960" s="57"/>
      <c r="J960" s="57"/>
    </row>
    <row r="961" spans="6:10" x14ac:dyDescent="0.25">
      <c r="F961" s="74"/>
      <c r="G961" s="59"/>
      <c r="H961" s="57"/>
      <c r="I961" s="57"/>
      <c r="J961" s="57"/>
    </row>
    <row r="962" spans="6:10" x14ac:dyDescent="0.25">
      <c r="F962" s="74"/>
      <c r="G962" s="59"/>
      <c r="H962" s="57"/>
      <c r="I962" s="57"/>
      <c r="J962" s="57"/>
    </row>
    <row r="963" spans="6:10" x14ac:dyDescent="0.25">
      <c r="F963" s="74"/>
      <c r="G963" s="59"/>
      <c r="H963" s="57"/>
      <c r="I963" s="57"/>
      <c r="J963" s="57"/>
    </row>
    <row r="964" spans="6:10" x14ac:dyDescent="0.25">
      <c r="F964" s="74"/>
      <c r="G964" s="59"/>
      <c r="H964" s="57"/>
      <c r="I964" s="57"/>
      <c r="J964" s="57"/>
    </row>
    <row r="965" spans="6:10" x14ac:dyDescent="0.25">
      <c r="F965" s="74"/>
      <c r="G965" s="59"/>
      <c r="H965" s="57"/>
      <c r="I965" s="57"/>
      <c r="J965" s="57"/>
    </row>
    <row r="966" spans="6:10" x14ac:dyDescent="0.25">
      <c r="F966" s="74"/>
      <c r="G966" s="59"/>
      <c r="H966" s="57"/>
      <c r="I966" s="57"/>
      <c r="J966" s="57"/>
    </row>
    <row r="967" spans="6:10" x14ac:dyDescent="0.25">
      <c r="F967" s="74"/>
      <c r="G967" s="59"/>
      <c r="H967" s="57"/>
      <c r="I967" s="57"/>
      <c r="J967" s="57"/>
    </row>
    <row r="968" spans="6:10" x14ac:dyDescent="0.25">
      <c r="F968" s="74"/>
      <c r="G968" s="59"/>
      <c r="H968" s="57"/>
      <c r="I968" s="57"/>
      <c r="J968" s="57"/>
    </row>
    <row r="969" spans="6:10" x14ac:dyDescent="0.25">
      <c r="F969" s="74"/>
      <c r="G969" s="59"/>
      <c r="H969" s="57"/>
      <c r="I969" s="57"/>
      <c r="J969" s="57"/>
    </row>
    <row r="970" spans="6:10" x14ac:dyDescent="0.25">
      <c r="F970" s="74"/>
      <c r="G970" s="59"/>
      <c r="H970" s="57"/>
      <c r="I970" s="57"/>
      <c r="J970" s="57"/>
    </row>
    <row r="971" spans="6:10" x14ac:dyDescent="0.25">
      <c r="F971" s="74"/>
      <c r="G971" s="59"/>
      <c r="H971" s="57"/>
      <c r="I971" s="57"/>
      <c r="J971" s="57"/>
    </row>
    <row r="972" spans="6:10" x14ac:dyDescent="0.25">
      <c r="F972" s="74"/>
      <c r="G972" s="59"/>
      <c r="H972" s="57"/>
      <c r="I972" s="57"/>
      <c r="J972" s="57"/>
    </row>
    <row r="973" spans="6:10" x14ac:dyDescent="0.25">
      <c r="F973" s="74"/>
      <c r="G973" s="59"/>
      <c r="H973" s="57"/>
      <c r="I973" s="57"/>
      <c r="J973" s="57"/>
    </row>
    <row r="974" spans="6:10" x14ac:dyDescent="0.25">
      <c r="F974" s="74"/>
      <c r="G974" s="59"/>
      <c r="H974" s="57"/>
      <c r="I974" s="57"/>
      <c r="J974" s="57"/>
    </row>
    <row r="975" spans="6:10" x14ac:dyDescent="0.25">
      <c r="F975" s="74"/>
      <c r="G975" s="59"/>
      <c r="H975" s="57"/>
      <c r="I975" s="57"/>
      <c r="J975" s="57"/>
    </row>
    <row r="976" spans="6:10" x14ac:dyDescent="0.25">
      <c r="F976" s="74"/>
      <c r="G976" s="59"/>
      <c r="H976" s="57"/>
      <c r="I976" s="57"/>
      <c r="J976" s="57"/>
    </row>
    <row r="977" spans="6:10" x14ac:dyDescent="0.25">
      <c r="F977" s="74"/>
      <c r="G977" s="59"/>
      <c r="H977" s="57"/>
      <c r="I977" s="57"/>
      <c r="J977" s="57"/>
    </row>
    <row r="978" spans="6:10" x14ac:dyDescent="0.25">
      <c r="F978" s="74"/>
      <c r="G978" s="59"/>
      <c r="H978" s="57"/>
      <c r="I978" s="57"/>
      <c r="J978" s="57"/>
    </row>
    <row r="979" spans="6:10" x14ac:dyDescent="0.25">
      <c r="F979" s="74"/>
      <c r="G979" s="59"/>
      <c r="H979" s="57"/>
      <c r="I979" s="57"/>
      <c r="J979" s="57"/>
    </row>
    <row r="980" spans="6:10" x14ac:dyDescent="0.25">
      <c r="F980" s="74"/>
      <c r="G980" s="59"/>
      <c r="H980" s="57"/>
      <c r="I980" s="57"/>
      <c r="J980" s="57"/>
    </row>
    <row r="981" spans="6:10" x14ac:dyDescent="0.25">
      <c r="F981" s="74"/>
      <c r="G981" s="59"/>
      <c r="H981" s="57"/>
      <c r="I981" s="57"/>
      <c r="J981" s="57"/>
    </row>
    <row r="982" spans="6:10" x14ac:dyDescent="0.25">
      <c r="F982" s="74"/>
      <c r="G982" s="59"/>
      <c r="H982" s="57"/>
      <c r="I982" s="57"/>
      <c r="J982" s="57"/>
    </row>
    <row r="983" spans="6:10" x14ac:dyDescent="0.25">
      <c r="F983" s="74"/>
      <c r="G983" s="59"/>
      <c r="H983" s="57"/>
      <c r="I983" s="57"/>
      <c r="J983" s="57"/>
    </row>
    <row r="984" spans="6:10" x14ac:dyDescent="0.25">
      <c r="F984" s="74"/>
      <c r="G984" s="59"/>
      <c r="H984" s="57"/>
      <c r="I984" s="57"/>
      <c r="J984" s="57"/>
    </row>
    <row r="985" spans="6:10" x14ac:dyDescent="0.25">
      <c r="F985" s="74"/>
      <c r="G985" s="59"/>
      <c r="H985" s="57"/>
      <c r="I985" s="57"/>
      <c r="J985" s="57"/>
    </row>
    <row r="986" spans="6:10" x14ac:dyDescent="0.25">
      <c r="F986" s="74"/>
      <c r="G986" s="59"/>
      <c r="H986" s="57"/>
      <c r="I986" s="57"/>
      <c r="J986" s="57"/>
    </row>
    <row r="987" spans="6:10" x14ac:dyDescent="0.25">
      <c r="F987" s="74"/>
      <c r="G987" s="59"/>
      <c r="H987" s="57"/>
      <c r="I987" s="57"/>
      <c r="J987" s="57"/>
    </row>
    <row r="988" spans="6:10" x14ac:dyDescent="0.25">
      <c r="F988" s="74"/>
      <c r="G988" s="59"/>
      <c r="H988" s="57"/>
      <c r="I988" s="57"/>
      <c r="J988" s="57"/>
    </row>
    <row r="989" spans="6:10" x14ac:dyDescent="0.25">
      <c r="F989" s="74"/>
      <c r="G989" s="59"/>
      <c r="H989" s="57"/>
      <c r="I989" s="57"/>
      <c r="J989" s="57"/>
    </row>
    <row r="990" spans="6:10" x14ac:dyDescent="0.25">
      <c r="F990" s="74"/>
      <c r="G990" s="59"/>
      <c r="H990" s="57"/>
      <c r="I990" s="57"/>
      <c r="J990" s="57"/>
    </row>
    <row r="991" spans="6:10" x14ac:dyDescent="0.25">
      <c r="F991" s="74"/>
      <c r="G991" s="59"/>
      <c r="H991" s="57"/>
      <c r="I991" s="57"/>
      <c r="J991" s="57"/>
    </row>
    <row r="992" spans="6:10" x14ac:dyDescent="0.25">
      <c r="F992" s="74"/>
      <c r="G992" s="59"/>
      <c r="H992" s="57"/>
      <c r="I992" s="57"/>
      <c r="J992" s="57"/>
    </row>
    <row r="993" spans="6:12" x14ac:dyDescent="0.25">
      <c r="F993" s="74"/>
      <c r="G993" s="59"/>
      <c r="H993" s="57"/>
      <c r="I993" s="57"/>
      <c r="J993" s="57"/>
    </row>
    <row r="994" spans="6:12" x14ac:dyDescent="0.25">
      <c r="F994" s="74"/>
      <c r="G994" s="59"/>
      <c r="H994" s="57"/>
      <c r="I994" s="57"/>
      <c r="J994" s="57"/>
    </row>
    <row r="995" spans="6:12" x14ac:dyDescent="0.25">
      <c r="F995" s="74"/>
      <c r="G995" s="59"/>
      <c r="H995" s="57"/>
      <c r="I995" s="57"/>
      <c r="J995" s="57"/>
    </row>
    <row r="996" spans="6:12" x14ac:dyDescent="0.25">
      <c r="F996" s="74"/>
      <c r="G996" s="59"/>
      <c r="H996" s="57"/>
      <c r="I996" s="57"/>
      <c r="J996" s="57"/>
    </row>
    <row r="997" spans="6:12" x14ac:dyDescent="0.25">
      <c r="F997" s="74"/>
      <c r="G997" s="59"/>
      <c r="H997" s="57"/>
      <c r="I997" s="57"/>
      <c r="J997" s="57"/>
    </row>
    <row r="998" spans="6:12" x14ac:dyDescent="0.25">
      <c r="F998" s="74"/>
      <c r="G998" s="59"/>
      <c r="H998" s="57"/>
      <c r="I998" s="57"/>
      <c r="J998" s="57"/>
    </row>
    <row r="999" spans="6:12" x14ac:dyDescent="0.25">
      <c r="F999" s="74"/>
      <c r="G999" s="59"/>
      <c r="H999" s="57"/>
      <c r="I999" s="57"/>
      <c r="J999" s="57"/>
    </row>
    <row r="1000" spans="6:12" x14ac:dyDescent="0.25">
      <c r="F1000" s="74"/>
      <c r="G1000" s="59"/>
      <c r="H1000" s="57"/>
      <c r="I1000" s="57"/>
      <c r="J1000" s="57"/>
    </row>
    <row r="1001" spans="6:12" x14ac:dyDescent="0.25">
      <c r="F1001" s="74"/>
      <c r="G1001" s="59"/>
      <c r="H1001" s="57"/>
      <c r="I1001" s="57"/>
      <c r="J1001" s="57"/>
    </row>
    <row r="1002" spans="6:12" x14ac:dyDescent="0.25">
      <c r="F1002" s="74"/>
      <c r="G1002" s="59"/>
      <c r="H1002" s="57"/>
      <c r="I1002" s="57"/>
      <c r="J1002" s="57"/>
    </row>
    <row r="1003" spans="6:12" x14ac:dyDescent="0.25">
      <c r="F1003" s="74"/>
      <c r="G1003" s="59"/>
      <c r="H1003" s="57"/>
      <c r="I1003" s="57"/>
      <c r="J1003" s="57"/>
    </row>
    <row r="1004" spans="6:12" x14ac:dyDescent="0.25">
      <c r="F1004" s="74"/>
      <c r="G1004" s="59"/>
      <c r="H1004" s="57"/>
      <c r="I1004" s="57"/>
      <c r="J1004" s="57"/>
    </row>
    <row r="1005" spans="6:12" x14ac:dyDescent="0.25">
      <c r="F1005" s="74"/>
      <c r="G1005" s="59"/>
      <c r="H1005" s="57"/>
      <c r="I1005" s="57"/>
      <c r="J1005" s="57"/>
    </row>
    <row r="1006" spans="6:12" x14ac:dyDescent="0.25">
      <c r="F1006" s="74"/>
      <c r="G1006" s="59"/>
      <c r="H1006" s="57"/>
      <c r="I1006" s="57"/>
      <c r="J1006" s="57"/>
      <c r="K1006" s="89"/>
      <c r="L1006" s="89"/>
    </row>
  </sheetData>
  <autoFilter ref="F3:J598" xr:uid="{00000000-0009-0000-0000-00000D000000}">
    <filterColumn colId="2">
      <customFilters>
        <customFilter operator="notEqual" val=" "/>
      </customFilters>
    </filterColumn>
    <sortState xmlns:xlrd2="http://schemas.microsoft.com/office/spreadsheetml/2017/richdata2" ref="F6:J595">
      <sortCondition ref="F3:F593"/>
    </sortState>
  </autoFilter>
  <mergeCells count="9">
    <mergeCell ref="L11:L13"/>
    <mergeCell ref="F2:G2"/>
    <mergeCell ref="B3:B4"/>
    <mergeCell ref="D3:D4"/>
    <mergeCell ref="F3:F4"/>
    <mergeCell ref="G3:G4"/>
    <mergeCell ref="J3:J4"/>
    <mergeCell ref="I3:I4"/>
    <mergeCell ref="H3:H4"/>
  </mergeCells>
  <dataValidations disablePrompts="1" count="2">
    <dataValidation type="list" allowBlank="1" showInputMessage="1" showErrorMessage="1" sqref="G591:G593 G587 G583:G585 G571:G572 G576 G580:G581" xr:uid="{00000000-0002-0000-0D00-000000000000}">
      <formula1>$B$5:$B$34</formula1>
    </dataValidation>
    <dataValidation type="list" allowBlank="1" showInputMessage="1" showErrorMessage="1" sqref="F515:F517" xr:uid="{5806CF1D-6C61-4252-871F-81E71A4136BA}">
      <formula1>$F$5:$F$1006</formula1>
    </dataValidation>
  </dataValidations>
  <pageMargins left="0.511811024" right="0.511811024" top="0.78740157499999996" bottom="0.78740157499999996" header="0.31496062000000002" footer="0.31496062000000002"/>
  <pageSetup paperSize="9" orientation="portrait" horizontalDpi="0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K565"/>
  <sheetViews>
    <sheetView showGridLines="0" zoomScale="93" zoomScaleNormal="93" workbookViewId="0">
      <selection activeCell="F9" sqref="F9"/>
    </sheetView>
  </sheetViews>
  <sheetFormatPr defaultRowHeight="12.75" x14ac:dyDescent="0.2"/>
  <cols>
    <col min="1" max="1" width="43" style="93" bestFit="1" customWidth="1"/>
    <col min="2" max="2" width="34" style="96" bestFit="1" customWidth="1"/>
    <col min="3" max="3" width="7.7109375" style="96" bestFit="1" customWidth="1"/>
    <col min="4" max="4" width="7" style="96" bestFit="1" customWidth="1"/>
    <col min="5" max="5" width="10.140625" style="96" bestFit="1" customWidth="1"/>
    <col min="6" max="6" width="5.5703125" style="93" customWidth="1"/>
    <col min="7" max="7" width="32.85546875" style="93" bestFit="1" customWidth="1"/>
    <col min="8" max="8" width="34" style="96" bestFit="1" customWidth="1"/>
    <col min="9" max="9" width="7.7109375" style="96" bestFit="1" customWidth="1"/>
    <col min="10" max="10" width="7" style="96" bestFit="1" customWidth="1"/>
    <col min="11" max="11" width="10.140625" style="96" bestFit="1" customWidth="1"/>
    <col min="12" max="16384" width="9.140625" style="93"/>
  </cols>
  <sheetData>
    <row r="1" spans="1:11" x14ac:dyDescent="0.2">
      <c r="A1" s="90" t="s">
        <v>0</v>
      </c>
      <c r="B1" s="91" t="s">
        <v>1</v>
      </c>
      <c r="C1" s="91" t="s">
        <v>475</v>
      </c>
      <c r="D1" s="91" t="s">
        <v>476</v>
      </c>
      <c r="E1" s="92" t="s">
        <v>477</v>
      </c>
      <c r="G1" s="90" t="s">
        <v>0</v>
      </c>
      <c r="H1" s="91" t="s">
        <v>1</v>
      </c>
      <c r="I1" s="91" t="s">
        <v>475</v>
      </c>
      <c r="J1" s="91" t="s">
        <v>476</v>
      </c>
      <c r="K1" s="92" t="s">
        <v>477</v>
      </c>
    </row>
    <row r="2" spans="1:11" x14ac:dyDescent="0.2">
      <c r="A2" s="109" t="s">
        <v>394</v>
      </c>
      <c r="B2" s="110" t="s">
        <v>461</v>
      </c>
      <c r="C2" s="96" t="s">
        <v>463</v>
      </c>
      <c r="D2" s="96" t="s">
        <v>464</v>
      </c>
      <c r="E2" s="97" t="s">
        <v>469</v>
      </c>
      <c r="G2" s="109" t="s">
        <v>98</v>
      </c>
      <c r="H2" s="110" t="s">
        <v>452</v>
      </c>
      <c r="I2" s="96" t="s">
        <v>465</v>
      </c>
      <c r="J2" s="96" t="s">
        <v>464</v>
      </c>
      <c r="K2" s="97" t="s">
        <v>469</v>
      </c>
    </row>
    <row r="3" spans="1:11" x14ac:dyDescent="0.2">
      <c r="A3" s="109" t="s">
        <v>384</v>
      </c>
      <c r="B3" s="110" t="s">
        <v>461</v>
      </c>
      <c r="C3" s="96" t="s">
        <v>463</v>
      </c>
      <c r="D3" s="96" t="s">
        <v>464</v>
      </c>
      <c r="E3" s="97" t="s">
        <v>469</v>
      </c>
      <c r="G3" s="109" t="s">
        <v>483</v>
      </c>
      <c r="H3" s="110" t="s">
        <v>460</v>
      </c>
      <c r="I3" s="96" t="s">
        <v>465</v>
      </c>
      <c r="J3" s="96" t="s">
        <v>464</v>
      </c>
      <c r="K3" s="97" t="s">
        <v>469</v>
      </c>
    </row>
    <row r="4" spans="1:11" x14ac:dyDescent="0.2">
      <c r="A4" s="109" t="s">
        <v>389</v>
      </c>
      <c r="B4" s="110" t="s">
        <v>461</v>
      </c>
      <c r="C4" s="96" t="s">
        <v>463</v>
      </c>
      <c r="D4" s="96" t="s">
        <v>464</v>
      </c>
      <c r="E4" s="97" t="s">
        <v>469</v>
      </c>
      <c r="G4" s="109" t="s">
        <v>550</v>
      </c>
      <c r="H4" s="110" t="s">
        <v>460</v>
      </c>
      <c r="I4" s="96" t="s">
        <v>465</v>
      </c>
      <c r="J4" s="96" t="s">
        <v>464</v>
      </c>
      <c r="K4" s="97" t="s">
        <v>469</v>
      </c>
    </row>
    <row r="5" spans="1:11" x14ac:dyDescent="0.2">
      <c r="A5" s="109" t="s">
        <v>393</v>
      </c>
      <c r="B5" s="110" t="s">
        <v>461</v>
      </c>
      <c r="C5" s="96" t="s">
        <v>463</v>
      </c>
      <c r="D5" s="96" t="s">
        <v>464</v>
      </c>
      <c r="E5" s="97" t="s">
        <v>469</v>
      </c>
      <c r="G5" s="109" t="s">
        <v>580</v>
      </c>
      <c r="H5" s="110" t="s">
        <v>460</v>
      </c>
      <c r="I5" s="96" t="s">
        <v>465</v>
      </c>
      <c r="J5" s="96" t="s">
        <v>464</v>
      </c>
      <c r="K5" s="97" t="s">
        <v>469</v>
      </c>
    </row>
    <row r="6" spans="1:11" ht="13.5" thickBot="1" x14ac:dyDescent="0.25">
      <c r="A6" s="109" t="s">
        <v>391</v>
      </c>
      <c r="B6" s="110" t="s">
        <v>461</v>
      </c>
      <c r="C6" s="96" t="s">
        <v>463</v>
      </c>
      <c r="D6" s="96" t="s">
        <v>464</v>
      </c>
      <c r="E6" s="97" t="s">
        <v>469</v>
      </c>
      <c r="G6" s="111" t="s">
        <v>606</v>
      </c>
      <c r="H6" s="112" t="s">
        <v>460</v>
      </c>
      <c r="I6" s="100" t="s">
        <v>465</v>
      </c>
      <c r="J6" s="100" t="s">
        <v>464</v>
      </c>
      <c r="K6" s="101" t="s">
        <v>469</v>
      </c>
    </row>
    <row r="7" spans="1:11" x14ac:dyDescent="0.2">
      <c r="A7" s="109" t="s">
        <v>386</v>
      </c>
      <c r="B7" s="110" t="s">
        <v>461</v>
      </c>
      <c r="C7" s="96" t="s">
        <v>463</v>
      </c>
      <c r="D7" s="96" t="s">
        <v>464</v>
      </c>
      <c r="E7" s="97" t="s">
        <v>469</v>
      </c>
    </row>
    <row r="8" spans="1:11" x14ac:dyDescent="0.2">
      <c r="A8" s="109" t="s">
        <v>392</v>
      </c>
      <c r="B8" s="110" t="s">
        <v>461</v>
      </c>
      <c r="C8" s="96" t="s">
        <v>463</v>
      </c>
      <c r="D8" s="96" t="s">
        <v>464</v>
      </c>
      <c r="E8" s="97" t="s">
        <v>469</v>
      </c>
    </row>
    <row r="9" spans="1:11" x14ac:dyDescent="0.2">
      <c r="A9" s="109" t="s">
        <v>387</v>
      </c>
      <c r="B9" s="110" t="s">
        <v>461</v>
      </c>
      <c r="C9" s="96" t="s">
        <v>463</v>
      </c>
      <c r="D9" s="96" t="s">
        <v>464</v>
      </c>
      <c r="E9" s="97" t="s">
        <v>469</v>
      </c>
      <c r="F9" s="93">
        <f>+G24</f>
        <v>0</v>
      </c>
    </row>
    <row r="10" spans="1:11" x14ac:dyDescent="0.2">
      <c r="A10" s="109" t="s">
        <v>385</v>
      </c>
      <c r="B10" s="110" t="s">
        <v>461</v>
      </c>
      <c r="C10" s="96" t="s">
        <v>463</v>
      </c>
      <c r="D10" s="96" t="s">
        <v>464</v>
      </c>
      <c r="E10" s="97" t="s">
        <v>469</v>
      </c>
    </row>
    <row r="11" spans="1:11" x14ac:dyDescent="0.2">
      <c r="A11" s="109" t="s">
        <v>390</v>
      </c>
      <c r="B11" s="110" t="s">
        <v>461</v>
      </c>
      <c r="C11" s="96" t="s">
        <v>463</v>
      </c>
      <c r="D11" s="96" t="s">
        <v>464</v>
      </c>
      <c r="E11" s="97" t="s">
        <v>469</v>
      </c>
    </row>
    <row r="12" spans="1:11" x14ac:dyDescent="0.2">
      <c r="A12" s="109" t="s">
        <v>388</v>
      </c>
      <c r="B12" s="110" t="s">
        <v>461</v>
      </c>
      <c r="C12" s="96" t="s">
        <v>463</v>
      </c>
      <c r="D12" s="96" t="s">
        <v>464</v>
      </c>
      <c r="E12" s="97" t="s">
        <v>469</v>
      </c>
    </row>
    <row r="13" spans="1:11" x14ac:dyDescent="0.2">
      <c r="A13" s="109" t="s">
        <v>395</v>
      </c>
      <c r="B13" s="110" t="s">
        <v>461</v>
      </c>
      <c r="C13" s="96" t="s">
        <v>463</v>
      </c>
      <c r="D13" s="96" t="s">
        <v>464</v>
      </c>
      <c r="E13" s="97" t="s">
        <v>469</v>
      </c>
    </row>
    <row r="14" spans="1:11" x14ac:dyDescent="0.2">
      <c r="A14" s="109" t="s">
        <v>630</v>
      </c>
      <c r="B14" s="110" t="s">
        <v>461</v>
      </c>
      <c r="C14" s="96" t="s">
        <v>463</v>
      </c>
      <c r="D14" s="96" t="s">
        <v>464</v>
      </c>
      <c r="E14" s="97" t="s">
        <v>469</v>
      </c>
    </row>
    <row r="15" spans="1:11" x14ac:dyDescent="0.2">
      <c r="A15" s="109" t="s">
        <v>51</v>
      </c>
      <c r="B15" s="110" t="s">
        <v>453</v>
      </c>
      <c r="C15" s="96" t="s">
        <v>463</v>
      </c>
      <c r="D15" s="96" t="s">
        <v>464</v>
      </c>
      <c r="E15" s="97" t="s">
        <v>469</v>
      </c>
    </row>
    <row r="16" spans="1:11" x14ac:dyDescent="0.2">
      <c r="A16" s="109" t="s">
        <v>52</v>
      </c>
      <c r="B16" s="110" t="s">
        <v>453</v>
      </c>
      <c r="C16" s="96" t="s">
        <v>463</v>
      </c>
      <c r="D16" s="96" t="s">
        <v>464</v>
      </c>
      <c r="E16" s="97" t="s">
        <v>469</v>
      </c>
    </row>
    <row r="17" spans="1:5" x14ac:dyDescent="0.2">
      <c r="A17" s="109" t="s">
        <v>53</v>
      </c>
      <c r="B17" s="110" t="s">
        <v>453</v>
      </c>
      <c r="C17" s="96" t="s">
        <v>463</v>
      </c>
      <c r="D17" s="96" t="s">
        <v>464</v>
      </c>
      <c r="E17" s="97" t="s">
        <v>469</v>
      </c>
    </row>
    <row r="18" spans="1:5" x14ac:dyDescent="0.2">
      <c r="A18" s="109" t="s">
        <v>54</v>
      </c>
      <c r="B18" s="110" t="s">
        <v>453</v>
      </c>
      <c r="C18" s="96" t="s">
        <v>463</v>
      </c>
      <c r="D18" s="96" t="s">
        <v>464</v>
      </c>
      <c r="E18" s="97" t="s">
        <v>469</v>
      </c>
    </row>
    <row r="19" spans="1:5" x14ac:dyDescent="0.2">
      <c r="A19" s="109" t="s">
        <v>55</v>
      </c>
      <c r="B19" s="110" t="s">
        <v>453</v>
      </c>
      <c r="C19" s="96" t="s">
        <v>463</v>
      </c>
      <c r="D19" s="96" t="s">
        <v>464</v>
      </c>
      <c r="E19" s="97" t="s">
        <v>469</v>
      </c>
    </row>
    <row r="20" spans="1:5" x14ac:dyDescent="0.2">
      <c r="A20" s="109" t="s">
        <v>56</v>
      </c>
      <c r="B20" s="110" t="s">
        <v>453</v>
      </c>
      <c r="C20" s="96" t="s">
        <v>463</v>
      </c>
      <c r="D20" s="96" t="s">
        <v>464</v>
      </c>
      <c r="E20" s="97" t="s">
        <v>469</v>
      </c>
    </row>
    <row r="21" spans="1:5" x14ac:dyDescent="0.2">
      <c r="A21" s="109" t="s">
        <v>57</v>
      </c>
      <c r="B21" s="110" t="s">
        <v>453</v>
      </c>
      <c r="C21" s="96" t="s">
        <v>463</v>
      </c>
      <c r="D21" s="96" t="s">
        <v>464</v>
      </c>
      <c r="E21" s="97" t="s">
        <v>469</v>
      </c>
    </row>
    <row r="22" spans="1:5" x14ac:dyDescent="0.2">
      <c r="A22" s="109" t="s">
        <v>46</v>
      </c>
      <c r="B22" s="110" t="s">
        <v>451</v>
      </c>
      <c r="C22" s="96" t="s">
        <v>463</v>
      </c>
      <c r="D22" s="96" t="s">
        <v>464</v>
      </c>
      <c r="E22" s="97" t="s">
        <v>469</v>
      </c>
    </row>
    <row r="23" spans="1:5" x14ac:dyDescent="0.2">
      <c r="A23" s="109" t="s">
        <v>47</v>
      </c>
      <c r="B23" s="110" t="s">
        <v>451</v>
      </c>
      <c r="C23" s="96" t="s">
        <v>463</v>
      </c>
      <c r="D23" s="96" t="s">
        <v>464</v>
      </c>
      <c r="E23" s="97" t="s">
        <v>469</v>
      </c>
    </row>
    <row r="24" spans="1:5" x14ac:dyDescent="0.2">
      <c r="A24" s="109" t="s">
        <v>48</v>
      </c>
      <c r="B24" s="110" t="s">
        <v>452</v>
      </c>
      <c r="C24" s="96" t="s">
        <v>463</v>
      </c>
      <c r="D24" s="96" t="s">
        <v>464</v>
      </c>
      <c r="E24" s="97" t="s">
        <v>469</v>
      </c>
    </row>
    <row r="25" spans="1:5" x14ac:dyDescent="0.2">
      <c r="A25" s="109" t="s">
        <v>49</v>
      </c>
      <c r="B25" s="110" t="s">
        <v>452</v>
      </c>
      <c r="C25" s="96" t="s">
        <v>463</v>
      </c>
      <c r="D25" s="96" t="s">
        <v>464</v>
      </c>
      <c r="E25" s="97" t="s">
        <v>469</v>
      </c>
    </row>
    <row r="26" spans="1:5" x14ac:dyDescent="0.2">
      <c r="A26" s="109" t="s">
        <v>50</v>
      </c>
      <c r="B26" s="110" t="s">
        <v>452</v>
      </c>
      <c r="C26" s="96" t="s">
        <v>463</v>
      </c>
      <c r="D26" s="96" t="s">
        <v>464</v>
      </c>
      <c r="E26" s="97" t="s">
        <v>469</v>
      </c>
    </row>
    <row r="27" spans="1:5" x14ac:dyDescent="0.2">
      <c r="A27" s="109" t="s">
        <v>58</v>
      </c>
      <c r="B27" s="110" t="s">
        <v>454</v>
      </c>
      <c r="C27" s="96" t="s">
        <v>463</v>
      </c>
      <c r="D27" s="96" t="s">
        <v>464</v>
      </c>
      <c r="E27" s="97" t="s">
        <v>469</v>
      </c>
    </row>
    <row r="28" spans="1:5" x14ac:dyDescent="0.2">
      <c r="A28" s="109" t="s">
        <v>59</v>
      </c>
      <c r="B28" s="110" t="s">
        <v>454</v>
      </c>
      <c r="C28" s="96" t="s">
        <v>463</v>
      </c>
      <c r="D28" s="96" t="s">
        <v>464</v>
      </c>
      <c r="E28" s="97" t="s">
        <v>469</v>
      </c>
    </row>
    <row r="29" spans="1:5" x14ac:dyDescent="0.2">
      <c r="A29" s="109" t="s">
        <v>60</v>
      </c>
      <c r="B29" s="110" t="s">
        <v>454</v>
      </c>
      <c r="C29" s="96" t="s">
        <v>463</v>
      </c>
      <c r="D29" s="96" t="s">
        <v>464</v>
      </c>
      <c r="E29" s="97" t="s">
        <v>469</v>
      </c>
    </row>
    <row r="30" spans="1:5" x14ac:dyDescent="0.2">
      <c r="A30" s="109" t="s">
        <v>61</v>
      </c>
      <c r="B30" s="110" t="s">
        <v>454</v>
      </c>
      <c r="C30" s="96" t="s">
        <v>463</v>
      </c>
      <c r="D30" s="96" t="s">
        <v>464</v>
      </c>
      <c r="E30" s="97" t="s">
        <v>469</v>
      </c>
    </row>
    <row r="31" spans="1:5" x14ac:dyDescent="0.2">
      <c r="A31" s="109" t="s">
        <v>62</v>
      </c>
      <c r="B31" s="110" t="s">
        <v>454</v>
      </c>
      <c r="C31" s="96" t="s">
        <v>463</v>
      </c>
      <c r="D31" s="96" t="s">
        <v>464</v>
      </c>
      <c r="E31" s="97" t="s">
        <v>469</v>
      </c>
    </row>
    <row r="32" spans="1:5" x14ac:dyDescent="0.2">
      <c r="A32" s="109" t="s">
        <v>63</v>
      </c>
      <c r="B32" s="110" t="s">
        <v>454</v>
      </c>
      <c r="C32" s="96" t="s">
        <v>463</v>
      </c>
      <c r="D32" s="96" t="s">
        <v>464</v>
      </c>
      <c r="E32" s="97" t="s">
        <v>469</v>
      </c>
    </row>
    <row r="33" spans="1:5" x14ac:dyDescent="0.2">
      <c r="A33" s="109" t="s">
        <v>64</v>
      </c>
      <c r="B33" s="110" t="s">
        <v>454</v>
      </c>
      <c r="C33" s="96" t="s">
        <v>463</v>
      </c>
      <c r="D33" s="96" t="s">
        <v>464</v>
      </c>
      <c r="E33" s="97" t="s">
        <v>469</v>
      </c>
    </row>
    <row r="34" spans="1:5" x14ac:dyDescent="0.2">
      <c r="A34" s="109" t="s">
        <v>65</v>
      </c>
      <c r="B34" s="110" t="s">
        <v>454</v>
      </c>
      <c r="C34" s="96" t="s">
        <v>463</v>
      </c>
      <c r="D34" s="96" t="s">
        <v>464</v>
      </c>
      <c r="E34" s="97" t="s">
        <v>469</v>
      </c>
    </row>
    <row r="35" spans="1:5" x14ac:dyDescent="0.2">
      <c r="A35" s="109" t="s">
        <v>66</v>
      </c>
      <c r="B35" s="110" t="s">
        <v>454</v>
      </c>
      <c r="C35" s="96" t="s">
        <v>463</v>
      </c>
      <c r="D35" s="96" t="s">
        <v>464</v>
      </c>
      <c r="E35" s="97" t="s">
        <v>469</v>
      </c>
    </row>
    <row r="36" spans="1:5" x14ac:dyDescent="0.2">
      <c r="A36" s="109" t="s">
        <v>67</v>
      </c>
      <c r="B36" s="110" t="s">
        <v>454</v>
      </c>
      <c r="C36" s="96" t="s">
        <v>463</v>
      </c>
      <c r="D36" s="96" t="s">
        <v>464</v>
      </c>
      <c r="E36" s="97" t="s">
        <v>469</v>
      </c>
    </row>
    <row r="37" spans="1:5" x14ac:dyDescent="0.2">
      <c r="A37" s="109" t="s">
        <v>70</v>
      </c>
      <c r="B37" s="110" t="s">
        <v>454</v>
      </c>
      <c r="C37" s="96" t="s">
        <v>463</v>
      </c>
      <c r="D37" s="96" t="s">
        <v>464</v>
      </c>
      <c r="E37" s="97" t="s">
        <v>469</v>
      </c>
    </row>
    <row r="38" spans="1:5" x14ac:dyDescent="0.2">
      <c r="A38" s="109" t="s">
        <v>68</v>
      </c>
      <c r="B38" s="110" t="s">
        <v>454</v>
      </c>
      <c r="C38" s="96" t="s">
        <v>463</v>
      </c>
      <c r="D38" s="96" t="s">
        <v>464</v>
      </c>
      <c r="E38" s="97" t="s">
        <v>469</v>
      </c>
    </row>
    <row r="39" spans="1:5" x14ac:dyDescent="0.2">
      <c r="A39" s="109" t="s">
        <v>69</v>
      </c>
      <c r="B39" s="110" t="s">
        <v>454</v>
      </c>
      <c r="C39" s="96" t="s">
        <v>463</v>
      </c>
      <c r="D39" s="96" t="s">
        <v>464</v>
      </c>
      <c r="E39" s="97" t="s">
        <v>469</v>
      </c>
    </row>
    <row r="40" spans="1:5" x14ac:dyDescent="0.2">
      <c r="A40" s="109" t="s">
        <v>71</v>
      </c>
      <c r="B40" s="110" t="s">
        <v>454</v>
      </c>
      <c r="C40" s="96" t="s">
        <v>463</v>
      </c>
      <c r="D40" s="96" t="s">
        <v>464</v>
      </c>
      <c r="E40" s="97" t="s">
        <v>469</v>
      </c>
    </row>
    <row r="41" spans="1:5" x14ac:dyDescent="0.2">
      <c r="A41" s="109" t="s">
        <v>72</v>
      </c>
      <c r="B41" s="110" t="s">
        <v>454</v>
      </c>
      <c r="C41" s="96" t="s">
        <v>463</v>
      </c>
      <c r="D41" s="96" t="s">
        <v>464</v>
      </c>
      <c r="E41" s="97" t="s">
        <v>469</v>
      </c>
    </row>
    <row r="42" spans="1:5" x14ac:dyDescent="0.2">
      <c r="A42" s="109" t="s">
        <v>73</v>
      </c>
      <c r="B42" s="110" t="s">
        <v>454</v>
      </c>
      <c r="C42" s="96" t="s">
        <v>463</v>
      </c>
      <c r="D42" s="96" t="s">
        <v>464</v>
      </c>
      <c r="E42" s="97" t="s">
        <v>469</v>
      </c>
    </row>
    <row r="43" spans="1:5" x14ac:dyDescent="0.2">
      <c r="A43" s="109" t="s">
        <v>74</v>
      </c>
      <c r="B43" s="110" t="s">
        <v>454</v>
      </c>
      <c r="C43" s="96" t="s">
        <v>463</v>
      </c>
      <c r="D43" s="96" t="s">
        <v>464</v>
      </c>
      <c r="E43" s="97" t="s">
        <v>469</v>
      </c>
    </row>
    <row r="44" spans="1:5" x14ac:dyDescent="0.2">
      <c r="A44" s="109" t="s">
        <v>75</v>
      </c>
      <c r="B44" s="110" t="s">
        <v>454</v>
      </c>
      <c r="C44" s="96" t="s">
        <v>463</v>
      </c>
      <c r="D44" s="96" t="s">
        <v>464</v>
      </c>
      <c r="E44" s="97" t="s">
        <v>469</v>
      </c>
    </row>
    <row r="45" spans="1:5" x14ac:dyDescent="0.2">
      <c r="A45" s="109" t="s">
        <v>76</v>
      </c>
      <c r="B45" s="110" t="s">
        <v>454</v>
      </c>
      <c r="C45" s="96" t="s">
        <v>463</v>
      </c>
      <c r="D45" s="96" t="s">
        <v>464</v>
      </c>
      <c r="E45" s="97" t="s">
        <v>469</v>
      </c>
    </row>
    <row r="46" spans="1:5" x14ac:dyDescent="0.2">
      <c r="A46" s="109" t="s">
        <v>77</v>
      </c>
      <c r="B46" s="110" t="s">
        <v>455</v>
      </c>
      <c r="C46" s="96" t="s">
        <v>463</v>
      </c>
      <c r="D46" s="96" t="s">
        <v>464</v>
      </c>
      <c r="E46" s="97" t="s">
        <v>469</v>
      </c>
    </row>
    <row r="47" spans="1:5" x14ac:dyDescent="0.2">
      <c r="A47" s="109" t="s">
        <v>78</v>
      </c>
      <c r="B47" s="110" t="s">
        <v>455</v>
      </c>
      <c r="C47" s="96" t="s">
        <v>463</v>
      </c>
      <c r="D47" s="96" t="s">
        <v>464</v>
      </c>
      <c r="E47" s="97" t="s">
        <v>469</v>
      </c>
    </row>
    <row r="48" spans="1:5" x14ac:dyDescent="0.2">
      <c r="A48" s="109" t="s">
        <v>79</v>
      </c>
      <c r="B48" s="110" t="s">
        <v>455</v>
      </c>
      <c r="C48" s="96" t="s">
        <v>463</v>
      </c>
      <c r="D48" s="96" t="s">
        <v>464</v>
      </c>
      <c r="E48" s="97" t="s">
        <v>469</v>
      </c>
    </row>
    <row r="49" spans="1:5" x14ac:dyDescent="0.2">
      <c r="A49" s="109" t="s">
        <v>80</v>
      </c>
      <c r="B49" s="110" t="s">
        <v>455</v>
      </c>
      <c r="C49" s="96" t="s">
        <v>463</v>
      </c>
      <c r="D49" s="96" t="s">
        <v>464</v>
      </c>
      <c r="E49" s="97" t="s">
        <v>469</v>
      </c>
    </row>
    <row r="50" spans="1:5" x14ac:dyDescent="0.2">
      <c r="A50" s="109" t="s">
        <v>81</v>
      </c>
      <c r="B50" s="110" t="s">
        <v>455</v>
      </c>
      <c r="C50" s="96" t="s">
        <v>463</v>
      </c>
      <c r="D50" s="96" t="s">
        <v>464</v>
      </c>
      <c r="E50" s="97" t="s">
        <v>469</v>
      </c>
    </row>
    <row r="51" spans="1:5" x14ac:dyDescent="0.2">
      <c r="A51" s="109" t="s">
        <v>83</v>
      </c>
      <c r="B51" s="110" t="s">
        <v>455</v>
      </c>
      <c r="C51" s="96" t="s">
        <v>463</v>
      </c>
      <c r="D51" s="96" t="s">
        <v>464</v>
      </c>
      <c r="E51" s="97" t="s">
        <v>469</v>
      </c>
    </row>
    <row r="52" spans="1:5" x14ac:dyDescent="0.2">
      <c r="A52" s="109" t="s">
        <v>82</v>
      </c>
      <c r="B52" s="110" t="s">
        <v>455</v>
      </c>
      <c r="C52" s="96" t="s">
        <v>463</v>
      </c>
      <c r="D52" s="96" t="s">
        <v>464</v>
      </c>
      <c r="E52" s="97" t="s">
        <v>469</v>
      </c>
    </row>
    <row r="53" spans="1:5" x14ac:dyDescent="0.2">
      <c r="A53" s="109" t="s">
        <v>84</v>
      </c>
      <c r="B53" s="110" t="s">
        <v>455</v>
      </c>
      <c r="C53" s="96" t="s">
        <v>463</v>
      </c>
      <c r="D53" s="96" t="s">
        <v>464</v>
      </c>
      <c r="E53" s="97" t="s">
        <v>469</v>
      </c>
    </row>
    <row r="54" spans="1:5" x14ac:dyDescent="0.2">
      <c r="A54" s="109" t="s">
        <v>85</v>
      </c>
      <c r="B54" s="110" t="s">
        <v>456</v>
      </c>
      <c r="C54" s="96" t="s">
        <v>463</v>
      </c>
      <c r="D54" s="96" t="s">
        <v>464</v>
      </c>
      <c r="E54" s="97" t="s">
        <v>469</v>
      </c>
    </row>
    <row r="55" spans="1:5" x14ac:dyDescent="0.2">
      <c r="A55" s="109" t="s">
        <v>86</v>
      </c>
      <c r="B55" s="110" t="s">
        <v>456</v>
      </c>
      <c r="C55" s="96" t="s">
        <v>463</v>
      </c>
      <c r="D55" s="96" t="s">
        <v>464</v>
      </c>
      <c r="E55" s="97" t="s">
        <v>469</v>
      </c>
    </row>
    <row r="56" spans="1:5" x14ac:dyDescent="0.2">
      <c r="A56" s="109" t="s">
        <v>87</v>
      </c>
      <c r="B56" s="110" t="s">
        <v>456</v>
      </c>
      <c r="C56" s="96" t="s">
        <v>463</v>
      </c>
      <c r="D56" s="96" t="s">
        <v>464</v>
      </c>
      <c r="E56" s="97" t="s">
        <v>469</v>
      </c>
    </row>
    <row r="57" spans="1:5" x14ac:dyDescent="0.2">
      <c r="A57" s="109" t="s">
        <v>88</v>
      </c>
      <c r="B57" s="110" t="s">
        <v>456</v>
      </c>
      <c r="C57" s="96" t="s">
        <v>463</v>
      </c>
      <c r="D57" s="96" t="s">
        <v>464</v>
      </c>
      <c r="E57" s="97" t="s">
        <v>469</v>
      </c>
    </row>
    <row r="58" spans="1:5" x14ac:dyDescent="0.2">
      <c r="A58" s="109" t="s">
        <v>89</v>
      </c>
      <c r="B58" s="110" t="s">
        <v>456</v>
      </c>
      <c r="C58" s="96" t="s">
        <v>463</v>
      </c>
      <c r="D58" s="96" t="s">
        <v>464</v>
      </c>
      <c r="E58" s="97" t="s">
        <v>469</v>
      </c>
    </row>
    <row r="59" spans="1:5" x14ac:dyDescent="0.2">
      <c r="A59" s="109" t="s">
        <v>90</v>
      </c>
      <c r="B59" s="110" t="s">
        <v>456</v>
      </c>
      <c r="C59" s="96" t="s">
        <v>463</v>
      </c>
      <c r="D59" s="96" t="s">
        <v>464</v>
      </c>
      <c r="E59" s="97" t="s">
        <v>469</v>
      </c>
    </row>
    <row r="60" spans="1:5" x14ac:dyDescent="0.2">
      <c r="A60" s="109" t="s">
        <v>91</v>
      </c>
      <c r="B60" s="110" t="s">
        <v>456</v>
      </c>
      <c r="C60" s="96" t="s">
        <v>463</v>
      </c>
      <c r="D60" s="96" t="s">
        <v>464</v>
      </c>
      <c r="E60" s="97" t="s">
        <v>469</v>
      </c>
    </row>
    <row r="61" spans="1:5" x14ac:dyDescent="0.2">
      <c r="A61" s="109" t="s">
        <v>478</v>
      </c>
      <c r="B61" s="110" t="s">
        <v>460</v>
      </c>
      <c r="C61" s="96" t="s">
        <v>463</v>
      </c>
      <c r="D61" s="96" t="s">
        <v>464</v>
      </c>
      <c r="E61" s="97" t="s">
        <v>469</v>
      </c>
    </row>
    <row r="62" spans="1:5" x14ac:dyDescent="0.2">
      <c r="A62" s="109" t="s">
        <v>482</v>
      </c>
      <c r="B62" s="110" t="s">
        <v>460</v>
      </c>
      <c r="C62" s="96" t="s">
        <v>463</v>
      </c>
      <c r="D62" s="96" t="s">
        <v>464</v>
      </c>
      <c r="E62" s="97" t="s">
        <v>469</v>
      </c>
    </row>
    <row r="63" spans="1:5" x14ac:dyDescent="0.2">
      <c r="A63" s="109" t="s">
        <v>487</v>
      </c>
      <c r="B63" s="110" t="s">
        <v>460</v>
      </c>
      <c r="C63" s="96" t="s">
        <v>463</v>
      </c>
      <c r="D63" s="96" t="s">
        <v>464</v>
      </c>
      <c r="E63" s="97" t="s">
        <v>469</v>
      </c>
    </row>
    <row r="64" spans="1:5" x14ac:dyDescent="0.2">
      <c r="A64" s="109" t="s">
        <v>490</v>
      </c>
      <c r="B64" s="110" t="s">
        <v>460</v>
      </c>
      <c r="C64" s="96" t="s">
        <v>463</v>
      </c>
      <c r="D64" s="96" t="s">
        <v>464</v>
      </c>
      <c r="E64" s="97" t="s">
        <v>469</v>
      </c>
    </row>
    <row r="65" spans="1:5" x14ac:dyDescent="0.2">
      <c r="A65" s="109" t="s">
        <v>494</v>
      </c>
      <c r="B65" s="110" t="s">
        <v>460</v>
      </c>
      <c r="C65" s="96" t="s">
        <v>463</v>
      </c>
      <c r="D65" s="96" t="s">
        <v>464</v>
      </c>
      <c r="E65" s="97" t="s">
        <v>469</v>
      </c>
    </row>
    <row r="66" spans="1:5" x14ac:dyDescent="0.2">
      <c r="A66" s="109" t="s">
        <v>500</v>
      </c>
      <c r="B66" s="110" t="s">
        <v>460</v>
      </c>
      <c r="C66" s="96" t="s">
        <v>463</v>
      </c>
      <c r="D66" s="96" t="s">
        <v>464</v>
      </c>
      <c r="E66" s="97" t="s">
        <v>469</v>
      </c>
    </row>
    <row r="67" spans="1:5" x14ac:dyDescent="0.2">
      <c r="A67" s="109" t="s">
        <v>501</v>
      </c>
      <c r="B67" s="110" t="s">
        <v>460</v>
      </c>
      <c r="C67" s="96" t="s">
        <v>463</v>
      </c>
      <c r="D67" s="96" t="s">
        <v>464</v>
      </c>
      <c r="E67" s="97" t="s">
        <v>469</v>
      </c>
    </row>
    <row r="68" spans="1:5" x14ac:dyDescent="0.2">
      <c r="A68" s="109" t="s">
        <v>503</v>
      </c>
      <c r="B68" s="110" t="s">
        <v>460</v>
      </c>
      <c r="C68" s="96" t="s">
        <v>463</v>
      </c>
      <c r="D68" s="96" t="s">
        <v>464</v>
      </c>
      <c r="E68" s="97" t="s">
        <v>469</v>
      </c>
    </row>
    <row r="69" spans="1:5" x14ac:dyDescent="0.2">
      <c r="A69" s="109" t="s">
        <v>506</v>
      </c>
      <c r="B69" s="110" t="s">
        <v>460</v>
      </c>
      <c r="C69" s="96" t="s">
        <v>463</v>
      </c>
      <c r="D69" s="96" t="s">
        <v>464</v>
      </c>
      <c r="E69" s="97" t="s">
        <v>469</v>
      </c>
    </row>
    <row r="70" spans="1:5" x14ac:dyDescent="0.2">
      <c r="A70" s="109" t="s">
        <v>514</v>
      </c>
      <c r="B70" s="110" t="s">
        <v>460</v>
      </c>
      <c r="C70" s="96" t="s">
        <v>463</v>
      </c>
      <c r="D70" s="96" t="s">
        <v>464</v>
      </c>
      <c r="E70" s="97" t="s">
        <v>469</v>
      </c>
    </row>
    <row r="71" spans="1:5" x14ac:dyDescent="0.2">
      <c r="A71" s="109" t="s">
        <v>515</v>
      </c>
      <c r="B71" s="110" t="s">
        <v>460</v>
      </c>
      <c r="C71" s="96" t="s">
        <v>463</v>
      </c>
      <c r="D71" s="96" t="s">
        <v>464</v>
      </c>
      <c r="E71" s="97" t="s">
        <v>469</v>
      </c>
    </row>
    <row r="72" spans="1:5" x14ac:dyDescent="0.2">
      <c r="A72" s="109" t="s">
        <v>516</v>
      </c>
      <c r="B72" s="110" t="s">
        <v>460</v>
      </c>
      <c r="C72" s="96" t="s">
        <v>463</v>
      </c>
      <c r="D72" s="96" t="s">
        <v>464</v>
      </c>
      <c r="E72" s="97" t="s">
        <v>469</v>
      </c>
    </row>
    <row r="73" spans="1:5" x14ac:dyDescent="0.2">
      <c r="A73" s="109" t="s">
        <v>517</v>
      </c>
      <c r="B73" s="110" t="s">
        <v>460</v>
      </c>
      <c r="C73" s="96" t="s">
        <v>463</v>
      </c>
      <c r="D73" s="96" t="s">
        <v>464</v>
      </c>
      <c r="E73" s="97" t="s">
        <v>469</v>
      </c>
    </row>
    <row r="74" spans="1:5" x14ac:dyDescent="0.2">
      <c r="A74" s="109" t="s">
        <v>519</v>
      </c>
      <c r="B74" s="110" t="s">
        <v>460</v>
      </c>
      <c r="C74" s="96" t="s">
        <v>463</v>
      </c>
      <c r="D74" s="96" t="s">
        <v>464</v>
      </c>
      <c r="E74" s="97" t="s">
        <v>469</v>
      </c>
    </row>
    <row r="75" spans="1:5" x14ac:dyDescent="0.2">
      <c r="A75" s="109" t="s">
        <v>520</v>
      </c>
      <c r="B75" s="110" t="s">
        <v>460</v>
      </c>
      <c r="C75" s="96" t="s">
        <v>463</v>
      </c>
      <c r="D75" s="96" t="s">
        <v>464</v>
      </c>
      <c r="E75" s="97" t="s">
        <v>469</v>
      </c>
    </row>
    <row r="76" spans="1:5" x14ac:dyDescent="0.2">
      <c r="A76" s="109" t="s">
        <v>529</v>
      </c>
      <c r="B76" s="110" t="s">
        <v>460</v>
      </c>
      <c r="C76" s="96" t="s">
        <v>463</v>
      </c>
      <c r="D76" s="96" t="s">
        <v>464</v>
      </c>
      <c r="E76" s="97" t="s">
        <v>469</v>
      </c>
    </row>
    <row r="77" spans="1:5" x14ac:dyDescent="0.2">
      <c r="A77" s="109" t="s">
        <v>534</v>
      </c>
      <c r="B77" s="110" t="s">
        <v>460</v>
      </c>
      <c r="C77" s="96" t="s">
        <v>463</v>
      </c>
      <c r="D77" s="96" t="s">
        <v>464</v>
      </c>
      <c r="E77" s="97" t="s">
        <v>469</v>
      </c>
    </row>
    <row r="78" spans="1:5" x14ac:dyDescent="0.2">
      <c r="A78" s="109" t="s">
        <v>538</v>
      </c>
      <c r="B78" s="110" t="s">
        <v>460</v>
      </c>
      <c r="C78" s="96" t="s">
        <v>463</v>
      </c>
      <c r="D78" s="96" t="s">
        <v>464</v>
      </c>
      <c r="E78" s="97" t="s">
        <v>469</v>
      </c>
    </row>
    <row r="79" spans="1:5" x14ac:dyDescent="0.2">
      <c r="A79" s="109" t="s">
        <v>541</v>
      </c>
      <c r="B79" s="110" t="s">
        <v>460</v>
      </c>
      <c r="C79" s="96" t="s">
        <v>463</v>
      </c>
      <c r="D79" s="96" t="s">
        <v>464</v>
      </c>
      <c r="E79" s="97" t="s">
        <v>469</v>
      </c>
    </row>
    <row r="80" spans="1:5" x14ac:dyDescent="0.2">
      <c r="A80" s="109" t="s">
        <v>542</v>
      </c>
      <c r="B80" s="110" t="s">
        <v>460</v>
      </c>
      <c r="C80" s="96" t="s">
        <v>463</v>
      </c>
      <c r="D80" s="96" t="s">
        <v>464</v>
      </c>
      <c r="E80" s="97" t="s">
        <v>469</v>
      </c>
    </row>
    <row r="81" spans="1:5" x14ac:dyDescent="0.2">
      <c r="A81" s="109" t="s">
        <v>545</v>
      </c>
      <c r="B81" s="110" t="s">
        <v>460</v>
      </c>
      <c r="C81" s="96" t="s">
        <v>463</v>
      </c>
      <c r="D81" s="96" t="s">
        <v>464</v>
      </c>
      <c r="E81" s="97" t="s">
        <v>469</v>
      </c>
    </row>
    <row r="82" spans="1:5" x14ac:dyDescent="0.2">
      <c r="A82" s="109" t="s">
        <v>546</v>
      </c>
      <c r="B82" s="110" t="s">
        <v>460</v>
      </c>
      <c r="C82" s="96" t="s">
        <v>463</v>
      </c>
      <c r="D82" s="96" t="s">
        <v>464</v>
      </c>
      <c r="E82" s="97" t="s">
        <v>469</v>
      </c>
    </row>
    <row r="83" spans="1:5" x14ac:dyDescent="0.2">
      <c r="A83" s="109" t="s">
        <v>549</v>
      </c>
      <c r="B83" s="110" t="s">
        <v>460</v>
      </c>
      <c r="C83" s="96" t="s">
        <v>463</v>
      </c>
      <c r="D83" s="96" t="s">
        <v>464</v>
      </c>
      <c r="E83" s="97" t="s">
        <v>469</v>
      </c>
    </row>
    <row r="84" spans="1:5" x14ac:dyDescent="0.2">
      <c r="A84" s="109" t="s">
        <v>552</v>
      </c>
      <c r="B84" s="110" t="s">
        <v>460</v>
      </c>
      <c r="C84" s="96" t="s">
        <v>463</v>
      </c>
      <c r="D84" s="96" t="s">
        <v>464</v>
      </c>
      <c r="E84" s="97" t="s">
        <v>469</v>
      </c>
    </row>
    <row r="85" spans="1:5" x14ac:dyDescent="0.2">
      <c r="A85" s="109" t="s">
        <v>553</v>
      </c>
      <c r="B85" s="110" t="s">
        <v>460</v>
      </c>
      <c r="C85" s="96" t="s">
        <v>463</v>
      </c>
      <c r="D85" s="96" t="s">
        <v>464</v>
      </c>
      <c r="E85" s="97" t="s">
        <v>469</v>
      </c>
    </row>
    <row r="86" spans="1:5" x14ac:dyDescent="0.2">
      <c r="A86" s="109" t="s">
        <v>566</v>
      </c>
      <c r="B86" s="110" t="s">
        <v>460</v>
      </c>
      <c r="C86" s="96" t="s">
        <v>463</v>
      </c>
      <c r="D86" s="96" t="s">
        <v>464</v>
      </c>
      <c r="E86" s="97" t="s">
        <v>469</v>
      </c>
    </row>
    <row r="87" spans="1:5" x14ac:dyDescent="0.2">
      <c r="A87" s="109" t="s">
        <v>567</v>
      </c>
      <c r="B87" s="110" t="s">
        <v>460</v>
      </c>
      <c r="C87" s="96" t="s">
        <v>463</v>
      </c>
      <c r="D87" s="96" t="s">
        <v>464</v>
      </c>
      <c r="E87" s="97" t="s">
        <v>469</v>
      </c>
    </row>
    <row r="88" spans="1:5" x14ac:dyDescent="0.2">
      <c r="A88" s="109" t="s">
        <v>569</v>
      </c>
      <c r="B88" s="110" t="s">
        <v>460</v>
      </c>
      <c r="C88" s="96" t="s">
        <v>463</v>
      </c>
      <c r="D88" s="96" t="s">
        <v>464</v>
      </c>
      <c r="E88" s="97" t="s">
        <v>469</v>
      </c>
    </row>
    <row r="89" spans="1:5" x14ac:dyDescent="0.2">
      <c r="A89" s="109" t="s">
        <v>572</v>
      </c>
      <c r="B89" s="110" t="s">
        <v>460</v>
      </c>
      <c r="C89" s="96" t="s">
        <v>463</v>
      </c>
      <c r="D89" s="96" t="s">
        <v>464</v>
      </c>
      <c r="E89" s="97" t="s">
        <v>469</v>
      </c>
    </row>
    <row r="90" spans="1:5" x14ac:dyDescent="0.2">
      <c r="A90" s="109" t="s">
        <v>577</v>
      </c>
      <c r="B90" s="110" t="s">
        <v>460</v>
      </c>
      <c r="C90" s="96" t="s">
        <v>463</v>
      </c>
      <c r="D90" s="96" t="s">
        <v>464</v>
      </c>
      <c r="E90" s="97" t="s">
        <v>469</v>
      </c>
    </row>
    <row r="91" spans="1:5" x14ac:dyDescent="0.2">
      <c r="A91" s="109" t="s">
        <v>584</v>
      </c>
      <c r="B91" s="110" t="s">
        <v>460</v>
      </c>
      <c r="C91" s="96" t="s">
        <v>463</v>
      </c>
      <c r="D91" s="96" t="s">
        <v>464</v>
      </c>
      <c r="E91" s="97" t="s">
        <v>469</v>
      </c>
    </row>
    <row r="92" spans="1:5" x14ac:dyDescent="0.2">
      <c r="A92" s="109" t="s">
        <v>597</v>
      </c>
      <c r="B92" s="110" t="s">
        <v>460</v>
      </c>
      <c r="C92" s="96" t="s">
        <v>463</v>
      </c>
      <c r="D92" s="96" t="s">
        <v>464</v>
      </c>
      <c r="E92" s="97" t="s">
        <v>469</v>
      </c>
    </row>
    <row r="93" spans="1:5" x14ac:dyDescent="0.2">
      <c r="A93" s="109" t="s">
        <v>598</v>
      </c>
      <c r="B93" s="110" t="s">
        <v>460</v>
      </c>
      <c r="C93" s="96" t="s">
        <v>463</v>
      </c>
      <c r="D93" s="96" t="s">
        <v>464</v>
      </c>
      <c r="E93" s="97" t="s">
        <v>469</v>
      </c>
    </row>
    <row r="94" spans="1:5" x14ac:dyDescent="0.2">
      <c r="A94" s="109" t="s">
        <v>605</v>
      </c>
      <c r="B94" s="110" t="s">
        <v>460</v>
      </c>
      <c r="C94" s="96" t="s">
        <v>463</v>
      </c>
      <c r="D94" s="96" t="s">
        <v>464</v>
      </c>
      <c r="E94" s="97" t="s">
        <v>469</v>
      </c>
    </row>
    <row r="95" spans="1:5" x14ac:dyDescent="0.2">
      <c r="A95" s="109" t="s">
        <v>621</v>
      </c>
      <c r="B95" s="110" t="s">
        <v>460</v>
      </c>
      <c r="C95" s="102" t="s">
        <v>463</v>
      </c>
      <c r="D95" s="76" t="s">
        <v>464</v>
      </c>
      <c r="E95" s="77" t="s">
        <v>469</v>
      </c>
    </row>
    <row r="96" spans="1:5" x14ac:dyDescent="0.2">
      <c r="A96" s="109" t="s">
        <v>622</v>
      </c>
      <c r="B96" s="110" t="s">
        <v>460</v>
      </c>
      <c r="C96" s="102" t="s">
        <v>463</v>
      </c>
      <c r="D96" s="76" t="s">
        <v>464</v>
      </c>
      <c r="E96" s="77" t="s">
        <v>469</v>
      </c>
    </row>
    <row r="97" spans="1:11" x14ac:dyDescent="0.2">
      <c r="A97" s="109" t="s">
        <v>92</v>
      </c>
      <c r="B97" s="110" t="s">
        <v>457</v>
      </c>
      <c r="C97" s="96" t="s">
        <v>463</v>
      </c>
      <c r="D97" s="96" t="s">
        <v>464</v>
      </c>
      <c r="E97" s="97" t="s">
        <v>469</v>
      </c>
    </row>
    <row r="98" spans="1:11" x14ac:dyDescent="0.2">
      <c r="A98" s="109" t="s">
        <v>93</v>
      </c>
      <c r="B98" s="110" t="s">
        <v>457</v>
      </c>
      <c r="C98" s="96" t="s">
        <v>463</v>
      </c>
      <c r="D98" s="96" t="s">
        <v>464</v>
      </c>
      <c r="E98" s="97" t="s">
        <v>469</v>
      </c>
    </row>
    <row r="99" spans="1:11" x14ac:dyDescent="0.2">
      <c r="A99" s="109" t="s">
        <v>94</v>
      </c>
      <c r="B99" s="110" t="s">
        <v>457</v>
      </c>
      <c r="C99" s="96" t="s">
        <v>463</v>
      </c>
      <c r="D99" s="96" t="s">
        <v>464</v>
      </c>
      <c r="E99" s="97" t="s">
        <v>469</v>
      </c>
    </row>
    <row r="100" spans="1:11" x14ac:dyDescent="0.2">
      <c r="A100" s="109" t="s">
        <v>95</v>
      </c>
      <c r="B100" s="110" t="s">
        <v>457</v>
      </c>
      <c r="C100" s="96" t="s">
        <v>463</v>
      </c>
      <c r="D100" s="96" t="s">
        <v>464</v>
      </c>
      <c r="E100" s="97" t="s">
        <v>469</v>
      </c>
    </row>
    <row r="101" spans="1:11" x14ac:dyDescent="0.2">
      <c r="A101" s="109" t="s">
        <v>96</v>
      </c>
      <c r="B101" s="110" t="s">
        <v>457</v>
      </c>
      <c r="C101" s="96" t="s">
        <v>463</v>
      </c>
      <c r="D101" s="96" t="s">
        <v>464</v>
      </c>
      <c r="E101" s="97" t="s">
        <v>469</v>
      </c>
    </row>
    <row r="102" spans="1:11" ht="13.5" thickBot="1" x14ac:dyDescent="0.25">
      <c r="A102" s="111" t="s">
        <v>97</v>
      </c>
      <c r="B102" s="112" t="s">
        <v>457</v>
      </c>
      <c r="C102" s="100" t="s">
        <v>463</v>
      </c>
      <c r="D102" s="100" t="s">
        <v>464</v>
      </c>
      <c r="E102" s="101" t="s">
        <v>469</v>
      </c>
    </row>
    <row r="104" spans="1:11" ht="13.5" thickBot="1" x14ac:dyDescent="0.25"/>
    <row r="105" spans="1:11" x14ac:dyDescent="0.2">
      <c r="A105" s="90" t="s">
        <v>0</v>
      </c>
      <c r="B105" s="91" t="s">
        <v>1</v>
      </c>
      <c r="C105" s="91" t="s">
        <v>475</v>
      </c>
      <c r="D105" s="91" t="s">
        <v>476</v>
      </c>
      <c r="E105" s="92" t="s">
        <v>477</v>
      </c>
      <c r="G105" s="90" t="s">
        <v>0</v>
      </c>
      <c r="H105" s="91" t="s">
        <v>1</v>
      </c>
      <c r="I105" s="91" t="s">
        <v>475</v>
      </c>
      <c r="J105" s="91" t="s">
        <v>476</v>
      </c>
      <c r="K105" s="92" t="s">
        <v>477</v>
      </c>
    </row>
    <row r="106" spans="1:11" x14ac:dyDescent="0.2">
      <c r="A106" s="109" t="s">
        <v>397</v>
      </c>
      <c r="B106" s="110" t="s">
        <v>461</v>
      </c>
      <c r="C106" s="96" t="s">
        <v>463</v>
      </c>
      <c r="D106" s="96" t="s">
        <v>464</v>
      </c>
      <c r="E106" s="97" t="s">
        <v>470</v>
      </c>
      <c r="G106" s="109" t="s">
        <v>428</v>
      </c>
      <c r="H106" s="110" t="s">
        <v>461</v>
      </c>
      <c r="I106" s="96" t="s">
        <v>465</v>
      </c>
      <c r="J106" s="96" t="s">
        <v>464</v>
      </c>
      <c r="K106" s="97" t="s">
        <v>470</v>
      </c>
    </row>
    <row r="107" spans="1:11" x14ac:dyDescent="0.2">
      <c r="A107" s="109" t="s">
        <v>402</v>
      </c>
      <c r="B107" s="110" t="s">
        <v>461</v>
      </c>
      <c r="C107" s="96" t="s">
        <v>463</v>
      </c>
      <c r="D107" s="96" t="s">
        <v>464</v>
      </c>
      <c r="E107" s="97" t="s">
        <v>470</v>
      </c>
      <c r="G107" s="109" t="s">
        <v>427</v>
      </c>
      <c r="H107" s="110" t="s">
        <v>461</v>
      </c>
      <c r="I107" s="96" t="s">
        <v>465</v>
      </c>
      <c r="J107" s="96" t="s">
        <v>464</v>
      </c>
      <c r="K107" s="97" t="s">
        <v>470</v>
      </c>
    </row>
    <row r="108" spans="1:11" x14ac:dyDescent="0.2">
      <c r="A108" s="109" t="s">
        <v>399</v>
      </c>
      <c r="B108" s="110" t="s">
        <v>461</v>
      </c>
      <c r="C108" s="96" t="s">
        <v>463</v>
      </c>
      <c r="D108" s="96" t="s">
        <v>464</v>
      </c>
      <c r="E108" s="97" t="s">
        <v>470</v>
      </c>
      <c r="G108" s="109" t="s">
        <v>429</v>
      </c>
      <c r="H108" s="110" t="s">
        <v>461</v>
      </c>
      <c r="I108" s="96" t="s">
        <v>465</v>
      </c>
      <c r="J108" s="96" t="s">
        <v>464</v>
      </c>
      <c r="K108" s="97" t="s">
        <v>470</v>
      </c>
    </row>
    <row r="109" spans="1:11" x14ac:dyDescent="0.2">
      <c r="A109" s="109" t="s">
        <v>398</v>
      </c>
      <c r="B109" s="110" t="s">
        <v>461</v>
      </c>
      <c r="C109" s="96" t="s">
        <v>463</v>
      </c>
      <c r="D109" s="96" t="s">
        <v>464</v>
      </c>
      <c r="E109" s="97" t="s">
        <v>470</v>
      </c>
      <c r="G109" s="109" t="s">
        <v>426</v>
      </c>
      <c r="H109" s="110" t="s">
        <v>461</v>
      </c>
      <c r="I109" s="96" t="s">
        <v>465</v>
      </c>
      <c r="J109" s="96" t="s">
        <v>464</v>
      </c>
      <c r="K109" s="97" t="s">
        <v>470</v>
      </c>
    </row>
    <row r="110" spans="1:11" x14ac:dyDescent="0.2">
      <c r="A110" s="109" t="s">
        <v>401</v>
      </c>
      <c r="B110" s="110" t="s">
        <v>461</v>
      </c>
      <c r="C110" s="96" t="s">
        <v>463</v>
      </c>
      <c r="D110" s="96" t="s">
        <v>464</v>
      </c>
      <c r="E110" s="97" t="s">
        <v>470</v>
      </c>
      <c r="G110" s="109" t="s">
        <v>197</v>
      </c>
      <c r="H110" s="110" t="s">
        <v>453</v>
      </c>
      <c r="I110" s="96" t="s">
        <v>465</v>
      </c>
      <c r="J110" s="96" t="s">
        <v>464</v>
      </c>
      <c r="K110" s="97" t="s">
        <v>470</v>
      </c>
    </row>
    <row r="111" spans="1:11" x14ac:dyDescent="0.2">
      <c r="A111" s="109" t="s">
        <v>396</v>
      </c>
      <c r="B111" s="110" t="s">
        <v>461</v>
      </c>
      <c r="C111" s="96" t="s">
        <v>463</v>
      </c>
      <c r="D111" s="96" t="s">
        <v>464</v>
      </c>
      <c r="E111" s="97" t="s">
        <v>470</v>
      </c>
      <c r="G111" s="109" t="s">
        <v>198</v>
      </c>
      <c r="H111" s="110" t="s">
        <v>453</v>
      </c>
      <c r="I111" s="96" t="s">
        <v>465</v>
      </c>
      <c r="J111" s="96" t="s">
        <v>464</v>
      </c>
      <c r="K111" s="97" t="s">
        <v>470</v>
      </c>
    </row>
    <row r="112" spans="1:11" x14ac:dyDescent="0.2">
      <c r="A112" s="109" t="s">
        <v>400</v>
      </c>
      <c r="B112" s="110" t="s">
        <v>461</v>
      </c>
      <c r="C112" s="96" t="s">
        <v>463</v>
      </c>
      <c r="D112" s="96" t="s">
        <v>464</v>
      </c>
      <c r="E112" s="97" t="s">
        <v>470</v>
      </c>
      <c r="G112" s="109" t="s">
        <v>439</v>
      </c>
      <c r="H112" s="110" t="s">
        <v>462</v>
      </c>
      <c r="I112" s="96" t="s">
        <v>465</v>
      </c>
      <c r="J112" s="96" t="s">
        <v>464</v>
      </c>
      <c r="K112" s="97" t="s">
        <v>470</v>
      </c>
    </row>
    <row r="113" spans="1:11" x14ac:dyDescent="0.2">
      <c r="A113" s="109" t="s">
        <v>129</v>
      </c>
      <c r="B113" s="110" t="s">
        <v>453</v>
      </c>
      <c r="C113" s="96" t="s">
        <v>463</v>
      </c>
      <c r="D113" s="96" t="s">
        <v>464</v>
      </c>
      <c r="E113" s="97" t="s">
        <v>470</v>
      </c>
      <c r="G113" s="109" t="s">
        <v>195</v>
      </c>
      <c r="H113" s="110" t="s">
        <v>452</v>
      </c>
      <c r="I113" s="96" t="s">
        <v>465</v>
      </c>
      <c r="J113" s="96" t="s">
        <v>464</v>
      </c>
      <c r="K113" s="97" t="s">
        <v>470</v>
      </c>
    </row>
    <row r="114" spans="1:11" x14ac:dyDescent="0.2">
      <c r="A114" s="109" t="s">
        <v>130</v>
      </c>
      <c r="B114" s="110" t="s">
        <v>453</v>
      </c>
      <c r="C114" s="96" t="s">
        <v>463</v>
      </c>
      <c r="D114" s="96" t="s">
        <v>464</v>
      </c>
      <c r="E114" s="97" t="s">
        <v>470</v>
      </c>
      <c r="G114" s="109" t="s">
        <v>196</v>
      </c>
      <c r="H114" s="110" t="s">
        <v>452</v>
      </c>
      <c r="I114" s="96" t="s">
        <v>465</v>
      </c>
      <c r="J114" s="96" t="s">
        <v>464</v>
      </c>
      <c r="K114" s="97" t="s">
        <v>470</v>
      </c>
    </row>
    <row r="115" spans="1:11" x14ac:dyDescent="0.2">
      <c r="A115" s="109" t="s">
        <v>131</v>
      </c>
      <c r="B115" s="110" t="s">
        <v>453</v>
      </c>
      <c r="C115" s="96" t="s">
        <v>463</v>
      </c>
      <c r="D115" s="96" t="s">
        <v>464</v>
      </c>
      <c r="E115" s="97" t="s">
        <v>470</v>
      </c>
      <c r="G115" s="109" t="s">
        <v>199</v>
      </c>
      <c r="H115" s="110" t="s">
        <v>454</v>
      </c>
      <c r="I115" s="96" t="s">
        <v>465</v>
      </c>
      <c r="J115" s="96" t="s">
        <v>464</v>
      </c>
      <c r="K115" s="97" t="s">
        <v>470</v>
      </c>
    </row>
    <row r="116" spans="1:11" x14ac:dyDescent="0.2">
      <c r="A116" s="109" t="s">
        <v>132</v>
      </c>
      <c r="B116" s="110" t="s">
        <v>453</v>
      </c>
      <c r="C116" s="96" t="s">
        <v>463</v>
      </c>
      <c r="D116" s="96" t="s">
        <v>464</v>
      </c>
      <c r="E116" s="97" t="s">
        <v>470</v>
      </c>
      <c r="G116" s="109" t="s">
        <v>200</v>
      </c>
      <c r="H116" s="110" t="s">
        <v>454</v>
      </c>
      <c r="I116" s="96" t="s">
        <v>465</v>
      </c>
      <c r="J116" s="96" t="s">
        <v>464</v>
      </c>
      <c r="K116" s="97" t="s">
        <v>470</v>
      </c>
    </row>
    <row r="117" spans="1:11" x14ac:dyDescent="0.2">
      <c r="A117" s="109" t="s">
        <v>133</v>
      </c>
      <c r="B117" s="110" t="s">
        <v>453</v>
      </c>
      <c r="C117" s="96" t="s">
        <v>463</v>
      </c>
      <c r="D117" s="96" t="s">
        <v>464</v>
      </c>
      <c r="E117" s="97" t="s">
        <v>470</v>
      </c>
      <c r="G117" s="109" t="s">
        <v>201</v>
      </c>
      <c r="H117" s="110" t="s">
        <v>454</v>
      </c>
      <c r="I117" s="96" t="s">
        <v>465</v>
      </c>
      <c r="J117" s="96" t="s">
        <v>464</v>
      </c>
      <c r="K117" s="97" t="s">
        <v>470</v>
      </c>
    </row>
    <row r="118" spans="1:11" x14ac:dyDescent="0.2">
      <c r="A118" s="109" t="s">
        <v>134</v>
      </c>
      <c r="B118" s="110" t="s">
        <v>453</v>
      </c>
      <c r="C118" s="96" t="s">
        <v>463</v>
      </c>
      <c r="D118" s="96" t="s">
        <v>464</v>
      </c>
      <c r="E118" s="97" t="s">
        <v>470</v>
      </c>
      <c r="G118" s="109" t="s">
        <v>202</v>
      </c>
      <c r="H118" s="110" t="s">
        <v>454</v>
      </c>
      <c r="I118" s="96" t="s">
        <v>465</v>
      </c>
      <c r="J118" s="96" t="s">
        <v>464</v>
      </c>
      <c r="K118" s="97" t="s">
        <v>470</v>
      </c>
    </row>
    <row r="119" spans="1:11" x14ac:dyDescent="0.2">
      <c r="A119" s="109" t="s">
        <v>135</v>
      </c>
      <c r="B119" s="110" t="s">
        <v>453</v>
      </c>
      <c r="C119" s="96" t="s">
        <v>463</v>
      </c>
      <c r="D119" s="96" t="s">
        <v>464</v>
      </c>
      <c r="E119" s="97" t="s">
        <v>470</v>
      </c>
      <c r="G119" s="109" t="s">
        <v>203</v>
      </c>
      <c r="H119" s="110" t="s">
        <v>454</v>
      </c>
      <c r="I119" s="96" t="s">
        <v>465</v>
      </c>
      <c r="J119" s="96" t="s">
        <v>464</v>
      </c>
      <c r="K119" s="97" t="s">
        <v>470</v>
      </c>
    </row>
    <row r="120" spans="1:11" x14ac:dyDescent="0.2">
      <c r="A120" s="109" t="s">
        <v>136</v>
      </c>
      <c r="B120" s="110" t="s">
        <v>453</v>
      </c>
      <c r="C120" s="96" t="s">
        <v>463</v>
      </c>
      <c r="D120" s="96" t="s">
        <v>464</v>
      </c>
      <c r="E120" s="97" t="s">
        <v>470</v>
      </c>
      <c r="G120" s="109" t="s">
        <v>204</v>
      </c>
      <c r="H120" s="110" t="s">
        <v>454</v>
      </c>
      <c r="I120" s="96" t="s">
        <v>465</v>
      </c>
      <c r="J120" s="96" t="s">
        <v>464</v>
      </c>
      <c r="K120" s="97" t="s">
        <v>470</v>
      </c>
    </row>
    <row r="121" spans="1:11" x14ac:dyDescent="0.2">
      <c r="A121" s="109" t="s">
        <v>137</v>
      </c>
      <c r="B121" s="110" t="s">
        <v>453</v>
      </c>
      <c r="C121" s="96" t="s">
        <v>463</v>
      </c>
      <c r="D121" s="96" t="s">
        <v>464</v>
      </c>
      <c r="E121" s="97" t="s">
        <v>470</v>
      </c>
      <c r="G121" s="109" t="s">
        <v>205</v>
      </c>
      <c r="H121" s="110" t="s">
        <v>454</v>
      </c>
      <c r="I121" s="96" t="s">
        <v>465</v>
      </c>
      <c r="J121" s="96" t="s">
        <v>464</v>
      </c>
      <c r="K121" s="97" t="s">
        <v>470</v>
      </c>
    </row>
    <row r="122" spans="1:11" x14ac:dyDescent="0.2">
      <c r="A122" s="109" t="s">
        <v>138</v>
      </c>
      <c r="B122" s="110" t="s">
        <v>453</v>
      </c>
      <c r="C122" s="96" t="s">
        <v>463</v>
      </c>
      <c r="D122" s="96" t="s">
        <v>464</v>
      </c>
      <c r="E122" s="97" t="s">
        <v>470</v>
      </c>
      <c r="G122" s="109" t="s">
        <v>206</v>
      </c>
      <c r="H122" s="110" t="s">
        <v>454</v>
      </c>
      <c r="I122" s="96" t="s">
        <v>465</v>
      </c>
      <c r="J122" s="96" t="s">
        <v>464</v>
      </c>
      <c r="K122" s="97" t="s">
        <v>470</v>
      </c>
    </row>
    <row r="123" spans="1:11" ht="13.5" thickBot="1" x14ac:dyDescent="0.25">
      <c r="A123" s="109" t="s">
        <v>139</v>
      </c>
      <c r="B123" s="110" t="s">
        <v>453</v>
      </c>
      <c r="C123" s="96" t="s">
        <v>463</v>
      </c>
      <c r="D123" s="96" t="s">
        <v>464</v>
      </c>
      <c r="E123" s="97" t="s">
        <v>470</v>
      </c>
      <c r="G123" s="111" t="s">
        <v>207</v>
      </c>
      <c r="H123" s="112" t="s">
        <v>454</v>
      </c>
      <c r="I123" s="100" t="s">
        <v>465</v>
      </c>
      <c r="J123" s="100" t="s">
        <v>464</v>
      </c>
      <c r="K123" s="101" t="s">
        <v>470</v>
      </c>
    </row>
    <row r="124" spans="1:11" x14ac:dyDescent="0.2">
      <c r="A124" s="109" t="s">
        <v>140</v>
      </c>
      <c r="B124" s="110" t="s">
        <v>453</v>
      </c>
      <c r="C124" s="96" t="s">
        <v>463</v>
      </c>
      <c r="D124" s="96" t="s">
        <v>464</v>
      </c>
      <c r="E124" s="97" t="s">
        <v>470</v>
      </c>
    </row>
    <row r="125" spans="1:11" x14ac:dyDescent="0.2">
      <c r="A125" s="109" t="s">
        <v>141</v>
      </c>
      <c r="B125" s="110" t="s">
        <v>453</v>
      </c>
      <c r="C125" s="96" t="s">
        <v>463</v>
      </c>
      <c r="D125" s="96" t="s">
        <v>464</v>
      </c>
      <c r="E125" s="97" t="s">
        <v>470</v>
      </c>
    </row>
    <row r="126" spans="1:11" x14ac:dyDescent="0.2">
      <c r="A126" s="109" t="s">
        <v>142</v>
      </c>
      <c r="B126" s="110" t="s">
        <v>453</v>
      </c>
      <c r="C126" s="96" t="s">
        <v>463</v>
      </c>
      <c r="D126" s="96" t="s">
        <v>464</v>
      </c>
      <c r="E126" s="97" t="s">
        <v>470</v>
      </c>
    </row>
    <row r="127" spans="1:11" x14ac:dyDescent="0.2">
      <c r="A127" s="109" t="s">
        <v>143</v>
      </c>
      <c r="B127" s="110" t="s">
        <v>453</v>
      </c>
      <c r="C127" s="96" t="s">
        <v>463</v>
      </c>
      <c r="D127" s="96" t="s">
        <v>464</v>
      </c>
      <c r="E127" s="97" t="s">
        <v>470</v>
      </c>
    </row>
    <row r="128" spans="1:11" x14ac:dyDescent="0.2">
      <c r="A128" s="109" t="s">
        <v>144</v>
      </c>
      <c r="B128" s="110" t="s">
        <v>453</v>
      </c>
      <c r="C128" s="96" t="s">
        <v>463</v>
      </c>
      <c r="D128" s="96" t="s">
        <v>464</v>
      </c>
      <c r="E128" s="97" t="s">
        <v>470</v>
      </c>
    </row>
    <row r="129" spans="1:5" x14ac:dyDescent="0.2">
      <c r="A129" s="109" t="s">
        <v>145</v>
      </c>
      <c r="B129" s="110" t="s">
        <v>453</v>
      </c>
      <c r="C129" s="96" t="s">
        <v>463</v>
      </c>
      <c r="D129" s="96" t="s">
        <v>464</v>
      </c>
      <c r="E129" s="97" t="s">
        <v>470</v>
      </c>
    </row>
    <row r="130" spans="1:5" x14ac:dyDescent="0.2">
      <c r="A130" s="109" t="s">
        <v>146</v>
      </c>
      <c r="B130" s="110" t="s">
        <v>453</v>
      </c>
      <c r="C130" s="96" t="s">
        <v>463</v>
      </c>
      <c r="D130" s="96" t="s">
        <v>464</v>
      </c>
      <c r="E130" s="97" t="s">
        <v>470</v>
      </c>
    </row>
    <row r="131" spans="1:5" x14ac:dyDescent="0.2">
      <c r="A131" s="109" t="s">
        <v>435</v>
      </c>
      <c r="B131" s="110" t="s">
        <v>462</v>
      </c>
      <c r="C131" s="96" t="s">
        <v>463</v>
      </c>
      <c r="D131" s="96" t="s">
        <v>464</v>
      </c>
      <c r="E131" s="97" t="s">
        <v>470</v>
      </c>
    </row>
    <row r="132" spans="1:5" x14ac:dyDescent="0.2">
      <c r="A132" s="109" t="s">
        <v>433</v>
      </c>
      <c r="B132" s="110" t="s">
        <v>462</v>
      </c>
      <c r="C132" s="96" t="s">
        <v>463</v>
      </c>
      <c r="D132" s="96" t="s">
        <v>464</v>
      </c>
      <c r="E132" s="97" t="s">
        <v>470</v>
      </c>
    </row>
    <row r="133" spans="1:5" x14ac:dyDescent="0.2">
      <c r="A133" s="109" t="s">
        <v>436</v>
      </c>
      <c r="B133" s="110" t="s">
        <v>462</v>
      </c>
      <c r="C133" s="96" t="s">
        <v>463</v>
      </c>
      <c r="D133" s="96" t="s">
        <v>464</v>
      </c>
      <c r="E133" s="97" t="s">
        <v>470</v>
      </c>
    </row>
    <row r="134" spans="1:5" x14ac:dyDescent="0.2">
      <c r="A134" s="109" t="s">
        <v>434</v>
      </c>
      <c r="B134" s="110" t="s">
        <v>462</v>
      </c>
      <c r="C134" s="96" t="s">
        <v>463</v>
      </c>
      <c r="D134" s="96" t="s">
        <v>464</v>
      </c>
      <c r="E134" s="97" t="s">
        <v>470</v>
      </c>
    </row>
    <row r="135" spans="1:5" x14ac:dyDescent="0.2">
      <c r="A135" s="109" t="s">
        <v>437</v>
      </c>
      <c r="B135" s="110" t="s">
        <v>462</v>
      </c>
      <c r="C135" s="96" t="s">
        <v>463</v>
      </c>
      <c r="D135" s="96" t="s">
        <v>464</v>
      </c>
      <c r="E135" s="97" t="s">
        <v>470</v>
      </c>
    </row>
    <row r="136" spans="1:5" x14ac:dyDescent="0.2">
      <c r="A136" s="109" t="s">
        <v>438</v>
      </c>
      <c r="B136" s="110" t="s">
        <v>462</v>
      </c>
      <c r="C136" s="96" t="s">
        <v>463</v>
      </c>
      <c r="D136" s="96" t="s">
        <v>464</v>
      </c>
      <c r="E136" s="97" t="s">
        <v>470</v>
      </c>
    </row>
    <row r="137" spans="1:5" x14ac:dyDescent="0.2">
      <c r="A137" s="113" t="s">
        <v>607</v>
      </c>
      <c r="B137" s="110" t="s">
        <v>462</v>
      </c>
      <c r="C137" s="96" t="s">
        <v>463</v>
      </c>
      <c r="D137" s="96" t="s">
        <v>464</v>
      </c>
      <c r="E137" s="97" t="s">
        <v>470</v>
      </c>
    </row>
    <row r="138" spans="1:5" x14ac:dyDescent="0.2">
      <c r="A138" s="113" t="s">
        <v>608</v>
      </c>
      <c r="B138" s="110" t="s">
        <v>462</v>
      </c>
      <c r="C138" s="96" t="s">
        <v>463</v>
      </c>
      <c r="D138" s="96" t="s">
        <v>464</v>
      </c>
      <c r="E138" s="97" t="s">
        <v>470</v>
      </c>
    </row>
    <row r="139" spans="1:5" x14ac:dyDescent="0.2">
      <c r="A139" s="109" t="s">
        <v>99</v>
      </c>
      <c r="B139" s="110" t="s">
        <v>451</v>
      </c>
      <c r="C139" s="96" t="s">
        <v>463</v>
      </c>
      <c r="D139" s="96" t="s">
        <v>464</v>
      </c>
      <c r="E139" s="97" t="s">
        <v>470</v>
      </c>
    </row>
    <row r="140" spans="1:5" x14ac:dyDescent="0.2">
      <c r="A140" s="109" t="s">
        <v>100</v>
      </c>
      <c r="B140" s="110" t="s">
        <v>451</v>
      </c>
      <c r="C140" s="96" t="s">
        <v>463</v>
      </c>
      <c r="D140" s="96" t="s">
        <v>464</v>
      </c>
      <c r="E140" s="97" t="s">
        <v>470</v>
      </c>
    </row>
    <row r="141" spans="1:5" x14ac:dyDescent="0.2">
      <c r="A141" s="109" t="s">
        <v>101</v>
      </c>
      <c r="B141" s="110" t="s">
        <v>451</v>
      </c>
      <c r="C141" s="96" t="s">
        <v>463</v>
      </c>
      <c r="D141" s="96" t="s">
        <v>464</v>
      </c>
      <c r="E141" s="97" t="s">
        <v>470</v>
      </c>
    </row>
    <row r="142" spans="1:5" x14ac:dyDescent="0.2">
      <c r="A142" s="109" t="s">
        <v>102</v>
      </c>
      <c r="B142" s="110" t="s">
        <v>451</v>
      </c>
      <c r="C142" s="96" t="s">
        <v>463</v>
      </c>
      <c r="D142" s="96" t="s">
        <v>464</v>
      </c>
      <c r="E142" s="97" t="s">
        <v>470</v>
      </c>
    </row>
    <row r="143" spans="1:5" x14ac:dyDescent="0.2">
      <c r="A143" s="109" t="s">
        <v>103</v>
      </c>
      <c r="B143" s="110" t="s">
        <v>451</v>
      </c>
      <c r="C143" s="96" t="s">
        <v>463</v>
      </c>
      <c r="D143" s="96" t="s">
        <v>464</v>
      </c>
      <c r="E143" s="97" t="s">
        <v>470</v>
      </c>
    </row>
    <row r="144" spans="1:5" x14ac:dyDescent="0.2">
      <c r="A144" s="109" t="s">
        <v>104</v>
      </c>
      <c r="B144" s="110" t="s">
        <v>451</v>
      </c>
      <c r="C144" s="96" t="s">
        <v>463</v>
      </c>
      <c r="D144" s="96" t="s">
        <v>464</v>
      </c>
      <c r="E144" s="97" t="s">
        <v>470</v>
      </c>
    </row>
    <row r="145" spans="1:5" x14ac:dyDescent="0.2">
      <c r="A145" s="109" t="s">
        <v>105</v>
      </c>
      <c r="B145" s="110" t="s">
        <v>451</v>
      </c>
      <c r="C145" s="96" t="s">
        <v>463</v>
      </c>
      <c r="D145" s="96" t="s">
        <v>464</v>
      </c>
      <c r="E145" s="97" t="s">
        <v>470</v>
      </c>
    </row>
    <row r="146" spans="1:5" x14ac:dyDescent="0.2">
      <c r="A146" s="109" t="s">
        <v>106</v>
      </c>
      <c r="B146" s="110" t="s">
        <v>451</v>
      </c>
      <c r="C146" s="96" t="s">
        <v>463</v>
      </c>
      <c r="D146" s="96" t="s">
        <v>464</v>
      </c>
      <c r="E146" s="97" t="s">
        <v>470</v>
      </c>
    </row>
    <row r="147" spans="1:5" x14ac:dyDescent="0.2">
      <c r="A147" s="109" t="s">
        <v>107</v>
      </c>
      <c r="B147" s="110" t="s">
        <v>451</v>
      </c>
      <c r="C147" s="96" t="s">
        <v>463</v>
      </c>
      <c r="D147" s="96" t="s">
        <v>464</v>
      </c>
      <c r="E147" s="97" t="s">
        <v>470</v>
      </c>
    </row>
    <row r="148" spans="1:5" x14ac:dyDescent="0.2">
      <c r="A148" s="109" t="s">
        <v>108</v>
      </c>
      <c r="B148" s="110" t="s">
        <v>451</v>
      </c>
      <c r="C148" s="96" t="s">
        <v>463</v>
      </c>
      <c r="D148" s="96" t="s">
        <v>464</v>
      </c>
      <c r="E148" s="97" t="s">
        <v>470</v>
      </c>
    </row>
    <row r="149" spans="1:5" x14ac:dyDescent="0.2">
      <c r="A149" s="109" t="s">
        <v>109</v>
      </c>
      <c r="B149" s="110" t="s">
        <v>451</v>
      </c>
      <c r="C149" s="96" t="s">
        <v>463</v>
      </c>
      <c r="D149" s="96" t="s">
        <v>464</v>
      </c>
      <c r="E149" s="97" t="s">
        <v>470</v>
      </c>
    </row>
    <row r="150" spans="1:5" x14ac:dyDescent="0.2">
      <c r="A150" s="109" t="s">
        <v>110</v>
      </c>
      <c r="B150" s="110" t="s">
        <v>451</v>
      </c>
      <c r="C150" s="96" t="s">
        <v>463</v>
      </c>
      <c r="D150" s="96" t="s">
        <v>464</v>
      </c>
      <c r="E150" s="97" t="s">
        <v>470</v>
      </c>
    </row>
    <row r="151" spans="1:5" x14ac:dyDescent="0.2">
      <c r="A151" s="109" t="s">
        <v>111</v>
      </c>
      <c r="B151" s="110" t="s">
        <v>451</v>
      </c>
      <c r="C151" s="96" t="s">
        <v>463</v>
      </c>
      <c r="D151" s="96" t="s">
        <v>464</v>
      </c>
      <c r="E151" s="97" t="s">
        <v>470</v>
      </c>
    </row>
    <row r="152" spans="1:5" x14ac:dyDescent="0.2">
      <c r="A152" s="109" t="s">
        <v>112</v>
      </c>
      <c r="B152" s="110" t="s">
        <v>451</v>
      </c>
      <c r="C152" s="96" t="s">
        <v>463</v>
      </c>
      <c r="D152" s="96" t="s">
        <v>464</v>
      </c>
      <c r="E152" s="97" t="s">
        <v>470</v>
      </c>
    </row>
    <row r="153" spans="1:5" x14ac:dyDescent="0.2">
      <c r="A153" s="109" t="s">
        <v>113</v>
      </c>
      <c r="B153" s="110" t="s">
        <v>451</v>
      </c>
      <c r="C153" s="96" t="s">
        <v>463</v>
      </c>
      <c r="D153" s="96" t="s">
        <v>464</v>
      </c>
      <c r="E153" s="97" t="s">
        <v>470</v>
      </c>
    </row>
    <row r="154" spans="1:5" x14ac:dyDescent="0.2">
      <c r="A154" s="109" t="s">
        <v>114</v>
      </c>
      <c r="B154" s="110" t="s">
        <v>451</v>
      </c>
      <c r="C154" s="96" t="s">
        <v>463</v>
      </c>
      <c r="D154" s="96" t="s">
        <v>464</v>
      </c>
      <c r="E154" s="97" t="s">
        <v>470</v>
      </c>
    </row>
    <row r="155" spans="1:5" x14ac:dyDescent="0.2">
      <c r="A155" s="109" t="s">
        <v>115</v>
      </c>
      <c r="B155" s="110" t="s">
        <v>451</v>
      </c>
      <c r="C155" s="96" t="s">
        <v>463</v>
      </c>
      <c r="D155" s="96" t="s">
        <v>464</v>
      </c>
      <c r="E155" s="97" t="s">
        <v>470</v>
      </c>
    </row>
    <row r="156" spans="1:5" x14ac:dyDescent="0.2">
      <c r="A156" s="109" t="s">
        <v>116</v>
      </c>
      <c r="B156" s="110" t="s">
        <v>451</v>
      </c>
      <c r="C156" s="96" t="s">
        <v>463</v>
      </c>
      <c r="D156" s="96" t="s">
        <v>464</v>
      </c>
      <c r="E156" s="97" t="s">
        <v>470</v>
      </c>
    </row>
    <row r="157" spans="1:5" x14ac:dyDescent="0.2">
      <c r="A157" s="109" t="s">
        <v>117</v>
      </c>
      <c r="B157" s="110" t="s">
        <v>451</v>
      </c>
      <c r="C157" s="96" t="s">
        <v>463</v>
      </c>
      <c r="D157" s="96" t="s">
        <v>464</v>
      </c>
      <c r="E157" s="97" t="s">
        <v>470</v>
      </c>
    </row>
    <row r="158" spans="1:5" x14ac:dyDescent="0.2">
      <c r="A158" s="109" t="s">
        <v>118</v>
      </c>
      <c r="B158" s="110" t="s">
        <v>451</v>
      </c>
      <c r="C158" s="96" t="s">
        <v>463</v>
      </c>
      <c r="D158" s="96" t="s">
        <v>464</v>
      </c>
      <c r="E158" s="97" t="s">
        <v>470</v>
      </c>
    </row>
    <row r="159" spans="1:5" x14ac:dyDescent="0.2">
      <c r="A159" s="109" t="s">
        <v>119</v>
      </c>
      <c r="B159" s="110" t="s">
        <v>451</v>
      </c>
      <c r="C159" s="96" t="s">
        <v>463</v>
      </c>
      <c r="D159" s="96" t="s">
        <v>464</v>
      </c>
      <c r="E159" s="97" t="s">
        <v>470</v>
      </c>
    </row>
    <row r="160" spans="1:5" x14ac:dyDescent="0.2">
      <c r="A160" s="109" t="s">
        <v>120</v>
      </c>
      <c r="B160" s="110" t="s">
        <v>451</v>
      </c>
      <c r="C160" s="96" t="s">
        <v>463</v>
      </c>
      <c r="D160" s="96" t="s">
        <v>464</v>
      </c>
      <c r="E160" s="97" t="s">
        <v>470</v>
      </c>
    </row>
    <row r="161" spans="1:5" x14ac:dyDescent="0.2">
      <c r="A161" s="109" t="s">
        <v>121</v>
      </c>
      <c r="B161" s="110" t="s">
        <v>452</v>
      </c>
      <c r="C161" s="96" t="s">
        <v>463</v>
      </c>
      <c r="D161" s="96" t="s">
        <v>464</v>
      </c>
      <c r="E161" s="97" t="s">
        <v>470</v>
      </c>
    </row>
    <row r="162" spans="1:5" x14ac:dyDescent="0.2">
      <c r="A162" s="109" t="s">
        <v>122</v>
      </c>
      <c r="B162" s="110" t="s">
        <v>452</v>
      </c>
      <c r="C162" s="96" t="s">
        <v>463</v>
      </c>
      <c r="D162" s="96" t="s">
        <v>464</v>
      </c>
      <c r="E162" s="97" t="s">
        <v>470</v>
      </c>
    </row>
    <row r="163" spans="1:5" x14ac:dyDescent="0.2">
      <c r="A163" s="109" t="s">
        <v>123</v>
      </c>
      <c r="B163" s="110" t="s">
        <v>452</v>
      </c>
      <c r="C163" s="96" t="s">
        <v>463</v>
      </c>
      <c r="D163" s="96" t="s">
        <v>464</v>
      </c>
      <c r="E163" s="97" t="s">
        <v>470</v>
      </c>
    </row>
    <row r="164" spans="1:5" x14ac:dyDescent="0.2">
      <c r="A164" s="109" t="s">
        <v>124</v>
      </c>
      <c r="B164" s="110" t="s">
        <v>452</v>
      </c>
      <c r="C164" s="96" t="s">
        <v>463</v>
      </c>
      <c r="D164" s="96" t="s">
        <v>464</v>
      </c>
      <c r="E164" s="97" t="s">
        <v>470</v>
      </c>
    </row>
    <row r="165" spans="1:5" x14ac:dyDescent="0.2">
      <c r="A165" s="109" t="s">
        <v>125</v>
      </c>
      <c r="B165" s="110" t="s">
        <v>452</v>
      </c>
      <c r="C165" s="96" t="s">
        <v>463</v>
      </c>
      <c r="D165" s="96" t="s">
        <v>464</v>
      </c>
      <c r="E165" s="97" t="s">
        <v>470</v>
      </c>
    </row>
    <row r="166" spans="1:5" x14ac:dyDescent="0.2">
      <c r="A166" s="109" t="s">
        <v>126</v>
      </c>
      <c r="B166" s="110" t="s">
        <v>452</v>
      </c>
      <c r="C166" s="96" t="s">
        <v>463</v>
      </c>
      <c r="D166" s="96" t="s">
        <v>464</v>
      </c>
      <c r="E166" s="97" t="s">
        <v>470</v>
      </c>
    </row>
    <row r="167" spans="1:5" x14ac:dyDescent="0.2">
      <c r="A167" s="109" t="s">
        <v>127</v>
      </c>
      <c r="B167" s="110" t="s">
        <v>458</v>
      </c>
      <c r="C167" s="96" t="s">
        <v>463</v>
      </c>
      <c r="D167" s="96" t="s">
        <v>464</v>
      </c>
      <c r="E167" s="97" t="s">
        <v>470</v>
      </c>
    </row>
    <row r="168" spans="1:5" x14ac:dyDescent="0.2">
      <c r="A168" s="109" t="s">
        <v>128</v>
      </c>
      <c r="B168" s="110" t="s">
        <v>458</v>
      </c>
      <c r="C168" s="96" t="s">
        <v>463</v>
      </c>
      <c r="D168" s="96" t="s">
        <v>464</v>
      </c>
      <c r="E168" s="97" t="s">
        <v>470</v>
      </c>
    </row>
    <row r="169" spans="1:5" x14ac:dyDescent="0.2">
      <c r="A169" s="109" t="s">
        <v>147</v>
      </c>
      <c r="B169" s="110" t="s">
        <v>454</v>
      </c>
      <c r="C169" s="96" t="s">
        <v>463</v>
      </c>
      <c r="D169" s="96" t="s">
        <v>464</v>
      </c>
      <c r="E169" s="97" t="s">
        <v>470</v>
      </c>
    </row>
    <row r="170" spans="1:5" x14ac:dyDescent="0.2">
      <c r="A170" s="109" t="s">
        <v>148</v>
      </c>
      <c r="B170" s="110" t="s">
        <v>454</v>
      </c>
      <c r="C170" s="96" t="s">
        <v>463</v>
      </c>
      <c r="D170" s="96" t="s">
        <v>464</v>
      </c>
      <c r="E170" s="97" t="s">
        <v>470</v>
      </c>
    </row>
    <row r="171" spans="1:5" x14ac:dyDescent="0.2">
      <c r="A171" s="109" t="s">
        <v>149</v>
      </c>
      <c r="B171" s="110" t="s">
        <v>454</v>
      </c>
      <c r="C171" s="96" t="s">
        <v>463</v>
      </c>
      <c r="D171" s="96" t="s">
        <v>464</v>
      </c>
      <c r="E171" s="97" t="s">
        <v>470</v>
      </c>
    </row>
    <row r="172" spans="1:5" x14ac:dyDescent="0.2">
      <c r="A172" s="109" t="s">
        <v>150</v>
      </c>
      <c r="B172" s="110" t="s">
        <v>454</v>
      </c>
      <c r="C172" s="96" t="s">
        <v>463</v>
      </c>
      <c r="D172" s="96" t="s">
        <v>464</v>
      </c>
      <c r="E172" s="97" t="s">
        <v>470</v>
      </c>
    </row>
    <row r="173" spans="1:5" x14ac:dyDescent="0.2">
      <c r="A173" s="109" t="s">
        <v>151</v>
      </c>
      <c r="B173" s="110" t="s">
        <v>454</v>
      </c>
      <c r="C173" s="96" t="s">
        <v>463</v>
      </c>
      <c r="D173" s="96" t="s">
        <v>464</v>
      </c>
      <c r="E173" s="97" t="s">
        <v>470</v>
      </c>
    </row>
    <row r="174" spans="1:5" x14ac:dyDescent="0.2">
      <c r="A174" s="109" t="s">
        <v>152</v>
      </c>
      <c r="B174" s="110" t="s">
        <v>454</v>
      </c>
      <c r="C174" s="96" t="s">
        <v>463</v>
      </c>
      <c r="D174" s="96" t="s">
        <v>464</v>
      </c>
      <c r="E174" s="97" t="s">
        <v>470</v>
      </c>
    </row>
    <row r="175" spans="1:5" x14ac:dyDescent="0.2">
      <c r="A175" s="109" t="s">
        <v>153</v>
      </c>
      <c r="B175" s="110" t="s">
        <v>454</v>
      </c>
      <c r="C175" s="96" t="s">
        <v>463</v>
      </c>
      <c r="D175" s="96" t="s">
        <v>464</v>
      </c>
      <c r="E175" s="97" t="s">
        <v>470</v>
      </c>
    </row>
    <row r="176" spans="1:5" x14ac:dyDescent="0.2">
      <c r="A176" s="109" t="s">
        <v>154</v>
      </c>
      <c r="B176" s="110" t="s">
        <v>454</v>
      </c>
      <c r="C176" s="96" t="s">
        <v>463</v>
      </c>
      <c r="D176" s="96" t="s">
        <v>464</v>
      </c>
      <c r="E176" s="97" t="s">
        <v>470</v>
      </c>
    </row>
    <row r="177" spans="1:5" x14ac:dyDescent="0.2">
      <c r="A177" s="109" t="s">
        <v>155</v>
      </c>
      <c r="B177" s="110" t="s">
        <v>454</v>
      </c>
      <c r="C177" s="96" t="s">
        <v>463</v>
      </c>
      <c r="D177" s="96" t="s">
        <v>464</v>
      </c>
      <c r="E177" s="97" t="s">
        <v>470</v>
      </c>
    </row>
    <row r="178" spans="1:5" x14ac:dyDescent="0.2">
      <c r="A178" s="109" t="s">
        <v>156</v>
      </c>
      <c r="B178" s="110" t="s">
        <v>454</v>
      </c>
      <c r="C178" s="96" t="s">
        <v>463</v>
      </c>
      <c r="D178" s="96" t="s">
        <v>464</v>
      </c>
      <c r="E178" s="97" t="s">
        <v>470</v>
      </c>
    </row>
    <row r="179" spans="1:5" x14ac:dyDescent="0.2">
      <c r="A179" s="109" t="s">
        <v>157</v>
      </c>
      <c r="B179" s="110" t="s">
        <v>454</v>
      </c>
      <c r="C179" s="96" t="s">
        <v>463</v>
      </c>
      <c r="D179" s="96" t="s">
        <v>464</v>
      </c>
      <c r="E179" s="97" t="s">
        <v>470</v>
      </c>
    </row>
    <row r="180" spans="1:5" x14ac:dyDescent="0.2">
      <c r="A180" s="109" t="s">
        <v>159</v>
      </c>
      <c r="B180" s="110" t="s">
        <v>454</v>
      </c>
      <c r="C180" s="96" t="s">
        <v>463</v>
      </c>
      <c r="D180" s="96" t="s">
        <v>464</v>
      </c>
      <c r="E180" s="97" t="s">
        <v>470</v>
      </c>
    </row>
    <row r="181" spans="1:5" x14ac:dyDescent="0.2">
      <c r="A181" s="109" t="s">
        <v>158</v>
      </c>
      <c r="B181" s="110" t="s">
        <v>454</v>
      </c>
      <c r="C181" s="96" t="s">
        <v>463</v>
      </c>
      <c r="D181" s="96" t="s">
        <v>464</v>
      </c>
      <c r="E181" s="97" t="s">
        <v>470</v>
      </c>
    </row>
    <row r="182" spans="1:5" x14ac:dyDescent="0.2">
      <c r="A182" s="109" t="s">
        <v>160</v>
      </c>
      <c r="B182" s="110" t="s">
        <v>454</v>
      </c>
      <c r="C182" s="96" t="s">
        <v>463</v>
      </c>
      <c r="D182" s="96" t="s">
        <v>464</v>
      </c>
      <c r="E182" s="97" t="s">
        <v>470</v>
      </c>
    </row>
    <row r="183" spans="1:5" x14ac:dyDescent="0.2">
      <c r="A183" s="109" t="s">
        <v>161</v>
      </c>
      <c r="B183" s="110" t="s">
        <v>454</v>
      </c>
      <c r="C183" s="96" t="s">
        <v>463</v>
      </c>
      <c r="D183" s="96" t="s">
        <v>464</v>
      </c>
      <c r="E183" s="97" t="s">
        <v>470</v>
      </c>
    </row>
    <row r="184" spans="1:5" x14ac:dyDescent="0.2">
      <c r="A184" s="109" t="s">
        <v>162</v>
      </c>
      <c r="B184" s="110" t="s">
        <v>454</v>
      </c>
      <c r="C184" s="96" t="s">
        <v>463</v>
      </c>
      <c r="D184" s="96" t="s">
        <v>464</v>
      </c>
      <c r="E184" s="97" t="s">
        <v>470</v>
      </c>
    </row>
    <row r="185" spans="1:5" x14ac:dyDescent="0.2">
      <c r="A185" s="109" t="s">
        <v>163</v>
      </c>
      <c r="B185" s="110" t="s">
        <v>454</v>
      </c>
      <c r="C185" s="96" t="s">
        <v>463</v>
      </c>
      <c r="D185" s="96" t="s">
        <v>464</v>
      </c>
      <c r="E185" s="97" t="s">
        <v>470</v>
      </c>
    </row>
    <row r="186" spans="1:5" x14ac:dyDescent="0.2">
      <c r="A186" s="109" t="s">
        <v>164</v>
      </c>
      <c r="B186" s="110" t="s">
        <v>454</v>
      </c>
      <c r="C186" s="96" t="s">
        <v>463</v>
      </c>
      <c r="D186" s="96" t="s">
        <v>464</v>
      </c>
      <c r="E186" s="97" t="s">
        <v>470</v>
      </c>
    </row>
    <row r="187" spans="1:5" x14ac:dyDescent="0.2">
      <c r="A187" s="109" t="s">
        <v>165</v>
      </c>
      <c r="B187" s="110" t="s">
        <v>454</v>
      </c>
      <c r="C187" s="96" t="s">
        <v>463</v>
      </c>
      <c r="D187" s="96" t="s">
        <v>464</v>
      </c>
      <c r="E187" s="97" t="s">
        <v>470</v>
      </c>
    </row>
    <row r="188" spans="1:5" x14ac:dyDescent="0.2">
      <c r="A188" s="109" t="s">
        <v>166</v>
      </c>
      <c r="B188" s="110" t="s">
        <v>454</v>
      </c>
      <c r="C188" s="96" t="s">
        <v>463</v>
      </c>
      <c r="D188" s="96" t="s">
        <v>464</v>
      </c>
      <c r="E188" s="97" t="s">
        <v>470</v>
      </c>
    </row>
    <row r="189" spans="1:5" x14ac:dyDescent="0.2">
      <c r="A189" s="109" t="s">
        <v>167</v>
      </c>
      <c r="B189" s="110" t="s">
        <v>454</v>
      </c>
      <c r="C189" s="96" t="s">
        <v>463</v>
      </c>
      <c r="D189" s="96" t="s">
        <v>464</v>
      </c>
      <c r="E189" s="97" t="s">
        <v>470</v>
      </c>
    </row>
    <row r="190" spans="1:5" x14ac:dyDescent="0.2">
      <c r="A190" s="109" t="s">
        <v>168</v>
      </c>
      <c r="B190" s="110" t="s">
        <v>454</v>
      </c>
      <c r="C190" s="96" t="s">
        <v>463</v>
      </c>
      <c r="D190" s="96" t="s">
        <v>464</v>
      </c>
      <c r="E190" s="97" t="s">
        <v>470</v>
      </c>
    </row>
    <row r="191" spans="1:5" x14ac:dyDescent="0.2">
      <c r="A191" s="109" t="s">
        <v>169</v>
      </c>
      <c r="B191" s="110" t="s">
        <v>454</v>
      </c>
      <c r="C191" s="96" t="s">
        <v>463</v>
      </c>
      <c r="D191" s="96" t="s">
        <v>464</v>
      </c>
      <c r="E191" s="97" t="s">
        <v>470</v>
      </c>
    </row>
    <row r="192" spans="1:5" x14ac:dyDescent="0.2">
      <c r="A192" s="109" t="s">
        <v>170</v>
      </c>
      <c r="B192" s="110" t="s">
        <v>455</v>
      </c>
      <c r="C192" s="96" t="s">
        <v>463</v>
      </c>
      <c r="D192" s="96" t="s">
        <v>464</v>
      </c>
      <c r="E192" s="97" t="s">
        <v>470</v>
      </c>
    </row>
    <row r="193" spans="1:5" x14ac:dyDescent="0.2">
      <c r="A193" s="109" t="s">
        <v>171</v>
      </c>
      <c r="B193" s="110" t="s">
        <v>455</v>
      </c>
      <c r="C193" s="96" t="s">
        <v>463</v>
      </c>
      <c r="D193" s="96" t="s">
        <v>464</v>
      </c>
      <c r="E193" s="97" t="s">
        <v>470</v>
      </c>
    </row>
    <row r="194" spans="1:5" x14ac:dyDescent="0.2">
      <c r="A194" s="109" t="s">
        <v>172</v>
      </c>
      <c r="B194" s="110" t="s">
        <v>455</v>
      </c>
      <c r="C194" s="96" t="s">
        <v>463</v>
      </c>
      <c r="D194" s="96" t="s">
        <v>464</v>
      </c>
      <c r="E194" s="97" t="s">
        <v>470</v>
      </c>
    </row>
    <row r="195" spans="1:5" x14ac:dyDescent="0.2">
      <c r="A195" s="109" t="s">
        <v>173</v>
      </c>
      <c r="B195" s="110" t="s">
        <v>455</v>
      </c>
      <c r="C195" s="96" t="s">
        <v>463</v>
      </c>
      <c r="D195" s="96" t="s">
        <v>464</v>
      </c>
      <c r="E195" s="97" t="s">
        <v>470</v>
      </c>
    </row>
    <row r="196" spans="1:5" x14ac:dyDescent="0.2">
      <c r="A196" s="109" t="s">
        <v>174</v>
      </c>
      <c r="B196" s="110" t="s">
        <v>455</v>
      </c>
      <c r="C196" s="96" t="s">
        <v>463</v>
      </c>
      <c r="D196" s="96" t="s">
        <v>464</v>
      </c>
      <c r="E196" s="97" t="s">
        <v>470</v>
      </c>
    </row>
    <row r="197" spans="1:5" x14ac:dyDescent="0.2">
      <c r="A197" s="109" t="s">
        <v>175</v>
      </c>
      <c r="B197" s="110" t="s">
        <v>455</v>
      </c>
      <c r="C197" s="96" t="s">
        <v>463</v>
      </c>
      <c r="D197" s="96" t="s">
        <v>464</v>
      </c>
      <c r="E197" s="97" t="s">
        <v>470</v>
      </c>
    </row>
    <row r="198" spans="1:5" x14ac:dyDescent="0.2">
      <c r="A198" s="109" t="s">
        <v>176</v>
      </c>
      <c r="B198" s="110" t="s">
        <v>455</v>
      </c>
      <c r="C198" s="96" t="s">
        <v>463</v>
      </c>
      <c r="D198" s="96" t="s">
        <v>464</v>
      </c>
      <c r="E198" s="97" t="s">
        <v>470</v>
      </c>
    </row>
    <row r="199" spans="1:5" x14ac:dyDescent="0.2">
      <c r="A199" s="109" t="s">
        <v>177</v>
      </c>
      <c r="B199" s="110" t="s">
        <v>456</v>
      </c>
      <c r="C199" s="96" t="s">
        <v>463</v>
      </c>
      <c r="D199" s="96" t="s">
        <v>464</v>
      </c>
      <c r="E199" s="97" t="s">
        <v>470</v>
      </c>
    </row>
    <row r="200" spans="1:5" x14ac:dyDescent="0.2">
      <c r="A200" s="109" t="s">
        <v>178</v>
      </c>
      <c r="B200" s="110" t="s">
        <v>456</v>
      </c>
      <c r="C200" s="96" t="s">
        <v>463</v>
      </c>
      <c r="D200" s="96" t="s">
        <v>464</v>
      </c>
      <c r="E200" s="97" t="s">
        <v>470</v>
      </c>
    </row>
    <row r="201" spans="1:5" x14ac:dyDescent="0.2">
      <c r="A201" s="109" t="s">
        <v>179</v>
      </c>
      <c r="B201" s="110" t="s">
        <v>456</v>
      </c>
      <c r="C201" s="96" t="s">
        <v>463</v>
      </c>
      <c r="D201" s="96" t="s">
        <v>464</v>
      </c>
      <c r="E201" s="97" t="s">
        <v>470</v>
      </c>
    </row>
    <row r="202" spans="1:5" x14ac:dyDescent="0.2">
      <c r="A202" s="109" t="s">
        <v>180</v>
      </c>
      <c r="B202" s="110" t="s">
        <v>456</v>
      </c>
      <c r="C202" s="96" t="s">
        <v>463</v>
      </c>
      <c r="D202" s="96" t="s">
        <v>464</v>
      </c>
      <c r="E202" s="97" t="s">
        <v>470</v>
      </c>
    </row>
    <row r="203" spans="1:5" x14ac:dyDescent="0.2">
      <c r="A203" s="109" t="s">
        <v>481</v>
      </c>
      <c r="B203" s="110" t="s">
        <v>460</v>
      </c>
      <c r="C203" s="96" t="s">
        <v>463</v>
      </c>
      <c r="D203" s="96" t="s">
        <v>464</v>
      </c>
      <c r="E203" s="97" t="s">
        <v>470</v>
      </c>
    </row>
    <row r="204" spans="1:5" x14ac:dyDescent="0.2">
      <c r="A204" s="109" t="s">
        <v>495</v>
      </c>
      <c r="B204" s="110" t="s">
        <v>460</v>
      </c>
      <c r="C204" s="96" t="s">
        <v>463</v>
      </c>
      <c r="D204" s="96" t="s">
        <v>464</v>
      </c>
      <c r="E204" s="97" t="s">
        <v>470</v>
      </c>
    </row>
    <row r="205" spans="1:5" x14ac:dyDescent="0.2">
      <c r="A205" s="109" t="s">
        <v>496</v>
      </c>
      <c r="B205" s="110" t="s">
        <v>460</v>
      </c>
      <c r="C205" s="96" t="s">
        <v>463</v>
      </c>
      <c r="D205" s="96" t="s">
        <v>464</v>
      </c>
      <c r="E205" s="97" t="s">
        <v>470</v>
      </c>
    </row>
    <row r="206" spans="1:5" x14ac:dyDescent="0.2">
      <c r="A206" s="109" t="s">
        <v>498</v>
      </c>
      <c r="B206" s="110" t="s">
        <v>460</v>
      </c>
      <c r="C206" s="96" t="s">
        <v>463</v>
      </c>
      <c r="D206" s="96" t="s">
        <v>464</v>
      </c>
      <c r="E206" s="97" t="s">
        <v>470</v>
      </c>
    </row>
    <row r="207" spans="1:5" x14ac:dyDescent="0.2">
      <c r="A207" s="109" t="s">
        <v>508</v>
      </c>
      <c r="B207" s="110" t="s">
        <v>460</v>
      </c>
      <c r="C207" s="96" t="s">
        <v>463</v>
      </c>
      <c r="D207" s="96" t="s">
        <v>464</v>
      </c>
      <c r="E207" s="97" t="s">
        <v>470</v>
      </c>
    </row>
    <row r="208" spans="1:5" x14ac:dyDescent="0.2">
      <c r="A208" s="109" t="s">
        <v>523</v>
      </c>
      <c r="B208" s="110" t="s">
        <v>460</v>
      </c>
      <c r="C208" s="96" t="s">
        <v>463</v>
      </c>
      <c r="D208" s="96" t="s">
        <v>464</v>
      </c>
      <c r="E208" s="97" t="s">
        <v>470</v>
      </c>
    </row>
    <row r="209" spans="1:5" x14ac:dyDescent="0.2">
      <c r="A209" s="109" t="s">
        <v>526</v>
      </c>
      <c r="B209" s="110" t="s">
        <v>460</v>
      </c>
      <c r="C209" s="96" t="s">
        <v>463</v>
      </c>
      <c r="D209" s="96" t="s">
        <v>464</v>
      </c>
      <c r="E209" s="97" t="s">
        <v>470</v>
      </c>
    </row>
    <row r="210" spans="1:5" x14ac:dyDescent="0.2">
      <c r="A210" s="109" t="s">
        <v>527</v>
      </c>
      <c r="B210" s="110" t="s">
        <v>460</v>
      </c>
      <c r="C210" s="96" t="s">
        <v>463</v>
      </c>
      <c r="D210" s="96" t="s">
        <v>464</v>
      </c>
      <c r="E210" s="97" t="s">
        <v>470</v>
      </c>
    </row>
    <row r="211" spans="1:5" x14ac:dyDescent="0.2">
      <c r="A211" s="109" t="s">
        <v>531</v>
      </c>
      <c r="B211" s="110" t="s">
        <v>460</v>
      </c>
      <c r="C211" s="96" t="s">
        <v>463</v>
      </c>
      <c r="D211" s="96" t="s">
        <v>464</v>
      </c>
      <c r="E211" s="97" t="s">
        <v>470</v>
      </c>
    </row>
    <row r="212" spans="1:5" x14ac:dyDescent="0.2">
      <c r="A212" s="109" t="s">
        <v>536</v>
      </c>
      <c r="B212" s="110" t="s">
        <v>460</v>
      </c>
      <c r="C212" s="96" t="s">
        <v>463</v>
      </c>
      <c r="D212" s="96" t="s">
        <v>464</v>
      </c>
      <c r="E212" s="97" t="s">
        <v>470</v>
      </c>
    </row>
    <row r="213" spans="1:5" x14ac:dyDescent="0.2">
      <c r="A213" s="109" t="s">
        <v>539</v>
      </c>
      <c r="B213" s="110" t="s">
        <v>460</v>
      </c>
      <c r="C213" s="96" t="s">
        <v>463</v>
      </c>
      <c r="D213" s="96" t="s">
        <v>464</v>
      </c>
      <c r="E213" s="97" t="s">
        <v>470</v>
      </c>
    </row>
    <row r="214" spans="1:5" x14ac:dyDescent="0.2">
      <c r="A214" s="109" t="s">
        <v>543</v>
      </c>
      <c r="B214" s="110" t="s">
        <v>460</v>
      </c>
      <c r="C214" s="96" t="s">
        <v>463</v>
      </c>
      <c r="D214" s="96" t="s">
        <v>464</v>
      </c>
      <c r="E214" s="97" t="s">
        <v>470</v>
      </c>
    </row>
    <row r="215" spans="1:5" x14ac:dyDescent="0.2">
      <c r="A215" s="109" t="s">
        <v>557</v>
      </c>
      <c r="B215" s="110" t="s">
        <v>460</v>
      </c>
      <c r="C215" s="96" t="s">
        <v>463</v>
      </c>
      <c r="D215" s="96" t="s">
        <v>464</v>
      </c>
      <c r="E215" s="97" t="s">
        <v>470</v>
      </c>
    </row>
    <row r="216" spans="1:5" x14ac:dyDescent="0.2">
      <c r="A216" s="109" t="s">
        <v>558</v>
      </c>
      <c r="B216" s="110" t="s">
        <v>460</v>
      </c>
      <c r="C216" s="96" t="s">
        <v>463</v>
      </c>
      <c r="D216" s="96" t="s">
        <v>464</v>
      </c>
      <c r="E216" s="97" t="s">
        <v>470</v>
      </c>
    </row>
    <row r="217" spans="1:5" x14ac:dyDescent="0.2">
      <c r="A217" s="109" t="s">
        <v>563</v>
      </c>
      <c r="B217" s="110" t="s">
        <v>460</v>
      </c>
      <c r="C217" s="96" t="s">
        <v>463</v>
      </c>
      <c r="D217" s="96" t="s">
        <v>464</v>
      </c>
      <c r="E217" s="97" t="s">
        <v>470</v>
      </c>
    </row>
    <row r="218" spans="1:5" x14ac:dyDescent="0.2">
      <c r="A218" s="109" t="s">
        <v>564</v>
      </c>
      <c r="B218" s="110" t="s">
        <v>460</v>
      </c>
      <c r="C218" s="96" t="s">
        <v>463</v>
      </c>
      <c r="D218" s="96" t="s">
        <v>464</v>
      </c>
      <c r="E218" s="97" t="s">
        <v>470</v>
      </c>
    </row>
    <row r="219" spans="1:5" x14ac:dyDescent="0.2">
      <c r="A219" s="109" t="s">
        <v>568</v>
      </c>
      <c r="B219" s="110" t="s">
        <v>460</v>
      </c>
      <c r="C219" s="96" t="s">
        <v>463</v>
      </c>
      <c r="D219" s="96" t="s">
        <v>464</v>
      </c>
      <c r="E219" s="97" t="s">
        <v>470</v>
      </c>
    </row>
    <row r="220" spans="1:5" x14ac:dyDescent="0.2">
      <c r="A220" s="109" t="s">
        <v>573</v>
      </c>
      <c r="B220" s="110" t="s">
        <v>460</v>
      </c>
      <c r="C220" s="96" t="s">
        <v>463</v>
      </c>
      <c r="D220" s="96" t="s">
        <v>464</v>
      </c>
      <c r="E220" s="97" t="s">
        <v>470</v>
      </c>
    </row>
    <row r="221" spans="1:5" x14ac:dyDescent="0.2">
      <c r="A221" s="109" t="s">
        <v>575</v>
      </c>
      <c r="B221" s="110" t="s">
        <v>460</v>
      </c>
      <c r="C221" s="96" t="s">
        <v>463</v>
      </c>
      <c r="D221" s="96" t="s">
        <v>464</v>
      </c>
      <c r="E221" s="97" t="s">
        <v>470</v>
      </c>
    </row>
    <row r="222" spans="1:5" x14ac:dyDescent="0.2">
      <c r="A222" s="109" t="s">
        <v>578</v>
      </c>
      <c r="B222" s="110" t="s">
        <v>460</v>
      </c>
      <c r="C222" s="96" t="s">
        <v>463</v>
      </c>
      <c r="D222" s="96" t="s">
        <v>464</v>
      </c>
      <c r="E222" s="97" t="s">
        <v>470</v>
      </c>
    </row>
    <row r="223" spans="1:5" x14ac:dyDescent="0.2">
      <c r="A223" s="109" t="s">
        <v>582</v>
      </c>
      <c r="B223" s="110" t="s">
        <v>460</v>
      </c>
      <c r="C223" s="96" t="s">
        <v>463</v>
      </c>
      <c r="D223" s="96" t="s">
        <v>464</v>
      </c>
      <c r="E223" s="97" t="s">
        <v>470</v>
      </c>
    </row>
    <row r="224" spans="1:5" x14ac:dyDescent="0.2">
      <c r="A224" s="109" t="s">
        <v>586</v>
      </c>
      <c r="B224" s="110" t="s">
        <v>460</v>
      </c>
      <c r="C224" s="96" t="s">
        <v>463</v>
      </c>
      <c r="D224" s="96" t="s">
        <v>464</v>
      </c>
      <c r="E224" s="97" t="s">
        <v>470</v>
      </c>
    </row>
    <row r="225" spans="1:5" x14ac:dyDescent="0.2">
      <c r="A225" s="109" t="s">
        <v>595</v>
      </c>
      <c r="B225" s="110" t="s">
        <v>460</v>
      </c>
      <c r="C225" s="96" t="s">
        <v>463</v>
      </c>
      <c r="D225" s="96" t="s">
        <v>464</v>
      </c>
      <c r="E225" s="97" t="s">
        <v>470</v>
      </c>
    </row>
    <row r="226" spans="1:5" x14ac:dyDescent="0.2">
      <c r="A226" s="109" t="s">
        <v>602</v>
      </c>
      <c r="B226" s="110" t="s">
        <v>460</v>
      </c>
      <c r="C226" s="96" t="s">
        <v>463</v>
      </c>
      <c r="D226" s="96" t="s">
        <v>464</v>
      </c>
      <c r="E226" s="97" t="s">
        <v>470</v>
      </c>
    </row>
    <row r="227" spans="1:5" x14ac:dyDescent="0.2">
      <c r="A227" s="109" t="s">
        <v>623</v>
      </c>
      <c r="B227" s="110" t="s">
        <v>460</v>
      </c>
      <c r="C227" s="103" t="s">
        <v>463</v>
      </c>
      <c r="D227" s="75" t="s">
        <v>464</v>
      </c>
      <c r="E227" s="78" t="s">
        <v>470</v>
      </c>
    </row>
    <row r="228" spans="1:5" x14ac:dyDescent="0.2">
      <c r="A228" s="109" t="s">
        <v>624</v>
      </c>
      <c r="B228" s="110" t="s">
        <v>460</v>
      </c>
      <c r="C228" s="103" t="s">
        <v>463</v>
      </c>
      <c r="D228" s="75" t="s">
        <v>464</v>
      </c>
      <c r="E228" s="78" t="s">
        <v>470</v>
      </c>
    </row>
    <row r="229" spans="1:5" x14ac:dyDescent="0.2">
      <c r="A229" s="109" t="s">
        <v>181</v>
      </c>
      <c r="B229" s="110" t="s">
        <v>457</v>
      </c>
      <c r="C229" s="96" t="s">
        <v>463</v>
      </c>
      <c r="D229" s="96" t="s">
        <v>464</v>
      </c>
      <c r="E229" s="97" t="s">
        <v>470</v>
      </c>
    </row>
    <row r="230" spans="1:5" x14ac:dyDescent="0.2">
      <c r="A230" s="109" t="s">
        <v>182</v>
      </c>
      <c r="B230" s="110" t="s">
        <v>457</v>
      </c>
      <c r="C230" s="96" t="s">
        <v>463</v>
      </c>
      <c r="D230" s="96" t="s">
        <v>464</v>
      </c>
      <c r="E230" s="97" t="s">
        <v>470</v>
      </c>
    </row>
    <row r="231" spans="1:5" x14ac:dyDescent="0.2">
      <c r="A231" s="109" t="s">
        <v>183</v>
      </c>
      <c r="B231" s="110" t="s">
        <v>457</v>
      </c>
      <c r="C231" s="96" t="s">
        <v>463</v>
      </c>
      <c r="D231" s="96" t="s">
        <v>464</v>
      </c>
      <c r="E231" s="97" t="s">
        <v>470</v>
      </c>
    </row>
    <row r="232" spans="1:5" x14ac:dyDescent="0.2">
      <c r="A232" s="109" t="s">
        <v>184</v>
      </c>
      <c r="B232" s="110" t="s">
        <v>457</v>
      </c>
      <c r="C232" s="96" t="s">
        <v>463</v>
      </c>
      <c r="D232" s="96" t="s">
        <v>464</v>
      </c>
      <c r="E232" s="97" t="s">
        <v>470</v>
      </c>
    </row>
    <row r="233" spans="1:5" x14ac:dyDescent="0.2">
      <c r="A233" s="109" t="s">
        <v>185</v>
      </c>
      <c r="B233" s="110" t="s">
        <v>457</v>
      </c>
      <c r="C233" s="96" t="s">
        <v>463</v>
      </c>
      <c r="D233" s="96" t="s">
        <v>464</v>
      </c>
      <c r="E233" s="97" t="s">
        <v>470</v>
      </c>
    </row>
    <row r="234" spans="1:5" x14ac:dyDescent="0.2">
      <c r="A234" s="109" t="s">
        <v>186</v>
      </c>
      <c r="B234" s="110" t="s">
        <v>457</v>
      </c>
      <c r="C234" s="96" t="s">
        <v>463</v>
      </c>
      <c r="D234" s="96" t="s">
        <v>464</v>
      </c>
      <c r="E234" s="97" t="s">
        <v>470</v>
      </c>
    </row>
    <row r="235" spans="1:5" x14ac:dyDescent="0.2">
      <c r="A235" s="109" t="s">
        <v>187</v>
      </c>
      <c r="B235" s="110" t="s">
        <v>457</v>
      </c>
      <c r="C235" s="96" t="s">
        <v>463</v>
      </c>
      <c r="D235" s="96" t="s">
        <v>464</v>
      </c>
      <c r="E235" s="97" t="s">
        <v>470</v>
      </c>
    </row>
    <row r="236" spans="1:5" x14ac:dyDescent="0.2">
      <c r="A236" s="109" t="s">
        <v>188</v>
      </c>
      <c r="B236" s="110" t="s">
        <v>457</v>
      </c>
      <c r="C236" s="96" t="s">
        <v>463</v>
      </c>
      <c r="D236" s="96" t="s">
        <v>464</v>
      </c>
      <c r="E236" s="97" t="s">
        <v>470</v>
      </c>
    </row>
    <row r="237" spans="1:5" x14ac:dyDescent="0.2">
      <c r="A237" s="109" t="s">
        <v>189</v>
      </c>
      <c r="B237" s="110" t="s">
        <v>457</v>
      </c>
      <c r="C237" s="96" t="s">
        <v>463</v>
      </c>
      <c r="D237" s="96" t="s">
        <v>464</v>
      </c>
      <c r="E237" s="97" t="s">
        <v>470</v>
      </c>
    </row>
    <row r="238" spans="1:5" x14ac:dyDescent="0.2">
      <c r="A238" s="109" t="s">
        <v>190</v>
      </c>
      <c r="B238" s="110" t="s">
        <v>457</v>
      </c>
      <c r="C238" s="96" t="s">
        <v>463</v>
      </c>
      <c r="D238" s="96" t="s">
        <v>464</v>
      </c>
      <c r="E238" s="97" t="s">
        <v>470</v>
      </c>
    </row>
    <row r="239" spans="1:5" x14ac:dyDescent="0.2">
      <c r="A239" s="109" t="s">
        <v>191</v>
      </c>
      <c r="B239" s="110" t="s">
        <v>457</v>
      </c>
      <c r="C239" s="96" t="s">
        <v>463</v>
      </c>
      <c r="D239" s="96" t="s">
        <v>464</v>
      </c>
      <c r="E239" s="97" t="s">
        <v>470</v>
      </c>
    </row>
    <row r="240" spans="1:5" x14ac:dyDescent="0.2">
      <c r="A240" s="109" t="s">
        <v>192</v>
      </c>
      <c r="B240" s="110" t="s">
        <v>457</v>
      </c>
      <c r="C240" s="96" t="s">
        <v>463</v>
      </c>
      <c r="D240" s="96" t="s">
        <v>464</v>
      </c>
      <c r="E240" s="97" t="s">
        <v>470</v>
      </c>
    </row>
    <row r="241" spans="1:11" x14ac:dyDescent="0.2">
      <c r="A241" s="109" t="s">
        <v>193</v>
      </c>
      <c r="B241" s="110" t="s">
        <v>457</v>
      </c>
      <c r="C241" s="96" t="s">
        <v>463</v>
      </c>
      <c r="D241" s="96" t="s">
        <v>464</v>
      </c>
      <c r="E241" s="97" t="s">
        <v>470</v>
      </c>
    </row>
    <row r="242" spans="1:11" x14ac:dyDescent="0.2">
      <c r="A242" s="109" t="s">
        <v>194</v>
      </c>
      <c r="B242" s="110" t="s">
        <v>457</v>
      </c>
      <c r="C242" s="96" t="s">
        <v>463</v>
      </c>
      <c r="D242" s="96" t="s">
        <v>464</v>
      </c>
      <c r="E242" s="97" t="s">
        <v>470</v>
      </c>
    </row>
    <row r="243" spans="1:11" ht="13.5" thickBot="1" x14ac:dyDescent="0.25">
      <c r="A243" s="111" t="s">
        <v>618</v>
      </c>
      <c r="B243" s="112" t="s">
        <v>619</v>
      </c>
      <c r="C243" s="100" t="s">
        <v>463</v>
      </c>
      <c r="D243" s="100" t="s">
        <v>464</v>
      </c>
      <c r="E243" s="101" t="s">
        <v>470</v>
      </c>
    </row>
    <row r="244" spans="1:11" ht="15" x14ac:dyDescent="0.25">
      <c r="A244" s="114"/>
      <c r="B244" s="30"/>
      <c r="C244" s="115"/>
      <c r="D244" s="115"/>
      <c r="E244" s="115"/>
    </row>
    <row r="245" spans="1:11" ht="13.5" thickBot="1" x14ac:dyDescent="0.25"/>
    <row r="246" spans="1:11" x14ac:dyDescent="0.2">
      <c r="A246" s="90" t="s">
        <v>0</v>
      </c>
      <c r="B246" s="91" t="s">
        <v>1</v>
      </c>
      <c r="C246" s="91" t="s">
        <v>475</v>
      </c>
      <c r="D246" s="91" t="s">
        <v>476</v>
      </c>
      <c r="E246" s="92" t="s">
        <v>477</v>
      </c>
      <c r="G246" s="90" t="s">
        <v>0</v>
      </c>
      <c r="H246" s="91" t="s">
        <v>1</v>
      </c>
      <c r="I246" s="91" t="s">
        <v>475</v>
      </c>
      <c r="J246" s="91" t="s">
        <v>476</v>
      </c>
      <c r="K246" s="92" t="s">
        <v>477</v>
      </c>
    </row>
    <row r="247" spans="1:11" ht="13.5" thickBot="1" x14ac:dyDescent="0.25">
      <c r="A247" s="109" t="s">
        <v>448</v>
      </c>
      <c r="B247" s="110" t="s">
        <v>462</v>
      </c>
      <c r="C247" s="96" t="s">
        <v>463</v>
      </c>
      <c r="D247" s="96" t="s">
        <v>466</v>
      </c>
      <c r="E247" s="97" t="s">
        <v>470</v>
      </c>
      <c r="G247" s="111" t="s">
        <v>318</v>
      </c>
      <c r="H247" s="112" t="s">
        <v>453</v>
      </c>
      <c r="I247" s="100" t="s">
        <v>465</v>
      </c>
      <c r="J247" s="100" t="s">
        <v>466</v>
      </c>
      <c r="K247" s="101" t="s">
        <v>470</v>
      </c>
    </row>
    <row r="248" spans="1:11" x14ac:dyDescent="0.2">
      <c r="A248" s="109" t="s">
        <v>309</v>
      </c>
      <c r="B248" s="110" t="s">
        <v>452</v>
      </c>
      <c r="C248" s="96" t="s">
        <v>463</v>
      </c>
      <c r="D248" s="96" t="s">
        <v>466</v>
      </c>
      <c r="E248" s="97" t="s">
        <v>470</v>
      </c>
    </row>
    <row r="249" spans="1:11" x14ac:dyDescent="0.2">
      <c r="A249" s="109" t="s">
        <v>310</v>
      </c>
      <c r="B249" s="110" t="s">
        <v>452</v>
      </c>
      <c r="C249" s="96" t="s">
        <v>463</v>
      </c>
      <c r="D249" s="96" t="s">
        <v>466</v>
      </c>
      <c r="E249" s="97" t="s">
        <v>470</v>
      </c>
    </row>
    <row r="250" spans="1:11" x14ac:dyDescent="0.2">
      <c r="A250" s="109" t="s">
        <v>311</v>
      </c>
      <c r="B250" s="110" t="s">
        <v>452</v>
      </c>
      <c r="C250" s="96" t="s">
        <v>463</v>
      </c>
      <c r="D250" s="96" t="s">
        <v>466</v>
      </c>
      <c r="E250" s="97" t="s">
        <v>470</v>
      </c>
    </row>
    <row r="251" spans="1:11" x14ac:dyDescent="0.2">
      <c r="A251" s="109" t="s">
        <v>312</v>
      </c>
      <c r="B251" s="110" t="s">
        <v>454</v>
      </c>
      <c r="C251" s="96" t="s">
        <v>463</v>
      </c>
      <c r="D251" s="96" t="s">
        <v>466</v>
      </c>
      <c r="E251" s="97" t="s">
        <v>470</v>
      </c>
    </row>
    <row r="252" spans="1:11" x14ac:dyDescent="0.2">
      <c r="A252" s="109" t="s">
        <v>313</v>
      </c>
      <c r="B252" s="110" t="s">
        <v>454</v>
      </c>
      <c r="C252" s="96" t="s">
        <v>463</v>
      </c>
      <c r="D252" s="96" t="s">
        <v>466</v>
      </c>
      <c r="E252" s="97" t="s">
        <v>470</v>
      </c>
    </row>
    <row r="253" spans="1:11" x14ac:dyDescent="0.2">
      <c r="A253" s="109" t="s">
        <v>314</v>
      </c>
      <c r="B253" s="110" t="s">
        <v>455</v>
      </c>
      <c r="C253" s="96" t="s">
        <v>463</v>
      </c>
      <c r="D253" s="96" t="s">
        <v>466</v>
      </c>
      <c r="E253" s="97" t="s">
        <v>470</v>
      </c>
    </row>
    <row r="254" spans="1:11" x14ac:dyDescent="0.2">
      <c r="A254" s="109" t="s">
        <v>315</v>
      </c>
      <c r="B254" s="110" t="s">
        <v>455</v>
      </c>
      <c r="C254" s="96" t="s">
        <v>463</v>
      </c>
      <c r="D254" s="96" t="s">
        <v>466</v>
      </c>
      <c r="E254" s="97" t="s">
        <v>470</v>
      </c>
    </row>
    <row r="255" spans="1:11" x14ac:dyDescent="0.2">
      <c r="A255" s="109" t="s">
        <v>316</v>
      </c>
      <c r="B255" s="110" t="s">
        <v>456</v>
      </c>
      <c r="C255" s="96" t="s">
        <v>463</v>
      </c>
      <c r="D255" s="96" t="s">
        <v>466</v>
      </c>
      <c r="E255" s="97" t="s">
        <v>470</v>
      </c>
    </row>
    <row r="256" spans="1:11" x14ac:dyDescent="0.2">
      <c r="A256" s="109" t="s">
        <v>525</v>
      </c>
      <c r="B256" s="110" t="s">
        <v>460</v>
      </c>
      <c r="C256" s="96" t="s">
        <v>463</v>
      </c>
      <c r="D256" s="96" t="s">
        <v>466</v>
      </c>
      <c r="E256" s="97" t="s">
        <v>470</v>
      </c>
    </row>
    <row r="257" spans="1:11" ht="13.5" thickBot="1" x14ac:dyDescent="0.25">
      <c r="A257" s="111" t="s">
        <v>317</v>
      </c>
      <c r="B257" s="112" t="s">
        <v>457</v>
      </c>
      <c r="C257" s="100" t="s">
        <v>463</v>
      </c>
      <c r="D257" s="100" t="s">
        <v>466</v>
      </c>
      <c r="E257" s="101" t="s">
        <v>470</v>
      </c>
    </row>
    <row r="259" spans="1:11" ht="13.5" thickBot="1" x14ac:dyDescent="0.25"/>
    <row r="260" spans="1:11" x14ac:dyDescent="0.2">
      <c r="A260" s="90" t="s">
        <v>0</v>
      </c>
      <c r="B260" s="91" t="s">
        <v>1</v>
      </c>
      <c r="C260" s="91" t="s">
        <v>475</v>
      </c>
      <c r="D260" s="91" t="s">
        <v>476</v>
      </c>
      <c r="E260" s="92" t="s">
        <v>477</v>
      </c>
    </row>
    <row r="261" spans="1:11" ht="13.5" thickBot="1" x14ac:dyDescent="0.25">
      <c r="A261" s="111" t="s">
        <v>611</v>
      </c>
      <c r="B261" s="112" t="s">
        <v>619</v>
      </c>
      <c r="C261" s="100" t="s">
        <v>463</v>
      </c>
      <c r="D261" s="100" t="s">
        <v>467</v>
      </c>
      <c r="E261" s="101" t="s">
        <v>470</v>
      </c>
    </row>
    <row r="265" spans="1:11" ht="13.5" thickBot="1" x14ac:dyDescent="0.25"/>
    <row r="266" spans="1:11" x14ac:dyDescent="0.2">
      <c r="A266" s="90" t="s">
        <v>0</v>
      </c>
      <c r="B266" s="91" t="s">
        <v>1</v>
      </c>
      <c r="C266" s="91" t="s">
        <v>475</v>
      </c>
      <c r="D266" s="91" t="s">
        <v>476</v>
      </c>
      <c r="E266" s="92" t="s">
        <v>477</v>
      </c>
      <c r="G266" s="90" t="s">
        <v>0</v>
      </c>
      <c r="H266" s="91" t="s">
        <v>1</v>
      </c>
      <c r="I266" s="91" t="s">
        <v>475</v>
      </c>
      <c r="J266" s="91" t="s">
        <v>476</v>
      </c>
      <c r="K266" s="92" t="s">
        <v>477</v>
      </c>
    </row>
    <row r="267" spans="1:11" x14ac:dyDescent="0.2">
      <c r="A267" s="109" t="s">
        <v>407</v>
      </c>
      <c r="B267" s="110" t="s">
        <v>461</v>
      </c>
      <c r="C267" s="96" t="s">
        <v>463</v>
      </c>
      <c r="D267" s="96" t="s">
        <v>464</v>
      </c>
      <c r="E267" s="97" t="s">
        <v>471</v>
      </c>
      <c r="G267" s="109" t="s">
        <v>271</v>
      </c>
      <c r="H267" s="110" t="s">
        <v>453</v>
      </c>
      <c r="I267" s="96" t="s">
        <v>465</v>
      </c>
      <c r="J267" s="96" t="s">
        <v>464</v>
      </c>
      <c r="K267" s="97" t="s">
        <v>471</v>
      </c>
    </row>
    <row r="268" spans="1:11" x14ac:dyDescent="0.2">
      <c r="A268" s="109" t="s">
        <v>403</v>
      </c>
      <c r="B268" s="110" t="s">
        <v>461</v>
      </c>
      <c r="C268" s="96" t="s">
        <v>463</v>
      </c>
      <c r="D268" s="96" t="s">
        <v>464</v>
      </c>
      <c r="E268" s="97" t="s">
        <v>471</v>
      </c>
      <c r="G268" s="109" t="s">
        <v>269</v>
      </c>
      <c r="H268" s="110" t="s">
        <v>451</v>
      </c>
      <c r="I268" s="96" t="s">
        <v>465</v>
      </c>
      <c r="J268" s="96" t="s">
        <v>464</v>
      </c>
      <c r="K268" s="97" t="s">
        <v>471</v>
      </c>
    </row>
    <row r="269" spans="1:11" x14ac:dyDescent="0.2">
      <c r="A269" s="109" t="s">
        <v>405</v>
      </c>
      <c r="B269" s="110" t="s">
        <v>461</v>
      </c>
      <c r="C269" s="96" t="s">
        <v>463</v>
      </c>
      <c r="D269" s="96" t="s">
        <v>464</v>
      </c>
      <c r="E269" s="97" t="s">
        <v>471</v>
      </c>
      <c r="G269" s="109" t="s">
        <v>270</v>
      </c>
      <c r="H269" s="110" t="s">
        <v>452</v>
      </c>
      <c r="I269" s="96" t="s">
        <v>465</v>
      </c>
      <c r="J269" s="96" t="s">
        <v>464</v>
      </c>
      <c r="K269" s="97" t="s">
        <v>471</v>
      </c>
    </row>
    <row r="270" spans="1:11" x14ac:dyDescent="0.2">
      <c r="A270" s="109" t="s">
        <v>408</v>
      </c>
      <c r="B270" s="110" t="s">
        <v>461</v>
      </c>
      <c r="C270" s="96" t="s">
        <v>463</v>
      </c>
      <c r="D270" s="96" t="s">
        <v>464</v>
      </c>
      <c r="E270" s="97" t="s">
        <v>471</v>
      </c>
      <c r="G270" s="109" t="s">
        <v>272</v>
      </c>
      <c r="H270" s="110" t="s">
        <v>454</v>
      </c>
      <c r="I270" s="96" t="s">
        <v>465</v>
      </c>
      <c r="J270" s="96" t="s">
        <v>464</v>
      </c>
      <c r="K270" s="97" t="s">
        <v>471</v>
      </c>
    </row>
    <row r="271" spans="1:11" x14ac:dyDescent="0.2">
      <c r="A271" s="109" t="s">
        <v>404</v>
      </c>
      <c r="B271" s="110" t="s">
        <v>461</v>
      </c>
      <c r="C271" s="96" t="s">
        <v>463</v>
      </c>
      <c r="D271" s="96" t="s">
        <v>464</v>
      </c>
      <c r="E271" s="97" t="s">
        <v>471</v>
      </c>
      <c r="G271" s="109" t="s">
        <v>273</v>
      </c>
      <c r="H271" s="110" t="s">
        <v>454</v>
      </c>
      <c r="I271" s="96" t="s">
        <v>465</v>
      </c>
      <c r="J271" s="96" t="s">
        <v>464</v>
      </c>
      <c r="K271" s="97" t="s">
        <v>471</v>
      </c>
    </row>
    <row r="272" spans="1:11" ht="13.5" thickBot="1" x14ac:dyDescent="0.25">
      <c r="A272" s="109" t="s">
        <v>406</v>
      </c>
      <c r="B272" s="110" t="s">
        <v>461</v>
      </c>
      <c r="C272" s="96" t="s">
        <v>463</v>
      </c>
      <c r="D272" s="96" t="s">
        <v>464</v>
      </c>
      <c r="E272" s="97" t="s">
        <v>471</v>
      </c>
      <c r="G272" s="111" t="s">
        <v>274</v>
      </c>
      <c r="H272" s="112" t="s">
        <v>454</v>
      </c>
      <c r="I272" s="100" t="s">
        <v>465</v>
      </c>
      <c r="J272" s="100" t="s">
        <v>464</v>
      </c>
      <c r="K272" s="101" t="s">
        <v>471</v>
      </c>
    </row>
    <row r="273" spans="1:8" x14ac:dyDescent="0.2">
      <c r="A273" s="113" t="s">
        <v>620</v>
      </c>
      <c r="B273" s="125" t="s">
        <v>461</v>
      </c>
      <c r="C273" s="96" t="s">
        <v>463</v>
      </c>
      <c r="D273" s="96" t="s">
        <v>464</v>
      </c>
      <c r="E273" s="97" t="s">
        <v>471</v>
      </c>
      <c r="G273" s="104"/>
      <c r="H273" s="103"/>
    </row>
    <row r="274" spans="1:8" x14ac:dyDescent="0.2">
      <c r="A274" s="109" t="s">
        <v>224</v>
      </c>
      <c r="B274" s="110" t="s">
        <v>453</v>
      </c>
      <c r="C274" s="96" t="s">
        <v>463</v>
      </c>
      <c r="D274" s="96" t="s">
        <v>464</v>
      </c>
      <c r="E274" s="97" t="s">
        <v>471</v>
      </c>
    </row>
    <row r="275" spans="1:8" x14ac:dyDescent="0.2">
      <c r="A275" s="109" t="s">
        <v>225</v>
      </c>
      <c r="B275" s="110" t="s">
        <v>453</v>
      </c>
      <c r="C275" s="96" t="s">
        <v>463</v>
      </c>
      <c r="D275" s="96" t="s">
        <v>464</v>
      </c>
      <c r="E275" s="97" t="s">
        <v>471</v>
      </c>
    </row>
    <row r="276" spans="1:8" x14ac:dyDescent="0.2">
      <c r="A276" s="109" t="s">
        <v>226</v>
      </c>
      <c r="B276" s="110" t="s">
        <v>453</v>
      </c>
      <c r="C276" s="96" t="s">
        <v>463</v>
      </c>
      <c r="D276" s="96" t="s">
        <v>464</v>
      </c>
      <c r="E276" s="97" t="s">
        <v>471</v>
      </c>
    </row>
    <row r="277" spans="1:8" x14ac:dyDescent="0.2">
      <c r="A277" s="109" t="s">
        <v>227</v>
      </c>
      <c r="B277" s="110" t="s">
        <v>453</v>
      </c>
      <c r="C277" s="96" t="s">
        <v>463</v>
      </c>
      <c r="D277" s="96" t="s">
        <v>464</v>
      </c>
      <c r="E277" s="97" t="s">
        <v>471</v>
      </c>
    </row>
    <row r="278" spans="1:8" x14ac:dyDescent="0.2">
      <c r="A278" s="109" t="s">
        <v>228</v>
      </c>
      <c r="B278" s="110" t="s">
        <v>453</v>
      </c>
      <c r="C278" s="96" t="s">
        <v>463</v>
      </c>
      <c r="D278" s="96" t="s">
        <v>464</v>
      </c>
      <c r="E278" s="97" t="s">
        <v>471</v>
      </c>
    </row>
    <row r="279" spans="1:8" x14ac:dyDescent="0.2">
      <c r="A279" s="109" t="s">
        <v>229</v>
      </c>
      <c r="B279" s="110" t="s">
        <v>453</v>
      </c>
      <c r="C279" s="96" t="s">
        <v>463</v>
      </c>
      <c r="D279" s="96" t="s">
        <v>464</v>
      </c>
      <c r="E279" s="97" t="s">
        <v>471</v>
      </c>
    </row>
    <row r="280" spans="1:8" x14ac:dyDescent="0.2">
      <c r="A280" s="109" t="s">
        <v>230</v>
      </c>
      <c r="B280" s="110" t="s">
        <v>453</v>
      </c>
      <c r="C280" s="96" t="s">
        <v>463</v>
      </c>
      <c r="D280" s="96" t="s">
        <v>464</v>
      </c>
      <c r="E280" s="97" t="s">
        <v>471</v>
      </c>
    </row>
    <row r="281" spans="1:8" x14ac:dyDescent="0.2">
      <c r="A281" s="109" t="s">
        <v>231</v>
      </c>
      <c r="B281" s="110" t="s">
        <v>453</v>
      </c>
      <c r="C281" s="96" t="s">
        <v>463</v>
      </c>
      <c r="D281" s="96" t="s">
        <v>464</v>
      </c>
      <c r="E281" s="97" t="s">
        <v>471</v>
      </c>
    </row>
    <row r="282" spans="1:8" x14ac:dyDescent="0.2">
      <c r="A282" s="109" t="s">
        <v>232</v>
      </c>
      <c r="B282" s="110" t="s">
        <v>453</v>
      </c>
      <c r="C282" s="96" t="s">
        <v>463</v>
      </c>
      <c r="D282" s="96" t="s">
        <v>464</v>
      </c>
      <c r="E282" s="97" t="s">
        <v>471</v>
      </c>
    </row>
    <row r="283" spans="1:8" x14ac:dyDescent="0.2">
      <c r="A283" s="109" t="s">
        <v>233</v>
      </c>
      <c r="B283" s="110" t="s">
        <v>453</v>
      </c>
      <c r="C283" s="96" t="s">
        <v>463</v>
      </c>
      <c r="D283" s="96" t="s">
        <v>464</v>
      </c>
      <c r="E283" s="97" t="s">
        <v>471</v>
      </c>
    </row>
    <row r="284" spans="1:8" x14ac:dyDescent="0.2">
      <c r="A284" s="109" t="s">
        <v>234</v>
      </c>
      <c r="B284" s="110" t="s">
        <v>453</v>
      </c>
      <c r="C284" s="96" t="s">
        <v>463</v>
      </c>
      <c r="D284" s="96" t="s">
        <v>464</v>
      </c>
      <c r="E284" s="97" t="s">
        <v>471</v>
      </c>
    </row>
    <row r="285" spans="1:8" x14ac:dyDescent="0.2">
      <c r="A285" s="109" t="s">
        <v>235</v>
      </c>
      <c r="B285" s="110" t="s">
        <v>453</v>
      </c>
      <c r="C285" s="96" t="s">
        <v>463</v>
      </c>
      <c r="D285" s="96" t="s">
        <v>464</v>
      </c>
      <c r="E285" s="97" t="s">
        <v>471</v>
      </c>
    </row>
    <row r="286" spans="1:8" x14ac:dyDescent="0.2">
      <c r="A286" s="109" t="s">
        <v>236</v>
      </c>
      <c r="B286" s="110" t="s">
        <v>453</v>
      </c>
      <c r="C286" s="96" t="s">
        <v>463</v>
      </c>
      <c r="D286" s="96" t="s">
        <v>464</v>
      </c>
      <c r="E286" s="97" t="s">
        <v>471</v>
      </c>
    </row>
    <row r="287" spans="1:8" x14ac:dyDescent="0.2">
      <c r="A287" s="109" t="s">
        <v>237</v>
      </c>
      <c r="B287" s="110" t="s">
        <v>453</v>
      </c>
      <c r="C287" s="96" t="s">
        <v>463</v>
      </c>
      <c r="D287" s="96" t="s">
        <v>464</v>
      </c>
      <c r="E287" s="97" t="s">
        <v>471</v>
      </c>
    </row>
    <row r="288" spans="1:8" x14ac:dyDescent="0.2">
      <c r="A288" s="109" t="s">
        <v>238</v>
      </c>
      <c r="B288" s="110" t="s">
        <v>453</v>
      </c>
      <c r="C288" s="96" t="s">
        <v>463</v>
      </c>
      <c r="D288" s="96" t="s">
        <v>464</v>
      </c>
      <c r="E288" s="97" t="s">
        <v>471</v>
      </c>
    </row>
    <row r="289" spans="1:5" x14ac:dyDescent="0.2">
      <c r="A289" s="109" t="s">
        <v>440</v>
      </c>
      <c r="B289" s="110" t="s">
        <v>462</v>
      </c>
      <c r="C289" s="96" t="s">
        <v>463</v>
      </c>
      <c r="D289" s="96" t="s">
        <v>464</v>
      </c>
      <c r="E289" s="97" t="s">
        <v>471</v>
      </c>
    </row>
    <row r="290" spans="1:5" x14ac:dyDescent="0.2">
      <c r="A290" s="109" t="s">
        <v>442</v>
      </c>
      <c r="B290" s="110" t="s">
        <v>462</v>
      </c>
      <c r="C290" s="96" t="s">
        <v>463</v>
      </c>
      <c r="D290" s="96" t="s">
        <v>464</v>
      </c>
      <c r="E290" s="97" t="s">
        <v>471</v>
      </c>
    </row>
    <row r="291" spans="1:5" x14ac:dyDescent="0.2">
      <c r="A291" s="109" t="s">
        <v>441</v>
      </c>
      <c r="B291" s="110" t="s">
        <v>462</v>
      </c>
      <c r="C291" s="96" t="s">
        <v>463</v>
      </c>
      <c r="D291" s="96" t="s">
        <v>464</v>
      </c>
      <c r="E291" s="97" t="s">
        <v>471</v>
      </c>
    </row>
    <row r="292" spans="1:5" x14ac:dyDescent="0.2">
      <c r="A292" s="109" t="s">
        <v>443</v>
      </c>
      <c r="B292" s="110" t="s">
        <v>462</v>
      </c>
      <c r="C292" s="96" t="s">
        <v>463</v>
      </c>
      <c r="D292" s="96" t="s">
        <v>464</v>
      </c>
      <c r="E292" s="97" t="s">
        <v>471</v>
      </c>
    </row>
    <row r="293" spans="1:5" x14ac:dyDescent="0.2">
      <c r="A293" s="109" t="s">
        <v>444</v>
      </c>
      <c r="B293" s="110" t="s">
        <v>462</v>
      </c>
      <c r="C293" s="96" t="s">
        <v>463</v>
      </c>
      <c r="D293" s="96" t="s">
        <v>464</v>
      </c>
      <c r="E293" s="97" t="s">
        <v>471</v>
      </c>
    </row>
    <row r="294" spans="1:5" x14ac:dyDescent="0.2">
      <c r="A294" s="109" t="s">
        <v>208</v>
      </c>
      <c r="B294" s="110" t="s">
        <v>451</v>
      </c>
      <c r="C294" s="96" t="s">
        <v>463</v>
      </c>
      <c r="D294" s="96" t="s">
        <v>464</v>
      </c>
      <c r="E294" s="97" t="s">
        <v>471</v>
      </c>
    </row>
    <row r="295" spans="1:5" x14ac:dyDescent="0.2">
      <c r="A295" s="109" t="s">
        <v>209</v>
      </c>
      <c r="B295" s="110" t="s">
        <v>451</v>
      </c>
      <c r="C295" s="96" t="s">
        <v>463</v>
      </c>
      <c r="D295" s="96" t="s">
        <v>464</v>
      </c>
      <c r="E295" s="97" t="s">
        <v>471</v>
      </c>
    </row>
    <row r="296" spans="1:5" x14ac:dyDescent="0.2">
      <c r="A296" s="109" t="s">
        <v>210</v>
      </c>
      <c r="B296" s="110" t="s">
        <v>451</v>
      </c>
      <c r="C296" s="96" t="s">
        <v>463</v>
      </c>
      <c r="D296" s="96" t="s">
        <v>464</v>
      </c>
      <c r="E296" s="97" t="s">
        <v>471</v>
      </c>
    </row>
    <row r="297" spans="1:5" x14ac:dyDescent="0.2">
      <c r="A297" s="109" t="s">
        <v>211</v>
      </c>
      <c r="B297" s="110" t="s">
        <v>451</v>
      </c>
      <c r="C297" s="96" t="s">
        <v>463</v>
      </c>
      <c r="D297" s="96" t="s">
        <v>464</v>
      </c>
      <c r="E297" s="97" t="s">
        <v>471</v>
      </c>
    </row>
    <row r="298" spans="1:5" x14ac:dyDescent="0.2">
      <c r="A298" s="109" t="s">
        <v>213</v>
      </c>
      <c r="B298" s="110" t="s">
        <v>451</v>
      </c>
      <c r="C298" s="96" t="s">
        <v>463</v>
      </c>
      <c r="D298" s="96" t="s">
        <v>464</v>
      </c>
      <c r="E298" s="97" t="s">
        <v>471</v>
      </c>
    </row>
    <row r="299" spans="1:5" x14ac:dyDescent="0.2">
      <c r="A299" s="109" t="s">
        <v>212</v>
      </c>
      <c r="B299" s="110" t="s">
        <v>451</v>
      </c>
      <c r="C299" s="96" t="s">
        <v>463</v>
      </c>
      <c r="D299" s="96" t="s">
        <v>464</v>
      </c>
      <c r="E299" s="97" t="s">
        <v>471</v>
      </c>
    </row>
    <row r="300" spans="1:5" x14ac:dyDescent="0.2">
      <c r="A300" s="109" t="s">
        <v>214</v>
      </c>
      <c r="B300" s="110" t="s">
        <v>451</v>
      </c>
      <c r="C300" s="96" t="s">
        <v>463</v>
      </c>
      <c r="D300" s="96" t="s">
        <v>464</v>
      </c>
      <c r="E300" s="97" t="s">
        <v>471</v>
      </c>
    </row>
    <row r="301" spans="1:5" x14ac:dyDescent="0.2">
      <c r="A301" s="109" t="s">
        <v>215</v>
      </c>
      <c r="B301" s="110" t="s">
        <v>451</v>
      </c>
      <c r="C301" s="96" t="s">
        <v>463</v>
      </c>
      <c r="D301" s="96" t="s">
        <v>464</v>
      </c>
      <c r="E301" s="97" t="s">
        <v>471</v>
      </c>
    </row>
    <row r="302" spans="1:5" x14ac:dyDescent="0.2">
      <c r="A302" s="109" t="s">
        <v>216</v>
      </c>
      <c r="B302" s="110" t="s">
        <v>451</v>
      </c>
      <c r="C302" s="96" t="s">
        <v>463</v>
      </c>
      <c r="D302" s="96" t="s">
        <v>464</v>
      </c>
      <c r="E302" s="97" t="s">
        <v>471</v>
      </c>
    </row>
    <row r="303" spans="1:5" x14ac:dyDescent="0.2">
      <c r="A303" s="109" t="s">
        <v>217</v>
      </c>
      <c r="B303" s="110" t="s">
        <v>452</v>
      </c>
      <c r="C303" s="96" t="s">
        <v>463</v>
      </c>
      <c r="D303" s="96" t="s">
        <v>464</v>
      </c>
      <c r="E303" s="97" t="s">
        <v>471</v>
      </c>
    </row>
    <row r="304" spans="1:5" x14ac:dyDescent="0.2">
      <c r="A304" s="109" t="s">
        <v>218</v>
      </c>
      <c r="B304" s="110" t="s">
        <v>452</v>
      </c>
      <c r="C304" s="96" t="s">
        <v>463</v>
      </c>
      <c r="D304" s="96" t="s">
        <v>464</v>
      </c>
      <c r="E304" s="97" t="s">
        <v>471</v>
      </c>
    </row>
    <row r="305" spans="1:5" x14ac:dyDescent="0.2">
      <c r="A305" s="109" t="s">
        <v>219</v>
      </c>
      <c r="B305" s="110" t="s">
        <v>452</v>
      </c>
      <c r="C305" s="96" t="s">
        <v>463</v>
      </c>
      <c r="D305" s="96" t="s">
        <v>464</v>
      </c>
      <c r="E305" s="97" t="s">
        <v>471</v>
      </c>
    </row>
    <row r="306" spans="1:5" x14ac:dyDescent="0.2">
      <c r="A306" s="109" t="s">
        <v>220</v>
      </c>
      <c r="B306" s="110" t="s">
        <v>452</v>
      </c>
      <c r="C306" s="96" t="s">
        <v>463</v>
      </c>
      <c r="D306" s="96" t="s">
        <v>464</v>
      </c>
      <c r="E306" s="97" t="s">
        <v>471</v>
      </c>
    </row>
    <row r="307" spans="1:5" x14ac:dyDescent="0.2">
      <c r="A307" s="109" t="s">
        <v>221</v>
      </c>
      <c r="B307" s="110" t="s">
        <v>452</v>
      </c>
      <c r="C307" s="96" t="s">
        <v>463</v>
      </c>
      <c r="D307" s="96" t="s">
        <v>464</v>
      </c>
      <c r="E307" s="97" t="s">
        <v>471</v>
      </c>
    </row>
    <row r="308" spans="1:5" x14ac:dyDescent="0.2">
      <c r="A308" s="109" t="s">
        <v>639</v>
      </c>
      <c r="B308" s="110" t="s">
        <v>452</v>
      </c>
      <c r="C308" s="96" t="s">
        <v>463</v>
      </c>
      <c r="D308" s="96" t="s">
        <v>464</v>
      </c>
      <c r="E308" s="97" t="s">
        <v>471</v>
      </c>
    </row>
    <row r="309" spans="1:5" x14ac:dyDescent="0.2">
      <c r="A309" s="109" t="s">
        <v>222</v>
      </c>
      <c r="B309" s="110" t="s">
        <v>458</v>
      </c>
      <c r="C309" s="96" t="s">
        <v>463</v>
      </c>
      <c r="D309" s="96" t="s">
        <v>464</v>
      </c>
      <c r="E309" s="97" t="s">
        <v>471</v>
      </c>
    </row>
    <row r="310" spans="1:5" x14ac:dyDescent="0.2">
      <c r="A310" s="109" t="s">
        <v>223</v>
      </c>
      <c r="B310" s="110" t="s">
        <v>458</v>
      </c>
      <c r="C310" s="96" t="s">
        <v>463</v>
      </c>
      <c r="D310" s="96" t="s">
        <v>464</v>
      </c>
      <c r="E310" s="97" t="s">
        <v>471</v>
      </c>
    </row>
    <row r="311" spans="1:5" x14ac:dyDescent="0.2">
      <c r="A311" s="109" t="s">
        <v>239</v>
      </c>
      <c r="B311" s="110" t="s">
        <v>454</v>
      </c>
      <c r="C311" s="96" t="s">
        <v>463</v>
      </c>
      <c r="D311" s="96" t="s">
        <v>464</v>
      </c>
      <c r="E311" s="97" t="s">
        <v>471</v>
      </c>
    </row>
    <row r="312" spans="1:5" x14ac:dyDescent="0.2">
      <c r="A312" s="109" t="s">
        <v>240</v>
      </c>
      <c r="B312" s="110" t="s">
        <v>454</v>
      </c>
      <c r="C312" s="96" t="s">
        <v>463</v>
      </c>
      <c r="D312" s="96" t="s">
        <v>464</v>
      </c>
      <c r="E312" s="97" t="s">
        <v>471</v>
      </c>
    </row>
    <row r="313" spans="1:5" x14ac:dyDescent="0.2">
      <c r="A313" s="109" t="s">
        <v>241</v>
      </c>
      <c r="B313" s="110" t="s">
        <v>454</v>
      </c>
      <c r="C313" s="96" t="s">
        <v>463</v>
      </c>
      <c r="D313" s="96" t="s">
        <v>464</v>
      </c>
      <c r="E313" s="97" t="s">
        <v>471</v>
      </c>
    </row>
    <row r="314" spans="1:5" x14ac:dyDescent="0.2">
      <c r="A314" s="109" t="s">
        <v>242</v>
      </c>
      <c r="B314" s="110" t="s">
        <v>454</v>
      </c>
      <c r="C314" s="96" t="s">
        <v>463</v>
      </c>
      <c r="D314" s="96" t="s">
        <v>464</v>
      </c>
      <c r="E314" s="97" t="s">
        <v>471</v>
      </c>
    </row>
    <row r="315" spans="1:5" x14ac:dyDescent="0.2">
      <c r="A315" s="109" t="s">
        <v>243</v>
      </c>
      <c r="B315" s="110" t="s">
        <v>454</v>
      </c>
      <c r="C315" s="96" t="s">
        <v>463</v>
      </c>
      <c r="D315" s="96" t="s">
        <v>464</v>
      </c>
      <c r="E315" s="97" t="s">
        <v>471</v>
      </c>
    </row>
    <row r="316" spans="1:5" x14ac:dyDescent="0.2">
      <c r="A316" s="109" t="s">
        <v>244</v>
      </c>
      <c r="B316" s="110" t="s">
        <v>454</v>
      </c>
      <c r="C316" s="96" t="s">
        <v>463</v>
      </c>
      <c r="D316" s="96" t="s">
        <v>464</v>
      </c>
      <c r="E316" s="97" t="s">
        <v>471</v>
      </c>
    </row>
    <row r="317" spans="1:5" x14ac:dyDescent="0.2">
      <c r="A317" s="109" t="s">
        <v>245</v>
      </c>
      <c r="B317" s="110" t="s">
        <v>454</v>
      </c>
      <c r="C317" s="96" t="s">
        <v>463</v>
      </c>
      <c r="D317" s="96" t="s">
        <v>464</v>
      </c>
      <c r="E317" s="97" t="s">
        <v>471</v>
      </c>
    </row>
    <row r="318" spans="1:5" x14ac:dyDescent="0.2">
      <c r="A318" s="109" t="s">
        <v>246</v>
      </c>
      <c r="B318" s="110" t="s">
        <v>454</v>
      </c>
      <c r="C318" s="96" t="s">
        <v>463</v>
      </c>
      <c r="D318" s="96" t="s">
        <v>464</v>
      </c>
      <c r="E318" s="97" t="s">
        <v>471</v>
      </c>
    </row>
    <row r="319" spans="1:5" x14ac:dyDescent="0.2">
      <c r="A319" s="109" t="s">
        <v>247</v>
      </c>
      <c r="B319" s="110" t="s">
        <v>454</v>
      </c>
      <c r="C319" s="96" t="s">
        <v>463</v>
      </c>
      <c r="D319" s="96" t="s">
        <v>464</v>
      </c>
      <c r="E319" s="97" t="s">
        <v>471</v>
      </c>
    </row>
    <row r="320" spans="1:5" x14ac:dyDescent="0.2">
      <c r="A320" s="109" t="s">
        <v>248</v>
      </c>
      <c r="B320" s="110" t="s">
        <v>454</v>
      </c>
      <c r="C320" s="96" t="s">
        <v>463</v>
      </c>
      <c r="D320" s="96" t="s">
        <v>464</v>
      </c>
      <c r="E320" s="97" t="s">
        <v>471</v>
      </c>
    </row>
    <row r="321" spans="1:5" x14ac:dyDescent="0.2">
      <c r="A321" s="109" t="s">
        <v>249</v>
      </c>
      <c r="B321" s="110" t="s">
        <v>454</v>
      </c>
      <c r="C321" s="96" t="s">
        <v>463</v>
      </c>
      <c r="D321" s="96" t="s">
        <v>464</v>
      </c>
      <c r="E321" s="97" t="s">
        <v>471</v>
      </c>
    </row>
    <row r="322" spans="1:5" x14ac:dyDescent="0.2">
      <c r="A322" s="109" t="s">
        <v>250</v>
      </c>
      <c r="B322" s="110" t="s">
        <v>454</v>
      </c>
      <c r="C322" s="96" t="s">
        <v>463</v>
      </c>
      <c r="D322" s="96" t="s">
        <v>464</v>
      </c>
      <c r="E322" s="97" t="s">
        <v>471</v>
      </c>
    </row>
    <row r="323" spans="1:5" x14ac:dyDescent="0.2">
      <c r="A323" s="109" t="s">
        <v>251</v>
      </c>
      <c r="B323" s="110" t="s">
        <v>454</v>
      </c>
      <c r="C323" s="96" t="s">
        <v>463</v>
      </c>
      <c r="D323" s="96" t="s">
        <v>464</v>
      </c>
      <c r="E323" s="97" t="s">
        <v>471</v>
      </c>
    </row>
    <row r="324" spans="1:5" x14ac:dyDescent="0.2">
      <c r="A324" s="109" t="s">
        <v>252</v>
      </c>
      <c r="B324" s="110" t="s">
        <v>454</v>
      </c>
      <c r="C324" s="96" t="s">
        <v>463</v>
      </c>
      <c r="D324" s="96" t="s">
        <v>464</v>
      </c>
      <c r="E324" s="97" t="s">
        <v>471</v>
      </c>
    </row>
    <row r="325" spans="1:5" x14ac:dyDescent="0.2">
      <c r="A325" s="109" t="s">
        <v>253</v>
      </c>
      <c r="B325" s="110" t="s">
        <v>454</v>
      </c>
      <c r="C325" s="96" t="s">
        <v>463</v>
      </c>
      <c r="D325" s="96" t="s">
        <v>464</v>
      </c>
      <c r="E325" s="97" t="s">
        <v>471</v>
      </c>
    </row>
    <row r="326" spans="1:5" x14ac:dyDescent="0.2">
      <c r="A326" s="109" t="s">
        <v>254</v>
      </c>
      <c r="B326" s="110" t="s">
        <v>454</v>
      </c>
      <c r="C326" s="96" t="s">
        <v>463</v>
      </c>
      <c r="D326" s="96" t="s">
        <v>464</v>
      </c>
      <c r="E326" s="97" t="s">
        <v>471</v>
      </c>
    </row>
    <row r="327" spans="1:5" x14ac:dyDescent="0.2">
      <c r="A327" s="109" t="s">
        <v>255</v>
      </c>
      <c r="B327" s="110" t="s">
        <v>455</v>
      </c>
      <c r="C327" s="96" t="s">
        <v>463</v>
      </c>
      <c r="D327" s="96" t="s">
        <v>464</v>
      </c>
      <c r="E327" s="97" t="s">
        <v>471</v>
      </c>
    </row>
    <row r="328" spans="1:5" x14ac:dyDescent="0.2">
      <c r="A328" s="109" t="s">
        <v>256</v>
      </c>
      <c r="B328" s="110" t="s">
        <v>455</v>
      </c>
      <c r="C328" s="96" t="s">
        <v>463</v>
      </c>
      <c r="D328" s="96" t="s">
        <v>464</v>
      </c>
      <c r="E328" s="97" t="s">
        <v>471</v>
      </c>
    </row>
    <row r="329" spans="1:5" x14ac:dyDescent="0.2">
      <c r="A329" s="109" t="s">
        <v>257</v>
      </c>
      <c r="B329" s="110" t="s">
        <v>455</v>
      </c>
      <c r="C329" s="96" t="s">
        <v>463</v>
      </c>
      <c r="D329" s="96" t="s">
        <v>464</v>
      </c>
      <c r="E329" s="97" t="s">
        <v>471</v>
      </c>
    </row>
    <row r="330" spans="1:5" x14ac:dyDescent="0.2">
      <c r="A330" s="109" t="s">
        <v>258</v>
      </c>
      <c r="B330" s="110" t="s">
        <v>455</v>
      </c>
      <c r="C330" s="96" t="s">
        <v>463</v>
      </c>
      <c r="D330" s="96" t="s">
        <v>464</v>
      </c>
      <c r="E330" s="97" t="s">
        <v>471</v>
      </c>
    </row>
    <row r="331" spans="1:5" x14ac:dyDescent="0.2">
      <c r="A331" s="109" t="s">
        <v>259</v>
      </c>
      <c r="B331" s="110" t="s">
        <v>455</v>
      </c>
      <c r="C331" s="96" t="s">
        <v>463</v>
      </c>
      <c r="D331" s="96" t="s">
        <v>464</v>
      </c>
      <c r="E331" s="97" t="s">
        <v>471</v>
      </c>
    </row>
    <row r="332" spans="1:5" x14ac:dyDescent="0.2">
      <c r="A332" s="109" t="s">
        <v>260</v>
      </c>
      <c r="B332" s="110" t="s">
        <v>456</v>
      </c>
      <c r="C332" s="96" t="s">
        <v>463</v>
      </c>
      <c r="D332" s="96" t="s">
        <v>464</v>
      </c>
      <c r="E332" s="97" t="s">
        <v>471</v>
      </c>
    </row>
    <row r="333" spans="1:5" x14ac:dyDescent="0.2">
      <c r="A333" s="109" t="s">
        <v>488</v>
      </c>
      <c r="B333" s="110" t="s">
        <v>460</v>
      </c>
      <c r="C333" s="96" t="s">
        <v>463</v>
      </c>
      <c r="D333" s="96" t="s">
        <v>464</v>
      </c>
      <c r="E333" s="97" t="s">
        <v>471</v>
      </c>
    </row>
    <row r="334" spans="1:5" x14ac:dyDescent="0.2">
      <c r="A334" s="109" t="s">
        <v>492</v>
      </c>
      <c r="B334" s="110" t="s">
        <v>460</v>
      </c>
      <c r="C334" s="96" t="s">
        <v>463</v>
      </c>
      <c r="D334" s="96" t="s">
        <v>464</v>
      </c>
      <c r="E334" s="97" t="s">
        <v>471</v>
      </c>
    </row>
    <row r="335" spans="1:5" x14ac:dyDescent="0.2">
      <c r="A335" s="109" t="s">
        <v>505</v>
      </c>
      <c r="B335" s="110" t="s">
        <v>460</v>
      </c>
      <c r="C335" s="96" t="s">
        <v>463</v>
      </c>
      <c r="D335" s="96" t="s">
        <v>464</v>
      </c>
      <c r="E335" s="97" t="s">
        <v>471</v>
      </c>
    </row>
    <row r="336" spans="1:5" x14ac:dyDescent="0.2">
      <c r="A336" s="109" t="s">
        <v>509</v>
      </c>
      <c r="B336" s="110" t="s">
        <v>460</v>
      </c>
      <c r="C336" s="96" t="s">
        <v>463</v>
      </c>
      <c r="D336" s="96" t="s">
        <v>464</v>
      </c>
      <c r="E336" s="97" t="s">
        <v>471</v>
      </c>
    </row>
    <row r="337" spans="1:5" x14ac:dyDescent="0.2">
      <c r="A337" s="109" t="s">
        <v>510</v>
      </c>
      <c r="B337" s="110" t="s">
        <v>460</v>
      </c>
      <c r="C337" s="96" t="s">
        <v>463</v>
      </c>
      <c r="D337" s="96" t="s">
        <v>464</v>
      </c>
      <c r="E337" s="97" t="s">
        <v>471</v>
      </c>
    </row>
    <row r="338" spans="1:5" x14ac:dyDescent="0.2">
      <c r="A338" s="109" t="s">
        <v>511</v>
      </c>
      <c r="B338" s="110" t="s">
        <v>460</v>
      </c>
      <c r="C338" s="96" t="s">
        <v>463</v>
      </c>
      <c r="D338" s="96" t="s">
        <v>464</v>
      </c>
      <c r="E338" s="97" t="s">
        <v>471</v>
      </c>
    </row>
    <row r="339" spans="1:5" x14ac:dyDescent="0.2">
      <c r="A339" s="109" t="s">
        <v>518</v>
      </c>
      <c r="B339" s="110" t="s">
        <v>460</v>
      </c>
      <c r="C339" s="96" t="s">
        <v>463</v>
      </c>
      <c r="D339" s="96" t="s">
        <v>464</v>
      </c>
      <c r="E339" s="97" t="s">
        <v>471</v>
      </c>
    </row>
    <row r="340" spans="1:5" x14ac:dyDescent="0.2">
      <c r="A340" s="109" t="s">
        <v>524</v>
      </c>
      <c r="B340" s="110" t="s">
        <v>460</v>
      </c>
      <c r="C340" s="96" t="s">
        <v>463</v>
      </c>
      <c r="D340" s="96" t="s">
        <v>464</v>
      </c>
      <c r="E340" s="97" t="s">
        <v>471</v>
      </c>
    </row>
    <row r="341" spans="1:5" x14ac:dyDescent="0.2">
      <c r="A341" s="109" t="s">
        <v>530</v>
      </c>
      <c r="B341" s="110" t="s">
        <v>460</v>
      </c>
      <c r="C341" s="96" t="s">
        <v>463</v>
      </c>
      <c r="D341" s="96" t="s">
        <v>464</v>
      </c>
      <c r="E341" s="97" t="s">
        <v>471</v>
      </c>
    </row>
    <row r="342" spans="1:5" x14ac:dyDescent="0.2">
      <c r="A342" s="109" t="s">
        <v>533</v>
      </c>
      <c r="B342" s="110" t="s">
        <v>460</v>
      </c>
      <c r="C342" s="96" t="s">
        <v>463</v>
      </c>
      <c r="D342" s="96" t="s">
        <v>464</v>
      </c>
      <c r="E342" s="97" t="s">
        <v>471</v>
      </c>
    </row>
    <row r="343" spans="1:5" x14ac:dyDescent="0.2">
      <c r="A343" s="109" t="s">
        <v>540</v>
      </c>
      <c r="B343" s="110" t="s">
        <v>460</v>
      </c>
      <c r="C343" s="96" t="s">
        <v>463</v>
      </c>
      <c r="D343" s="96" t="s">
        <v>464</v>
      </c>
      <c r="E343" s="97" t="s">
        <v>471</v>
      </c>
    </row>
    <row r="344" spans="1:5" x14ac:dyDescent="0.2">
      <c r="A344" s="109" t="s">
        <v>544</v>
      </c>
      <c r="B344" s="110" t="s">
        <v>460</v>
      </c>
      <c r="C344" s="96" t="s">
        <v>463</v>
      </c>
      <c r="D344" s="96" t="s">
        <v>464</v>
      </c>
      <c r="E344" s="97" t="s">
        <v>471</v>
      </c>
    </row>
    <row r="345" spans="1:5" x14ac:dyDescent="0.2">
      <c r="A345" s="109" t="s">
        <v>548</v>
      </c>
      <c r="B345" s="110" t="s">
        <v>460</v>
      </c>
      <c r="C345" s="96" t="s">
        <v>463</v>
      </c>
      <c r="D345" s="96" t="s">
        <v>464</v>
      </c>
      <c r="E345" s="97" t="s">
        <v>471</v>
      </c>
    </row>
    <row r="346" spans="1:5" x14ac:dyDescent="0.2">
      <c r="A346" s="109" t="s">
        <v>555</v>
      </c>
      <c r="B346" s="110" t="s">
        <v>460</v>
      </c>
      <c r="C346" s="96" t="s">
        <v>463</v>
      </c>
      <c r="D346" s="96" t="s">
        <v>464</v>
      </c>
      <c r="E346" s="97" t="s">
        <v>471</v>
      </c>
    </row>
    <row r="347" spans="1:5" x14ac:dyDescent="0.2">
      <c r="A347" s="109" t="s">
        <v>556</v>
      </c>
      <c r="B347" s="110" t="s">
        <v>460</v>
      </c>
      <c r="C347" s="96" t="s">
        <v>463</v>
      </c>
      <c r="D347" s="96" t="s">
        <v>464</v>
      </c>
      <c r="E347" s="97" t="s">
        <v>471</v>
      </c>
    </row>
    <row r="348" spans="1:5" x14ac:dyDescent="0.2">
      <c r="A348" s="109" t="s">
        <v>559</v>
      </c>
      <c r="B348" s="110" t="s">
        <v>460</v>
      </c>
      <c r="C348" s="96" t="s">
        <v>463</v>
      </c>
      <c r="D348" s="96" t="s">
        <v>464</v>
      </c>
      <c r="E348" s="97" t="s">
        <v>471</v>
      </c>
    </row>
    <row r="349" spans="1:5" x14ac:dyDescent="0.2">
      <c r="A349" s="109" t="s">
        <v>561</v>
      </c>
      <c r="B349" s="110" t="s">
        <v>460</v>
      </c>
      <c r="C349" s="96" t="s">
        <v>463</v>
      </c>
      <c r="D349" s="96" t="s">
        <v>464</v>
      </c>
      <c r="E349" s="97" t="s">
        <v>471</v>
      </c>
    </row>
    <row r="350" spans="1:5" x14ac:dyDescent="0.2">
      <c r="A350" s="109" t="s">
        <v>570</v>
      </c>
      <c r="B350" s="110" t="s">
        <v>460</v>
      </c>
      <c r="C350" s="96" t="s">
        <v>463</v>
      </c>
      <c r="D350" s="96" t="s">
        <v>464</v>
      </c>
      <c r="E350" s="97" t="s">
        <v>471</v>
      </c>
    </row>
    <row r="351" spans="1:5" x14ac:dyDescent="0.2">
      <c r="A351" s="109" t="s">
        <v>576</v>
      </c>
      <c r="B351" s="110" t="s">
        <v>460</v>
      </c>
      <c r="C351" s="96" t="s">
        <v>463</v>
      </c>
      <c r="D351" s="96" t="s">
        <v>464</v>
      </c>
      <c r="E351" s="97" t="s">
        <v>471</v>
      </c>
    </row>
    <row r="352" spans="1:5" x14ac:dyDescent="0.2">
      <c r="A352" s="109" t="s">
        <v>581</v>
      </c>
      <c r="B352" s="110" t="s">
        <v>460</v>
      </c>
      <c r="C352" s="96" t="s">
        <v>463</v>
      </c>
      <c r="D352" s="96" t="s">
        <v>464</v>
      </c>
      <c r="E352" s="97" t="s">
        <v>471</v>
      </c>
    </row>
    <row r="353" spans="1:5" x14ac:dyDescent="0.2">
      <c r="A353" s="109" t="s">
        <v>583</v>
      </c>
      <c r="B353" s="110" t="s">
        <v>460</v>
      </c>
      <c r="C353" s="96" t="s">
        <v>463</v>
      </c>
      <c r="D353" s="96" t="s">
        <v>464</v>
      </c>
      <c r="E353" s="97" t="s">
        <v>471</v>
      </c>
    </row>
    <row r="354" spans="1:5" x14ac:dyDescent="0.2">
      <c r="A354" s="109" t="s">
        <v>585</v>
      </c>
      <c r="B354" s="110" t="s">
        <v>460</v>
      </c>
      <c r="C354" s="96" t="s">
        <v>463</v>
      </c>
      <c r="D354" s="96" t="s">
        <v>464</v>
      </c>
      <c r="E354" s="97" t="s">
        <v>471</v>
      </c>
    </row>
    <row r="355" spans="1:5" x14ac:dyDescent="0.2">
      <c r="A355" s="109" t="s">
        <v>590</v>
      </c>
      <c r="B355" s="110" t="s">
        <v>460</v>
      </c>
      <c r="C355" s="96" t="s">
        <v>463</v>
      </c>
      <c r="D355" s="96" t="s">
        <v>464</v>
      </c>
      <c r="E355" s="97" t="s">
        <v>471</v>
      </c>
    </row>
    <row r="356" spans="1:5" x14ac:dyDescent="0.2">
      <c r="A356" s="109" t="s">
        <v>596</v>
      </c>
      <c r="B356" s="110" t="s">
        <v>460</v>
      </c>
      <c r="C356" s="96" t="s">
        <v>463</v>
      </c>
      <c r="D356" s="96" t="s">
        <v>464</v>
      </c>
      <c r="E356" s="97" t="s">
        <v>471</v>
      </c>
    </row>
    <row r="357" spans="1:5" x14ac:dyDescent="0.2">
      <c r="A357" s="109" t="s">
        <v>601</v>
      </c>
      <c r="B357" s="110" t="s">
        <v>460</v>
      </c>
      <c r="C357" s="96" t="s">
        <v>463</v>
      </c>
      <c r="D357" s="96" t="s">
        <v>464</v>
      </c>
      <c r="E357" s="97" t="s">
        <v>471</v>
      </c>
    </row>
    <row r="358" spans="1:5" x14ac:dyDescent="0.2">
      <c r="A358" s="109" t="s">
        <v>604</v>
      </c>
      <c r="B358" s="110" t="s">
        <v>460</v>
      </c>
      <c r="C358" s="96" t="s">
        <v>463</v>
      </c>
      <c r="D358" s="96" t="s">
        <v>464</v>
      </c>
      <c r="E358" s="97" t="s">
        <v>471</v>
      </c>
    </row>
    <row r="359" spans="1:5" x14ac:dyDescent="0.2">
      <c r="A359" s="109" t="s">
        <v>625</v>
      </c>
      <c r="B359" s="110" t="s">
        <v>460</v>
      </c>
      <c r="C359" s="103" t="s">
        <v>463</v>
      </c>
      <c r="D359" s="75" t="s">
        <v>464</v>
      </c>
      <c r="E359" s="78" t="s">
        <v>471</v>
      </c>
    </row>
    <row r="360" spans="1:5" x14ac:dyDescent="0.2">
      <c r="A360" s="109" t="s">
        <v>626</v>
      </c>
      <c r="B360" s="110" t="s">
        <v>460</v>
      </c>
      <c r="C360" s="103" t="s">
        <v>463</v>
      </c>
      <c r="D360" s="75" t="s">
        <v>464</v>
      </c>
      <c r="E360" s="78" t="s">
        <v>471</v>
      </c>
    </row>
    <row r="361" spans="1:5" x14ac:dyDescent="0.2">
      <c r="A361" s="109" t="s">
        <v>261</v>
      </c>
      <c r="B361" s="110" t="s">
        <v>457</v>
      </c>
      <c r="C361" s="96" t="s">
        <v>463</v>
      </c>
      <c r="D361" s="96" t="s">
        <v>464</v>
      </c>
      <c r="E361" s="97" t="s">
        <v>471</v>
      </c>
    </row>
    <row r="362" spans="1:5" x14ac:dyDescent="0.2">
      <c r="A362" s="109" t="s">
        <v>262</v>
      </c>
      <c r="B362" s="110" t="s">
        <v>457</v>
      </c>
      <c r="C362" s="96" t="s">
        <v>463</v>
      </c>
      <c r="D362" s="96" t="s">
        <v>464</v>
      </c>
      <c r="E362" s="97" t="s">
        <v>471</v>
      </c>
    </row>
    <row r="363" spans="1:5" x14ac:dyDescent="0.2">
      <c r="A363" s="109" t="s">
        <v>263</v>
      </c>
      <c r="B363" s="110" t="s">
        <v>457</v>
      </c>
      <c r="C363" s="96" t="s">
        <v>463</v>
      </c>
      <c r="D363" s="96" t="s">
        <v>464</v>
      </c>
      <c r="E363" s="97" t="s">
        <v>471</v>
      </c>
    </row>
    <row r="364" spans="1:5" x14ac:dyDescent="0.2">
      <c r="A364" s="109" t="s">
        <v>264</v>
      </c>
      <c r="B364" s="110" t="s">
        <v>457</v>
      </c>
      <c r="C364" s="96" t="s">
        <v>463</v>
      </c>
      <c r="D364" s="96" t="s">
        <v>464</v>
      </c>
      <c r="E364" s="97" t="s">
        <v>471</v>
      </c>
    </row>
    <row r="365" spans="1:5" x14ac:dyDescent="0.2">
      <c r="A365" s="109" t="s">
        <v>265</v>
      </c>
      <c r="B365" s="110" t="s">
        <v>457</v>
      </c>
      <c r="C365" s="96" t="s">
        <v>463</v>
      </c>
      <c r="D365" s="96" t="s">
        <v>464</v>
      </c>
      <c r="E365" s="97" t="s">
        <v>471</v>
      </c>
    </row>
    <row r="366" spans="1:5" x14ac:dyDescent="0.2">
      <c r="A366" s="109" t="s">
        <v>266</v>
      </c>
      <c r="B366" s="110" t="s">
        <v>457</v>
      </c>
      <c r="C366" s="96" t="s">
        <v>463</v>
      </c>
      <c r="D366" s="96" t="s">
        <v>464</v>
      </c>
      <c r="E366" s="97" t="s">
        <v>471</v>
      </c>
    </row>
    <row r="367" spans="1:5" x14ac:dyDescent="0.2">
      <c r="A367" s="109" t="s">
        <v>267</v>
      </c>
      <c r="B367" s="110" t="s">
        <v>457</v>
      </c>
      <c r="C367" s="96" t="s">
        <v>463</v>
      </c>
      <c r="D367" s="96" t="s">
        <v>464</v>
      </c>
      <c r="E367" s="97" t="s">
        <v>471</v>
      </c>
    </row>
    <row r="368" spans="1:5" x14ac:dyDescent="0.2">
      <c r="A368" s="109" t="s">
        <v>268</v>
      </c>
      <c r="B368" s="110" t="s">
        <v>457</v>
      </c>
      <c r="C368" s="96" t="s">
        <v>463</v>
      </c>
      <c r="D368" s="96" t="s">
        <v>464</v>
      </c>
      <c r="E368" s="97" t="s">
        <v>471</v>
      </c>
    </row>
    <row r="369" spans="1:11" x14ac:dyDescent="0.2">
      <c r="A369" s="109" t="s">
        <v>613</v>
      </c>
      <c r="B369" s="110" t="s">
        <v>619</v>
      </c>
      <c r="C369" s="96" t="s">
        <v>463</v>
      </c>
      <c r="D369" s="96" t="s">
        <v>464</v>
      </c>
      <c r="E369" s="97" t="s">
        <v>471</v>
      </c>
    </row>
    <row r="370" spans="1:11" ht="13.5" thickBot="1" x14ac:dyDescent="0.25">
      <c r="A370" s="111" t="s">
        <v>635</v>
      </c>
      <c r="B370" s="112" t="s">
        <v>619</v>
      </c>
      <c r="C370" s="100" t="s">
        <v>463</v>
      </c>
      <c r="D370" s="100" t="s">
        <v>464</v>
      </c>
      <c r="E370" s="101" t="s">
        <v>471</v>
      </c>
    </row>
    <row r="371" spans="1:11" x14ac:dyDescent="0.2">
      <c r="B371" s="93"/>
      <c r="C371" s="93"/>
      <c r="D371" s="93"/>
      <c r="E371" s="93"/>
      <c r="G371" s="96"/>
      <c r="K371" s="93"/>
    </row>
    <row r="372" spans="1:11" ht="13.5" thickBot="1" x14ac:dyDescent="0.25"/>
    <row r="373" spans="1:11" x14ac:dyDescent="0.2">
      <c r="A373" s="90" t="s">
        <v>0</v>
      </c>
      <c r="B373" s="91" t="s">
        <v>1</v>
      </c>
      <c r="C373" s="91" t="s">
        <v>475</v>
      </c>
      <c r="D373" s="91" t="s">
        <v>476</v>
      </c>
      <c r="E373" s="92" t="s">
        <v>477</v>
      </c>
      <c r="G373" s="90" t="s">
        <v>0</v>
      </c>
      <c r="H373" s="91" t="s">
        <v>1</v>
      </c>
      <c r="I373" s="91" t="s">
        <v>475</v>
      </c>
      <c r="J373" s="91" t="s">
        <v>476</v>
      </c>
      <c r="K373" s="92" t="s">
        <v>477</v>
      </c>
    </row>
    <row r="374" spans="1:11" x14ac:dyDescent="0.2">
      <c r="A374" s="109" t="s">
        <v>321</v>
      </c>
      <c r="B374" s="110" t="s">
        <v>453</v>
      </c>
      <c r="C374" s="96" t="s">
        <v>463</v>
      </c>
      <c r="D374" s="96" t="s">
        <v>466</v>
      </c>
      <c r="E374" s="97" t="s">
        <v>471</v>
      </c>
      <c r="G374" s="109" t="s">
        <v>339</v>
      </c>
      <c r="H374" s="110" t="s">
        <v>452</v>
      </c>
      <c r="I374" s="96" t="s">
        <v>465</v>
      </c>
      <c r="J374" s="96" t="s">
        <v>466</v>
      </c>
      <c r="K374" s="97" t="s">
        <v>471</v>
      </c>
    </row>
    <row r="375" spans="1:11" x14ac:dyDescent="0.2">
      <c r="A375" s="109" t="s">
        <v>322</v>
      </c>
      <c r="B375" s="110" t="s">
        <v>453</v>
      </c>
      <c r="C375" s="96" t="s">
        <v>463</v>
      </c>
      <c r="D375" s="96" t="s">
        <v>466</v>
      </c>
      <c r="E375" s="97" t="s">
        <v>471</v>
      </c>
      <c r="G375" s="109" t="s">
        <v>340</v>
      </c>
      <c r="H375" s="110" t="s">
        <v>454</v>
      </c>
      <c r="I375" s="96" t="s">
        <v>465</v>
      </c>
      <c r="J375" s="96" t="s">
        <v>466</v>
      </c>
      <c r="K375" s="97" t="s">
        <v>471</v>
      </c>
    </row>
    <row r="376" spans="1:11" x14ac:dyDescent="0.2">
      <c r="A376" s="109" t="s">
        <v>323</v>
      </c>
      <c r="B376" s="110" t="s">
        <v>453</v>
      </c>
      <c r="C376" s="96" t="s">
        <v>463</v>
      </c>
      <c r="D376" s="96" t="s">
        <v>466</v>
      </c>
      <c r="E376" s="97" t="s">
        <v>471</v>
      </c>
      <c r="G376" s="109" t="s">
        <v>341</v>
      </c>
      <c r="H376" s="110" t="s">
        <v>454</v>
      </c>
      <c r="I376" s="96" t="s">
        <v>465</v>
      </c>
      <c r="J376" s="96" t="s">
        <v>466</v>
      </c>
      <c r="K376" s="97" t="s">
        <v>471</v>
      </c>
    </row>
    <row r="377" spans="1:11" x14ac:dyDescent="0.2">
      <c r="A377" s="109" t="s">
        <v>449</v>
      </c>
      <c r="B377" s="110" t="s">
        <v>462</v>
      </c>
      <c r="C377" s="96" t="s">
        <v>463</v>
      </c>
      <c r="D377" s="96" t="s">
        <v>466</v>
      </c>
      <c r="E377" s="97" t="s">
        <v>471</v>
      </c>
      <c r="G377" s="109" t="s">
        <v>342</v>
      </c>
      <c r="H377" s="110" t="s">
        <v>454</v>
      </c>
      <c r="I377" s="96" t="s">
        <v>465</v>
      </c>
      <c r="J377" s="96" t="s">
        <v>466</v>
      </c>
      <c r="K377" s="97" t="s">
        <v>471</v>
      </c>
    </row>
    <row r="378" spans="1:11" x14ac:dyDescent="0.2">
      <c r="A378" s="109" t="s">
        <v>319</v>
      </c>
      <c r="B378" s="110" t="s">
        <v>452</v>
      </c>
      <c r="C378" s="96" t="s">
        <v>463</v>
      </c>
      <c r="D378" s="96" t="s">
        <v>466</v>
      </c>
      <c r="E378" s="97" t="s">
        <v>471</v>
      </c>
      <c r="G378" s="109" t="s">
        <v>343</v>
      </c>
      <c r="H378" s="110" t="s">
        <v>454</v>
      </c>
      <c r="I378" s="96" t="s">
        <v>465</v>
      </c>
      <c r="J378" s="96" t="s">
        <v>466</v>
      </c>
      <c r="K378" s="97" t="s">
        <v>471</v>
      </c>
    </row>
    <row r="379" spans="1:11" x14ac:dyDescent="0.2">
      <c r="A379" s="109" t="s">
        <v>320</v>
      </c>
      <c r="B379" s="110" t="s">
        <v>452</v>
      </c>
      <c r="C379" s="96" t="s">
        <v>463</v>
      </c>
      <c r="D379" s="96" t="s">
        <v>466</v>
      </c>
      <c r="E379" s="97" t="s">
        <v>471</v>
      </c>
      <c r="G379" s="109" t="s">
        <v>344</v>
      </c>
      <c r="H379" s="110" t="s">
        <v>454</v>
      </c>
      <c r="I379" s="96" t="s">
        <v>465</v>
      </c>
      <c r="J379" s="96" t="s">
        <v>466</v>
      </c>
      <c r="K379" s="97" t="s">
        <v>471</v>
      </c>
    </row>
    <row r="380" spans="1:11" ht="13.5" thickBot="1" x14ac:dyDescent="0.25">
      <c r="A380" s="109" t="s">
        <v>324</v>
      </c>
      <c r="B380" s="110" t="s">
        <v>454</v>
      </c>
      <c r="C380" s="96" t="s">
        <v>463</v>
      </c>
      <c r="D380" s="96" t="s">
        <v>466</v>
      </c>
      <c r="E380" s="97" t="s">
        <v>471</v>
      </c>
      <c r="G380" s="111" t="s">
        <v>345</v>
      </c>
      <c r="H380" s="112" t="s">
        <v>454</v>
      </c>
      <c r="I380" s="100" t="s">
        <v>465</v>
      </c>
      <c r="J380" s="100" t="s">
        <v>466</v>
      </c>
      <c r="K380" s="101" t="s">
        <v>471</v>
      </c>
    </row>
    <row r="381" spans="1:11" x14ac:dyDescent="0.2">
      <c r="A381" s="109" t="s">
        <v>325</v>
      </c>
      <c r="B381" s="110" t="s">
        <v>454</v>
      </c>
      <c r="C381" s="96" t="s">
        <v>463</v>
      </c>
      <c r="D381" s="96" t="s">
        <v>466</v>
      </c>
      <c r="E381" s="97" t="s">
        <v>471</v>
      </c>
    </row>
    <row r="382" spans="1:11" x14ac:dyDescent="0.2">
      <c r="A382" s="109" t="s">
        <v>326</v>
      </c>
      <c r="B382" s="110" t="s">
        <v>454</v>
      </c>
      <c r="C382" s="96" t="s">
        <v>463</v>
      </c>
      <c r="D382" s="96" t="s">
        <v>466</v>
      </c>
      <c r="E382" s="97" t="s">
        <v>471</v>
      </c>
    </row>
    <row r="383" spans="1:11" x14ac:dyDescent="0.2">
      <c r="A383" s="109" t="s">
        <v>327</v>
      </c>
      <c r="B383" s="110" t="s">
        <v>454</v>
      </c>
      <c r="C383" s="96" t="s">
        <v>463</v>
      </c>
      <c r="D383" s="96" t="s">
        <v>466</v>
      </c>
      <c r="E383" s="97" t="s">
        <v>471</v>
      </c>
    </row>
    <row r="384" spans="1:11" x14ac:dyDescent="0.2">
      <c r="A384" s="109" t="s">
        <v>328</v>
      </c>
      <c r="B384" s="110" t="s">
        <v>454</v>
      </c>
      <c r="C384" s="96" t="s">
        <v>463</v>
      </c>
      <c r="D384" s="96" t="s">
        <v>466</v>
      </c>
      <c r="E384" s="97" t="s">
        <v>471</v>
      </c>
    </row>
    <row r="385" spans="1:5" x14ac:dyDescent="0.2">
      <c r="A385" s="109" t="s">
        <v>329</v>
      </c>
      <c r="B385" s="110" t="s">
        <v>456</v>
      </c>
      <c r="C385" s="96" t="s">
        <v>463</v>
      </c>
      <c r="D385" s="96" t="s">
        <v>466</v>
      </c>
      <c r="E385" s="97" t="s">
        <v>471</v>
      </c>
    </row>
    <row r="386" spans="1:5" x14ac:dyDescent="0.2">
      <c r="A386" s="109" t="s">
        <v>330</v>
      </c>
      <c r="B386" s="110" t="s">
        <v>456</v>
      </c>
      <c r="C386" s="96" t="s">
        <v>463</v>
      </c>
      <c r="D386" s="96" t="s">
        <v>466</v>
      </c>
      <c r="E386" s="97" t="s">
        <v>471</v>
      </c>
    </row>
    <row r="387" spans="1:5" x14ac:dyDescent="0.2">
      <c r="A387" s="109" t="s">
        <v>331</v>
      </c>
      <c r="B387" s="110" t="s">
        <v>456</v>
      </c>
      <c r="C387" s="96" t="s">
        <v>463</v>
      </c>
      <c r="D387" s="96" t="s">
        <v>466</v>
      </c>
      <c r="E387" s="97" t="s">
        <v>471</v>
      </c>
    </row>
    <row r="388" spans="1:5" x14ac:dyDescent="0.2">
      <c r="A388" s="109" t="s">
        <v>499</v>
      </c>
      <c r="B388" s="110" t="s">
        <v>460</v>
      </c>
      <c r="C388" s="96" t="s">
        <v>463</v>
      </c>
      <c r="D388" s="96" t="s">
        <v>466</v>
      </c>
      <c r="E388" s="97" t="s">
        <v>471</v>
      </c>
    </row>
    <row r="389" spans="1:5" x14ac:dyDescent="0.2">
      <c r="A389" s="109" t="s">
        <v>504</v>
      </c>
      <c r="B389" s="110" t="s">
        <v>460</v>
      </c>
      <c r="C389" s="96" t="s">
        <v>463</v>
      </c>
      <c r="D389" s="96" t="s">
        <v>466</v>
      </c>
      <c r="E389" s="97" t="s">
        <v>471</v>
      </c>
    </row>
    <row r="390" spans="1:5" x14ac:dyDescent="0.2">
      <c r="A390" s="109" t="s">
        <v>547</v>
      </c>
      <c r="B390" s="110" t="s">
        <v>460</v>
      </c>
      <c r="C390" s="96" t="s">
        <v>463</v>
      </c>
      <c r="D390" s="96" t="s">
        <v>466</v>
      </c>
      <c r="E390" s="97" t="s">
        <v>471</v>
      </c>
    </row>
    <row r="391" spans="1:5" x14ac:dyDescent="0.2">
      <c r="A391" s="109" t="s">
        <v>560</v>
      </c>
      <c r="B391" s="110" t="s">
        <v>460</v>
      </c>
      <c r="C391" s="96" t="s">
        <v>463</v>
      </c>
      <c r="D391" s="96" t="s">
        <v>466</v>
      </c>
      <c r="E391" s="97" t="s">
        <v>471</v>
      </c>
    </row>
    <row r="392" spans="1:5" x14ac:dyDescent="0.2">
      <c r="A392" s="109" t="s">
        <v>589</v>
      </c>
      <c r="B392" s="110" t="s">
        <v>460</v>
      </c>
      <c r="C392" s="96" t="s">
        <v>463</v>
      </c>
      <c r="D392" s="96" t="s">
        <v>466</v>
      </c>
      <c r="E392" s="97" t="s">
        <v>471</v>
      </c>
    </row>
    <row r="393" spans="1:5" x14ac:dyDescent="0.2">
      <c r="A393" s="109" t="s">
        <v>592</v>
      </c>
      <c r="B393" s="110" t="s">
        <v>460</v>
      </c>
      <c r="C393" s="96" t="s">
        <v>463</v>
      </c>
      <c r="D393" s="96" t="s">
        <v>466</v>
      </c>
      <c r="E393" s="97" t="s">
        <v>471</v>
      </c>
    </row>
    <row r="394" spans="1:5" x14ac:dyDescent="0.2">
      <c r="A394" s="109" t="s">
        <v>594</v>
      </c>
      <c r="B394" s="110" t="s">
        <v>460</v>
      </c>
      <c r="C394" s="96" t="s">
        <v>463</v>
      </c>
      <c r="D394" s="96" t="s">
        <v>466</v>
      </c>
      <c r="E394" s="97" t="s">
        <v>471</v>
      </c>
    </row>
    <row r="395" spans="1:5" x14ac:dyDescent="0.2">
      <c r="A395" s="109" t="s">
        <v>627</v>
      </c>
      <c r="B395" s="110" t="s">
        <v>460</v>
      </c>
      <c r="C395" s="103" t="s">
        <v>463</v>
      </c>
      <c r="D395" s="75" t="s">
        <v>466</v>
      </c>
      <c r="E395" s="78" t="s">
        <v>471</v>
      </c>
    </row>
    <row r="396" spans="1:5" x14ac:dyDescent="0.2">
      <c r="A396" s="109" t="s">
        <v>628</v>
      </c>
      <c r="B396" s="110" t="s">
        <v>460</v>
      </c>
      <c r="C396" s="103" t="s">
        <v>463</v>
      </c>
      <c r="D396" s="75" t="s">
        <v>466</v>
      </c>
      <c r="E396" s="78" t="s">
        <v>471</v>
      </c>
    </row>
    <row r="397" spans="1:5" x14ac:dyDescent="0.2">
      <c r="A397" s="109" t="s">
        <v>332</v>
      </c>
      <c r="B397" s="110" t="s">
        <v>457</v>
      </c>
      <c r="C397" s="96" t="s">
        <v>463</v>
      </c>
      <c r="D397" s="96" t="s">
        <v>466</v>
      </c>
      <c r="E397" s="97" t="s">
        <v>471</v>
      </c>
    </row>
    <row r="398" spans="1:5" x14ac:dyDescent="0.2">
      <c r="A398" s="109" t="s">
        <v>333</v>
      </c>
      <c r="B398" s="110" t="s">
        <v>457</v>
      </c>
      <c r="C398" s="96" t="s">
        <v>463</v>
      </c>
      <c r="D398" s="96" t="s">
        <v>466</v>
      </c>
      <c r="E398" s="97" t="s">
        <v>471</v>
      </c>
    </row>
    <row r="399" spans="1:5" x14ac:dyDescent="0.2">
      <c r="A399" s="109" t="s">
        <v>334</v>
      </c>
      <c r="B399" s="110" t="s">
        <v>457</v>
      </c>
      <c r="C399" s="96" t="s">
        <v>463</v>
      </c>
      <c r="D399" s="96" t="s">
        <v>466</v>
      </c>
      <c r="E399" s="97" t="s">
        <v>471</v>
      </c>
    </row>
    <row r="400" spans="1:5" x14ac:dyDescent="0.2">
      <c r="A400" s="109" t="s">
        <v>335</v>
      </c>
      <c r="B400" s="110" t="s">
        <v>457</v>
      </c>
      <c r="C400" s="96" t="s">
        <v>463</v>
      </c>
      <c r="D400" s="96" t="s">
        <v>466</v>
      </c>
      <c r="E400" s="97" t="s">
        <v>471</v>
      </c>
    </row>
    <row r="401" spans="1:5" x14ac:dyDescent="0.2">
      <c r="A401" s="109" t="s">
        <v>336</v>
      </c>
      <c r="B401" s="110" t="s">
        <v>457</v>
      </c>
      <c r="C401" s="96" t="s">
        <v>463</v>
      </c>
      <c r="D401" s="96" t="s">
        <v>466</v>
      </c>
      <c r="E401" s="97" t="s">
        <v>471</v>
      </c>
    </row>
    <row r="402" spans="1:5" x14ac:dyDescent="0.2">
      <c r="A402" s="109" t="s">
        <v>337</v>
      </c>
      <c r="B402" s="110" t="s">
        <v>457</v>
      </c>
      <c r="C402" s="96" t="s">
        <v>463</v>
      </c>
      <c r="D402" s="96" t="s">
        <v>466</v>
      </c>
      <c r="E402" s="97" t="s">
        <v>471</v>
      </c>
    </row>
    <row r="403" spans="1:5" ht="13.5" thickBot="1" x14ac:dyDescent="0.25">
      <c r="A403" s="111" t="s">
        <v>338</v>
      </c>
      <c r="B403" s="112" t="s">
        <v>457</v>
      </c>
      <c r="C403" s="100" t="s">
        <v>463</v>
      </c>
      <c r="D403" s="100" t="s">
        <v>466</v>
      </c>
      <c r="E403" s="101" t="s">
        <v>471</v>
      </c>
    </row>
    <row r="404" spans="1:5" ht="13.5" thickBot="1" x14ac:dyDescent="0.25"/>
    <row r="405" spans="1:5" x14ac:dyDescent="0.2">
      <c r="A405" s="90" t="s">
        <v>0</v>
      </c>
      <c r="B405" s="91" t="s">
        <v>1</v>
      </c>
      <c r="C405" s="91" t="s">
        <v>475</v>
      </c>
      <c r="D405" s="91" t="s">
        <v>476</v>
      </c>
      <c r="E405" s="92" t="s">
        <v>477</v>
      </c>
    </row>
    <row r="406" spans="1:5" x14ac:dyDescent="0.2">
      <c r="A406" s="117" t="s">
        <v>484</v>
      </c>
      <c r="B406" s="123" t="s">
        <v>460</v>
      </c>
      <c r="C406" s="96" t="s">
        <v>463</v>
      </c>
      <c r="D406" s="96" t="s">
        <v>467</v>
      </c>
      <c r="E406" s="97" t="s">
        <v>471</v>
      </c>
    </row>
    <row r="407" spans="1:5" x14ac:dyDescent="0.2">
      <c r="A407" s="117" t="s">
        <v>373</v>
      </c>
      <c r="B407" s="123" t="s">
        <v>459</v>
      </c>
      <c r="C407" s="96" t="s">
        <v>463</v>
      </c>
      <c r="D407" s="96" t="s">
        <v>467</v>
      </c>
      <c r="E407" s="97" t="s">
        <v>471</v>
      </c>
    </row>
    <row r="408" spans="1:5" x14ac:dyDescent="0.2">
      <c r="A408" s="117" t="s">
        <v>485</v>
      </c>
      <c r="B408" s="123" t="s">
        <v>460</v>
      </c>
      <c r="C408" s="96" t="s">
        <v>463</v>
      </c>
      <c r="D408" s="96" t="s">
        <v>467</v>
      </c>
      <c r="E408" s="97" t="s">
        <v>471</v>
      </c>
    </row>
    <row r="409" spans="1:5" x14ac:dyDescent="0.2">
      <c r="A409" s="117" t="s">
        <v>489</v>
      </c>
      <c r="B409" s="123" t="s">
        <v>460</v>
      </c>
      <c r="C409" s="96" t="s">
        <v>463</v>
      </c>
      <c r="D409" s="96" t="s">
        <v>467</v>
      </c>
      <c r="E409" s="97" t="s">
        <v>471</v>
      </c>
    </row>
    <row r="410" spans="1:5" x14ac:dyDescent="0.2">
      <c r="A410" s="117" t="s">
        <v>502</v>
      </c>
      <c r="B410" s="123" t="s">
        <v>460</v>
      </c>
      <c r="C410" s="96" t="s">
        <v>463</v>
      </c>
      <c r="D410" s="96" t="s">
        <v>467</v>
      </c>
      <c r="E410" s="97" t="s">
        <v>471</v>
      </c>
    </row>
    <row r="411" spans="1:5" x14ac:dyDescent="0.2">
      <c r="A411" s="127" t="s">
        <v>369</v>
      </c>
      <c r="B411" s="128" t="s">
        <v>452</v>
      </c>
      <c r="C411" s="96" t="s">
        <v>463</v>
      </c>
      <c r="D411" s="96" t="s">
        <v>467</v>
      </c>
      <c r="E411" s="97" t="s">
        <v>471</v>
      </c>
    </row>
    <row r="412" spans="1:5" x14ac:dyDescent="0.2">
      <c r="A412" s="127" t="s">
        <v>370</v>
      </c>
      <c r="B412" s="128" t="s">
        <v>452</v>
      </c>
      <c r="C412" s="96" t="s">
        <v>463</v>
      </c>
      <c r="D412" s="96" t="s">
        <v>467</v>
      </c>
      <c r="E412" s="97" t="s">
        <v>471</v>
      </c>
    </row>
    <row r="413" spans="1:5" x14ac:dyDescent="0.2">
      <c r="A413" s="127" t="s">
        <v>371</v>
      </c>
      <c r="B413" s="128" t="s">
        <v>452</v>
      </c>
      <c r="C413" s="96" t="s">
        <v>463</v>
      </c>
      <c r="D413" s="96" t="s">
        <v>467</v>
      </c>
      <c r="E413" s="97" t="s">
        <v>471</v>
      </c>
    </row>
    <row r="414" spans="1:5" x14ac:dyDescent="0.2">
      <c r="A414" s="127" t="s">
        <v>372</v>
      </c>
      <c r="B414" s="128" t="s">
        <v>452</v>
      </c>
      <c r="C414" s="96" t="s">
        <v>463</v>
      </c>
      <c r="D414" s="96" t="s">
        <v>467</v>
      </c>
      <c r="E414" s="97" t="s">
        <v>471</v>
      </c>
    </row>
    <row r="415" spans="1:5" x14ac:dyDescent="0.2">
      <c r="A415" s="117" t="s">
        <v>610</v>
      </c>
      <c r="B415" s="123" t="s">
        <v>619</v>
      </c>
      <c r="C415" s="96" t="s">
        <v>463</v>
      </c>
      <c r="D415" s="96" t="s">
        <v>467</v>
      </c>
      <c r="E415" s="97" t="s">
        <v>471</v>
      </c>
    </row>
    <row r="416" spans="1:5" x14ac:dyDescent="0.2">
      <c r="A416" s="117" t="s">
        <v>615</v>
      </c>
      <c r="B416" s="123" t="s">
        <v>619</v>
      </c>
      <c r="C416" s="96" t="s">
        <v>463</v>
      </c>
      <c r="D416" s="96" t="s">
        <v>467</v>
      </c>
      <c r="E416" s="97" t="s">
        <v>471</v>
      </c>
    </row>
    <row r="417" spans="1:11" x14ac:dyDescent="0.2">
      <c r="A417" s="117" t="s">
        <v>641</v>
      </c>
      <c r="B417" s="123" t="s">
        <v>619</v>
      </c>
      <c r="C417" s="96" t="s">
        <v>463</v>
      </c>
      <c r="D417" s="96" t="s">
        <v>467</v>
      </c>
      <c r="E417" s="97" t="s">
        <v>471</v>
      </c>
    </row>
    <row r="418" spans="1:11" x14ac:dyDescent="0.2">
      <c r="A418" s="117" t="s">
        <v>579</v>
      </c>
      <c r="B418" s="123" t="s">
        <v>460</v>
      </c>
      <c r="C418" s="96" t="s">
        <v>463</v>
      </c>
      <c r="D418" s="96" t="s">
        <v>467</v>
      </c>
      <c r="E418" s="97" t="s">
        <v>471</v>
      </c>
    </row>
    <row r="419" spans="1:11" x14ac:dyDescent="0.2">
      <c r="A419" s="117" t="s">
        <v>600</v>
      </c>
      <c r="B419" s="123" t="s">
        <v>460</v>
      </c>
      <c r="C419" s="96" t="s">
        <v>463</v>
      </c>
      <c r="D419" s="96" t="s">
        <v>467</v>
      </c>
      <c r="E419" s="97" t="s">
        <v>471</v>
      </c>
    </row>
    <row r="420" spans="1:11" ht="13.5" thickBot="1" x14ac:dyDescent="0.25">
      <c r="A420" s="122" t="s">
        <v>629</v>
      </c>
      <c r="B420" s="124" t="s">
        <v>460</v>
      </c>
      <c r="C420" s="105" t="s">
        <v>463</v>
      </c>
      <c r="D420" s="100" t="s">
        <v>467</v>
      </c>
      <c r="E420" s="79" t="s">
        <v>471</v>
      </c>
    </row>
    <row r="421" spans="1:11" ht="13.5" thickBot="1" x14ac:dyDescent="0.25"/>
    <row r="422" spans="1:11" ht="13.5" thickBot="1" x14ac:dyDescent="0.25">
      <c r="A422" s="90" t="s">
        <v>0</v>
      </c>
      <c r="B422" s="91" t="s">
        <v>1</v>
      </c>
      <c r="C422" s="91" t="s">
        <v>475</v>
      </c>
      <c r="D422" s="91" t="s">
        <v>476</v>
      </c>
      <c r="E422" s="92" t="s">
        <v>477</v>
      </c>
      <c r="G422" s="90" t="s">
        <v>0</v>
      </c>
      <c r="H422" s="91" t="s">
        <v>1</v>
      </c>
      <c r="I422" s="91" t="s">
        <v>475</v>
      </c>
      <c r="J422" s="91" t="s">
        <v>476</v>
      </c>
      <c r="K422" s="92" t="s">
        <v>477</v>
      </c>
    </row>
    <row r="423" spans="1:11" ht="13.5" thickBot="1" x14ac:dyDescent="0.25">
      <c r="A423" s="119" t="s">
        <v>410</v>
      </c>
      <c r="B423" s="126" t="s">
        <v>461</v>
      </c>
      <c r="C423" s="120" t="s">
        <v>463</v>
      </c>
      <c r="D423" s="120" t="s">
        <v>464</v>
      </c>
      <c r="E423" s="121" t="s">
        <v>472</v>
      </c>
      <c r="G423" s="111" t="s">
        <v>297</v>
      </c>
      <c r="H423" s="112" t="s">
        <v>454</v>
      </c>
      <c r="I423" s="100" t="s">
        <v>465</v>
      </c>
      <c r="J423" s="100" t="s">
        <v>464</v>
      </c>
      <c r="K423" s="101" t="s">
        <v>472</v>
      </c>
    </row>
    <row r="424" spans="1:11" x14ac:dyDescent="0.2">
      <c r="A424" s="109" t="s">
        <v>412</v>
      </c>
      <c r="B424" s="110" t="s">
        <v>461</v>
      </c>
      <c r="C424" s="96" t="s">
        <v>463</v>
      </c>
      <c r="D424" s="96" t="s">
        <v>464</v>
      </c>
      <c r="E424" s="97" t="s">
        <v>472</v>
      </c>
    </row>
    <row r="425" spans="1:11" x14ac:dyDescent="0.2">
      <c r="A425" s="109" t="s">
        <v>411</v>
      </c>
      <c r="B425" s="110" t="s">
        <v>461</v>
      </c>
      <c r="C425" s="96" t="s">
        <v>463</v>
      </c>
      <c r="D425" s="96" t="s">
        <v>464</v>
      </c>
      <c r="E425" s="97" t="s">
        <v>472</v>
      </c>
    </row>
    <row r="426" spans="1:11" x14ac:dyDescent="0.2">
      <c r="A426" s="109" t="s">
        <v>409</v>
      </c>
      <c r="B426" s="110" t="s">
        <v>461</v>
      </c>
      <c r="C426" s="96" t="s">
        <v>463</v>
      </c>
      <c r="D426" s="96" t="s">
        <v>464</v>
      </c>
      <c r="E426" s="97" t="s">
        <v>472</v>
      </c>
    </row>
    <row r="427" spans="1:11" x14ac:dyDescent="0.2">
      <c r="A427" s="109" t="s">
        <v>280</v>
      </c>
      <c r="B427" s="110" t="s">
        <v>453</v>
      </c>
      <c r="C427" s="96" t="s">
        <v>463</v>
      </c>
      <c r="D427" s="96" t="s">
        <v>464</v>
      </c>
      <c r="E427" s="97" t="s">
        <v>472</v>
      </c>
    </row>
    <row r="428" spans="1:11" x14ac:dyDescent="0.2">
      <c r="A428" s="109" t="s">
        <v>281</v>
      </c>
      <c r="B428" s="110" t="s">
        <v>453</v>
      </c>
      <c r="C428" s="96" t="s">
        <v>463</v>
      </c>
      <c r="D428" s="96" t="s">
        <v>464</v>
      </c>
      <c r="E428" s="97" t="s">
        <v>472</v>
      </c>
    </row>
    <row r="429" spans="1:11" x14ac:dyDescent="0.2">
      <c r="A429" s="109" t="s">
        <v>282</v>
      </c>
      <c r="B429" s="110" t="s">
        <v>453</v>
      </c>
      <c r="C429" s="96" t="s">
        <v>463</v>
      </c>
      <c r="D429" s="96" t="s">
        <v>464</v>
      </c>
      <c r="E429" s="97" t="s">
        <v>472</v>
      </c>
    </row>
    <row r="430" spans="1:11" x14ac:dyDescent="0.2">
      <c r="A430" s="109" t="s">
        <v>283</v>
      </c>
      <c r="B430" s="110" t="s">
        <v>453</v>
      </c>
      <c r="C430" s="96" t="s">
        <v>463</v>
      </c>
      <c r="D430" s="96" t="s">
        <v>464</v>
      </c>
      <c r="E430" s="97" t="s">
        <v>472</v>
      </c>
    </row>
    <row r="431" spans="1:11" x14ac:dyDescent="0.2">
      <c r="A431" s="109" t="s">
        <v>284</v>
      </c>
      <c r="B431" s="110" t="s">
        <v>453</v>
      </c>
      <c r="C431" s="96" t="s">
        <v>463</v>
      </c>
      <c r="D431" s="96" t="s">
        <v>464</v>
      </c>
      <c r="E431" s="97" t="s">
        <v>472</v>
      </c>
    </row>
    <row r="432" spans="1:11" x14ac:dyDescent="0.2">
      <c r="A432" s="109" t="s">
        <v>285</v>
      </c>
      <c r="B432" s="110" t="s">
        <v>453</v>
      </c>
      <c r="C432" s="96" t="s">
        <v>463</v>
      </c>
      <c r="D432" s="96" t="s">
        <v>464</v>
      </c>
      <c r="E432" s="97" t="s">
        <v>472</v>
      </c>
    </row>
    <row r="433" spans="1:5" x14ac:dyDescent="0.2">
      <c r="A433" s="109" t="s">
        <v>445</v>
      </c>
      <c r="B433" s="110" t="s">
        <v>462</v>
      </c>
      <c r="C433" s="96" t="s">
        <v>463</v>
      </c>
      <c r="D433" s="96" t="s">
        <v>464</v>
      </c>
      <c r="E433" s="97" t="s">
        <v>472</v>
      </c>
    </row>
    <row r="434" spans="1:5" x14ac:dyDescent="0.2">
      <c r="A434" s="109" t="s">
        <v>446</v>
      </c>
      <c r="B434" s="110" t="s">
        <v>462</v>
      </c>
      <c r="C434" s="96" t="s">
        <v>463</v>
      </c>
      <c r="D434" s="96" t="s">
        <v>464</v>
      </c>
      <c r="E434" s="97" t="s">
        <v>472</v>
      </c>
    </row>
    <row r="435" spans="1:5" x14ac:dyDescent="0.2">
      <c r="A435" s="109" t="s">
        <v>275</v>
      </c>
      <c r="B435" s="110" t="s">
        <v>451</v>
      </c>
      <c r="C435" s="96" t="s">
        <v>463</v>
      </c>
      <c r="D435" s="96" t="s">
        <v>464</v>
      </c>
      <c r="E435" s="97" t="s">
        <v>472</v>
      </c>
    </row>
    <row r="436" spans="1:5" x14ac:dyDescent="0.2">
      <c r="A436" s="109" t="s">
        <v>276</v>
      </c>
      <c r="B436" s="110" t="s">
        <v>451</v>
      </c>
      <c r="C436" s="96" t="s">
        <v>463</v>
      </c>
      <c r="D436" s="96" t="s">
        <v>464</v>
      </c>
      <c r="E436" s="97" t="s">
        <v>472</v>
      </c>
    </row>
    <row r="437" spans="1:5" x14ac:dyDescent="0.2">
      <c r="A437" s="109" t="s">
        <v>277</v>
      </c>
      <c r="B437" s="110" t="s">
        <v>451</v>
      </c>
      <c r="C437" s="96" t="s">
        <v>463</v>
      </c>
      <c r="D437" s="96" t="s">
        <v>464</v>
      </c>
      <c r="E437" s="97" t="s">
        <v>472</v>
      </c>
    </row>
    <row r="438" spans="1:5" x14ac:dyDescent="0.2">
      <c r="A438" s="109" t="s">
        <v>278</v>
      </c>
      <c r="B438" s="110" t="s">
        <v>452</v>
      </c>
      <c r="C438" s="96" t="s">
        <v>463</v>
      </c>
      <c r="D438" s="96" t="s">
        <v>464</v>
      </c>
      <c r="E438" s="97" t="s">
        <v>472</v>
      </c>
    </row>
    <row r="439" spans="1:5" x14ac:dyDescent="0.2">
      <c r="A439" s="109" t="s">
        <v>279</v>
      </c>
      <c r="B439" s="110" t="s">
        <v>458</v>
      </c>
      <c r="C439" s="96" t="s">
        <v>463</v>
      </c>
      <c r="D439" s="96" t="s">
        <v>464</v>
      </c>
      <c r="E439" s="97" t="s">
        <v>472</v>
      </c>
    </row>
    <row r="440" spans="1:5" x14ac:dyDescent="0.2">
      <c r="A440" s="109" t="s">
        <v>286</v>
      </c>
      <c r="B440" s="110" t="s">
        <v>454</v>
      </c>
      <c r="C440" s="96" t="s">
        <v>463</v>
      </c>
      <c r="D440" s="96" t="s">
        <v>464</v>
      </c>
      <c r="E440" s="97" t="s">
        <v>472</v>
      </c>
    </row>
    <row r="441" spans="1:5" x14ac:dyDescent="0.2">
      <c r="A441" s="109" t="s">
        <v>287</v>
      </c>
      <c r="B441" s="110" t="s">
        <v>454</v>
      </c>
      <c r="C441" s="96" t="s">
        <v>463</v>
      </c>
      <c r="D441" s="96" t="s">
        <v>464</v>
      </c>
      <c r="E441" s="97" t="s">
        <v>472</v>
      </c>
    </row>
    <row r="442" spans="1:5" x14ac:dyDescent="0.2">
      <c r="A442" s="109" t="s">
        <v>288</v>
      </c>
      <c r="B442" s="110" t="s">
        <v>454</v>
      </c>
      <c r="C442" s="96" t="s">
        <v>463</v>
      </c>
      <c r="D442" s="96" t="s">
        <v>464</v>
      </c>
      <c r="E442" s="97" t="s">
        <v>472</v>
      </c>
    </row>
    <row r="443" spans="1:5" x14ac:dyDescent="0.2">
      <c r="A443" s="109" t="s">
        <v>289</v>
      </c>
      <c r="B443" s="110" t="s">
        <v>454</v>
      </c>
      <c r="C443" s="96" t="s">
        <v>463</v>
      </c>
      <c r="D443" s="96" t="s">
        <v>464</v>
      </c>
      <c r="E443" s="97" t="s">
        <v>472</v>
      </c>
    </row>
    <row r="444" spans="1:5" x14ac:dyDescent="0.2">
      <c r="A444" s="109" t="s">
        <v>290</v>
      </c>
      <c r="B444" s="110" t="s">
        <v>454</v>
      </c>
      <c r="C444" s="96" t="s">
        <v>463</v>
      </c>
      <c r="D444" s="96" t="s">
        <v>464</v>
      </c>
      <c r="E444" s="97" t="s">
        <v>472</v>
      </c>
    </row>
    <row r="445" spans="1:5" x14ac:dyDescent="0.2">
      <c r="A445" s="109" t="s">
        <v>291</v>
      </c>
      <c r="B445" s="110" t="s">
        <v>455</v>
      </c>
      <c r="C445" s="96" t="s">
        <v>463</v>
      </c>
      <c r="D445" s="96" t="s">
        <v>464</v>
      </c>
      <c r="E445" s="97" t="s">
        <v>472</v>
      </c>
    </row>
    <row r="446" spans="1:5" x14ac:dyDescent="0.2">
      <c r="A446" s="109" t="s">
        <v>292</v>
      </c>
      <c r="B446" s="110" t="s">
        <v>455</v>
      </c>
      <c r="C446" s="96" t="s">
        <v>463</v>
      </c>
      <c r="D446" s="96" t="s">
        <v>464</v>
      </c>
      <c r="E446" s="97" t="s">
        <v>472</v>
      </c>
    </row>
    <row r="447" spans="1:5" x14ac:dyDescent="0.2">
      <c r="A447" s="109" t="s">
        <v>293</v>
      </c>
      <c r="B447" s="110" t="s">
        <v>455</v>
      </c>
      <c r="C447" s="96" t="s">
        <v>463</v>
      </c>
      <c r="D447" s="96" t="s">
        <v>464</v>
      </c>
      <c r="E447" s="97" t="s">
        <v>472</v>
      </c>
    </row>
    <row r="448" spans="1:5" x14ac:dyDescent="0.2">
      <c r="A448" s="109" t="s">
        <v>294</v>
      </c>
      <c r="B448" s="110" t="s">
        <v>455</v>
      </c>
      <c r="C448" s="96" t="s">
        <v>463</v>
      </c>
      <c r="D448" s="96" t="s">
        <v>464</v>
      </c>
      <c r="E448" s="97" t="s">
        <v>472</v>
      </c>
    </row>
    <row r="449" spans="1:5" x14ac:dyDescent="0.2">
      <c r="A449" s="109" t="s">
        <v>295</v>
      </c>
      <c r="B449" s="110" t="s">
        <v>455</v>
      </c>
      <c r="C449" s="96" t="s">
        <v>463</v>
      </c>
      <c r="D449" s="96" t="s">
        <v>464</v>
      </c>
      <c r="E449" s="97" t="s">
        <v>472</v>
      </c>
    </row>
    <row r="450" spans="1:5" x14ac:dyDescent="0.2">
      <c r="A450" s="109" t="s">
        <v>480</v>
      </c>
      <c r="B450" s="110" t="s">
        <v>460</v>
      </c>
      <c r="C450" s="96" t="s">
        <v>463</v>
      </c>
      <c r="D450" s="96" t="s">
        <v>464</v>
      </c>
      <c r="E450" s="97" t="s">
        <v>472</v>
      </c>
    </row>
    <row r="451" spans="1:5" x14ac:dyDescent="0.2">
      <c r="A451" s="109" t="s">
        <v>491</v>
      </c>
      <c r="B451" s="110" t="s">
        <v>460</v>
      </c>
      <c r="C451" s="96" t="s">
        <v>463</v>
      </c>
      <c r="D451" s="96" t="s">
        <v>464</v>
      </c>
      <c r="E451" s="97" t="s">
        <v>472</v>
      </c>
    </row>
    <row r="452" spans="1:5" x14ac:dyDescent="0.2">
      <c r="A452" s="109" t="s">
        <v>493</v>
      </c>
      <c r="B452" s="110" t="s">
        <v>460</v>
      </c>
      <c r="C452" s="96" t="s">
        <v>463</v>
      </c>
      <c r="D452" s="96" t="s">
        <v>464</v>
      </c>
      <c r="E452" s="97" t="s">
        <v>472</v>
      </c>
    </row>
    <row r="453" spans="1:5" x14ac:dyDescent="0.2">
      <c r="A453" s="109" t="s">
        <v>513</v>
      </c>
      <c r="B453" s="110" t="s">
        <v>460</v>
      </c>
      <c r="C453" s="96" t="s">
        <v>463</v>
      </c>
      <c r="D453" s="96" t="s">
        <v>464</v>
      </c>
      <c r="E453" s="97" t="s">
        <v>472</v>
      </c>
    </row>
    <row r="454" spans="1:5" x14ac:dyDescent="0.2">
      <c r="A454" s="109" t="s">
        <v>528</v>
      </c>
      <c r="B454" s="110" t="s">
        <v>460</v>
      </c>
      <c r="C454" s="96" t="s">
        <v>463</v>
      </c>
      <c r="D454" s="96" t="s">
        <v>464</v>
      </c>
      <c r="E454" s="97" t="s">
        <v>472</v>
      </c>
    </row>
    <row r="455" spans="1:5" x14ac:dyDescent="0.2">
      <c r="A455" s="109" t="s">
        <v>532</v>
      </c>
      <c r="B455" s="110" t="s">
        <v>460</v>
      </c>
      <c r="C455" s="96" t="s">
        <v>463</v>
      </c>
      <c r="D455" s="96" t="s">
        <v>464</v>
      </c>
      <c r="E455" s="97" t="s">
        <v>472</v>
      </c>
    </row>
    <row r="456" spans="1:5" x14ac:dyDescent="0.2">
      <c r="A456" s="109" t="s">
        <v>537</v>
      </c>
      <c r="B456" s="110" t="s">
        <v>460</v>
      </c>
      <c r="C456" s="96" t="s">
        <v>463</v>
      </c>
      <c r="D456" s="96" t="s">
        <v>464</v>
      </c>
      <c r="E456" s="97" t="s">
        <v>472</v>
      </c>
    </row>
    <row r="457" spans="1:5" x14ac:dyDescent="0.2">
      <c r="A457" s="109" t="s">
        <v>554</v>
      </c>
      <c r="B457" s="110" t="s">
        <v>460</v>
      </c>
      <c r="C457" s="96" t="s">
        <v>463</v>
      </c>
      <c r="D457" s="96" t="s">
        <v>464</v>
      </c>
      <c r="E457" s="97" t="s">
        <v>472</v>
      </c>
    </row>
    <row r="458" spans="1:5" x14ac:dyDescent="0.2">
      <c r="A458" s="109" t="s">
        <v>565</v>
      </c>
      <c r="B458" s="110" t="s">
        <v>460</v>
      </c>
      <c r="C458" s="96" t="s">
        <v>463</v>
      </c>
      <c r="D458" s="96" t="s">
        <v>464</v>
      </c>
      <c r="E458" s="97" t="s">
        <v>472</v>
      </c>
    </row>
    <row r="459" spans="1:5" x14ac:dyDescent="0.2">
      <c r="A459" s="109" t="s">
        <v>588</v>
      </c>
      <c r="B459" s="110" t="s">
        <v>460</v>
      </c>
      <c r="C459" s="96" t="s">
        <v>463</v>
      </c>
      <c r="D459" s="96" t="s">
        <v>464</v>
      </c>
      <c r="E459" s="97" t="s">
        <v>472</v>
      </c>
    </row>
    <row r="460" spans="1:5" x14ac:dyDescent="0.2">
      <c r="A460" s="109" t="s">
        <v>593</v>
      </c>
      <c r="B460" s="110" t="s">
        <v>460</v>
      </c>
      <c r="C460" s="96" t="s">
        <v>463</v>
      </c>
      <c r="D460" s="96" t="s">
        <v>464</v>
      </c>
      <c r="E460" s="97" t="s">
        <v>472</v>
      </c>
    </row>
    <row r="461" spans="1:5" x14ac:dyDescent="0.2">
      <c r="A461" s="117" t="s">
        <v>296</v>
      </c>
      <c r="B461" s="110" t="str">
        <f>IF(A461="","",VLOOKUP(A461,LISTAS!$F$5:$G$1006,2,0))</f>
        <v>PEN LIFE</v>
      </c>
      <c r="C461" s="96" t="s">
        <v>463</v>
      </c>
      <c r="D461" s="96" t="s">
        <v>464</v>
      </c>
      <c r="E461" s="97" t="s">
        <v>472</v>
      </c>
    </row>
    <row r="462" spans="1:5" ht="13.5" thickBot="1" x14ac:dyDescent="0.25">
      <c r="A462" s="122" t="s">
        <v>616</v>
      </c>
      <c r="B462" s="112" t="str">
        <f>IF(A462="","",VLOOKUP(A462,LISTAS!$F$5:$G$1006,2,0))</f>
        <v>ARBOS S.B.C.</v>
      </c>
      <c r="C462" s="100" t="s">
        <v>463</v>
      </c>
      <c r="D462" s="100" t="s">
        <v>464</v>
      </c>
      <c r="E462" s="101" t="s">
        <v>472</v>
      </c>
    </row>
    <row r="464" spans="1:5" ht="13.5" thickBot="1" x14ac:dyDescent="0.25"/>
    <row r="465" spans="1:11" x14ac:dyDescent="0.2">
      <c r="A465" s="90" t="s">
        <v>0</v>
      </c>
      <c r="B465" s="91" t="s">
        <v>1</v>
      </c>
      <c r="C465" s="120" t="s">
        <v>475</v>
      </c>
      <c r="D465" s="120" t="s">
        <v>476</v>
      </c>
      <c r="E465" s="121" t="s">
        <v>477</v>
      </c>
      <c r="G465" s="90" t="s">
        <v>0</v>
      </c>
      <c r="H465" s="91" t="s">
        <v>1</v>
      </c>
      <c r="I465" s="91" t="s">
        <v>475</v>
      </c>
      <c r="J465" s="91" t="s">
        <v>476</v>
      </c>
      <c r="K465" s="92" t="s">
        <v>477</v>
      </c>
    </row>
    <row r="466" spans="1:11" x14ac:dyDescent="0.2">
      <c r="A466" s="109" t="s">
        <v>418</v>
      </c>
      <c r="B466" s="110" t="s">
        <v>461</v>
      </c>
      <c r="C466" s="96" t="s">
        <v>463</v>
      </c>
      <c r="D466" s="96" t="s">
        <v>466</v>
      </c>
      <c r="E466" s="97" t="s">
        <v>472</v>
      </c>
      <c r="G466" s="133" t="s">
        <v>362</v>
      </c>
      <c r="H466" s="106" t="s">
        <v>454</v>
      </c>
      <c r="I466" s="96" t="s">
        <v>465</v>
      </c>
      <c r="J466" s="96" t="s">
        <v>466</v>
      </c>
      <c r="K466" s="97" t="s">
        <v>472</v>
      </c>
    </row>
    <row r="467" spans="1:11" ht="13.5" thickBot="1" x14ac:dyDescent="0.25">
      <c r="A467" s="109" t="s">
        <v>350</v>
      </c>
      <c r="B467" s="110" t="s">
        <v>453</v>
      </c>
      <c r="C467" s="96" t="s">
        <v>463</v>
      </c>
      <c r="D467" s="96" t="s">
        <v>466</v>
      </c>
      <c r="E467" s="97" t="s">
        <v>472</v>
      </c>
      <c r="G467" s="111" t="s">
        <v>363</v>
      </c>
      <c r="H467" s="99" t="s">
        <v>454</v>
      </c>
      <c r="I467" s="100" t="s">
        <v>465</v>
      </c>
      <c r="J467" s="100" t="s">
        <v>466</v>
      </c>
      <c r="K467" s="101" t="s">
        <v>472</v>
      </c>
    </row>
    <row r="468" spans="1:11" x14ac:dyDescent="0.2">
      <c r="A468" s="109" t="s">
        <v>351</v>
      </c>
      <c r="B468" s="110" t="s">
        <v>453</v>
      </c>
      <c r="C468" s="96" t="s">
        <v>463</v>
      </c>
      <c r="D468" s="96" t="s">
        <v>466</v>
      </c>
      <c r="E468" s="97" t="s">
        <v>472</v>
      </c>
    </row>
    <row r="469" spans="1:11" x14ac:dyDescent="0.2">
      <c r="A469" s="109" t="s">
        <v>450</v>
      </c>
      <c r="B469" s="110" t="s">
        <v>462</v>
      </c>
      <c r="C469" s="96" t="s">
        <v>463</v>
      </c>
      <c r="D469" s="96" t="s">
        <v>466</v>
      </c>
      <c r="E469" s="97" t="s">
        <v>472</v>
      </c>
    </row>
    <row r="470" spans="1:11" x14ac:dyDescent="0.2">
      <c r="A470" s="109" t="s">
        <v>346</v>
      </c>
      <c r="B470" s="110" t="s">
        <v>452</v>
      </c>
      <c r="C470" s="96" t="s">
        <v>463</v>
      </c>
      <c r="D470" s="96" t="s">
        <v>466</v>
      </c>
      <c r="E470" s="97" t="s">
        <v>472</v>
      </c>
    </row>
    <row r="471" spans="1:11" x14ac:dyDescent="0.2">
      <c r="A471" s="109" t="s">
        <v>347</v>
      </c>
      <c r="B471" s="110" t="s">
        <v>452</v>
      </c>
      <c r="C471" s="96" t="s">
        <v>463</v>
      </c>
      <c r="D471" s="96" t="s">
        <v>466</v>
      </c>
      <c r="E471" s="97" t="s">
        <v>472</v>
      </c>
    </row>
    <row r="472" spans="1:11" x14ac:dyDescent="0.2">
      <c r="A472" s="109" t="s">
        <v>348</v>
      </c>
      <c r="B472" s="110" t="s">
        <v>452</v>
      </c>
      <c r="C472" s="96" t="s">
        <v>463</v>
      </c>
      <c r="D472" s="96" t="s">
        <v>466</v>
      </c>
      <c r="E472" s="97" t="s">
        <v>472</v>
      </c>
    </row>
    <row r="473" spans="1:11" x14ac:dyDescent="0.2">
      <c r="A473" s="109" t="s">
        <v>349</v>
      </c>
      <c r="B473" s="110" t="s">
        <v>452</v>
      </c>
      <c r="C473" s="96" t="s">
        <v>463</v>
      </c>
      <c r="D473" s="96" t="s">
        <v>466</v>
      </c>
      <c r="E473" s="97" t="s">
        <v>472</v>
      </c>
    </row>
    <row r="474" spans="1:11" x14ac:dyDescent="0.2">
      <c r="A474" s="109" t="s">
        <v>352</v>
      </c>
      <c r="B474" s="110" t="s">
        <v>454</v>
      </c>
      <c r="C474" s="96" t="s">
        <v>463</v>
      </c>
      <c r="D474" s="96" t="s">
        <v>466</v>
      </c>
      <c r="E474" s="97" t="s">
        <v>472</v>
      </c>
    </row>
    <row r="475" spans="1:11" x14ac:dyDescent="0.2">
      <c r="A475" s="109" t="s">
        <v>353</v>
      </c>
      <c r="B475" s="110" t="s">
        <v>454</v>
      </c>
      <c r="C475" s="96" t="s">
        <v>463</v>
      </c>
      <c r="D475" s="96" t="s">
        <v>466</v>
      </c>
      <c r="E475" s="97" t="s">
        <v>472</v>
      </c>
    </row>
    <row r="476" spans="1:11" x14ac:dyDescent="0.2">
      <c r="A476" s="109" t="s">
        <v>354</v>
      </c>
      <c r="B476" s="110" t="s">
        <v>454</v>
      </c>
      <c r="C476" s="96" t="s">
        <v>463</v>
      </c>
      <c r="D476" s="96" t="s">
        <v>466</v>
      </c>
      <c r="E476" s="97" t="s">
        <v>472</v>
      </c>
    </row>
    <row r="477" spans="1:11" x14ac:dyDescent="0.2">
      <c r="A477" s="109" t="s">
        <v>355</v>
      </c>
      <c r="B477" s="110" t="s">
        <v>454</v>
      </c>
      <c r="C477" s="96" t="s">
        <v>463</v>
      </c>
      <c r="D477" s="96" t="s">
        <v>466</v>
      </c>
      <c r="E477" s="97" t="s">
        <v>472</v>
      </c>
    </row>
    <row r="478" spans="1:11" x14ac:dyDescent="0.2">
      <c r="A478" s="109" t="s">
        <v>356</v>
      </c>
      <c r="B478" s="110" t="s">
        <v>454</v>
      </c>
      <c r="C478" s="96" t="s">
        <v>463</v>
      </c>
      <c r="D478" s="96" t="s">
        <v>466</v>
      </c>
      <c r="E478" s="97" t="s">
        <v>472</v>
      </c>
    </row>
    <row r="479" spans="1:11" x14ac:dyDescent="0.2">
      <c r="A479" s="109" t="s">
        <v>357</v>
      </c>
      <c r="B479" s="110" t="s">
        <v>454</v>
      </c>
      <c r="C479" s="96" t="s">
        <v>463</v>
      </c>
      <c r="D479" s="96" t="s">
        <v>466</v>
      </c>
      <c r="E479" s="97" t="s">
        <v>472</v>
      </c>
    </row>
    <row r="480" spans="1:11" x14ac:dyDescent="0.2">
      <c r="A480" s="109" t="s">
        <v>358</v>
      </c>
      <c r="B480" s="110" t="s">
        <v>456</v>
      </c>
      <c r="C480" s="96" t="s">
        <v>463</v>
      </c>
      <c r="D480" s="96" t="s">
        <v>466</v>
      </c>
      <c r="E480" s="97" t="s">
        <v>472</v>
      </c>
    </row>
    <row r="481" spans="1:11" x14ac:dyDescent="0.2">
      <c r="A481" s="109" t="s">
        <v>591</v>
      </c>
      <c r="B481" s="110" t="s">
        <v>460</v>
      </c>
      <c r="C481" s="96" t="s">
        <v>463</v>
      </c>
      <c r="D481" s="96" t="s">
        <v>466</v>
      </c>
      <c r="E481" s="97" t="s">
        <v>472</v>
      </c>
    </row>
    <row r="482" spans="1:11" x14ac:dyDescent="0.2">
      <c r="A482" s="109" t="s">
        <v>603</v>
      </c>
      <c r="B482" s="110" t="s">
        <v>460</v>
      </c>
      <c r="C482" s="96" t="s">
        <v>463</v>
      </c>
      <c r="D482" s="96" t="s">
        <v>466</v>
      </c>
      <c r="E482" s="97" t="s">
        <v>472</v>
      </c>
    </row>
    <row r="483" spans="1:11" x14ac:dyDescent="0.2">
      <c r="A483" s="109" t="s">
        <v>359</v>
      </c>
      <c r="B483" s="110" t="s">
        <v>457</v>
      </c>
      <c r="C483" s="96" t="s">
        <v>463</v>
      </c>
      <c r="D483" s="96" t="s">
        <v>466</v>
      </c>
      <c r="E483" s="97" t="s">
        <v>472</v>
      </c>
    </row>
    <row r="484" spans="1:11" x14ac:dyDescent="0.2">
      <c r="A484" s="109" t="s">
        <v>360</v>
      </c>
      <c r="B484" s="110" t="s">
        <v>457</v>
      </c>
      <c r="C484" s="96" t="s">
        <v>463</v>
      </c>
      <c r="D484" s="96" t="s">
        <v>466</v>
      </c>
      <c r="E484" s="97" t="s">
        <v>472</v>
      </c>
    </row>
    <row r="485" spans="1:11" x14ac:dyDescent="0.2">
      <c r="A485" s="109" t="s">
        <v>361</v>
      </c>
      <c r="B485" s="110" t="s">
        <v>457</v>
      </c>
      <c r="C485" s="96" t="s">
        <v>463</v>
      </c>
      <c r="D485" s="96" t="s">
        <v>466</v>
      </c>
      <c r="E485" s="97" t="s">
        <v>472</v>
      </c>
    </row>
    <row r="486" spans="1:11" ht="13.5" thickBot="1" x14ac:dyDescent="0.25">
      <c r="A486" s="111" t="s">
        <v>614</v>
      </c>
      <c r="B486" s="112" t="s">
        <v>619</v>
      </c>
      <c r="C486" s="100" t="s">
        <v>463</v>
      </c>
      <c r="D486" s="100" t="s">
        <v>609</v>
      </c>
      <c r="E486" s="101" t="s">
        <v>472</v>
      </c>
    </row>
    <row r="487" spans="1:11" ht="13.5" thickBot="1" x14ac:dyDescent="0.25"/>
    <row r="488" spans="1:11" x14ac:dyDescent="0.2">
      <c r="A488" s="90" t="s">
        <v>0</v>
      </c>
      <c r="B488" s="91" t="s">
        <v>1</v>
      </c>
      <c r="C488" s="91" t="s">
        <v>475</v>
      </c>
      <c r="D488" s="91" t="s">
        <v>476</v>
      </c>
      <c r="E488" s="92" t="s">
        <v>477</v>
      </c>
      <c r="G488" s="90" t="s">
        <v>0</v>
      </c>
      <c r="H488" s="91" t="s">
        <v>1</v>
      </c>
      <c r="I488" s="91" t="s">
        <v>475</v>
      </c>
      <c r="J488" s="91" t="s">
        <v>476</v>
      </c>
      <c r="K488" s="92" t="s">
        <v>477</v>
      </c>
    </row>
    <row r="489" spans="1:11" ht="13.5" thickBot="1" x14ac:dyDescent="0.25">
      <c r="A489" s="109" t="s">
        <v>378</v>
      </c>
      <c r="B489" s="110" t="s">
        <v>453</v>
      </c>
      <c r="C489" s="96" t="s">
        <v>463</v>
      </c>
      <c r="D489" s="96" t="s">
        <v>467</v>
      </c>
      <c r="E489" s="97" t="s">
        <v>472</v>
      </c>
      <c r="G489" s="111" t="s">
        <v>380</v>
      </c>
      <c r="H489" s="99" t="s">
        <v>452</v>
      </c>
      <c r="I489" s="100" t="s">
        <v>465</v>
      </c>
      <c r="J489" s="100" t="s">
        <v>467</v>
      </c>
      <c r="K489" s="101" t="s">
        <v>472</v>
      </c>
    </row>
    <row r="490" spans="1:11" x14ac:dyDescent="0.2">
      <c r="A490" s="109" t="s">
        <v>379</v>
      </c>
      <c r="B490" s="110" t="s">
        <v>453</v>
      </c>
      <c r="C490" s="96" t="s">
        <v>463</v>
      </c>
      <c r="D490" s="96" t="s">
        <v>467</v>
      </c>
      <c r="E490" s="97" t="s">
        <v>472</v>
      </c>
    </row>
    <row r="491" spans="1:11" ht="15" x14ac:dyDescent="0.2">
      <c r="A491" s="109" t="s">
        <v>617</v>
      </c>
      <c r="B491" s="110" t="s">
        <v>619</v>
      </c>
      <c r="C491" s="57" t="s">
        <v>463</v>
      </c>
      <c r="D491" s="57" t="s">
        <v>467</v>
      </c>
      <c r="E491" s="118" t="s">
        <v>472</v>
      </c>
    </row>
    <row r="492" spans="1:11" x14ac:dyDescent="0.2">
      <c r="A492" s="94" t="s">
        <v>374</v>
      </c>
      <c r="B492" s="95" t="s">
        <v>452</v>
      </c>
      <c r="C492" s="96" t="s">
        <v>463</v>
      </c>
      <c r="D492" s="96" t="s">
        <v>467</v>
      </c>
      <c r="E492" s="97" t="s">
        <v>472</v>
      </c>
    </row>
    <row r="493" spans="1:11" x14ac:dyDescent="0.2">
      <c r="A493" s="94" t="s">
        <v>375</v>
      </c>
      <c r="B493" s="95" t="s">
        <v>452</v>
      </c>
      <c r="C493" s="96" t="s">
        <v>463</v>
      </c>
      <c r="D493" s="96" t="s">
        <v>467</v>
      </c>
      <c r="E493" s="97" t="s">
        <v>472</v>
      </c>
    </row>
    <row r="494" spans="1:11" x14ac:dyDescent="0.2">
      <c r="A494" s="94" t="s">
        <v>376</v>
      </c>
      <c r="B494" s="95" t="s">
        <v>452</v>
      </c>
      <c r="C494" s="96" t="s">
        <v>463</v>
      </c>
      <c r="D494" s="96" t="s">
        <v>467</v>
      </c>
      <c r="E494" s="97" t="s">
        <v>472</v>
      </c>
    </row>
    <row r="495" spans="1:11" x14ac:dyDescent="0.2">
      <c r="A495" s="94" t="s">
        <v>377</v>
      </c>
      <c r="B495" s="95" t="s">
        <v>452</v>
      </c>
      <c r="C495" s="96" t="s">
        <v>463</v>
      </c>
      <c r="D495" s="96" t="s">
        <v>467</v>
      </c>
      <c r="E495" s="97" t="s">
        <v>472</v>
      </c>
    </row>
    <row r="496" spans="1:11" x14ac:dyDescent="0.2">
      <c r="A496" s="109" t="s">
        <v>486</v>
      </c>
      <c r="B496" s="110" t="s">
        <v>460</v>
      </c>
      <c r="C496" s="96" t="s">
        <v>463</v>
      </c>
      <c r="D496" s="96" t="s">
        <v>467</v>
      </c>
      <c r="E496" s="97" t="s">
        <v>472</v>
      </c>
    </row>
    <row r="497" spans="1:11" x14ac:dyDescent="0.2">
      <c r="A497" s="109" t="s">
        <v>512</v>
      </c>
      <c r="B497" s="110" t="s">
        <v>460</v>
      </c>
      <c r="C497" s="96" t="s">
        <v>463</v>
      </c>
      <c r="D497" s="96" t="s">
        <v>467</v>
      </c>
      <c r="E497" s="97" t="s">
        <v>472</v>
      </c>
    </row>
    <row r="498" spans="1:11" ht="13.5" thickBot="1" x14ac:dyDescent="0.25">
      <c r="A498" s="111" t="s">
        <v>599</v>
      </c>
      <c r="B498" s="112" t="s">
        <v>460</v>
      </c>
      <c r="C498" s="100" t="s">
        <v>463</v>
      </c>
      <c r="D498" s="100" t="s">
        <v>467</v>
      </c>
      <c r="E498" s="101" t="s">
        <v>472</v>
      </c>
    </row>
    <row r="499" spans="1:11" ht="15" x14ac:dyDescent="0.25">
      <c r="A499" s="129"/>
      <c r="B499" s="130"/>
      <c r="C499" s="131"/>
      <c r="D499" s="131"/>
      <c r="E499" s="131"/>
    </row>
    <row r="500" spans="1:11" ht="13.5" thickBot="1" x14ac:dyDescent="0.25"/>
    <row r="501" spans="1:11" x14ac:dyDescent="0.2">
      <c r="A501" s="90" t="s">
        <v>0</v>
      </c>
      <c r="B501" s="91" t="s">
        <v>1</v>
      </c>
      <c r="C501" s="91" t="s">
        <v>475</v>
      </c>
      <c r="D501" s="91" t="s">
        <v>476</v>
      </c>
      <c r="E501" s="92" t="s">
        <v>477</v>
      </c>
    </row>
    <row r="502" spans="1:11" ht="13.5" thickBot="1" x14ac:dyDescent="0.25">
      <c r="A502" s="98" t="s">
        <v>425</v>
      </c>
      <c r="B502" s="99" t="s">
        <v>461</v>
      </c>
      <c r="C502" s="100" t="s">
        <v>463</v>
      </c>
      <c r="D502" s="100" t="s">
        <v>468</v>
      </c>
      <c r="E502" s="101" t="s">
        <v>472</v>
      </c>
    </row>
    <row r="504" spans="1:11" ht="13.5" thickBot="1" x14ac:dyDescent="0.25"/>
    <row r="505" spans="1:11" x14ac:dyDescent="0.2">
      <c r="A505" s="90" t="s">
        <v>0</v>
      </c>
      <c r="B505" s="91" t="s">
        <v>1</v>
      </c>
      <c r="C505" s="91" t="s">
        <v>475</v>
      </c>
      <c r="D505" s="91" t="s">
        <v>476</v>
      </c>
      <c r="E505" s="92" t="s">
        <v>477</v>
      </c>
      <c r="G505" s="90" t="s">
        <v>0</v>
      </c>
      <c r="H505" s="91" t="s">
        <v>1</v>
      </c>
      <c r="I505" s="91" t="s">
        <v>475</v>
      </c>
      <c r="J505" s="91" t="s">
        <v>476</v>
      </c>
      <c r="K505" s="92" t="s">
        <v>477</v>
      </c>
    </row>
    <row r="506" spans="1:11" ht="13.5" thickBot="1" x14ac:dyDescent="0.25">
      <c r="A506" s="109" t="s">
        <v>415</v>
      </c>
      <c r="B506" s="110" t="s">
        <v>461</v>
      </c>
      <c r="C506" s="96" t="s">
        <v>463</v>
      </c>
      <c r="D506" s="96" t="s">
        <v>464</v>
      </c>
      <c r="E506" s="97" t="s">
        <v>473</v>
      </c>
      <c r="G506" s="111" t="s">
        <v>306</v>
      </c>
      <c r="H506" s="112" t="s">
        <v>454</v>
      </c>
      <c r="I506" s="100" t="s">
        <v>465</v>
      </c>
      <c r="J506" s="100" t="s">
        <v>464</v>
      </c>
      <c r="K506" s="101" t="s">
        <v>473</v>
      </c>
    </row>
    <row r="507" spans="1:11" x14ac:dyDescent="0.2">
      <c r="A507" s="109" t="s">
        <v>413</v>
      </c>
      <c r="B507" s="110" t="s">
        <v>461</v>
      </c>
      <c r="C507" s="96" t="s">
        <v>463</v>
      </c>
      <c r="D507" s="96" t="s">
        <v>464</v>
      </c>
      <c r="E507" s="97" t="s">
        <v>473</v>
      </c>
    </row>
    <row r="508" spans="1:11" x14ac:dyDescent="0.2">
      <c r="A508" s="109" t="s">
        <v>414</v>
      </c>
      <c r="B508" s="110" t="s">
        <v>461</v>
      </c>
      <c r="C508" s="96" t="s">
        <v>463</v>
      </c>
      <c r="D508" s="96" t="s">
        <v>464</v>
      </c>
      <c r="E508" s="97" t="s">
        <v>473</v>
      </c>
    </row>
    <row r="509" spans="1:11" x14ac:dyDescent="0.2">
      <c r="A509" s="109" t="s">
        <v>447</v>
      </c>
      <c r="B509" s="110" t="s">
        <v>462</v>
      </c>
      <c r="C509" s="96" t="s">
        <v>463</v>
      </c>
      <c r="D509" s="96" t="s">
        <v>464</v>
      </c>
      <c r="E509" s="97" t="s">
        <v>473</v>
      </c>
    </row>
    <row r="510" spans="1:11" x14ac:dyDescent="0.2">
      <c r="A510" s="109" t="s">
        <v>298</v>
      </c>
      <c r="B510" s="110" t="s">
        <v>451</v>
      </c>
      <c r="C510" s="96" t="s">
        <v>463</v>
      </c>
      <c r="D510" s="96" t="s">
        <v>464</v>
      </c>
      <c r="E510" s="97" t="s">
        <v>473</v>
      </c>
    </row>
    <row r="511" spans="1:11" x14ac:dyDescent="0.2">
      <c r="A511" s="109" t="s">
        <v>299</v>
      </c>
      <c r="B511" s="110" t="s">
        <v>451</v>
      </c>
      <c r="C511" s="96" t="s">
        <v>463</v>
      </c>
      <c r="D511" s="96" t="s">
        <v>464</v>
      </c>
      <c r="E511" s="97" t="s">
        <v>473</v>
      </c>
    </row>
    <row r="512" spans="1:11" x14ac:dyDescent="0.2">
      <c r="A512" s="109" t="s">
        <v>300</v>
      </c>
      <c r="B512" s="110" t="s">
        <v>458</v>
      </c>
      <c r="C512" s="96" t="s">
        <v>463</v>
      </c>
      <c r="D512" s="96" t="s">
        <v>464</v>
      </c>
      <c r="E512" s="97" t="s">
        <v>473</v>
      </c>
    </row>
    <row r="513" spans="1:11" x14ac:dyDescent="0.2">
      <c r="A513" s="109" t="s">
        <v>301</v>
      </c>
      <c r="B513" s="110" t="s">
        <v>454</v>
      </c>
      <c r="C513" s="96" t="s">
        <v>463</v>
      </c>
      <c r="D513" s="96" t="s">
        <v>464</v>
      </c>
      <c r="E513" s="97" t="s">
        <v>473</v>
      </c>
    </row>
    <row r="514" spans="1:11" x14ac:dyDescent="0.2">
      <c r="A514" s="109" t="s">
        <v>302</v>
      </c>
      <c r="B514" s="110" t="s">
        <v>454</v>
      </c>
      <c r="C514" s="96" t="s">
        <v>463</v>
      </c>
      <c r="D514" s="96" t="s">
        <v>464</v>
      </c>
      <c r="E514" s="97" t="s">
        <v>473</v>
      </c>
    </row>
    <row r="515" spans="1:11" x14ac:dyDescent="0.2">
      <c r="A515" s="109" t="s">
        <v>303</v>
      </c>
      <c r="B515" s="110" t="s">
        <v>454</v>
      </c>
      <c r="C515" s="96" t="s">
        <v>463</v>
      </c>
      <c r="D515" s="96" t="s">
        <v>464</v>
      </c>
      <c r="E515" s="97" t="s">
        <v>473</v>
      </c>
    </row>
    <row r="516" spans="1:11" x14ac:dyDescent="0.2">
      <c r="A516" s="109" t="s">
        <v>304</v>
      </c>
      <c r="B516" s="110" t="s">
        <v>455</v>
      </c>
      <c r="C516" s="96" t="s">
        <v>463</v>
      </c>
      <c r="D516" s="96" t="s">
        <v>464</v>
      </c>
      <c r="E516" s="97" t="s">
        <v>473</v>
      </c>
    </row>
    <row r="517" spans="1:11" x14ac:dyDescent="0.2">
      <c r="A517" s="109" t="s">
        <v>305</v>
      </c>
      <c r="B517" s="110" t="s">
        <v>455</v>
      </c>
      <c r="C517" s="96" t="s">
        <v>463</v>
      </c>
      <c r="D517" s="96" t="s">
        <v>464</v>
      </c>
      <c r="E517" s="97" t="s">
        <v>473</v>
      </c>
    </row>
    <row r="518" spans="1:11" x14ac:dyDescent="0.2">
      <c r="A518" s="109" t="s">
        <v>521</v>
      </c>
      <c r="B518" s="110" t="s">
        <v>460</v>
      </c>
      <c r="C518" s="96" t="s">
        <v>463</v>
      </c>
      <c r="D518" s="96" t="s">
        <v>464</v>
      </c>
      <c r="E518" s="97" t="s">
        <v>473</v>
      </c>
    </row>
    <row r="519" spans="1:11" x14ac:dyDescent="0.2">
      <c r="A519" s="109" t="s">
        <v>522</v>
      </c>
      <c r="B519" s="110" t="s">
        <v>460</v>
      </c>
      <c r="C519" s="96" t="s">
        <v>463</v>
      </c>
      <c r="D519" s="96" t="s">
        <v>464</v>
      </c>
      <c r="E519" s="97" t="s">
        <v>473</v>
      </c>
    </row>
    <row r="520" spans="1:11" x14ac:dyDescent="0.2">
      <c r="A520" s="109" t="s">
        <v>535</v>
      </c>
      <c r="B520" s="110" t="s">
        <v>460</v>
      </c>
      <c r="C520" s="96" t="s">
        <v>463</v>
      </c>
      <c r="D520" s="96" t="s">
        <v>464</v>
      </c>
      <c r="E520" s="97" t="s">
        <v>473</v>
      </c>
    </row>
    <row r="521" spans="1:11" x14ac:dyDescent="0.2">
      <c r="A521" s="109" t="s">
        <v>551</v>
      </c>
      <c r="B521" s="110" t="s">
        <v>460</v>
      </c>
      <c r="C521" s="96" t="s">
        <v>463</v>
      </c>
      <c r="D521" s="96" t="s">
        <v>464</v>
      </c>
      <c r="E521" s="97" t="s">
        <v>473</v>
      </c>
    </row>
    <row r="522" spans="1:11" x14ac:dyDescent="0.2">
      <c r="A522" s="109" t="s">
        <v>562</v>
      </c>
      <c r="B522" s="110" t="s">
        <v>460</v>
      </c>
      <c r="C522" s="96" t="s">
        <v>463</v>
      </c>
      <c r="D522" s="96" t="s">
        <v>464</v>
      </c>
      <c r="E522" s="97" t="s">
        <v>473</v>
      </c>
    </row>
    <row r="523" spans="1:11" ht="13.5" thickBot="1" x14ac:dyDescent="0.25">
      <c r="A523" s="111" t="s">
        <v>574</v>
      </c>
      <c r="B523" s="112" t="s">
        <v>460</v>
      </c>
      <c r="C523" s="100" t="s">
        <v>463</v>
      </c>
      <c r="D523" s="100" t="s">
        <v>464</v>
      </c>
      <c r="E523" s="101" t="s">
        <v>473</v>
      </c>
    </row>
    <row r="525" spans="1:11" ht="13.5" thickBot="1" x14ac:dyDescent="0.25"/>
    <row r="526" spans="1:11" x14ac:dyDescent="0.2">
      <c r="A526" s="90" t="s">
        <v>0</v>
      </c>
      <c r="B526" s="91" t="s">
        <v>1</v>
      </c>
      <c r="C526" s="91" t="s">
        <v>475</v>
      </c>
      <c r="D526" s="91" t="s">
        <v>476</v>
      </c>
      <c r="E526" s="92" t="s">
        <v>477</v>
      </c>
      <c r="G526" s="90" t="s">
        <v>0</v>
      </c>
      <c r="H526" s="91" t="s">
        <v>1</v>
      </c>
      <c r="I526" s="91" t="s">
        <v>475</v>
      </c>
      <c r="J526" s="91" t="s">
        <v>476</v>
      </c>
      <c r="K526" s="92" t="s">
        <v>477</v>
      </c>
    </row>
    <row r="527" spans="1:11" x14ac:dyDescent="0.2">
      <c r="A527" s="109" t="s">
        <v>419</v>
      </c>
      <c r="B527" s="110" t="s">
        <v>461</v>
      </c>
      <c r="C527" s="96" t="s">
        <v>463</v>
      </c>
      <c r="D527" s="96" t="s">
        <v>466</v>
      </c>
      <c r="E527" s="97" t="s">
        <v>473</v>
      </c>
      <c r="G527" s="109" t="s">
        <v>430</v>
      </c>
      <c r="H527" s="95" t="s">
        <v>461</v>
      </c>
      <c r="I527" s="96" t="s">
        <v>465</v>
      </c>
      <c r="J527" s="96" t="s">
        <v>466</v>
      </c>
      <c r="K527" s="97" t="s">
        <v>473</v>
      </c>
    </row>
    <row r="528" spans="1:11" ht="13.5" thickBot="1" x14ac:dyDescent="0.25">
      <c r="A528" s="109" t="s">
        <v>571</v>
      </c>
      <c r="B528" s="110" t="s">
        <v>460</v>
      </c>
      <c r="C528" s="96" t="s">
        <v>463</v>
      </c>
      <c r="D528" s="96" t="s">
        <v>466</v>
      </c>
      <c r="E528" s="97" t="s">
        <v>473</v>
      </c>
      <c r="G528" s="111" t="s">
        <v>306</v>
      </c>
      <c r="H528" s="99" t="s">
        <v>454</v>
      </c>
      <c r="I528" s="100" t="s">
        <v>465</v>
      </c>
      <c r="J528" s="100" t="s">
        <v>466</v>
      </c>
      <c r="K528" s="101" t="s">
        <v>473</v>
      </c>
    </row>
    <row r="529" spans="1:11" x14ac:dyDescent="0.2">
      <c r="A529" s="94" t="s">
        <v>364</v>
      </c>
      <c r="B529" s="95" t="s">
        <v>457</v>
      </c>
      <c r="C529" s="96" t="s">
        <v>463</v>
      </c>
      <c r="D529" s="96" t="s">
        <v>466</v>
      </c>
      <c r="E529" s="97" t="s">
        <v>473</v>
      </c>
    </row>
    <row r="530" spans="1:11" x14ac:dyDescent="0.2">
      <c r="A530" s="109" t="s">
        <v>420</v>
      </c>
      <c r="B530" s="110" t="s">
        <v>461</v>
      </c>
      <c r="C530" s="96" t="s">
        <v>463</v>
      </c>
      <c r="D530" s="96" t="s">
        <v>466</v>
      </c>
      <c r="E530" s="97" t="s">
        <v>473</v>
      </c>
    </row>
    <row r="531" spans="1:11" ht="13.5" thickBot="1" x14ac:dyDescent="0.25">
      <c r="A531" s="111" t="s">
        <v>421</v>
      </c>
      <c r="B531" s="112" t="s">
        <v>461</v>
      </c>
      <c r="C531" s="100" t="s">
        <v>463</v>
      </c>
      <c r="D531" s="100" t="s">
        <v>466</v>
      </c>
      <c r="E531" s="101" t="s">
        <v>473</v>
      </c>
    </row>
    <row r="533" spans="1:11" ht="13.5" thickBot="1" x14ac:dyDescent="0.25"/>
    <row r="534" spans="1:11" x14ac:dyDescent="0.2">
      <c r="A534" s="90" t="s">
        <v>0</v>
      </c>
      <c r="B534" s="91" t="s">
        <v>1</v>
      </c>
      <c r="C534" s="91" t="s">
        <v>475</v>
      </c>
      <c r="D534" s="91" t="s">
        <v>476</v>
      </c>
      <c r="E534" s="92" t="s">
        <v>477</v>
      </c>
    </row>
    <row r="535" spans="1:11" x14ac:dyDescent="0.2">
      <c r="A535" s="109" t="s">
        <v>612</v>
      </c>
      <c r="B535" s="110" t="s">
        <v>619</v>
      </c>
      <c r="C535" s="96" t="s">
        <v>463</v>
      </c>
      <c r="D535" s="96" t="s">
        <v>467</v>
      </c>
      <c r="E535" s="97" t="s">
        <v>473</v>
      </c>
    </row>
    <row r="536" spans="1:11" x14ac:dyDescent="0.2">
      <c r="A536" s="109" t="s">
        <v>479</v>
      </c>
      <c r="B536" s="110" t="s">
        <v>460</v>
      </c>
      <c r="C536" s="96" t="s">
        <v>463</v>
      </c>
      <c r="D536" s="96" t="s">
        <v>467</v>
      </c>
      <c r="E536" s="97" t="s">
        <v>473</v>
      </c>
    </row>
    <row r="537" spans="1:11" x14ac:dyDescent="0.2">
      <c r="A537" s="109" t="s">
        <v>497</v>
      </c>
      <c r="B537" s="110" t="s">
        <v>460</v>
      </c>
      <c r="C537" s="96" t="s">
        <v>463</v>
      </c>
      <c r="D537" s="96" t="s">
        <v>467</v>
      </c>
      <c r="E537" s="97" t="s">
        <v>473</v>
      </c>
    </row>
    <row r="538" spans="1:11" x14ac:dyDescent="0.2">
      <c r="A538" s="109" t="s">
        <v>507</v>
      </c>
      <c r="B538" s="110" t="s">
        <v>460</v>
      </c>
      <c r="C538" s="96" t="s">
        <v>463</v>
      </c>
      <c r="D538" s="96" t="s">
        <v>467</v>
      </c>
      <c r="E538" s="97" t="s">
        <v>473</v>
      </c>
    </row>
    <row r="539" spans="1:11" ht="13.5" thickBot="1" x14ac:dyDescent="0.25">
      <c r="A539" s="111" t="s">
        <v>587</v>
      </c>
      <c r="B539" s="112" t="s">
        <v>460</v>
      </c>
      <c r="C539" s="100" t="s">
        <v>463</v>
      </c>
      <c r="D539" s="100" t="s">
        <v>467</v>
      </c>
      <c r="E539" s="101" t="s">
        <v>473</v>
      </c>
    </row>
    <row r="541" spans="1:11" ht="13.5" thickBot="1" x14ac:dyDescent="0.25"/>
    <row r="542" spans="1:11" x14ac:dyDescent="0.2">
      <c r="A542" s="90" t="s">
        <v>0</v>
      </c>
      <c r="B542" s="91" t="s">
        <v>1</v>
      </c>
      <c r="C542" s="91" t="s">
        <v>475</v>
      </c>
      <c r="D542" s="91" t="s">
        <v>476</v>
      </c>
      <c r="E542" s="92" t="s">
        <v>477</v>
      </c>
      <c r="G542" s="90" t="s">
        <v>0</v>
      </c>
      <c r="H542" s="91" t="s">
        <v>1</v>
      </c>
      <c r="I542" s="91" t="s">
        <v>475</v>
      </c>
      <c r="J542" s="91" t="s">
        <v>476</v>
      </c>
      <c r="K542" s="92" t="s">
        <v>477</v>
      </c>
    </row>
    <row r="543" spans="1:11" ht="13.5" thickBot="1" x14ac:dyDescent="0.25">
      <c r="A543" s="109" t="s">
        <v>383</v>
      </c>
      <c r="B543" s="110" t="s">
        <v>461</v>
      </c>
      <c r="C543" s="96" t="s">
        <v>463</v>
      </c>
      <c r="D543" s="96" t="s">
        <v>464</v>
      </c>
      <c r="E543" s="97" t="s">
        <v>474</v>
      </c>
      <c r="G543" s="111" t="s">
        <v>432</v>
      </c>
      <c r="H543" s="99" t="s">
        <v>461</v>
      </c>
      <c r="I543" s="100" t="s">
        <v>465</v>
      </c>
      <c r="J543" s="100" t="s">
        <v>464</v>
      </c>
      <c r="K543" s="101" t="s">
        <v>474</v>
      </c>
    </row>
    <row r="544" spans="1:11" x14ac:dyDescent="0.2">
      <c r="A544" s="109" t="s">
        <v>416</v>
      </c>
      <c r="B544" s="110" t="s">
        <v>461</v>
      </c>
      <c r="C544" s="96" t="s">
        <v>463</v>
      </c>
      <c r="D544" s="96" t="s">
        <v>464</v>
      </c>
      <c r="E544" s="97" t="s">
        <v>474</v>
      </c>
    </row>
    <row r="545" spans="1:11" x14ac:dyDescent="0.2">
      <c r="A545" s="109" t="s">
        <v>417</v>
      </c>
      <c r="B545" s="110" t="s">
        <v>461</v>
      </c>
      <c r="C545" s="96" t="s">
        <v>463</v>
      </c>
      <c r="D545" s="96" t="s">
        <v>464</v>
      </c>
      <c r="E545" s="97" t="s">
        <v>474</v>
      </c>
    </row>
    <row r="546" spans="1:11" x14ac:dyDescent="0.2">
      <c r="A546" s="109" t="s">
        <v>308</v>
      </c>
      <c r="B546" s="110" t="s">
        <v>455</v>
      </c>
      <c r="C546" s="96" t="s">
        <v>463</v>
      </c>
      <c r="D546" s="96" t="s">
        <v>464</v>
      </c>
      <c r="E546" s="97" t="s">
        <v>474</v>
      </c>
    </row>
    <row r="547" spans="1:11" ht="13.5" thickBot="1" x14ac:dyDescent="0.25">
      <c r="A547" s="111" t="s">
        <v>307</v>
      </c>
      <c r="B547" s="112" t="s">
        <v>453</v>
      </c>
      <c r="C547" s="100" t="s">
        <v>463</v>
      </c>
      <c r="D547" s="100" t="s">
        <v>464</v>
      </c>
      <c r="E547" s="101" t="s">
        <v>474</v>
      </c>
    </row>
    <row r="549" spans="1:11" ht="13.5" thickBot="1" x14ac:dyDescent="0.25"/>
    <row r="550" spans="1:11" x14ac:dyDescent="0.2">
      <c r="A550" s="90" t="s">
        <v>0</v>
      </c>
      <c r="B550" s="91" t="s">
        <v>1</v>
      </c>
      <c r="C550" s="91" t="s">
        <v>475</v>
      </c>
      <c r="D550" s="91" t="s">
        <v>476</v>
      </c>
      <c r="E550" s="92" t="s">
        <v>477</v>
      </c>
      <c r="G550" s="90" t="s">
        <v>0</v>
      </c>
      <c r="H550" s="91" t="s">
        <v>1</v>
      </c>
      <c r="I550" s="91" t="s">
        <v>475</v>
      </c>
      <c r="J550" s="91" t="s">
        <v>476</v>
      </c>
      <c r="K550" s="92" t="s">
        <v>477</v>
      </c>
    </row>
    <row r="551" spans="1:11" x14ac:dyDescent="0.2">
      <c r="A551" s="117" t="s">
        <v>424</v>
      </c>
      <c r="B551" s="123" t="s">
        <v>461</v>
      </c>
      <c r="C551" s="96" t="s">
        <v>463</v>
      </c>
      <c r="D551" s="96" t="s">
        <v>466</v>
      </c>
      <c r="E551" s="97" t="s">
        <v>474</v>
      </c>
      <c r="G551" s="109" t="s">
        <v>365</v>
      </c>
      <c r="H551" s="95" t="s">
        <v>453</v>
      </c>
      <c r="I551" s="96" t="s">
        <v>465</v>
      </c>
      <c r="J551" s="96" t="s">
        <v>466</v>
      </c>
      <c r="K551" s="97" t="s">
        <v>474</v>
      </c>
    </row>
    <row r="552" spans="1:11" x14ac:dyDescent="0.2">
      <c r="A552" s="117" t="s">
        <v>423</v>
      </c>
      <c r="B552" s="123" t="s">
        <v>461</v>
      </c>
      <c r="C552" s="96" t="s">
        <v>463</v>
      </c>
      <c r="D552" s="96" t="s">
        <v>466</v>
      </c>
      <c r="E552" s="97" t="s">
        <v>474</v>
      </c>
      <c r="G552" s="109" t="s">
        <v>366</v>
      </c>
      <c r="H552" s="95" t="s">
        <v>454</v>
      </c>
      <c r="I552" s="96" t="s">
        <v>465</v>
      </c>
      <c r="J552" s="96" t="s">
        <v>466</v>
      </c>
      <c r="K552" s="97" t="s">
        <v>474</v>
      </c>
    </row>
    <row r="553" spans="1:11" ht="13.5" thickBot="1" x14ac:dyDescent="0.25">
      <c r="A553" s="122" t="s">
        <v>422</v>
      </c>
      <c r="B553" s="124" t="s">
        <v>461</v>
      </c>
      <c r="C553" s="100" t="s">
        <v>463</v>
      </c>
      <c r="D553" s="100" t="s">
        <v>466</v>
      </c>
      <c r="E553" s="101" t="s">
        <v>474</v>
      </c>
      <c r="G553" s="109" t="s">
        <v>367</v>
      </c>
      <c r="H553" s="95" t="s">
        <v>454</v>
      </c>
      <c r="I553" s="96" t="s">
        <v>465</v>
      </c>
      <c r="J553" s="96" t="s">
        <v>466</v>
      </c>
      <c r="K553" s="97" t="s">
        <v>474</v>
      </c>
    </row>
    <row r="554" spans="1:11" x14ac:dyDescent="0.2">
      <c r="G554" s="109" t="s">
        <v>431</v>
      </c>
      <c r="H554" s="95" t="s">
        <v>461</v>
      </c>
      <c r="I554" s="96" t="s">
        <v>465</v>
      </c>
      <c r="J554" s="96" t="s">
        <v>466</v>
      </c>
      <c r="K554" s="97" t="s">
        <v>474</v>
      </c>
    </row>
    <row r="555" spans="1:11" ht="13.5" thickBot="1" x14ac:dyDescent="0.25">
      <c r="G555" s="111" t="s">
        <v>368</v>
      </c>
      <c r="H555" s="99" t="s">
        <v>454</v>
      </c>
      <c r="I555" s="100" t="s">
        <v>465</v>
      </c>
      <c r="J555" s="100" t="s">
        <v>466</v>
      </c>
      <c r="K555" s="101" t="s">
        <v>474</v>
      </c>
    </row>
    <row r="556" spans="1:11" ht="13.5" thickBot="1" x14ac:dyDescent="0.25"/>
    <row r="557" spans="1:11" x14ac:dyDescent="0.2">
      <c r="A557" s="90" t="s">
        <v>0</v>
      </c>
      <c r="B557" s="91" t="s">
        <v>1</v>
      </c>
      <c r="C557" s="91" t="s">
        <v>475</v>
      </c>
      <c r="D557" s="91" t="s">
        <v>476</v>
      </c>
      <c r="E557" s="92" t="s">
        <v>477</v>
      </c>
    </row>
    <row r="558" spans="1:11" x14ac:dyDescent="0.2">
      <c r="A558" s="109" t="s">
        <v>381</v>
      </c>
      <c r="B558" s="110" t="s">
        <v>453</v>
      </c>
      <c r="C558" s="96" t="s">
        <v>463</v>
      </c>
      <c r="D558" s="96" t="s">
        <v>467</v>
      </c>
      <c r="E558" s="97" t="s">
        <v>474</v>
      </c>
    </row>
    <row r="559" spans="1:11" ht="13.5" thickBot="1" x14ac:dyDescent="0.25">
      <c r="A559" s="111" t="s">
        <v>382</v>
      </c>
      <c r="B559" s="112" t="s">
        <v>453</v>
      </c>
      <c r="C559" s="100" t="s">
        <v>463</v>
      </c>
      <c r="D559" s="100" t="s">
        <v>467</v>
      </c>
      <c r="E559" s="101" t="s">
        <v>474</v>
      </c>
    </row>
    <row r="562" spans="1:11" s="107" customFormat="1" x14ac:dyDescent="0.2">
      <c r="A562" s="93"/>
      <c r="B562" s="96"/>
      <c r="C562" s="96"/>
      <c r="D562" s="96"/>
      <c r="E562" s="96"/>
      <c r="G562" s="93"/>
      <c r="H562" s="96"/>
      <c r="I562" s="96"/>
      <c r="J562" s="96"/>
      <c r="K562" s="96"/>
    </row>
    <row r="563" spans="1:11" s="107" customFormat="1" x14ac:dyDescent="0.2">
      <c r="A563" s="93"/>
      <c r="B563" s="96"/>
      <c r="C563" s="96"/>
      <c r="D563" s="96"/>
      <c r="E563" s="96"/>
      <c r="G563" s="93"/>
      <c r="H563" s="96"/>
      <c r="I563" s="96"/>
      <c r="J563" s="96"/>
      <c r="K563" s="96"/>
    </row>
    <row r="564" spans="1:11" x14ac:dyDescent="0.2">
      <c r="G564" s="107"/>
      <c r="H564" s="108"/>
      <c r="I564" s="108"/>
      <c r="J564" s="108"/>
      <c r="K564" s="108"/>
    </row>
    <row r="565" spans="1:11" x14ac:dyDescent="0.2">
      <c r="G565" s="107"/>
      <c r="H565" s="108"/>
      <c r="I565" s="108"/>
      <c r="J565" s="108"/>
      <c r="K565" s="108"/>
    </row>
  </sheetData>
  <dataValidations count="2">
    <dataValidation type="list" allowBlank="1" showInputMessage="1" showErrorMessage="1" sqref="H2 B2:B57" xr:uid="{00000000-0002-0000-0E00-000000000000}">
      <formula1>$B$6:$B$35</formula1>
    </dataValidation>
    <dataValidation type="list" allowBlank="1" showInputMessage="1" showErrorMessage="1" sqref="B558 B267:B272 B506:B513 B502 B466:B475 B406:B412 B139:B175 H106:H119 H247 B247:B251 B536:B538 H267:H273 B374:B381 B423:B449 H423 H489 H527 B527 H543 B543:B546 H551:H554 B551:B552 B106:B136 H374:H378 B274:B324 B492:B494 B489:B490" xr:uid="{00000000-0002-0000-0E00-000001000000}">
      <formula1>$B$5:$B$34</formula1>
    </dataValidation>
  </dataValidations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ilha6">
    <tabColor rgb="FF0070C0"/>
  </sheetPr>
  <dimension ref="A1:U108"/>
  <sheetViews>
    <sheetView showGridLines="0" topLeftCell="B1" zoomScale="85" zoomScaleNormal="85" workbookViewId="0">
      <selection activeCell="C8" sqref="C8"/>
    </sheetView>
  </sheetViews>
  <sheetFormatPr defaultRowHeight="14.25" x14ac:dyDescent="0.25"/>
  <cols>
    <col min="1" max="1" width="1.28515625" style="5" customWidth="1"/>
    <col min="2" max="2" width="36.7109375" style="2" customWidth="1"/>
    <col min="3" max="3" width="21" style="2" bestFit="1" customWidth="1"/>
    <col min="4" max="4" width="13.42578125" style="2" bestFit="1" customWidth="1"/>
    <col min="5" max="5" width="14" style="2" bestFit="1" customWidth="1"/>
    <col min="6" max="6" width="14" style="2" customWidth="1"/>
    <col min="7" max="7" width="2.7109375" style="2" customWidth="1"/>
    <col min="8" max="8" width="11" style="2" hidden="1" customWidth="1"/>
    <col min="9" max="10" width="11" style="5" hidden="1" customWidth="1"/>
    <col min="11" max="11" width="11" style="2" hidden="1" customWidth="1"/>
    <col min="12" max="12" width="11" style="68" hidden="1" customWidth="1"/>
    <col min="13" max="13" width="11" style="2" hidden="1" customWidth="1"/>
    <col min="14" max="14" width="9.28515625" style="2" hidden="1" customWidth="1"/>
    <col min="15" max="15" width="3.42578125" style="2" customWidth="1"/>
    <col min="16" max="16" width="18.42578125" style="2" customWidth="1"/>
    <col min="17" max="17" width="36.7109375" style="2" customWidth="1"/>
    <col min="18" max="18" width="24.5703125" style="2" bestFit="1" customWidth="1"/>
    <col min="19" max="19" width="16" style="2" customWidth="1"/>
    <col min="20" max="21" width="16" style="32" customWidth="1"/>
    <col min="22" max="16384" width="9.140625" style="2"/>
  </cols>
  <sheetData>
    <row r="1" spans="1:21" s="5" customFormat="1" ht="6" customHeight="1" x14ac:dyDescent="0.25">
      <c r="B1" s="6"/>
      <c r="C1" s="6"/>
      <c r="D1" s="6"/>
      <c r="E1" s="6"/>
      <c r="F1" s="6"/>
      <c r="H1" s="7"/>
      <c r="I1" s="60"/>
      <c r="J1" s="60"/>
      <c r="K1" s="8"/>
      <c r="L1" s="64"/>
      <c r="M1" s="8"/>
      <c r="N1" s="8"/>
      <c r="T1" s="31"/>
      <c r="U1" s="31"/>
    </row>
    <row r="2" spans="1:21" s="1" customFormat="1" ht="60.75" customHeight="1" x14ac:dyDescent="0.25"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</row>
    <row r="3" spans="1:21" s="1" customFormat="1" ht="60.75" customHeight="1" x14ac:dyDescent="0.25"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</row>
    <row r="4" spans="1:21" x14ac:dyDescent="0.25">
      <c r="A4" s="2"/>
      <c r="H4" s="7"/>
      <c r="I4" s="60"/>
      <c r="J4" s="60"/>
      <c r="K4" s="8"/>
      <c r="L4" s="64"/>
      <c r="M4" s="8"/>
      <c r="N4" s="8"/>
    </row>
    <row r="5" spans="1:21" x14ac:dyDescent="0.25">
      <c r="A5" s="2"/>
      <c r="D5" s="156"/>
      <c r="E5" s="156"/>
      <c r="F5" s="157"/>
      <c r="G5" s="10"/>
      <c r="H5" s="7"/>
      <c r="I5" s="60"/>
      <c r="J5" s="60"/>
      <c r="K5" s="8"/>
      <c r="L5" s="64"/>
      <c r="M5" s="8"/>
      <c r="N5" s="8"/>
      <c r="R5" s="33" t="s">
        <v>12</v>
      </c>
      <c r="S5" s="34" t="s">
        <v>13</v>
      </c>
    </row>
    <row r="6" spans="1:21" ht="32.25" customHeight="1" x14ac:dyDescent="0.25">
      <c r="A6" s="2"/>
      <c r="B6" s="146" t="s">
        <v>633</v>
      </c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47"/>
      <c r="R6" s="147"/>
      <c r="S6" s="147"/>
      <c r="T6" s="147"/>
      <c r="U6" s="148"/>
    </row>
    <row r="7" spans="1:21" ht="20.25" customHeight="1" x14ac:dyDescent="0.25">
      <c r="A7" s="2"/>
      <c r="B7" s="158" t="s">
        <v>28</v>
      </c>
      <c r="C7" s="159"/>
      <c r="D7" s="159"/>
      <c r="E7" s="159"/>
      <c r="F7" s="160"/>
      <c r="H7" s="11"/>
      <c r="I7" s="61"/>
      <c r="J7" s="61"/>
      <c r="K7" s="12"/>
      <c r="L7" s="65"/>
      <c r="M7" s="12"/>
      <c r="N7" s="12"/>
      <c r="O7" s="14"/>
      <c r="P7" s="152" t="s">
        <v>14</v>
      </c>
      <c r="Q7" s="153"/>
      <c r="R7" s="153"/>
      <c r="S7" s="153"/>
      <c r="T7" s="153"/>
      <c r="U7" s="154"/>
    </row>
    <row r="8" spans="1:21" s="15" customFormat="1" ht="28.5" customHeight="1" x14ac:dyDescent="0.25">
      <c r="B8" s="50" t="s">
        <v>15</v>
      </c>
      <c r="C8" s="50" t="s">
        <v>1</v>
      </c>
      <c r="D8" s="50" t="s">
        <v>26</v>
      </c>
      <c r="E8" s="50" t="s">
        <v>27</v>
      </c>
      <c r="F8" s="50" t="s">
        <v>3</v>
      </c>
      <c r="G8" s="17"/>
      <c r="H8" s="18"/>
      <c r="I8" s="62"/>
      <c r="J8" s="62"/>
      <c r="K8" s="19"/>
      <c r="L8" s="66"/>
      <c r="M8" s="19"/>
      <c r="N8" s="19"/>
      <c r="O8" s="18"/>
      <c r="P8" s="21" t="s">
        <v>4</v>
      </c>
      <c r="Q8" s="29" t="s">
        <v>15</v>
      </c>
      <c r="R8" s="29" t="s">
        <v>1</v>
      </c>
      <c r="S8" s="29" t="s">
        <v>3</v>
      </c>
      <c r="T8" s="21" t="s">
        <v>16</v>
      </c>
      <c r="U8" s="21" t="s">
        <v>17</v>
      </c>
    </row>
    <row r="9" spans="1:21" s="5" customFormat="1" ht="18.75" customHeight="1" x14ac:dyDescent="0.25">
      <c r="B9" s="51" t="s">
        <v>98</v>
      </c>
      <c r="C9" s="51" t="str">
        <f>IF(B9="","",VLOOKUP(B9,LISTAS!$F$5:$G$1006,2,0))</f>
        <v>COLEGIO PETROPOLIS</v>
      </c>
      <c r="D9" s="52">
        <v>13.1</v>
      </c>
      <c r="E9" s="52">
        <v>12.1</v>
      </c>
      <c r="F9" s="52">
        <f>IF(D9="",IF(E9="","",SUM(D9:E9)),SUM(D9:E9))</f>
        <v>25.2</v>
      </c>
      <c r="H9" s="48">
        <f>IF(F9="","",F9+(ROW(F9)/1000))</f>
        <v>25.209</v>
      </c>
      <c r="I9" s="63" t="str">
        <f>IF($L9="","",IF(B9="","",B9))</f>
        <v>OTTO MORAIS G DA SILVA</v>
      </c>
      <c r="J9" s="63" t="str">
        <f>IF($L9="","",IF(C9="","",C9))</f>
        <v>COLEGIO PETROPOLIS</v>
      </c>
      <c r="K9" s="48">
        <f t="shared" ref="K9:K72" si="0">IF($L9="","",F9)</f>
        <v>25.2</v>
      </c>
      <c r="L9" s="67">
        <f t="shared" ref="L9:L72" si="1">H9</f>
        <v>25.209</v>
      </c>
      <c r="M9" s="48">
        <f>IF(L9="","",LARGE($L$9:$L$108,N9))</f>
        <v>28.01</v>
      </c>
      <c r="N9" s="49">
        <v>1</v>
      </c>
      <c r="O9" s="23"/>
      <c r="P9" s="47">
        <f>IF(S9&lt;&gt;"",_xlfn.RANK.EQ(S9,$S$9:$S$108,0),"")</f>
        <v>1</v>
      </c>
      <c r="Q9" s="24" t="str">
        <f>IF($L9="","",VLOOKUP(M9,$H$9:$K$108,2,0))</f>
        <v>MURILO CARMONA MARTIN</v>
      </c>
      <c r="R9" s="24" t="str">
        <f>IF($L9="","",VLOOKUP(Q9,LISTAS!$F$5:$G$1006,2,0))</f>
        <v>LICEU JARDIM</v>
      </c>
      <c r="S9" s="36">
        <f>IF($L9="","",VLOOKUP(M9,$H$9:$K$108,4,0))</f>
        <v>28</v>
      </c>
      <c r="T9" s="25">
        <f>IF($P9="","",IF(S9=$U$5,"",IF($P9=1,400,IF($P9=2,340,IF($P9=3,300,IF($P9=4,280,IF($P9=5,270,IF($P9=6,260,IF($P9=7,250,IF($P9=8,240,IF($P9=9,200,IF($P9=10,200,IF($P9=11,200,IF($P9=12,200,IF($P9=13,200,IF($P9=14,200,IF($P9=15,200,IF($P9=16,200,IF($P9&gt;16,"","")))))))))))))))))))</f>
        <v>400</v>
      </c>
      <c r="U9" s="25">
        <f>IF(P9="","",IF($S$5="NÃO","",IF(S9=$U$5,"",IF(P9=1,400,IF(P9=2,340,IF(P9=3,300,IF(P9=4,280,IF(P9=5,270,IF(P9=6,260,IF(P9=7,250,IF(P9=8,240,IF(P9=9,200,IF(P9=10,200,IF(P9=11,200,IF(P9=12,200,IF(P9=13,200,IF(P9=14,200,IF(P9=15,200,IF(P9=16,200,IF(P9&gt;16,"",""))))))))))))))))))))</f>
        <v>400</v>
      </c>
    </row>
    <row r="10" spans="1:21" s="5" customFormat="1" ht="18.75" customHeight="1" x14ac:dyDescent="0.25">
      <c r="B10" s="51" t="s">
        <v>852</v>
      </c>
      <c r="C10" s="51" t="str">
        <f>IF(B10="","",VLOOKUP(B10,LISTAS!$F$5:$G$1006,2,0))</f>
        <v>LICEU JARDIM</v>
      </c>
      <c r="D10" s="52">
        <v>13.4</v>
      </c>
      <c r="E10" s="52">
        <v>14.6</v>
      </c>
      <c r="F10" s="52">
        <f>IF(D10="",IF(E10="","",SUM(D10:E10)),SUM(D10:E10))</f>
        <v>28</v>
      </c>
      <c r="H10" s="48">
        <f t="shared" ref="H10:H73" si="2">IF(F10="","",F10+(ROW(F10)/1000))</f>
        <v>28.01</v>
      </c>
      <c r="I10" s="63" t="str">
        <f t="shared" ref="I10:J73" si="3">IF($L10="","",IF(B10="","",B10))</f>
        <v>MURILO CARMONA MARTIN</v>
      </c>
      <c r="J10" s="63" t="str">
        <f t="shared" si="3"/>
        <v>LICEU JARDIM</v>
      </c>
      <c r="K10" s="48">
        <f t="shared" si="0"/>
        <v>28</v>
      </c>
      <c r="L10" s="67">
        <f t="shared" si="1"/>
        <v>28.01</v>
      </c>
      <c r="M10" s="48">
        <f t="shared" ref="M10:M73" si="4">IF(L10="","",LARGE($L$9:$L$108,N10))</f>
        <v>25.209</v>
      </c>
      <c r="N10" s="49">
        <v>2</v>
      </c>
      <c r="O10" s="27"/>
      <c r="P10" s="47">
        <f t="shared" ref="P10:P73" si="5">IF(S10&lt;&gt;"",_xlfn.RANK.EQ(S10,$S$9:$S$108,0),"")</f>
        <v>2</v>
      </c>
      <c r="Q10" s="24" t="str">
        <f t="shared" ref="Q10:Q73" si="6">IF($L10="","",VLOOKUP(M10,$H$9:$K$108,2,0))</f>
        <v>OTTO MORAIS G DA SILVA</v>
      </c>
      <c r="R10" s="24" t="str">
        <f>IF($L10="","",VLOOKUP(Q10,LISTAS!$F$5:$G$1006,2,0))</f>
        <v>COLEGIO PETROPOLIS</v>
      </c>
      <c r="S10" s="36">
        <f t="shared" ref="S10:S73" si="7">IF($L10="","",VLOOKUP(M10,$H$9:$K$108,4,0))</f>
        <v>25.2</v>
      </c>
      <c r="T10" s="25">
        <f t="shared" ref="T10:T73" si="8">IF($P10="","",IF(S10=$U$5,"",IF($P10=1,400,IF($P10=2,340,IF($P10=3,300,IF($P10=4,280,IF($P10=5,270,IF($P10=6,260,IF($P10=7,250,IF($P10=8,240,IF($P10=9,200,IF($P10=10,200,IF($P10=11,200,IF($P10=12,200,IF($P10=13,200,IF($P10=14,200,IF($P10=15,200,IF($P10=16,200,IF($P10&gt;16,"","")))))))))))))))))))</f>
        <v>340</v>
      </c>
      <c r="U10" s="25">
        <f t="shared" ref="U10:U73" si="9">IF(P10="","",IF($S$5="NÃO","",IF(S10=$U$5,"",IF(P10=1,400,IF(P10=2,340,IF(P10=3,300,IF(P10=4,280,IF(P10=5,270,IF(P10=6,260,IF(P10=7,250,IF(P10=8,240,IF(P10=9,200,IF(P10=10,200,IF(P10=11,200,IF(P10=12,200,IF(P10=13,200,IF(P10=14,200,IF(P10=15,200,IF(P10=16,200,IF(P10&gt;16,"",""))))))))))))))))))))</f>
        <v>340</v>
      </c>
    </row>
    <row r="11" spans="1:21" s="5" customFormat="1" ht="18.75" customHeight="1" x14ac:dyDescent="0.3">
      <c r="B11" s="51" t="s">
        <v>854</v>
      </c>
      <c r="C11" s="51" t="str">
        <f>IF(B11="","",VLOOKUP(B11,LISTAS!$F$5:$G$1006,2,0))</f>
        <v>COLÉGIO ARBOS S.C.S.</v>
      </c>
      <c r="D11" s="52">
        <v>0</v>
      </c>
      <c r="E11" s="52">
        <v>0</v>
      </c>
      <c r="F11" s="52">
        <f>IF(D11="",IF(E11="","",SUM(D11:E11)),SUM(D11:E11))</f>
        <v>0</v>
      </c>
      <c r="H11" s="48">
        <f t="shared" si="2"/>
        <v>1.0999999999999999E-2</v>
      </c>
      <c r="I11" s="63" t="str">
        <f t="shared" si="3"/>
        <v>BERNARDO MANTOVAN BRAILE</v>
      </c>
      <c r="J11" s="63" t="str">
        <f t="shared" si="3"/>
        <v>COLÉGIO ARBOS S.C.S.</v>
      </c>
      <c r="K11" s="48">
        <f t="shared" si="0"/>
        <v>0</v>
      </c>
      <c r="L11" s="67">
        <f t="shared" si="1"/>
        <v>1.0999999999999999E-2</v>
      </c>
      <c r="M11" s="48">
        <f t="shared" si="4"/>
        <v>1.0999999999999999E-2</v>
      </c>
      <c r="N11" s="49">
        <v>3</v>
      </c>
      <c r="O11" s="28"/>
      <c r="P11" s="47">
        <f t="shared" si="5"/>
        <v>3</v>
      </c>
      <c r="Q11" s="24" t="str">
        <f t="shared" si="6"/>
        <v>BERNARDO MANTOVAN BRAILE</v>
      </c>
      <c r="R11" s="24" t="str">
        <f>IF($L11="","",VLOOKUP(Q11,LISTAS!$F$5:$G$1006,2,0))</f>
        <v>COLÉGIO ARBOS S.C.S.</v>
      </c>
      <c r="S11" s="36">
        <f t="shared" si="7"/>
        <v>0</v>
      </c>
      <c r="T11" s="25" t="str">
        <f t="shared" si="8"/>
        <v/>
      </c>
      <c r="U11" s="25" t="str">
        <f t="shared" si="9"/>
        <v/>
      </c>
    </row>
    <row r="12" spans="1:21" s="5" customFormat="1" ht="18.75" customHeight="1" x14ac:dyDescent="0.3">
      <c r="B12" s="51"/>
      <c r="C12" s="51" t="str">
        <f>IF(B12="","",VLOOKUP(B12,LISTAS!$F$5:$G$1006,2,0))</f>
        <v/>
      </c>
      <c r="D12" s="52"/>
      <c r="E12" s="52"/>
      <c r="F12" s="52" t="str">
        <f>IF(D12="",IF(E12="","",SUM(D12:E12)),SUM(D12:E12))</f>
        <v/>
      </c>
      <c r="H12" s="48" t="str">
        <f t="shared" si="2"/>
        <v/>
      </c>
      <c r="I12" s="63" t="str">
        <f t="shared" si="3"/>
        <v/>
      </c>
      <c r="J12" s="63" t="str">
        <f t="shared" si="3"/>
        <v/>
      </c>
      <c r="K12" s="48" t="str">
        <f t="shared" si="0"/>
        <v/>
      </c>
      <c r="L12" s="67" t="str">
        <f t="shared" si="1"/>
        <v/>
      </c>
      <c r="M12" s="48" t="str">
        <f t="shared" si="4"/>
        <v/>
      </c>
      <c r="N12" s="49">
        <v>4</v>
      </c>
      <c r="O12" s="28"/>
      <c r="P12" s="47" t="str">
        <f t="shared" si="5"/>
        <v/>
      </c>
      <c r="Q12" s="24" t="str">
        <f t="shared" si="6"/>
        <v/>
      </c>
      <c r="R12" s="24" t="str">
        <f>IF($L12="","",VLOOKUP(Q12,LISTAS!$F$5:$G$1006,2,0))</f>
        <v/>
      </c>
      <c r="S12" s="36" t="str">
        <f t="shared" si="7"/>
        <v/>
      </c>
      <c r="T12" s="25" t="str">
        <f t="shared" si="8"/>
        <v/>
      </c>
      <c r="U12" s="25" t="str">
        <f t="shared" si="9"/>
        <v/>
      </c>
    </row>
    <row r="13" spans="1:21" s="5" customFormat="1" ht="18.75" customHeight="1" x14ac:dyDescent="0.3">
      <c r="B13" s="51"/>
      <c r="C13" s="51" t="str">
        <f>IF(B13="","",VLOOKUP(B13,LISTAS!$F$5:$G$1006,2,0))</f>
        <v/>
      </c>
      <c r="D13" s="52"/>
      <c r="E13" s="52"/>
      <c r="F13" s="52" t="str">
        <f>IF(D13="",IF(E13="","",SUM(D13:E13)),SUM(D13:E13))</f>
        <v/>
      </c>
      <c r="H13" s="48" t="str">
        <f t="shared" si="2"/>
        <v/>
      </c>
      <c r="I13" s="63" t="str">
        <f t="shared" si="3"/>
        <v/>
      </c>
      <c r="J13" s="63" t="str">
        <f t="shared" si="3"/>
        <v/>
      </c>
      <c r="K13" s="48" t="str">
        <f t="shared" si="0"/>
        <v/>
      </c>
      <c r="L13" s="67" t="str">
        <f t="shared" si="1"/>
        <v/>
      </c>
      <c r="M13" s="48" t="str">
        <f t="shared" si="4"/>
        <v/>
      </c>
      <c r="N13" s="49">
        <v>5</v>
      </c>
      <c r="O13" s="28"/>
      <c r="P13" s="47" t="str">
        <f t="shared" si="5"/>
        <v/>
      </c>
      <c r="Q13" s="24" t="str">
        <f t="shared" si="6"/>
        <v/>
      </c>
      <c r="R13" s="24" t="str">
        <f>IF($L13="","",VLOOKUP(Q13,LISTAS!$F$5:$G$1006,2,0))</f>
        <v/>
      </c>
      <c r="S13" s="36" t="str">
        <f t="shared" si="7"/>
        <v/>
      </c>
      <c r="T13" s="25" t="str">
        <f t="shared" si="8"/>
        <v/>
      </c>
      <c r="U13" s="25" t="str">
        <f t="shared" si="9"/>
        <v/>
      </c>
    </row>
    <row r="14" spans="1:21" s="5" customFormat="1" ht="18.75" customHeight="1" x14ac:dyDescent="0.3">
      <c r="B14" s="51"/>
      <c r="C14" s="51" t="str">
        <f>IF(B14="","",VLOOKUP(B14,LISTAS!$F$5:$G$1006,2,0))</f>
        <v/>
      </c>
      <c r="D14" s="52"/>
      <c r="E14" s="52"/>
      <c r="F14" s="52" t="str">
        <f t="shared" ref="F14:F72" si="10">IF(D14="",IF(E14="","",SUM(D14:E14)),SUM(D14:E14))</f>
        <v/>
      </c>
      <c r="H14" s="48" t="str">
        <f t="shared" si="2"/>
        <v/>
      </c>
      <c r="I14" s="63" t="str">
        <f t="shared" si="3"/>
        <v/>
      </c>
      <c r="J14" s="63" t="str">
        <f t="shared" si="3"/>
        <v/>
      </c>
      <c r="K14" s="48" t="str">
        <f t="shared" si="0"/>
        <v/>
      </c>
      <c r="L14" s="67" t="str">
        <f t="shared" si="1"/>
        <v/>
      </c>
      <c r="M14" s="48" t="str">
        <f t="shared" si="4"/>
        <v/>
      </c>
      <c r="N14" s="49">
        <v>6</v>
      </c>
      <c r="O14" s="28"/>
      <c r="P14" s="47" t="str">
        <f t="shared" si="5"/>
        <v/>
      </c>
      <c r="Q14" s="24" t="str">
        <f t="shared" si="6"/>
        <v/>
      </c>
      <c r="R14" s="24" t="str">
        <f>IF($L14="","",VLOOKUP(Q14,LISTAS!$F$5:$G$1006,2,0))</f>
        <v/>
      </c>
      <c r="S14" s="36" t="str">
        <f t="shared" si="7"/>
        <v/>
      </c>
      <c r="T14" s="25" t="str">
        <f t="shared" si="8"/>
        <v/>
      </c>
      <c r="U14" s="25" t="str">
        <f t="shared" si="9"/>
        <v/>
      </c>
    </row>
    <row r="15" spans="1:21" s="5" customFormat="1" ht="18.75" customHeight="1" x14ac:dyDescent="0.3">
      <c r="B15" s="51"/>
      <c r="C15" s="51" t="str">
        <f>IF(B15="","",VLOOKUP(B15,LISTAS!$F$5:$G$1006,2,0))</f>
        <v/>
      </c>
      <c r="D15" s="52"/>
      <c r="E15" s="52"/>
      <c r="F15" s="52" t="str">
        <f t="shared" si="10"/>
        <v/>
      </c>
      <c r="H15" s="48" t="str">
        <f t="shared" si="2"/>
        <v/>
      </c>
      <c r="I15" s="63" t="str">
        <f t="shared" si="3"/>
        <v/>
      </c>
      <c r="J15" s="63" t="str">
        <f t="shared" si="3"/>
        <v/>
      </c>
      <c r="K15" s="48" t="str">
        <f t="shared" si="0"/>
        <v/>
      </c>
      <c r="L15" s="67" t="str">
        <f t="shared" si="1"/>
        <v/>
      </c>
      <c r="M15" s="48" t="str">
        <f t="shared" si="4"/>
        <v/>
      </c>
      <c r="N15" s="49">
        <v>7</v>
      </c>
      <c r="O15" s="28"/>
      <c r="P15" s="47" t="str">
        <f t="shared" si="5"/>
        <v/>
      </c>
      <c r="Q15" s="24" t="str">
        <f t="shared" si="6"/>
        <v/>
      </c>
      <c r="R15" s="24" t="str">
        <f>IF($L15="","",VLOOKUP(Q15,LISTAS!$F$5:$G$1006,2,0))</f>
        <v/>
      </c>
      <c r="S15" s="36" t="str">
        <f t="shared" si="7"/>
        <v/>
      </c>
      <c r="T15" s="25" t="str">
        <f t="shared" si="8"/>
        <v/>
      </c>
      <c r="U15" s="25" t="str">
        <f t="shared" si="9"/>
        <v/>
      </c>
    </row>
    <row r="16" spans="1:21" s="5" customFormat="1" ht="18.75" customHeight="1" x14ac:dyDescent="0.3">
      <c r="B16" s="51"/>
      <c r="C16" s="51" t="str">
        <f>IF(B16="","",VLOOKUP(B16,LISTAS!$F$5:$G$1006,2,0))</f>
        <v/>
      </c>
      <c r="D16" s="52"/>
      <c r="E16" s="52"/>
      <c r="F16" s="52" t="str">
        <f t="shared" si="10"/>
        <v/>
      </c>
      <c r="H16" s="48" t="str">
        <f t="shared" si="2"/>
        <v/>
      </c>
      <c r="I16" s="63" t="str">
        <f t="shared" si="3"/>
        <v/>
      </c>
      <c r="J16" s="63" t="str">
        <f t="shared" si="3"/>
        <v/>
      </c>
      <c r="K16" s="48" t="str">
        <f t="shared" si="0"/>
        <v/>
      </c>
      <c r="L16" s="67" t="str">
        <f t="shared" si="1"/>
        <v/>
      </c>
      <c r="M16" s="48" t="str">
        <f t="shared" si="4"/>
        <v/>
      </c>
      <c r="N16" s="49">
        <v>8</v>
      </c>
      <c r="O16" s="28"/>
      <c r="P16" s="47" t="str">
        <f t="shared" si="5"/>
        <v/>
      </c>
      <c r="Q16" s="24" t="str">
        <f t="shared" si="6"/>
        <v/>
      </c>
      <c r="R16" s="24" t="str">
        <f>IF($L16="","",VLOOKUP(Q16,LISTAS!$F$5:$G$1006,2,0))</f>
        <v/>
      </c>
      <c r="S16" s="36" t="str">
        <f t="shared" si="7"/>
        <v/>
      </c>
      <c r="T16" s="25" t="str">
        <f t="shared" si="8"/>
        <v/>
      </c>
      <c r="U16" s="25" t="str">
        <f t="shared" si="9"/>
        <v/>
      </c>
    </row>
    <row r="17" spans="2:21" s="5" customFormat="1" ht="18.75" customHeight="1" x14ac:dyDescent="0.3">
      <c r="B17" s="51"/>
      <c r="C17" s="51" t="str">
        <f>IF(B17="","",VLOOKUP(B17,LISTAS!$F$5:$G$1006,2,0))</f>
        <v/>
      </c>
      <c r="D17" s="52"/>
      <c r="E17" s="52"/>
      <c r="F17" s="52" t="str">
        <f t="shared" si="10"/>
        <v/>
      </c>
      <c r="H17" s="48" t="str">
        <f t="shared" si="2"/>
        <v/>
      </c>
      <c r="I17" s="63" t="str">
        <f t="shared" si="3"/>
        <v/>
      </c>
      <c r="J17" s="63" t="str">
        <f t="shared" si="3"/>
        <v/>
      </c>
      <c r="K17" s="48" t="str">
        <f t="shared" si="0"/>
        <v/>
      </c>
      <c r="L17" s="67" t="str">
        <f t="shared" si="1"/>
        <v/>
      </c>
      <c r="M17" s="48" t="str">
        <f t="shared" si="4"/>
        <v/>
      </c>
      <c r="N17" s="49">
        <v>9</v>
      </c>
      <c r="O17" s="28"/>
      <c r="P17" s="47" t="str">
        <f t="shared" si="5"/>
        <v/>
      </c>
      <c r="Q17" s="24" t="str">
        <f t="shared" si="6"/>
        <v/>
      </c>
      <c r="R17" s="24" t="str">
        <f>IF($L17="","",VLOOKUP(Q17,LISTAS!$F$5:$G$1006,2,0))</f>
        <v/>
      </c>
      <c r="S17" s="36" t="str">
        <f t="shared" si="7"/>
        <v/>
      </c>
      <c r="T17" s="25" t="str">
        <f t="shared" si="8"/>
        <v/>
      </c>
      <c r="U17" s="25" t="str">
        <f t="shared" si="9"/>
        <v/>
      </c>
    </row>
    <row r="18" spans="2:21" s="5" customFormat="1" ht="18.75" customHeight="1" x14ac:dyDescent="0.3">
      <c r="B18" s="51"/>
      <c r="C18" s="51" t="str">
        <f>IF(B18="","",VLOOKUP(B18,LISTAS!$F$5:$G$1006,2,0))</f>
        <v/>
      </c>
      <c r="D18" s="52"/>
      <c r="E18" s="52"/>
      <c r="F18" s="52" t="str">
        <f t="shared" si="10"/>
        <v/>
      </c>
      <c r="H18" s="48" t="str">
        <f t="shared" si="2"/>
        <v/>
      </c>
      <c r="I18" s="63" t="str">
        <f t="shared" si="3"/>
        <v/>
      </c>
      <c r="J18" s="63" t="str">
        <f t="shared" si="3"/>
        <v/>
      </c>
      <c r="K18" s="48" t="str">
        <f t="shared" si="0"/>
        <v/>
      </c>
      <c r="L18" s="67" t="str">
        <f t="shared" si="1"/>
        <v/>
      </c>
      <c r="M18" s="48" t="str">
        <f t="shared" si="4"/>
        <v/>
      </c>
      <c r="N18" s="49">
        <v>10</v>
      </c>
      <c r="O18" s="28"/>
      <c r="P18" s="47" t="str">
        <f t="shared" si="5"/>
        <v/>
      </c>
      <c r="Q18" s="24" t="str">
        <f t="shared" si="6"/>
        <v/>
      </c>
      <c r="R18" s="24" t="str">
        <f>IF($L18="","",VLOOKUP(Q18,LISTAS!$F$5:$G$1006,2,0))</f>
        <v/>
      </c>
      <c r="S18" s="36" t="str">
        <f t="shared" si="7"/>
        <v/>
      </c>
      <c r="T18" s="25" t="str">
        <f t="shared" si="8"/>
        <v/>
      </c>
      <c r="U18" s="25" t="str">
        <f t="shared" si="9"/>
        <v/>
      </c>
    </row>
    <row r="19" spans="2:21" s="5" customFormat="1" ht="18.75" customHeight="1" x14ac:dyDescent="0.3">
      <c r="B19" s="51"/>
      <c r="C19" s="51" t="str">
        <f>IF(B19="","",VLOOKUP(B19,LISTAS!$F$5:$G$1006,2,0))</f>
        <v/>
      </c>
      <c r="D19" s="52"/>
      <c r="E19" s="52"/>
      <c r="F19" s="52" t="str">
        <f t="shared" si="10"/>
        <v/>
      </c>
      <c r="H19" s="48" t="str">
        <f t="shared" si="2"/>
        <v/>
      </c>
      <c r="I19" s="63" t="str">
        <f t="shared" si="3"/>
        <v/>
      </c>
      <c r="J19" s="63" t="str">
        <f t="shared" si="3"/>
        <v/>
      </c>
      <c r="K19" s="48" t="str">
        <f t="shared" si="0"/>
        <v/>
      </c>
      <c r="L19" s="67" t="str">
        <f t="shared" si="1"/>
        <v/>
      </c>
      <c r="M19" s="48" t="str">
        <f t="shared" si="4"/>
        <v/>
      </c>
      <c r="N19" s="49">
        <v>11</v>
      </c>
      <c r="O19" s="28"/>
      <c r="P19" s="47" t="str">
        <f t="shared" si="5"/>
        <v/>
      </c>
      <c r="Q19" s="24" t="str">
        <f t="shared" si="6"/>
        <v/>
      </c>
      <c r="R19" s="24" t="str">
        <f>IF($L19="","",VLOOKUP(Q19,LISTAS!$F$5:$G$1006,2,0))</f>
        <v/>
      </c>
      <c r="S19" s="36" t="str">
        <f t="shared" si="7"/>
        <v/>
      </c>
      <c r="T19" s="25" t="str">
        <f t="shared" si="8"/>
        <v/>
      </c>
      <c r="U19" s="25" t="str">
        <f t="shared" si="9"/>
        <v/>
      </c>
    </row>
    <row r="20" spans="2:21" s="5" customFormat="1" ht="18.75" customHeight="1" x14ac:dyDescent="0.3">
      <c r="B20" s="51"/>
      <c r="C20" s="51" t="str">
        <f>IF(B20="","",VLOOKUP(B20,LISTAS!$F$5:$G$1006,2,0))</f>
        <v/>
      </c>
      <c r="D20" s="52"/>
      <c r="E20" s="52"/>
      <c r="F20" s="52" t="str">
        <f t="shared" si="10"/>
        <v/>
      </c>
      <c r="H20" s="48" t="str">
        <f t="shared" si="2"/>
        <v/>
      </c>
      <c r="I20" s="63" t="str">
        <f t="shared" si="3"/>
        <v/>
      </c>
      <c r="J20" s="63" t="str">
        <f t="shared" si="3"/>
        <v/>
      </c>
      <c r="K20" s="48" t="str">
        <f t="shared" si="0"/>
        <v/>
      </c>
      <c r="L20" s="67" t="str">
        <f t="shared" si="1"/>
        <v/>
      </c>
      <c r="M20" s="48" t="str">
        <f t="shared" si="4"/>
        <v/>
      </c>
      <c r="N20" s="49">
        <v>12</v>
      </c>
      <c r="O20" s="28"/>
      <c r="P20" s="47" t="str">
        <f t="shared" si="5"/>
        <v/>
      </c>
      <c r="Q20" s="24" t="str">
        <f t="shared" si="6"/>
        <v/>
      </c>
      <c r="R20" s="24" t="str">
        <f>IF($L20="","",VLOOKUP(Q20,LISTAS!$F$5:$G$1006,2,0))</f>
        <v/>
      </c>
      <c r="S20" s="36" t="str">
        <f t="shared" si="7"/>
        <v/>
      </c>
      <c r="T20" s="25" t="str">
        <f t="shared" si="8"/>
        <v/>
      </c>
      <c r="U20" s="25" t="str">
        <f t="shared" si="9"/>
        <v/>
      </c>
    </row>
    <row r="21" spans="2:21" s="5" customFormat="1" ht="18.75" customHeight="1" x14ac:dyDescent="0.3">
      <c r="B21" s="51"/>
      <c r="C21" s="51" t="str">
        <f>IF(B21="","",VLOOKUP(B21,LISTAS!$F$5:$G$1006,2,0))</f>
        <v/>
      </c>
      <c r="D21" s="52"/>
      <c r="E21" s="52"/>
      <c r="F21" s="52" t="str">
        <f t="shared" si="10"/>
        <v/>
      </c>
      <c r="H21" s="48" t="str">
        <f t="shared" si="2"/>
        <v/>
      </c>
      <c r="I21" s="63" t="str">
        <f t="shared" si="3"/>
        <v/>
      </c>
      <c r="J21" s="63" t="str">
        <f t="shared" si="3"/>
        <v/>
      </c>
      <c r="K21" s="48" t="str">
        <f t="shared" si="0"/>
        <v/>
      </c>
      <c r="L21" s="67" t="str">
        <f t="shared" si="1"/>
        <v/>
      </c>
      <c r="M21" s="48" t="str">
        <f t="shared" si="4"/>
        <v/>
      </c>
      <c r="N21" s="49">
        <v>13</v>
      </c>
      <c r="O21" s="28"/>
      <c r="P21" s="47" t="str">
        <f t="shared" si="5"/>
        <v/>
      </c>
      <c r="Q21" s="24" t="str">
        <f t="shared" si="6"/>
        <v/>
      </c>
      <c r="R21" s="24" t="str">
        <f>IF($L21="","",VLOOKUP(Q21,LISTAS!$F$5:$G$1006,2,0))</f>
        <v/>
      </c>
      <c r="S21" s="36" t="str">
        <f t="shared" si="7"/>
        <v/>
      </c>
      <c r="T21" s="25" t="str">
        <f t="shared" si="8"/>
        <v/>
      </c>
      <c r="U21" s="25" t="str">
        <f t="shared" si="9"/>
        <v/>
      </c>
    </row>
    <row r="22" spans="2:21" s="5" customFormat="1" ht="18.75" customHeight="1" x14ac:dyDescent="0.3">
      <c r="B22" s="51"/>
      <c r="C22" s="51" t="str">
        <f>IF(B22="","",VLOOKUP(B22,LISTAS!$F$5:$G$1006,2,0))</f>
        <v/>
      </c>
      <c r="D22" s="52"/>
      <c r="E22" s="52"/>
      <c r="F22" s="52" t="str">
        <f t="shared" si="10"/>
        <v/>
      </c>
      <c r="H22" s="48" t="str">
        <f t="shared" si="2"/>
        <v/>
      </c>
      <c r="I22" s="63" t="str">
        <f t="shared" si="3"/>
        <v/>
      </c>
      <c r="J22" s="63" t="str">
        <f t="shared" si="3"/>
        <v/>
      </c>
      <c r="K22" s="48" t="str">
        <f t="shared" si="0"/>
        <v/>
      </c>
      <c r="L22" s="67" t="str">
        <f t="shared" si="1"/>
        <v/>
      </c>
      <c r="M22" s="48" t="str">
        <f t="shared" si="4"/>
        <v/>
      </c>
      <c r="N22" s="49">
        <v>14</v>
      </c>
      <c r="O22" s="28"/>
      <c r="P22" s="47" t="str">
        <f t="shared" si="5"/>
        <v/>
      </c>
      <c r="Q22" s="24" t="str">
        <f t="shared" si="6"/>
        <v/>
      </c>
      <c r="R22" s="24" t="str">
        <f>IF($L22="","",VLOOKUP(Q22,LISTAS!$F$5:$G$1006,2,0))</f>
        <v/>
      </c>
      <c r="S22" s="36" t="str">
        <f t="shared" si="7"/>
        <v/>
      </c>
      <c r="T22" s="25" t="str">
        <f t="shared" si="8"/>
        <v/>
      </c>
      <c r="U22" s="25" t="str">
        <f t="shared" si="9"/>
        <v/>
      </c>
    </row>
    <row r="23" spans="2:21" s="5" customFormat="1" ht="18.75" customHeight="1" x14ac:dyDescent="0.3">
      <c r="B23" s="51"/>
      <c r="C23" s="51" t="str">
        <f>IF(B23="","",VLOOKUP(B23,LISTAS!$F$5:$G$1006,2,0))</f>
        <v/>
      </c>
      <c r="D23" s="52"/>
      <c r="E23" s="52"/>
      <c r="F23" s="52" t="str">
        <f t="shared" si="10"/>
        <v/>
      </c>
      <c r="H23" s="48" t="str">
        <f t="shared" si="2"/>
        <v/>
      </c>
      <c r="I23" s="63" t="str">
        <f t="shared" si="3"/>
        <v/>
      </c>
      <c r="J23" s="63" t="str">
        <f t="shared" si="3"/>
        <v/>
      </c>
      <c r="K23" s="48" t="str">
        <f t="shared" si="0"/>
        <v/>
      </c>
      <c r="L23" s="67" t="str">
        <f t="shared" si="1"/>
        <v/>
      </c>
      <c r="M23" s="48" t="str">
        <f t="shared" si="4"/>
        <v/>
      </c>
      <c r="N23" s="49">
        <v>15</v>
      </c>
      <c r="O23" s="28"/>
      <c r="P23" s="47" t="str">
        <f t="shared" si="5"/>
        <v/>
      </c>
      <c r="Q23" s="24" t="str">
        <f t="shared" si="6"/>
        <v/>
      </c>
      <c r="R23" s="24" t="str">
        <f>IF($L23="","",VLOOKUP(Q23,LISTAS!$F$5:$G$1006,2,0))</f>
        <v/>
      </c>
      <c r="S23" s="36" t="str">
        <f t="shared" si="7"/>
        <v/>
      </c>
      <c r="T23" s="25" t="str">
        <f t="shared" si="8"/>
        <v/>
      </c>
      <c r="U23" s="25" t="str">
        <f t="shared" si="9"/>
        <v/>
      </c>
    </row>
    <row r="24" spans="2:21" s="5" customFormat="1" ht="18.75" customHeight="1" x14ac:dyDescent="0.3">
      <c r="B24" s="51"/>
      <c r="C24" s="51" t="str">
        <f>IF(B24="","",VLOOKUP(B24,LISTAS!$F$5:$G$1006,2,0))</f>
        <v/>
      </c>
      <c r="D24" s="52"/>
      <c r="E24" s="52"/>
      <c r="F24" s="52" t="str">
        <f t="shared" si="10"/>
        <v/>
      </c>
      <c r="H24" s="48" t="str">
        <f t="shared" si="2"/>
        <v/>
      </c>
      <c r="I24" s="63" t="str">
        <f t="shared" si="3"/>
        <v/>
      </c>
      <c r="J24" s="63" t="str">
        <f t="shared" si="3"/>
        <v/>
      </c>
      <c r="K24" s="48" t="str">
        <f t="shared" si="0"/>
        <v/>
      </c>
      <c r="L24" s="67" t="str">
        <f t="shared" si="1"/>
        <v/>
      </c>
      <c r="M24" s="48" t="str">
        <f t="shared" si="4"/>
        <v/>
      </c>
      <c r="N24" s="49">
        <v>16</v>
      </c>
      <c r="O24" s="28"/>
      <c r="P24" s="47" t="str">
        <f t="shared" si="5"/>
        <v/>
      </c>
      <c r="Q24" s="24" t="str">
        <f t="shared" si="6"/>
        <v/>
      </c>
      <c r="R24" s="24" t="str">
        <f>IF($L24="","",VLOOKUP(Q24,LISTAS!$F$5:$G$1006,2,0))</f>
        <v/>
      </c>
      <c r="S24" s="36" t="str">
        <f t="shared" si="7"/>
        <v/>
      </c>
      <c r="T24" s="25" t="str">
        <f t="shared" si="8"/>
        <v/>
      </c>
      <c r="U24" s="25" t="str">
        <f t="shared" si="9"/>
        <v/>
      </c>
    </row>
    <row r="25" spans="2:21" s="5" customFormat="1" ht="18.75" customHeight="1" x14ac:dyDescent="0.3">
      <c r="B25" s="51"/>
      <c r="C25" s="51" t="str">
        <f>IF(B25="","",VLOOKUP(B25,LISTAS!$F$5:$G$1006,2,0))</f>
        <v/>
      </c>
      <c r="D25" s="52"/>
      <c r="E25" s="52"/>
      <c r="F25" s="52" t="str">
        <f t="shared" si="10"/>
        <v/>
      </c>
      <c r="H25" s="48" t="str">
        <f t="shared" si="2"/>
        <v/>
      </c>
      <c r="I25" s="63" t="str">
        <f t="shared" si="3"/>
        <v/>
      </c>
      <c r="J25" s="63" t="str">
        <f t="shared" si="3"/>
        <v/>
      </c>
      <c r="K25" s="48" t="str">
        <f t="shared" si="0"/>
        <v/>
      </c>
      <c r="L25" s="67" t="str">
        <f t="shared" si="1"/>
        <v/>
      </c>
      <c r="M25" s="48" t="str">
        <f t="shared" si="4"/>
        <v/>
      </c>
      <c r="N25" s="49">
        <v>17</v>
      </c>
      <c r="O25" s="28"/>
      <c r="P25" s="47" t="str">
        <f t="shared" si="5"/>
        <v/>
      </c>
      <c r="Q25" s="24" t="str">
        <f t="shared" si="6"/>
        <v/>
      </c>
      <c r="R25" s="24" t="str">
        <f>IF($L25="","",VLOOKUP(Q25,LISTAS!$F$5:$G$1006,2,0))</f>
        <v/>
      </c>
      <c r="S25" s="36" t="str">
        <f t="shared" si="7"/>
        <v/>
      </c>
      <c r="T25" s="25" t="str">
        <f t="shared" si="8"/>
        <v/>
      </c>
      <c r="U25" s="25" t="str">
        <f t="shared" si="9"/>
        <v/>
      </c>
    </row>
    <row r="26" spans="2:21" s="5" customFormat="1" ht="18.75" customHeight="1" x14ac:dyDescent="0.3">
      <c r="B26" s="51"/>
      <c r="C26" s="51" t="str">
        <f>IF(B26="","",VLOOKUP(B26,LISTAS!$F$5:$G$1006,2,0))</f>
        <v/>
      </c>
      <c r="D26" s="52"/>
      <c r="E26" s="52"/>
      <c r="F26" s="52" t="str">
        <f t="shared" si="10"/>
        <v/>
      </c>
      <c r="H26" s="48" t="str">
        <f t="shared" si="2"/>
        <v/>
      </c>
      <c r="I26" s="63" t="str">
        <f t="shared" si="3"/>
        <v/>
      </c>
      <c r="J26" s="63" t="str">
        <f t="shared" si="3"/>
        <v/>
      </c>
      <c r="K26" s="48" t="str">
        <f t="shared" si="0"/>
        <v/>
      </c>
      <c r="L26" s="67" t="str">
        <f t="shared" si="1"/>
        <v/>
      </c>
      <c r="M26" s="48" t="str">
        <f t="shared" si="4"/>
        <v/>
      </c>
      <c r="N26" s="49">
        <v>18</v>
      </c>
      <c r="O26" s="28"/>
      <c r="P26" s="47" t="str">
        <f t="shared" si="5"/>
        <v/>
      </c>
      <c r="Q26" s="24" t="str">
        <f t="shared" si="6"/>
        <v/>
      </c>
      <c r="R26" s="24" t="str">
        <f>IF($L26="","",VLOOKUP(Q26,LISTAS!$F$5:$G$1006,2,0))</f>
        <v/>
      </c>
      <c r="S26" s="36" t="str">
        <f t="shared" si="7"/>
        <v/>
      </c>
      <c r="T26" s="25" t="str">
        <f t="shared" si="8"/>
        <v/>
      </c>
      <c r="U26" s="25" t="str">
        <f t="shared" si="9"/>
        <v/>
      </c>
    </row>
    <row r="27" spans="2:21" s="5" customFormat="1" ht="18.75" customHeight="1" x14ac:dyDescent="0.3">
      <c r="B27" s="51"/>
      <c r="C27" s="51" t="str">
        <f>IF(B27="","",VLOOKUP(B27,LISTAS!$F$5:$G$1006,2,0))</f>
        <v/>
      </c>
      <c r="D27" s="52"/>
      <c r="E27" s="52"/>
      <c r="F27" s="52" t="str">
        <f t="shared" si="10"/>
        <v/>
      </c>
      <c r="H27" s="48" t="str">
        <f t="shared" si="2"/>
        <v/>
      </c>
      <c r="I27" s="63" t="str">
        <f t="shared" si="3"/>
        <v/>
      </c>
      <c r="J27" s="63" t="str">
        <f t="shared" si="3"/>
        <v/>
      </c>
      <c r="K27" s="48" t="str">
        <f t="shared" si="0"/>
        <v/>
      </c>
      <c r="L27" s="67" t="str">
        <f t="shared" si="1"/>
        <v/>
      </c>
      <c r="M27" s="48" t="str">
        <f t="shared" si="4"/>
        <v/>
      </c>
      <c r="N27" s="49">
        <v>19</v>
      </c>
      <c r="O27" s="28"/>
      <c r="P27" s="47" t="str">
        <f t="shared" si="5"/>
        <v/>
      </c>
      <c r="Q27" s="24" t="str">
        <f t="shared" si="6"/>
        <v/>
      </c>
      <c r="R27" s="24" t="str">
        <f>IF($L27="","",VLOOKUP(Q27,LISTAS!$F$5:$G$1006,2,0))</f>
        <v/>
      </c>
      <c r="S27" s="36" t="str">
        <f t="shared" si="7"/>
        <v/>
      </c>
      <c r="T27" s="25" t="str">
        <f t="shared" si="8"/>
        <v/>
      </c>
      <c r="U27" s="25" t="str">
        <f t="shared" si="9"/>
        <v/>
      </c>
    </row>
    <row r="28" spans="2:21" s="5" customFormat="1" ht="18.75" customHeight="1" x14ac:dyDescent="0.3">
      <c r="B28" s="51"/>
      <c r="C28" s="51" t="str">
        <f>IF(B28="","",VLOOKUP(B28,LISTAS!$F$5:$G$1006,2,0))</f>
        <v/>
      </c>
      <c r="D28" s="52"/>
      <c r="E28" s="52"/>
      <c r="F28" s="52" t="str">
        <f t="shared" si="10"/>
        <v/>
      </c>
      <c r="H28" s="48" t="str">
        <f t="shared" si="2"/>
        <v/>
      </c>
      <c r="I28" s="63" t="str">
        <f t="shared" si="3"/>
        <v/>
      </c>
      <c r="J28" s="63" t="str">
        <f t="shared" si="3"/>
        <v/>
      </c>
      <c r="K28" s="48" t="str">
        <f t="shared" si="0"/>
        <v/>
      </c>
      <c r="L28" s="67" t="str">
        <f t="shared" si="1"/>
        <v/>
      </c>
      <c r="M28" s="48" t="str">
        <f t="shared" si="4"/>
        <v/>
      </c>
      <c r="N28" s="49">
        <v>20</v>
      </c>
      <c r="O28" s="28"/>
      <c r="P28" s="47" t="str">
        <f t="shared" si="5"/>
        <v/>
      </c>
      <c r="Q28" s="24" t="str">
        <f t="shared" si="6"/>
        <v/>
      </c>
      <c r="R28" s="24" t="str">
        <f>IF($L28="","",VLOOKUP(Q28,LISTAS!$F$5:$G$1006,2,0))</f>
        <v/>
      </c>
      <c r="S28" s="36" t="str">
        <f t="shared" si="7"/>
        <v/>
      </c>
      <c r="T28" s="25" t="str">
        <f t="shared" si="8"/>
        <v/>
      </c>
      <c r="U28" s="25" t="str">
        <f t="shared" si="9"/>
        <v/>
      </c>
    </row>
    <row r="29" spans="2:21" ht="16.5" x14ac:dyDescent="0.3">
      <c r="B29" s="51"/>
      <c r="C29" s="51" t="str">
        <f>IF(B29="","",VLOOKUP(B29,LISTAS!$F$5:$G$1006,2,0))</f>
        <v/>
      </c>
      <c r="D29" s="52"/>
      <c r="E29" s="52"/>
      <c r="F29" s="52" t="str">
        <f t="shared" si="10"/>
        <v/>
      </c>
      <c r="G29" s="5"/>
      <c r="H29" s="48" t="str">
        <f t="shared" si="2"/>
        <v/>
      </c>
      <c r="I29" s="63" t="str">
        <f t="shared" si="3"/>
        <v/>
      </c>
      <c r="J29" s="63" t="str">
        <f t="shared" si="3"/>
        <v/>
      </c>
      <c r="K29" s="48" t="str">
        <f t="shared" si="0"/>
        <v/>
      </c>
      <c r="L29" s="67" t="str">
        <f t="shared" si="1"/>
        <v/>
      </c>
      <c r="M29" s="48" t="str">
        <f t="shared" si="4"/>
        <v/>
      </c>
      <c r="N29" s="49">
        <v>21</v>
      </c>
      <c r="O29" s="28"/>
      <c r="P29" s="47" t="str">
        <f t="shared" si="5"/>
        <v/>
      </c>
      <c r="Q29" s="24" t="str">
        <f t="shared" si="6"/>
        <v/>
      </c>
      <c r="R29" s="24" t="str">
        <f>IF($L29="","",VLOOKUP(Q29,LISTAS!$F$5:$G$1006,2,0))</f>
        <v/>
      </c>
      <c r="S29" s="36" t="str">
        <f t="shared" si="7"/>
        <v/>
      </c>
      <c r="T29" s="25" t="str">
        <f t="shared" si="8"/>
        <v/>
      </c>
      <c r="U29" s="25" t="str">
        <f t="shared" si="9"/>
        <v/>
      </c>
    </row>
    <row r="30" spans="2:21" ht="16.5" x14ac:dyDescent="0.3">
      <c r="B30" s="51"/>
      <c r="C30" s="51" t="str">
        <f>IF(B30="","",VLOOKUP(B30,LISTAS!$F$5:$G$1006,2,0))</f>
        <v/>
      </c>
      <c r="D30" s="52"/>
      <c r="E30" s="52"/>
      <c r="F30" s="52" t="str">
        <f t="shared" si="10"/>
        <v/>
      </c>
      <c r="G30" s="5"/>
      <c r="H30" s="48" t="str">
        <f t="shared" si="2"/>
        <v/>
      </c>
      <c r="I30" s="63" t="str">
        <f t="shared" si="3"/>
        <v/>
      </c>
      <c r="J30" s="63" t="str">
        <f t="shared" si="3"/>
        <v/>
      </c>
      <c r="K30" s="48" t="str">
        <f t="shared" si="0"/>
        <v/>
      </c>
      <c r="L30" s="67" t="str">
        <f t="shared" si="1"/>
        <v/>
      </c>
      <c r="M30" s="48" t="str">
        <f t="shared" si="4"/>
        <v/>
      </c>
      <c r="N30" s="49">
        <v>22</v>
      </c>
      <c r="O30" s="28"/>
      <c r="P30" s="47" t="str">
        <f t="shared" si="5"/>
        <v/>
      </c>
      <c r="Q30" s="24" t="str">
        <f t="shared" si="6"/>
        <v/>
      </c>
      <c r="R30" s="24" t="str">
        <f>IF($L30="","",VLOOKUP(Q30,LISTAS!$F$5:$G$1006,2,0))</f>
        <v/>
      </c>
      <c r="S30" s="36" t="str">
        <f t="shared" si="7"/>
        <v/>
      </c>
      <c r="T30" s="25" t="str">
        <f t="shared" si="8"/>
        <v/>
      </c>
      <c r="U30" s="25" t="str">
        <f t="shared" si="9"/>
        <v/>
      </c>
    </row>
    <row r="31" spans="2:21" ht="16.5" x14ac:dyDescent="0.3">
      <c r="B31" s="51"/>
      <c r="C31" s="51" t="str">
        <f>IF(B31="","",VLOOKUP(B31,LISTAS!$F$5:$G$1006,2,0))</f>
        <v/>
      </c>
      <c r="D31" s="52"/>
      <c r="E31" s="52"/>
      <c r="F31" s="52" t="str">
        <f t="shared" si="10"/>
        <v/>
      </c>
      <c r="G31" s="5"/>
      <c r="H31" s="48" t="str">
        <f t="shared" si="2"/>
        <v/>
      </c>
      <c r="I31" s="63" t="str">
        <f t="shared" si="3"/>
        <v/>
      </c>
      <c r="J31" s="63" t="str">
        <f t="shared" si="3"/>
        <v/>
      </c>
      <c r="K31" s="48" t="str">
        <f t="shared" si="0"/>
        <v/>
      </c>
      <c r="L31" s="67" t="str">
        <f t="shared" si="1"/>
        <v/>
      </c>
      <c r="M31" s="48" t="str">
        <f t="shared" si="4"/>
        <v/>
      </c>
      <c r="N31" s="49">
        <v>23</v>
      </c>
      <c r="O31" s="28"/>
      <c r="P31" s="47" t="str">
        <f t="shared" si="5"/>
        <v/>
      </c>
      <c r="Q31" s="24" t="str">
        <f t="shared" si="6"/>
        <v/>
      </c>
      <c r="R31" s="24" t="str">
        <f>IF($L31="","",VLOOKUP(Q31,LISTAS!$F$5:$G$1006,2,0))</f>
        <v/>
      </c>
      <c r="S31" s="36" t="str">
        <f t="shared" si="7"/>
        <v/>
      </c>
      <c r="T31" s="25" t="str">
        <f t="shared" si="8"/>
        <v/>
      </c>
      <c r="U31" s="25" t="str">
        <f t="shared" si="9"/>
        <v/>
      </c>
    </row>
    <row r="32" spans="2:21" ht="16.5" x14ac:dyDescent="0.3">
      <c r="B32" s="51"/>
      <c r="C32" s="51" t="str">
        <f>IF(B32="","",VLOOKUP(B32,LISTAS!$F$5:$G$1006,2,0))</f>
        <v/>
      </c>
      <c r="D32" s="52"/>
      <c r="E32" s="52"/>
      <c r="F32" s="52" t="str">
        <f t="shared" si="10"/>
        <v/>
      </c>
      <c r="G32" s="5"/>
      <c r="H32" s="48" t="str">
        <f t="shared" si="2"/>
        <v/>
      </c>
      <c r="I32" s="63" t="str">
        <f t="shared" si="3"/>
        <v/>
      </c>
      <c r="J32" s="63" t="str">
        <f t="shared" si="3"/>
        <v/>
      </c>
      <c r="K32" s="48" t="str">
        <f t="shared" si="0"/>
        <v/>
      </c>
      <c r="L32" s="67" t="str">
        <f t="shared" si="1"/>
        <v/>
      </c>
      <c r="M32" s="48" t="str">
        <f t="shared" si="4"/>
        <v/>
      </c>
      <c r="N32" s="49">
        <v>24</v>
      </c>
      <c r="O32" s="28"/>
      <c r="P32" s="47" t="str">
        <f t="shared" si="5"/>
        <v/>
      </c>
      <c r="Q32" s="24" t="str">
        <f t="shared" si="6"/>
        <v/>
      </c>
      <c r="R32" s="24" t="str">
        <f>IF($L32="","",VLOOKUP(Q32,LISTAS!$F$5:$G$1006,2,0))</f>
        <v/>
      </c>
      <c r="S32" s="36" t="str">
        <f t="shared" si="7"/>
        <v/>
      </c>
      <c r="T32" s="25" t="str">
        <f t="shared" si="8"/>
        <v/>
      </c>
      <c r="U32" s="25" t="str">
        <f t="shared" si="9"/>
        <v/>
      </c>
    </row>
    <row r="33" spans="2:21" ht="16.5" x14ac:dyDescent="0.3">
      <c r="B33" s="51"/>
      <c r="C33" s="51" t="str">
        <f>IF(B33="","",VLOOKUP(B33,LISTAS!$F$5:$G$1006,2,0))</f>
        <v/>
      </c>
      <c r="D33" s="52"/>
      <c r="E33" s="52"/>
      <c r="F33" s="52" t="str">
        <f t="shared" si="10"/>
        <v/>
      </c>
      <c r="G33" s="5"/>
      <c r="H33" s="48" t="str">
        <f t="shared" si="2"/>
        <v/>
      </c>
      <c r="I33" s="63" t="str">
        <f t="shared" si="3"/>
        <v/>
      </c>
      <c r="J33" s="63" t="str">
        <f t="shared" si="3"/>
        <v/>
      </c>
      <c r="K33" s="48" t="str">
        <f t="shared" si="0"/>
        <v/>
      </c>
      <c r="L33" s="67" t="str">
        <f t="shared" si="1"/>
        <v/>
      </c>
      <c r="M33" s="48" t="str">
        <f t="shared" si="4"/>
        <v/>
      </c>
      <c r="N33" s="49">
        <v>25</v>
      </c>
      <c r="O33" s="28"/>
      <c r="P33" s="47" t="str">
        <f t="shared" si="5"/>
        <v/>
      </c>
      <c r="Q33" s="24" t="str">
        <f t="shared" si="6"/>
        <v/>
      </c>
      <c r="R33" s="24" t="str">
        <f>IF($L33="","",VLOOKUP(Q33,LISTAS!$F$5:$G$1006,2,0))</f>
        <v/>
      </c>
      <c r="S33" s="36" t="str">
        <f t="shared" si="7"/>
        <v/>
      </c>
      <c r="T33" s="25" t="str">
        <f t="shared" si="8"/>
        <v/>
      </c>
      <c r="U33" s="25" t="str">
        <f t="shared" si="9"/>
        <v/>
      </c>
    </row>
    <row r="34" spans="2:21" ht="16.5" x14ac:dyDescent="0.3">
      <c r="B34" s="51"/>
      <c r="C34" s="51" t="str">
        <f>IF(B34="","",VLOOKUP(B34,LISTAS!$F$5:$G$1006,2,0))</f>
        <v/>
      </c>
      <c r="D34" s="52"/>
      <c r="E34" s="52"/>
      <c r="F34" s="52" t="str">
        <f t="shared" si="10"/>
        <v/>
      </c>
      <c r="G34" s="5"/>
      <c r="H34" s="48" t="str">
        <f t="shared" si="2"/>
        <v/>
      </c>
      <c r="I34" s="63" t="str">
        <f t="shared" si="3"/>
        <v/>
      </c>
      <c r="J34" s="63" t="str">
        <f t="shared" si="3"/>
        <v/>
      </c>
      <c r="K34" s="48" t="str">
        <f t="shared" si="0"/>
        <v/>
      </c>
      <c r="L34" s="67" t="str">
        <f t="shared" si="1"/>
        <v/>
      </c>
      <c r="M34" s="48" t="str">
        <f t="shared" si="4"/>
        <v/>
      </c>
      <c r="N34" s="49">
        <v>26</v>
      </c>
      <c r="O34" s="28"/>
      <c r="P34" s="47" t="str">
        <f t="shared" si="5"/>
        <v/>
      </c>
      <c r="Q34" s="24" t="str">
        <f t="shared" si="6"/>
        <v/>
      </c>
      <c r="R34" s="24" t="str">
        <f>IF($L34="","",VLOOKUP(Q34,LISTAS!$F$5:$G$1006,2,0))</f>
        <v/>
      </c>
      <c r="S34" s="36" t="str">
        <f t="shared" si="7"/>
        <v/>
      </c>
      <c r="T34" s="25" t="str">
        <f t="shared" si="8"/>
        <v/>
      </c>
      <c r="U34" s="25" t="str">
        <f t="shared" si="9"/>
        <v/>
      </c>
    </row>
    <row r="35" spans="2:21" ht="16.5" x14ac:dyDescent="0.3">
      <c r="B35" s="51"/>
      <c r="C35" s="51" t="str">
        <f>IF(B35="","",VLOOKUP(B35,LISTAS!$F$5:$G$1006,2,0))</f>
        <v/>
      </c>
      <c r="D35" s="52"/>
      <c r="E35" s="52"/>
      <c r="F35" s="52" t="str">
        <f t="shared" si="10"/>
        <v/>
      </c>
      <c r="G35" s="5"/>
      <c r="H35" s="48" t="str">
        <f t="shared" si="2"/>
        <v/>
      </c>
      <c r="I35" s="63" t="str">
        <f t="shared" si="3"/>
        <v/>
      </c>
      <c r="J35" s="63" t="str">
        <f t="shared" si="3"/>
        <v/>
      </c>
      <c r="K35" s="48" t="str">
        <f t="shared" si="0"/>
        <v/>
      </c>
      <c r="L35" s="67" t="str">
        <f t="shared" si="1"/>
        <v/>
      </c>
      <c r="M35" s="48" t="str">
        <f t="shared" si="4"/>
        <v/>
      </c>
      <c r="N35" s="49">
        <v>27</v>
      </c>
      <c r="O35" s="28"/>
      <c r="P35" s="47" t="str">
        <f t="shared" si="5"/>
        <v/>
      </c>
      <c r="Q35" s="24" t="str">
        <f t="shared" si="6"/>
        <v/>
      </c>
      <c r="R35" s="24" t="str">
        <f>IF($L35="","",VLOOKUP(Q35,LISTAS!$F$5:$G$1006,2,0))</f>
        <v/>
      </c>
      <c r="S35" s="36" t="str">
        <f t="shared" si="7"/>
        <v/>
      </c>
      <c r="T35" s="25" t="str">
        <f t="shared" si="8"/>
        <v/>
      </c>
      <c r="U35" s="25" t="str">
        <f t="shared" si="9"/>
        <v/>
      </c>
    </row>
    <row r="36" spans="2:21" ht="16.5" x14ac:dyDescent="0.3">
      <c r="B36" s="51"/>
      <c r="C36" s="51" t="str">
        <f>IF(B36="","",VLOOKUP(B36,LISTAS!$F$5:$G$1006,2,0))</f>
        <v/>
      </c>
      <c r="D36" s="52"/>
      <c r="E36" s="52"/>
      <c r="F36" s="52" t="str">
        <f t="shared" si="10"/>
        <v/>
      </c>
      <c r="G36" s="5"/>
      <c r="H36" s="48" t="str">
        <f t="shared" si="2"/>
        <v/>
      </c>
      <c r="I36" s="63" t="str">
        <f t="shared" si="3"/>
        <v/>
      </c>
      <c r="J36" s="63" t="str">
        <f t="shared" si="3"/>
        <v/>
      </c>
      <c r="K36" s="48" t="str">
        <f t="shared" si="0"/>
        <v/>
      </c>
      <c r="L36" s="67" t="str">
        <f t="shared" si="1"/>
        <v/>
      </c>
      <c r="M36" s="48" t="str">
        <f t="shared" si="4"/>
        <v/>
      </c>
      <c r="N36" s="49">
        <v>28</v>
      </c>
      <c r="O36" s="28"/>
      <c r="P36" s="47" t="str">
        <f t="shared" si="5"/>
        <v/>
      </c>
      <c r="Q36" s="24" t="str">
        <f t="shared" si="6"/>
        <v/>
      </c>
      <c r="R36" s="24" t="str">
        <f>IF($L36="","",VLOOKUP(Q36,LISTAS!$F$5:$G$1006,2,0))</f>
        <v/>
      </c>
      <c r="S36" s="36" t="str">
        <f t="shared" si="7"/>
        <v/>
      </c>
      <c r="T36" s="25" t="str">
        <f t="shared" si="8"/>
        <v/>
      </c>
      <c r="U36" s="25" t="str">
        <f t="shared" si="9"/>
        <v/>
      </c>
    </row>
    <row r="37" spans="2:21" ht="16.5" x14ac:dyDescent="0.3">
      <c r="B37" s="51"/>
      <c r="C37" s="51" t="str">
        <f>IF(B37="","",VLOOKUP(B37,LISTAS!$F$5:$G$1006,2,0))</f>
        <v/>
      </c>
      <c r="D37" s="52"/>
      <c r="E37" s="52"/>
      <c r="F37" s="52" t="str">
        <f t="shared" si="10"/>
        <v/>
      </c>
      <c r="G37" s="5"/>
      <c r="H37" s="48" t="str">
        <f t="shared" si="2"/>
        <v/>
      </c>
      <c r="I37" s="63" t="str">
        <f t="shared" si="3"/>
        <v/>
      </c>
      <c r="J37" s="63" t="str">
        <f t="shared" si="3"/>
        <v/>
      </c>
      <c r="K37" s="48" t="str">
        <f t="shared" si="0"/>
        <v/>
      </c>
      <c r="L37" s="67" t="str">
        <f t="shared" si="1"/>
        <v/>
      </c>
      <c r="M37" s="48" t="str">
        <f t="shared" si="4"/>
        <v/>
      </c>
      <c r="N37" s="49">
        <v>29</v>
      </c>
      <c r="O37" s="28"/>
      <c r="P37" s="47" t="str">
        <f t="shared" si="5"/>
        <v/>
      </c>
      <c r="Q37" s="24" t="str">
        <f t="shared" si="6"/>
        <v/>
      </c>
      <c r="R37" s="24" t="str">
        <f>IF($L37="","",VLOOKUP(Q37,LISTAS!$F$5:$G$1006,2,0))</f>
        <v/>
      </c>
      <c r="S37" s="36" t="str">
        <f t="shared" si="7"/>
        <v/>
      </c>
      <c r="T37" s="25" t="str">
        <f t="shared" si="8"/>
        <v/>
      </c>
      <c r="U37" s="25" t="str">
        <f t="shared" si="9"/>
        <v/>
      </c>
    </row>
    <row r="38" spans="2:21" ht="16.5" x14ac:dyDescent="0.3">
      <c r="B38" s="51"/>
      <c r="C38" s="51" t="str">
        <f>IF(B38="","",VLOOKUP(B38,LISTAS!$F$5:$G$1006,2,0))</f>
        <v/>
      </c>
      <c r="D38" s="52"/>
      <c r="E38" s="52"/>
      <c r="F38" s="52" t="str">
        <f t="shared" si="10"/>
        <v/>
      </c>
      <c r="G38" s="5"/>
      <c r="H38" s="48" t="str">
        <f t="shared" si="2"/>
        <v/>
      </c>
      <c r="I38" s="63" t="str">
        <f t="shared" si="3"/>
        <v/>
      </c>
      <c r="J38" s="63" t="str">
        <f t="shared" si="3"/>
        <v/>
      </c>
      <c r="K38" s="48" t="str">
        <f t="shared" si="0"/>
        <v/>
      </c>
      <c r="L38" s="67" t="str">
        <f t="shared" si="1"/>
        <v/>
      </c>
      <c r="M38" s="48" t="str">
        <f t="shared" si="4"/>
        <v/>
      </c>
      <c r="N38" s="49">
        <v>30</v>
      </c>
      <c r="O38" s="28"/>
      <c r="P38" s="47" t="str">
        <f t="shared" si="5"/>
        <v/>
      </c>
      <c r="Q38" s="24" t="str">
        <f t="shared" si="6"/>
        <v/>
      </c>
      <c r="R38" s="24" t="str">
        <f>IF($L38="","",VLOOKUP(Q38,LISTAS!$F$5:$G$1006,2,0))</f>
        <v/>
      </c>
      <c r="S38" s="36" t="str">
        <f t="shared" si="7"/>
        <v/>
      </c>
      <c r="T38" s="25" t="str">
        <f t="shared" si="8"/>
        <v/>
      </c>
      <c r="U38" s="25" t="str">
        <f t="shared" si="9"/>
        <v/>
      </c>
    </row>
    <row r="39" spans="2:21" ht="16.5" x14ac:dyDescent="0.3">
      <c r="B39" s="51"/>
      <c r="C39" s="51" t="str">
        <f>IF(B39="","",VLOOKUP(B39,LISTAS!$F$5:$G$1006,2,0))</f>
        <v/>
      </c>
      <c r="D39" s="52"/>
      <c r="E39" s="52"/>
      <c r="F39" s="52" t="str">
        <f t="shared" si="10"/>
        <v/>
      </c>
      <c r="G39" s="5"/>
      <c r="H39" s="48" t="str">
        <f t="shared" si="2"/>
        <v/>
      </c>
      <c r="I39" s="63" t="str">
        <f t="shared" si="3"/>
        <v/>
      </c>
      <c r="J39" s="63" t="str">
        <f t="shared" si="3"/>
        <v/>
      </c>
      <c r="K39" s="48" t="str">
        <f t="shared" si="0"/>
        <v/>
      </c>
      <c r="L39" s="67" t="str">
        <f t="shared" si="1"/>
        <v/>
      </c>
      <c r="M39" s="48" t="str">
        <f t="shared" si="4"/>
        <v/>
      </c>
      <c r="N39" s="49">
        <v>31</v>
      </c>
      <c r="O39" s="28"/>
      <c r="P39" s="47" t="str">
        <f t="shared" si="5"/>
        <v/>
      </c>
      <c r="Q39" s="24" t="str">
        <f t="shared" si="6"/>
        <v/>
      </c>
      <c r="R39" s="24" t="str">
        <f>IF($L39="","",VLOOKUP(Q39,LISTAS!$F$5:$G$1006,2,0))</f>
        <v/>
      </c>
      <c r="S39" s="36" t="str">
        <f t="shared" si="7"/>
        <v/>
      </c>
      <c r="T39" s="25" t="str">
        <f t="shared" si="8"/>
        <v/>
      </c>
      <c r="U39" s="25" t="str">
        <f t="shared" si="9"/>
        <v/>
      </c>
    </row>
    <row r="40" spans="2:21" ht="16.5" x14ac:dyDescent="0.3">
      <c r="B40" s="51"/>
      <c r="C40" s="51" t="str">
        <f>IF(B40="","",VLOOKUP(B40,LISTAS!$F$5:$G$1006,2,0))</f>
        <v/>
      </c>
      <c r="D40" s="52"/>
      <c r="E40" s="52"/>
      <c r="F40" s="52" t="str">
        <f t="shared" si="10"/>
        <v/>
      </c>
      <c r="G40" s="5"/>
      <c r="H40" s="48" t="str">
        <f t="shared" si="2"/>
        <v/>
      </c>
      <c r="I40" s="63" t="str">
        <f t="shared" si="3"/>
        <v/>
      </c>
      <c r="J40" s="63" t="str">
        <f t="shared" si="3"/>
        <v/>
      </c>
      <c r="K40" s="48" t="str">
        <f t="shared" si="0"/>
        <v/>
      </c>
      <c r="L40" s="67" t="str">
        <f t="shared" si="1"/>
        <v/>
      </c>
      <c r="M40" s="48" t="str">
        <f t="shared" si="4"/>
        <v/>
      </c>
      <c r="N40" s="49">
        <v>32</v>
      </c>
      <c r="O40" s="28"/>
      <c r="P40" s="47" t="str">
        <f t="shared" si="5"/>
        <v/>
      </c>
      <c r="Q40" s="24" t="str">
        <f t="shared" si="6"/>
        <v/>
      </c>
      <c r="R40" s="24" t="str">
        <f>IF($L40="","",VLOOKUP(Q40,LISTAS!$F$5:$G$1006,2,0))</f>
        <v/>
      </c>
      <c r="S40" s="36" t="str">
        <f t="shared" si="7"/>
        <v/>
      </c>
      <c r="T40" s="25" t="str">
        <f t="shared" si="8"/>
        <v/>
      </c>
      <c r="U40" s="25" t="str">
        <f t="shared" si="9"/>
        <v/>
      </c>
    </row>
    <row r="41" spans="2:21" ht="16.5" x14ac:dyDescent="0.3">
      <c r="B41" s="51"/>
      <c r="C41" s="51" t="str">
        <f>IF(B41="","",VLOOKUP(B41,LISTAS!$F$5:$G$1006,2,0))</f>
        <v/>
      </c>
      <c r="D41" s="52"/>
      <c r="E41" s="52"/>
      <c r="F41" s="52" t="str">
        <f t="shared" si="10"/>
        <v/>
      </c>
      <c r="G41" s="5"/>
      <c r="H41" s="48" t="str">
        <f t="shared" si="2"/>
        <v/>
      </c>
      <c r="I41" s="63" t="str">
        <f t="shared" si="3"/>
        <v/>
      </c>
      <c r="J41" s="63" t="str">
        <f t="shared" si="3"/>
        <v/>
      </c>
      <c r="K41" s="48" t="str">
        <f t="shared" si="0"/>
        <v/>
      </c>
      <c r="L41" s="67" t="str">
        <f t="shared" si="1"/>
        <v/>
      </c>
      <c r="M41" s="48" t="str">
        <f t="shared" si="4"/>
        <v/>
      </c>
      <c r="N41" s="49">
        <v>33</v>
      </c>
      <c r="O41" s="28"/>
      <c r="P41" s="47" t="str">
        <f t="shared" si="5"/>
        <v/>
      </c>
      <c r="Q41" s="24" t="str">
        <f t="shared" si="6"/>
        <v/>
      </c>
      <c r="R41" s="24" t="str">
        <f>IF($L41="","",VLOOKUP(Q41,LISTAS!$F$5:$G$1006,2,0))</f>
        <v/>
      </c>
      <c r="S41" s="36" t="str">
        <f t="shared" si="7"/>
        <v/>
      </c>
      <c r="T41" s="25" t="str">
        <f t="shared" si="8"/>
        <v/>
      </c>
      <c r="U41" s="25" t="str">
        <f t="shared" si="9"/>
        <v/>
      </c>
    </row>
    <row r="42" spans="2:21" ht="16.5" x14ac:dyDescent="0.3">
      <c r="B42" s="51"/>
      <c r="C42" s="51" t="str">
        <f>IF(B42="","",VLOOKUP(B42,LISTAS!$F$5:$G$1006,2,0))</f>
        <v/>
      </c>
      <c r="D42" s="52"/>
      <c r="E42" s="52"/>
      <c r="F42" s="52" t="str">
        <f t="shared" si="10"/>
        <v/>
      </c>
      <c r="G42" s="5"/>
      <c r="H42" s="48" t="str">
        <f t="shared" si="2"/>
        <v/>
      </c>
      <c r="I42" s="63" t="str">
        <f t="shared" si="3"/>
        <v/>
      </c>
      <c r="J42" s="63" t="str">
        <f t="shared" si="3"/>
        <v/>
      </c>
      <c r="K42" s="48" t="str">
        <f t="shared" si="0"/>
        <v/>
      </c>
      <c r="L42" s="67" t="str">
        <f t="shared" si="1"/>
        <v/>
      </c>
      <c r="M42" s="48" t="str">
        <f t="shared" si="4"/>
        <v/>
      </c>
      <c r="N42" s="49">
        <v>34</v>
      </c>
      <c r="O42" s="28"/>
      <c r="P42" s="47" t="str">
        <f t="shared" si="5"/>
        <v/>
      </c>
      <c r="Q42" s="24" t="str">
        <f t="shared" si="6"/>
        <v/>
      </c>
      <c r="R42" s="24" t="str">
        <f>IF($L42="","",VLOOKUP(Q42,LISTAS!$F$5:$G$1006,2,0))</f>
        <v/>
      </c>
      <c r="S42" s="36" t="str">
        <f t="shared" si="7"/>
        <v/>
      </c>
      <c r="T42" s="25" t="str">
        <f t="shared" si="8"/>
        <v/>
      </c>
      <c r="U42" s="25" t="str">
        <f t="shared" si="9"/>
        <v/>
      </c>
    </row>
    <row r="43" spans="2:21" ht="16.5" x14ac:dyDescent="0.3">
      <c r="B43" s="51"/>
      <c r="C43" s="51" t="str">
        <f>IF(B43="","",VLOOKUP(B43,LISTAS!$F$5:$G$1006,2,0))</f>
        <v/>
      </c>
      <c r="D43" s="52"/>
      <c r="E43" s="52"/>
      <c r="F43" s="52" t="str">
        <f t="shared" si="10"/>
        <v/>
      </c>
      <c r="G43" s="5"/>
      <c r="H43" s="48" t="str">
        <f t="shared" si="2"/>
        <v/>
      </c>
      <c r="I43" s="63" t="str">
        <f t="shared" si="3"/>
        <v/>
      </c>
      <c r="J43" s="63" t="str">
        <f t="shared" si="3"/>
        <v/>
      </c>
      <c r="K43" s="48" t="str">
        <f t="shared" si="0"/>
        <v/>
      </c>
      <c r="L43" s="67" t="str">
        <f t="shared" si="1"/>
        <v/>
      </c>
      <c r="M43" s="48" t="str">
        <f t="shared" si="4"/>
        <v/>
      </c>
      <c r="N43" s="49">
        <v>35</v>
      </c>
      <c r="O43" s="28"/>
      <c r="P43" s="47" t="str">
        <f t="shared" si="5"/>
        <v/>
      </c>
      <c r="Q43" s="24" t="str">
        <f t="shared" si="6"/>
        <v/>
      </c>
      <c r="R43" s="24" t="str">
        <f>IF($L43="","",VLOOKUP(Q43,LISTAS!$F$5:$G$1006,2,0))</f>
        <v/>
      </c>
      <c r="S43" s="36" t="str">
        <f t="shared" si="7"/>
        <v/>
      </c>
      <c r="T43" s="25" t="str">
        <f t="shared" si="8"/>
        <v/>
      </c>
      <c r="U43" s="25" t="str">
        <f t="shared" si="9"/>
        <v/>
      </c>
    </row>
    <row r="44" spans="2:21" ht="16.5" x14ac:dyDescent="0.3">
      <c r="B44" s="51"/>
      <c r="C44" s="51" t="str">
        <f>IF(B44="","",VLOOKUP(B44,LISTAS!$F$5:$G$1006,2,0))</f>
        <v/>
      </c>
      <c r="D44" s="52"/>
      <c r="E44" s="52"/>
      <c r="F44" s="52" t="str">
        <f t="shared" si="10"/>
        <v/>
      </c>
      <c r="G44" s="5"/>
      <c r="H44" s="48" t="str">
        <f t="shared" si="2"/>
        <v/>
      </c>
      <c r="I44" s="63" t="str">
        <f t="shared" si="3"/>
        <v/>
      </c>
      <c r="J44" s="63" t="str">
        <f t="shared" si="3"/>
        <v/>
      </c>
      <c r="K44" s="48" t="str">
        <f t="shared" si="0"/>
        <v/>
      </c>
      <c r="L44" s="67" t="str">
        <f t="shared" si="1"/>
        <v/>
      </c>
      <c r="M44" s="48" t="str">
        <f t="shared" si="4"/>
        <v/>
      </c>
      <c r="N44" s="49">
        <v>36</v>
      </c>
      <c r="O44" s="28"/>
      <c r="P44" s="47" t="str">
        <f t="shared" si="5"/>
        <v/>
      </c>
      <c r="Q44" s="24" t="str">
        <f t="shared" si="6"/>
        <v/>
      </c>
      <c r="R44" s="24" t="str">
        <f>IF($L44="","",VLOOKUP(Q44,LISTAS!$F$5:$G$1006,2,0))</f>
        <v/>
      </c>
      <c r="S44" s="36" t="str">
        <f t="shared" si="7"/>
        <v/>
      </c>
      <c r="T44" s="25" t="str">
        <f t="shared" si="8"/>
        <v/>
      </c>
      <c r="U44" s="25" t="str">
        <f t="shared" si="9"/>
        <v/>
      </c>
    </row>
    <row r="45" spans="2:21" ht="16.5" x14ac:dyDescent="0.3">
      <c r="B45" s="51"/>
      <c r="C45" s="51" t="str">
        <f>IF(B45="","",VLOOKUP(B45,LISTAS!$F$5:$G$1006,2,0))</f>
        <v/>
      </c>
      <c r="D45" s="52"/>
      <c r="E45" s="52"/>
      <c r="F45" s="52" t="str">
        <f t="shared" si="10"/>
        <v/>
      </c>
      <c r="G45" s="5"/>
      <c r="H45" s="48" t="str">
        <f t="shared" si="2"/>
        <v/>
      </c>
      <c r="I45" s="63" t="str">
        <f t="shared" si="3"/>
        <v/>
      </c>
      <c r="J45" s="63" t="str">
        <f t="shared" si="3"/>
        <v/>
      </c>
      <c r="K45" s="48" t="str">
        <f t="shared" si="0"/>
        <v/>
      </c>
      <c r="L45" s="67" t="str">
        <f t="shared" si="1"/>
        <v/>
      </c>
      <c r="M45" s="48" t="str">
        <f t="shared" si="4"/>
        <v/>
      </c>
      <c r="N45" s="49">
        <v>37</v>
      </c>
      <c r="O45" s="28"/>
      <c r="P45" s="47" t="str">
        <f t="shared" si="5"/>
        <v/>
      </c>
      <c r="Q45" s="24" t="str">
        <f t="shared" si="6"/>
        <v/>
      </c>
      <c r="R45" s="24" t="str">
        <f>IF($L45="","",VLOOKUP(Q45,LISTAS!$F$5:$G$1006,2,0))</f>
        <v/>
      </c>
      <c r="S45" s="36" t="str">
        <f t="shared" si="7"/>
        <v/>
      </c>
      <c r="T45" s="25" t="str">
        <f t="shared" si="8"/>
        <v/>
      </c>
      <c r="U45" s="25" t="str">
        <f t="shared" si="9"/>
        <v/>
      </c>
    </row>
    <row r="46" spans="2:21" ht="16.5" x14ac:dyDescent="0.3">
      <c r="B46" s="51"/>
      <c r="C46" s="51" t="str">
        <f>IF(B46="","",VLOOKUP(B46,LISTAS!$F$5:$G$1006,2,0))</f>
        <v/>
      </c>
      <c r="D46" s="52"/>
      <c r="E46" s="52"/>
      <c r="F46" s="52" t="str">
        <f t="shared" si="10"/>
        <v/>
      </c>
      <c r="G46" s="5"/>
      <c r="H46" s="48" t="str">
        <f t="shared" si="2"/>
        <v/>
      </c>
      <c r="I46" s="63" t="str">
        <f t="shared" si="3"/>
        <v/>
      </c>
      <c r="J46" s="63" t="str">
        <f t="shared" si="3"/>
        <v/>
      </c>
      <c r="K46" s="48" t="str">
        <f t="shared" si="0"/>
        <v/>
      </c>
      <c r="L46" s="67" t="str">
        <f t="shared" si="1"/>
        <v/>
      </c>
      <c r="M46" s="48" t="str">
        <f t="shared" si="4"/>
        <v/>
      </c>
      <c r="N46" s="49">
        <v>38</v>
      </c>
      <c r="O46" s="28"/>
      <c r="P46" s="47" t="str">
        <f t="shared" si="5"/>
        <v/>
      </c>
      <c r="Q46" s="24" t="str">
        <f t="shared" si="6"/>
        <v/>
      </c>
      <c r="R46" s="24" t="str">
        <f>IF($L46="","",VLOOKUP(Q46,LISTAS!$F$5:$G$1006,2,0))</f>
        <v/>
      </c>
      <c r="S46" s="36" t="str">
        <f t="shared" si="7"/>
        <v/>
      </c>
      <c r="T46" s="25" t="str">
        <f t="shared" si="8"/>
        <v/>
      </c>
      <c r="U46" s="25" t="str">
        <f t="shared" si="9"/>
        <v/>
      </c>
    </row>
    <row r="47" spans="2:21" ht="16.5" x14ac:dyDescent="0.3">
      <c r="B47" s="51"/>
      <c r="C47" s="51" t="str">
        <f>IF(B47="","",VLOOKUP(B47,LISTAS!$F$5:$G$1006,2,0))</f>
        <v/>
      </c>
      <c r="D47" s="52"/>
      <c r="E47" s="52"/>
      <c r="F47" s="52" t="str">
        <f t="shared" si="10"/>
        <v/>
      </c>
      <c r="G47" s="5"/>
      <c r="H47" s="48" t="str">
        <f t="shared" si="2"/>
        <v/>
      </c>
      <c r="I47" s="63" t="str">
        <f t="shared" si="3"/>
        <v/>
      </c>
      <c r="J47" s="63" t="str">
        <f t="shared" si="3"/>
        <v/>
      </c>
      <c r="K47" s="48" t="str">
        <f t="shared" si="0"/>
        <v/>
      </c>
      <c r="L47" s="67" t="str">
        <f t="shared" si="1"/>
        <v/>
      </c>
      <c r="M47" s="48" t="str">
        <f t="shared" si="4"/>
        <v/>
      </c>
      <c r="N47" s="49">
        <v>39</v>
      </c>
      <c r="O47" s="28"/>
      <c r="P47" s="47" t="str">
        <f t="shared" si="5"/>
        <v/>
      </c>
      <c r="Q47" s="24" t="str">
        <f t="shared" si="6"/>
        <v/>
      </c>
      <c r="R47" s="24" t="str">
        <f>IF($L47="","",VLOOKUP(Q47,LISTAS!$F$5:$G$1006,2,0))</f>
        <v/>
      </c>
      <c r="S47" s="36" t="str">
        <f t="shared" si="7"/>
        <v/>
      </c>
      <c r="T47" s="25" t="str">
        <f t="shared" si="8"/>
        <v/>
      </c>
      <c r="U47" s="25" t="str">
        <f t="shared" si="9"/>
        <v/>
      </c>
    </row>
    <row r="48" spans="2:21" ht="16.5" x14ac:dyDescent="0.3">
      <c r="B48" s="51"/>
      <c r="C48" s="51" t="str">
        <f>IF(B48="","",VLOOKUP(B48,LISTAS!$F$5:$G$1006,2,0))</f>
        <v/>
      </c>
      <c r="D48" s="52"/>
      <c r="E48" s="52"/>
      <c r="F48" s="52" t="str">
        <f t="shared" si="10"/>
        <v/>
      </c>
      <c r="G48" s="5"/>
      <c r="H48" s="48" t="str">
        <f t="shared" si="2"/>
        <v/>
      </c>
      <c r="I48" s="63" t="str">
        <f t="shared" si="3"/>
        <v/>
      </c>
      <c r="J48" s="63" t="str">
        <f t="shared" si="3"/>
        <v/>
      </c>
      <c r="K48" s="48" t="str">
        <f t="shared" si="0"/>
        <v/>
      </c>
      <c r="L48" s="67" t="str">
        <f t="shared" si="1"/>
        <v/>
      </c>
      <c r="M48" s="48" t="str">
        <f t="shared" si="4"/>
        <v/>
      </c>
      <c r="N48" s="49">
        <v>40</v>
      </c>
      <c r="O48" s="28"/>
      <c r="P48" s="47" t="str">
        <f t="shared" si="5"/>
        <v/>
      </c>
      <c r="Q48" s="24" t="str">
        <f t="shared" si="6"/>
        <v/>
      </c>
      <c r="R48" s="24" t="str">
        <f>IF($L48="","",VLOOKUP(Q48,LISTAS!$F$5:$G$1006,2,0))</f>
        <v/>
      </c>
      <c r="S48" s="36" t="str">
        <f t="shared" si="7"/>
        <v/>
      </c>
      <c r="T48" s="25" t="str">
        <f t="shared" si="8"/>
        <v/>
      </c>
      <c r="U48" s="25" t="str">
        <f t="shared" si="9"/>
        <v/>
      </c>
    </row>
    <row r="49" spans="2:21" ht="16.5" x14ac:dyDescent="0.3">
      <c r="B49" s="51"/>
      <c r="C49" s="51" t="str">
        <f>IF(B49="","",VLOOKUP(B49,LISTAS!$F$5:$G$1006,2,0))</f>
        <v/>
      </c>
      <c r="D49" s="52"/>
      <c r="E49" s="52"/>
      <c r="F49" s="52" t="str">
        <f t="shared" si="10"/>
        <v/>
      </c>
      <c r="G49" s="5"/>
      <c r="H49" s="48" t="str">
        <f t="shared" si="2"/>
        <v/>
      </c>
      <c r="I49" s="63" t="str">
        <f t="shared" si="3"/>
        <v/>
      </c>
      <c r="J49" s="63" t="str">
        <f t="shared" si="3"/>
        <v/>
      </c>
      <c r="K49" s="48" t="str">
        <f t="shared" si="0"/>
        <v/>
      </c>
      <c r="L49" s="67" t="str">
        <f t="shared" si="1"/>
        <v/>
      </c>
      <c r="M49" s="48" t="str">
        <f t="shared" si="4"/>
        <v/>
      </c>
      <c r="N49" s="49">
        <v>41</v>
      </c>
      <c r="O49" s="28"/>
      <c r="P49" s="47" t="str">
        <f t="shared" si="5"/>
        <v/>
      </c>
      <c r="Q49" s="24" t="str">
        <f t="shared" si="6"/>
        <v/>
      </c>
      <c r="R49" s="24" t="str">
        <f>IF($L49="","",VLOOKUP(Q49,LISTAS!$F$5:$G$1006,2,0))</f>
        <v/>
      </c>
      <c r="S49" s="36" t="str">
        <f t="shared" si="7"/>
        <v/>
      </c>
      <c r="T49" s="25" t="str">
        <f t="shared" si="8"/>
        <v/>
      </c>
      <c r="U49" s="25" t="str">
        <f t="shared" si="9"/>
        <v/>
      </c>
    </row>
    <row r="50" spans="2:21" ht="16.5" x14ac:dyDescent="0.3">
      <c r="B50" s="51"/>
      <c r="C50" s="51" t="str">
        <f>IF(B50="","",VLOOKUP(B50,LISTAS!$F$5:$G$1006,2,0))</f>
        <v/>
      </c>
      <c r="D50" s="52"/>
      <c r="E50" s="52"/>
      <c r="F50" s="52" t="str">
        <f t="shared" si="10"/>
        <v/>
      </c>
      <c r="G50" s="5"/>
      <c r="H50" s="48" t="str">
        <f t="shared" si="2"/>
        <v/>
      </c>
      <c r="I50" s="63" t="str">
        <f t="shared" si="3"/>
        <v/>
      </c>
      <c r="J50" s="63" t="str">
        <f t="shared" si="3"/>
        <v/>
      </c>
      <c r="K50" s="48" t="str">
        <f t="shared" si="0"/>
        <v/>
      </c>
      <c r="L50" s="67" t="str">
        <f t="shared" si="1"/>
        <v/>
      </c>
      <c r="M50" s="48" t="str">
        <f t="shared" si="4"/>
        <v/>
      </c>
      <c r="N50" s="49">
        <v>42</v>
      </c>
      <c r="O50" s="28"/>
      <c r="P50" s="47" t="str">
        <f t="shared" si="5"/>
        <v/>
      </c>
      <c r="Q50" s="24" t="str">
        <f t="shared" si="6"/>
        <v/>
      </c>
      <c r="R50" s="24" t="str">
        <f>IF($L50="","",VLOOKUP(Q50,LISTAS!$F$5:$G$1006,2,0))</f>
        <v/>
      </c>
      <c r="S50" s="36" t="str">
        <f t="shared" si="7"/>
        <v/>
      </c>
      <c r="T50" s="25" t="str">
        <f t="shared" si="8"/>
        <v/>
      </c>
      <c r="U50" s="25" t="str">
        <f t="shared" si="9"/>
        <v/>
      </c>
    </row>
    <row r="51" spans="2:21" ht="16.5" x14ac:dyDescent="0.3">
      <c r="B51" s="51"/>
      <c r="C51" s="51" t="str">
        <f>IF(B51="","",VLOOKUP(B51,LISTAS!$F$5:$G$1006,2,0))</f>
        <v/>
      </c>
      <c r="D51" s="52"/>
      <c r="E51" s="52"/>
      <c r="F51" s="52" t="str">
        <f t="shared" si="10"/>
        <v/>
      </c>
      <c r="G51" s="5"/>
      <c r="H51" s="48" t="str">
        <f t="shared" si="2"/>
        <v/>
      </c>
      <c r="I51" s="63" t="str">
        <f t="shared" si="3"/>
        <v/>
      </c>
      <c r="J51" s="63" t="str">
        <f t="shared" si="3"/>
        <v/>
      </c>
      <c r="K51" s="48" t="str">
        <f t="shared" si="0"/>
        <v/>
      </c>
      <c r="L51" s="67" t="str">
        <f t="shared" si="1"/>
        <v/>
      </c>
      <c r="M51" s="48" t="str">
        <f t="shared" si="4"/>
        <v/>
      </c>
      <c r="N51" s="49">
        <v>43</v>
      </c>
      <c r="O51" s="28"/>
      <c r="P51" s="47" t="str">
        <f t="shared" si="5"/>
        <v/>
      </c>
      <c r="Q51" s="24" t="str">
        <f t="shared" si="6"/>
        <v/>
      </c>
      <c r="R51" s="24" t="str">
        <f>IF($L51="","",VLOOKUP(Q51,LISTAS!$F$5:$G$1006,2,0))</f>
        <v/>
      </c>
      <c r="S51" s="36" t="str">
        <f t="shared" si="7"/>
        <v/>
      </c>
      <c r="T51" s="25" t="str">
        <f t="shared" si="8"/>
        <v/>
      </c>
      <c r="U51" s="25" t="str">
        <f t="shared" si="9"/>
        <v/>
      </c>
    </row>
    <row r="52" spans="2:21" ht="16.5" x14ac:dyDescent="0.3">
      <c r="B52" s="51"/>
      <c r="C52" s="51" t="str">
        <f>IF(B52="","",VLOOKUP(B52,LISTAS!$F$5:$G$1006,2,0))</f>
        <v/>
      </c>
      <c r="D52" s="52"/>
      <c r="E52" s="52"/>
      <c r="F52" s="52" t="str">
        <f t="shared" si="10"/>
        <v/>
      </c>
      <c r="G52" s="5"/>
      <c r="H52" s="48" t="str">
        <f t="shared" si="2"/>
        <v/>
      </c>
      <c r="I52" s="63" t="str">
        <f t="shared" si="3"/>
        <v/>
      </c>
      <c r="J52" s="63" t="str">
        <f t="shared" si="3"/>
        <v/>
      </c>
      <c r="K52" s="48" t="str">
        <f t="shared" si="0"/>
        <v/>
      </c>
      <c r="L52" s="67" t="str">
        <f t="shared" si="1"/>
        <v/>
      </c>
      <c r="M52" s="48" t="str">
        <f t="shared" si="4"/>
        <v/>
      </c>
      <c r="N52" s="49">
        <v>44</v>
      </c>
      <c r="O52" s="28"/>
      <c r="P52" s="47" t="str">
        <f t="shared" si="5"/>
        <v/>
      </c>
      <c r="Q52" s="24" t="str">
        <f t="shared" si="6"/>
        <v/>
      </c>
      <c r="R52" s="24" t="str">
        <f>IF($L52="","",VLOOKUP(Q52,LISTAS!$F$5:$G$1006,2,0))</f>
        <v/>
      </c>
      <c r="S52" s="36" t="str">
        <f t="shared" si="7"/>
        <v/>
      </c>
      <c r="T52" s="25" t="str">
        <f t="shared" si="8"/>
        <v/>
      </c>
      <c r="U52" s="25" t="str">
        <f t="shared" si="9"/>
        <v/>
      </c>
    </row>
    <row r="53" spans="2:21" ht="16.5" x14ac:dyDescent="0.3">
      <c r="B53" s="51"/>
      <c r="C53" s="51" t="str">
        <f>IF(B53="","",VLOOKUP(B53,LISTAS!$F$5:$G$1006,2,0))</f>
        <v/>
      </c>
      <c r="D53" s="52"/>
      <c r="E53" s="52"/>
      <c r="F53" s="52" t="str">
        <f t="shared" si="10"/>
        <v/>
      </c>
      <c r="G53" s="5"/>
      <c r="H53" s="48" t="str">
        <f t="shared" si="2"/>
        <v/>
      </c>
      <c r="I53" s="63" t="str">
        <f t="shared" si="3"/>
        <v/>
      </c>
      <c r="J53" s="63" t="str">
        <f t="shared" si="3"/>
        <v/>
      </c>
      <c r="K53" s="48" t="str">
        <f t="shared" si="0"/>
        <v/>
      </c>
      <c r="L53" s="67" t="str">
        <f t="shared" si="1"/>
        <v/>
      </c>
      <c r="M53" s="48" t="str">
        <f t="shared" si="4"/>
        <v/>
      </c>
      <c r="N53" s="49">
        <v>45</v>
      </c>
      <c r="O53" s="28"/>
      <c r="P53" s="47" t="str">
        <f t="shared" si="5"/>
        <v/>
      </c>
      <c r="Q53" s="24" t="str">
        <f t="shared" si="6"/>
        <v/>
      </c>
      <c r="R53" s="24" t="str">
        <f>IF($L53="","",VLOOKUP(Q53,LISTAS!$F$5:$G$1006,2,0))</f>
        <v/>
      </c>
      <c r="S53" s="36" t="str">
        <f t="shared" si="7"/>
        <v/>
      </c>
      <c r="T53" s="25" t="str">
        <f t="shared" si="8"/>
        <v/>
      </c>
      <c r="U53" s="25" t="str">
        <f t="shared" si="9"/>
        <v/>
      </c>
    </row>
    <row r="54" spans="2:21" ht="16.5" x14ac:dyDescent="0.3">
      <c r="B54" s="51"/>
      <c r="C54" s="51" t="str">
        <f>IF(B54="","",VLOOKUP(B54,LISTAS!$F$5:$G$1006,2,0))</f>
        <v/>
      </c>
      <c r="D54" s="52"/>
      <c r="E54" s="52"/>
      <c r="F54" s="52" t="str">
        <f t="shared" si="10"/>
        <v/>
      </c>
      <c r="G54" s="5"/>
      <c r="H54" s="48" t="str">
        <f t="shared" si="2"/>
        <v/>
      </c>
      <c r="I54" s="63" t="str">
        <f t="shared" si="3"/>
        <v/>
      </c>
      <c r="J54" s="63" t="str">
        <f t="shared" si="3"/>
        <v/>
      </c>
      <c r="K54" s="48" t="str">
        <f t="shared" si="0"/>
        <v/>
      </c>
      <c r="L54" s="67" t="str">
        <f t="shared" si="1"/>
        <v/>
      </c>
      <c r="M54" s="48" t="str">
        <f t="shared" si="4"/>
        <v/>
      </c>
      <c r="N54" s="49">
        <v>46</v>
      </c>
      <c r="O54" s="28"/>
      <c r="P54" s="47" t="str">
        <f t="shared" si="5"/>
        <v/>
      </c>
      <c r="Q54" s="24" t="str">
        <f t="shared" si="6"/>
        <v/>
      </c>
      <c r="R54" s="24" t="str">
        <f>IF($L54="","",VLOOKUP(Q54,LISTAS!$F$5:$G$1006,2,0))</f>
        <v/>
      </c>
      <c r="S54" s="36" t="str">
        <f t="shared" si="7"/>
        <v/>
      </c>
      <c r="T54" s="25" t="str">
        <f t="shared" si="8"/>
        <v/>
      </c>
      <c r="U54" s="25" t="str">
        <f t="shared" si="9"/>
        <v/>
      </c>
    </row>
    <row r="55" spans="2:21" ht="16.5" x14ac:dyDescent="0.3">
      <c r="B55" s="51"/>
      <c r="C55" s="51" t="str">
        <f>IF(B55="","",VLOOKUP(B55,LISTAS!$F$5:$G$1006,2,0))</f>
        <v/>
      </c>
      <c r="D55" s="52"/>
      <c r="E55" s="52"/>
      <c r="F55" s="52" t="str">
        <f t="shared" si="10"/>
        <v/>
      </c>
      <c r="G55" s="5"/>
      <c r="H55" s="48" t="str">
        <f t="shared" si="2"/>
        <v/>
      </c>
      <c r="I55" s="63" t="str">
        <f t="shared" si="3"/>
        <v/>
      </c>
      <c r="J55" s="63" t="str">
        <f t="shared" si="3"/>
        <v/>
      </c>
      <c r="K55" s="48" t="str">
        <f t="shared" si="0"/>
        <v/>
      </c>
      <c r="L55" s="67" t="str">
        <f t="shared" si="1"/>
        <v/>
      </c>
      <c r="M55" s="48" t="str">
        <f t="shared" si="4"/>
        <v/>
      </c>
      <c r="N55" s="49">
        <v>47</v>
      </c>
      <c r="O55" s="28"/>
      <c r="P55" s="47" t="str">
        <f t="shared" si="5"/>
        <v/>
      </c>
      <c r="Q55" s="24" t="str">
        <f t="shared" si="6"/>
        <v/>
      </c>
      <c r="R55" s="24" t="str">
        <f>IF($L55="","",VLOOKUP(Q55,LISTAS!$F$5:$G$1006,2,0))</f>
        <v/>
      </c>
      <c r="S55" s="36" t="str">
        <f t="shared" si="7"/>
        <v/>
      </c>
      <c r="T55" s="25" t="str">
        <f t="shared" si="8"/>
        <v/>
      </c>
      <c r="U55" s="25" t="str">
        <f t="shared" si="9"/>
        <v/>
      </c>
    </row>
    <row r="56" spans="2:21" ht="16.5" x14ac:dyDescent="0.3">
      <c r="B56" s="51"/>
      <c r="C56" s="51" t="str">
        <f>IF(B56="","",VLOOKUP(B56,LISTAS!$F$5:$G$1006,2,0))</f>
        <v/>
      </c>
      <c r="D56" s="52"/>
      <c r="E56" s="52"/>
      <c r="F56" s="52" t="str">
        <f t="shared" si="10"/>
        <v/>
      </c>
      <c r="G56" s="5"/>
      <c r="H56" s="48" t="str">
        <f t="shared" si="2"/>
        <v/>
      </c>
      <c r="I56" s="63" t="str">
        <f t="shared" si="3"/>
        <v/>
      </c>
      <c r="J56" s="63" t="str">
        <f t="shared" si="3"/>
        <v/>
      </c>
      <c r="K56" s="48" t="str">
        <f t="shared" si="0"/>
        <v/>
      </c>
      <c r="L56" s="67" t="str">
        <f t="shared" si="1"/>
        <v/>
      </c>
      <c r="M56" s="48" t="str">
        <f t="shared" si="4"/>
        <v/>
      </c>
      <c r="N56" s="49">
        <v>48</v>
      </c>
      <c r="O56" s="28"/>
      <c r="P56" s="47" t="str">
        <f t="shared" si="5"/>
        <v/>
      </c>
      <c r="Q56" s="24" t="str">
        <f t="shared" si="6"/>
        <v/>
      </c>
      <c r="R56" s="24" t="str">
        <f>IF($L56="","",VLOOKUP(Q56,LISTAS!$F$5:$G$1006,2,0))</f>
        <v/>
      </c>
      <c r="S56" s="36" t="str">
        <f t="shared" si="7"/>
        <v/>
      </c>
      <c r="T56" s="25" t="str">
        <f t="shared" si="8"/>
        <v/>
      </c>
      <c r="U56" s="25" t="str">
        <f t="shared" si="9"/>
        <v/>
      </c>
    </row>
    <row r="57" spans="2:21" ht="16.5" x14ac:dyDescent="0.3">
      <c r="B57" s="51"/>
      <c r="C57" s="51" t="str">
        <f>IF(B57="","",VLOOKUP(B57,LISTAS!$F$5:$G$1006,2,0))</f>
        <v/>
      </c>
      <c r="D57" s="52"/>
      <c r="E57" s="52"/>
      <c r="F57" s="52" t="str">
        <f t="shared" si="10"/>
        <v/>
      </c>
      <c r="G57" s="5"/>
      <c r="H57" s="48" t="str">
        <f t="shared" si="2"/>
        <v/>
      </c>
      <c r="I57" s="63" t="str">
        <f t="shared" si="3"/>
        <v/>
      </c>
      <c r="J57" s="63" t="str">
        <f t="shared" si="3"/>
        <v/>
      </c>
      <c r="K57" s="48" t="str">
        <f t="shared" si="0"/>
        <v/>
      </c>
      <c r="L57" s="67" t="str">
        <f t="shared" si="1"/>
        <v/>
      </c>
      <c r="M57" s="48" t="str">
        <f t="shared" si="4"/>
        <v/>
      </c>
      <c r="N57" s="49">
        <v>49</v>
      </c>
      <c r="O57" s="28"/>
      <c r="P57" s="47" t="str">
        <f t="shared" si="5"/>
        <v/>
      </c>
      <c r="Q57" s="24" t="str">
        <f t="shared" si="6"/>
        <v/>
      </c>
      <c r="R57" s="24" t="str">
        <f>IF($L57="","",VLOOKUP(Q57,LISTAS!$F$5:$G$1006,2,0))</f>
        <v/>
      </c>
      <c r="S57" s="36" t="str">
        <f t="shared" si="7"/>
        <v/>
      </c>
      <c r="T57" s="25" t="str">
        <f t="shared" si="8"/>
        <v/>
      </c>
      <c r="U57" s="25" t="str">
        <f t="shared" si="9"/>
        <v/>
      </c>
    </row>
    <row r="58" spans="2:21" ht="16.5" x14ac:dyDescent="0.3">
      <c r="B58" s="51"/>
      <c r="C58" s="51" t="str">
        <f>IF(B58="","",VLOOKUP(B58,LISTAS!$F$5:$G$1006,2,0))</f>
        <v/>
      </c>
      <c r="D58" s="52"/>
      <c r="E58" s="52"/>
      <c r="F58" s="52" t="str">
        <f t="shared" si="10"/>
        <v/>
      </c>
      <c r="G58" s="5"/>
      <c r="H58" s="48" t="str">
        <f t="shared" si="2"/>
        <v/>
      </c>
      <c r="I58" s="63" t="str">
        <f t="shared" si="3"/>
        <v/>
      </c>
      <c r="J58" s="63" t="str">
        <f t="shared" si="3"/>
        <v/>
      </c>
      <c r="K58" s="48" t="str">
        <f t="shared" si="0"/>
        <v/>
      </c>
      <c r="L58" s="67" t="str">
        <f t="shared" si="1"/>
        <v/>
      </c>
      <c r="M58" s="48" t="str">
        <f t="shared" si="4"/>
        <v/>
      </c>
      <c r="N58" s="49">
        <v>50</v>
      </c>
      <c r="O58" s="28"/>
      <c r="P58" s="47" t="str">
        <f t="shared" si="5"/>
        <v/>
      </c>
      <c r="Q58" s="24" t="str">
        <f t="shared" si="6"/>
        <v/>
      </c>
      <c r="R58" s="24" t="str">
        <f>IF($L58="","",VLOOKUP(Q58,LISTAS!$F$5:$G$1006,2,0))</f>
        <v/>
      </c>
      <c r="S58" s="36" t="str">
        <f t="shared" si="7"/>
        <v/>
      </c>
      <c r="T58" s="25" t="str">
        <f t="shared" si="8"/>
        <v/>
      </c>
      <c r="U58" s="25" t="str">
        <f t="shared" si="9"/>
        <v/>
      </c>
    </row>
    <row r="59" spans="2:21" ht="16.5" x14ac:dyDescent="0.3">
      <c r="B59" s="51"/>
      <c r="C59" s="51" t="str">
        <f>IF(B59="","",VLOOKUP(B59,LISTAS!$F$5:$G$1006,2,0))</f>
        <v/>
      </c>
      <c r="D59" s="52"/>
      <c r="E59" s="52"/>
      <c r="F59" s="52" t="str">
        <f t="shared" si="10"/>
        <v/>
      </c>
      <c r="G59" s="5"/>
      <c r="H59" s="48" t="str">
        <f t="shared" si="2"/>
        <v/>
      </c>
      <c r="I59" s="63" t="str">
        <f t="shared" si="3"/>
        <v/>
      </c>
      <c r="J59" s="63" t="str">
        <f t="shared" si="3"/>
        <v/>
      </c>
      <c r="K59" s="48" t="str">
        <f t="shared" si="0"/>
        <v/>
      </c>
      <c r="L59" s="67" t="str">
        <f t="shared" si="1"/>
        <v/>
      </c>
      <c r="M59" s="48" t="str">
        <f t="shared" si="4"/>
        <v/>
      </c>
      <c r="N59" s="49">
        <v>51</v>
      </c>
      <c r="O59" s="28"/>
      <c r="P59" s="47" t="str">
        <f t="shared" si="5"/>
        <v/>
      </c>
      <c r="Q59" s="24" t="str">
        <f t="shared" si="6"/>
        <v/>
      </c>
      <c r="R59" s="24" t="str">
        <f>IF($L59="","",VLOOKUP(Q59,LISTAS!$F$5:$G$1006,2,0))</f>
        <v/>
      </c>
      <c r="S59" s="36" t="str">
        <f t="shared" si="7"/>
        <v/>
      </c>
      <c r="T59" s="25" t="str">
        <f t="shared" si="8"/>
        <v/>
      </c>
      <c r="U59" s="25" t="str">
        <f t="shared" si="9"/>
        <v/>
      </c>
    </row>
    <row r="60" spans="2:21" ht="16.5" x14ac:dyDescent="0.3">
      <c r="B60" s="51"/>
      <c r="C60" s="51" t="str">
        <f>IF(B60="","",VLOOKUP(B60,LISTAS!$F$5:$G$1006,2,0))</f>
        <v/>
      </c>
      <c r="D60" s="52"/>
      <c r="E60" s="52"/>
      <c r="F60" s="52" t="str">
        <f t="shared" si="10"/>
        <v/>
      </c>
      <c r="G60" s="5"/>
      <c r="H60" s="48" t="str">
        <f t="shared" si="2"/>
        <v/>
      </c>
      <c r="I60" s="63" t="str">
        <f t="shared" si="3"/>
        <v/>
      </c>
      <c r="J60" s="63" t="str">
        <f t="shared" si="3"/>
        <v/>
      </c>
      <c r="K60" s="48" t="str">
        <f t="shared" si="0"/>
        <v/>
      </c>
      <c r="L60" s="67" t="str">
        <f t="shared" si="1"/>
        <v/>
      </c>
      <c r="M60" s="48" t="str">
        <f t="shared" si="4"/>
        <v/>
      </c>
      <c r="N60" s="49">
        <v>52</v>
      </c>
      <c r="O60" s="28"/>
      <c r="P60" s="47" t="str">
        <f t="shared" si="5"/>
        <v/>
      </c>
      <c r="Q60" s="24" t="str">
        <f t="shared" si="6"/>
        <v/>
      </c>
      <c r="R60" s="24" t="str">
        <f>IF($L60="","",VLOOKUP(Q60,LISTAS!$F$5:$G$1006,2,0))</f>
        <v/>
      </c>
      <c r="S60" s="36" t="str">
        <f t="shared" si="7"/>
        <v/>
      </c>
      <c r="T60" s="25" t="str">
        <f t="shared" si="8"/>
        <v/>
      </c>
      <c r="U60" s="25" t="str">
        <f t="shared" si="9"/>
        <v/>
      </c>
    </row>
    <row r="61" spans="2:21" ht="16.5" x14ac:dyDescent="0.3">
      <c r="B61" s="51"/>
      <c r="C61" s="51" t="str">
        <f>IF(B61="","",VLOOKUP(B61,LISTAS!$F$5:$G$1006,2,0))</f>
        <v/>
      </c>
      <c r="D61" s="52"/>
      <c r="E61" s="52"/>
      <c r="F61" s="52" t="str">
        <f t="shared" si="10"/>
        <v/>
      </c>
      <c r="G61" s="5"/>
      <c r="H61" s="48" t="str">
        <f t="shared" si="2"/>
        <v/>
      </c>
      <c r="I61" s="63" t="str">
        <f t="shared" si="3"/>
        <v/>
      </c>
      <c r="J61" s="63" t="str">
        <f t="shared" si="3"/>
        <v/>
      </c>
      <c r="K61" s="48" t="str">
        <f t="shared" si="0"/>
        <v/>
      </c>
      <c r="L61" s="67" t="str">
        <f t="shared" si="1"/>
        <v/>
      </c>
      <c r="M61" s="48" t="str">
        <f t="shared" si="4"/>
        <v/>
      </c>
      <c r="N61" s="49">
        <v>53</v>
      </c>
      <c r="O61" s="28"/>
      <c r="P61" s="47" t="str">
        <f t="shared" si="5"/>
        <v/>
      </c>
      <c r="Q61" s="24" t="str">
        <f t="shared" si="6"/>
        <v/>
      </c>
      <c r="R61" s="24" t="str">
        <f>IF($L61="","",VLOOKUP(Q61,LISTAS!$F$5:$G$1006,2,0))</f>
        <v/>
      </c>
      <c r="S61" s="36" t="str">
        <f t="shared" si="7"/>
        <v/>
      </c>
      <c r="T61" s="25" t="str">
        <f t="shared" si="8"/>
        <v/>
      </c>
      <c r="U61" s="25" t="str">
        <f t="shared" si="9"/>
        <v/>
      </c>
    </row>
    <row r="62" spans="2:21" ht="16.5" x14ac:dyDescent="0.3">
      <c r="B62" s="51"/>
      <c r="C62" s="51" t="str">
        <f>IF(B62="","",VLOOKUP(B62,LISTAS!$F$5:$G$1006,2,0))</f>
        <v/>
      </c>
      <c r="D62" s="52"/>
      <c r="E62" s="52"/>
      <c r="F62" s="52" t="str">
        <f t="shared" si="10"/>
        <v/>
      </c>
      <c r="G62" s="5"/>
      <c r="H62" s="48" t="str">
        <f t="shared" si="2"/>
        <v/>
      </c>
      <c r="I62" s="63" t="str">
        <f t="shared" si="3"/>
        <v/>
      </c>
      <c r="J62" s="63" t="str">
        <f t="shared" si="3"/>
        <v/>
      </c>
      <c r="K62" s="48" t="str">
        <f t="shared" si="0"/>
        <v/>
      </c>
      <c r="L62" s="67" t="str">
        <f t="shared" si="1"/>
        <v/>
      </c>
      <c r="M62" s="48" t="str">
        <f t="shared" si="4"/>
        <v/>
      </c>
      <c r="N62" s="49">
        <v>54</v>
      </c>
      <c r="O62" s="28"/>
      <c r="P62" s="47" t="str">
        <f t="shared" si="5"/>
        <v/>
      </c>
      <c r="Q62" s="24" t="str">
        <f t="shared" si="6"/>
        <v/>
      </c>
      <c r="R62" s="24" t="str">
        <f>IF($L62="","",VLOOKUP(Q62,LISTAS!$F$5:$G$1006,2,0))</f>
        <v/>
      </c>
      <c r="S62" s="36" t="str">
        <f t="shared" si="7"/>
        <v/>
      </c>
      <c r="T62" s="25" t="str">
        <f t="shared" si="8"/>
        <v/>
      </c>
      <c r="U62" s="25" t="str">
        <f t="shared" si="9"/>
        <v/>
      </c>
    </row>
    <row r="63" spans="2:21" ht="16.5" x14ac:dyDescent="0.3">
      <c r="B63" s="51"/>
      <c r="C63" s="51" t="str">
        <f>IF(B63="","",VLOOKUP(B63,LISTAS!$F$5:$G$1006,2,0))</f>
        <v/>
      </c>
      <c r="D63" s="52"/>
      <c r="E63" s="52"/>
      <c r="F63" s="52" t="str">
        <f t="shared" si="10"/>
        <v/>
      </c>
      <c r="G63" s="5"/>
      <c r="H63" s="48" t="str">
        <f t="shared" si="2"/>
        <v/>
      </c>
      <c r="I63" s="63" t="str">
        <f t="shared" si="3"/>
        <v/>
      </c>
      <c r="J63" s="63" t="str">
        <f t="shared" si="3"/>
        <v/>
      </c>
      <c r="K63" s="48" t="str">
        <f t="shared" si="0"/>
        <v/>
      </c>
      <c r="L63" s="67" t="str">
        <f t="shared" si="1"/>
        <v/>
      </c>
      <c r="M63" s="48" t="str">
        <f t="shared" si="4"/>
        <v/>
      </c>
      <c r="N63" s="49">
        <v>55</v>
      </c>
      <c r="O63" s="28"/>
      <c r="P63" s="47" t="str">
        <f t="shared" si="5"/>
        <v/>
      </c>
      <c r="Q63" s="24" t="str">
        <f t="shared" si="6"/>
        <v/>
      </c>
      <c r="R63" s="24" t="str">
        <f>IF($L63="","",VLOOKUP(Q63,LISTAS!$F$5:$G$1006,2,0))</f>
        <v/>
      </c>
      <c r="S63" s="36" t="str">
        <f t="shared" si="7"/>
        <v/>
      </c>
      <c r="T63" s="25" t="str">
        <f t="shared" si="8"/>
        <v/>
      </c>
      <c r="U63" s="25" t="str">
        <f t="shared" si="9"/>
        <v/>
      </c>
    </row>
    <row r="64" spans="2:21" ht="16.5" x14ac:dyDescent="0.3">
      <c r="B64" s="51"/>
      <c r="C64" s="51" t="str">
        <f>IF(B64="","",VLOOKUP(B64,LISTAS!$F$5:$G$1006,2,0))</f>
        <v/>
      </c>
      <c r="D64" s="52"/>
      <c r="E64" s="52"/>
      <c r="F64" s="52" t="str">
        <f t="shared" si="10"/>
        <v/>
      </c>
      <c r="G64" s="5"/>
      <c r="H64" s="48" t="str">
        <f t="shared" si="2"/>
        <v/>
      </c>
      <c r="I64" s="63" t="str">
        <f t="shared" si="3"/>
        <v/>
      </c>
      <c r="J64" s="63" t="str">
        <f t="shared" si="3"/>
        <v/>
      </c>
      <c r="K64" s="48" t="str">
        <f t="shared" si="0"/>
        <v/>
      </c>
      <c r="L64" s="67" t="str">
        <f t="shared" si="1"/>
        <v/>
      </c>
      <c r="M64" s="48" t="str">
        <f t="shared" si="4"/>
        <v/>
      </c>
      <c r="N64" s="49">
        <v>56</v>
      </c>
      <c r="O64" s="28"/>
      <c r="P64" s="47" t="str">
        <f t="shared" si="5"/>
        <v/>
      </c>
      <c r="Q64" s="24" t="str">
        <f t="shared" si="6"/>
        <v/>
      </c>
      <c r="R64" s="24" t="str">
        <f>IF($L64="","",VLOOKUP(Q64,LISTAS!$F$5:$G$1006,2,0))</f>
        <v/>
      </c>
      <c r="S64" s="36" t="str">
        <f t="shared" si="7"/>
        <v/>
      </c>
      <c r="T64" s="25" t="str">
        <f t="shared" si="8"/>
        <v/>
      </c>
      <c r="U64" s="25" t="str">
        <f t="shared" si="9"/>
        <v/>
      </c>
    </row>
    <row r="65" spans="2:21" ht="16.5" x14ac:dyDescent="0.3">
      <c r="B65" s="51"/>
      <c r="C65" s="51" t="str">
        <f>IF(B65="","",VLOOKUP(B65,LISTAS!$F$5:$G$1006,2,0))</f>
        <v/>
      </c>
      <c r="D65" s="52"/>
      <c r="E65" s="52"/>
      <c r="F65" s="52" t="str">
        <f t="shared" si="10"/>
        <v/>
      </c>
      <c r="G65" s="5"/>
      <c r="H65" s="48" t="str">
        <f t="shared" si="2"/>
        <v/>
      </c>
      <c r="I65" s="63" t="str">
        <f t="shared" si="3"/>
        <v/>
      </c>
      <c r="J65" s="63" t="str">
        <f t="shared" si="3"/>
        <v/>
      </c>
      <c r="K65" s="48" t="str">
        <f t="shared" si="0"/>
        <v/>
      </c>
      <c r="L65" s="67" t="str">
        <f t="shared" si="1"/>
        <v/>
      </c>
      <c r="M65" s="48" t="str">
        <f t="shared" si="4"/>
        <v/>
      </c>
      <c r="N65" s="49">
        <v>57</v>
      </c>
      <c r="O65" s="28"/>
      <c r="P65" s="47" t="str">
        <f t="shared" si="5"/>
        <v/>
      </c>
      <c r="Q65" s="24" t="str">
        <f t="shared" si="6"/>
        <v/>
      </c>
      <c r="R65" s="24" t="str">
        <f>IF($L65="","",VLOOKUP(Q65,LISTAS!$F$5:$G$1006,2,0))</f>
        <v/>
      </c>
      <c r="S65" s="36" t="str">
        <f t="shared" si="7"/>
        <v/>
      </c>
      <c r="T65" s="25" t="str">
        <f t="shared" si="8"/>
        <v/>
      </c>
      <c r="U65" s="25" t="str">
        <f t="shared" si="9"/>
        <v/>
      </c>
    </row>
    <row r="66" spans="2:21" ht="16.5" x14ac:dyDescent="0.3">
      <c r="B66" s="51"/>
      <c r="C66" s="51" t="str">
        <f>IF(B66="","",VLOOKUP(B66,LISTAS!$F$5:$G$1006,2,0))</f>
        <v/>
      </c>
      <c r="D66" s="52"/>
      <c r="E66" s="52"/>
      <c r="F66" s="52" t="str">
        <f t="shared" si="10"/>
        <v/>
      </c>
      <c r="G66" s="5"/>
      <c r="H66" s="48" t="str">
        <f t="shared" si="2"/>
        <v/>
      </c>
      <c r="I66" s="63" t="str">
        <f t="shared" si="3"/>
        <v/>
      </c>
      <c r="J66" s="63" t="str">
        <f t="shared" si="3"/>
        <v/>
      </c>
      <c r="K66" s="48" t="str">
        <f t="shared" si="0"/>
        <v/>
      </c>
      <c r="L66" s="67" t="str">
        <f t="shared" si="1"/>
        <v/>
      </c>
      <c r="M66" s="48" t="str">
        <f t="shared" si="4"/>
        <v/>
      </c>
      <c r="N66" s="49">
        <v>58</v>
      </c>
      <c r="O66" s="28"/>
      <c r="P66" s="47" t="str">
        <f t="shared" si="5"/>
        <v/>
      </c>
      <c r="Q66" s="24" t="str">
        <f t="shared" si="6"/>
        <v/>
      </c>
      <c r="R66" s="24" t="str">
        <f>IF($L66="","",VLOOKUP(Q66,LISTAS!$F$5:$G$1006,2,0))</f>
        <v/>
      </c>
      <c r="S66" s="36" t="str">
        <f t="shared" si="7"/>
        <v/>
      </c>
      <c r="T66" s="25" t="str">
        <f t="shared" si="8"/>
        <v/>
      </c>
      <c r="U66" s="25" t="str">
        <f t="shared" si="9"/>
        <v/>
      </c>
    </row>
    <row r="67" spans="2:21" ht="16.5" x14ac:dyDescent="0.3">
      <c r="B67" s="51"/>
      <c r="C67" s="51" t="str">
        <f>IF(B67="","",VLOOKUP(B67,LISTAS!$F$5:$G$1006,2,0))</f>
        <v/>
      </c>
      <c r="D67" s="52"/>
      <c r="E67" s="52"/>
      <c r="F67" s="52" t="str">
        <f t="shared" si="10"/>
        <v/>
      </c>
      <c r="G67" s="5"/>
      <c r="H67" s="48" t="str">
        <f t="shared" si="2"/>
        <v/>
      </c>
      <c r="I67" s="63" t="str">
        <f t="shared" si="3"/>
        <v/>
      </c>
      <c r="J67" s="63" t="str">
        <f t="shared" si="3"/>
        <v/>
      </c>
      <c r="K67" s="48" t="str">
        <f t="shared" si="0"/>
        <v/>
      </c>
      <c r="L67" s="67" t="str">
        <f t="shared" si="1"/>
        <v/>
      </c>
      <c r="M67" s="48" t="str">
        <f t="shared" si="4"/>
        <v/>
      </c>
      <c r="N67" s="49">
        <v>59</v>
      </c>
      <c r="O67" s="28"/>
      <c r="P67" s="47" t="str">
        <f t="shared" si="5"/>
        <v/>
      </c>
      <c r="Q67" s="24" t="str">
        <f t="shared" si="6"/>
        <v/>
      </c>
      <c r="R67" s="24" t="str">
        <f>IF($L67="","",VLOOKUP(Q67,LISTAS!$F$5:$G$1006,2,0))</f>
        <v/>
      </c>
      <c r="S67" s="36" t="str">
        <f t="shared" si="7"/>
        <v/>
      </c>
      <c r="T67" s="25" t="str">
        <f t="shared" si="8"/>
        <v/>
      </c>
      <c r="U67" s="25" t="str">
        <f t="shared" si="9"/>
        <v/>
      </c>
    </row>
    <row r="68" spans="2:21" ht="16.5" x14ac:dyDescent="0.3">
      <c r="B68" s="51"/>
      <c r="C68" s="51" t="str">
        <f>IF(B68="","",VLOOKUP(B68,LISTAS!$F$5:$G$1006,2,0))</f>
        <v/>
      </c>
      <c r="D68" s="52"/>
      <c r="E68" s="52"/>
      <c r="F68" s="52" t="str">
        <f t="shared" si="10"/>
        <v/>
      </c>
      <c r="G68" s="5"/>
      <c r="H68" s="48" t="str">
        <f t="shared" si="2"/>
        <v/>
      </c>
      <c r="I68" s="63" t="str">
        <f t="shared" si="3"/>
        <v/>
      </c>
      <c r="J68" s="63" t="str">
        <f t="shared" si="3"/>
        <v/>
      </c>
      <c r="K68" s="48" t="str">
        <f t="shared" si="0"/>
        <v/>
      </c>
      <c r="L68" s="67" t="str">
        <f t="shared" si="1"/>
        <v/>
      </c>
      <c r="M68" s="48" t="str">
        <f t="shared" si="4"/>
        <v/>
      </c>
      <c r="N68" s="49">
        <v>60</v>
      </c>
      <c r="O68" s="28"/>
      <c r="P68" s="47" t="str">
        <f t="shared" si="5"/>
        <v/>
      </c>
      <c r="Q68" s="24" t="str">
        <f t="shared" si="6"/>
        <v/>
      </c>
      <c r="R68" s="24" t="str">
        <f>IF($L68="","",VLOOKUP(Q68,LISTAS!$F$5:$G$1006,2,0))</f>
        <v/>
      </c>
      <c r="S68" s="36" t="str">
        <f t="shared" si="7"/>
        <v/>
      </c>
      <c r="T68" s="25" t="str">
        <f t="shared" si="8"/>
        <v/>
      </c>
      <c r="U68" s="25" t="str">
        <f t="shared" si="9"/>
        <v/>
      </c>
    </row>
    <row r="69" spans="2:21" ht="16.5" x14ac:dyDescent="0.3">
      <c r="B69" s="51"/>
      <c r="C69" s="51" t="str">
        <f>IF(B69="","",VLOOKUP(B69,LISTAS!$F$5:$G$1006,2,0))</f>
        <v/>
      </c>
      <c r="D69" s="52"/>
      <c r="E69" s="52"/>
      <c r="F69" s="52" t="str">
        <f t="shared" si="10"/>
        <v/>
      </c>
      <c r="G69" s="5"/>
      <c r="H69" s="48" t="str">
        <f t="shared" si="2"/>
        <v/>
      </c>
      <c r="I69" s="63" t="str">
        <f t="shared" si="3"/>
        <v/>
      </c>
      <c r="J69" s="63" t="str">
        <f t="shared" si="3"/>
        <v/>
      </c>
      <c r="K69" s="48" t="str">
        <f t="shared" si="0"/>
        <v/>
      </c>
      <c r="L69" s="67" t="str">
        <f t="shared" si="1"/>
        <v/>
      </c>
      <c r="M69" s="48" t="str">
        <f t="shared" si="4"/>
        <v/>
      </c>
      <c r="N69" s="49">
        <v>61</v>
      </c>
      <c r="O69" s="28"/>
      <c r="P69" s="47" t="str">
        <f t="shared" si="5"/>
        <v/>
      </c>
      <c r="Q69" s="24" t="str">
        <f t="shared" si="6"/>
        <v/>
      </c>
      <c r="R69" s="24" t="str">
        <f>IF($L69="","",VLOOKUP(Q69,LISTAS!$F$5:$G$1006,2,0))</f>
        <v/>
      </c>
      <c r="S69" s="36" t="str">
        <f t="shared" si="7"/>
        <v/>
      </c>
      <c r="T69" s="25" t="str">
        <f t="shared" si="8"/>
        <v/>
      </c>
      <c r="U69" s="25" t="str">
        <f t="shared" si="9"/>
        <v/>
      </c>
    </row>
    <row r="70" spans="2:21" ht="16.5" x14ac:dyDescent="0.3">
      <c r="B70" s="51"/>
      <c r="C70" s="51" t="str">
        <f>IF(B70="","",VLOOKUP(B70,LISTAS!$F$5:$G$1006,2,0))</f>
        <v/>
      </c>
      <c r="D70" s="52"/>
      <c r="E70" s="52"/>
      <c r="F70" s="52" t="str">
        <f t="shared" si="10"/>
        <v/>
      </c>
      <c r="G70" s="5"/>
      <c r="H70" s="48" t="str">
        <f t="shared" si="2"/>
        <v/>
      </c>
      <c r="I70" s="63" t="str">
        <f t="shared" si="3"/>
        <v/>
      </c>
      <c r="J70" s="63" t="str">
        <f t="shared" si="3"/>
        <v/>
      </c>
      <c r="K70" s="48" t="str">
        <f t="shared" si="0"/>
        <v/>
      </c>
      <c r="L70" s="67" t="str">
        <f t="shared" si="1"/>
        <v/>
      </c>
      <c r="M70" s="48" t="str">
        <f t="shared" si="4"/>
        <v/>
      </c>
      <c r="N70" s="49">
        <v>62</v>
      </c>
      <c r="O70" s="28"/>
      <c r="P70" s="47" t="str">
        <f t="shared" si="5"/>
        <v/>
      </c>
      <c r="Q70" s="24" t="str">
        <f t="shared" si="6"/>
        <v/>
      </c>
      <c r="R70" s="24" t="str">
        <f>IF($L70="","",VLOOKUP(Q70,LISTAS!$F$5:$G$1006,2,0))</f>
        <v/>
      </c>
      <c r="S70" s="36" t="str">
        <f t="shared" si="7"/>
        <v/>
      </c>
      <c r="T70" s="25" t="str">
        <f t="shared" si="8"/>
        <v/>
      </c>
      <c r="U70" s="25" t="str">
        <f t="shared" si="9"/>
        <v/>
      </c>
    </row>
    <row r="71" spans="2:21" ht="16.5" x14ac:dyDescent="0.3">
      <c r="B71" s="51"/>
      <c r="C71" s="51" t="str">
        <f>IF(B71="","",VLOOKUP(B71,LISTAS!$F$5:$G$1006,2,0))</f>
        <v/>
      </c>
      <c r="D71" s="52"/>
      <c r="E71" s="52"/>
      <c r="F71" s="52" t="str">
        <f t="shared" si="10"/>
        <v/>
      </c>
      <c r="G71" s="5"/>
      <c r="H71" s="48" t="str">
        <f t="shared" si="2"/>
        <v/>
      </c>
      <c r="I71" s="63" t="str">
        <f t="shared" si="3"/>
        <v/>
      </c>
      <c r="J71" s="63" t="str">
        <f t="shared" si="3"/>
        <v/>
      </c>
      <c r="K71" s="48" t="str">
        <f t="shared" si="0"/>
        <v/>
      </c>
      <c r="L71" s="67" t="str">
        <f t="shared" si="1"/>
        <v/>
      </c>
      <c r="M71" s="48" t="str">
        <f t="shared" si="4"/>
        <v/>
      </c>
      <c r="N71" s="49">
        <v>63</v>
      </c>
      <c r="O71" s="28"/>
      <c r="P71" s="47" t="str">
        <f t="shared" si="5"/>
        <v/>
      </c>
      <c r="Q71" s="24" t="str">
        <f t="shared" si="6"/>
        <v/>
      </c>
      <c r="R71" s="24" t="str">
        <f>IF($L71="","",VLOOKUP(Q71,LISTAS!$F$5:$G$1006,2,0))</f>
        <v/>
      </c>
      <c r="S71" s="36" t="str">
        <f t="shared" si="7"/>
        <v/>
      </c>
      <c r="T71" s="25" t="str">
        <f t="shared" si="8"/>
        <v/>
      </c>
      <c r="U71" s="25" t="str">
        <f t="shared" si="9"/>
        <v/>
      </c>
    </row>
    <row r="72" spans="2:21" ht="16.5" x14ac:dyDescent="0.3">
      <c r="B72" s="51"/>
      <c r="C72" s="51" t="str">
        <f>IF(B72="","",VLOOKUP(B72,LISTAS!$F$5:$G$1006,2,0))</f>
        <v/>
      </c>
      <c r="D72" s="52"/>
      <c r="E72" s="52"/>
      <c r="F72" s="52" t="str">
        <f t="shared" si="10"/>
        <v/>
      </c>
      <c r="G72" s="5"/>
      <c r="H72" s="48" t="str">
        <f t="shared" si="2"/>
        <v/>
      </c>
      <c r="I72" s="63" t="str">
        <f t="shared" si="3"/>
        <v/>
      </c>
      <c r="J72" s="63" t="str">
        <f t="shared" si="3"/>
        <v/>
      </c>
      <c r="K72" s="48" t="str">
        <f t="shared" si="0"/>
        <v/>
      </c>
      <c r="L72" s="67" t="str">
        <f t="shared" si="1"/>
        <v/>
      </c>
      <c r="M72" s="48" t="str">
        <f t="shared" si="4"/>
        <v/>
      </c>
      <c r="N72" s="49">
        <v>64</v>
      </c>
      <c r="O72" s="28"/>
      <c r="P72" s="47" t="str">
        <f t="shared" si="5"/>
        <v/>
      </c>
      <c r="Q72" s="24" t="str">
        <f t="shared" si="6"/>
        <v/>
      </c>
      <c r="R72" s="24" t="str">
        <f>IF($L72="","",VLOOKUP(Q72,LISTAS!$F$5:$G$1006,2,0))</f>
        <v/>
      </c>
      <c r="S72" s="36" t="str">
        <f t="shared" si="7"/>
        <v/>
      </c>
      <c r="T72" s="25" t="str">
        <f t="shared" si="8"/>
        <v/>
      </c>
      <c r="U72" s="25" t="str">
        <f t="shared" si="9"/>
        <v/>
      </c>
    </row>
    <row r="73" spans="2:21" ht="16.5" x14ac:dyDescent="0.3">
      <c r="B73" s="51"/>
      <c r="C73" s="51" t="str">
        <f>IF(B73="","",VLOOKUP(B73,LISTAS!$F$5:$G$1006,2,0))</f>
        <v/>
      </c>
      <c r="D73" s="52"/>
      <c r="E73" s="52"/>
      <c r="F73" s="52" t="str">
        <f t="shared" ref="F73:F108" si="11">IF(D73="",IF(E73="","",SUM(D73:E73)),SUM(D73:E73))</f>
        <v/>
      </c>
      <c r="G73" s="5"/>
      <c r="H73" s="48" t="str">
        <f t="shared" si="2"/>
        <v/>
      </c>
      <c r="I73" s="63" t="str">
        <f t="shared" si="3"/>
        <v/>
      </c>
      <c r="J73" s="63" t="str">
        <f t="shared" si="3"/>
        <v/>
      </c>
      <c r="K73" s="48" t="str">
        <f t="shared" ref="K73:K108" si="12">IF($L73="","",F73)</f>
        <v/>
      </c>
      <c r="L73" s="67" t="str">
        <f t="shared" ref="L73:L108" si="13">H73</f>
        <v/>
      </c>
      <c r="M73" s="48" t="str">
        <f t="shared" si="4"/>
        <v/>
      </c>
      <c r="N73" s="49">
        <v>65</v>
      </c>
      <c r="O73" s="28"/>
      <c r="P73" s="47" t="str">
        <f t="shared" si="5"/>
        <v/>
      </c>
      <c r="Q73" s="24" t="str">
        <f t="shared" si="6"/>
        <v/>
      </c>
      <c r="R73" s="24" t="str">
        <f>IF($L73="","",VLOOKUP(Q73,LISTAS!$F$5:$G$1006,2,0))</f>
        <v/>
      </c>
      <c r="S73" s="36" t="str">
        <f t="shared" si="7"/>
        <v/>
      </c>
      <c r="T73" s="25" t="str">
        <f t="shared" si="8"/>
        <v/>
      </c>
      <c r="U73" s="25" t="str">
        <f t="shared" si="9"/>
        <v/>
      </c>
    </row>
    <row r="74" spans="2:21" ht="16.5" x14ac:dyDescent="0.3">
      <c r="B74" s="51"/>
      <c r="C74" s="51" t="str">
        <f>IF(B74="","",VLOOKUP(B74,LISTAS!$F$5:$G$1006,2,0))</f>
        <v/>
      </c>
      <c r="D74" s="52"/>
      <c r="E74" s="52"/>
      <c r="F74" s="52" t="str">
        <f t="shared" si="11"/>
        <v/>
      </c>
      <c r="G74" s="5"/>
      <c r="H74" s="48" t="str">
        <f t="shared" ref="H74:H108" si="14">IF(F74="","",F74+(ROW(F74)/1000))</f>
        <v/>
      </c>
      <c r="I74" s="63" t="str">
        <f t="shared" ref="I74:J108" si="15">IF($L74="","",IF(B74="","",B74))</f>
        <v/>
      </c>
      <c r="J74" s="63" t="str">
        <f t="shared" si="15"/>
        <v/>
      </c>
      <c r="K74" s="48" t="str">
        <f t="shared" si="12"/>
        <v/>
      </c>
      <c r="L74" s="67" t="str">
        <f t="shared" si="13"/>
        <v/>
      </c>
      <c r="M74" s="48" t="str">
        <f t="shared" ref="M74:M108" si="16">IF(L74="","",LARGE($L$9:$L$108,N74))</f>
        <v/>
      </c>
      <c r="N74" s="49">
        <v>66</v>
      </c>
      <c r="O74" s="28"/>
      <c r="P74" s="47" t="str">
        <f t="shared" ref="P74:P108" si="17">IF(S74&lt;&gt;"",_xlfn.RANK.EQ(S74,$S$9:$S$108,0),"")</f>
        <v/>
      </c>
      <c r="Q74" s="24" t="str">
        <f t="shared" ref="Q74:Q108" si="18">IF($L74="","",VLOOKUP(M74,$H$9:$K$108,2,0))</f>
        <v/>
      </c>
      <c r="R74" s="24" t="str">
        <f>IF($L74="","",VLOOKUP(Q74,LISTAS!$F$5:$G$1006,2,0))</f>
        <v/>
      </c>
      <c r="S74" s="36" t="str">
        <f t="shared" ref="S74:S108" si="19">IF($L74="","",VLOOKUP(M74,$H$9:$K$108,4,0))</f>
        <v/>
      </c>
      <c r="T74" s="25" t="str">
        <f t="shared" ref="T74:T108" si="20">IF($P74="","",IF(S74=$U$5,"",IF($P74=1,400,IF($P74=2,340,IF($P74=3,300,IF($P74=4,280,IF($P74=5,270,IF($P74=6,260,IF($P74=7,250,IF($P74=8,240,IF($P74=9,200,IF($P74=10,200,IF($P74=11,200,IF($P74=12,200,IF($P74=13,200,IF($P74=14,200,IF($P74=15,200,IF($P74=16,200,IF($P74&gt;16,"","")))))))))))))))))))</f>
        <v/>
      </c>
      <c r="U74" s="25" t="str">
        <f t="shared" ref="U74:U108" si="21">IF(P74="","",IF($S$5="NÃO","",IF(S74=$U$5,"",IF(P74=1,400,IF(P74=2,340,IF(P74=3,300,IF(P74=4,280,IF(P74=5,270,IF(P74=6,260,IF(P74=7,250,IF(P74=8,240,IF(P74=9,200,IF(P74=10,200,IF(P74=11,200,IF(P74=12,200,IF(P74=13,200,IF(P74=14,200,IF(P74=15,200,IF(P74=16,200,IF(P74&gt;16,"",""))))))))))))))))))))</f>
        <v/>
      </c>
    </row>
    <row r="75" spans="2:21" ht="16.5" x14ac:dyDescent="0.3">
      <c r="B75" s="51"/>
      <c r="C75" s="51" t="str">
        <f>IF(B75="","",VLOOKUP(B75,LISTAS!$F$5:$G$1006,2,0))</f>
        <v/>
      </c>
      <c r="D75" s="52"/>
      <c r="E75" s="52"/>
      <c r="F75" s="52" t="str">
        <f t="shared" si="11"/>
        <v/>
      </c>
      <c r="G75" s="5"/>
      <c r="H75" s="48" t="str">
        <f t="shared" si="14"/>
        <v/>
      </c>
      <c r="I75" s="63" t="str">
        <f t="shared" si="15"/>
        <v/>
      </c>
      <c r="J75" s="63" t="str">
        <f t="shared" si="15"/>
        <v/>
      </c>
      <c r="K75" s="48" t="str">
        <f t="shared" si="12"/>
        <v/>
      </c>
      <c r="L75" s="67" t="str">
        <f t="shared" si="13"/>
        <v/>
      </c>
      <c r="M75" s="48" t="str">
        <f t="shared" si="16"/>
        <v/>
      </c>
      <c r="N75" s="49">
        <v>67</v>
      </c>
      <c r="O75" s="28"/>
      <c r="P75" s="47" t="str">
        <f t="shared" si="17"/>
        <v/>
      </c>
      <c r="Q75" s="24" t="str">
        <f t="shared" si="18"/>
        <v/>
      </c>
      <c r="R75" s="24" t="str">
        <f>IF($L75="","",VLOOKUP(Q75,LISTAS!$F$5:$G$1006,2,0))</f>
        <v/>
      </c>
      <c r="S75" s="36" t="str">
        <f t="shared" si="19"/>
        <v/>
      </c>
      <c r="T75" s="25" t="str">
        <f t="shared" si="20"/>
        <v/>
      </c>
      <c r="U75" s="25" t="str">
        <f t="shared" si="21"/>
        <v/>
      </c>
    </row>
    <row r="76" spans="2:21" ht="16.5" x14ac:dyDescent="0.3">
      <c r="B76" s="51"/>
      <c r="C76" s="51" t="str">
        <f>IF(B76="","",VLOOKUP(B76,LISTAS!$F$5:$G$1006,2,0))</f>
        <v/>
      </c>
      <c r="D76" s="52"/>
      <c r="E76" s="52"/>
      <c r="F76" s="52" t="str">
        <f t="shared" si="11"/>
        <v/>
      </c>
      <c r="G76" s="5"/>
      <c r="H76" s="48" t="str">
        <f t="shared" si="14"/>
        <v/>
      </c>
      <c r="I76" s="63" t="str">
        <f t="shared" si="15"/>
        <v/>
      </c>
      <c r="J76" s="63" t="str">
        <f t="shared" si="15"/>
        <v/>
      </c>
      <c r="K76" s="48" t="str">
        <f t="shared" si="12"/>
        <v/>
      </c>
      <c r="L76" s="67" t="str">
        <f t="shared" si="13"/>
        <v/>
      </c>
      <c r="M76" s="48" t="str">
        <f t="shared" si="16"/>
        <v/>
      </c>
      <c r="N76" s="49">
        <v>68</v>
      </c>
      <c r="O76" s="28"/>
      <c r="P76" s="47" t="str">
        <f t="shared" si="17"/>
        <v/>
      </c>
      <c r="Q76" s="24" t="str">
        <f t="shared" si="18"/>
        <v/>
      </c>
      <c r="R76" s="24" t="str">
        <f>IF($L76="","",VLOOKUP(Q76,LISTAS!$F$5:$G$1006,2,0))</f>
        <v/>
      </c>
      <c r="S76" s="36" t="str">
        <f t="shared" si="19"/>
        <v/>
      </c>
      <c r="T76" s="25" t="str">
        <f t="shared" si="20"/>
        <v/>
      </c>
      <c r="U76" s="25" t="str">
        <f t="shared" si="21"/>
        <v/>
      </c>
    </row>
    <row r="77" spans="2:21" ht="16.5" x14ac:dyDescent="0.3">
      <c r="B77" s="51"/>
      <c r="C77" s="51" t="str">
        <f>IF(B77="","",VLOOKUP(B77,LISTAS!$F$5:$G$1006,2,0))</f>
        <v/>
      </c>
      <c r="D77" s="52"/>
      <c r="E77" s="52"/>
      <c r="F77" s="52" t="str">
        <f t="shared" si="11"/>
        <v/>
      </c>
      <c r="G77" s="5"/>
      <c r="H77" s="48" t="str">
        <f t="shared" si="14"/>
        <v/>
      </c>
      <c r="I77" s="63" t="str">
        <f t="shared" si="15"/>
        <v/>
      </c>
      <c r="J77" s="63" t="str">
        <f t="shared" si="15"/>
        <v/>
      </c>
      <c r="K77" s="48" t="str">
        <f t="shared" si="12"/>
        <v/>
      </c>
      <c r="L77" s="67" t="str">
        <f t="shared" si="13"/>
        <v/>
      </c>
      <c r="M77" s="48" t="str">
        <f t="shared" si="16"/>
        <v/>
      </c>
      <c r="N77" s="49">
        <v>69</v>
      </c>
      <c r="O77" s="28"/>
      <c r="P77" s="47" t="str">
        <f t="shared" si="17"/>
        <v/>
      </c>
      <c r="Q77" s="24" t="str">
        <f t="shared" si="18"/>
        <v/>
      </c>
      <c r="R77" s="24" t="str">
        <f>IF($L77="","",VLOOKUP(Q77,LISTAS!$F$5:$G$1006,2,0))</f>
        <v/>
      </c>
      <c r="S77" s="36" t="str">
        <f t="shared" si="19"/>
        <v/>
      </c>
      <c r="T77" s="25" t="str">
        <f t="shared" si="20"/>
        <v/>
      </c>
      <c r="U77" s="25" t="str">
        <f t="shared" si="21"/>
        <v/>
      </c>
    </row>
    <row r="78" spans="2:21" ht="16.5" x14ac:dyDescent="0.3">
      <c r="B78" s="51"/>
      <c r="C78" s="51" t="str">
        <f>IF(B78="","",VLOOKUP(B78,LISTAS!$F$5:$G$1006,2,0))</f>
        <v/>
      </c>
      <c r="D78" s="52"/>
      <c r="E78" s="52"/>
      <c r="F78" s="52" t="str">
        <f t="shared" si="11"/>
        <v/>
      </c>
      <c r="G78" s="5"/>
      <c r="H78" s="48" t="str">
        <f t="shared" si="14"/>
        <v/>
      </c>
      <c r="I78" s="63" t="str">
        <f t="shared" si="15"/>
        <v/>
      </c>
      <c r="J78" s="63" t="str">
        <f t="shared" si="15"/>
        <v/>
      </c>
      <c r="K78" s="48" t="str">
        <f t="shared" si="12"/>
        <v/>
      </c>
      <c r="L78" s="67" t="str">
        <f t="shared" si="13"/>
        <v/>
      </c>
      <c r="M78" s="48" t="str">
        <f t="shared" si="16"/>
        <v/>
      </c>
      <c r="N78" s="49">
        <v>70</v>
      </c>
      <c r="O78" s="28"/>
      <c r="P78" s="47" t="str">
        <f t="shared" si="17"/>
        <v/>
      </c>
      <c r="Q78" s="24" t="str">
        <f t="shared" si="18"/>
        <v/>
      </c>
      <c r="R78" s="24" t="str">
        <f>IF($L78="","",VLOOKUP(Q78,LISTAS!$F$5:$G$1006,2,0))</f>
        <v/>
      </c>
      <c r="S78" s="36" t="str">
        <f t="shared" si="19"/>
        <v/>
      </c>
      <c r="T78" s="25" t="str">
        <f t="shared" si="20"/>
        <v/>
      </c>
      <c r="U78" s="25" t="str">
        <f t="shared" si="21"/>
        <v/>
      </c>
    </row>
    <row r="79" spans="2:21" ht="16.5" x14ac:dyDescent="0.3">
      <c r="B79" s="51"/>
      <c r="C79" s="51" t="str">
        <f>IF(B79="","",VLOOKUP(B79,LISTAS!$F$5:$G$1006,2,0))</f>
        <v/>
      </c>
      <c r="D79" s="52"/>
      <c r="E79" s="52"/>
      <c r="F79" s="52" t="str">
        <f t="shared" si="11"/>
        <v/>
      </c>
      <c r="G79" s="5"/>
      <c r="H79" s="48" t="str">
        <f t="shared" si="14"/>
        <v/>
      </c>
      <c r="I79" s="63" t="str">
        <f t="shared" si="15"/>
        <v/>
      </c>
      <c r="J79" s="63" t="str">
        <f t="shared" si="15"/>
        <v/>
      </c>
      <c r="K79" s="48" t="str">
        <f t="shared" si="12"/>
        <v/>
      </c>
      <c r="L79" s="67" t="str">
        <f t="shared" si="13"/>
        <v/>
      </c>
      <c r="M79" s="48" t="str">
        <f t="shared" si="16"/>
        <v/>
      </c>
      <c r="N79" s="49">
        <v>71</v>
      </c>
      <c r="O79" s="28"/>
      <c r="P79" s="47" t="str">
        <f t="shared" si="17"/>
        <v/>
      </c>
      <c r="Q79" s="24" t="str">
        <f t="shared" si="18"/>
        <v/>
      </c>
      <c r="R79" s="24" t="str">
        <f>IF($L79="","",VLOOKUP(Q79,LISTAS!$F$5:$G$1006,2,0))</f>
        <v/>
      </c>
      <c r="S79" s="36" t="str">
        <f t="shared" si="19"/>
        <v/>
      </c>
      <c r="T79" s="25" t="str">
        <f t="shared" si="20"/>
        <v/>
      </c>
      <c r="U79" s="25" t="str">
        <f t="shared" si="21"/>
        <v/>
      </c>
    </row>
    <row r="80" spans="2:21" ht="16.5" x14ac:dyDescent="0.3">
      <c r="B80" s="51"/>
      <c r="C80" s="51" t="str">
        <f>IF(B80="","",VLOOKUP(B80,LISTAS!$F$5:$G$1006,2,0))</f>
        <v/>
      </c>
      <c r="D80" s="52"/>
      <c r="E80" s="52"/>
      <c r="F80" s="52" t="str">
        <f t="shared" si="11"/>
        <v/>
      </c>
      <c r="G80" s="5"/>
      <c r="H80" s="48" t="str">
        <f t="shared" si="14"/>
        <v/>
      </c>
      <c r="I80" s="63" t="str">
        <f t="shared" si="15"/>
        <v/>
      </c>
      <c r="J80" s="63" t="str">
        <f t="shared" si="15"/>
        <v/>
      </c>
      <c r="K80" s="48" t="str">
        <f t="shared" si="12"/>
        <v/>
      </c>
      <c r="L80" s="67" t="str">
        <f t="shared" si="13"/>
        <v/>
      </c>
      <c r="M80" s="48" t="str">
        <f t="shared" si="16"/>
        <v/>
      </c>
      <c r="N80" s="49">
        <v>72</v>
      </c>
      <c r="O80" s="28"/>
      <c r="P80" s="47" t="str">
        <f t="shared" si="17"/>
        <v/>
      </c>
      <c r="Q80" s="24" t="str">
        <f t="shared" si="18"/>
        <v/>
      </c>
      <c r="R80" s="24" t="str">
        <f>IF($L80="","",VLOOKUP(Q80,LISTAS!$F$5:$G$1006,2,0))</f>
        <v/>
      </c>
      <c r="S80" s="36" t="str">
        <f t="shared" si="19"/>
        <v/>
      </c>
      <c r="T80" s="25" t="str">
        <f t="shared" si="20"/>
        <v/>
      </c>
      <c r="U80" s="25" t="str">
        <f t="shared" si="21"/>
        <v/>
      </c>
    </row>
    <row r="81" spans="2:21" ht="16.5" x14ac:dyDescent="0.3">
      <c r="B81" s="51"/>
      <c r="C81" s="51" t="str">
        <f>IF(B81="","",VLOOKUP(B81,LISTAS!$F$5:$G$1006,2,0))</f>
        <v/>
      </c>
      <c r="D81" s="52"/>
      <c r="E81" s="52"/>
      <c r="F81" s="52" t="str">
        <f t="shared" si="11"/>
        <v/>
      </c>
      <c r="G81" s="5"/>
      <c r="H81" s="48" t="str">
        <f t="shared" si="14"/>
        <v/>
      </c>
      <c r="I81" s="63" t="str">
        <f t="shared" si="15"/>
        <v/>
      </c>
      <c r="J81" s="63" t="str">
        <f t="shared" si="15"/>
        <v/>
      </c>
      <c r="K81" s="48" t="str">
        <f t="shared" si="12"/>
        <v/>
      </c>
      <c r="L81" s="67" t="str">
        <f t="shared" si="13"/>
        <v/>
      </c>
      <c r="M81" s="48" t="str">
        <f t="shared" si="16"/>
        <v/>
      </c>
      <c r="N81" s="49">
        <v>73</v>
      </c>
      <c r="O81" s="28"/>
      <c r="P81" s="47" t="str">
        <f t="shared" si="17"/>
        <v/>
      </c>
      <c r="Q81" s="24" t="str">
        <f t="shared" si="18"/>
        <v/>
      </c>
      <c r="R81" s="24" t="str">
        <f>IF($L81="","",VLOOKUP(Q81,LISTAS!$F$5:$G$1006,2,0))</f>
        <v/>
      </c>
      <c r="S81" s="36" t="str">
        <f t="shared" si="19"/>
        <v/>
      </c>
      <c r="T81" s="25" t="str">
        <f t="shared" si="20"/>
        <v/>
      </c>
      <c r="U81" s="25" t="str">
        <f t="shared" si="21"/>
        <v/>
      </c>
    </row>
    <row r="82" spans="2:21" ht="16.5" x14ac:dyDescent="0.3">
      <c r="B82" s="51"/>
      <c r="C82" s="51" t="str">
        <f>IF(B82="","",VLOOKUP(B82,LISTAS!$F$5:$G$1006,2,0))</f>
        <v/>
      </c>
      <c r="D82" s="52"/>
      <c r="E82" s="52"/>
      <c r="F82" s="52" t="str">
        <f t="shared" si="11"/>
        <v/>
      </c>
      <c r="G82" s="5"/>
      <c r="H82" s="48" t="str">
        <f t="shared" si="14"/>
        <v/>
      </c>
      <c r="I82" s="63" t="str">
        <f t="shared" si="15"/>
        <v/>
      </c>
      <c r="J82" s="63" t="str">
        <f t="shared" si="15"/>
        <v/>
      </c>
      <c r="K82" s="48" t="str">
        <f t="shared" si="12"/>
        <v/>
      </c>
      <c r="L82" s="67" t="str">
        <f t="shared" si="13"/>
        <v/>
      </c>
      <c r="M82" s="48" t="str">
        <f t="shared" si="16"/>
        <v/>
      </c>
      <c r="N82" s="49">
        <v>74</v>
      </c>
      <c r="O82" s="28"/>
      <c r="P82" s="47" t="str">
        <f t="shared" si="17"/>
        <v/>
      </c>
      <c r="Q82" s="24" t="str">
        <f t="shared" si="18"/>
        <v/>
      </c>
      <c r="R82" s="24" t="str">
        <f>IF($L82="","",VLOOKUP(Q82,LISTAS!$F$5:$G$1006,2,0))</f>
        <v/>
      </c>
      <c r="S82" s="36" t="str">
        <f t="shared" si="19"/>
        <v/>
      </c>
      <c r="T82" s="25" t="str">
        <f t="shared" si="20"/>
        <v/>
      </c>
      <c r="U82" s="25" t="str">
        <f t="shared" si="21"/>
        <v/>
      </c>
    </row>
    <row r="83" spans="2:21" ht="16.5" x14ac:dyDescent="0.3">
      <c r="B83" s="51"/>
      <c r="C83" s="51" t="str">
        <f>IF(B83="","",VLOOKUP(B83,LISTAS!$F$5:$G$1006,2,0))</f>
        <v/>
      </c>
      <c r="D83" s="52"/>
      <c r="E83" s="52"/>
      <c r="F83" s="52" t="str">
        <f t="shared" si="11"/>
        <v/>
      </c>
      <c r="G83" s="5"/>
      <c r="H83" s="48" t="str">
        <f t="shared" si="14"/>
        <v/>
      </c>
      <c r="I83" s="63" t="str">
        <f t="shared" si="15"/>
        <v/>
      </c>
      <c r="J83" s="63" t="str">
        <f t="shared" si="15"/>
        <v/>
      </c>
      <c r="K83" s="48" t="str">
        <f t="shared" si="12"/>
        <v/>
      </c>
      <c r="L83" s="67" t="str">
        <f t="shared" si="13"/>
        <v/>
      </c>
      <c r="M83" s="48" t="str">
        <f t="shared" si="16"/>
        <v/>
      </c>
      <c r="N83" s="49">
        <v>75</v>
      </c>
      <c r="O83" s="28"/>
      <c r="P83" s="47" t="str">
        <f t="shared" si="17"/>
        <v/>
      </c>
      <c r="Q83" s="24" t="str">
        <f t="shared" si="18"/>
        <v/>
      </c>
      <c r="R83" s="24" t="str">
        <f>IF($L83="","",VLOOKUP(Q83,LISTAS!$F$5:$G$1006,2,0))</f>
        <v/>
      </c>
      <c r="S83" s="36" t="str">
        <f t="shared" si="19"/>
        <v/>
      </c>
      <c r="T83" s="25" t="str">
        <f t="shared" si="20"/>
        <v/>
      </c>
      <c r="U83" s="25" t="str">
        <f t="shared" si="21"/>
        <v/>
      </c>
    </row>
    <row r="84" spans="2:21" ht="16.5" x14ac:dyDescent="0.3">
      <c r="B84" s="51"/>
      <c r="C84" s="51" t="str">
        <f>IF(B84="","",VLOOKUP(B84,LISTAS!$F$5:$G$1006,2,0))</f>
        <v/>
      </c>
      <c r="D84" s="52"/>
      <c r="E84" s="52"/>
      <c r="F84" s="52" t="str">
        <f t="shared" si="11"/>
        <v/>
      </c>
      <c r="G84" s="5"/>
      <c r="H84" s="48" t="str">
        <f t="shared" si="14"/>
        <v/>
      </c>
      <c r="I84" s="63" t="str">
        <f t="shared" si="15"/>
        <v/>
      </c>
      <c r="J84" s="63" t="str">
        <f t="shared" si="15"/>
        <v/>
      </c>
      <c r="K84" s="48" t="str">
        <f t="shared" si="12"/>
        <v/>
      </c>
      <c r="L84" s="67" t="str">
        <f t="shared" si="13"/>
        <v/>
      </c>
      <c r="M84" s="48" t="str">
        <f t="shared" si="16"/>
        <v/>
      </c>
      <c r="N84" s="49">
        <v>76</v>
      </c>
      <c r="O84" s="28"/>
      <c r="P84" s="47" t="str">
        <f t="shared" si="17"/>
        <v/>
      </c>
      <c r="Q84" s="24" t="str">
        <f t="shared" si="18"/>
        <v/>
      </c>
      <c r="R84" s="24" t="str">
        <f>IF($L84="","",VLOOKUP(Q84,LISTAS!$F$5:$G$1006,2,0))</f>
        <v/>
      </c>
      <c r="S84" s="36" t="str">
        <f t="shared" si="19"/>
        <v/>
      </c>
      <c r="T84" s="25" t="str">
        <f t="shared" si="20"/>
        <v/>
      </c>
      <c r="U84" s="25" t="str">
        <f t="shared" si="21"/>
        <v/>
      </c>
    </row>
    <row r="85" spans="2:21" ht="16.5" x14ac:dyDescent="0.3">
      <c r="B85" s="51"/>
      <c r="C85" s="51" t="str">
        <f>IF(B85="","",VLOOKUP(B85,LISTAS!$F$5:$G$1006,2,0))</f>
        <v/>
      </c>
      <c r="D85" s="52"/>
      <c r="E85" s="52"/>
      <c r="F85" s="52" t="str">
        <f t="shared" si="11"/>
        <v/>
      </c>
      <c r="G85" s="5"/>
      <c r="H85" s="48" t="str">
        <f t="shared" si="14"/>
        <v/>
      </c>
      <c r="I85" s="63" t="str">
        <f t="shared" si="15"/>
        <v/>
      </c>
      <c r="J85" s="63" t="str">
        <f t="shared" si="15"/>
        <v/>
      </c>
      <c r="K85" s="48" t="str">
        <f t="shared" si="12"/>
        <v/>
      </c>
      <c r="L85" s="67" t="str">
        <f t="shared" si="13"/>
        <v/>
      </c>
      <c r="M85" s="48" t="str">
        <f t="shared" si="16"/>
        <v/>
      </c>
      <c r="N85" s="49">
        <v>77</v>
      </c>
      <c r="O85" s="28"/>
      <c r="P85" s="47" t="str">
        <f t="shared" si="17"/>
        <v/>
      </c>
      <c r="Q85" s="24" t="str">
        <f t="shared" si="18"/>
        <v/>
      </c>
      <c r="R85" s="24" t="str">
        <f>IF($L85="","",VLOOKUP(Q85,LISTAS!$F$5:$G$1006,2,0))</f>
        <v/>
      </c>
      <c r="S85" s="36" t="str">
        <f t="shared" si="19"/>
        <v/>
      </c>
      <c r="T85" s="25" t="str">
        <f t="shared" si="20"/>
        <v/>
      </c>
      <c r="U85" s="25" t="str">
        <f t="shared" si="21"/>
        <v/>
      </c>
    </row>
    <row r="86" spans="2:21" ht="16.5" x14ac:dyDescent="0.3">
      <c r="B86" s="51"/>
      <c r="C86" s="51" t="str">
        <f>IF(B86="","",VLOOKUP(B86,LISTAS!$F$5:$G$1006,2,0))</f>
        <v/>
      </c>
      <c r="D86" s="52"/>
      <c r="E86" s="52"/>
      <c r="F86" s="52" t="str">
        <f t="shared" si="11"/>
        <v/>
      </c>
      <c r="G86" s="5"/>
      <c r="H86" s="48" t="str">
        <f t="shared" si="14"/>
        <v/>
      </c>
      <c r="I86" s="63" t="str">
        <f t="shared" si="15"/>
        <v/>
      </c>
      <c r="J86" s="63" t="str">
        <f t="shared" si="15"/>
        <v/>
      </c>
      <c r="K86" s="48" t="str">
        <f t="shared" si="12"/>
        <v/>
      </c>
      <c r="L86" s="67" t="str">
        <f t="shared" si="13"/>
        <v/>
      </c>
      <c r="M86" s="48" t="str">
        <f t="shared" si="16"/>
        <v/>
      </c>
      <c r="N86" s="49">
        <v>78</v>
      </c>
      <c r="O86" s="28"/>
      <c r="P86" s="47" t="str">
        <f t="shared" si="17"/>
        <v/>
      </c>
      <c r="Q86" s="24" t="str">
        <f t="shared" si="18"/>
        <v/>
      </c>
      <c r="R86" s="24" t="str">
        <f>IF($L86="","",VLOOKUP(Q86,LISTAS!$F$5:$G$1006,2,0))</f>
        <v/>
      </c>
      <c r="S86" s="36" t="str">
        <f t="shared" si="19"/>
        <v/>
      </c>
      <c r="T86" s="25" t="str">
        <f t="shared" si="20"/>
        <v/>
      </c>
      <c r="U86" s="25" t="str">
        <f t="shared" si="21"/>
        <v/>
      </c>
    </row>
    <row r="87" spans="2:21" ht="16.5" x14ac:dyDescent="0.3">
      <c r="B87" s="51"/>
      <c r="C87" s="51" t="str">
        <f>IF(B87="","",VLOOKUP(B87,LISTAS!$F$5:$G$1006,2,0))</f>
        <v/>
      </c>
      <c r="D87" s="52"/>
      <c r="E87" s="52"/>
      <c r="F87" s="52" t="str">
        <f t="shared" si="11"/>
        <v/>
      </c>
      <c r="G87" s="5"/>
      <c r="H87" s="48" t="str">
        <f t="shared" si="14"/>
        <v/>
      </c>
      <c r="I87" s="63" t="str">
        <f t="shared" si="15"/>
        <v/>
      </c>
      <c r="J87" s="63" t="str">
        <f t="shared" si="15"/>
        <v/>
      </c>
      <c r="K87" s="48" t="str">
        <f t="shared" si="12"/>
        <v/>
      </c>
      <c r="L87" s="67" t="str">
        <f t="shared" si="13"/>
        <v/>
      </c>
      <c r="M87" s="48" t="str">
        <f t="shared" si="16"/>
        <v/>
      </c>
      <c r="N87" s="49">
        <v>79</v>
      </c>
      <c r="O87" s="28"/>
      <c r="P87" s="47" t="str">
        <f t="shared" si="17"/>
        <v/>
      </c>
      <c r="Q87" s="24" t="str">
        <f t="shared" si="18"/>
        <v/>
      </c>
      <c r="R87" s="24" t="str">
        <f>IF($L87="","",VLOOKUP(Q87,LISTAS!$F$5:$G$1006,2,0))</f>
        <v/>
      </c>
      <c r="S87" s="36" t="str">
        <f t="shared" si="19"/>
        <v/>
      </c>
      <c r="T87" s="25" t="str">
        <f t="shared" si="20"/>
        <v/>
      </c>
      <c r="U87" s="25" t="str">
        <f t="shared" si="21"/>
        <v/>
      </c>
    </row>
    <row r="88" spans="2:21" ht="16.5" x14ac:dyDescent="0.3">
      <c r="B88" s="51"/>
      <c r="C88" s="51" t="str">
        <f>IF(B88="","",VLOOKUP(B88,LISTAS!$F$5:$G$1006,2,0))</f>
        <v/>
      </c>
      <c r="D88" s="52"/>
      <c r="E88" s="52"/>
      <c r="F88" s="52" t="str">
        <f t="shared" si="11"/>
        <v/>
      </c>
      <c r="G88" s="5"/>
      <c r="H88" s="48" t="str">
        <f t="shared" si="14"/>
        <v/>
      </c>
      <c r="I88" s="63" t="str">
        <f t="shared" si="15"/>
        <v/>
      </c>
      <c r="J88" s="63" t="str">
        <f t="shared" si="15"/>
        <v/>
      </c>
      <c r="K88" s="48" t="str">
        <f t="shared" si="12"/>
        <v/>
      </c>
      <c r="L88" s="67" t="str">
        <f t="shared" si="13"/>
        <v/>
      </c>
      <c r="M88" s="48" t="str">
        <f t="shared" si="16"/>
        <v/>
      </c>
      <c r="N88" s="49">
        <v>80</v>
      </c>
      <c r="O88" s="28"/>
      <c r="P88" s="47" t="str">
        <f t="shared" si="17"/>
        <v/>
      </c>
      <c r="Q88" s="24" t="str">
        <f t="shared" si="18"/>
        <v/>
      </c>
      <c r="R88" s="24" t="str">
        <f>IF($L88="","",VLOOKUP(Q88,LISTAS!$F$5:$G$1006,2,0))</f>
        <v/>
      </c>
      <c r="S88" s="36" t="str">
        <f t="shared" si="19"/>
        <v/>
      </c>
      <c r="T88" s="25" t="str">
        <f t="shared" si="20"/>
        <v/>
      </c>
      <c r="U88" s="25" t="str">
        <f t="shared" si="21"/>
        <v/>
      </c>
    </row>
    <row r="89" spans="2:21" ht="16.5" x14ac:dyDescent="0.3">
      <c r="B89" s="51"/>
      <c r="C89" s="51" t="str">
        <f>IF(B89="","",VLOOKUP(B89,LISTAS!$F$5:$G$1006,2,0))</f>
        <v/>
      </c>
      <c r="D89" s="52"/>
      <c r="E89" s="52"/>
      <c r="F89" s="52" t="str">
        <f t="shared" si="11"/>
        <v/>
      </c>
      <c r="G89" s="5"/>
      <c r="H89" s="48" t="str">
        <f t="shared" si="14"/>
        <v/>
      </c>
      <c r="I89" s="63" t="str">
        <f t="shared" si="15"/>
        <v/>
      </c>
      <c r="J89" s="63" t="str">
        <f t="shared" si="15"/>
        <v/>
      </c>
      <c r="K89" s="48" t="str">
        <f t="shared" si="12"/>
        <v/>
      </c>
      <c r="L89" s="67" t="str">
        <f t="shared" si="13"/>
        <v/>
      </c>
      <c r="M89" s="48" t="str">
        <f t="shared" si="16"/>
        <v/>
      </c>
      <c r="N89" s="49">
        <v>81</v>
      </c>
      <c r="O89" s="28"/>
      <c r="P89" s="47" t="str">
        <f t="shared" si="17"/>
        <v/>
      </c>
      <c r="Q89" s="24" t="str">
        <f t="shared" si="18"/>
        <v/>
      </c>
      <c r="R89" s="24" t="str">
        <f>IF($L89="","",VLOOKUP(Q89,LISTAS!$F$5:$G$1006,2,0))</f>
        <v/>
      </c>
      <c r="S89" s="36" t="str">
        <f t="shared" si="19"/>
        <v/>
      </c>
      <c r="T89" s="25" t="str">
        <f t="shared" si="20"/>
        <v/>
      </c>
      <c r="U89" s="25" t="str">
        <f t="shared" si="21"/>
        <v/>
      </c>
    </row>
    <row r="90" spans="2:21" ht="16.5" x14ac:dyDescent="0.3">
      <c r="B90" s="51"/>
      <c r="C90" s="51" t="str">
        <f>IF(B90="","",VLOOKUP(B90,LISTAS!$F$5:$G$1006,2,0))</f>
        <v/>
      </c>
      <c r="D90" s="52"/>
      <c r="E90" s="52"/>
      <c r="F90" s="52" t="str">
        <f t="shared" si="11"/>
        <v/>
      </c>
      <c r="G90" s="5"/>
      <c r="H90" s="48" t="str">
        <f t="shared" si="14"/>
        <v/>
      </c>
      <c r="I90" s="63" t="str">
        <f t="shared" si="15"/>
        <v/>
      </c>
      <c r="J90" s="63" t="str">
        <f t="shared" si="15"/>
        <v/>
      </c>
      <c r="K90" s="48" t="str">
        <f t="shared" si="12"/>
        <v/>
      </c>
      <c r="L90" s="67" t="str">
        <f t="shared" si="13"/>
        <v/>
      </c>
      <c r="M90" s="48" t="str">
        <f t="shared" si="16"/>
        <v/>
      </c>
      <c r="N90" s="49">
        <v>82</v>
      </c>
      <c r="O90" s="28"/>
      <c r="P90" s="47" t="str">
        <f t="shared" si="17"/>
        <v/>
      </c>
      <c r="Q90" s="24" t="str">
        <f t="shared" si="18"/>
        <v/>
      </c>
      <c r="R90" s="24" t="str">
        <f>IF($L90="","",VLOOKUP(Q90,LISTAS!$F$5:$G$1006,2,0))</f>
        <v/>
      </c>
      <c r="S90" s="36" t="str">
        <f t="shared" si="19"/>
        <v/>
      </c>
      <c r="T90" s="25" t="str">
        <f t="shared" si="20"/>
        <v/>
      </c>
      <c r="U90" s="25" t="str">
        <f t="shared" si="21"/>
        <v/>
      </c>
    </row>
    <row r="91" spans="2:21" ht="16.5" x14ac:dyDescent="0.3">
      <c r="B91" s="51"/>
      <c r="C91" s="51" t="str">
        <f>IF(B91="","",VLOOKUP(B91,LISTAS!$F$5:$G$1006,2,0))</f>
        <v/>
      </c>
      <c r="D91" s="52"/>
      <c r="E91" s="52"/>
      <c r="F91" s="52" t="str">
        <f t="shared" si="11"/>
        <v/>
      </c>
      <c r="G91" s="5"/>
      <c r="H91" s="48" t="str">
        <f t="shared" si="14"/>
        <v/>
      </c>
      <c r="I91" s="63" t="str">
        <f t="shared" si="15"/>
        <v/>
      </c>
      <c r="J91" s="63" t="str">
        <f t="shared" si="15"/>
        <v/>
      </c>
      <c r="K91" s="48" t="str">
        <f t="shared" si="12"/>
        <v/>
      </c>
      <c r="L91" s="67" t="str">
        <f t="shared" si="13"/>
        <v/>
      </c>
      <c r="M91" s="48" t="str">
        <f t="shared" si="16"/>
        <v/>
      </c>
      <c r="N91" s="49">
        <v>83</v>
      </c>
      <c r="O91" s="28"/>
      <c r="P91" s="47" t="str">
        <f t="shared" si="17"/>
        <v/>
      </c>
      <c r="Q91" s="24" t="str">
        <f t="shared" si="18"/>
        <v/>
      </c>
      <c r="R91" s="24" t="str">
        <f>IF($L91="","",VLOOKUP(Q91,LISTAS!$F$5:$G$1006,2,0))</f>
        <v/>
      </c>
      <c r="S91" s="36" t="str">
        <f t="shared" si="19"/>
        <v/>
      </c>
      <c r="T91" s="25" t="str">
        <f t="shared" si="20"/>
        <v/>
      </c>
      <c r="U91" s="25" t="str">
        <f t="shared" si="21"/>
        <v/>
      </c>
    </row>
    <row r="92" spans="2:21" ht="16.5" x14ac:dyDescent="0.3">
      <c r="B92" s="51"/>
      <c r="C92" s="51" t="str">
        <f>IF(B92="","",VLOOKUP(B92,LISTAS!$F$5:$G$1006,2,0))</f>
        <v/>
      </c>
      <c r="D92" s="52"/>
      <c r="E92" s="52"/>
      <c r="F92" s="52" t="str">
        <f t="shared" si="11"/>
        <v/>
      </c>
      <c r="G92" s="5"/>
      <c r="H92" s="48" t="str">
        <f t="shared" si="14"/>
        <v/>
      </c>
      <c r="I92" s="63" t="str">
        <f t="shared" si="15"/>
        <v/>
      </c>
      <c r="J92" s="63" t="str">
        <f t="shared" si="15"/>
        <v/>
      </c>
      <c r="K92" s="48" t="str">
        <f t="shared" si="12"/>
        <v/>
      </c>
      <c r="L92" s="67" t="str">
        <f t="shared" si="13"/>
        <v/>
      </c>
      <c r="M92" s="48" t="str">
        <f t="shared" si="16"/>
        <v/>
      </c>
      <c r="N92" s="49">
        <v>84</v>
      </c>
      <c r="O92" s="28"/>
      <c r="P92" s="47" t="str">
        <f t="shared" si="17"/>
        <v/>
      </c>
      <c r="Q92" s="24" t="str">
        <f t="shared" si="18"/>
        <v/>
      </c>
      <c r="R92" s="24" t="str">
        <f>IF($L92="","",VLOOKUP(Q92,LISTAS!$F$5:$G$1006,2,0))</f>
        <v/>
      </c>
      <c r="S92" s="36" t="str">
        <f t="shared" si="19"/>
        <v/>
      </c>
      <c r="T92" s="25" t="str">
        <f t="shared" si="20"/>
        <v/>
      </c>
      <c r="U92" s="25" t="str">
        <f t="shared" si="21"/>
        <v/>
      </c>
    </row>
    <row r="93" spans="2:21" ht="16.5" x14ac:dyDescent="0.3">
      <c r="B93" s="51"/>
      <c r="C93" s="51" t="str">
        <f>IF(B93="","",VLOOKUP(B93,LISTAS!$F$5:$G$1006,2,0))</f>
        <v/>
      </c>
      <c r="D93" s="52"/>
      <c r="E93" s="52"/>
      <c r="F93" s="52" t="str">
        <f t="shared" si="11"/>
        <v/>
      </c>
      <c r="G93" s="5"/>
      <c r="H93" s="48" t="str">
        <f t="shared" si="14"/>
        <v/>
      </c>
      <c r="I93" s="63" t="str">
        <f t="shared" si="15"/>
        <v/>
      </c>
      <c r="J93" s="63" t="str">
        <f t="shared" si="15"/>
        <v/>
      </c>
      <c r="K93" s="48" t="str">
        <f t="shared" si="12"/>
        <v/>
      </c>
      <c r="L93" s="67" t="str">
        <f t="shared" si="13"/>
        <v/>
      </c>
      <c r="M93" s="48" t="str">
        <f t="shared" si="16"/>
        <v/>
      </c>
      <c r="N93" s="49">
        <v>85</v>
      </c>
      <c r="O93" s="28"/>
      <c r="P93" s="47" t="str">
        <f t="shared" si="17"/>
        <v/>
      </c>
      <c r="Q93" s="24" t="str">
        <f t="shared" si="18"/>
        <v/>
      </c>
      <c r="R93" s="24" t="str">
        <f>IF($L93="","",VLOOKUP(Q93,LISTAS!$F$5:$G$1006,2,0))</f>
        <v/>
      </c>
      <c r="S93" s="36" t="str">
        <f t="shared" si="19"/>
        <v/>
      </c>
      <c r="T93" s="25" t="str">
        <f t="shared" si="20"/>
        <v/>
      </c>
      <c r="U93" s="25" t="str">
        <f t="shared" si="21"/>
        <v/>
      </c>
    </row>
    <row r="94" spans="2:21" ht="16.5" x14ac:dyDescent="0.3">
      <c r="B94" s="51"/>
      <c r="C94" s="51" t="str">
        <f>IF(B94="","",VLOOKUP(B94,LISTAS!$F$5:$G$1006,2,0))</f>
        <v/>
      </c>
      <c r="D94" s="52"/>
      <c r="E94" s="52"/>
      <c r="F94" s="52" t="str">
        <f t="shared" si="11"/>
        <v/>
      </c>
      <c r="G94" s="5"/>
      <c r="H94" s="48" t="str">
        <f t="shared" si="14"/>
        <v/>
      </c>
      <c r="I94" s="63" t="str">
        <f t="shared" si="15"/>
        <v/>
      </c>
      <c r="J94" s="63" t="str">
        <f t="shared" si="15"/>
        <v/>
      </c>
      <c r="K94" s="48" t="str">
        <f t="shared" si="12"/>
        <v/>
      </c>
      <c r="L94" s="67" t="str">
        <f t="shared" si="13"/>
        <v/>
      </c>
      <c r="M94" s="48" t="str">
        <f t="shared" si="16"/>
        <v/>
      </c>
      <c r="N94" s="49">
        <v>86</v>
      </c>
      <c r="O94" s="28"/>
      <c r="P94" s="47" t="str">
        <f t="shared" si="17"/>
        <v/>
      </c>
      <c r="Q94" s="24" t="str">
        <f t="shared" si="18"/>
        <v/>
      </c>
      <c r="R94" s="24" t="str">
        <f>IF($L94="","",VLOOKUP(Q94,LISTAS!$F$5:$G$1006,2,0))</f>
        <v/>
      </c>
      <c r="S94" s="36" t="str">
        <f t="shared" si="19"/>
        <v/>
      </c>
      <c r="T94" s="25" t="str">
        <f t="shared" si="20"/>
        <v/>
      </c>
      <c r="U94" s="25" t="str">
        <f t="shared" si="21"/>
        <v/>
      </c>
    </row>
    <row r="95" spans="2:21" ht="16.5" x14ac:dyDescent="0.3">
      <c r="B95" s="51"/>
      <c r="C95" s="51" t="str">
        <f>IF(B95="","",VLOOKUP(B95,LISTAS!$F$5:$G$1006,2,0))</f>
        <v/>
      </c>
      <c r="D95" s="52"/>
      <c r="E95" s="52"/>
      <c r="F95" s="52" t="str">
        <f t="shared" si="11"/>
        <v/>
      </c>
      <c r="G95" s="5"/>
      <c r="H95" s="48" t="str">
        <f t="shared" si="14"/>
        <v/>
      </c>
      <c r="I95" s="63" t="str">
        <f t="shared" si="15"/>
        <v/>
      </c>
      <c r="J95" s="63" t="str">
        <f t="shared" si="15"/>
        <v/>
      </c>
      <c r="K95" s="48" t="str">
        <f t="shared" si="12"/>
        <v/>
      </c>
      <c r="L95" s="67" t="str">
        <f t="shared" si="13"/>
        <v/>
      </c>
      <c r="M95" s="48" t="str">
        <f t="shared" si="16"/>
        <v/>
      </c>
      <c r="N95" s="49">
        <v>87</v>
      </c>
      <c r="O95" s="28"/>
      <c r="P95" s="47" t="str">
        <f t="shared" si="17"/>
        <v/>
      </c>
      <c r="Q95" s="24" t="str">
        <f t="shared" si="18"/>
        <v/>
      </c>
      <c r="R95" s="24" t="str">
        <f>IF($L95="","",VLOOKUP(Q95,LISTAS!$F$5:$G$1006,2,0))</f>
        <v/>
      </c>
      <c r="S95" s="36" t="str">
        <f t="shared" si="19"/>
        <v/>
      </c>
      <c r="T95" s="25" t="str">
        <f t="shared" si="20"/>
        <v/>
      </c>
      <c r="U95" s="25" t="str">
        <f t="shared" si="21"/>
        <v/>
      </c>
    </row>
    <row r="96" spans="2:21" ht="16.5" x14ac:dyDescent="0.3">
      <c r="B96" s="51"/>
      <c r="C96" s="51" t="str">
        <f>IF(B96="","",VLOOKUP(B96,LISTAS!$F$5:$G$1006,2,0))</f>
        <v/>
      </c>
      <c r="D96" s="52"/>
      <c r="E96" s="52"/>
      <c r="F96" s="52" t="str">
        <f t="shared" si="11"/>
        <v/>
      </c>
      <c r="G96" s="5"/>
      <c r="H96" s="48" t="str">
        <f t="shared" si="14"/>
        <v/>
      </c>
      <c r="I96" s="63" t="str">
        <f t="shared" si="15"/>
        <v/>
      </c>
      <c r="J96" s="63" t="str">
        <f t="shared" si="15"/>
        <v/>
      </c>
      <c r="K96" s="48" t="str">
        <f t="shared" si="12"/>
        <v/>
      </c>
      <c r="L96" s="67" t="str">
        <f t="shared" si="13"/>
        <v/>
      </c>
      <c r="M96" s="48" t="str">
        <f t="shared" si="16"/>
        <v/>
      </c>
      <c r="N96" s="49">
        <v>88</v>
      </c>
      <c r="O96" s="28"/>
      <c r="P96" s="47" t="str">
        <f t="shared" si="17"/>
        <v/>
      </c>
      <c r="Q96" s="24" t="str">
        <f t="shared" si="18"/>
        <v/>
      </c>
      <c r="R96" s="24" t="str">
        <f>IF($L96="","",VLOOKUP(Q96,LISTAS!$F$5:$G$1006,2,0))</f>
        <v/>
      </c>
      <c r="S96" s="36" t="str">
        <f t="shared" si="19"/>
        <v/>
      </c>
      <c r="T96" s="25" t="str">
        <f t="shared" si="20"/>
        <v/>
      </c>
      <c r="U96" s="25" t="str">
        <f t="shared" si="21"/>
        <v/>
      </c>
    </row>
    <row r="97" spans="2:21" ht="16.5" x14ac:dyDescent="0.3">
      <c r="B97" s="51"/>
      <c r="C97" s="51" t="str">
        <f>IF(B97="","",VLOOKUP(B97,LISTAS!$F$5:$G$1006,2,0))</f>
        <v/>
      </c>
      <c r="D97" s="52"/>
      <c r="E97" s="52"/>
      <c r="F97" s="52" t="str">
        <f t="shared" si="11"/>
        <v/>
      </c>
      <c r="G97" s="5"/>
      <c r="H97" s="48" t="str">
        <f t="shared" si="14"/>
        <v/>
      </c>
      <c r="I97" s="63" t="str">
        <f t="shared" si="15"/>
        <v/>
      </c>
      <c r="J97" s="63" t="str">
        <f t="shared" si="15"/>
        <v/>
      </c>
      <c r="K97" s="48" t="str">
        <f t="shared" si="12"/>
        <v/>
      </c>
      <c r="L97" s="67" t="str">
        <f t="shared" si="13"/>
        <v/>
      </c>
      <c r="M97" s="48" t="str">
        <f t="shared" si="16"/>
        <v/>
      </c>
      <c r="N97" s="49">
        <v>89</v>
      </c>
      <c r="O97" s="28"/>
      <c r="P97" s="47" t="str">
        <f t="shared" si="17"/>
        <v/>
      </c>
      <c r="Q97" s="24" t="str">
        <f t="shared" si="18"/>
        <v/>
      </c>
      <c r="R97" s="24" t="str">
        <f>IF($L97="","",VLOOKUP(Q97,LISTAS!$F$5:$G$1006,2,0))</f>
        <v/>
      </c>
      <c r="S97" s="36" t="str">
        <f t="shared" si="19"/>
        <v/>
      </c>
      <c r="T97" s="25" t="str">
        <f t="shared" si="20"/>
        <v/>
      </c>
      <c r="U97" s="25" t="str">
        <f t="shared" si="21"/>
        <v/>
      </c>
    </row>
    <row r="98" spans="2:21" ht="16.5" x14ac:dyDescent="0.3">
      <c r="B98" s="51"/>
      <c r="C98" s="51" t="str">
        <f>IF(B98="","",VLOOKUP(B98,LISTAS!$F$5:$G$1006,2,0))</f>
        <v/>
      </c>
      <c r="D98" s="52"/>
      <c r="E98" s="52"/>
      <c r="F98" s="52" t="str">
        <f t="shared" si="11"/>
        <v/>
      </c>
      <c r="G98" s="5"/>
      <c r="H98" s="48" t="str">
        <f t="shared" si="14"/>
        <v/>
      </c>
      <c r="I98" s="63" t="str">
        <f t="shared" si="15"/>
        <v/>
      </c>
      <c r="J98" s="63" t="str">
        <f t="shared" si="15"/>
        <v/>
      </c>
      <c r="K98" s="48" t="str">
        <f t="shared" si="12"/>
        <v/>
      </c>
      <c r="L98" s="67" t="str">
        <f t="shared" si="13"/>
        <v/>
      </c>
      <c r="M98" s="48" t="str">
        <f t="shared" si="16"/>
        <v/>
      </c>
      <c r="N98" s="49">
        <v>90</v>
      </c>
      <c r="O98" s="28"/>
      <c r="P98" s="47" t="str">
        <f t="shared" si="17"/>
        <v/>
      </c>
      <c r="Q98" s="24" t="str">
        <f t="shared" si="18"/>
        <v/>
      </c>
      <c r="R98" s="24" t="str">
        <f>IF($L98="","",VLOOKUP(Q98,LISTAS!$F$5:$G$1006,2,0))</f>
        <v/>
      </c>
      <c r="S98" s="36" t="str">
        <f t="shared" si="19"/>
        <v/>
      </c>
      <c r="T98" s="25" t="str">
        <f t="shared" si="20"/>
        <v/>
      </c>
      <c r="U98" s="25" t="str">
        <f t="shared" si="21"/>
        <v/>
      </c>
    </row>
    <row r="99" spans="2:21" ht="16.5" x14ac:dyDescent="0.3">
      <c r="B99" s="51"/>
      <c r="C99" s="51" t="str">
        <f>IF(B99="","",VLOOKUP(B99,LISTAS!$F$5:$G$1006,2,0))</f>
        <v/>
      </c>
      <c r="D99" s="52"/>
      <c r="E99" s="52"/>
      <c r="F99" s="52" t="str">
        <f t="shared" si="11"/>
        <v/>
      </c>
      <c r="G99" s="5"/>
      <c r="H99" s="48" t="str">
        <f t="shared" si="14"/>
        <v/>
      </c>
      <c r="I99" s="63" t="str">
        <f t="shared" si="15"/>
        <v/>
      </c>
      <c r="J99" s="63" t="str">
        <f t="shared" si="15"/>
        <v/>
      </c>
      <c r="K99" s="48" t="str">
        <f t="shared" si="12"/>
        <v/>
      </c>
      <c r="L99" s="67" t="str">
        <f t="shared" si="13"/>
        <v/>
      </c>
      <c r="M99" s="48" t="str">
        <f t="shared" si="16"/>
        <v/>
      </c>
      <c r="N99" s="49">
        <v>91</v>
      </c>
      <c r="O99" s="28"/>
      <c r="P99" s="47" t="str">
        <f t="shared" si="17"/>
        <v/>
      </c>
      <c r="Q99" s="24" t="str">
        <f t="shared" si="18"/>
        <v/>
      </c>
      <c r="R99" s="24" t="str">
        <f>IF($L99="","",VLOOKUP(Q99,LISTAS!$F$5:$G$1006,2,0))</f>
        <v/>
      </c>
      <c r="S99" s="36" t="str">
        <f t="shared" si="19"/>
        <v/>
      </c>
      <c r="T99" s="25" t="str">
        <f t="shared" si="20"/>
        <v/>
      </c>
      <c r="U99" s="25" t="str">
        <f t="shared" si="21"/>
        <v/>
      </c>
    </row>
    <row r="100" spans="2:21" ht="16.5" x14ac:dyDescent="0.3">
      <c r="B100" s="51"/>
      <c r="C100" s="51" t="str">
        <f>IF(B100="","",VLOOKUP(B100,LISTAS!$F$5:$G$1006,2,0))</f>
        <v/>
      </c>
      <c r="D100" s="52"/>
      <c r="E100" s="52"/>
      <c r="F100" s="52" t="str">
        <f t="shared" si="11"/>
        <v/>
      </c>
      <c r="G100" s="5"/>
      <c r="H100" s="48" t="str">
        <f t="shared" si="14"/>
        <v/>
      </c>
      <c r="I100" s="63" t="str">
        <f t="shared" si="15"/>
        <v/>
      </c>
      <c r="J100" s="63" t="str">
        <f t="shared" si="15"/>
        <v/>
      </c>
      <c r="K100" s="48" t="str">
        <f t="shared" si="12"/>
        <v/>
      </c>
      <c r="L100" s="67" t="str">
        <f t="shared" si="13"/>
        <v/>
      </c>
      <c r="M100" s="48" t="str">
        <f t="shared" si="16"/>
        <v/>
      </c>
      <c r="N100" s="49">
        <v>92</v>
      </c>
      <c r="O100" s="28"/>
      <c r="P100" s="47" t="str">
        <f t="shared" si="17"/>
        <v/>
      </c>
      <c r="Q100" s="24" t="str">
        <f t="shared" si="18"/>
        <v/>
      </c>
      <c r="R100" s="24" t="str">
        <f>IF($L100="","",VLOOKUP(Q100,LISTAS!$F$5:$G$1006,2,0))</f>
        <v/>
      </c>
      <c r="S100" s="36" t="str">
        <f t="shared" si="19"/>
        <v/>
      </c>
      <c r="T100" s="25" t="str">
        <f t="shared" si="20"/>
        <v/>
      </c>
      <c r="U100" s="25" t="str">
        <f t="shared" si="21"/>
        <v/>
      </c>
    </row>
    <row r="101" spans="2:21" ht="16.5" x14ac:dyDescent="0.3">
      <c r="B101" s="51"/>
      <c r="C101" s="51" t="str">
        <f>IF(B101="","",VLOOKUP(B101,LISTAS!$F$5:$G$1006,2,0))</f>
        <v/>
      </c>
      <c r="D101" s="52"/>
      <c r="E101" s="52"/>
      <c r="F101" s="52" t="str">
        <f t="shared" si="11"/>
        <v/>
      </c>
      <c r="G101" s="5"/>
      <c r="H101" s="48" t="str">
        <f t="shared" si="14"/>
        <v/>
      </c>
      <c r="I101" s="63" t="str">
        <f t="shared" si="15"/>
        <v/>
      </c>
      <c r="J101" s="63" t="str">
        <f t="shared" si="15"/>
        <v/>
      </c>
      <c r="K101" s="48" t="str">
        <f t="shared" si="12"/>
        <v/>
      </c>
      <c r="L101" s="67" t="str">
        <f t="shared" si="13"/>
        <v/>
      </c>
      <c r="M101" s="48" t="str">
        <f t="shared" si="16"/>
        <v/>
      </c>
      <c r="N101" s="49">
        <v>93</v>
      </c>
      <c r="O101" s="28"/>
      <c r="P101" s="47" t="str">
        <f t="shared" si="17"/>
        <v/>
      </c>
      <c r="Q101" s="24" t="str">
        <f t="shared" si="18"/>
        <v/>
      </c>
      <c r="R101" s="24" t="str">
        <f>IF($L101="","",VLOOKUP(Q101,LISTAS!$F$5:$G$1006,2,0))</f>
        <v/>
      </c>
      <c r="S101" s="36" t="str">
        <f t="shared" si="19"/>
        <v/>
      </c>
      <c r="T101" s="25" t="str">
        <f t="shared" si="20"/>
        <v/>
      </c>
      <c r="U101" s="25" t="str">
        <f t="shared" si="21"/>
        <v/>
      </c>
    </row>
    <row r="102" spans="2:21" ht="16.5" x14ac:dyDescent="0.3">
      <c r="B102" s="51"/>
      <c r="C102" s="51" t="str">
        <f>IF(B102="","",VLOOKUP(B102,LISTAS!$F$5:$G$1006,2,0))</f>
        <v/>
      </c>
      <c r="D102" s="52"/>
      <c r="E102" s="52"/>
      <c r="F102" s="52" t="str">
        <f t="shared" si="11"/>
        <v/>
      </c>
      <c r="G102" s="5"/>
      <c r="H102" s="48" t="str">
        <f t="shared" si="14"/>
        <v/>
      </c>
      <c r="I102" s="63" t="str">
        <f t="shared" si="15"/>
        <v/>
      </c>
      <c r="J102" s="63" t="str">
        <f t="shared" si="15"/>
        <v/>
      </c>
      <c r="K102" s="48" t="str">
        <f t="shared" si="12"/>
        <v/>
      </c>
      <c r="L102" s="67" t="str">
        <f t="shared" si="13"/>
        <v/>
      </c>
      <c r="M102" s="48" t="str">
        <f t="shared" si="16"/>
        <v/>
      </c>
      <c r="N102" s="49">
        <v>94</v>
      </c>
      <c r="O102" s="28"/>
      <c r="P102" s="47" t="str">
        <f t="shared" si="17"/>
        <v/>
      </c>
      <c r="Q102" s="24" t="str">
        <f t="shared" si="18"/>
        <v/>
      </c>
      <c r="R102" s="24" t="str">
        <f>IF($L102="","",VLOOKUP(Q102,LISTAS!$F$5:$G$1006,2,0))</f>
        <v/>
      </c>
      <c r="S102" s="36" t="str">
        <f t="shared" si="19"/>
        <v/>
      </c>
      <c r="T102" s="25" t="str">
        <f t="shared" si="20"/>
        <v/>
      </c>
      <c r="U102" s="25" t="str">
        <f t="shared" si="21"/>
        <v/>
      </c>
    </row>
    <row r="103" spans="2:21" ht="16.5" x14ac:dyDescent="0.3">
      <c r="B103" s="51"/>
      <c r="C103" s="51" t="str">
        <f>IF(B103="","",VLOOKUP(B103,LISTAS!$F$5:$G$1006,2,0))</f>
        <v/>
      </c>
      <c r="D103" s="52"/>
      <c r="E103" s="52"/>
      <c r="F103" s="52" t="str">
        <f t="shared" si="11"/>
        <v/>
      </c>
      <c r="G103" s="5"/>
      <c r="H103" s="48" t="str">
        <f t="shared" si="14"/>
        <v/>
      </c>
      <c r="I103" s="63" t="str">
        <f t="shared" si="15"/>
        <v/>
      </c>
      <c r="J103" s="63" t="str">
        <f t="shared" si="15"/>
        <v/>
      </c>
      <c r="K103" s="48" t="str">
        <f t="shared" si="12"/>
        <v/>
      </c>
      <c r="L103" s="67" t="str">
        <f t="shared" si="13"/>
        <v/>
      </c>
      <c r="M103" s="48" t="str">
        <f t="shared" si="16"/>
        <v/>
      </c>
      <c r="N103" s="49">
        <v>95</v>
      </c>
      <c r="O103" s="28"/>
      <c r="P103" s="47" t="str">
        <f t="shared" si="17"/>
        <v/>
      </c>
      <c r="Q103" s="24" t="str">
        <f t="shared" si="18"/>
        <v/>
      </c>
      <c r="R103" s="24" t="str">
        <f>IF($L103="","",VLOOKUP(Q103,LISTAS!$F$5:$G$1006,2,0))</f>
        <v/>
      </c>
      <c r="S103" s="36" t="str">
        <f t="shared" si="19"/>
        <v/>
      </c>
      <c r="T103" s="25" t="str">
        <f t="shared" si="20"/>
        <v/>
      </c>
      <c r="U103" s="25" t="str">
        <f t="shared" si="21"/>
        <v/>
      </c>
    </row>
    <row r="104" spans="2:21" ht="16.5" x14ac:dyDescent="0.3">
      <c r="B104" s="51"/>
      <c r="C104" s="51" t="str">
        <f>IF(B104="","",VLOOKUP(B104,LISTAS!$F$5:$G$1006,2,0))</f>
        <v/>
      </c>
      <c r="D104" s="52"/>
      <c r="E104" s="52"/>
      <c r="F104" s="52" t="str">
        <f t="shared" si="11"/>
        <v/>
      </c>
      <c r="G104" s="5"/>
      <c r="H104" s="48" t="str">
        <f t="shared" si="14"/>
        <v/>
      </c>
      <c r="I104" s="63" t="str">
        <f t="shared" si="15"/>
        <v/>
      </c>
      <c r="J104" s="63" t="str">
        <f t="shared" si="15"/>
        <v/>
      </c>
      <c r="K104" s="48" t="str">
        <f t="shared" si="12"/>
        <v/>
      </c>
      <c r="L104" s="67" t="str">
        <f t="shared" si="13"/>
        <v/>
      </c>
      <c r="M104" s="48" t="str">
        <f t="shared" si="16"/>
        <v/>
      </c>
      <c r="N104" s="49">
        <v>96</v>
      </c>
      <c r="O104" s="28"/>
      <c r="P104" s="47" t="str">
        <f t="shared" si="17"/>
        <v/>
      </c>
      <c r="Q104" s="24" t="str">
        <f t="shared" si="18"/>
        <v/>
      </c>
      <c r="R104" s="24" t="str">
        <f>IF($L104="","",VLOOKUP(Q104,LISTAS!$F$5:$G$1006,2,0))</f>
        <v/>
      </c>
      <c r="S104" s="36" t="str">
        <f t="shared" si="19"/>
        <v/>
      </c>
      <c r="T104" s="25" t="str">
        <f t="shared" si="20"/>
        <v/>
      </c>
      <c r="U104" s="25" t="str">
        <f t="shared" si="21"/>
        <v/>
      </c>
    </row>
    <row r="105" spans="2:21" ht="16.5" x14ac:dyDescent="0.3">
      <c r="B105" s="51"/>
      <c r="C105" s="51" t="str">
        <f>IF(B105="","",VLOOKUP(B105,LISTAS!$F$5:$G$1006,2,0))</f>
        <v/>
      </c>
      <c r="D105" s="52"/>
      <c r="E105" s="52"/>
      <c r="F105" s="52" t="str">
        <f t="shared" si="11"/>
        <v/>
      </c>
      <c r="G105" s="5"/>
      <c r="H105" s="48" t="str">
        <f t="shared" si="14"/>
        <v/>
      </c>
      <c r="I105" s="63" t="str">
        <f t="shared" si="15"/>
        <v/>
      </c>
      <c r="J105" s="63" t="str">
        <f t="shared" si="15"/>
        <v/>
      </c>
      <c r="K105" s="48" t="str">
        <f t="shared" si="12"/>
        <v/>
      </c>
      <c r="L105" s="67" t="str">
        <f t="shared" si="13"/>
        <v/>
      </c>
      <c r="M105" s="48" t="str">
        <f t="shared" si="16"/>
        <v/>
      </c>
      <c r="N105" s="49">
        <v>97</v>
      </c>
      <c r="O105" s="28"/>
      <c r="P105" s="47" t="str">
        <f t="shared" si="17"/>
        <v/>
      </c>
      <c r="Q105" s="24" t="str">
        <f t="shared" si="18"/>
        <v/>
      </c>
      <c r="R105" s="24" t="str">
        <f>IF($L105="","",VLOOKUP(Q105,LISTAS!$F$5:$G$1006,2,0))</f>
        <v/>
      </c>
      <c r="S105" s="36" t="str">
        <f t="shared" si="19"/>
        <v/>
      </c>
      <c r="T105" s="25" t="str">
        <f t="shared" si="20"/>
        <v/>
      </c>
      <c r="U105" s="25" t="str">
        <f t="shared" si="21"/>
        <v/>
      </c>
    </row>
    <row r="106" spans="2:21" ht="16.5" x14ac:dyDescent="0.3">
      <c r="B106" s="51"/>
      <c r="C106" s="51" t="str">
        <f>IF(B106="","",VLOOKUP(B106,LISTAS!$F$5:$G$1006,2,0))</f>
        <v/>
      </c>
      <c r="D106" s="52"/>
      <c r="E106" s="52"/>
      <c r="F106" s="52" t="str">
        <f t="shared" si="11"/>
        <v/>
      </c>
      <c r="G106" s="5"/>
      <c r="H106" s="48" t="str">
        <f t="shared" si="14"/>
        <v/>
      </c>
      <c r="I106" s="63" t="str">
        <f t="shared" si="15"/>
        <v/>
      </c>
      <c r="J106" s="63" t="str">
        <f t="shared" si="15"/>
        <v/>
      </c>
      <c r="K106" s="48" t="str">
        <f t="shared" si="12"/>
        <v/>
      </c>
      <c r="L106" s="67" t="str">
        <f t="shared" si="13"/>
        <v/>
      </c>
      <c r="M106" s="48" t="str">
        <f t="shared" si="16"/>
        <v/>
      </c>
      <c r="N106" s="49">
        <v>98</v>
      </c>
      <c r="O106" s="28"/>
      <c r="P106" s="47" t="str">
        <f t="shared" si="17"/>
        <v/>
      </c>
      <c r="Q106" s="24" t="str">
        <f t="shared" si="18"/>
        <v/>
      </c>
      <c r="R106" s="24" t="str">
        <f>IF($L106="","",VLOOKUP(Q106,LISTAS!$F$5:$G$1006,2,0))</f>
        <v/>
      </c>
      <c r="S106" s="36" t="str">
        <f t="shared" si="19"/>
        <v/>
      </c>
      <c r="T106" s="25" t="str">
        <f t="shared" si="20"/>
        <v/>
      </c>
      <c r="U106" s="25" t="str">
        <f t="shared" si="21"/>
        <v/>
      </c>
    </row>
    <row r="107" spans="2:21" ht="16.5" x14ac:dyDescent="0.3">
      <c r="B107" s="51"/>
      <c r="C107" s="51" t="str">
        <f>IF(B107="","",VLOOKUP(B107,LISTAS!$F$5:$G$1006,2,0))</f>
        <v/>
      </c>
      <c r="D107" s="52"/>
      <c r="E107" s="52"/>
      <c r="F107" s="52" t="str">
        <f t="shared" si="11"/>
        <v/>
      </c>
      <c r="G107" s="5"/>
      <c r="H107" s="48" t="str">
        <f t="shared" si="14"/>
        <v/>
      </c>
      <c r="I107" s="63" t="str">
        <f t="shared" si="15"/>
        <v/>
      </c>
      <c r="J107" s="63" t="str">
        <f t="shared" si="15"/>
        <v/>
      </c>
      <c r="K107" s="48" t="str">
        <f t="shared" si="12"/>
        <v/>
      </c>
      <c r="L107" s="67" t="str">
        <f t="shared" si="13"/>
        <v/>
      </c>
      <c r="M107" s="48" t="str">
        <f t="shared" si="16"/>
        <v/>
      </c>
      <c r="N107" s="49">
        <v>99</v>
      </c>
      <c r="O107" s="28"/>
      <c r="P107" s="47" t="str">
        <f t="shared" si="17"/>
        <v/>
      </c>
      <c r="Q107" s="24" t="str">
        <f t="shared" si="18"/>
        <v/>
      </c>
      <c r="R107" s="24" t="str">
        <f>IF($L107="","",VLOOKUP(Q107,LISTAS!$F$5:$G$1006,2,0))</f>
        <v/>
      </c>
      <c r="S107" s="36" t="str">
        <f t="shared" si="19"/>
        <v/>
      </c>
      <c r="T107" s="25" t="str">
        <f t="shared" si="20"/>
        <v/>
      </c>
      <c r="U107" s="25" t="str">
        <f t="shared" si="21"/>
        <v/>
      </c>
    </row>
    <row r="108" spans="2:21" ht="16.5" x14ac:dyDescent="0.3">
      <c r="B108" s="51"/>
      <c r="C108" s="51" t="str">
        <f>IF(B108="","",VLOOKUP(B108,LISTAS!$F$5:$G$1006,2,0))</f>
        <v/>
      </c>
      <c r="D108" s="52"/>
      <c r="E108" s="52"/>
      <c r="F108" s="52" t="str">
        <f t="shared" si="11"/>
        <v/>
      </c>
      <c r="G108" s="5"/>
      <c r="H108" s="48" t="str">
        <f t="shared" si="14"/>
        <v/>
      </c>
      <c r="I108" s="63" t="str">
        <f t="shared" si="15"/>
        <v/>
      </c>
      <c r="J108" s="63" t="str">
        <f t="shared" si="15"/>
        <v/>
      </c>
      <c r="K108" s="48" t="str">
        <f t="shared" si="12"/>
        <v/>
      </c>
      <c r="L108" s="67" t="str">
        <f t="shared" si="13"/>
        <v/>
      </c>
      <c r="M108" s="48" t="str">
        <f t="shared" si="16"/>
        <v/>
      </c>
      <c r="N108" s="49">
        <v>100</v>
      </c>
      <c r="O108" s="28"/>
      <c r="P108" s="47" t="str">
        <f t="shared" si="17"/>
        <v/>
      </c>
      <c r="Q108" s="24" t="str">
        <f t="shared" si="18"/>
        <v/>
      </c>
      <c r="R108" s="24" t="str">
        <f>IF($L108="","",VLOOKUP(Q108,LISTAS!$F$5:$G$1006,2,0))</f>
        <v/>
      </c>
      <c r="S108" s="36" t="str">
        <f t="shared" si="19"/>
        <v/>
      </c>
      <c r="T108" s="25" t="str">
        <f t="shared" si="20"/>
        <v/>
      </c>
      <c r="U108" s="25" t="str">
        <f t="shared" si="21"/>
        <v/>
      </c>
    </row>
  </sheetData>
  <sortState xmlns:xlrd2="http://schemas.microsoft.com/office/spreadsheetml/2017/richdata2" ref="B9:F13">
    <sortCondition ref="F9:F13"/>
  </sortState>
  <mergeCells count="5">
    <mergeCell ref="B2:U3"/>
    <mergeCell ref="D5:F5"/>
    <mergeCell ref="B6:U6"/>
    <mergeCell ref="B7:F7"/>
    <mergeCell ref="P7:U7"/>
  </mergeCells>
  <printOptions horizontalCentered="1"/>
  <pageMargins left="0.39370078740157483" right="0.39370078740157483" top="0.39370078740157483" bottom="0.39370078740157483" header="0" footer="0"/>
  <pageSetup paperSize="9" scale="80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100-000000000000}">
          <x14:formula1>
            <xm:f>LISTAS!$D$5:$D$6</xm:f>
          </x14:formula1>
          <xm:sqref>S5 G5</xm:sqref>
        </x14:dataValidation>
        <x14:dataValidation type="list" allowBlank="1" showInputMessage="1" showErrorMessage="1" xr:uid="{00000000-0002-0000-0100-000001000000}">
          <x14:formula1>
            <xm:f>LISTAS!$F$5:$F$1006</xm:f>
          </x14:formula1>
          <xm:sqref>B11:B108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ilha2">
    <tabColor rgb="FFFF33CC"/>
  </sheetPr>
  <dimension ref="A1:U528"/>
  <sheetViews>
    <sheetView showGridLines="0" zoomScale="85" zoomScaleNormal="85" workbookViewId="0">
      <selection activeCell="Q231" sqref="Q231"/>
    </sheetView>
  </sheetViews>
  <sheetFormatPr defaultRowHeight="14.25" x14ac:dyDescent="0.25"/>
  <cols>
    <col min="1" max="1" width="1.28515625" style="5" customWidth="1"/>
    <col min="2" max="2" width="44.5703125" style="2" bestFit="1" customWidth="1"/>
    <col min="3" max="3" width="41.140625" style="2" bestFit="1" customWidth="1"/>
    <col min="4" max="4" width="13.42578125" style="2" bestFit="1" customWidth="1"/>
    <col min="5" max="5" width="14" style="2" bestFit="1" customWidth="1"/>
    <col min="6" max="6" width="14" style="2" customWidth="1"/>
    <col min="7" max="7" width="2.7109375" style="2" customWidth="1"/>
    <col min="8" max="8" width="11" style="2" hidden="1" customWidth="1"/>
    <col min="9" max="10" width="11" style="5" hidden="1" customWidth="1"/>
    <col min="11" max="11" width="11" style="2" hidden="1" customWidth="1"/>
    <col min="12" max="12" width="11" style="70" hidden="1" customWidth="1"/>
    <col min="13" max="13" width="11" style="68" hidden="1" customWidth="1"/>
    <col min="14" max="14" width="9.28515625" style="2" hidden="1" customWidth="1"/>
    <col min="15" max="15" width="3.42578125" style="2" customWidth="1"/>
    <col min="16" max="16" width="18.42578125" style="2" bestFit="1" customWidth="1"/>
    <col min="17" max="17" width="44.5703125" style="2" bestFit="1" customWidth="1"/>
    <col min="18" max="18" width="41.140625" style="2" bestFit="1" customWidth="1"/>
    <col min="19" max="19" width="16" style="2" customWidth="1"/>
    <col min="20" max="21" width="16" style="32" customWidth="1"/>
    <col min="22" max="16384" width="9.140625" style="2"/>
  </cols>
  <sheetData>
    <row r="1" spans="1:21" s="5" customFormat="1" ht="6" customHeight="1" x14ac:dyDescent="0.25">
      <c r="B1" s="6"/>
      <c r="C1" s="6"/>
      <c r="D1" s="6"/>
      <c r="E1" s="6"/>
      <c r="F1" s="6"/>
      <c r="H1" s="7"/>
      <c r="I1" s="60"/>
      <c r="J1" s="60"/>
      <c r="K1" s="8"/>
      <c r="L1" s="9"/>
      <c r="M1" s="64"/>
      <c r="N1" s="8"/>
      <c r="T1" s="31"/>
      <c r="U1" s="31"/>
    </row>
    <row r="2" spans="1:21" s="1" customFormat="1" ht="60.75" customHeight="1" x14ac:dyDescent="0.25"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</row>
    <row r="3" spans="1:21" s="1" customFormat="1" ht="60.75" customHeight="1" x14ac:dyDescent="0.25"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</row>
    <row r="4" spans="1:21" x14ac:dyDescent="0.25">
      <c r="A4" s="2"/>
      <c r="H4" s="7"/>
      <c r="I4" s="60"/>
      <c r="J4" s="60"/>
      <c r="K4" s="8"/>
      <c r="L4" s="9"/>
      <c r="M4" s="64"/>
      <c r="N4" s="8"/>
    </row>
    <row r="5" spans="1:21" x14ac:dyDescent="0.25">
      <c r="A5" s="2"/>
      <c r="D5" s="156"/>
      <c r="E5" s="156"/>
      <c r="F5" s="157"/>
      <c r="G5" s="10"/>
      <c r="H5" s="7"/>
      <c r="I5" s="60"/>
      <c r="J5" s="60"/>
      <c r="K5" s="8"/>
      <c r="L5" s="9"/>
      <c r="M5" s="64"/>
      <c r="N5" s="8"/>
      <c r="R5" s="33" t="s">
        <v>12</v>
      </c>
      <c r="S5" s="34" t="s">
        <v>13</v>
      </c>
    </row>
    <row r="6" spans="1:21" ht="32.25" customHeight="1" x14ac:dyDescent="0.25">
      <c r="A6" s="2"/>
      <c r="B6" s="146" t="s">
        <v>38</v>
      </c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47"/>
      <c r="R6" s="147"/>
      <c r="S6" s="147"/>
      <c r="T6" s="147"/>
      <c r="U6" s="148"/>
    </row>
    <row r="7" spans="1:21" ht="20.25" customHeight="1" x14ac:dyDescent="0.25">
      <c r="A7" s="2"/>
      <c r="B7" s="149" t="s">
        <v>11</v>
      </c>
      <c r="C7" s="150"/>
      <c r="D7" s="150"/>
      <c r="E7" s="150"/>
      <c r="F7" s="151"/>
      <c r="H7" s="11"/>
      <c r="I7" s="61"/>
      <c r="J7" s="61"/>
      <c r="K7" s="12"/>
      <c r="L7" s="13"/>
      <c r="M7" s="65"/>
      <c r="N7" s="12"/>
      <c r="O7" s="14"/>
      <c r="P7" s="152" t="s">
        <v>14</v>
      </c>
      <c r="Q7" s="153"/>
      <c r="R7" s="153"/>
      <c r="S7" s="153"/>
      <c r="T7" s="153"/>
      <c r="U7" s="154"/>
    </row>
    <row r="8" spans="1:21" s="15" customFormat="1" ht="28.5" customHeight="1" x14ac:dyDescent="0.25">
      <c r="B8" s="16" t="s">
        <v>15</v>
      </c>
      <c r="C8" s="16" t="s">
        <v>1</v>
      </c>
      <c r="D8" s="16" t="s">
        <v>26</v>
      </c>
      <c r="E8" s="16" t="s">
        <v>27</v>
      </c>
      <c r="F8" s="16" t="s">
        <v>3</v>
      </c>
      <c r="G8" s="17"/>
      <c r="H8" s="18"/>
      <c r="I8" s="62"/>
      <c r="J8" s="62"/>
      <c r="K8" s="19"/>
      <c r="L8" s="20"/>
      <c r="M8" s="66"/>
      <c r="N8" s="19"/>
      <c r="O8" s="18"/>
      <c r="P8" s="21" t="s">
        <v>4</v>
      </c>
      <c r="Q8" s="29" t="s">
        <v>15</v>
      </c>
      <c r="R8" s="29" t="s">
        <v>1</v>
      </c>
      <c r="S8" s="29" t="s">
        <v>3</v>
      </c>
      <c r="T8" s="21" t="s">
        <v>16</v>
      </c>
      <c r="U8" s="21" t="s">
        <v>17</v>
      </c>
    </row>
    <row r="9" spans="1:21" s="5" customFormat="1" ht="18.75" customHeight="1" x14ac:dyDescent="0.25">
      <c r="B9" s="26" t="s">
        <v>481</v>
      </c>
      <c r="C9" s="22" t="str">
        <f>IF(B9="","",VLOOKUP(B9,LISTAS!$F$5:$G$1006,2,0))</f>
        <v>LICEU JARDIM</v>
      </c>
      <c r="D9" s="35">
        <v>14.3</v>
      </c>
      <c r="E9" s="35">
        <v>15.6</v>
      </c>
      <c r="F9" s="35">
        <f t="shared" ref="F9:F40" si="0">IF(D9="",IF(E9="","",SUM(D9:E9)),SUM(D9:E9))</f>
        <v>29.9</v>
      </c>
      <c r="H9" s="48">
        <f>IF(F9="","",F9+(ROW(F9)/1000))</f>
        <v>29.908999999999999</v>
      </c>
      <c r="I9" s="63" t="str">
        <f>IF($L9="","",IF(B9="","",B9))</f>
        <v>ANTONELLA BAGGIO TEIXEIRA</v>
      </c>
      <c r="J9" s="63" t="str">
        <f>IF($L9="","",IF(C9="","",C9))</f>
        <v>LICEU JARDIM</v>
      </c>
      <c r="K9" s="48">
        <f t="shared" ref="K9:K72" si="1">IF($L9="","",F9)</f>
        <v>29.9</v>
      </c>
      <c r="L9" s="69">
        <f t="shared" ref="L9:L72" si="2">H9</f>
        <v>29.908999999999999</v>
      </c>
      <c r="M9" s="67">
        <f>IF(L9="","",LARGE($L$9:$L$108,N9))</f>
        <v>31.238000000000003</v>
      </c>
      <c r="N9" s="49">
        <v>1</v>
      </c>
      <c r="O9" s="23"/>
      <c r="P9" s="47">
        <f>IF(S9&lt;&gt;"",_xlfn.RANK.EQ(S9,$S$9:$S$108,0),"")</f>
        <v>1</v>
      </c>
      <c r="Q9" s="24" t="str">
        <f>IF($L9="","",VLOOKUP(M9,$H$9:$K$108,2,0))</f>
        <v>ANNA SOARES AISSA</v>
      </c>
      <c r="R9" s="24" t="str">
        <f>IF($L9="","",VLOOKUP(Q9,LISTAS!$F$5:$G$1006,2,0))</f>
        <v>COLÉGIO ARBOS - UNIDADE SANTO ANDRÉ</v>
      </c>
      <c r="S9" s="36">
        <f>IF($L9="","",VLOOKUP(M9,$H$9:$K$108,4,0))</f>
        <v>31.200000000000003</v>
      </c>
      <c r="T9" s="25">
        <f>IF($P9="","",IF(S9=$U$5,"",IF($P9=1,400,IF($P9=2,340,IF($P9=3,300,IF($P9=4,280,IF($P9=5,270,IF($P9=6,260,IF($P9=7,250,IF($P9=8,240,IF($P9=9,200,IF($P9=10,200,IF($P9=11,200,IF($P9=12,200,IF($P9=13,200,IF($P9=14,200,IF($P9=15,200,IF($P9=16,200,IF($P9&gt;16,"","")))))))))))))))))))</f>
        <v>400</v>
      </c>
      <c r="U9" s="25">
        <f>IF(P9="","",IF($S$5="NÃO","",IF(S9=$U$5,"",IF(P9=1,400,IF(P9=2,340,IF(P9=3,300,IF(P9=4,280,IF(P9=5,270,IF(P9=6,260,IF(P9=7,250,IF(P9=8,240,IF(P9=9,200,IF(P9=10,200,IF(P9=11,200,IF(P9=12,200,IF(P9=13,200,IF(P9=14,200,IF(P9=15,200,IF(P9=16,200,IF(P9&gt;16,"",""))))))))))))))))))))</f>
        <v>400</v>
      </c>
    </row>
    <row r="10" spans="1:21" s="5" customFormat="1" ht="18.75" customHeight="1" x14ac:dyDescent="0.25">
      <c r="B10" s="26" t="s">
        <v>767</v>
      </c>
      <c r="C10" s="22" t="str">
        <f>IF(B10="","",VLOOKUP(B10,LISTAS!$F$5:$G$1006,2,0))</f>
        <v>LICEU JARDIM</v>
      </c>
      <c r="D10" s="35">
        <v>14.6</v>
      </c>
      <c r="E10" s="35">
        <v>15.3</v>
      </c>
      <c r="F10" s="35">
        <f t="shared" si="0"/>
        <v>29.9</v>
      </c>
      <c r="H10" s="48">
        <f t="shared" ref="H10:H73" si="3">IF(F10="","",F10+(ROW(F10)/1000))</f>
        <v>29.91</v>
      </c>
      <c r="I10" s="63" t="str">
        <f t="shared" ref="I10:J73" si="4">IF($L10="","",IF(B10="","",B10))</f>
        <v>BEATRIZ SCHROTKE DE OLIVEIRA</v>
      </c>
      <c r="J10" s="63" t="str">
        <f t="shared" si="4"/>
        <v>LICEU JARDIM</v>
      </c>
      <c r="K10" s="48">
        <f t="shared" si="1"/>
        <v>29.9</v>
      </c>
      <c r="L10" s="69">
        <f t="shared" si="2"/>
        <v>29.91</v>
      </c>
      <c r="M10" s="67">
        <f t="shared" ref="M10:M73" si="5">IF(L10="","",LARGE($L$9:$L$108,N10))</f>
        <v>31.158000000000001</v>
      </c>
      <c r="N10" s="49">
        <v>2</v>
      </c>
      <c r="O10" s="27"/>
      <c r="P10" s="47">
        <f t="shared" ref="P10:P73" si="6">IF(S10&lt;&gt;"",_xlfn.RANK.EQ(S10,$S$9:$S$108,0),"")</f>
        <v>2</v>
      </c>
      <c r="Q10" s="24" t="str">
        <f t="shared" ref="Q10:Q73" si="7">IF($L10="","",VLOOKUP(M10,$H$9:$K$108,2,0))</f>
        <v>YOHANNA VASCONCELOS LAZZARO</v>
      </c>
      <c r="R10" s="24" t="str">
        <f>IF($L10="","",VLOOKUP(Q10,LISTAS!$F$5:$G$1006,2,0))</f>
        <v>COLÉGIO IN LIFE</v>
      </c>
      <c r="S10" s="36">
        <f t="shared" ref="S10:S73" si="8">IF($L10="","",VLOOKUP(M10,$H$9:$K$108,4,0))</f>
        <v>31.1</v>
      </c>
      <c r="T10" s="25">
        <f t="shared" ref="T10:T73" si="9">IF($P10="","",IF(S10=$U$5,"",IF($P10=1,400,IF($P10=2,340,IF($P10=3,300,IF($P10=4,280,IF($P10=5,270,IF($P10=6,260,IF($P10=7,250,IF($P10=8,240,IF($P10=9,200,IF($P10=10,200,IF($P10=11,200,IF($P10=12,200,IF($P10=13,200,IF($P10=14,200,IF($P10=15,200,IF($P10=16,200,IF($P10&gt;16,"","")))))))))))))))))))</f>
        <v>340</v>
      </c>
      <c r="U10" s="25">
        <f t="shared" ref="U10:U73" si="10">IF(P10="","",IF($S$5="NÃO","",IF(S10=$U$5,"",IF(P10=1,400,IF(P10=2,340,IF(P10=3,300,IF(P10=4,280,IF(P10=5,270,IF(P10=6,260,IF(P10=7,250,IF(P10=8,240,IF(P10=9,200,IF(P10=10,200,IF(P10=11,200,IF(P10=12,200,IF(P10=13,200,IF(P10=14,200,IF(P10=15,200,IF(P10=16,200,IF(P10&gt;16,"",""))))))))))))))))))))</f>
        <v>340</v>
      </c>
    </row>
    <row r="11" spans="1:21" s="5" customFormat="1" ht="18.75" customHeight="1" x14ac:dyDescent="0.3">
      <c r="B11" s="26" t="s">
        <v>624</v>
      </c>
      <c r="C11" s="22" t="str">
        <f>IF(B11="","",VLOOKUP(B11,LISTAS!$F$5:$G$1006,2,0))</f>
        <v>LICEU JARDIM</v>
      </c>
      <c r="D11" s="35">
        <v>0</v>
      </c>
      <c r="E11" s="35">
        <v>0</v>
      </c>
      <c r="F11" s="35">
        <f t="shared" si="0"/>
        <v>0</v>
      </c>
      <c r="H11" s="48">
        <f t="shared" si="3"/>
        <v>1.0999999999999999E-2</v>
      </c>
      <c r="I11" s="63" t="str">
        <f t="shared" si="4"/>
        <v>BELLA GUIDOLIN GERALDINI</v>
      </c>
      <c r="J11" s="63" t="str">
        <f t="shared" si="4"/>
        <v>LICEU JARDIM</v>
      </c>
      <c r="K11" s="48">
        <f t="shared" si="1"/>
        <v>0</v>
      </c>
      <c r="L11" s="69">
        <f t="shared" si="2"/>
        <v>1.0999999999999999E-2</v>
      </c>
      <c r="M11" s="67">
        <f t="shared" si="5"/>
        <v>31.02</v>
      </c>
      <c r="N11" s="49">
        <v>3</v>
      </c>
      <c r="O11" s="28"/>
      <c r="P11" s="47">
        <f t="shared" si="6"/>
        <v>3</v>
      </c>
      <c r="Q11" s="24" t="str">
        <f t="shared" si="7"/>
        <v>LAVÍNIA MARCONDES NAVARRO</v>
      </c>
      <c r="R11" s="24" t="str">
        <f>IF($L11="","",VLOOKUP(Q11,LISTAS!$F$5:$G$1006,2,0))</f>
        <v>LICEU JARDIM</v>
      </c>
      <c r="S11" s="36">
        <f t="shared" si="8"/>
        <v>31</v>
      </c>
      <c r="T11" s="25">
        <f t="shared" si="9"/>
        <v>300</v>
      </c>
      <c r="U11" s="25">
        <f t="shared" si="10"/>
        <v>300</v>
      </c>
    </row>
    <row r="12" spans="1:21" s="5" customFormat="1" ht="18.75" customHeight="1" x14ac:dyDescent="0.3">
      <c r="B12" s="26" t="s">
        <v>495</v>
      </c>
      <c r="C12" s="22" t="str">
        <f>IF(B12="","",VLOOKUP(B12,LISTAS!$F$5:$G$1006,2,0))</f>
        <v>LICEU JARDIM</v>
      </c>
      <c r="D12" s="35">
        <v>14.3</v>
      </c>
      <c r="E12" s="35">
        <v>15.4</v>
      </c>
      <c r="F12" s="35">
        <f t="shared" si="0"/>
        <v>29.700000000000003</v>
      </c>
      <c r="H12" s="48">
        <f t="shared" si="3"/>
        <v>29.712000000000003</v>
      </c>
      <c r="I12" s="63" t="str">
        <f t="shared" si="4"/>
        <v>CECÍLIA AYA GONÇALVES BERALDO</v>
      </c>
      <c r="J12" s="63" t="str">
        <f t="shared" si="4"/>
        <v>LICEU JARDIM</v>
      </c>
      <c r="K12" s="48">
        <f t="shared" si="1"/>
        <v>29.700000000000003</v>
      </c>
      <c r="L12" s="69">
        <f t="shared" si="2"/>
        <v>29.712000000000003</v>
      </c>
      <c r="M12" s="67">
        <f t="shared" si="5"/>
        <v>31.016999999999999</v>
      </c>
      <c r="N12" s="49">
        <v>4</v>
      </c>
      <c r="O12" s="28"/>
      <c r="P12" s="47">
        <f t="shared" si="6"/>
        <v>3</v>
      </c>
      <c r="Q12" s="24" t="str">
        <f t="shared" si="7"/>
        <v>ISABELLA PUJOL BOTEJARA</v>
      </c>
      <c r="R12" s="24" t="str">
        <f>IF($L12="","",VLOOKUP(Q12,LISTAS!$F$5:$G$1006,2,0))</f>
        <v>LICEU JARDIM</v>
      </c>
      <c r="S12" s="36">
        <f t="shared" si="8"/>
        <v>31</v>
      </c>
      <c r="T12" s="25">
        <f t="shared" si="9"/>
        <v>300</v>
      </c>
      <c r="U12" s="25">
        <f t="shared" si="10"/>
        <v>300</v>
      </c>
    </row>
    <row r="13" spans="1:21" s="5" customFormat="1" ht="18.75" customHeight="1" x14ac:dyDescent="0.3">
      <c r="B13" s="26" t="s">
        <v>768</v>
      </c>
      <c r="C13" s="22" t="str">
        <f>IF(B13="","",VLOOKUP(B13,LISTAS!$F$5:$G$1006,2,0))</f>
        <v>LICEU JARDIM</v>
      </c>
      <c r="D13" s="35">
        <v>15.3</v>
      </c>
      <c r="E13" s="35">
        <v>15.5</v>
      </c>
      <c r="F13" s="35">
        <f t="shared" si="0"/>
        <v>30.8</v>
      </c>
      <c r="H13" s="48">
        <f t="shared" si="3"/>
        <v>30.813000000000002</v>
      </c>
      <c r="I13" s="63" t="str">
        <f t="shared" si="4"/>
        <v>GABRIELLA VASCONCELOS PIZZUTO</v>
      </c>
      <c r="J13" s="63" t="str">
        <f t="shared" si="4"/>
        <v>LICEU JARDIM</v>
      </c>
      <c r="K13" s="48">
        <f t="shared" si="1"/>
        <v>30.8</v>
      </c>
      <c r="L13" s="69">
        <f t="shared" si="2"/>
        <v>30.813000000000002</v>
      </c>
      <c r="M13" s="67">
        <f t="shared" si="5"/>
        <v>30.945999999999998</v>
      </c>
      <c r="N13" s="49">
        <v>5</v>
      </c>
      <c r="O13" s="28"/>
      <c r="P13" s="47">
        <f t="shared" si="6"/>
        <v>5</v>
      </c>
      <c r="Q13" s="24" t="str">
        <f t="shared" si="7"/>
        <v>MANUELLA FRANCO DOS SANTOS</v>
      </c>
      <c r="R13" s="24" t="str">
        <f>IF($L13="","",VLOOKUP(Q13,LISTAS!$F$5:$G$1006,2,0))</f>
        <v>IEBURIX -SBC</v>
      </c>
      <c r="S13" s="36">
        <f t="shared" si="8"/>
        <v>30.9</v>
      </c>
      <c r="T13" s="25">
        <f t="shared" si="9"/>
        <v>270</v>
      </c>
      <c r="U13" s="25">
        <f t="shared" si="10"/>
        <v>270</v>
      </c>
    </row>
    <row r="14" spans="1:21" s="5" customFormat="1" ht="18.75" customHeight="1" x14ac:dyDescent="0.3">
      <c r="B14" s="26" t="s">
        <v>769</v>
      </c>
      <c r="C14" s="22" t="str">
        <f>IF(B14="","",VLOOKUP(B14,LISTAS!$F$5:$G$1006,2,0))</f>
        <v>LICEU JARDIM</v>
      </c>
      <c r="D14" s="35">
        <v>13</v>
      </c>
      <c r="E14" s="35">
        <v>13.3</v>
      </c>
      <c r="F14" s="35">
        <f t="shared" si="0"/>
        <v>26.3</v>
      </c>
      <c r="H14" s="48">
        <f t="shared" si="3"/>
        <v>26.314</v>
      </c>
      <c r="I14" s="63" t="str">
        <f t="shared" si="4"/>
        <v>HELENA CORDEIRO BAGGIO</v>
      </c>
      <c r="J14" s="63" t="str">
        <f t="shared" si="4"/>
        <v>LICEU JARDIM</v>
      </c>
      <c r="K14" s="48">
        <f t="shared" si="1"/>
        <v>26.3</v>
      </c>
      <c r="L14" s="69">
        <f t="shared" si="2"/>
        <v>26.314</v>
      </c>
      <c r="M14" s="67">
        <f t="shared" si="5"/>
        <v>30.824000000000002</v>
      </c>
      <c r="N14" s="49">
        <v>6</v>
      </c>
      <c r="O14" s="28"/>
      <c r="P14" s="47">
        <f t="shared" si="6"/>
        <v>6</v>
      </c>
      <c r="Q14" s="24" t="str">
        <f t="shared" si="7"/>
        <v>CATARINA GOMES MARCONDELLI</v>
      </c>
      <c r="R14" s="24" t="str">
        <f>IF($L14="","",VLOOKUP(Q14,LISTAS!$F$5:$G$1006,2,0))</f>
        <v>EXTERNATO RIO BRANCO</v>
      </c>
      <c r="S14" s="36">
        <f t="shared" si="8"/>
        <v>30.8</v>
      </c>
      <c r="T14" s="25">
        <f t="shared" si="9"/>
        <v>260</v>
      </c>
      <c r="U14" s="25">
        <f t="shared" si="10"/>
        <v>260</v>
      </c>
    </row>
    <row r="15" spans="1:21" s="5" customFormat="1" ht="18.75" customHeight="1" x14ac:dyDescent="0.3">
      <c r="B15" s="26" t="s">
        <v>523</v>
      </c>
      <c r="C15" s="22" t="str">
        <f>IF(B15="","",VLOOKUP(B15,LISTAS!$F$5:$G$1006,2,0))</f>
        <v>LICEU JARDIM</v>
      </c>
      <c r="D15" s="35">
        <v>15.4</v>
      </c>
      <c r="E15" s="35">
        <v>15.4</v>
      </c>
      <c r="F15" s="35">
        <f t="shared" si="0"/>
        <v>30.8</v>
      </c>
      <c r="H15" s="48">
        <f t="shared" si="3"/>
        <v>30.815000000000001</v>
      </c>
      <c r="I15" s="63" t="str">
        <f t="shared" si="4"/>
        <v>ISABELA KANASHIRO NAKASONE</v>
      </c>
      <c r="J15" s="63" t="str">
        <f t="shared" si="4"/>
        <v>LICEU JARDIM</v>
      </c>
      <c r="K15" s="48">
        <f t="shared" si="1"/>
        <v>30.8</v>
      </c>
      <c r="L15" s="69">
        <f t="shared" si="2"/>
        <v>30.815000000000001</v>
      </c>
      <c r="M15" s="67">
        <f t="shared" si="5"/>
        <v>30.815000000000001</v>
      </c>
      <c r="N15" s="49">
        <v>7</v>
      </c>
      <c r="O15" s="28"/>
      <c r="P15" s="47">
        <f t="shared" si="6"/>
        <v>6</v>
      </c>
      <c r="Q15" s="24" t="str">
        <f t="shared" si="7"/>
        <v>ISABELA KANASHIRO NAKASONE</v>
      </c>
      <c r="R15" s="24" t="str">
        <f>IF($L15="","",VLOOKUP(Q15,LISTAS!$F$5:$G$1006,2,0))</f>
        <v>LICEU JARDIM</v>
      </c>
      <c r="S15" s="36">
        <f t="shared" si="8"/>
        <v>30.8</v>
      </c>
      <c r="T15" s="25">
        <f t="shared" si="9"/>
        <v>260</v>
      </c>
      <c r="U15" s="25">
        <f t="shared" si="10"/>
        <v>260</v>
      </c>
    </row>
    <row r="16" spans="1:21" s="5" customFormat="1" ht="18.75" customHeight="1" x14ac:dyDescent="0.3">
      <c r="B16" s="26" t="s">
        <v>526</v>
      </c>
      <c r="C16" s="22" t="str">
        <f>IF(B16="","",VLOOKUP(B16,LISTAS!$F$5:$G$1006,2,0))</f>
        <v>LICEU JARDIM</v>
      </c>
      <c r="D16" s="35">
        <v>15</v>
      </c>
      <c r="E16" s="35">
        <v>15.6</v>
      </c>
      <c r="F16" s="35">
        <f t="shared" si="0"/>
        <v>30.6</v>
      </c>
      <c r="H16" s="48">
        <f t="shared" si="3"/>
        <v>30.616</v>
      </c>
      <c r="I16" s="63" t="str">
        <f t="shared" si="4"/>
        <v>ISABELLA PACCES COSTA BRAGION</v>
      </c>
      <c r="J16" s="63" t="str">
        <f t="shared" si="4"/>
        <v>LICEU JARDIM</v>
      </c>
      <c r="K16" s="48">
        <f t="shared" si="1"/>
        <v>30.6</v>
      </c>
      <c r="L16" s="69">
        <f t="shared" si="2"/>
        <v>30.616</v>
      </c>
      <c r="M16" s="67">
        <f t="shared" si="5"/>
        <v>30.813000000000002</v>
      </c>
      <c r="N16" s="49">
        <v>8</v>
      </c>
      <c r="O16" s="28"/>
      <c r="P16" s="47">
        <f t="shared" si="6"/>
        <v>6</v>
      </c>
      <c r="Q16" s="24" t="str">
        <f t="shared" si="7"/>
        <v>GABRIELLA VASCONCELOS PIZZUTO</v>
      </c>
      <c r="R16" s="24" t="str">
        <f>IF($L16="","",VLOOKUP(Q16,LISTAS!$F$5:$G$1006,2,0))</f>
        <v>LICEU JARDIM</v>
      </c>
      <c r="S16" s="36">
        <f t="shared" si="8"/>
        <v>30.8</v>
      </c>
      <c r="T16" s="25">
        <f t="shared" si="9"/>
        <v>260</v>
      </c>
      <c r="U16" s="25">
        <f t="shared" si="10"/>
        <v>260</v>
      </c>
    </row>
    <row r="17" spans="2:21" s="5" customFormat="1" ht="18.75" customHeight="1" x14ac:dyDescent="0.3">
      <c r="B17" s="26" t="s">
        <v>527</v>
      </c>
      <c r="C17" s="22" t="str">
        <f>IF(B17="","",VLOOKUP(B17,LISTAS!$F$5:$G$1006,2,0))</f>
        <v>LICEU JARDIM</v>
      </c>
      <c r="D17" s="35">
        <v>15.4</v>
      </c>
      <c r="E17" s="35">
        <v>15.6</v>
      </c>
      <c r="F17" s="35">
        <f t="shared" si="0"/>
        <v>31</v>
      </c>
      <c r="H17" s="48">
        <f t="shared" si="3"/>
        <v>31.016999999999999</v>
      </c>
      <c r="I17" s="63" t="str">
        <f t="shared" si="4"/>
        <v>ISABELLA PUJOL BOTEJARA</v>
      </c>
      <c r="J17" s="63" t="str">
        <f t="shared" si="4"/>
        <v>LICEU JARDIM</v>
      </c>
      <c r="K17" s="48">
        <f t="shared" si="1"/>
        <v>31</v>
      </c>
      <c r="L17" s="69">
        <f t="shared" si="2"/>
        <v>31.016999999999999</v>
      </c>
      <c r="M17" s="67">
        <f t="shared" si="5"/>
        <v>30.725999999999999</v>
      </c>
      <c r="N17" s="49">
        <v>9</v>
      </c>
      <c r="O17" s="28"/>
      <c r="P17" s="47">
        <f t="shared" si="6"/>
        <v>9</v>
      </c>
      <c r="Q17" s="24" t="str">
        <f t="shared" si="7"/>
        <v>ISABEL BONETTI REIJANI</v>
      </c>
      <c r="R17" s="24" t="str">
        <f>IF($L17="","",VLOOKUP(Q17,LISTAS!$F$5:$G$1006,2,0))</f>
        <v>EXTERNATO RIO BRANCO</v>
      </c>
      <c r="S17" s="36">
        <f t="shared" si="8"/>
        <v>30.7</v>
      </c>
      <c r="T17" s="25">
        <f t="shared" si="9"/>
        <v>200</v>
      </c>
      <c r="U17" s="25">
        <f t="shared" si="10"/>
        <v>200</v>
      </c>
    </row>
    <row r="18" spans="2:21" s="5" customFormat="1" ht="18.75" customHeight="1" x14ac:dyDescent="0.3">
      <c r="B18" s="26" t="s">
        <v>531</v>
      </c>
      <c r="C18" s="22" t="str">
        <f>IF(B18="","",VLOOKUP(B18,LISTAS!$F$5:$G$1006,2,0))</f>
        <v>LICEU JARDIM</v>
      </c>
      <c r="D18" s="35">
        <v>14.6</v>
      </c>
      <c r="E18" s="35">
        <v>13.3</v>
      </c>
      <c r="F18" s="35">
        <f t="shared" si="0"/>
        <v>27.9</v>
      </c>
      <c r="H18" s="48">
        <f t="shared" si="3"/>
        <v>27.917999999999999</v>
      </c>
      <c r="I18" s="63" t="str">
        <f t="shared" si="4"/>
        <v>JULIA SOARES CORREA</v>
      </c>
      <c r="J18" s="63" t="str">
        <f t="shared" si="4"/>
        <v>LICEU JARDIM</v>
      </c>
      <c r="K18" s="48">
        <f t="shared" si="1"/>
        <v>27.9</v>
      </c>
      <c r="L18" s="69">
        <f t="shared" si="2"/>
        <v>27.917999999999999</v>
      </c>
      <c r="M18" s="67">
        <f t="shared" si="5"/>
        <v>30.655000000000001</v>
      </c>
      <c r="N18" s="49">
        <v>10</v>
      </c>
      <c r="O18" s="28"/>
      <c r="P18" s="47">
        <f t="shared" si="6"/>
        <v>10</v>
      </c>
      <c r="Q18" s="24" t="str">
        <f t="shared" si="7"/>
        <v>ISADORA NOBREGA CUZZIOL</v>
      </c>
      <c r="R18" s="24" t="str">
        <f>IF($L18="","",VLOOKUP(Q18,LISTAS!$F$5:$G$1006,2,0))</f>
        <v>COLÉGIO ATENEU</v>
      </c>
      <c r="S18" s="36">
        <f t="shared" si="8"/>
        <v>30.6</v>
      </c>
      <c r="T18" s="25">
        <f t="shared" si="9"/>
        <v>200</v>
      </c>
      <c r="U18" s="25">
        <f t="shared" si="10"/>
        <v>200</v>
      </c>
    </row>
    <row r="19" spans="2:21" s="5" customFormat="1" ht="18.75" customHeight="1" x14ac:dyDescent="0.3">
      <c r="B19" s="26" t="s">
        <v>536</v>
      </c>
      <c r="C19" s="22" t="str">
        <f>IF(B19="","",VLOOKUP(B19,LISTAS!$F$5:$G$1006,2,0))</f>
        <v>LICEU JARDIM</v>
      </c>
      <c r="D19" s="35">
        <v>15</v>
      </c>
      <c r="E19" s="35">
        <v>15.2</v>
      </c>
      <c r="F19" s="35">
        <f t="shared" si="0"/>
        <v>30.2</v>
      </c>
      <c r="H19" s="48">
        <f t="shared" si="3"/>
        <v>30.218999999999998</v>
      </c>
      <c r="I19" s="63" t="str">
        <f t="shared" si="4"/>
        <v>LAURA PAIVA BRANCALHÃO</v>
      </c>
      <c r="J19" s="63" t="str">
        <f t="shared" si="4"/>
        <v>LICEU JARDIM</v>
      </c>
      <c r="K19" s="48">
        <f t="shared" si="1"/>
        <v>30.2</v>
      </c>
      <c r="L19" s="69">
        <f t="shared" si="2"/>
        <v>30.218999999999998</v>
      </c>
      <c r="M19" s="67">
        <f t="shared" si="5"/>
        <v>30.645000000000003</v>
      </c>
      <c r="N19" s="49">
        <v>11</v>
      </c>
      <c r="O19" s="28"/>
      <c r="P19" s="47">
        <f t="shared" si="6"/>
        <v>10</v>
      </c>
      <c r="Q19" s="24" t="str">
        <f t="shared" si="7"/>
        <v>ALICE COIMBRA PINHEIRO</v>
      </c>
      <c r="R19" s="24" t="str">
        <f>IF($L19="","",VLOOKUP(Q19,LISTAS!$F$5:$G$1006,2,0))</f>
        <v>IEBURIX -SBC</v>
      </c>
      <c r="S19" s="36">
        <f t="shared" si="8"/>
        <v>30.6</v>
      </c>
      <c r="T19" s="25">
        <f t="shared" si="9"/>
        <v>200</v>
      </c>
      <c r="U19" s="25">
        <f t="shared" si="10"/>
        <v>200</v>
      </c>
    </row>
    <row r="20" spans="2:21" s="5" customFormat="1" ht="18.75" customHeight="1" x14ac:dyDescent="0.3">
      <c r="B20" s="26" t="s">
        <v>770</v>
      </c>
      <c r="C20" s="22" t="str">
        <f>IF(B20="","",VLOOKUP(B20,LISTAS!$F$5:$G$1006,2,0))</f>
        <v>LICEU JARDIM</v>
      </c>
      <c r="D20" s="35">
        <v>15.3</v>
      </c>
      <c r="E20" s="35">
        <v>15.7</v>
      </c>
      <c r="F20" s="35">
        <f t="shared" si="0"/>
        <v>31</v>
      </c>
      <c r="H20" s="48">
        <f t="shared" si="3"/>
        <v>31.02</v>
      </c>
      <c r="I20" s="63" t="str">
        <f t="shared" si="4"/>
        <v>LAVÍNIA MARCONDES NAVARRO</v>
      </c>
      <c r="J20" s="63" t="str">
        <f t="shared" si="4"/>
        <v>LICEU JARDIM</v>
      </c>
      <c r="K20" s="48">
        <f t="shared" si="1"/>
        <v>31</v>
      </c>
      <c r="L20" s="69">
        <f t="shared" si="2"/>
        <v>31.02</v>
      </c>
      <c r="M20" s="67">
        <f t="shared" si="5"/>
        <v>30.622</v>
      </c>
      <c r="N20" s="49">
        <v>12</v>
      </c>
      <c r="O20" s="28"/>
      <c r="P20" s="47">
        <f t="shared" si="6"/>
        <v>10</v>
      </c>
      <c r="Q20" s="24" t="str">
        <f t="shared" si="7"/>
        <v>ALICE CLETO DOMINICHELLI</v>
      </c>
      <c r="R20" s="24" t="str">
        <f>IF($L20="","",VLOOKUP(Q20,LISTAS!$F$5:$G$1006,2,0))</f>
        <v>EXTERNATO RIO BRANCO</v>
      </c>
      <c r="S20" s="36">
        <f t="shared" si="8"/>
        <v>30.6</v>
      </c>
      <c r="T20" s="25">
        <f t="shared" si="9"/>
        <v>200</v>
      </c>
      <c r="U20" s="25">
        <f t="shared" si="10"/>
        <v>200</v>
      </c>
    </row>
    <row r="21" spans="2:21" s="5" customFormat="1" ht="18.75" customHeight="1" x14ac:dyDescent="0.3">
      <c r="B21" s="26" t="s">
        <v>771</v>
      </c>
      <c r="C21" s="22" t="str">
        <f>IF(B21="","",VLOOKUP(B21,LISTAS!$F$5:$G$1006,2,0))</f>
        <v>LICEU JARDIM</v>
      </c>
      <c r="D21" s="35">
        <v>14.3</v>
      </c>
      <c r="E21" s="35">
        <v>13.2</v>
      </c>
      <c r="F21" s="35">
        <f t="shared" si="0"/>
        <v>27.5</v>
      </c>
      <c r="H21" s="48">
        <f t="shared" si="3"/>
        <v>27.521000000000001</v>
      </c>
      <c r="I21" s="63" t="str">
        <f t="shared" si="4"/>
        <v>LUÍSA VIEIRA GUAZZELLI VINCI</v>
      </c>
      <c r="J21" s="63" t="str">
        <f t="shared" si="4"/>
        <v>LICEU JARDIM</v>
      </c>
      <c r="K21" s="48">
        <f t="shared" si="1"/>
        <v>27.5</v>
      </c>
      <c r="L21" s="69">
        <f t="shared" si="2"/>
        <v>27.521000000000001</v>
      </c>
      <c r="M21" s="67">
        <f t="shared" si="5"/>
        <v>30.616</v>
      </c>
      <c r="N21" s="49">
        <v>13</v>
      </c>
      <c r="O21" s="28"/>
      <c r="P21" s="47">
        <f t="shared" si="6"/>
        <v>10</v>
      </c>
      <c r="Q21" s="24" t="str">
        <f t="shared" si="7"/>
        <v>ISABELLA PACCES COSTA BRAGION</v>
      </c>
      <c r="R21" s="24" t="str">
        <f>IF($L21="","",VLOOKUP(Q21,LISTAS!$F$5:$G$1006,2,0))</f>
        <v>LICEU JARDIM</v>
      </c>
      <c r="S21" s="36">
        <f t="shared" si="8"/>
        <v>30.6</v>
      </c>
      <c r="T21" s="25">
        <f t="shared" si="9"/>
        <v>200</v>
      </c>
      <c r="U21" s="25">
        <f t="shared" si="10"/>
        <v>200</v>
      </c>
    </row>
    <row r="22" spans="2:21" s="5" customFormat="1" ht="18.75" customHeight="1" x14ac:dyDescent="0.3">
      <c r="B22" s="26" t="s">
        <v>147</v>
      </c>
      <c r="C22" s="22" t="str">
        <f>IF(B22="","",VLOOKUP(B22,LISTAS!$F$5:$G$1006,2,0))</f>
        <v>EXTERNATO RIO BRANCO</v>
      </c>
      <c r="D22" s="35">
        <v>15.1</v>
      </c>
      <c r="E22" s="35">
        <v>15.5</v>
      </c>
      <c r="F22" s="35">
        <f t="shared" si="0"/>
        <v>30.6</v>
      </c>
      <c r="H22" s="48">
        <f t="shared" si="3"/>
        <v>30.622</v>
      </c>
      <c r="I22" s="63" t="str">
        <f t="shared" si="4"/>
        <v>ALICE CLETO DOMINICHELLI</v>
      </c>
      <c r="J22" s="63" t="str">
        <f t="shared" si="4"/>
        <v>EXTERNATO RIO BRANCO</v>
      </c>
      <c r="K22" s="48">
        <f t="shared" si="1"/>
        <v>30.6</v>
      </c>
      <c r="L22" s="69">
        <f t="shared" si="2"/>
        <v>30.622</v>
      </c>
      <c r="M22" s="67">
        <f t="shared" si="5"/>
        <v>30.524999999999999</v>
      </c>
      <c r="N22" s="49">
        <v>14</v>
      </c>
      <c r="O22" s="28"/>
      <c r="P22" s="47">
        <f t="shared" si="6"/>
        <v>14</v>
      </c>
      <c r="Q22" s="24" t="str">
        <f t="shared" si="7"/>
        <v>ESTHER VILLELA FERRAIOLI</v>
      </c>
      <c r="R22" s="24" t="str">
        <f>IF($L22="","",VLOOKUP(Q22,LISTAS!$F$5:$G$1006,2,0))</f>
        <v>EXTERNATO RIO BRANCO</v>
      </c>
      <c r="S22" s="36">
        <f t="shared" si="8"/>
        <v>30.5</v>
      </c>
      <c r="T22" s="25">
        <f t="shared" si="9"/>
        <v>200</v>
      </c>
      <c r="U22" s="25">
        <f t="shared" si="10"/>
        <v>200</v>
      </c>
    </row>
    <row r="23" spans="2:21" s="5" customFormat="1" ht="18.75" customHeight="1" x14ac:dyDescent="0.3">
      <c r="B23" s="26" t="s">
        <v>148</v>
      </c>
      <c r="C23" s="22" t="str">
        <f>IF(B23="","",VLOOKUP(B23,LISTAS!$F$5:$G$1006,2,0))</f>
        <v>EXTERNATO RIO BRANCO</v>
      </c>
      <c r="D23" s="35">
        <v>14.8</v>
      </c>
      <c r="E23" s="35">
        <v>15.5</v>
      </c>
      <c r="F23" s="35">
        <f t="shared" si="0"/>
        <v>30.3</v>
      </c>
      <c r="H23" s="48">
        <f t="shared" si="3"/>
        <v>30.323</v>
      </c>
      <c r="I23" s="63" t="str">
        <f t="shared" si="4"/>
        <v>BEATRIZ FERREIRA DE ALMEIDA ARIMIZU</v>
      </c>
      <c r="J23" s="63" t="str">
        <f t="shared" si="4"/>
        <v>EXTERNATO RIO BRANCO</v>
      </c>
      <c r="K23" s="48">
        <f t="shared" si="1"/>
        <v>30.3</v>
      </c>
      <c r="L23" s="69">
        <f t="shared" si="2"/>
        <v>30.323</v>
      </c>
      <c r="M23" s="67">
        <f t="shared" si="5"/>
        <v>30.459</v>
      </c>
      <c r="N23" s="49">
        <v>15</v>
      </c>
      <c r="O23" s="28"/>
      <c r="P23" s="47">
        <f t="shared" si="6"/>
        <v>15</v>
      </c>
      <c r="Q23" s="24" t="str">
        <f t="shared" si="7"/>
        <v>LAURA BORTOLATO SICOLI</v>
      </c>
      <c r="R23" s="24" t="str">
        <f>IF($L23="","",VLOOKUP(Q23,LISTAS!$F$5:$G$1006,2,0))</f>
        <v>EXTERNATO RIO BRANCO</v>
      </c>
      <c r="S23" s="36">
        <f t="shared" si="8"/>
        <v>30.4</v>
      </c>
      <c r="T23" s="25">
        <f t="shared" si="9"/>
        <v>200</v>
      </c>
      <c r="U23" s="25">
        <f t="shared" si="10"/>
        <v>200</v>
      </c>
    </row>
    <row r="24" spans="2:21" s="5" customFormat="1" ht="18.75" customHeight="1" x14ac:dyDescent="0.3">
      <c r="B24" s="26" t="s">
        <v>149</v>
      </c>
      <c r="C24" s="22" t="str">
        <f>IF(B24="","",VLOOKUP(B24,LISTAS!$F$5:$G$1006,2,0))</f>
        <v>EXTERNATO RIO BRANCO</v>
      </c>
      <c r="D24" s="35">
        <v>15.4</v>
      </c>
      <c r="E24" s="35">
        <v>15.4</v>
      </c>
      <c r="F24" s="35">
        <f t="shared" si="0"/>
        <v>30.8</v>
      </c>
      <c r="H24" s="48">
        <f t="shared" si="3"/>
        <v>30.824000000000002</v>
      </c>
      <c r="I24" s="63" t="str">
        <f t="shared" si="4"/>
        <v>CATARINA GOMES MARCONDELLI</v>
      </c>
      <c r="J24" s="63" t="str">
        <f t="shared" si="4"/>
        <v>EXTERNATO RIO BRANCO</v>
      </c>
      <c r="K24" s="48">
        <f t="shared" si="1"/>
        <v>30.8</v>
      </c>
      <c r="L24" s="69">
        <f t="shared" si="2"/>
        <v>30.824000000000002</v>
      </c>
      <c r="M24" s="67">
        <f t="shared" si="5"/>
        <v>30.447999999999997</v>
      </c>
      <c r="N24" s="49">
        <v>16</v>
      </c>
      <c r="O24" s="28"/>
      <c r="P24" s="47">
        <f t="shared" si="6"/>
        <v>15</v>
      </c>
      <c r="Q24" s="24" t="str">
        <f t="shared" si="7"/>
        <v>MARIANA PEREIRA VERTERO</v>
      </c>
      <c r="R24" s="24" t="str">
        <f>IF($L24="","",VLOOKUP(Q24,LISTAS!$F$5:$G$1006,2,0))</f>
        <v>IEBURIX -SBC</v>
      </c>
      <c r="S24" s="36">
        <f t="shared" si="8"/>
        <v>30.4</v>
      </c>
      <c r="T24" s="25">
        <f t="shared" si="9"/>
        <v>200</v>
      </c>
      <c r="U24" s="25">
        <f t="shared" si="10"/>
        <v>200</v>
      </c>
    </row>
    <row r="25" spans="2:21" s="5" customFormat="1" ht="18.75" customHeight="1" x14ac:dyDescent="0.3">
      <c r="B25" s="26" t="s">
        <v>150</v>
      </c>
      <c r="C25" s="22" t="str">
        <f>IF(B25="","",VLOOKUP(B25,LISTAS!$F$5:$G$1006,2,0))</f>
        <v>EXTERNATO RIO BRANCO</v>
      </c>
      <c r="D25" s="35">
        <v>15</v>
      </c>
      <c r="E25" s="35">
        <v>15.5</v>
      </c>
      <c r="F25" s="35">
        <f t="shared" si="0"/>
        <v>30.5</v>
      </c>
      <c r="H25" s="48">
        <f t="shared" si="3"/>
        <v>30.524999999999999</v>
      </c>
      <c r="I25" s="63" t="str">
        <f t="shared" si="4"/>
        <v>ESTHER VILLELA FERRAIOLI</v>
      </c>
      <c r="J25" s="63" t="str">
        <f t="shared" si="4"/>
        <v>EXTERNATO RIO BRANCO</v>
      </c>
      <c r="K25" s="48">
        <f t="shared" si="1"/>
        <v>30.5</v>
      </c>
      <c r="L25" s="69">
        <f t="shared" si="2"/>
        <v>30.524999999999999</v>
      </c>
      <c r="M25" s="67">
        <f t="shared" si="5"/>
        <v>30.43</v>
      </c>
      <c r="N25" s="49">
        <v>17</v>
      </c>
      <c r="O25" s="28"/>
      <c r="P25" s="47">
        <f t="shared" si="6"/>
        <v>15</v>
      </c>
      <c r="Q25" s="24" t="str">
        <f t="shared" si="7"/>
        <v>VALENTINA AMBROZINI SARANZ AMANCIO</v>
      </c>
      <c r="R25" s="24" t="str">
        <f>IF($L25="","",VLOOKUP(Q25,LISTAS!$F$5:$G$1006,2,0))</f>
        <v>COLÉGIO VILLA LOBOS</v>
      </c>
      <c r="S25" s="36">
        <f t="shared" si="8"/>
        <v>30.4</v>
      </c>
      <c r="T25" s="25">
        <f t="shared" si="9"/>
        <v>200</v>
      </c>
      <c r="U25" s="25">
        <f t="shared" si="10"/>
        <v>200</v>
      </c>
    </row>
    <row r="26" spans="2:21" s="5" customFormat="1" ht="18.75" customHeight="1" x14ac:dyDescent="0.3">
      <c r="B26" s="26" t="s">
        <v>153</v>
      </c>
      <c r="C26" s="22" t="str">
        <f>IF(B26="","",VLOOKUP(B26,LISTAS!$F$5:$G$1006,2,0))</f>
        <v>EXTERNATO RIO BRANCO</v>
      </c>
      <c r="D26" s="35">
        <v>15.1</v>
      </c>
      <c r="E26" s="35">
        <v>15.6</v>
      </c>
      <c r="F26" s="35">
        <f t="shared" si="0"/>
        <v>30.7</v>
      </c>
      <c r="H26" s="48">
        <f t="shared" si="3"/>
        <v>30.725999999999999</v>
      </c>
      <c r="I26" s="63" t="str">
        <f t="shared" si="4"/>
        <v>ISABEL BONETTI REIJANI</v>
      </c>
      <c r="J26" s="63" t="str">
        <f t="shared" si="4"/>
        <v>EXTERNATO RIO BRANCO</v>
      </c>
      <c r="K26" s="48">
        <f t="shared" si="1"/>
        <v>30.7</v>
      </c>
      <c r="L26" s="69">
        <f t="shared" si="2"/>
        <v>30.725999999999999</v>
      </c>
      <c r="M26" s="67">
        <f t="shared" si="5"/>
        <v>30.339999999999996</v>
      </c>
      <c r="N26" s="49">
        <v>18</v>
      </c>
      <c r="O26" s="28"/>
      <c r="P26" s="47">
        <f t="shared" si="6"/>
        <v>19</v>
      </c>
      <c r="Q26" s="24" t="str">
        <f t="shared" si="7"/>
        <v>AYLA CERNAWSKY KIZELLEVICIUS</v>
      </c>
      <c r="R26" s="24" t="str">
        <f>IF($L26="","",VLOOKUP(Q26,LISTAS!$F$5:$G$1006,2,0))</f>
        <v>COLÉGIO ARBOS - UNIDADE SANTO ANDRÉ</v>
      </c>
      <c r="S26" s="36">
        <f t="shared" si="8"/>
        <v>30.299999999999997</v>
      </c>
      <c r="T26" s="25" t="str">
        <f t="shared" si="9"/>
        <v/>
      </c>
      <c r="U26" s="25" t="str">
        <f t="shared" si="10"/>
        <v/>
      </c>
    </row>
    <row r="27" spans="2:21" s="5" customFormat="1" ht="18.75" customHeight="1" x14ac:dyDescent="0.3">
      <c r="B27" s="26" t="s">
        <v>154</v>
      </c>
      <c r="C27" s="22" t="str">
        <f>IF(B27="","",VLOOKUP(B27,LISTAS!$F$5:$G$1006,2,0))</f>
        <v>EXTERNATO RIO BRANCO</v>
      </c>
      <c r="D27" s="35">
        <v>14.5</v>
      </c>
      <c r="E27" s="35">
        <v>15.4</v>
      </c>
      <c r="F27" s="35">
        <f t="shared" si="0"/>
        <v>29.9</v>
      </c>
      <c r="H27" s="48">
        <f t="shared" si="3"/>
        <v>29.927</v>
      </c>
      <c r="I27" s="63" t="str">
        <f t="shared" si="4"/>
        <v>ISABELA NICOLAU CASTILHO</v>
      </c>
      <c r="J27" s="63" t="str">
        <f t="shared" si="4"/>
        <v>EXTERNATO RIO BRANCO</v>
      </c>
      <c r="K27" s="48">
        <f t="shared" si="1"/>
        <v>29.9</v>
      </c>
      <c r="L27" s="69">
        <f t="shared" si="2"/>
        <v>29.927</v>
      </c>
      <c r="M27" s="67">
        <f t="shared" si="5"/>
        <v>30.323</v>
      </c>
      <c r="N27" s="49">
        <v>19</v>
      </c>
      <c r="O27" s="28"/>
      <c r="P27" s="47">
        <f t="shared" si="6"/>
        <v>18</v>
      </c>
      <c r="Q27" s="24" t="str">
        <f t="shared" si="7"/>
        <v>BEATRIZ FERREIRA DE ALMEIDA ARIMIZU</v>
      </c>
      <c r="R27" s="24" t="str">
        <f>IF($L27="","",VLOOKUP(Q27,LISTAS!$F$5:$G$1006,2,0))</f>
        <v>EXTERNATO RIO BRANCO</v>
      </c>
      <c r="S27" s="36">
        <f t="shared" si="8"/>
        <v>30.3</v>
      </c>
      <c r="T27" s="25" t="str">
        <f t="shared" si="9"/>
        <v/>
      </c>
      <c r="U27" s="25" t="str">
        <f t="shared" si="10"/>
        <v/>
      </c>
    </row>
    <row r="28" spans="2:21" s="5" customFormat="1" ht="18.75" customHeight="1" x14ac:dyDescent="0.3">
      <c r="B28" s="26" t="s">
        <v>156</v>
      </c>
      <c r="C28" s="22" t="str">
        <f>IF(B28="","",VLOOKUP(B28,LISTAS!$F$5:$G$1006,2,0))</f>
        <v>EXTERNATO RIO BRANCO</v>
      </c>
      <c r="D28" s="35">
        <v>14.8</v>
      </c>
      <c r="E28" s="35">
        <v>15.4</v>
      </c>
      <c r="F28" s="35">
        <f t="shared" si="0"/>
        <v>30.200000000000003</v>
      </c>
      <c r="H28" s="48">
        <f t="shared" si="3"/>
        <v>30.228000000000002</v>
      </c>
      <c r="I28" s="63" t="str">
        <f t="shared" si="4"/>
        <v>LAURA BARBOSA DOS SANTOS</v>
      </c>
      <c r="J28" s="63" t="str">
        <f t="shared" si="4"/>
        <v>EXTERNATO RIO BRANCO</v>
      </c>
      <c r="K28" s="48">
        <f t="shared" si="1"/>
        <v>30.200000000000003</v>
      </c>
      <c r="L28" s="69">
        <f t="shared" si="2"/>
        <v>30.228000000000002</v>
      </c>
      <c r="M28" s="67">
        <f t="shared" si="5"/>
        <v>30.228000000000002</v>
      </c>
      <c r="N28" s="49">
        <v>20</v>
      </c>
      <c r="O28" s="28"/>
      <c r="P28" s="47">
        <f t="shared" si="6"/>
        <v>20</v>
      </c>
      <c r="Q28" s="24" t="str">
        <f t="shared" si="7"/>
        <v>LAURA BARBOSA DOS SANTOS</v>
      </c>
      <c r="R28" s="24" t="str">
        <f>IF($L28="","",VLOOKUP(Q28,LISTAS!$F$5:$G$1006,2,0))</f>
        <v>EXTERNATO RIO BRANCO</v>
      </c>
      <c r="S28" s="36">
        <f t="shared" si="8"/>
        <v>30.200000000000003</v>
      </c>
      <c r="T28" s="25" t="str">
        <f t="shared" si="9"/>
        <v/>
      </c>
      <c r="U28" s="25" t="str">
        <f t="shared" si="10"/>
        <v/>
      </c>
    </row>
    <row r="29" spans="2:21" ht="16.5" x14ac:dyDescent="0.3">
      <c r="B29" s="26" t="s">
        <v>127</v>
      </c>
      <c r="C29" s="22" t="str">
        <f>IF(B29="","",VLOOKUP(B29,LISTAS!$F$5:$G$1006,2,0))</f>
        <v>COLÉGIO VILLA LOBOS</v>
      </c>
      <c r="D29" s="35">
        <v>14.6</v>
      </c>
      <c r="E29" s="35">
        <v>15.5</v>
      </c>
      <c r="F29" s="35">
        <f t="shared" si="0"/>
        <v>30.1</v>
      </c>
      <c r="G29" s="5"/>
      <c r="H29" s="48">
        <f t="shared" si="3"/>
        <v>30.129000000000001</v>
      </c>
      <c r="I29" s="63" t="str">
        <f t="shared" si="4"/>
        <v>GIOVANNA BRAVO ANDRONI</v>
      </c>
      <c r="J29" s="63" t="str">
        <f t="shared" si="4"/>
        <v>COLÉGIO VILLA LOBOS</v>
      </c>
      <c r="K29" s="48">
        <f t="shared" si="1"/>
        <v>30.1</v>
      </c>
      <c r="L29" s="69">
        <f t="shared" si="2"/>
        <v>30.129000000000001</v>
      </c>
      <c r="M29" s="67">
        <f t="shared" si="5"/>
        <v>30.218999999999998</v>
      </c>
      <c r="N29" s="49">
        <v>21</v>
      </c>
      <c r="O29" s="28"/>
      <c r="P29" s="47">
        <f t="shared" si="6"/>
        <v>21</v>
      </c>
      <c r="Q29" s="24" t="str">
        <f t="shared" si="7"/>
        <v>LAURA PAIVA BRANCALHÃO</v>
      </c>
      <c r="R29" s="24" t="str">
        <f>IF($L29="","",VLOOKUP(Q29,LISTAS!$F$5:$G$1006,2,0))</f>
        <v>LICEU JARDIM</v>
      </c>
      <c r="S29" s="36">
        <f t="shared" si="8"/>
        <v>30.2</v>
      </c>
      <c r="T29" s="25" t="str">
        <f t="shared" si="9"/>
        <v/>
      </c>
      <c r="U29" s="25" t="str">
        <f t="shared" si="10"/>
        <v/>
      </c>
    </row>
    <row r="30" spans="2:21" ht="16.5" x14ac:dyDescent="0.3">
      <c r="B30" s="26" t="s">
        <v>128</v>
      </c>
      <c r="C30" s="22" t="str">
        <f>IF(B30="","",VLOOKUP(B30,LISTAS!$F$5:$G$1006,2,0))</f>
        <v>COLÉGIO VILLA LOBOS</v>
      </c>
      <c r="D30" s="35">
        <v>15</v>
      </c>
      <c r="E30" s="35">
        <v>15.4</v>
      </c>
      <c r="F30" s="35">
        <f t="shared" si="0"/>
        <v>30.4</v>
      </c>
      <c r="G30" s="5"/>
      <c r="H30" s="48">
        <f t="shared" si="3"/>
        <v>30.43</v>
      </c>
      <c r="I30" s="63" t="str">
        <f t="shared" si="4"/>
        <v>VALENTINA AMBROZINI SARANZ AMANCIO</v>
      </c>
      <c r="J30" s="63" t="str">
        <f t="shared" si="4"/>
        <v>COLÉGIO VILLA LOBOS</v>
      </c>
      <c r="K30" s="48">
        <f t="shared" si="1"/>
        <v>30.4</v>
      </c>
      <c r="L30" s="69">
        <f t="shared" si="2"/>
        <v>30.43</v>
      </c>
      <c r="M30" s="67">
        <f t="shared" si="5"/>
        <v>30.165000000000003</v>
      </c>
      <c r="N30" s="49">
        <v>22</v>
      </c>
      <c r="O30" s="28"/>
      <c r="P30" s="47">
        <f t="shared" si="6"/>
        <v>22</v>
      </c>
      <c r="Q30" s="24" t="str">
        <f t="shared" si="7"/>
        <v>LORENA MARIA</v>
      </c>
      <c r="R30" s="24" t="str">
        <f>IF($L30="","",VLOOKUP(Q30,LISTAS!$F$5:$G$1006,2,0))</f>
        <v>IEBURIX -SBC</v>
      </c>
      <c r="S30" s="36">
        <f t="shared" si="8"/>
        <v>30.1</v>
      </c>
      <c r="T30" s="25" t="str">
        <f t="shared" si="9"/>
        <v/>
      </c>
      <c r="U30" s="25" t="str">
        <f t="shared" si="10"/>
        <v/>
      </c>
    </row>
    <row r="31" spans="2:21" ht="16.5" x14ac:dyDescent="0.3">
      <c r="B31" s="26" t="s">
        <v>399</v>
      </c>
      <c r="C31" s="22" t="str">
        <f>IF(B31="","",VLOOKUP(B31,LISTAS!$F$5:$G$1006,2,0))</f>
        <v>COLÉGIO ARBOS S.C.S.</v>
      </c>
      <c r="D31" s="35">
        <v>14.2</v>
      </c>
      <c r="E31" s="35">
        <v>13.3</v>
      </c>
      <c r="F31" s="35">
        <f t="shared" si="0"/>
        <v>27.5</v>
      </c>
      <c r="G31" s="5"/>
      <c r="H31" s="48">
        <f t="shared" si="3"/>
        <v>27.530999999999999</v>
      </c>
      <c r="I31" s="63" t="str">
        <f t="shared" si="4"/>
        <v>BIANCA PACHECO XAVIER</v>
      </c>
      <c r="J31" s="63" t="str">
        <f t="shared" si="4"/>
        <v>COLÉGIO ARBOS S.C.S.</v>
      </c>
      <c r="K31" s="48">
        <f t="shared" si="1"/>
        <v>27.5</v>
      </c>
      <c r="L31" s="69">
        <f t="shared" si="2"/>
        <v>27.530999999999999</v>
      </c>
      <c r="M31" s="67">
        <f t="shared" si="5"/>
        <v>30.129000000000001</v>
      </c>
      <c r="N31" s="49">
        <v>23</v>
      </c>
      <c r="O31" s="28"/>
      <c r="P31" s="47">
        <f t="shared" si="6"/>
        <v>22</v>
      </c>
      <c r="Q31" s="24" t="str">
        <f t="shared" si="7"/>
        <v>GIOVANNA BRAVO ANDRONI</v>
      </c>
      <c r="R31" s="24" t="str">
        <f>IF($L31="","",VLOOKUP(Q31,LISTAS!$F$5:$G$1006,2,0))</f>
        <v>COLÉGIO VILLA LOBOS</v>
      </c>
      <c r="S31" s="36">
        <f t="shared" si="8"/>
        <v>30.1</v>
      </c>
      <c r="T31" s="25" t="str">
        <f t="shared" si="9"/>
        <v/>
      </c>
      <c r="U31" s="25" t="str">
        <f t="shared" si="10"/>
        <v/>
      </c>
    </row>
    <row r="32" spans="2:21" ht="16.5" x14ac:dyDescent="0.3">
      <c r="B32" s="26" t="s">
        <v>396</v>
      </c>
      <c r="C32" s="22" t="str">
        <f>IF(B32="","",VLOOKUP(B32,LISTAS!$F$5:$G$1006,2,0))</f>
        <v>COLÉGIO ARBOS S.C.S.</v>
      </c>
      <c r="D32" s="35">
        <v>13.2</v>
      </c>
      <c r="E32" s="35">
        <v>13</v>
      </c>
      <c r="F32" s="35">
        <f t="shared" si="0"/>
        <v>26.2</v>
      </c>
      <c r="G32" s="5"/>
      <c r="H32" s="48">
        <f t="shared" si="3"/>
        <v>26.231999999999999</v>
      </c>
      <c r="I32" s="63" t="str">
        <f t="shared" si="4"/>
        <v>MARTINA DE ASSIS CAPPELLANO CURALOV</v>
      </c>
      <c r="J32" s="63" t="str">
        <f t="shared" si="4"/>
        <v>COLÉGIO ARBOS S.C.S.</v>
      </c>
      <c r="K32" s="48">
        <f t="shared" si="1"/>
        <v>26.2</v>
      </c>
      <c r="L32" s="69">
        <f t="shared" si="2"/>
        <v>26.231999999999999</v>
      </c>
      <c r="M32" s="67">
        <f t="shared" si="5"/>
        <v>30.041</v>
      </c>
      <c r="N32" s="49">
        <v>24</v>
      </c>
      <c r="O32" s="28"/>
      <c r="P32" s="47">
        <f t="shared" si="6"/>
        <v>24</v>
      </c>
      <c r="Q32" s="24" t="str">
        <f t="shared" si="7"/>
        <v>BEATRIZ TABARRANI REDIVO</v>
      </c>
      <c r="R32" s="24" t="str">
        <f>IF($L32="","",VLOOKUP(Q32,LISTAS!$F$5:$G$1006,2,0))</f>
        <v>COLÉGIO ARBOS - UNIDADE SANTO ANDRÉ</v>
      </c>
      <c r="S32" s="36">
        <f t="shared" si="8"/>
        <v>30</v>
      </c>
      <c r="T32" s="25" t="str">
        <f t="shared" si="9"/>
        <v/>
      </c>
      <c r="U32" s="25" t="str">
        <f t="shared" si="10"/>
        <v/>
      </c>
    </row>
    <row r="33" spans="2:21" ht="16.5" x14ac:dyDescent="0.3">
      <c r="B33" s="26" t="s">
        <v>815</v>
      </c>
      <c r="C33" s="22" t="str">
        <f>IF(B33="","",VLOOKUP(B33,LISTAS!$F$5:$G$1006,2,0))</f>
        <v>COLÉGIO ARBOS S.C.S.</v>
      </c>
      <c r="D33" s="35">
        <v>0</v>
      </c>
      <c r="E33" s="35">
        <v>0</v>
      </c>
      <c r="F33" s="35">
        <f t="shared" si="0"/>
        <v>0</v>
      </c>
      <c r="G33" s="5"/>
      <c r="H33" s="48">
        <f t="shared" si="3"/>
        <v>3.3000000000000002E-2</v>
      </c>
      <c r="I33" s="63" t="str">
        <f t="shared" si="4"/>
        <v>ALICE GALI BEGLIOMINI</v>
      </c>
      <c r="J33" s="63" t="str">
        <f t="shared" si="4"/>
        <v>COLÉGIO ARBOS S.C.S.</v>
      </c>
      <c r="K33" s="48">
        <f t="shared" si="1"/>
        <v>0</v>
      </c>
      <c r="L33" s="69">
        <f t="shared" si="2"/>
        <v>3.3000000000000002E-2</v>
      </c>
      <c r="M33" s="67">
        <f t="shared" si="5"/>
        <v>29.927</v>
      </c>
      <c r="N33" s="49">
        <v>25</v>
      </c>
      <c r="O33" s="28"/>
      <c r="P33" s="47">
        <f t="shared" si="6"/>
        <v>25</v>
      </c>
      <c r="Q33" s="24" t="str">
        <f t="shared" si="7"/>
        <v>ISABELA NICOLAU CASTILHO</v>
      </c>
      <c r="R33" s="24" t="str">
        <f>IF($L33="","",VLOOKUP(Q33,LISTAS!$F$5:$G$1006,2,0))</f>
        <v>EXTERNATO RIO BRANCO</v>
      </c>
      <c r="S33" s="36">
        <f t="shared" si="8"/>
        <v>29.9</v>
      </c>
      <c r="T33" s="25" t="str">
        <f t="shared" si="9"/>
        <v/>
      </c>
      <c r="U33" s="25" t="str">
        <f t="shared" si="10"/>
        <v/>
      </c>
    </row>
    <row r="34" spans="2:21" ht="16.5" x14ac:dyDescent="0.3">
      <c r="B34" s="26" t="s">
        <v>397</v>
      </c>
      <c r="C34" s="22" t="str">
        <f>IF(B34="","",VLOOKUP(B34,LISTAS!$F$5:$G$1006,2,0))</f>
        <v>COLÉGIO ARBOS S.C.S.</v>
      </c>
      <c r="D34" s="35">
        <v>0</v>
      </c>
      <c r="E34" s="35">
        <v>0</v>
      </c>
      <c r="F34" s="35">
        <f t="shared" si="0"/>
        <v>0</v>
      </c>
      <c r="G34" s="5"/>
      <c r="H34" s="48">
        <f t="shared" si="3"/>
        <v>3.4000000000000002E-2</v>
      </c>
      <c r="I34" s="63" t="str">
        <f t="shared" si="4"/>
        <v>BEATRIZ CALEGARI</v>
      </c>
      <c r="J34" s="63" t="str">
        <f t="shared" si="4"/>
        <v>COLÉGIO ARBOS S.C.S.</v>
      </c>
      <c r="K34" s="48">
        <f t="shared" si="1"/>
        <v>0</v>
      </c>
      <c r="L34" s="69">
        <f t="shared" si="2"/>
        <v>3.4000000000000002E-2</v>
      </c>
      <c r="M34" s="67">
        <f t="shared" si="5"/>
        <v>29.91</v>
      </c>
      <c r="N34" s="49">
        <v>26</v>
      </c>
      <c r="O34" s="28"/>
      <c r="P34" s="47">
        <f t="shared" si="6"/>
        <v>25</v>
      </c>
      <c r="Q34" s="24" t="str">
        <f t="shared" si="7"/>
        <v>BEATRIZ SCHROTKE DE OLIVEIRA</v>
      </c>
      <c r="R34" s="24" t="str">
        <f>IF($L34="","",VLOOKUP(Q34,LISTAS!$F$5:$G$1006,2,0))</f>
        <v>LICEU JARDIM</v>
      </c>
      <c r="S34" s="36">
        <f t="shared" si="8"/>
        <v>29.9</v>
      </c>
      <c r="T34" s="25" t="str">
        <f t="shared" si="9"/>
        <v/>
      </c>
      <c r="U34" s="25" t="str">
        <f t="shared" si="10"/>
        <v/>
      </c>
    </row>
    <row r="35" spans="2:21" ht="16.5" x14ac:dyDescent="0.3">
      <c r="B35" s="26" t="s">
        <v>816</v>
      </c>
      <c r="C35" s="22" t="str">
        <f>IF(B35="","",VLOOKUP(B35,LISTAS!$F$5:$G$1006,2,0))</f>
        <v>COLÉGIO ARBOS S.C.S.</v>
      </c>
      <c r="D35" s="35">
        <v>14.5</v>
      </c>
      <c r="E35" s="35">
        <v>15.3</v>
      </c>
      <c r="F35" s="35">
        <f t="shared" si="0"/>
        <v>29.8</v>
      </c>
      <c r="G35" s="5"/>
      <c r="H35" s="48">
        <f t="shared" si="3"/>
        <v>29.835000000000001</v>
      </c>
      <c r="I35" s="63" t="str">
        <f t="shared" si="4"/>
        <v>MANUELA TORTI BURGOS MENDONÇA</v>
      </c>
      <c r="J35" s="63" t="str">
        <f t="shared" si="4"/>
        <v>COLÉGIO ARBOS S.C.S.</v>
      </c>
      <c r="K35" s="48">
        <f t="shared" si="1"/>
        <v>29.8</v>
      </c>
      <c r="L35" s="69">
        <f t="shared" si="2"/>
        <v>29.835000000000001</v>
      </c>
      <c r="M35" s="67">
        <f t="shared" si="5"/>
        <v>29.908999999999999</v>
      </c>
      <c r="N35" s="49">
        <v>27</v>
      </c>
      <c r="O35" s="28"/>
      <c r="P35" s="47">
        <f t="shared" si="6"/>
        <v>25</v>
      </c>
      <c r="Q35" s="24" t="str">
        <f t="shared" si="7"/>
        <v>ANTONELLA BAGGIO TEIXEIRA</v>
      </c>
      <c r="R35" s="24" t="str">
        <f>IF($L35="","",VLOOKUP(Q35,LISTAS!$F$5:$G$1006,2,0))</f>
        <v>LICEU JARDIM</v>
      </c>
      <c r="S35" s="36">
        <f t="shared" si="8"/>
        <v>29.9</v>
      </c>
      <c r="T35" s="25" t="str">
        <f t="shared" si="9"/>
        <v/>
      </c>
      <c r="U35" s="25" t="str">
        <f t="shared" si="10"/>
        <v/>
      </c>
    </row>
    <row r="36" spans="2:21" ht="16.5" x14ac:dyDescent="0.3">
      <c r="B36" s="26" t="s">
        <v>400</v>
      </c>
      <c r="C36" s="22" t="str">
        <f>IF(B36="","",VLOOKUP(B36,LISTAS!$F$5:$G$1006,2,0))</f>
        <v>COLÉGIO ARBOS S.C.S.</v>
      </c>
      <c r="D36" s="35">
        <v>0</v>
      </c>
      <c r="E36" s="35">
        <v>0</v>
      </c>
      <c r="F36" s="35">
        <f t="shared" si="0"/>
        <v>0</v>
      </c>
      <c r="G36" s="5"/>
      <c r="H36" s="48">
        <f t="shared" si="3"/>
        <v>3.5999999999999997E-2</v>
      </c>
      <c r="I36" s="63" t="str">
        <f t="shared" si="4"/>
        <v>MELISSA MOUSSI ASSIM</v>
      </c>
      <c r="J36" s="63" t="str">
        <f t="shared" si="4"/>
        <v>COLÉGIO ARBOS S.C.S.</v>
      </c>
      <c r="K36" s="48">
        <f t="shared" si="1"/>
        <v>0</v>
      </c>
      <c r="L36" s="69">
        <f t="shared" si="2"/>
        <v>3.5999999999999997E-2</v>
      </c>
      <c r="M36" s="67">
        <f t="shared" si="5"/>
        <v>29.849999999999998</v>
      </c>
      <c r="N36" s="49">
        <v>28</v>
      </c>
      <c r="O36" s="28"/>
      <c r="P36" s="47">
        <f t="shared" si="6"/>
        <v>29</v>
      </c>
      <c r="Q36" s="24" t="str">
        <f t="shared" si="7"/>
        <v>MARIA CAMACHO</v>
      </c>
      <c r="R36" s="24" t="str">
        <f>IF($L36="","",VLOOKUP(Q36,LISTAS!$F$5:$G$1006,2,0))</f>
        <v>ARBOS S.B.C.</v>
      </c>
      <c r="S36" s="36">
        <f t="shared" si="8"/>
        <v>29.799999999999997</v>
      </c>
      <c r="T36" s="25" t="str">
        <f t="shared" si="9"/>
        <v/>
      </c>
      <c r="U36" s="25" t="str">
        <f t="shared" si="10"/>
        <v/>
      </c>
    </row>
    <row r="37" spans="2:21" ht="16.5" x14ac:dyDescent="0.3">
      <c r="B37" s="26" t="s">
        <v>130</v>
      </c>
      <c r="C37" s="22" t="str">
        <f>IF(B37="","",VLOOKUP(B37,LISTAS!$F$5:$G$1006,2,0))</f>
        <v>COLÉGIO ARBOS - UNIDADE SANTO ANDRÉ</v>
      </c>
      <c r="D37" s="35">
        <v>14.3</v>
      </c>
      <c r="E37" s="35">
        <v>13.5</v>
      </c>
      <c r="F37" s="35">
        <f t="shared" si="0"/>
        <v>27.8</v>
      </c>
      <c r="G37" s="5"/>
      <c r="H37" s="48">
        <f t="shared" si="3"/>
        <v>27.837</v>
      </c>
      <c r="I37" s="63" t="str">
        <f t="shared" si="4"/>
        <v>ALICE PIONKOSKI PAVANI</v>
      </c>
      <c r="J37" s="63" t="str">
        <f t="shared" si="4"/>
        <v>COLÉGIO ARBOS - UNIDADE SANTO ANDRÉ</v>
      </c>
      <c r="K37" s="48">
        <f t="shared" si="1"/>
        <v>27.8</v>
      </c>
      <c r="L37" s="69">
        <f t="shared" si="2"/>
        <v>27.837</v>
      </c>
      <c r="M37" s="67">
        <f t="shared" si="5"/>
        <v>29.835000000000001</v>
      </c>
      <c r="N37" s="49">
        <v>29</v>
      </c>
      <c r="O37" s="28"/>
      <c r="P37" s="47">
        <f t="shared" si="6"/>
        <v>28</v>
      </c>
      <c r="Q37" s="24" t="str">
        <f t="shared" si="7"/>
        <v>MANUELA TORTI BURGOS MENDONÇA</v>
      </c>
      <c r="R37" s="24" t="str">
        <f>IF($L37="","",VLOOKUP(Q37,LISTAS!$F$5:$G$1006,2,0))</f>
        <v>COLÉGIO ARBOS S.C.S.</v>
      </c>
      <c r="S37" s="36">
        <f t="shared" si="8"/>
        <v>29.8</v>
      </c>
      <c r="T37" s="25" t="str">
        <f t="shared" si="9"/>
        <v/>
      </c>
      <c r="U37" s="25" t="str">
        <f t="shared" si="10"/>
        <v/>
      </c>
    </row>
    <row r="38" spans="2:21" ht="16.5" x14ac:dyDescent="0.3">
      <c r="B38" s="26" t="s">
        <v>131</v>
      </c>
      <c r="C38" s="22" t="str">
        <f>IF(B38="","",VLOOKUP(B38,LISTAS!$F$5:$G$1006,2,0))</f>
        <v>COLÉGIO ARBOS - UNIDADE SANTO ANDRÉ</v>
      </c>
      <c r="D38" s="35">
        <v>15.4</v>
      </c>
      <c r="E38" s="35">
        <v>15.8</v>
      </c>
      <c r="F38" s="35">
        <f t="shared" si="0"/>
        <v>31.200000000000003</v>
      </c>
      <c r="G38" s="5"/>
      <c r="H38" s="48">
        <f t="shared" si="3"/>
        <v>31.238000000000003</v>
      </c>
      <c r="I38" s="63" t="str">
        <f t="shared" si="4"/>
        <v>ANNA SOARES AISSA</v>
      </c>
      <c r="J38" s="63" t="str">
        <f t="shared" si="4"/>
        <v>COLÉGIO ARBOS - UNIDADE SANTO ANDRÉ</v>
      </c>
      <c r="K38" s="48">
        <f t="shared" si="1"/>
        <v>31.200000000000003</v>
      </c>
      <c r="L38" s="69">
        <f t="shared" si="2"/>
        <v>31.238000000000003</v>
      </c>
      <c r="M38" s="67">
        <f t="shared" si="5"/>
        <v>29.712000000000003</v>
      </c>
      <c r="N38" s="49">
        <v>30</v>
      </c>
      <c r="O38" s="28"/>
      <c r="P38" s="47">
        <f t="shared" si="6"/>
        <v>30</v>
      </c>
      <c r="Q38" s="24" t="str">
        <f t="shared" si="7"/>
        <v>CECÍLIA AYA GONÇALVES BERALDO</v>
      </c>
      <c r="R38" s="24" t="str">
        <f>IF($L38="","",VLOOKUP(Q38,LISTAS!$F$5:$G$1006,2,0))</f>
        <v>LICEU JARDIM</v>
      </c>
      <c r="S38" s="36">
        <f t="shared" si="8"/>
        <v>29.700000000000003</v>
      </c>
      <c r="T38" s="25" t="str">
        <f t="shared" si="9"/>
        <v/>
      </c>
      <c r="U38" s="25" t="str">
        <f t="shared" si="10"/>
        <v/>
      </c>
    </row>
    <row r="39" spans="2:21" ht="16.5" x14ac:dyDescent="0.3">
      <c r="B39" s="26" t="s">
        <v>704</v>
      </c>
      <c r="C39" s="22" t="str">
        <f>IF(B39="","",VLOOKUP(B39,LISTAS!$F$5:$G$1006,2,0))</f>
        <v>COLÉGIO ARBOS - UNIDADE SANTO ANDRÉ</v>
      </c>
      <c r="D39" s="35">
        <v>0</v>
      </c>
      <c r="E39" s="35">
        <v>0</v>
      </c>
      <c r="F39" s="35">
        <f t="shared" si="0"/>
        <v>0</v>
      </c>
      <c r="G39" s="5"/>
      <c r="H39" s="48">
        <f t="shared" si="3"/>
        <v>3.9E-2</v>
      </c>
      <c r="I39" s="63" t="str">
        <f t="shared" si="4"/>
        <v>ANTONELLA DA MATA ZANDONADI FORMIGARI</v>
      </c>
      <c r="J39" s="63" t="str">
        <f t="shared" si="4"/>
        <v>COLÉGIO ARBOS - UNIDADE SANTO ANDRÉ</v>
      </c>
      <c r="K39" s="48">
        <f t="shared" si="1"/>
        <v>0</v>
      </c>
      <c r="L39" s="69">
        <f t="shared" si="2"/>
        <v>3.9E-2</v>
      </c>
      <c r="M39" s="67">
        <f t="shared" si="5"/>
        <v>29.553000000000001</v>
      </c>
      <c r="N39" s="49">
        <v>31</v>
      </c>
      <c r="O39" s="28"/>
      <c r="P39" s="47">
        <f t="shared" si="6"/>
        <v>31</v>
      </c>
      <c r="Q39" s="24" t="str">
        <f t="shared" si="7"/>
        <v>ISABELA NOBREGA CUZZIOL</v>
      </c>
      <c r="R39" s="24" t="str">
        <f>IF($L39="","",VLOOKUP(Q39,LISTAS!$F$5:$G$1006,2,0))</f>
        <v>COLÉGIO ATENEU</v>
      </c>
      <c r="S39" s="36">
        <f t="shared" si="8"/>
        <v>29.5</v>
      </c>
      <c r="T39" s="25" t="str">
        <f t="shared" si="9"/>
        <v/>
      </c>
      <c r="U39" s="25" t="str">
        <f t="shared" si="10"/>
        <v/>
      </c>
    </row>
    <row r="40" spans="2:21" ht="16.5" x14ac:dyDescent="0.3">
      <c r="B40" s="26" t="s">
        <v>132</v>
      </c>
      <c r="C40" s="22" t="str">
        <f>IF(B40="","",VLOOKUP(B40,LISTAS!$F$5:$G$1006,2,0))</f>
        <v>COLÉGIO ARBOS - UNIDADE SANTO ANDRÉ</v>
      </c>
      <c r="D40" s="35">
        <v>14.6</v>
      </c>
      <c r="E40" s="35">
        <v>15.7</v>
      </c>
      <c r="F40" s="35">
        <f t="shared" si="0"/>
        <v>30.299999999999997</v>
      </c>
      <c r="G40" s="5"/>
      <c r="H40" s="48">
        <f t="shared" si="3"/>
        <v>30.339999999999996</v>
      </c>
      <c r="I40" s="63" t="str">
        <f t="shared" si="4"/>
        <v>AYLA CERNAWSKY KIZELLEVICIUS</v>
      </c>
      <c r="J40" s="63" t="str">
        <f t="shared" si="4"/>
        <v>COLÉGIO ARBOS - UNIDADE SANTO ANDRÉ</v>
      </c>
      <c r="K40" s="48">
        <f t="shared" si="1"/>
        <v>30.299999999999997</v>
      </c>
      <c r="L40" s="69">
        <f t="shared" si="2"/>
        <v>30.339999999999996</v>
      </c>
      <c r="M40" s="67">
        <f t="shared" si="5"/>
        <v>29.544</v>
      </c>
      <c r="N40" s="49">
        <v>32</v>
      </c>
      <c r="O40" s="28"/>
      <c r="P40" s="47">
        <f t="shared" si="6"/>
        <v>31</v>
      </c>
      <c r="Q40" s="24" t="str">
        <f t="shared" si="7"/>
        <v>LAURA CABRERA MASSUCATO</v>
      </c>
      <c r="R40" s="24" t="str">
        <f>IF($L40="","",VLOOKUP(Q40,LISTAS!$F$5:$G$1006,2,0))</f>
        <v>COLÉGIO ARBOS - UNIDADE SANTO ANDRÉ</v>
      </c>
      <c r="S40" s="36">
        <f t="shared" si="8"/>
        <v>29.5</v>
      </c>
      <c r="T40" s="25" t="str">
        <f t="shared" si="9"/>
        <v/>
      </c>
      <c r="U40" s="25" t="str">
        <f t="shared" si="10"/>
        <v/>
      </c>
    </row>
    <row r="41" spans="2:21" ht="16.5" x14ac:dyDescent="0.3">
      <c r="B41" s="26" t="s">
        <v>133</v>
      </c>
      <c r="C41" s="22" t="str">
        <f>IF(B41="","",VLOOKUP(B41,LISTAS!$F$5:$G$1006,2,0))</f>
        <v>COLÉGIO ARBOS - UNIDADE SANTO ANDRÉ</v>
      </c>
      <c r="D41" s="35">
        <v>14.4</v>
      </c>
      <c r="E41" s="35">
        <v>15.6</v>
      </c>
      <c r="F41" s="35">
        <f t="shared" ref="F41:F72" si="11">IF(D41="",IF(E41="","",SUM(D41:E41)),SUM(D41:E41))</f>
        <v>30</v>
      </c>
      <c r="G41" s="5"/>
      <c r="H41" s="48">
        <f t="shared" si="3"/>
        <v>30.041</v>
      </c>
      <c r="I41" s="63" t="str">
        <f t="shared" si="4"/>
        <v>BEATRIZ TABARRANI REDIVO</v>
      </c>
      <c r="J41" s="63" t="str">
        <f t="shared" si="4"/>
        <v>COLÉGIO ARBOS - UNIDADE SANTO ANDRÉ</v>
      </c>
      <c r="K41" s="48">
        <f t="shared" si="1"/>
        <v>30</v>
      </c>
      <c r="L41" s="69">
        <f t="shared" si="2"/>
        <v>30.041</v>
      </c>
      <c r="M41" s="67">
        <f t="shared" si="5"/>
        <v>29.456999999999997</v>
      </c>
      <c r="N41" s="49">
        <v>33</v>
      </c>
      <c r="O41" s="28"/>
      <c r="P41" s="47">
        <f t="shared" si="6"/>
        <v>33</v>
      </c>
      <c r="Q41" s="24" t="str">
        <f t="shared" si="7"/>
        <v>MARIA NAZZARO</v>
      </c>
      <c r="R41" s="24" t="str">
        <f>IF($L41="","",VLOOKUP(Q41,LISTAS!$F$5:$G$1006,2,0))</f>
        <v>COLÉGIO ATENEU</v>
      </c>
      <c r="S41" s="36">
        <f t="shared" si="8"/>
        <v>29.4</v>
      </c>
      <c r="T41" s="25" t="str">
        <f t="shared" si="9"/>
        <v/>
      </c>
      <c r="U41" s="25" t="str">
        <f t="shared" si="10"/>
        <v/>
      </c>
    </row>
    <row r="42" spans="2:21" ht="16.5" x14ac:dyDescent="0.3">
      <c r="B42" s="26" t="s">
        <v>705</v>
      </c>
      <c r="C42" s="22" t="str">
        <f>IF(B42="","",VLOOKUP(B42,LISTAS!$F$5:$G$1006,2,0))</f>
        <v>COLÉGIO ARBOS - UNIDADE SANTO ANDRÉ</v>
      </c>
      <c r="D42" s="35">
        <v>0</v>
      </c>
      <c r="E42" s="35">
        <v>0</v>
      </c>
      <c r="F42" s="35">
        <f t="shared" si="11"/>
        <v>0</v>
      </c>
      <c r="G42" s="5"/>
      <c r="H42" s="48">
        <f t="shared" si="3"/>
        <v>4.2000000000000003E-2</v>
      </c>
      <c r="I42" s="63" t="str">
        <f t="shared" si="4"/>
        <v>EDUARDA MARQUES</v>
      </c>
      <c r="J42" s="63" t="str">
        <f t="shared" si="4"/>
        <v>COLÉGIO ARBOS - UNIDADE SANTO ANDRÉ</v>
      </c>
      <c r="K42" s="48">
        <f t="shared" si="1"/>
        <v>0</v>
      </c>
      <c r="L42" s="69">
        <f t="shared" si="2"/>
        <v>4.2000000000000003E-2</v>
      </c>
      <c r="M42" s="67">
        <f t="shared" si="5"/>
        <v>29.16</v>
      </c>
      <c r="N42" s="49">
        <v>34</v>
      </c>
      <c r="O42" s="28"/>
      <c r="P42" s="47">
        <f t="shared" si="6"/>
        <v>34</v>
      </c>
      <c r="Q42" s="24" t="str">
        <f t="shared" si="7"/>
        <v>WANESSA GONÇALVES BATISTA</v>
      </c>
      <c r="R42" s="24" t="str">
        <f>IF($L42="","",VLOOKUP(Q42,LISTAS!$F$5:$G$1006,2,0))</f>
        <v>EXTERNATO RIO BRANCO</v>
      </c>
      <c r="S42" s="36">
        <f t="shared" si="8"/>
        <v>29.1</v>
      </c>
      <c r="T42" s="25" t="str">
        <f t="shared" si="9"/>
        <v/>
      </c>
      <c r="U42" s="25" t="str">
        <f t="shared" si="10"/>
        <v/>
      </c>
    </row>
    <row r="43" spans="2:21" ht="16.5" x14ac:dyDescent="0.3">
      <c r="B43" s="26" t="s">
        <v>135</v>
      </c>
      <c r="C43" s="22" t="str">
        <f>IF(B43="","",VLOOKUP(B43,LISTAS!$F$5:$G$1006,2,0))</f>
        <v>COLÉGIO ARBOS - UNIDADE SANTO ANDRÉ</v>
      </c>
      <c r="D43" s="35">
        <v>13.8</v>
      </c>
      <c r="E43" s="35">
        <v>13.1</v>
      </c>
      <c r="F43" s="35">
        <f t="shared" si="11"/>
        <v>26.9</v>
      </c>
      <c r="G43" s="5"/>
      <c r="H43" s="48">
        <f t="shared" si="3"/>
        <v>26.942999999999998</v>
      </c>
      <c r="I43" s="63" t="str">
        <f t="shared" si="4"/>
        <v>ISABELLA MARTINS ROSSINI</v>
      </c>
      <c r="J43" s="63" t="str">
        <f t="shared" si="4"/>
        <v>COLÉGIO ARBOS - UNIDADE SANTO ANDRÉ</v>
      </c>
      <c r="K43" s="48">
        <f t="shared" si="1"/>
        <v>26.9</v>
      </c>
      <c r="L43" s="69">
        <f t="shared" si="2"/>
        <v>26.942999999999998</v>
      </c>
      <c r="M43" s="67">
        <f t="shared" si="5"/>
        <v>28.855999999999998</v>
      </c>
      <c r="N43" s="49">
        <v>35</v>
      </c>
      <c r="O43" s="28"/>
      <c r="P43" s="47">
        <f t="shared" si="6"/>
        <v>35</v>
      </c>
      <c r="Q43" s="24" t="str">
        <f t="shared" si="7"/>
        <v>LAÍS FREIRE MARIN</v>
      </c>
      <c r="R43" s="24" t="str">
        <f>IF($L43="","",VLOOKUP(Q43,LISTAS!$F$5:$G$1006,2,0))</f>
        <v>COLÉGIO ATENEU</v>
      </c>
      <c r="S43" s="36">
        <f t="shared" si="8"/>
        <v>28.799999999999997</v>
      </c>
      <c r="T43" s="25" t="str">
        <f t="shared" si="9"/>
        <v/>
      </c>
      <c r="U43" s="25" t="str">
        <f t="shared" si="10"/>
        <v/>
      </c>
    </row>
    <row r="44" spans="2:21" ht="16.5" x14ac:dyDescent="0.3">
      <c r="B44" s="26" t="s">
        <v>138</v>
      </c>
      <c r="C44" s="22" t="str">
        <f>IF(B44="","",VLOOKUP(B44,LISTAS!$F$5:$G$1006,2,0))</f>
        <v>COLÉGIO ARBOS - UNIDADE SANTO ANDRÉ</v>
      </c>
      <c r="D44" s="35">
        <v>14.1</v>
      </c>
      <c r="E44" s="35">
        <v>15.4</v>
      </c>
      <c r="F44" s="35">
        <f t="shared" si="11"/>
        <v>29.5</v>
      </c>
      <c r="G44" s="5"/>
      <c r="H44" s="48">
        <f t="shared" si="3"/>
        <v>29.544</v>
      </c>
      <c r="I44" s="63" t="str">
        <f t="shared" si="4"/>
        <v>LAURA CABRERA MASSUCATO</v>
      </c>
      <c r="J44" s="63" t="str">
        <f t="shared" si="4"/>
        <v>COLÉGIO ARBOS - UNIDADE SANTO ANDRÉ</v>
      </c>
      <c r="K44" s="48">
        <f t="shared" si="1"/>
        <v>29.5</v>
      </c>
      <c r="L44" s="69">
        <f t="shared" si="2"/>
        <v>29.544</v>
      </c>
      <c r="M44" s="67">
        <f t="shared" si="5"/>
        <v>28.162000000000003</v>
      </c>
      <c r="N44" s="49">
        <v>36</v>
      </c>
      <c r="O44" s="28"/>
      <c r="P44" s="47">
        <f t="shared" si="6"/>
        <v>36</v>
      </c>
      <c r="Q44" s="24" t="str">
        <f t="shared" si="7"/>
        <v>LARA FARIA</v>
      </c>
      <c r="R44" s="24" t="str">
        <f>IF($L44="","",VLOOKUP(Q44,LISTAS!$F$5:$G$1006,2,0))</f>
        <v>COLÉGIO ATENEU - SCS</v>
      </c>
      <c r="S44" s="36">
        <f t="shared" si="8"/>
        <v>28.1</v>
      </c>
      <c r="T44" s="25" t="str">
        <f t="shared" si="9"/>
        <v/>
      </c>
      <c r="U44" s="25" t="str">
        <f t="shared" si="10"/>
        <v/>
      </c>
    </row>
    <row r="45" spans="2:21" ht="16.5" x14ac:dyDescent="0.3">
      <c r="B45" s="26" t="s">
        <v>715</v>
      </c>
      <c r="C45" s="22" t="str">
        <f>IF(B45="","",VLOOKUP(B45,LISTAS!$F$5:$G$1006,2,0))</f>
        <v>IEBURIX -SBC</v>
      </c>
      <c r="D45" s="35">
        <v>14.8</v>
      </c>
      <c r="E45" s="35">
        <v>15.8</v>
      </c>
      <c r="F45" s="35">
        <f t="shared" si="11"/>
        <v>30.6</v>
      </c>
      <c r="G45" s="5"/>
      <c r="H45" s="48">
        <f t="shared" si="3"/>
        <v>30.645000000000003</v>
      </c>
      <c r="I45" s="63" t="str">
        <f t="shared" si="4"/>
        <v>ALICE COIMBRA PINHEIRO</v>
      </c>
      <c r="J45" s="63" t="str">
        <f t="shared" si="4"/>
        <v>IEBURIX -SBC</v>
      </c>
      <c r="K45" s="48">
        <f t="shared" si="1"/>
        <v>30.6</v>
      </c>
      <c r="L45" s="69">
        <f t="shared" si="2"/>
        <v>30.645000000000003</v>
      </c>
      <c r="M45" s="67">
        <f t="shared" si="5"/>
        <v>27.917999999999999</v>
      </c>
      <c r="N45" s="49">
        <v>37</v>
      </c>
      <c r="O45" s="28"/>
      <c r="P45" s="47">
        <f t="shared" si="6"/>
        <v>37</v>
      </c>
      <c r="Q45" s="24" t="str">
        <f t="shared" si="7"/>
        <v>JULIA SOARES CORREA</v>
      </c>
      <c r="R45" s="24" t="str">
        <f>IF($L45="","",VLOOKUP(Q45,LISTAS!$F$5:$G$1006,2,0))</f>
        <v>LICEU JARDIM</v>
      </c>
      <c r="S45" s="36">
        <f t="shared" si="8"/>
        <v>27.9</v>
      </c>
      <c r="T45" s="25" t="str">
        <f t="shared" si="9"/>
        <v/>
      </c>
      <c r="U45" s="25" t="str">
        <f t="shared" si="10"/>
        <v/>
      </c>
    </row>
    <row r="46" spans="2:21" ht="16.5" x14ac:dyDescent="0.3">
      <c r="B46" s="26" t="s">
        <v>178</v>
      </c>
      <c r="C46" s="22" t="str">
        <f>IF(B46="","",VLOOKUP(B46,LISTAS!$F$5:$G$1006,2,0))</f>
        <v>IEBURIX -SBC</v>
      </c>
      <c r="D46" s="35">
        <v>15.3</v>
      </c>
      <c r="E46" s="35">
        <v>15.6</v>
      </c>
      <c r="F46" s="35">
        <f t="shared" si="11"/>
        <v>30.9</v>
      </c>
      <c r="G46" s="5"/>
      <c r="H46" s="48">
        <f t="shared" si="3"/>
        <v>30.945999999999998</v>
      </c>
      <c r="I46" s="63" t="str">
        <f t="shared" si="4"/>
        <v>MANUELLA FRANCO DOS SANTOS</v>
      </c>
      <c r="J46" s="63" t="str">
        <f t="shared" si="4"/>
        <v>IEBURIX -SBC</v>
      </c>
      <c r="K46" s="48">
        <f t="shared" si="1"/>
        <v>30.9</v>
      </c>
      <c r="L46" s="69">
        <f t="shared" si="2"/>
        <v>30.945999999999998</v>
      </c>
      <c r="M46" s="67">
        <f t="shared" si="5"/>
        <v>27.846999999999998</v>
      </c>
      <c r="N46" s="49">
        <v>38</v>
      </c>
      <c r="O46" s="28"/>
      <c r="P46" s="47">
        <f t="shared" si="6"/>
        <v>39</v>
      </c>
      <c r="Q46" s="24" t="str">
        <f t="shared" si="7"/>
        <v>MARIA LUÍSA DE LIMA SOUSA</v>
      </c>
      <c r="R46" s="24" t="str">
        <f>IF($L46="","",VLOOKUP(Q46,LISTAS!$F$5:$G$1006,2,0))</f>
        <v>IEBURIX -SBC</v>
      </c>
      <c r="S46" s="36">
        <f t="shared" si="8"/>
        <v>27.799999999999997</v>
      </c>
      <c r="T46" s="25" t="str">
        <f t="shared" si="9"/>
        <v/>
      </c>
      <c r="U46" s="25" t="str">
        <f t="shared" si="10"/>
        <v/>
      </c>
    </row>
    <row r="47" spans="2:21" ht="16.5" x14ac:dyDescent="0.3">
      <c r="B47" s="26" t="s">
        <v>179</v>
      </c>
      <c r="C47" s="22" t="str">
        <f>IF(B47="","",VLOOKUP(B47,LISTAS!$F$5:$G$1006,2,0))</f>
        <v>IEBURIX -SBC</v>
      </c>
      <c r="D47" s="35">
        <v>14.7</v>
      </c>
      <c r="E47" s="35">
        <v>13.1</v>
      </c>
      <c r="F47" s="35">
        <f t="shared" si="11"/>
        <v>27.799999999999997</v>
      </c>
      <c r="G47" s="5"/>
      <c r="H47" s="48">
        <f t="shared" si="3"/>
        <v>27.846999999999998</v>
      </c>
      <c r="I47" s="63" t="str">
        <f t="shared" si="4"/>
        <v>MARIA LUÍSA DE LIMA SOUSA</v>
      </c>
      <c r="J47" s="63" t="str">
        <f t="shared" si="4"/>
        <v>IEBURIX -SBC</v>
      </c>
      <c r="K47" s="48">
        <f t="shared" si="1"/>
        <v>27.799999999999997</v>
      </c>
      <c r="L47" s="69">
        <f t="shared" si="2"/>
        <v>27.846999999999998</v>
      </c>
      <c r="M47" s="67">
        <f t="shared" si="5"/>
        <v>27.837</v>
      </c>
      <c r="N47" s="49">
        <v>39</v>
      </c>
      <c r="O47" s="28"/>
      <c r="P47" s="47">
        <f t="shared" si="6"/>
        <v>38</v>
      </c>
      <c r="Q47" s="24" t="str">
        <f t="shared" si="7"/>
        <v>ALICE PIONKOSKI PAVANI</v>
      </c>
      <c r="R47" s="24" t="str">
        <f>IF($L47="","",VLOOKUP(Q47,LISTAS!$F$5:$G$1006,2,0))</f>
        <v>COLÉGIO ARBOS - UNIDADE SANTO ANDRÉ</v>
      </c>
      <c r="S47" s="36">
        <f t="shared" si="8"/>
        <v>27.8</v>
      </c>
      <c r="T47" s="25" t="str">
        <f t="shared" si="9"/>
        <v/>
      </c>
      <c r="U47" s="25" t="str">
        <f t="shared" si="10"/>
        <v/>
      </c>
    </row>
    <row r="48" spans="2:21" ht="16.5" x14ac:dyDescent="0.3">
      <c r="B48" s="26" t="s">
        <v>716</v>
      </c>
      <c r="C48" s="22" t="str">
        <f>IF(B48="","",VLOOKUP(B48,LISTAS!$F$5:$G$1006,2,0))</f>
        <v>IEBURIX -SBC</v>
      </c>
      <c r="D48" s="35">
        <v>15</v>
      </c>
      <c r="E48" s="35">
        <v>15.4</v>
      </c>
      <c r="F48" s="35">
        <f t="shared" si="11"/>
        <v>30.4</v>
      </c>
      <c r="G48" s="5"/>
      <c r="H48" s="48">
        <f t="shared" si="3"/>
        <v>30.447999999999997</v>
      </c>
      <c r="I48" s="63" t="str">
        <f t="shared" si="4"/>
        <v>MARIANA PEREIRA VERTERO</v>
      </c>
      <c r="J48" s="63" t="str">
        <f t="shared" si="4"/>
        <v>IEBURIX -SBC</v>
      </c>
      <c r="K48" s="48">
        <f t="shared" si="1"/>
        <v>30.4</v>
      </c>
      <c r="L48" s="69">
        <f t="shared" si="2"/>
        <v>30.447999999999997</v>
      </c>
      <c r="M48" s="67">
        <f t="shared" si="5"/>
        <v>27.550999999999998</v>
      </c>
      <c r="N48" s="49">
        <v>40</v>
      </c>
      <c r="O48" s="28"/>
      <c r="P48" s="47">
        <f t="shared" si="6"/>
        <v>40</v>
      </c>
      <c r="Q48" s="24" t="str">
        <f t="shared" si="7"/>
        <v>ISABELLE BENEVIDES</v>
      </c>
      <c r="R48" s="24" t="str">
        <f>IF($L48="","",VLOOKUP(Q48,LISTAS!$F$5:$G$1006,2,0))</f>
        <v>ARBOS S.B.C.</v>
      </c>
      <c r="S48" s="36">
        <f t="shared" si="8"/>
        <v>27.5</v>
      </c>
      <c r="T48" s="25" t="str">
        <f t="shared" si="9"/>
        <v/>
      </c>
      <c r="U48" s="25" t="str">
        <f t="shared" si="10"/>
        <v/>
      </c>
    </row>
    <row r="49" spans="2:21" ht="16.5" x14ac:dyDescent="0.3">
      <c r="B49" s="26" t="s">
        <v>795</v>
      </c>
      <c r="C49" s="22" t="str">
        <f>IF(B49="","",VLOOKUP(B49,LISTAS!$F$5:$G$1006,2,0))</f>
        <v>ARBOS S.B.C.</v>
      </c>
      <c r="D49" s="35">
        <v>13.9</v>
      </c>
      <c r="E49" s="35">
        <v>13.4</v>
      </c>
      <c r="F49" s="35">
        <f t="shared" si="11"/>
        <v>27.3</v>
      </c>
      <c r="G49" s="5"/>
      <c r="H49" s="48">
        <f t="shared" si="3"/>
        <v>27.349</v>
      </c>
      <c r="I49" s="63" t="str">
        <f t="shared" si="4"/>
        <v>RAFAELA RUSSI</v>
      </c>
      <c r="J49" s="63" t="str">
        <f t="shared" si="4"/>
        <v>ARBOS S.B.C.</v>
      </c>
      <c r="K49" s="48">
        <f t="shared" si="1"/>
        <v>27.3</v>
      </c>
      <c r="L49" s="69">
        <f t="shared" si="2"/>
        <v>27.349</v>
      </c>
      <c r="M49" s="67">
        <f t="shared" si="5"/>
        <v>27.530999999999999</v>
      </c>
      <c r="N49" s="49">
        <v>41</v>
      </c>
      <c r="O49" s="28"/>
      <c r="P49" s="47">
        <f t="shared" si="6"/>
        <v>40</v>
      </c>
      <c r="Q49" s="24" t="str">
        <f t="shared" si="7"/>
        <v>BIANCA PACHECO XAVIER</v>
      </c>
      <c r="R49" s="24" t="str">
        <f>IF($L49="","",VLOOKUP(Q49,LISTAS!$F$5:$G$1006,2,0))</f>
        <v>COLÉGIO ARBOS S.C.S.</v>
      </c>
      <c r="S49" s="36">
        <f t="shared" si="8"/>
        <v>27.5</v>
      </c>
      <c r="T49" s="25" t="str">
        <f t="shared" si="9"/>
        <v/>
      </c>
      <c r="U49" s="25" t="str">
        <f t="shared" si="10"/>
        <v/>
      </c>
    </row>
    <row r="50" spans="2:21" ht="16.5" x14ac:dyDescent="0.3">
      <c r="B50" s="26" t="s">
        <v>796</v>
      </c>
      <c r="C50" s="22" t="str">
        <f>IF(B50="","",VLOOKUP(B50,LISTAS!$F$5:$G$1006,2,0))</f>
        <v>ARBOS S.B.C.</v>
      </c>
      <c r="D50" s="35">
        <v>14.1</v>
      </c>
      <c r="E50" s="35">
        <v>15.7</v>
      </c>
      <c r="F50" s="35">
        <f t="shared" si="11"/>
        <v>29.799999999999997</v>
      </c>
      <c r="G50" s="5"/>
      <c r="H50" s="48">
        <f t="shared" si="3"/>
        <v>29.849999999999998</v>
      </c>
      <c r="I50" s="63" t="str">
        <f t="shared" si="4"/>
        <v>MARIA CAMACHO</v>
      </c>
      <c r="J50" s="63" t="str">
        <f t="shared" si="4"/>
        <v>ARBOS S.B.C.</v>
      </c>
      <c r="K50" s="48">
        <f t="shared" si="1"/>
        <v>29.799999999999997</v>
      </c>
      <c r="L50" s="69">
        <f t="shared" si="2"/>
        <v>29.849999999999998</v>
      </c>
      <c r="M50" s="67">
        <f t="shared" si="5"/>
        <v>27.521000000000001</v>
      </c>
      <c r="N50" s="49">
        <v>42</v>
      </c>
      <c r="O50" s="28"/>
      <c r="P50" s="47">
        <f t="shared" si="6"/>
        <v>40</v>
      </c>
      <c r="Q50" s="24" t="str">
        <f t="shared" si="7"/>
        <v>LUÍSA VIEIRA GUAZZELLI VINCI</v>
      </c>
      <c r="R50" s="24" t="str">
        <f>IF($L50="","",VLOOKUP(Q50,LISTAS!$F$5:$G$1006,2,0))</f>
        <v>LICEU JARDIM</v>
      </c>
      <c r="S50" s="36">
        <f t="shared" si="8"/>
        <v>27.5</v>
      </c>
      <c r="T50" s="25" t="str">
        <f t="shared" si="9"/>
        <v/>
      </c>
      <c r="U50" s="25" t="str">
        <f t="shared" si="10"/>
        <v/>
      </c>
    </row>
    <row r="51" spans="2:21" ht="16.5" x14ac:dyDescent="0.3">
      <c r="B51" s="26" t="s">
        <v>797</v>
      </c>
      <c r="C51" s="22" t="str">
        <f>IF(B51="","",VLOOKUP(B51,LISTAS!$F$5:$G$1006,2,0))</f>
        <v>ARBOS S.B.C.</v>
      </c>
      <c r="D51" s="35">
        <v>14</v>
      </c>
      <c r="E51" s="35">
        <v>13.5</v>
      </c>
      <c r="F51" s="35">
        <f t="shared" si="11"/>
        <v>27.5</v>
      </c>
      <c r="G51" s="5"/>
      <c r="H51" s="48">
        <f t="shared" si="3"/>
        <v>27.550999999999998</v>
      </c>
      <c r="I51" s="63" t="str">
        <f t="shared" si="4"/>
        <v>ISABELLE BENEVIDES</v>
      </c>
      <c r="J51" s="63" t="str">
        <f t="shared" si="4"/>
        <v>ARBOS S.B.C.</v>
      </c>
      <c r="K51" s="48">
        <f t="shared" si="1"/>
        <v>27.5</v>
      </c>
      <c r="L51" s="69">
        <f t="shared" si="2"/>
        <v>27.550999999999998</v>
      </c>
      <c r="M51" s="67">
        <f t="shared" si="5"/>
        <v>27.363</v>
      </c>
      <c r="N51" s="49">
        <v>43</v>
      </c>
      <c r="O51" s="28"/>
      <c r="P51" s="47">
        <f t="shared" si="6"/>
        <v>43</v>
      </c>
      <c r="Q51" s="24" t="str">
        <f t="shared" si="7"/>
        <v>PAOLA ANDRADE</v>
      </c>
      <c r="R51" s="24" t="str">
        <f>IF($L51="","",VLOOKUP(Q51,LISTAS!$F$5:$G$1006,2,0))</f>
        <v>COLÉGIO ATENEU</v>
      </c>
      <c r="S51" s="36">
        <f t="shared" si="8"/>
        <v>27.3</v>
      </c>
      <c r="T51" s="25" t="str">
        <f t="shared" si="9"/>
        <v/>
      </c>
      <c r="U51" s="25" t="str">
        <f t="shared" si="10"/>
        <v/>
      </c>
    </row>
    <row r="52" spans="2:21" ht="16.5" x14ac:dyDescent="0.3">
      <c r="B52" s="26" t="s">
        <v>798</v>
      </c>
      <c r="C52" s="22" t="str">
        <f>IF(B52="","",VLOOKUP(B52,LISTAS!$F$5:$G$1006,2,0))</f>
        <v>ARBOS S.B.C.</v>
      </c>
      <c r="D52" s="35">
        <v>0</v>
      </c>
      <c r="E52" s="35">
        <v>0</v>
      </c>
      <c r="F52" s="35">
        <f t="shared" si="11"/>
        <v>0</v>
      </c>
      <c r="G52" s="5"/>
      <c r="H52" s="48">
        <f t="shared" si="3"/>
        <v>5.1999999999999998E-2</v>
      </c>
      <c r="I52" s="63" t="str">
        <f t="shared" si="4"/>
        <v>LAURA GONÇALVES</v>
      </c>
      <c r="J52" s="63" t="str">
        <f t="shared" si="4"/>
        <v>ARBOS S.B.C.</v>
      </c>
      <c r="K52" s="48">
        <f t="shared" si="1"/>
        <v>0</v>
      </c>
      <c r="L52" s="69">
        <f t="shared" si="2"/>
        <v>5.1999999999999998E-2</v>
      </c>
      <c r="M52" s="67">
        <f t="shared" si="5"/>
        <v>27.360999999999997</v>
      </c>
      <c r="N52" s="49">
        <v>44</v>
      </c>
      <c r="O52" s="28"/>
      <c r="P52" s="47">
        <f t="shared" si="6"/>
        <v>45</v>
      </c>
      <c r="Q52" s="24" t="str">
        <f t="shared" si="7"/>
        <v>JULIA MIRANDA</v>
      </c>
      <c r="R52" s="24" t="str">
        <f>IF($L52="","",VLOOKUP(Q52,LISTAS!$F$5:$G$1006,2,0))</f>
        <v>COLÉGIO ATENEU</v>
      </c>
      <c r="S52" s="36">
        <f t="shared" si="8"/>
        <v>27.299999999999997</v>
      </c>
      <c r="T52" s="25" t="str">
        <f t="shared" si="9"/>
        <v/>
      </c>
      <c r="U52" s="25" t="str">
        <f t="shared" si="10"/>
        <v/>
      </c>
    </row>
    <row r="53" spans="2:21" ht="16.5" x14ac:dyDescent="0.3">
      <c r="B53" s="26" t="s">
        <v>436</v>
      </c>
      <c r="C53" s="22" t="str">
        <f>IF(B53="","",VLOOKUP(B53,LISTAS!$F$5:$G$1006,2,0))</f>
        <v>COLÉGIO ATENEU</v>
      </c>
      <c r="D53" s="35">
        <v>14.2</v>
      </c>
      <c r="E53" s="35">
        <v>15.3</v>
      </c>
      <c r="F53" s="35">
        <f t="shared" si="11"/>
        <v>29.5</v>
      </c>
      <c r="G53" s="5"/>
      <c r="H53" s="48">
        <f t="shared" si="3"/>
        <v>29.553000000000001</v>
      </c>
      <c r="I53" s="63" t="str">
        <f t="shared" si="4"/>
        <v>ISABELA NOBREGA CUZZIOL</v>
      </c>
      <c r="J53" s="63" t="str">
        <f t="shared" si="4"/>
        <v>COLÉGIO ATENEU</v>
      </c>
      <c r="K53" s="48">
        <f t="shared" si="1"/>
        <v>29.5</v>
      </c>
      <c r="L53" s="69">
        <f t="shared" si="2"/>
        <v>29.553000000000001</v>
      </c>
      <c r="M53" s="67">
        <f t="shared" si="5"/>
        <v>27.349</v>
      </c>
      <c r="N53" s="49">
        <v>45</v>
      </c>
      <c r="O53" s="28"/>
      <c r="P53" s="47">
        <f t="shared" si="6"/>
        <v>43</v>
      </c>
      <c r="Q53" s="24" t="str">
        <f t="shared" si="7"/>
        <v>RAFAELA RUSSI</v>
      </c>
      <c r="R53" s="24" t="str">
        <f>IF($L53="","",VLOOKUP(Q53,LISTAS!$F$5:$G$1006,2,0))</f>
        <v>ARBOS S.B.C.</v>
      </c>
      <c r="S53" s="36">
        <f t="shared" si="8"/>
        <v>27.3</v>
      </c>
      <c r="T53" s="25" t="str">
        <f t="shared" si="9"/>
        <v/>
      </c>
      <c r="U53" s="25" t="str">
        <f t="shared" si="10"/>
        <v/>
      </c>
    </row>
    <row r="54" spans="2:21" ht="16.5" x14ac:dyDescent="0.3">
      <c r="B54" s="26" t="s">
        <v>710</v>
      </c>
      <c r="C54" s="22" t="str">
        <f>IF(B54="","",VLOOKUP(B54,LISTAS!$F$5:$G$1006,2,0))</f>
        <v>COLÉGIO ATENEU</v>
      </c>
      <c r="D54" s="35">
        <v>13.6</v>
      </c>
      <c r="E54" s="35">
        <v>13.5</v>
      </c>
      <c r="F54" s="35">
        <f t="shared" si="11"/>
        <v>27.1</v>
      </c>
      <c r="G54" s="5"/>
      <c r="H54" s="48">
        <f t="shared" si="3"/>
        <v>27.154</v>
      </c>
      <c r="I54" s="63" t="str">
        <f t="shared" si="4"/>
        <v>ISABELA SEVIERO CAIRES</v>
      </c>
      <c r="J54" s="63" t="str">
        <f t="shared" si="4"/>
        <v>COLÉGIO ATENEU</v>
      </c>
      <c r="K54" s="48">
        <f t="shared" si="1"/>
        <v>27.1</v>
      </c>
      <c r="L54" s="69">
        <f t="shared" si="2"/>
        <v>27.154</v>
      </c>
      <c r="M54" s="67">
        <f t="shared" si="5"/>
        <v>27.154</v>
      </c>
      <c r="N54" s="49">
        <v>46</v>
      </c>
      <c r="O54" s="28"/>
      <c r="P54" s="47">
        <f t="shared" si="6"/>
        <v>46</v>
      </c>
      <c r="Q54" s="24" t="str">
        <f t="shared" si="7"/>
        <v>ISABELA SEVIERO CAIRES</v>
      </c>
      <c r="R54" s="24" t="str">
        <f>IF($L54="","",VLOOKUP(Q54,LISTAS!$F$5:$G$1006,2,0))</f>
        <v>COLÉGIO ATENEU</v>
      </c>
      <c r="S54" s="36">
        <f t="shared" si="8"/>
        <v>27.1</v>
      </c>
      <c r="T54" s="25" t="str">
        <f t="shared" si="9"/>
        <v/>
      </c>
      <c r="U54" s="25" t="str">
        <f t="shared" si="10"/>
        <v/>
      </c>
    </row>
    <row r="55" spans="2:21" ht="16.5" x14ac:dyDescent="0.3">
      <c r="B55" s="26" t="s">
        <v>434</v>
      </c>
      <c r="C55" s="22" t="str">
        <f>IF(B55="","",VLOOKUP(B55,LISTAS!$F$5:$G$1006,2,0))</f>
        <v>COLÉGIO ATENEU</v>
      </c>
      <c r="D55" s="35">
        <v>15.1</v>
      </c>
      <c r="E55" s="35">
        <v>15.5</v>
      </c>
      <c r="F55" s="35">
        <f t="shared" si="11"/>
        <v>30.6</v>
      </c>
      <c r="G55" s="5"/>
      <c r="H55" s="48">
        <f t="shared" si="3"/>
        <v>30.655000000000001</v>
      </c>
      <c r="I55" s="63" t="str">
        <f t="shared" si="4"/>
        <v>ISADORA NOBREGA CUZZIOL</v>
      </c>
      <c r="J55" s="63" t="str">
        <f t="shared" si="4"/>
        <v>COLÉGIO ATENEU</v>
      </c>
      <c r="K55" s="48">
        <f t="shared" si="1"/>
        <v>30.6</v>
      </c>
      <c r="L55" s="69">
        <f t="shared" si="2"/>
        <v>30.655000000000001</v>
      </c>
      <c r="M55" s="67">
        <f t="shared" si="5"/>
        <v>26.942999999999998</v>
      </c>
      <c r="N55" s="49">
        <v>47</v>
      </c>
      <c r="O55" s="28"/>
      <c r="P55" s="47">
        <f t="shared" si="6"/>
        <v>47</v>
      </c>
      <c r="Q55" s="24" t="str">
        <f t="shared" si="7"/>
        <v>ISABELLA MARTINS ROSSINI</v>
      </c>
      <c r="R55" s="24" t="str">
        <f>IF($L55="","",VLOOKUP(Q55,LISTAS!$F$5:$G$1006,2,0))</f>
        <v>COLÉGIO ARBOS - UNIDADE SANTO ANDRÉ</v>
      </c>
      <c r="S55" s="36">
        <f t="shared" si="8"/>
        <v>26.9</v>
      </c>
      <c r="T55" s="25" t="str">
        <f t="shared" si="9"/>
        <v/>
      </c>
      <c r="U55" s="25" t="str">
        <f t="shared" si="10"/>
        <v/>
      </c>
    </row>
    <row r="56" spans="2:21" ht="16.5" x14ac:dyDescent="0.3">
      <c r="B56" s="26" t="s">
        <v>437</v>
      </c>
      <c r="C56" s="22" t="str">
        <f>IF(B56="","",VLOOKUP(B56,LISTAS!$F$5:$G$1006,2,0))</f>
        <v>COLÉGIO ATENEU</v>
      </c>
      <c r="D56" s="35">
        <v>15.2</v>
      </c>
      <c r="E56" s="35">
        <v>13.6</v>
      </c>
      <c r="F56" s="35">
        <f t="shared" si="11"/>
        <v>28.799999999999997</v>
      </c>
      <c r="G56" s="5"/>
      <c r="H56" s="48">
        <f t="shared" si="3"/>
        <v>28.855999999999998</v>
      </c>
      <c r="I56" s="63" t="str">
        <f t="shared" si="4"/>
        <v>LAÍS FREIRE MARIN</v>
      </c>
      <c r="J56" s="63" t="str">
        <f t="shared" si="4"/>
        <v>COLÉGIO ATENEU</v>
      </c>
      <c r="K56" s="48">
        <f t="shared" si="1"/>
        <v>28.799999999999997</v>
      </c>
      <c r="L56" s="69">
        <f t="shared" si="2"/>
        <v>28.855999999999998</v>
      </c>
      <c r="M56" s="67">
        <f t="shared" si="5"/>
        <v>26.863999999999997</v>
      </c>
      <c r="N56" s="49">
        <v>48</v>
      </c>
      <c r="O56" s="28"/>
      <c r="P56" s="47">
        <f t="shared" si="6"/>
        <v>48</v>
      </c>
      <c r="Q56" s="24" t="str">
        <f t="shared" si="7"/>
        <v>ALICE FOGATTO</v>
      </c>
      <c r="R56" s="24" t="str">
        <f>IF($L56="","",VLOOKUP(Q56,LISTAS!$F$5:$G$1006,2,0))</f>
        <v>COLÉGIO ATENEU</v>
      </c>
      <c r="S56" s="36">
        <f t="shared" si="8"/>
        <v>26.799999999999997</v>
      </c>
      <c r="T56" s="25" t="str">
        <f t="shared" si="9"/>
        <v/>
      </c>
      <c r="U56" s="25" t="str">
        <f t="shared" si="10"/>
        <v/>
      </c>
    </row>
    <row r="57" spans="2:21" ht="16.5" x14ac:dyDescent="0.3">
      <c r="B57" s="26" t="s">
        <v>711</v>
      </c>
      <c r="C57" s="22" t="str">
        <f>IF(B57="","",VLOOKUP(B57,LISTAS!$F$5:$G$1006,2,0))</f>
        <v>COLÉGIO ATENEU</v>
      </c>
      <c r="D57" s="35">
        <v>14</v>
      </c>
      <c r="E57" s="35">
        <v>15.4</v>
      </c>
      <c r="F57" s="35">
        <f t="shared" si="11"/>
        <v>29.4</v>
      </c>
      <c r="G57" s="5"/>
      <c r="H57" s="48">
        <f t="shared" si="3"/>
        <v>29.456999999999997</v>
      </c>
      <c r="I57" s="63" t="str">
        <f t="shared" si="4"/>
        <v>MARIA NAZZARO</v>
      </c>
      <c r="J57" s="63" t="str">
        <f t="shared" si="4"/>
        <v>COLÉGIO ATENEU</v>
      </c>
      <c r="K57" s="48">
        <f t="shared" si="1"/>
        <v>29.4</v>
      </c>
      <c r="L57" s="69">
        <f t="shared" si="2"/>
        <v>29.456999999999997</v>
      </c>
      <c r="M57" s="67">
        <f t="shared" si="5"/>
        <v>26.314</v>
      </c>
      <c r="N57" s="49">
        <v>49</v>
      </c>
      <c r="O57" s="28"/>
      <c r="P57" s="47">
        <f t="shared" si="6"/>
        <v>49</v>
      </c>
      <c r="Q57" s="24" t="str">
        <f t="shared" si="7"/>
        <v>HELENA CORDEIRO BAGGIO</v>
      </c>
      <c r="R57" s="24" t="str">
        <f>IF($L57="","",VLOOKUP(Q57,LISTAS!$F$5:$G$1006,2,0))</f>
        <v>LICEU JARDIM</v>
      </c>
      <c r="S57" s="36">
        <f t="shared" si="8"/>
        <v>26.3</v>
      </c>
      <c r="T57" s="25" t="str">
        <f t="shared" si="9"/>
        <v/>
      </c>
      <c r="U57" s="25" t="str">
        <f t="shared" si="10"/>
        <v/>
      </c>
    </row>
    <row r="58" spans="2:21" ht="16.5" x14ac:dyDescent="0.3">
      <c r="B58" s="26" t="s">
        <v>712</v>
      </c>
      <c r="C58" s="22" t="str">
        <f>IF(B58="","",VLOOKUP(B58,LISTAS!$F$5:$G$1006,2,0))</f>
        <v>COLÉGIO IN LIFE</v>
      </c>
      <c r="D58" s="35">
        <v>15.3</v>
      </c>
      <c r="E58" s="35">
        <v>15.8</v>
      </c>
      <c r="F58" s="35">
        <f t="shared" si="11"/>
        <v>31.1</v>
      </c>
      <c r="G58" s="5"/>
      <c r="H58" s="48">
        <f t="shared" si="3"/>
        <v>31.158000000000001</v>
      </c>
      <c r="I58" s="63" t="str">
        <f t="shared" si="4"/>
        <v>YOHANNA VASCONCELOS LAZZARO</v>
      </c>
      <c r="J58" s="63" t="str">
        <f t="shared" si="4"/>
        <v>COLÉGIO IN LIFE</v>
      </c>
      <c r="K58" s="48">
        <f t="shared" si="1"/>
        <v>31.1</v>
      </c>
      <c r="L58" s="69">
        <f t="shared" si="2"/>
        <v>31.158000000000001</v>
      </c>
      <c r="M58" s="67">
        <f t="shared" si="5"/>
        <v>26.231999999999999</v>
      </c>
      <c r="N58" s="49">
        <v>50</v>
      </c>
      <c r="O58" s="28"/>
      <c r="P58" s="47">
        <f t="shared" si="6"/>
        <v>50</v>
      </c>
      <c r="Q58" s="24" t="str">
        <f t="shared" si="7"/>
        <v>MARTINA DE ASSIS CAPPELLANO CURALOV</v>
      </c>
      <c r="R58" s="24" t="str">
        <f>IF($L58="","",VLOOKUP(Q58,LISTAS!$F$5:$G$1006,2,0))</f>
        <v>COLÉGIO ARBOS S.C.S.</v>
      </c>
      <c r="S58" s="36">
        <f t="shared" si="8"/>
        <v>26.2</v>
      </c>
      <c r="T58" s="25" t="str">
        <f t="shared" si="9"/>
        <v/>
      </c>
      <c r="U58" s="25" t="str">
        <f t="shared" si="10"/>
        <v/>
      </c>
    </row>
    <row r="59" spans="2:21" ht="16.5" x14ac:dyDescent="0.3">
      <c r="B59" s="26" t="s">
        <v>847</v>
      </c>
      <c r="C59" s="22" t="str">
        <f>IF(B59="","",VLOOKUP(B59,LISTAS!$F$5:$G$1006,2,0))</f>
        <v>EXTERNATO RIO BRANCO</v>
      </c>
      <c r="D59" s="35">
        <v>14.7</v>
      </c>
      <c r="E59" s="35">
        <v>15.7</v>
      </c>
      <c r="F59" s="35">
        <f t="shared" si="11"/>
        <v>30.4</v>
      </c>
      <c r="G59" s="5"/>
      <c r="H59" s="48">
        <f t="shared" si="3"/>
        <v>30.459</v>
      </c>
      <c r="I59" s="63" t="str">
        <f t="shared" si="4"/>
        <v>LAURA BORTOLATO SICOLI</v>
      </c>
      <c r="J59" s="63" t="str">
        <f t="shared" si="4"/>
        <v>EXTERNATO RIO BRANCO</v>
      </c>
      <c r="K59" s="48">
        <f t="shared" si="1"/>
        <v>30.4</v>
      </c>
      <c r="L59" s="69">
        <f t="shared" si="2"/>
        <v>30.459</v>
      </c>
      <c r="M59" s="67">
        <f t="shared" si="5"/>
        <v>5.1999999999999998E-2</v>
      </c>
      <c r="N59" s="49">
        <v>51</v>
      </c>
      <c r="O59" s="28"/>
      <c r="P59" s="47">
        <f t="shared" si="6"/>
        <v>51</v>
      </c>
      <c r="Q59" s="24" t="str">
        <f t="shared" si="7"/>
        <v>LAURA GONÇALVES</v>
      </c>
      <c r="R59" s="24" t="str">
        <f>IF($L59="","",VLOOKUP(Q59,LISTAS!$F$5:$G$1006,2,0))</f>
        <v>ARBOS S.B.C.</v>
      </c>
      <c r="S59" s="36">
        <f t="shared" si="8"/>
        <v>0</v>
      </c>
      <c r="T59" s="25" t="str">
        <f t="shared" si="9"/>
        <v/>
      </c>
      <c r="U59" s="25" t="str">
        <f t="shared" si="10"/>
        <v/>
      </c>
    </row>
    <row r="60" spans="2:21" ht="16.5" x14ac:dyDescent="0.3">
      <c r="B60" s="26" t="s">
        <v>169</v>
      </c>
      <c r="C60" s="22" t="str">
        <f>IF(B60="","",VLOOKUP(B60,LISTAS!$F$5:$G$1006,2,0))</f>
        <v>EXTERNATO RIO BRANCO</v>
      </c>
      <c r="D60" s="35">
        <v>13.8</v>
      </c>
      <c r="E60" s="35">
        <v>15.3</v>
      </c>
      <c r="F60" s="35">
        <f t="shared" si="11"/>
        <v>29.1</v>
      </c>
      <c r="G60" s="5"/>
      <c r="H60" s="48">
        <f t="shared" si="3"/>
        <v>29.16</v>
      </c>
      <c r="I60" s="63" t="str">
        <f t="shared" si="4"/>
        <v>WANESSA GONÇALVES BATISTA</v>
      </c>
      <c r="J60" s="63" t="str">
        <f t="shared" si="4"/>
        <v>EXTERNATO RIO BRANCO</v>
      </c>
      <c r="K60" s="48">
        <f t="shared" si="1"/>
        <v>29.1</v>
      </c>
      <c r="L60" s="69">
        <f t="shared" si="2"/>
        <v>29.16</v>
      </c>
      <c r="M60" s="67">
        <f t="shared" si="5"/>
        <v>4.2000000000000003E-2</v>
      </c>
      <c r="N60" s="49">
        <v>52</v>
      </c>
      <c r="O60" s="28"/>
      <c r="P60" s="47">
        <f t="shared" si="6"/>
        <v>51</v>
      </c>
      <c r="Q60" s="24" t="str">
        <f t="shared" si="7"/>
        <v>EDUARDA MARQUES</v>
      </c>
      <c r="R60" s="24" t="str">
        <f>IF($L60="","",VLOOKUP(Q60,LISTAS!$F$5:$G$1006,2,0))</f>
        <v>COLÉGIO ARBOS - UNIDADE SANTO ANDRÉ</v>
      </c>
      <c r="S60" s="36">
        <f t="shared" si="8"/>
        <v>0</v>
      </c>
      <c r="T60" s="25" t="str">
        <f t="shared" si="9"/>
        <v/>
      </c>
      <c r="U60" s="25" t="str">
        <f t="shared" si="10"/>
        <v/>
      </c>
    </row>
    <row r="61" spans="2:21" ht="16.5" x14ac:dyDescent="0.3">
      <c r="B61" s="26" t="s">
        <v>883</v>
      </c>
      <c r="C61" s="22" t="str">
        <f>IF(B61="","",VLOOKUP(B61,LISTAS!$F$5:$G$1006,2,0))</f>
        <v>COLÉGIO ATENEU</v>
      </c>
      <c r="D61" s="35">
        <v>14.2</v>
      </c>
      <c r="E61" s="35">
        <v>13.1</v>
      </c>
      <c r="F61" s="35">
        <f t="shared" si="11"/>
        <v>27.299999999999997</v>
      </c>
      <c r="G61" s="5"/>
      <c r="H61" s="48">
        <f t="shared" si="3"/>
        <v>27.360999999999997</v>
      </c>
      <c r="I61" s="63" t="str">
        <f t="shared" si="4"/>
        <v>JULIA MIRANDA</v>
      </c>
      <c r="J61" s="63" t="str">
        <f t="shared" si="4"/>
        <v>COLÉGIO ATENEU</v>
      </c>
      <c r="K61" s="48">
        <f t="shared" si="1"/>
        <v>27.299999999999997</v>
      </c>
      <c r="L61" s="69">
        <f t="shared" si="2"/>
        <v>27.360999999999997</v>
      </c>
      <c r="M61" s="67">
        <f t="shared" si="5"/>
        <v>3.9E-2</v>
      </c>
      <c r="N61" s="49">
        <v>53</v>
      </c>
      <c r="O61" s="28"/>
      <c r="P61" s="47">
        <f t="shared" si="6"/>
        <v>51</v>
      </c>
      <c r="Q61" s="24" t="str">
        <f t="shared" si="7"/>
        <v>ANTONELLA DA MATA ZANDONADI FORMIGARI</v>
      </c>
      <c r="R61" s="24" t="str">
        <f>IF($L61="","",VLOOKUP(Q61,LISTAS!$F$5:$G$1006,2,0))</f>
        <v>COLÉGIO ARBOS - UNIDADE SANTO ANDRÉ</v>
      </c>
      <c r="S61" s="36">
        <f t="shared" si="8"/>
        <v>0</v>
      </c>
      <c r="T61" s="25" t="str">
        <f t="shared" si="9"/>
        <v/>
      </c>
      <c r="U61" s="25" t="str">
        <f t="shared" si="10"/>
        <v/>
      </c>
    </row>
    <row r="62" spans="2:21" ht="16.5" x14ac:dyDescent="0.3">
      <c r="B62" s="26" t="s">
        <v>670</v>
      </c>
      <c r="C62" s="22" t="s">
        <v>709</v>
      </c>
      <c r="D62" s="35">
        <v>14.8</v>
      </c>
      <c r="E62" s="35">
        <v>13.3</v>
      </c>
      <c r="F62" s="35">
        <f t="shared" si="11"/>
        <v>28.1</v>
      </c>
      <c r="G62" s="5"/>
      <c r="H62" s="48">
        <f t="shared" si="3"/>
        <v>28.162000000000003</v>
      </c>
      <c r="I62" s="63" t="str">
        <f t="shared" si="4"/>
        <v>LARA FARIA</v>
      </c>
      <c r="J62" s="63" t="str">
        <f t="shared" si="4"/>
        <v>COLÉGIO ATENEU</v>
      </c>
      <c r="K62" s="48">
        <f t="shared" si="1"/>
        <v>28.1</v>
      </c>
      <c r="L62" s="69">
        <f t="shared" si="2"/>
        <v>28.162000000000003</v>
      </c>
      <c r="M62" s="67">
        <f t="shared" si="5"/>
        <v>3.5999999999999997E-2</v>
      </c>
      <c r="N62" s="49">
        <v>54</v>
      </c>
      <c r="O62" s="28"/>
      <c r="P62" s="47">
        <f t="shared" si="6"/>
        <v>51</v>
      </c>
      <c r="Q62" s="24" t="str">
        <f t="shared" si="7"/>
        <v>MELISSA MOUSSI ASSIM</v>
      </c>
      <c r="R62" s="24" t="str">
        <f>IF($L62="","",VLOOKUP(Q62,LISTAS!$F$5:$G$1006,2,0))</f>
        <v>COLÉGIO ARBOS S.C.S.</v>
      </c>
      <c r="S62" s="36">
        <f t="shared" si="8"/>
        <v>0</v>
      </c>
      <c r="T62" s="25" t="str">
        <f t="shared" si="9"/>
        <v/>
      </c>
      <c r="U62" s="25" t="str">
        <f t="shared" si="10"/>
        <v/>
      </c>
    </row>
    <row r="63" spans="2:21" ht="16.5" x14ac:dyDescent="0.3">
      <c r="B63" s="26" t="s">
        <v>884</v>
      </c>
      <c r="C63" s="22" t="str">
        <f>IF(B63="","",VLOOKUP(B63,LISTAS!$F$5:$G$1006,2,0))</f>
        <v>COLÉGIO ATENEU</v>
      </c>
      <c r="D63" s="35">
        <v>13.8</v>
      </c>
      <c r="E63" s="35">
        <v>13.5</v>
      </c>
      <c r="F63" s="35">
        <f t="shared" si="11"/>
        <v>27.3</v>
      </c>
      <c r="G63" s="5"/>
      <c r="H63" s="48">
        <f t="shared" si="3"/>
        <v>27.363</v>
      </c>
      <c r="I63" s="63" t="str">
        <f t="shared" si="4"/>
        <v>PAOLA ANDRADE</v>
      </c>
      <c r="J63" s="63" t="str">
        <f t="shared" si="4"/>
        <v>COLÉGIO ATENEU</v>
      </c>
      <c r="K63" s="48">
        <f t="shared" si="1"/>
        <v>27.3</v>
      </c>
      <c r="L63" s="69">
        <f t="shared" si="2"/>
        <v>27.363</v>
      </c>
      <c r="M63" s="67">
        <f t="shared" si="5"/>
        <v>3.4000000000000002E-2</v>
      </c>
      <c r="N63" s="49">
        <v>55</v>
      </c>
      <c r="O63" s="28"/>
      <c r="P63" s="47">
        <f t="shared" si="6"/>
        <v>51</v>
      </c>
      <c r="Q63" s="24" t="str">
        <f t="shared" si="7"/>
        <v>BEATRIZ CALEGARI</v>
      </c>
      <c r="R63" s="24" t="str">
        <f>IF($L63="","",VLOOKUP(Q63,LISTAS!$F$5:$G$1006,2,0))</f>
        <v>COLÉGIO ARBOS S.C.S.</v>
      </c>
      <c r="S63" s="36">
        <f t="shared" si="8"/>
        <v>0</v>
      </c>
      <c r="T63" s="25" t="str">
        <f t="shared" si="9"/>
        <v/>
      </c>
      <c r="U63" s="25" t="str">
        <f t="shared" si="10"/>
        <v/>
      </c>
    </row>
    <row r="64" spans="2:21" ht="16.5" x14ac:dyDescent="0.3">
      <c r="B64" s="26" t="s">
        <v>885</v>
      </c>
      <c r="C64" s="22" t="str">
        <f>IF(B64="","",VLOOKUP(B64,LISTAS!$F$5:$G$1006,2,0))</f>
        <v>COLÉGIO ATENEU</v>
      </c>
      <c r="D64" s="35">
        <v>13.6</v>
      </c>
      <c r="E64" s="35">
        <v>13.2</v>
      </c>
      <c r="F64" s="35">
        <f t="shared" si="11"/>
        <v>26.799999999999997</v>
      </c>
      <c r="G64" s="5"/>
      <c r="H64" s="48">
        <f t="shared" si="3"/>
        <v>26.863999999999997</v>
      </c>
      <c r="I64" s="63" t="str">
        <f t="shared" si="4"/>
        <v>ALICE FOGATTO</v>
      </c>
      <c r="J64" s="63" t="str">
        <f t="shared" si="4"/>
        <v>COLÉGIO ATENEU</v>
      </c>
      <c r="K64" s="48">
        <f t="shared" si="1"/>
        <v>26.799999999999997</v>
      </c>
      <c r="L64" s="69">
        <f t="shared" si="2"/>
        <v>26.863999999999997</v>
      </c>
      <c r="M64" s="67">
        <f t="shared" si="5"/>
        <v>3.3000000000000002E-2</v>
      </c>
      <c r="N64" s="49">
        <v>56</v>
      </c>
      <c r="O64" s="28"/>
      <c r="P64" s="47">
        <f t="shared" si="6"/>
        <v>51</v>
      </c>
      <c r="Q64" s="24" t="str">
        <f t="shared" si="7"/>
        <v>ALICE GALI BEGLIOMINI</v>
      </c>
      <c r="R64" s="24" t="str">
        <f>IF($L64="","",VLOOKUP(Q64,LISTAS!$F$5:$G$1006,2,0))</f>
        <v>COLÉGIO ARBOS S.C.S.</v>
      </c>
      <c r="S64" s="36">
        <f t="shared" si="8"/>
        <v>0</v>
      </c>
      <c r="T64" s="25" t="str">
        <f t="shared" si="9"/>
        <v/>
      </c>
      <c r="U64" s="25" t="str">
        <f t="shared" si="10"/>
        <v/>
      </c>
    </row>
    <row r="65" spans="2:21" ht="16.5" x14ac:dyDescent="0.3">
      <c r="B65" s="26" t="s">
        <v>886</v>
      </c>
      <c r="C65" s="22" t="str">
        <f>IF(B65="","",VLOOKUP(B65,LISTAS!$F$5:$G$1006,2,0))</f>
        <v>IEBURIX -SBC</v>
      </c>
      <c r="D65" s="35">
        <v>14.8</v>
      </c>
      <c r="E65" s="35">
        <v>15.3</v>
      </c>
      <c r="F65" s="35">
        <f t="shared" si="11"/>
        <v>30.1</v>
      </c>
      <c r="G65" s="5"/>
      <c r="H65" s="48">
        <f t="shared" si="3"/>
        <v>30.165000000000003</v>
      </c>
      <c r="I65" s="63" t="str">
        <f t="shared" si="4"/>
        <v>LORENA MARIA</v>
      </c>
      <c r="J65" s="63" t="str">
        <f t="shared" si="4"/>
        <v>IEBURIX -SBC</v>
      </c>
      <c r="K65" s="48">
        <f t="shared" si="1"/>
        <v>30.1</v>
      </c>
      <c r="L65" s="69">
        <f t="shared" si="2"/>
        <v>30.165000000000003</v>
      </c>
      <c r="M65" s="67">
        <f t="shared" si="5"/>
        <v>1.0999999999999999E-2</v>
      </c>
      <c r="N65" s="49">
        <v>57</v>
      </c>
      <c r="O65" s="28"/>
      <c r="P65" s="47">
        <f t="shared" si="6"/>
        <v>51</v>
      </c>
      <c r="Q65" s="24" t="str">
        <f t="shared" si="7"/>
        <v>BELLA GUIDOLIN GERALDINI</v>
      </c>
      <c r="R65" s="24" t="str">
        <f>IF($L65="","",VLOOKUP(Q65,LISTAS!$F$5:$G$1006,2,0))</f>
        <v>LICEU JARDIM</v>
      </c>
      <c r="S65" s="36">
        <f t="shared" si="8"/>
        <v>0</v>
      </c>
      <c r="T65" s="25" t="str">
        <f t="shared" si="9"/>
        <v/>
      </c>
      <c r="U65" s="25" t="str">
        <f t="shared" si="10"/>
        <v/>
      </c>
    </row>
    <row r="66" spans="2:21" ht="16.5" x14ac:dyDescent="0.3">
      <c r="B66" s="26"/>
      <c r="C66" s="22" t="str">
        <f>IF(B66="","",VLOOKUP(B66,LISTAS!$F$5:$G$1006,2,0))</f>
        <v/>
      </c>
      <c r="D66" s="35"/>
      <c r="E66" s="35"/>
      <c r="F66" s="35" t="str">
        <f t="shared" si="11"/>
        <v/>
      </c>
      <c r="G66" s="5"/>
      <c r="H66" s="48" t="str">
        <f t="shared" si="3"/>
        <v/>
      </c>
      <c r="I66" s="63" t="str">
        <f t="shared" si="4"/>
        <v/>
      </c>
      <c r="J66" s="63" t="str">
        <f t="shared" si="4"/>
        <v/>
      </c>
      <c r="K66" s="48" t="str">
        <f t="shared" si="1"/>
        <v/>
      </c>
      <c r="L66" s="69" t="str">
        <f t="shared" si="2"/>
        <v/>
      </c>
      <c r="M66" s="67" t="str">
        <f t="shared" si="5"/>
        <v/>
      </c>
      <c r="N66" s="49">
        <v>58</v>
      </c>
      <c r="O66" s="28"/>
      <c r="P66" s="47" t="str">
        <f t="shared" si="6"/>
        <v/>
      </c>
      <c r="Q66" s="24" t="str">
        <f t="shared" si="7"/>
        <v/>
      </c>
      <c r="R66" s="24" t="str">
        <f>IF($L66="","",VLOOKUP(Q66,LISTAS!$F$5:$G$1006,2,0))</f>
        <v/>
      </c>
      <c r="S66" s="36" t="str">
        <f t="shared" si="8"/>
        <v/>
      </c>
      <c r="T66" s="25" t="str">
        <f t="shared" si="9"/>
        <v/>
      </c>
      <c r="U66" s="25" t="str">
        <f t="shared" si="10"/>
        <v/>
      </c>
    </row>
    <row r="67" spans="2:21" ht="16.5" x14ac:dyDescent="0.3">
      <c r="B67" s="26"/>
      <c r="C67" s="22" t="str">
        <f>IF(B67="","",VLOOKUP(B67,LISTAS!$F$5:$G$1006,2,0))</f>
        <v/>
      </c>
      <c r="D67" s="35"/>
      <c r="E67" s="35"/>
      <c r="F67" s="35" t="str">
        <f t="shared" si="11"/>
        <v/>
      </c>
      <c r="G67" s="5"/>
      <c r="H67" s="48" t="str">
        <f t="shared" si="3"/>
        <v/>
      </c>
      <c r="I67" s="63" t="str">
        <f t="shared" si="4"/>
        <v/>
      </c>
      <c r="J67" s="63" t="str">
        <f t="shared" si="4"/>
        <v/>
      </c>
      <c r="K67" s="48" t="str">
        <f t="shared" si="1"/>
        <v/>
      </c>
      <c r="L67" s="69" t="str">
        <f t="shared" si="2"/>
        <v/>
      </c>
      <c r="M67" s="67" t="str">
        <f t="shared" si="5"/>
        <v/>
      </c>
      <c r="N67" s="49">
        <v>59</v>
      </c>
      <c r="O67" s="28"/>
      <c r="P67" s="47" t="str">
        <f t="shared" si="6"/>
        <v/>
      </c>
      <c r="Q67" s="24" t="str">
        <f t="shared" si="7"/>
        <v/>
      </c>
      <c r="R67" s="24" t="str">
        <f>IF($L67="","",VLOOKUP(Q67,LISTAS!$F$5:$G$1006,2,0))</f>
        <v/>
      </c>
      <c r="S67" s="36" t="str">
        <f t="shared" si="8"/>
        <v/>
      </c>
      <c r="T67" s="25" t="str">
        <f t="shared" si="9"/>
        <v/>
      </c>
      <c r="U67" s="25" t="str">
        <f t="shared" si="10"/>
        <v/>
      </c>
    </row>
    <row r="68" spans="2:21" ht="16.5" x14ac:dyDescent="0.3">
      <c r="B68" s="26"/>
      <c r="C68" s="22" t="str">
        <f>IF(B68="","",VLOOKUP(B68,LISTAS!$F$5:$G$1006,2,0))</f>
        <v/>
      </c>
      <c r="D68" s="35"/>
      <c r="E68" s="35"/>
      <c r="F68" s="35" t="str">
        <f t="shared" si="11"/>
        <v/>
      </c>
      <c r="G68" s="5"/>
      <c r="H68" s="48" t="str">
        <f t="shared" si="3"/>
        <v/>
      </c>
      <c r="I68" s="63" t="str">
        <f t="shared" si="4"/>
        <v/>
      </c>
      <c r="J68" s="63" t="str">
        <f t="shared" si="4"/>
        <v/>
      </c>
      <c r="K68" s="48" t="str">
        <f t="shared" si="1"/>
        <v/>
      </c>
      <c r="L68" s="69" t="str">
        <f t="shared" si="2"/>
        <v/>
      </c>
      <c r="M68" s="67" t="str">
        <f t="shared" si="5"/>
        <v/>
      </c>
      <c r="N68" s="49">
        <v>60</v>
      </c>
      <c r="O68" s="28"/>
      <c r="P68" s="47" t="str">
        <f t="shared" si="6"/>
        <v/>
      </c>
      <c r="Q68" s="24" t="str">
        <f t="shared" si="7"/>
        <v/>
      </c>
      <c r="R68" s="24" t="str">
        <f>IF($L68="","",VLOOKUP(Q68,LISTAS!$F$5:$G$1006,2,0))</f>
        <v/>
      </c>
      <c r="S68" s="36" t="str">
        <f t="shared" si="8"/>
        <v/>
      </c>
      <c r="T68" s="25" t="str">
        <f t="shared" si="9"/>
        <v/>
      </c>
      <c r="U68" s="25" t="str">
        <f t="shared" si="10"/>
        <v/>
      </c>
    </row>
    <row r="69" spans="2:21" ht="16.5" x14ac:dyDescent="0.3">
      <c r="B69" s="26"/>
      <c r="C69" s="22" t="str">
        <f>IF(B69="","",VLOOKUP(B69,LISTAS!$F$5:$G$1006,2,0))</f>
        <v/>
      </c>
      <c r="D69" s="35"/>
      <c r="E69" s="35"/>
      <c r="F69" s="35" t="str">
        <f t="shared" si="11"/>
        <v/>
      </c>
      <c r="G69" s="5"/>
      <c r="H69" s="48" t="str">
        <f t="shared" si="3"/>
        <v/>
      </c>
      <c r="I69" s="63" t="str">
        <f t="shared" si="4"/>
        <v/>
      </c>
      <c r="J69" s="63" t="str">
        <f t="shared" si="4"/>
        <v/>
      </c>
      <c r="K69" s="48" t="str">
        <f t="shared" si="1"/>
        <v/>
      </c>
      <c r="L69" s="69" t="str">
        <f t="shared" si="2"/>
        <v/>
      </c>
      <c r="M69" s="67" t="str">
        <f t="shared" si="5"/>
        <v/>
      </c>
      <c r="N69" s="49">
        <v>61</v>
      </c>
      <c r="O69" s="28"/>
      <c r="P69" s="47" t="str">
        <f t="shared" si="6"/>
        <v/>
      </c>
      <c r="Q69" s="24" t="str">
        <f t="shared" si="7"/>
        <v/>
      </c>
      <c r="R69" s="24" t="str">
        <f>IF($L69="","",VLOOKUP(Q69,LISTAS!$F$5:$G$1006,2,0))</f>
        <v/>
      </c>
      <c r="S69" s="36" t="str">
        <f t="shared" si="8"/>
        <v/>
      </c>
      <c r="T69" s="25" t="str">
        <f t="shared" si="9"/>
        <v/>
      </c>
      <c r="U69" s="25" t="str">
        <f t="shared" si="10"/>
        <v/>
      </c>
    </row>
    <row r="70" spans="2:21" ht="16.5" x14ac:dyDescent="0.3">
      <c r="B70" s="26"/>
      <c r="C70" s="22" t="str">
        <f>IF(B70="","",VLOOKUP(B70,LISTAS!$F$5:$G$1006,2,0))</f>
        <v/>
      </c>
      <c r="D70" s="35"/>
      <c r="E70" s="35"/>
      <c r="F70" s="35" t="str">
        <f t="shared" si="11"/>
        <v/>
      </c>
      <c r="G70" s="5"/>
      <c r="H70" s="48" t="str">
        <f t="shared" si="3"/>
        <v/>
      </c>
      <c r="I70" s="63" t="str">
        <f t="shared" si="4"/>
        <v/>
      </c>
      <c r="J70" s="63" t="str">
        <f t="shared" si="4"/>
        <v/>
      </c>
      <c r="K70" s="48" t="str">
        <f t="shared" si="1"/>
        <v/>
      </c>
      <c r="L70" s="69" t="str">
        <f t="shared" si="2"/>
        <v/>
      </c>
      <c r="M70" s="67" t="str">
        <f t="shared" si="5"/>
        <v/>
      </c>
      <c r="N70" s="49">
        <v>62</v>
      </c>
      <c r="O70" s="28"/>
      <c r="P70" s="47" t="str">
        <f t="shared" si="6"/>
        <v/>
      </c>
      <c r="Q70" s="24" t="str">
        <f t="shared" si="7"/>
        <v/>
      </c>
      <c r="R70" s="24" t="str">
        <f>IF($L70="","",VLOOKUP(Q70,LISTAS!$F$5:$G$1006,2,0))</f>
        <v/>
      </c>
      <c r="S70" s="36" t="str">
        <f t="shared" si="8"/>
        <v/>
      </c>
      <c r="T70" s="25" t="str">
        <f t="shared" si="9"/>
        <v/>
      </c>
      <c r="U70" s="25" t="str">
        <f t="shared" si="10"/>
        <v/>
      </c>
    </row>
    <row r="71" spans="2:21" ht="16.5" x14ac:dyDescent="0.3">
      <c r="B71" s="26"/>
      <c r="C71" s="22" t="str">
        <f>IF(B71="","",VLOOKUP(B71,LISTAS!$F$5:$G$1006,2,0))</f>
        <v/>
      </c>
      <c r="D71" s="35"/>
      <c r="E71" s="35"/>
      <c r="F71" s="35" t="str">
        <f t="shared" si="11"/>
        <v/>
      </c>
      <c r="G71" s="5"/>
      <c r="H71" s="48" t="str">
        <f t="shared" si="3"/>
        <v/>
      </c>
      <c r="I71" s="63" t="str">
        <f t="shared" si="4"/>
        <v/>
      </c>
      <c r="J71" s="63" t="str">
        <f t="shared" si="4"/>
        <v/>
      </c>
      <c r="K71" s="48" t="str">
        <f t="shared" si="1"/>
        <v/>
      </c>
      <c r="L71" s="69" t="str">
        <f t="shared" si="2"/>
        <v/>
      </c>
      <c r="M71" s="67" t="str">
        <f t="shared" si="5"/>
        <v/>
      </c>
      <c r="N71" s="49">
        <v>63</v>
      </c>
      <c r="O71" s="28"/>
      <c r="P71" s="47" t="str">
        <f t="shared" si="6"/>
        <v/>
      </c>
      <c r="Q71" s="24" t="str">
        <f t="shared" si="7"/>
        <v/>
      </c>
      <c r="R71" s="24" t="str">
        <f>IF($L71="","",VLOOKUP(Q71,LISTAS!$F$5:$G$1006,2,0))</f>
        <v/>
      </c>
      <c r="S71" s="36" t="str">
        <f t="shared" si="8"/>
        <v/>
      </c>
      <c r="T71" s="25" t="str">
        <f t="shared" si="9"/>
        <v/>
      </c>
      <c r="U71" s="25" t="str">
        <f t="shared" si="10"/>
        <v/>
      </c>
    </row>
    <row r="72" spans="2:21" ht="16.5" x14ac:dyDescent="0.3">
      <c r="B72" s="26"/>
      <c r="C72" s="22" t="str">
        <f>IF(B72="","",VLOOKUP(B72,LISTAS!$F$5:$G$1006,2,0))</f>
        <v/>
      </c>
      <c r="D72" s="35"/>
      <c r="E72" s="35"/>
      <c r="F72" s="35" t="str">
        <f t="shared" si="11"/>
        <v/>
      </c>
      <c r="G72" s="5"/>
      <c r="H72" s="48" t="str">
        <f t="shared" si="3"/>
        <v/>
      </c>
      <c r="I72" s="63" t="str">
        <f t="shared" si="4"/>
        <v/>
      </c>
      <c r="J72" s="63" t="str">
        <f t="shared" si="4"/>
        <v/>
      </c>
      <c r="K72" s="48" t="str">
        <f t="shared" si="1"/>
        <v/>
      </c>
      <c r="L72" s="69" t="str">
        <f t="shared" si="2"/>
        <v/>
      </c>
      <c r="M72" s="67" t="str">
        <f t="shared" si="5"/>
        <v/>
      </c>
      <c r="N72" s="49">
        <v>64</v>
      </c>
      <c r="O72" s="28"/>
      <c r="P72" s="47" t="str">
        <f t="shared" si="6"/>
        <v/>
      </c>
      <c r="Q72" s="24" t="str">
        <f t="shared" si="7"/>
        <v/>
      </c>
      <c r="R72" s="24" t="str">
        <f>IF($L72="","",VLOOKUP(Q72,LISTAS!$F$5:$G$1006,2,0))</f>
        <v/>
      </c>
      <c r="S72" s="36" t="str">
        <f t="shared" si="8"/>
        <v/>
      </c>
      <c r="T72" s="25" t="str">
        <f t="shared" si="9"/>
        <v/>
      </c>
      <c r="U72" s="25" t="str">
        <f t="shared" si="10"/>
        <v/>
      </c>
    </row>
    <row r="73" spans="2:21" ht="16.5" x14ac:dyDescent="0.3">
      <c r="B73" s="26"/>
      <c r="C73" s="22" t="str">
        <f>IF(B73="","",VLOOKUP(B73,LISTAS!$F$5:$G$1006,2,0))</f>
        <v/>
      </c>
      <c r="D73" s="35"/>
      <c r="E73" s="35"/>
      <c r="F73" s="35" t="str">
        <f t="shared" ref="F73:F80" si="12">IF(D73="",IF(E73="","",SUM(D73:E73)),SUM(D73:E73))</f>
        <v/>
      </c>
      <c r="G73" s="5"/>
      <c r="H73" s="48" t="str">
        <f t="shared" si="3"/>
        <v/>
      </c>
      <c r="I73" s="63" t="str">
        <f t="shared" si="4"/>
        <v/>
      </c>
      <c r="J73" s="63" t="str">
        <f t="shared" si="4"/>
        <v/>
      </c>
      <c r="K73" s="48" t="str">
        <f t="shared" ref="K73:K108" si="13">IF($L73="","",F73)</f>
        <v/>
      </c>
      <c r="L73" s="69" t="str">
        <f t="shared" ref="L73:L108" si="14">H73</f>
        <v/>
      </c>
      <c r="M73" s="67" t="str">
        <f t="shared" si="5"/>
        <v/>
      </c>
      <c r="N73" s="49">
        <v>65</v>
      </c>
      <c r="O73" s="28"/>
      <c r="P73" s="47" t="str">
        <f t="shared" si="6"/>
        <v/>
      </c>
      <c r="Q73" s="24" t="str">
        <f t="shared" si="7"/>
        <v/>
      </c>
      <c r="R73" s="24" t="str">
        <f>IF($L73="","",VLOOKUP(Q73,LISTAS!$F$5:$G$1006,2,0))</f>
        <v/>
      </c>
      <c r="S73" s="36" t="str">
        <f t="shared" si="8"/>
        <v/>
      </c>
      <c r="T73" s="25" t="str">
        <f t="shared" si="9"/>
        <v/>
      </c>
      <c r="U73" s="25" t="str">
        <f t="shared" si="10"/>
        <v/>
      </c>
    </row>
    <row r="74" spans="2:21" ht="16.5" x14ac:dyDescent="0.3">
      <c r="B74" s="26"/>
      <c r="C74" s="22" t="str">
        <f>IF(B74="","",VLOOKUP(B74,LISTAS!$F$5:$G$1006,2,0))</f>
        <v/>
      </c>
      <c r="D74" s="35"/>
      <c r="E74" s="35"/>
      <c r="F74" s="35" t="str">
        <f t="shared" si="12"/>
        <v/>
      </c>
      <c r="G74" s="5"/>
      <c r="H74" s="48" t="str">
        <f t="shared" ref="H74:H108" si="15">IF(F74="","",F74+(ROW(F74)/1000))</f>
        <v/>
      </c>
      <c r="I74" s="63" t="str">
        <f t="shared" ref="I74:J108" si="16">IF($L74="","",IF(B74="","",B74))</f>
        <v/>
      </c>
      <c r="J74" s="63" t="str">
        <f t="shared" si="16"/>
        <v/>
      </c>
      <c r="K74" s="48" t="str">
        <f t="shared" si="13"/>
        <v/>
      </c>
      <c r="L74" s="69" t="str">
        <f t="shared" si="14"/>
        <v/>
      </c>
      <c r="M74" s="67" t="str">
        <f t="shared" ref="M74:M108" si="17">IF(L74="","",LARGE($L$9:$L$108,N74))</f>
        <v/>
      </c>
      <c r="N74" s="49">
        <v>66</v>
      </c>
      <c r="O74" s="28"/>
      <c r="P74" s="47" t="str">
        <f t="shared" ref="P74:P108" si="18">IF(S74&lt;&gt;"",_xlfn.RANK.EQ(S74,$S$9:$S$108,0),"")</f>
        <v/>
      </c>
      <c r="Q74" s="24" t="str">
        <f t="shared" ref="Q74:Q108" si="19">IF($L74="","",VLOOKUP(M74,$H$9:$K$108,2,0))</f>
        <v/>
      </c>
      <c r="R74" s="24" t="str">
        <f>IF($L74="","",VLOOKUP(Q74,LISTAS!$F$5:$G$1006,2,0))</f>
        <v/>
      </c>
      <c r="S74" s="36" t="str">
        <f t="shared" ref="S74:S108" si="20">IF($L74="","",VLOOKUP(M74,$H$9:$K$108,4,0))</f>
        <v/>
      </c>
      <c r="T74" s="25" t="str">
        <f t="shared" ref="T74:T108" si="21">IF($P74="","",IF(S74=$U$5,"",IF($P74=1,400,IF($P74=2,340,IF($P74=3,300,IF($P74=4,280,IF($P74=5,270,IF($P74=6,260,IF($P74=7,250,IF($P74=8,240,IF($P74=9,200,IF($P74=10,200,IF($P74=11,200,IF($P74=12,200,IF($P74=13,200,IF($P74=14,200,IF($P74=15,200,IF($P74=16,200,IF($P74&gt;16,"","")))))))))))))))))))</f>
        <v/>
      </c>
      <c r="U74" s="25" t="str">
        <f t="shared" ref="U74:U108" si="22">IF(P74="","",IF($S$5="NÃO","",IF(S74=$U$5,"",IF(P74=1,400,IF(P74=2,340,IF(P74=3,300,IF(P74=4,280,IF(P74=5,270,IF(P74=6,260,IF(P74=7,250,IF(P74=8,240,IF(P74=9,200,IF(P74=10,200,IF(P74=11,200,IF(P74=12,200,IF(P74=13,200,IF(P74=14,200,IF(P74=15,200,IF(P74=16,200,IF(P74&gt;16,"",""))))))))))))))))))))</f>
        <v/>
      </c>
    </row>
    <row r="75" spans="2:21" ht="16.5" x14ac:dyDescent="0.3">
      <c r="B75" s="26"/>
      <c r="C75" s="22" t="str">
        <f>IF(B75="","",VLOOKUP(B75,LISTAS!$F$5:$G$1006,2,0))</f>
        <v/>
      </c>
      <c r="D75" s="35"/>
      <c r="E75" s="35"/>
      <c r="F75" s="35" t="str">
        <f t="shared" si="12"/>
        <v/>
      </c>
      <c r="G75" s="5"/>
      <c r="H75" s="48" t="str">
        <f t="shared" si="15"/>
        <v/>
      </c>
      <c r="I75" s="63" t="str">
        <f t="shared" si="16"/>
        <v/>
      </c>
      <c r="J75" s="63" t="str">
        <f t="shared" si="16"/>
        <v/>
      </c>
      <c r="K75" s="48" t="str">
        <f t="shared" si="13"/>
        <v/>
      </c>
      <c r="L75" s="69" t="str">
        <f t="shared" si="14"/>
        <v/>
      </c>
      <c r="M75" s="67" t="str">
        <f t="shared" si="17"/>
        <v/>
      </c>
      <c r="N75" s="49">
        <v>67</v>
      </c>
      <c r="O75" s="28"/>
      <c r="P75" s="47" t="str">
        <f t="shared" si="18"/>
        <v/>
      </c>
      <c r="Q75" s="24" t="str">
        <f t="shared" si="19"/>
        <v/>
      </c>
      <c r="R75" s="24" t="str">
        <f>IF($L75="","",VLOOKUP(Q75,LISTAS!$F$5:$G$1006,2,0))</f>
        <v/>
      </c>
      <c r="S75" s="36" t="str">
        <f t="shared" si="20"/>
        <v/>
      </c>
      <c r="T75" s="25" t="str">
        <f t="shared" si="21"/>
        <v/>
      </c>
      <c r="U75" s="25" t="str">
        <f t="shared" si="22"/>
        <v/>
      </c>
    </row>
    <row r="76" spans="2:21" ht="16.5" x14ac:dyDescent="0.3">
      <c r="B76" s="26"/>
      <c r="C76" s="22" t="str">
        <f>IF(B76="","",VLOOKUP(B76,LISTAS!$F$5:$G$1006,2,0))</f>
        <v/>
      </c>
      <c r="D76" s="35"/>
      <c r="E76" s="35"/>
      <c r="F76" s="35" t="str">
        <f t="shared" si="12"/>
        <v/>
      </c>
      <c r="G76" s="5"/>
      <c r="H76" s="48" t="str">
        <f t="shared" si="15"/>
        <v/>
      </c>
      <c r="I76" s="63" t="str">
        <f t="shared" si="16"/>
        <v/>
      </c>
      <c r="J76" s="63" t="str">
        <f t="shared" si="16"/>
        <v/>
      </c>
      <c r="K76" s="48" t="str">
        <f t="shared" si="13"/>
        <v/>
      </c>
      <c r="L76" s="69" t="str">
        <f t="shared" si="14"/>
        <v/>
      </c>
      <c r="M76" s="67" t="str">
        <f t="shared" si="17"/>
        <v/>
      </c>
      <c r="N76" s="49">
        <v>68</v>
      </c>
      <c r="O76" s="28"/>
      <c r="P76" s="47" t="str">
        <f t="shared" si="18"/>
        <v/>
      </c>
      <c r="Q76" s="24" t="str">
        <f t="shared" si="19"/>
        <v/>
      </c>
      <c r="R76" s="24" t="str">
        <f>IF($L76="","",VLOOKUP(Q76,LISTAS!$F$5:$G$1006,2,0))</f>
        <v/>
      </c>
      <c r="S76" s="36" t="str">
        <f t="shared" si="20"/>
        <v/>
      </c>
      <c r="T76" s="25" t="str">
        <f t="shared" si="21"/>
        <v/>
      </c>
      <c r="U76" s="25" t="str">
        <f t="shared" si="22"/>
        <v/>
      </c>
    </row>
    <row r="77" spans="2:21" ht="16.5" x14ac:dyDescent="0.3">
      <c r="B77" s="26"/>
      <c r="C77" s="22" t="str">
        <f>IF(B77="","",VLOOKUP(B77,LISTAS!$F$5:$G$1006,2,0))</f>
        <v/>
      </c>
      <c r="D77" s="35"/>
      <c r="E77" s="35"/>
      <c r="F77" s="35" t="str">
        <f t="shared" si="12"/>
        <v/>
      </c>
      <c r="G77" s="5"/>
      <c r="H77" s="48" t="str">
        <f t="shared" si="15"/>
        <v/>
      </c>
      <c r="I77" s="63" t="str">
        <f t="shared" si="16"/>
        <v/>
      </c>
      <c r="J77" s="63" t="str">
        <f t="shared" si="16"/>
        <v/>
      </c>
      <c r="K77" s="48" t="str">
        <f t="shared" si="13"/>
        <v/>
      </c>
      <c r="L77" s="69" t="str">
        <f t="shared" si="14"/>
        <v/>
      </c>
      <c r="M77" s="67" t="str">
        <f t="shared" si="17"/>
        <v/>
      </c>
      <c r="N77" s="49">
        <v>69</v>
      </c>
      <c r="O77" s="28"/>
      <c r="P77" s="47" t="str">
        <f t="shared" si="18"/>
        <v/>
      </c>
      <c r="Q77" s="24" t="str">
        <f t="shared" si="19"/>
        <v/>
      </c>
      <c r="R77" s="24" t="str">
        <f>IF($L77="","",VLOOKUP(Q77,LISTAS!$F$5:$G$1006,2,0))</f>
        <v/>
      </c>
      <c r="S77" s="36" t="str">
        <f t="shared" si="20"/>
        <v/>
      </c>
      <c r="T77" s="25" t="str">
        <f t="shared" si="21"/>
        <v/>
      </c>
      <c r="U77" s="25" t="str">
        <f t="shared" si="22"/>
        <v/>
      </c>
    </row>
    <row r="78" spans="2:21" ht="16.5" x14ac:dyDescent="0.3">
      <c r="B78" s="26"/>
      <c r="C78" s="22" t="str">
        <f>IF(B78="","",VLOOKUP(B78,LISTAS!$F$5:$G$1006,2,0))</f>
        <v/>
      </c>
      <c r="D78" s="35"/>
      <c r="E78" s="35"/>
      <c r="F78" s="35" t="str">
        <f t="shared" si="12"/>
        <v/>
      </c>
      <c r="G78" s="5"/>
      <c r="H78" s="48" t="str">
        <f t="shared" si="15"/>
        <v/>
      </c>
      <c r="I78" s="63" t="str">
        <f t="shared" si="16"/>
        <v/>
      </c>
      <c r="J78" s="63" t="str">
        <f t="shared" si="16"/>
        <v/>
      </c>
      <c r="K78" s="48" t="str">
        <f t="shared" si="13"/>
        <v/>
      </c>
      <c r="L78" s="69" t="str">
        <f t="shared" si="14"/>
        <v/>
      </c>
      <c r="M78" s="67" t="str">
        <f t="shared" si="17"/>
        <v/>
      </c>
      <c r="N78" s="49">
        <v>70</v>
      </c>
      <c r="O78" s="28"/>
      <c r="P78" s="47" t="str">
        <f t="shared" si="18"/>
        <v/>
      </c>
      <c r="Q78" s="24" t="str">
        <f t="shared" si="19"/>
        <v/>
      </c>
      <c r="R78" s="24" t="str">
        <f>IF($L78="","",VLOOKUP(Q78,LISTAS!$F$5:$G$1006,2,0))</f>
        <v/>
      </c>
      <c r="S78" s="36" t="str">
        <f t="shared" si="20"/>
        <v/>
      </c>
      <c r="T78" s="25" t="str">
        <f t="shared" si="21"/>
        <v/>
      </c>
      <c r="U78" s="25" t="str">
        <f t="shared" si="22"/>
        <v/>
      </c>
    </row>
    <row r="79" spans="2:21" ht="16.5" x14ac:dyDescent="0.3">
      <c r="B79" s="26"/>
      <c r="C79" s="22" t="str">
        <f>IF(B79="","",VLOOKUP(B79,LISTAS!$F$5:$G$1006,2,0))</f>
        <v/>
      </c>
      <c r="D79" s="35"/>
      <c r="E79" s="35"/>
      <c r="F79" s="35" t="str">
        <f t="shared" si="12"/>
        <v/>
      </c>
      <c r="G79" s="5"/>
      <c r="H79" s="48" t="str">
        <f t="shared" si="15"/>
        <v/>
      </c>
      <c r="I79" s="63" t="str">
        <f t="shared" si="16"/>
        <v/>
      </c>
      <c r="J79" s="63" t="str">
        <f t="shared" si="16"/>
        <v/>
      </c>
      <c r="K79" s="48" t="str">
        <f t="shared" si="13"/>
        <v/>
      </c>
      <c r="L79" s="69" t="str">
        <f t="shared" si="14"/>
        <v/>
      </c>
      <c r="M79" s="67" t="str">
        <f t="shared" si="17"/>
        <v/>
      </c>
      <c r="N79" s="49">
        <v>71</v>
      </c>
      <c r="O79" s="28"/>
      <c r="P79" s="47" t="str">
        <f t="shared" si="18"/>
        <v/>
      </c>
      <c r="Q79" s="24" t="str">
        <f t="shared" si="19"/>
        <v/>
      </c>
      <c r="R79" s="24" t="str">
        <f>IF($L79="","",VLOOKUP(Q79,LISTAS!$F$5:$G$1006,2,0))</f>
        <v/>
      </c>
      <c r="S79" s="36" t="str">
        <f t="shared" si="20"/>
        <v/>
      </c>
      <c r="T79" s="25" t="str">
        <f t="shared" si="21"/>
        <v/>
      </c>
      <c r="U79" s="25" t="str">
        <f t="shared" si="22"/>
        <v/>
      </c>
    </row>
    <row r="80" spans="2:21" ht="16.5" x14ac:dyDescent="0.3">
      <c r="B80" s="141"/>
      <c r="C80" s="22" t="str">
        <f>IF(B80="","",VLOOKUP(B80,LISTAS!$F$5:$G$1006,2,0))</f>
        <v/>
      </c>
      <c r="D80" s="35"/>
      <c r="E80" s="35"/>
      <c r="F80" s="35" t="str">
        <f t="shared" si="12"/>
        <v/>
      </c>
      <c r="G80" s="5"/>
      <c r="H80" s="48" t="str">
        <f t="shared" si="15"/>
        <v/>
      </c>
      <c r="I80" s="63" t="str">
        <f t="shared" si="16"/>
        <v/>
      </c>
      <c r="J80" s="63" t="str">
        <f t="shared" si="16"/>
        <v/>
      </c>
      <c r="K80" s="48" t="str">
        <f t="shared" si="13"/>
        <v/>
      </c>
      <c r="L80" s="69" t="str">
        <f t="shared" si="14"/>
        <v/>
      </c>
      <c r="M80" s="67" t="str">
        <f t="shared" si="17"/>
        <v/>
      </c>
      <c r="N80" s="49">
        <v>72</v>
      </c>
      <c r="O80" s="28"/>
      <c r="P80" s="47" t="str">
        <f t="shared" si="18"/>
        <v/>
      </c>
      <c r="Q80" s="24" t="str">
        <f t="shared" si="19"/>
        <v/>
      </c>
      <c r="R80" s="24" t="str">
        <f>IF($L80="","",VLOOKUP(Q80,LISTAS!$F$5:$G$1006,2,0))</f>
        <v/>
      </c>
      <c r="S80" s="36" t="str">
        <f t="shared" si="20"/>
        <v/>
      </c>
      <c r="T80" s="25" t="str">
        <f t="shared" si="21"/>
        <v/>
      </c>
      <c r="U80" s="25" t="str">
        <f t="shared" si="22"/>
        <v/>
      </c>
    </row>
    <row r="81" spans="2:21" ht="16.5" x14ac:dyDescent="0.3">
      <c r="B81" s="26"/>
      <c r="C81" s="22" t="str">
        <f>IF(B81="","",VLOOKUP(B81,LISTAS!$F$5:$G$1006,2,0))</f>
        <v/>
      </c>
      <c r="D81" s="35"/>
      <c r="E81" s="35"/>
      <c r="F81" s="35" t="str">
        <f t="shared" ref="F81:F108" si="23">IF(D81="",IF(E81="","",SUM(D81:E81)),SUM(D81:E81))</f>
        <v/>
      </c>
      <c r="G81" s="5"/>
      <c r="H81" s="48" t="str">
        <f t="shared" si="15"/>
        <v/>
      </c>
      <c r="I81" s="63" t="str">
        <f t="shared" si="16"/>
        <v/>
      </c>
      <c r="J81" s="63" t="str">
        <f t="shared" si="16"/>
        <v/>
      </c>
      <c r="K81" s="48" t="str">
        <f t="shared" si="13"/>
        <v/>
      </c>
      <c r="L81" s="69" t="str">
        <f t="shared" si="14"/>
        <v/>
      </c>
      <c r="M81" s="67" t="str">
        <f t="shared" si="17"/>
        <v/>
      </c>
      <c r="N81" s="49">
        <v>73</v>
      </c>
      <c r="O81" s="28"/>
      <c r="P81" s="47" t="str">
        <f t="shared" si="18"/>
        <v/>
      </c>
      <c r="Q81" s="24" t="str">
        <f t="shared" si="19"/>
        <v/>
      </c>
      <c r="R81" s="24" t="str">
        <f>IF($L81="","",VLOOKUP(Q81,LISTAS!$F$5:$G$1006,2,0))</f>
        <v/>
      </c>
      <c r="S81" s="36" t="str">
        <f t="shared" si="20"/>
        <v/>
      </c>
      <c r="T81" s="25" t="str">
        <f t="shared" si="21"/>
        <v/>
      </c>
      <c r="U81" s="25" t="str">
        <f t="shared" si="22"/>
        <v/>
      </c>
    </row>
    <row r="82" spans="2:21" ht="16.5" x14ac:dyDescent="0.3">
      <c r="B82" s="26"/>
      <c r="C82" s="22" t="str">
        <f>IF(B82="","",VLOOKUP(B82,LISTAS!$F$5:$G$1006,2,0))</f>
        <v/>
      </c>
      <c r="D82" s="35"/>
      <c r="E82" s="35"/>
      <c r="F82" s="35" t="str">
        <f t="shared" si="23"/>
        <v/>
      </c>
      <c r="G82" s="5"/>
      <c r="H82" s="48" t="str">
        <f t="shared" si="15"/>
        <v/>
      </c>
      <c r="I82" s="63" t="str">
        <f t="shared" si="16"/>
        <v/>
      </c>
      <c r="J82" s="63" t="str">
        <f t="shared" si="16"/>
        <v/>
      </c>
      <c r="K82" s="48" t="str">
        <f t="shared" si="13"/>
        <v/>
      </c>
      <c r="L82" s="69" t="str">
        <f t="shared" si="14"/>
        <v/>
      </c>
      <c r="M82" s="67" t="str">
        <f t="shared" si="17"/>
        <v/>
      </c>
      <c r="N82" s="49">
        <v>74</v>
      </c>
      <c r="O82" s="28"/>
      <c r="P82" s="47" t="str">
        <f t="shared" si="18"/>
        <v/>
      </c>
      <c r="Q82" s="24" t="str">
        <f t="shared" si="19"/>
        <v/>
      </c>
      <c r="R82" s="24" t="str">
        <f>IF($L82="","",VLOOKUP(Q82,LISTAS!$F$5:$G$1006,2,0))</f>
        <v/>
      </c>
      <c r="S82" s="36" t="str">
        <f t="shared" si="20"/>
        <v/>
      </c>
      <c r="T82" s="25" t="str">
        <f t="shared" si="21"/>
        <v/>
      </c>
      <c r="U82" s="25" t="str">
        <f t="shared" si="22"/>
        <v/>
      </c>
    </row>
    <row r="83" spans="2:21" ht="16.5" x14ac:dyDescent="0.3">
      <c r="B83" s="26"/>
      <c r="C83" s="22" t="str">
        <f>IF(B83="","",VLOOKUP(B83,LISTAS!$F$5:$G$1006,2,0))</f>
        <v/>
      </c>
      <c r="D83" s="35"/>
      <c r="E83" s="35"/>
      <c r="F83" s="35" t="str">
        <f t="shared" si="23"/>
        <v/>
      </c>
      <c r="G83" s="5"/>
      <c r="H83" s="48" t="str">
        <f t="shared" si="15"/>
        <v/>
      </c>
      <c r="I83" s="63" t="str">
        <f t="shared" si="16"/>
        <v/>
      </c>
      <c r="J83" s="63" t="str">
        <f t="shared" si="16"/>
        <v/>
      </c>
      <c r="K83" s="48" t="str">
        <f t="shared" si="13"/>
        <v/>
      </c>
      <c r="L83" s="69" t="str">
        <f t="shared" si="14"/>
        <v/>
      </c>
      <c r="M83" s="67" t="str">
        <f t="shared" si="17"/>
        <v/>
      </c>
      <c r="N83" s="49">
        <v>75</v>
      </c>
      <c r="O83" s="28"/>
      <c r="P83" s="47" t="str">
        <f t="shared" si="18"/>
        <v/>
      </c>
      <c r="Q83" s="24" t="str">
        <f t="shared" si="19"/>
        <v/>
      </c>
      <c r="R83" s="24" t="str">
        <f>IF($L83="","",VLOOKUP(Q83,LISTAS!$F$5:$G$1006,2,0))</f>
        <v/>
      </c>
      <c r="S83" s="36" t="str">
        <f t="shared" si="20"/>
        <v/>
      </c>
      <c r="T83" s="25" t="str">
        <f t="shared" si="21"/>
        <v/>
      </c>
      <c r="U83" s="25" t="str">
        <f t="shared" si="22"/>
        <v/>
      </c>
    </row>
    <row r="84" spans="2:21" ht="16.5" x14ac:dyDescent="0.3">
      <c r="B84" s="26"/>
      <c r="C84" s="22" t="str">
        <f>IF(B84="","",VLOOKUP(B84,LISTAS!$F$5:$G$1006,2,0))</f>
        <v/>
      </c>
      <c r="D84" s="35"/>
      <c r="E84" s="35"/>
      <c r="F84" s="35" t="str">
        <f t="shared" si="23"/>
        <v/>
      </c>
      <c r="G84" s="5"/>
      <c r="H84" s="48" t="str">
        <f t="shared" si="15"/>
        <v/>
      </c>
      <c r="I84" s="63" t="str">
        <f t="shared" si="16"/>
        <v/>
      </c>
      <c r="J84" s="63" t="str">
        <f t="shared" si="16"/>
        <v/>
      </c>
      <c r="K84" s="48" t="str">
        <f t="shared" si="13"/>
        <v/>
      </c>
      <c r="L84" s="69" t="str">
        <f t="shared" si="14"/>
        <v/>
      </c>
      <c r="M84" s="67" t="str">
        <f t="shared" si="17"/>
        <v/>
      </c>
      <c r="N84" s="49">
        <v>76</v>
      </c>
      <c r="O84" s="28"/>
      <c r="P84" s="47" t="str">
        <f t="shared" si="18"/>
        <v/>
      </c>
      <c r="Q84" s="24" t="str">
        <f t="shared" si="19"/>
        <v/>
      </c>
      <c r="R84" s="24" t="str">
        <f>IF($L84="","",VLOOKUP(Q84,LISTAS!$F$5:$G$1006,2,0))</f>
        <v/>
      </c>
      <c r="S84" s="36" t="str">
        <f t="shared" si="20"/>
        <v/>
      </c>
      <c r="T84" s="25" t="str">
        <f t="shared" si="21"/>
        <v/>
      </c>
      <c r="U84" s="25" t="str">
        <f t="shared" si="22"/>
        <v/>
      </c>
    </row>
    <row r="85" spans="2:21" ht="16.5" x14ac:dyDescent="0.3">
      <c r="B85" s="26"/>
      <c r="C85" s="22" t="str">
        <f>IF(B85="","",VLOOKUP(B85,LISTAS!$F$5:$G$1006,2,0))</f>
        <v/>
      </c>
      <c r="D85" s="35"/>
      <c r="E85" s="35"/>
      <c r="F85" s="35" t="str">
        <f t="shared" si="23"/>
        <v/>
      </c>
      <c r="G85" s="5"/>
      <c r="H85" s="48" t="str">
        <f t="shared" si="15"/>
        <v/>
      </c>
      <c r="I85" s="63" t="str">
        <f t="shared" si="16"/>
        <v/>
      </c>
      <c r="J85" s="63" t="str">
        <f t="shared" si="16"/>
        <v/>
      </c>
      <c r="K85" s="48" t="str">
        <f t="shared" si="13"/>
        <v/>
      </c>
      <c r="L85" s="69" t="str">
        <f t="shared" si="14"/>
        <v/>
      </c>
      <c r="M85" s="67" t="str">
        <f t="shared" si="17"/>
        <v/>
      </c>
      <c r="N85" s="49">
        <v>77</v>
      </c>
      <c r="O85" s="28"/>
      <c r="P85" s="47" t="str">
        <f t="shared" si="18"/>
        <v/>
      </c>
      <c r="Q85" s="24" t="str">
        <f t="shared" si="19"/>
        <v/>
      </c>
      <c r="R85" s="24" t="str">
        <f>IF($L85="","",VLOOKUP(Q85,LISTAS!$F$5:$G$1006,2,0))</f>
        <v/>
      </c>
      <c r="S85" s="36" t="str">
        <f t="shared" si="20"/>
        <v/>
      </c>
      <c r="T85" s="25" t="str">
        <f t="shared" si="21"/>
        <v/>
      </c>
      <c r="U85" s="25" t="str">
        <f t="shared" si="22"/>
        <v/>
      </c>
    </row>
    <row r="86" spans="2:21" ht="16.5" x14ac:dyDescent="0.3">
      <c r="B86" s="26"/>
      <c r="C86" s="22" t="str">
        <f>IF(B86="","",VLOOKUP(B86,LISTAS!$F$5:$G$1006,2,0))</f>
        <v/>
      </c>
      <c r="D86" s="35"/>
      <c r="E86" s="35"/>
      <c r="F86" s="35" t="str">
        <f t="shared" si="23"/>
        <v/>
      </c>
      <c r="G86" s="5"/>
      <c r="H86" s="48" t="str">
        <f t="shared" si="15"/>
        <v/>
      </c>
      <c r="I86" s="63" t="str">
        <f t="shared" si="16"/>
        <v/>
      </c>
      <c r="J86" s="63" t="str">
        <f t="shared" si="16"/>
        <v/>
      </c>
      <c r="K86" s="48" t="str">
        <f t="shared" si="13"/>
        <v/>
      </c>
      <c r="L86" s="69" t="str">
        <f t="shared" si="14"/>
        <v/>
      </c>
      <c r="M86" s="67" t="str">
        <f t="shared" si="17"/>
        <v/>
      </c>
      <c r="N86" s="49">
        <v>78</v>
      </c>
      <c r="O86" s="28"/>
      <c r="P86" s="47" t="str">
        <f t="shared" si="18"/>
        <v/>
      </c>
      <c r="Q86" s="24" t="str">
        <f t="shared" si="19"/>
        <v/>
      </c>
      <c r="R86" s="24" t="str">
        <f>IF($L86="","",VLOOKUP(Q86,LISTAS!$F$5:$G$1006,2,0))</f>
        <v/>
      </c>
      <c r="S86" s="36" t="str">
        <f t="shared" si="20"/>
        <v/>
      </c>
      <c r="T86" s="25" t="str">
        <f t="shared" si="21"/>
        <v/>
      </c>
      <c r="U86" s="25" t="str">
        <f t="shared" si="22"/>
        <v/>
      </c>
    </row>
    <row r="87" spans="2:21" ht="16.5" x14ac:dyDescent="0.3">
      <c r="B87" s="26"/>
      <c r="C87" s="22" t="str">
        <f>IF(B87="","",VLOOKUP(B87,LISTAS!$F$5:$G$1006,2,0))</f>
        <v/>
      </c>
      <c r="D87" s="35"/>
      <c r="E87" s="35"/>
      <c r="F87" s="35" t="str">
        <f t="shared" si="23"/>
        <v/>
      </c>
      <c r="G87" s="5"/>
      <c r="H87" s="48" t="str">
        <f t="shared" si="15"/>
        <v/>
      </c>
      <c r="I87" s="63" t="str">
        <f t="shared" si="16"/>
        <v/>
      </c>
      <c r="J87" s="63" t="str">
        <f t="shared" si="16"/>
        <v/>
      </c>
      <c r="K87" s="48" t="str">
        <f t="shared" si="13"/>
        <v/>
      </c>
      <c r="L87" s="69" t="str">
        <f t="shared" si="14"/>
        <v/>
      </c>
      <c r="M87" s="67" t="str">
        <f t="shared" si="17"/>
        <v/>
      </c>
      <c r="N87" s="49">
        <v>79</v>
      </c>
      <c r="O87" s="28"/>
      <c r="P87" s="47" t="str">
        <f t="shared" si="18"/>
        <v/>
      </c>
      <c r="Q87" s="24" t="str">
        <f t="shared" si="19"/>
        <v/>
      </c>
      <c r="R87" s="24" t="str">
        <f>IF($L87="","",VLOOKUP(Q87,LISTAS!$F$5:$G$1006,2,0))</f>
        <v/>
      </c>
      <c r="S87" s="36" t="str">
        <f t="shared" si="20"/>
        <v/>
      </c>
      <c r="T87" s="25" t="str">
        <f t="shared" si="21"/>
        <v/>
      </c>
      <c r="U87" s="25" t="str">
        <f t="shared" si="22"/>
        <v/>
      </c>
    </row>
    <row r="88" spans="2:21" ht="16.5" x14ac:dyDescent="0.3">
      <c r="B88" s="26"/>
      <c r="C88" s="22" t="str">
        <f>IF(B88="","",VLOOKUP(B88,LISTAS!$F$5:$G$1006,2,0))</f>
        <v/>
      </c>
      <c r="D88" s="35"/>
      <c r="E88" s="35"/>
      <c r="F88" s="35" t="str">
        <f t="shared" si="23"/>
        <v/>
      </c>
      <c r="G88" s="5"/>
      <c r="H88" s="48" t="str">
        <f t="shared" si="15"/>
        <v/>
      </c>
      <c r="I88" s="63" t="str">
        <f t="shared" si="16"/>
        <v/>
      </c>
      <c r="J88" s="63" t="str">
        <f t="shared" si="16"/>
        <v/>
      </c>
      <c r="K88" s="48" t="str">
        <f t="shared" si="13"/>
        <v/>
      </c>
      <c r="L88" s="69" t="str">
        <f t="shared" si="14"/>
        <v/>
      </c>
      <c r="M88" s="67" t="str">
        <f t="shared" si="17"/>
        <v/>
      </c>
      <c r="N88" s="49">
        <v>80</v>
      </c>
      <c r="O88" s="28"/>
      <c r="P88" s="47" t="str">
        <f t="shared" si="18"/>
        <v/>
      </c>
      <c r="Q88" s="24" t="str">
        <f t="shared" si="19"/>
        <v/>
      </c>
      <c r="R88" s="24" t="str">
        <f>IF($L88="","",VLOOKUP(Q88,LISTAS!$F$5:$G$1006,2,0))</f>
        <v/>
      </c>
      <c r="S88" s="36" t="str">
        <f t="shared" si="20"/>
        <v/>
      </c>
      <c r="T88" s="25" t="str">
        <f t="shared" si="21"/>
        <v/>
      </c>
      <c r="U88" s="25" t="str">
        <f t="shared" si="22"/>
        <v/>
      </c>
    </row>
    <row r="89" spans="2:21" ht="16.5" x14ac:dyDescent="0.3">
      <c r="B89" s="26"/>
      <c r="C89" s="22" t="str">
        <f>IF(B89="","",VLOOKUP(B89,LISTAS!$F$5:$G$1006,2,0))</f>
        <v/>
      </c>
      <c r="D89" s="35"/>
      <c r="E89" s="35"/>
      <c r="F89" s="35" t="str">
        <f t="shared" si="23"/>
        <v/>
      </c>
      <c r="G89" s="5"/>
      <c r="H89" s="48" t="str">
        <f t="shared" si="15"/>
        <v/>
      </c>
      <c r="I89" s="63" t="str">
        <f t="shared" si="16"/>
        <v/>
      </c>
      <c r="J89" s="63" t="str">
        <f t="shared" si="16"/>
        <v/>
      </c>
      <c r="K89" s="48" t="str">
        <f t="shared" si="13"/>
        <v/>
      </c>
      <c r="L89" s="69" t="str">
        <f t="shared" si="14"/>
        <v/>
      </c>
      <c r="M89" s="67" t="str">
        <f t="shared" si="17"/>
        <v/>
      </c>
      <c r="N89" s="49">
        <v>81</v>
      </c>
      <c r="O89" s="28"/>
      <c r="P89" s="47" t="str">
        <f t="shared" si="18"/>
        <v/>
      </c>
      <c r="Q89" s="24" t="str">
        <f t="shared" si="19"/>
        <v/>
      </c>
      <c r="R89" s="24" t="str">
        <f>IF($L89="","",VLOOKUP(Q89,LISTAS!$F$5:$G$1006,2,0))</f>
        <v/>
      </c>
      <c r="S89" s="36" t="str">
        <f t="shared" si="20"/>
        <v/>
      </c>
      <c r="T89" s="25" t="str">
        <f t="shared" si="21"/>
        <v/>
      </c>
      <c r="U89" s="25" t="str">
        <f t="shared" si="22"/>
        <v/>
      </c>
    </row>
    <row r="90" spans="2:21" ht="16.5" x14ac:dyDescent="0.3">
      <c r="B90" s="26"/>
      <c r="C90" s="22" t="str">
        <f>IF(B90="","",VLOOKUP(B90,LISTAS!$F$5:$G$1006,2,0))</f>
        <v/>
      </c>
      <c r="D90" s="35"/>
      <c r="E90" s="35"/>
      <c r="F90" s="35" t="str">
        <f t="shared" si="23"/>
        <v/>
      </c>
      <c r="G90" s="5"/>
      <c r="H90" s="48" t="str">
        <f t="shared" si="15"/>
        <v/>
      </c>
      <c r="I90" s="63" t="str">
        <f t="shared" si="16"/>
        <v/>
      </c>
      <c r="J90" s="63" t="str">
        <f t="shared" si="16"/>
        <v/>
      </c>
      <c r="K90" s="48" t="str">
        <f t="shared" si="13"/>
        <v/>
      </c>
      <c r="L90" s="69" t="str">
        <f t="shared" si="14"/>
        <v/>
      </c>
      <c r="M90" s="67" t="str">
        <f t="shared" si="17"/>
        <v/>
      </c>
      <c r="N90" s="49">
        <v>82</v>
      </c>
      <c r="O90" s="28"/>
      <c r="P90" s="47" t="str">
        <f t="shared" si="18"/>
        <v/>
      </c>
      <c r="Q90" s="24" t="str">
        <f t="shared" si="19"/>
        <v/>
      </c>
      <c r="R90" s="24" t="str">
        <f>IF($L90="","",VLOOKUP(Q90,LISTAS!$F$5:$G$1006,2,0))</f>
        <v/>
      </c>
      <c r="S90" s="36" t="str">
        <f t="shared" si="20"/>
        <v/>
      </c>
      <c r="T90" s="25" t="str">
        <f t="shared" si="21"/>
        <v/>
      </c>
      <c r="U90" s="25" t="str">
        <f t="shared" si="22"/>
        <v/>
      </c>
    </row>
    <row r="91" spans="2:21" ht="16.5" x14ac:dyDescent="0.3">
      <c r="B91" s="26"/>
      <c r="C91" s="22" t="str">
        <f>IF(B91="","",VLOOKUP(B91,LISTAS!$F$5:$G$1006,2,0))</f>
        <v/>
      </c>
      <c r="D91" s="35"/>
      <c r="E91" s="35"/>
      <c r="F91" s="35" t="str">
        <f t="shared" si="23"/>
        <v/>
      </c>
      <c r="G91" s="5"/>
      <c r="H91" s="48" t="str">
        <f t="shared" si="15"/>
        <v/>
      </c>
      <c r="I91" s="63" t="str">
        <f t="shared" si="16"/>
        <v/>
      </c>
      <c r="J91" s="63" t="str">
        <f t="shared" si="16"/>
        <v/>
      </c>
      <c r="K91" s="48" t="str">
        <f t="shared" si="13"/>
        <v/>
      </c>
      <c r="L91" s="69" t="str">
        <f t="shared" si="14"/>
        <v/>
      </c>
      <c r="M91" s="67" t="str">
        <f t="shared" si="17"/>
        <v/>
      </c>
      <c r="N91" s="49">
        <v>83</v>
      </c>
      <c r="O91" s="28"/>
      <c r="P91" s="47" t="str">
        <f t="shared" si="18"/>
        <v/>
      </c>
      <c r="Q91" s="24" t="str">
        <f t="shared" si="19"/>
        <v/>
      </c>
      <c r="R91" s="24" t="str">
        <f>IF($L91="","",VLOOKUP(Q91,LISTAS!$F$5:$G$1006,2,0))</f>
        <v/>
      </c>
      <c r="S91" s="36" t="str">
        <f t="shared" si="20"/>
        <v/>
      </c>
      <c r="T91" s="25" t="str">
        <f t="shared" si="21"/>
        <v/>
      </c>
      <c r="U91" s="25" t="str">
        <f t="shared" si="22"/>
        <v/>
      </c>
    </row>
    <row r="92" spans="2:21" ht="16.5" x14ac:dyDescent="0.3">
      <c r="B92" s="26"/>
      <c r="C92" s="22" t="str">
        <f>IF(B92="","",VLOOKUP(B92,LISTAS!$F$5:$G$1006,2,0))</f>
        <v/>
      </c>
      <c r="D92" s="35"/>
      <c r="E92" s="35"/>
      <c r="F92" s="35" t="str">
        <f t="shared" si="23"/>
        <v/>
      </c>
      <c r="G92" s="5"/>
      <c r="H92" s="48" t="str">
        <f t="shared" si="15"/>
        <v/>
      </c>
      <c r="I92" s="63" t="str">
        <f t="shared" si="16"/>
        <v/>
      </c>
      <c r="J92" s="63" t="str">
        <f t="shared" si="16"/>
        <v/>
      </c>
      <c r="K92" s="48" t="str">
        <f t="shared" si="13"/>
        <v/>
      </c>
      <c r="L92" s="69" t="str">
        <f t="shared" si="14"/>
        <v/>
      </c>
      <c r="M92" s="67" t="str">
        <f t="shared" si="17"/>
        <v/>
      </c>
      <c r="N92" s="49">
        <v>84</v>
      </c>
      <c r="O92" s="28"/>
      <c r="P92" s="47" t="str">
        <f t="shared" si="18"/>
        <v/>
      </c>
      <c r="Q92" s="24" t="str">
        <f t="shared" si="19"/>
        <v/>
      </c>
      <c r="R92" s="24" t="str">
        <f>IF($L92="","",VLOOKUP(Q92,LISTAS!$F$5:$G$1006,2,0))</f>
        <v/>
      </c>
      <c r="S92" s="36" t="str">
        <f t="shared" si="20"/>
        <v/>
      </c>
      <c r="T92" s="25" t="str">
        <f t="shared" si="21"/>
        <v/>
      </c>
      <c r="U92" s="25" t="str">
        <f t="shared" si="22"/>
        <v/>
      </c>
    </row>
    <row r="93" spans="2:21" ht="16.5" x14ac:dyDescent="0.3">
      <c r="B93" s="26"/>
      <c r="C93" s="22" t="str">
        <f>IF(B93="","",VLOOKUP(B93,LISTAS!$F$5:$G$1006,2,0))</f>
        <v/>
      </c>
      <c r="D93" s="35"/>
      <c r="E93" s="35"/>
      <c r="F93" s="35" t="str">
        <f t="shared" si="23"/>
        <v/>
      </c>
      <c r="G93" s="5"/>
      <c r="H93" s="48" t="str">
        <f t="shared" si="15"/>
        <v/>
      </c>
      <c r="I93" s="63" t="str">
        <f t="shared" si="16"/>
        <v/>
      </c>
      <c r="J93" s="63" t="str">
        <f t="shared" si="16"/>
        <v/>
      </c>
      <c r="K93" s="48" t="str">
        <f t="shared" si="13"/>
        <v/>
      </c>
      <c r="L93" s="69" t="str">
        <f t="shared" si="14"/>
        <v/>
      </c>
      <c r="M93" s="67" t="str">
        <f t="shared" si="17"/>
        <v/>
      </c>
      <c r="N93" s="49">
        <v>85</v>
      </c>
      <c r="O93" s="28"/>
      <c r="P93" s="47" t="str">
        <f t="shared" si="18"/>
        <v/>
      </c>
      <c r="Q93" s="24" t="str">
        <f t="shared" si="19"/>
        <v/>
      </c>
      <c r="R93" s="24" t="str">
        <f>IF($L93="","",VLOOKUP(Q93,LISTAS!$F$5:$G$1006,2,0))</f>
        <v/>
      </c>
      <c r="S93" s="36" t="str">
        <f t="shared" si="20"/>
        <v/>
      </c>
      <c r="T93" s="25" t="str">
        <f t="shared" si="21"/>
        <v/>
      </c>
      <c r="U93" s="25" t="str">
        <f t="shared" si="22"/>
        <v/>
      </c>
    </row>
    <row r="94" spans="2:21" ht="16.5" x14ac:dyDescent="0.3">
      <c r="B94" s="26"/>
      <c r="C94" s="22" t="str">
        <f>IF(B94="","",VLOOKUP(B94,LISTAS!$F$5:$G$1006,2,0))</f>
        <v/>
      </c>
      <c r="D94" s="35"/>
      <c r="E94" s="35"/>
      <c r="F94" s="35" t="str">
        <f t="shared" si="23"/>
        <v/>
      </c>
      <c r="G94" s="5"/>
      <c r="H94" s="48" t="str">
        <f t="shared" si="15"/>
        <v/>
      </c>
      <c r="I94" s="63" t="str">
        <f t="shared" si="16"/>
        <v/>
      </c>
      <c r="J94" s="63" t="str">
        <f t="shared" si="16"/>
        <v/>
      </c>
      <c r="K94" s="48" t="str">
        <f t="shared" si="13"/>
        <v/>
      </c>
      <c r="L94" s="69" t="str">
        <f t="shared" si="14"/>
        <v/>
      </c>
      <c r="M94" s="67" t="str">
        <f t="shared" si="17"/>
        <v/>
      </c>
      <c r="N94" s="49">
        <v>86</v>
      </c>
      <c r="O94" s="28"/>
      <c r="P94" s="47" t="str">
        <f t="shared" si="18"/>
        <v/>
      </c>
      <c r="Q94" s="24" t="str">
        <f t="shared" si="19"/>
        <v/>
      </c>
      <c r="R94" s="24" t="str">
        <f>IF($L94="","",VLOOKUP(Q94,LISTAS!$F$5:$G$1006,2,0))</f>
        <v/>
      </c>
      <c r="S94" s="36" t="str">
        <f t="shared" si="20"/>
        <v/>
      </c>
      <c r="T94" s="25" t="str">
        <f t="shared" si="21"/>
        <v/>
      </c>
      <c r="U94" s="25" t="str">
        <f t="shared" si="22"/>
        <v/>
      </c>
    </row>
    <row r="95" spans="2:21" ht="16.5" x14ac:dyDescent="0.3">
      <c r="B95" s="26"/>
      <c r="C95" s="22" t="str">
        <f>IF(B95="","",VLOOKUP(B95,LISTAS!$F$5:$G$1006,2,0))</f>
        <v/>
      </c>
      <c r="D95" s="35"/>
      <c r="E95" s="35"/>
      <c r="F95" s="35" t="str">
        <f t="shared" si="23"/>
        <v/>
      </c>
      <c r="G95" s="5"/>
      <c r="H95" s="48" t="str">
        <f t="shared" si="15"/>
        <v/>
      </c>
      <c r="I95" s="63" t="str">
        <f t="shared" si="16"/>
        <v/>
      </c>
      <c r="J95" s="63" t="str">
        <f t="shared" si="16"/>
        <v/>
      </c>
      <c r="K95" s="48" t="str">
        <f t="shared" si="13"/>
        <v/>
      </c>
      <c r="L95" s="69" t="str">
        <f t="shared" si="14"/>
        <v/>
      </c>
      <c r="M95" s="67" t="str">
        <f t="shared" si="17"/>
        <v/>
      </c>
      <c r="N95" s="49">
        <v>87</v>
      </c>
      <c r="O95" s="28"/>
      <c r="P95" s="47" t="str">
        <f t="shared" si="18"/>
        <v/>
      </c>
      <c r="Q95" s="24" t="str">
        <f t="shared" si="19"/>
        <v/>
      </c>
      <c r="R95" s="24" t="str">
        <f>IF($L95="","",VLOOKUP(Q95,LISTAS!$F$5:$G$1006,2,0))</f>
        <v/>
      </c>
      <c r="S95" s="36" t="str">
        <f t="shared" si="20"/>
        <v/>
      </c>
      <c r="T95" s="25" t="str">
        <f t="shared" si="21"/>
        <v/>
      </c>
      <c r="U95" s="25" t="str">
        <f t="shared" si="22"/>
        <v/>
      </c>
    </row>
    <row r="96" spans="2:21" ht="16.5" x14ac:dyDescent="0.3">
      <c r="B96" s="26"/>
      <c r="C96" s="22" t="str">
        <f>IF(B96="","",VLOOKUP(B96,LISTAS!$F$5:$G$1006,2,0))</f>
        <v/>
      </c>
      <c r="D96" s="35"/>
      <c r="E96" s="35"/>
      <c r="F96" s="35" t="str">
        <f t="shared" si="23"/>
        <v/>
      </c>
      <c r="G96" s="5"/>
      <c r="H96" s="48" t="str">
        <f t="shared" si="15"/>
        <v/>
      </c>
      <c r="I96" s="63" t="str">
        <f t="shared" si="16"/>
        <v/>
      </c>
      <c r="J96" s="63" t="str">
        <f t="shared" si="16"/>
        <v/>
      </c>
      <c r="K96" s="48" t="str">
        <f t="shared" si="13"/>
        <v/>
      </c>
      <c r="L96" s="69" t="str">
        <f t="shared" si="14"/>
        <v/>
      </c>
      <c r="M96" s="67" t="str">
        <f t="shared" si="17"/>
        <v/>
      </c>
      <c r="N96" s="49">
        <v>88</v>
      </c>
      <c r="O96" s="28"/>
      <c r="P96" s="47" t="str">
        <f t="shared" si="18"/>
        <v/>
      </c>
      <c r="Q96" s="24" t="str">
        <f t="shared" si="19"/>
        <v/>
      </c>
      <c r="R96" s="24" t="str">
        <f>IF($L96="","",VLOOKUP(Q96,LISTAS!$F$5:$G$1006,2,0))</f>
        <v/>
      </c>
      <c r="S96" s="36" t="str">
        <f t="shared" si="20"/>
        <v/>
      </c>
      <c r="T96" s="25" t="str">
        <f t="shared" si="21"/>
        <v/>
      </c>
      <c r="U96" s="25" t="str">
        <f t="shared" si="22"/>
        <v/>
      </c>
    </row>
    <row r="97" spans="1:21" ht="16.5" x14ac:dyDescent="0.3">
      <c r="B97" s="26"/>
      <c r="C97" s="22" t="str">
        <f>IF(B97="","",VLOOKUP(B97,LISTAS!$F$5:$G$1006,2,0))</f>
        <v/>
      </c>
      <c r="D97" s="35"/>
      <c r="E97" s="35"/>
      <c r="F97" s="35" t="str">
        <f t="shared" si="23"/>
        <v/>
      </c>
      <c r="G97" s="5"/>
      <c r="H97" s="48" t="str">
        <f t="shared" si="15"/>
        <v/>
      </c>
      <c r="I97" s="63" t="str">
        <f t="shared" si="16"/>
        <v/>
      </c>
      <c r="J97" s="63" t="str">
        <f t="shared" si="16"/>
        <v/>
      </c>
      <c r="K97" s="48" t="str">
        <f t="shared" si="13"/>
        <v/>
      </c>
      <c r="L97" s="69" t="str">
        <f t="shared" si="14"/>
        <v/>
      </c>
      <c r="M97" s="67" t="str">
        <f t="shared" si="17"/>
        <v/>
      </c>
      <c r="N97" s="49">
        <v>89</v>
      </c>
      <c r="O97" s="28"/>
      <c r="P97" s="47" t="str">
        <f t="shared" si="18"/>
        <v/>
      </c>
      <c r="Q97" s="24" t="str">
        <f t="shared" si="19"/>
        <v/>
      </c>
      <c r="R97" s="24" t="str">
        <f>IF($L97="","",VLOOKUP(Q97,LISTAS!$F$5:$G$1006,2,0))</f>
        <v/>
      </c>
      <c r="S97" s="36" t="str">
        <f t="shared" si="20"/>
        <v/>
      </c>
      <c r="T97" s="25" t="str">
        <f t="shared" si="21"/>
        <v/>
      </c>
      <c r="U97" s="25" t="str">
        <f t="shared" si="22"/>
        <v/>
      </c>
    </row>
    <row r="98" spans="1:21" ht="16.5" x14ac:dyDescent="0.3">
      <c r="B98" s="26"/>
      <c r="C98" s="22" t="str">
        <f>IF(B98="","",VLOOKUP(B98,LISTAS!$F$5:$G$1006,2,0))</f>
        <v/>
      </c>
      <c r="D98" s="35"/>
      <c r="E98" s="35"/>
      <c r="F98" s="35" t="str">
        <f t="shared" si="23"/>
        <v/>
      </c>
      <c r="G98" s="5"/>
      <c r="H98" s="48" t="str">
        <f t="shared" si="15"/>
        <v/>
      </c>
      <c r="I98" s="63" t="str">
        <f t="shared" si="16"/>
        <v/>
      </c>
      <c r="J98" s="63" t="str">
        <f t="shared" si="16"/>
        <v/>
      </c>
      <c r="K98" s="48" t="str">
        <f t="shared" si="13"/>
        <v/>
      </c>
      <c r="L98" s="69" t="str">
        <f t="shared" si="14"/>
        <v/>
      </c>
      <c r="M98" s="67" t="str">
        <f t="shared" si="17"/>
        <v/>
      </c>
      <c r="N98" s="49">
        <v>90</v>
      </c>
      <c r="O98" s="28"/>
      <c r="P98" s="47" t="str">
        <f t="shared" si="18"/>
        <v/>
      </c>
      <c r="Q98" s="24" t="str">
        <f t="shared" si="19"/>
        <v/>
      </c>
      <c r="R98" s="24" t="str">
        <f>IF($L98="","",VLOOKUP(Q98,LISTAS!$F$5:$G$1006,2,0))</f>
        <v/>
      </c>
      <c r="S98" s="36" t="str">
        <f t="shared" si="20"/>
        <v/>
      </c>
      <c r="T98" s="25" t="str">
        <f t="shared" si="21"/>
        <v/>
      </c>
      <c r="U98" s="25" t="str">
        <f t="shared" si="22"/>
        <v/>
      </c>
    </row>
    <row r="99" spans="1:21" ht="16.5" x14ac:dyDescent="0.3">
      <c r="B99" s="26"/>
      <c r="C99" s="22" t="str">
        <f>IF(B99="","",VLOOKUP(B99,LISTAS!$F$5:$G$1006,2,0))</f>
        <v/>
      </c>
      <c r="D99" s="35"/>
      <c r="E99" s="35"/>
      <c r="F99" s="35" t="str">
        <f t="shared" si="23"/>
        <v/>
      </c>
      <c r="G99" s="5"/>
      <c r="H99" s="48" t="str">
        <f t="shared" si="15"/>
        <v/>
      </c>
      <c r="I99" s="63" t="str">
        <f t="shared" si="16"/>
        <v/>
      </c>
      <c r="J99" s="63" t="str">
        <f t="shared" si="16"/>
        <v/>
      </c>
      <c r="K99" s="48" t="str">
        <f t="shared" si="13"/>
        <v/>
      </c>
      <c r="L99" s="69" t="str">
        <f t="shared" si="14"/>
        <v/>
      </c>
      <c r="M99" s="67" t="str">
        <f t="shared" si="17"/>
        <v/>
      </c>
      <c r="N99" s="49">
        <v>91</v>
      </c>
      <c r="O99" s="28"/>
      <c r="P99" s="47" t="str">
        <f t="shared" si="18"/>
        <v/>
      </c>
      <c r="Q99" s="24" t="str">
        <f t="shared" si="19"/>
        <v/>
      </c>
      <c r="R99" s="24" t="str">
        <f>IF($L99="","",VLOOKUP(Q99,LISTAS!$F$5:$G$1006,2,0))</f>
        <v/>
      </c>
      <c r="S99" s="36" t="str">
        <f t="shared" si="20"/>
        <v/>
      </c>
      <c r="T99" s="25" t="str">
        <f t="shared" si="21"/>
        <v/>
      </c>
      <c r="U99" s="25" t="str">
        <f t="shared" si="22"/>
        <v/>
      </c>
    </row>
    <row r="100" spans="1:21" ht="16.5" x14ac:dyDescent="0.3">
      <c r="B100" s="26"/>
      <c r="C100" s="22" t="str">
        <f>IF(B100="","",VLOOKUP(B100,LISTAS!$F$5:$G$1006,2,0))</f>
        <v/>
      </c>
      <c r="D100" s="35"/>
      <c r="E100" s="35"/>
      <c r="F100" s="35" t="str">
        <f t="shared" si="23"/>
        <v/>
      </c>
      <c r="G100" s="5"/>
      <c r="H100" s="48" t="str">
        <f t="shared" si="15"/>
        <v/>
      </c>
      <c r="I100" s="63" t="str">
        <f t="shared" si="16"/>
        <v/>
      </c>
      <c r="J100" s="63" t="str">
        <f t="shared" si="16"/>
        <v/>
      </c>
      <c r="K100" s="48" t="str">
        <f t="shared" si="13"/>
        <v/>
      </c>
      <c r="L100" s="69" t="str">
        <f t="shared" si="14"/>
        <v/>
      </c>
      <c r="M100" s="67" t="str">
        <f t="shared" si="17"/>
        <v/>
      </c>
      <c r="N100" s="49">
        <v>92</v>
      </c>
      <c r="O100" s="28"/>
      <c r="P100" s="47" t="str">
        <f t="shared" si="18"/>
        <v/>
      </c>
      <c r="Q100" s="24" t="str">
        <f t="shared" si="19"/>
        <v/>
      </c>
      <c r="R100" s="24" t="str">
        <f>IF($L100="","",VLOOKUP(Q100,LISTAS!$F$5:$G$1006,2,0))</f>
        <v/>
      </c>
      <c r="S100" s="36" t="str">
        <f t="shared" si="20"/>
        <v/>
      </c>
      <c r="T100" s="25" t="str">
        <f t="shared" si="21"/>
        <v/>
      </c>
      <c r="U100" s="25" t="str">
        <f t="shared" si="22"/>
        <v/>
      </c>
    </row>
    <row r="101" spans="1:21" ht="16.5" x14ac:dyDescent="0.3">
      <c r="B101" s="26"/>
      <c r="C101" s="22" t="str">
        <f>IF(B101="","",VLOOKUP(B101,LISTAS!$F$5:$G$1006,2,0))</f>
        <v/>
      </c>
      <c r="D101" s="35"/>
      <c r="E101" s="35"/>
      <c r="F101" s="35" t="str">
        <f t="shared" si="23"/>
        <v/>
      </c>
      <c r="G101" s="5"/>
      <c r="H101" s="48" t="str">
        <f t="shared" si="15"/>
        <v/>
      </c>
      <c r="I101" s="63" t="str">
        <f t="shared" si="16"/>
        <v/>
      </c>
      <c r="J101" s="63" t="str">
        <f t="shared" si="16"/>
        <v/>
      </c>
      <c r="K101" s="48" t="str">
        <f t="shared" si="13"/>
        <v/>
      </c>
      <c r="L101" s="69" t="str">
        <f t="shared" si="14"/>
        <v/>
      </c>
      <c r="M101" s="67" t="str">
        <f t="shared" si="17"/>
        <v/>
      </c>
      <c r="N101" s="49">
        <v>93</v>
      </c>
      <c r="O101" s="28"/>
      <c r="P101" s="47" t="str">
        <f t="shared" si="18"/>
        <v/>
      </c>
      <c r="Q101" s="24" t="str">
        <f t="shared" si="19"/>
        <v/>
      </c>
      <c r="R101" s="24" t="str">
        <f>IF($L101="","",VLOOKUP(Q101,LISTAS!$F$5:$G$1006,2,0))</f>
        <v/>
      </c>
      <c r="S101" s="36" t="str">
        <f t="shared" si="20"/>
        <v/>
      </c>
      <c r="T101" s="25" t="str">
        <f t="shared" si="21"/>
        <v/>
      </c>
      <c r="U101" s="25" t="str">
        <f t="shared" si="22"/>
        <v/>
      </c>
    </row>
    <row r="102" spans="1:21" ht="16.5" x14ac:dyDescent="0.3">
      <c r="B102" s="26"/>
      <c r="C102" s="22" t="str">
        <f>IF(B102="","",VLOOKUP(B102,LISTAS!$F$5:$G$1006,2,0))</f>
        <v/>
      </c>
      <c r="D102" s="35"/>
      <c r="E102" s="35"/>
      <c r="F102" s="35" t="str">
        <f t="shared" si="23"/>
        <v/>
      </c>
      <c r="G102" s="5"/>
      <c r="H102" s="48" t="str">
        <f t="shared" si="15"/>
        <v/>
      </c>
      <c r="I102" s="63" t="str">
        <f t="shared" si="16"/>
        <v/>
      </c>
      <c r="J102" s="63" t="str">
        <f t="shared" si="16"/>
        <v/>
      </c>
      <c r="K102" s="48" t="str">
        <f t="shared" si="13"/>
        <v/>
      </c>
      <c r="L102" s="69" t="str">
        <f t="shared" si="14"/>
        <v/>
      </c>
      <c r="M102" s="67" t="str">
        <f t="shared" si="17"/>
        <v/>
      </c>
      <c r="N102" s="49">
        <v>94</v>
      </c>
      <c r="O102" s="28"/>
      <c r="P102" s="47" t="str">
        <f t="shared" si="18"/>
        <v/>
      </c>
      <c r="Q102" s="24" t="str">
        <f t="shared" si="19"/>
        <v/>
      </c>
      <c r="R102" s="24" t="str">
        <f>IF($L102="","",VLOOKUP(Q102,LISTAS!$F$5:$G$1006,2,0))</f>
        <v/>
      </c>
      <c r="S102" s="36" t="str">
        <f t="shared" si="20"/>
        <v/>
      </c>
      <c r="T102" s="25" t="str">
        <f t="shared" si="21"/>
        <v/>
      </c>
      <c r="U102" s="25" t="str">
        <f t="shared" si="22"/>
        <v/>
      </c>
    </row>
    <row r="103" spans="1:21" ht="16.5" x14ac:dyDescent="0.3">
      <c r="B103" s="26"/>
      <c r="C103" s="22" t="str">
        <f>IF(B103="","",VLOOKUP(B103,LISTAS!$F$5:$G$1006,2,0))</f>
        <v/>
      </c>
      <c r="D103" s="35"/>
      <c r="E103" s="35"/>
      <c r="F103" s="35" t="str">
        <f t="shared" si="23"/>
        <v/>
      </c>
      <c r="G103" s="5"/>
      <c r="H103" s="48" t="str">
        <f t="shared" si="15"/>
        <v/>
      </c>
      <c r="I103" s="63" t="str">
        <f t="shared" si="16"/>
        <v/>
      </c>
      <c r="J103" s="63" t="str">
        <f t="shared" si="16"/>
        <v/>
      </c>
      <c r="K103" s="48" t="str">
        <f t="shared" si="13"/>
        <v/>
      </c>
      <c r="L103" s="69" t="str">
        <f t="shared" si="14"/>
        <v/>
      </c>
      <c r="M103" s="67" t="str">
        <f t="shared" si="17"/>
        <v/>
      </c>
      <c r="N103" s="49">
        <v>95</v>
      </c>
      <c r="O103" s="28"/>
      <c r="P103" s="47" t="str">
        <f t="shared" si="18"/>
        <v/>
      </c>
      <c r="Q103" s="24" t="str">
        <f t="shared" si="19"/>
        <v/>
      </c>
      <c r="R103" s="24" t="str">
        <f>IF($L103="","",VLOOKUP(Q103,LISTAS!$F$5:$G$1006,2,0))</f>
        <v/>
      </c>
      <c r="S103" s="36" t="str">
        <f t="shared" si="20"/>
        <v/>
      </c>
      <c r="T103" s="25" t="str">
        <f t="shared" si="21"/>
        <v/>
      </c>
      <c r="U103" s="25" t="str">
        <f t="shared" si="22"/>
        <v/>
      </c>
    </row>
    <row r="104" spans="1:21" ht="16.5" x14ac:dyDescent="0.3">
      <c r="B104" s="26"/>
      <c r="C104" s="22" t="str">
        <f>IF(B104="","",VLOOKUP(B104,LISTAS!$F$5:$G$1006,2,0))</f>
        <v/>
      </c>
      <c r="D104" s="35"/>
      <c r="E104" s="35"/>
      <c r="F104" s="35" t="str">
        <f t="shared" si="23"/>
        <v/>
      </c>
      <c r="G104" s="5"/>
      <c r="H104" s="48" t="str">
        <f t="shared" si="15"/>
        <v/>
      </c>
      <c r="I104" s="63" t="str">
        <f t="shared" si="16"/>
        <v/>
      </c>
      <c r="J104" s="63" t="str">
        <f t="shared" si="16"/>
        <v/>
      </c>
      <c r="K104" s="48" t="str">
        <f t="shared" si="13"/>
        <v/>
      </c>
      <c r="L104" s="69" t="str">
        <f t="shared" si="14"/>
        <v/>
      </c>
      <c r="M104" s="67" t="str">
        <f t="shared" si="17"/>
        <v/>
      </c>
      <c r="N104" s="49">
        <v>96</v>
      </c>
      <c r="O104" s="28"/>
      <c r="P104" s="47" t="str">
        <f t="shared" si="18"/>
        <v/>
      </c>
      <c r="Q104" s="24" t="str">
        <f t="shared" si="19"/>
        <v/>
      </c>
      <c r="R104" s="24" t="str">
        <f>IF($L104="","",VLOOKUP(Q104,LISTAS!$F$5:$G$1006,2,0))</f>
        <v/>
      </c>
      <c r="S104" s="36" t="str">
        <f t="shared" si="20"/>
        <v/>
      </c>
      <c r="T104" s="25" t="str">
        <f t="shared" si="21"/>
        <v/>
      </c>
      <c r="U104" s="25" t="str">
        <f t="shared" si="22"/>
        <v/>
      </c>
    </row>
    <row r="105" spans="1:21" ht="16.5" x14ac:dyDescent="0.3">
      <c r="B105" s="26"/>
      <c r="C105" s="22" t="str">
        <f>IF(B105="","",VLOOKUP(B105,LISTAS!$F$5:$G$1006,2,0))</f>
        <v/>
      </c>
      <c r="D105" s="35"/>
      <c r="E105" s="35"/>
      <c r="F105" s="35" t="str">
        <f t="shared" si="23"/>
        <v/>
      </c>
      <c r="G105" s="5"/>
      <c r="H105" s="48" t="str">
        <f t="shared" si="15"/>
        <v/>
      </c>
      <c r="I105" s="63" t="str">
        <f t="shared" si="16"/>
        <v/>
      </c>
      <c r="J105" s="63" t="str">
        <f t="shared" si="16"/>
        <v/>
      </c>
      <c r="K105" s="48" t="str">
        <f t="shared" si="13"/>
        <v/>
      </c>
      <c r="L105" s="69" t="str">
        <f t="shared" si="14"/>
        <v/>
      </c>
      <c r="M105" s="67" t="str">
        <f t="shared" si="17"/>
        <v/>
      </c>
      <c r="N105" s="49">
        <v>97</v>
      </c>
      <c r="O105" s="28"/>
      <c r="P105" s="47" t="str">
        <f t="shared" si="18"/>
        <v/>
      </c>
      <c r="Q105" s="24" t="str">
        <f t="shared" si="19"/>
        <v/>
      </c>
      <c r="R105" s="24" t="str">
        <f>IF($L105="","",VLOOKUP(Q105,LISTAS!$F$5:$G$1006,2,0))</f>
        <v/>
      </c>
      <c r="S105" s="36" t="str">
        <f t="shared" si="20"/>
        <v/>
      </c>
      <c r="T105" s="25" t="str">
        <f t="shared" si="21"/>
        <v/>
      </c>
      <c r="U105" s="25" t="str">
        <f t="shared" si="22"/>
        <v/>
      </c>
    </row>
    <row r="106" spans="1:21" ht="16.5" x14ac:dyDescent="0.3">
      <c r="B106" s="26"/>
      <c r="C106" s="22" t="str">
        <f>IF(B106="","",VLOOKUP(B106,LISTAS!$F$5:$G$1006,2,0))</f>
        <v/>
      </c>
      <c r="D106" s="35"/>
      <c r="E106" s="35"/>
      <c r="F106" s="35" t="str">
        <f t="shared" si="23"/>
        <v/>
      </c>
      <c r="G106" s="5"/>
      <c r="H106" s="48" t="str">
        <f t="shared" si="15"/>
        <v/>
      </c>
      <c r="I106" s="63" t="str">
        <f t="shared" si="16"/>
        <v/>
      </c>
      <c r="J106" s="63" t="str">
        <f t="shared" si="16"/>
        <v/>
      </c>
      <c r="K106" s="48" t="str">
        <f t="shared" si="13"/>
        <v/>
      </c>
      <c r="L106" s="69" t="str">
        <f t="shared" si="14"/>
        <v/>
      </c>
      <c r="M106" s="67" t="str">
        <f t="shared" si="17"/>
        <v/>
      </c>
      <c r="N106" s="49">
        <v>98</v>
      </c>
      <c r="O106" s="28"/>
      <c r="P106" s="47" t="str">
        <f t="shared" si="18"/>
        <v/>
      </c>
      <c r="Q106" s="24" t="str">
        <f t="shared" si="19"/>
        <v/>
      </c>
      <c r="R106" s="24" t="str">
        <f>IF($L106="","",VLOOKUP(Q106,LISTAS!$F$5:$G$1006,2,0))</f>
        <v/>
      </c>
      <c r="S106" s="36" t="str">
        <f t="shared" si="20"/>
        <v/>
      </c>
      <c r="T106" s="25" t="str">
        <f t="shared" si="21"/>
        <v/>
      </c>
      <c r="U106" s="25" t="str">
        <f t="shared" si="22"/>
        <v/>
      </c>
    </row>
    <row r="107" spans="1:21" ht="16.5" x14ac:dyDescent="0.3">
      <c r="B107" s="26"/>
      <c r="C107" s="22" t="str">
        <f>IF(B107="","",VLOOKUP(B107,LISTAS!$F$5:$G$1006,2,0))</f>
        <v/>
      </c>
      <c r="D107" s="35"/>
      <c r="E107" s="35"/>
      <c r="F107" s="35" t="str">
        <f t="shared" si="23"/>
        <v/>
      </c>
      <c r="G107" s="5"/>
      <c r="H107" s="48" t="str">
        <f t="shared" si="15"/>
        <v/>
      </c>
      <c r="I107" s="63" t="str">
        <f t="shared" si="16"/>
        <v/>
      </c>
      <c r="J107" s="63" t="str">
        <f t="shared" si="16"/>
        <v/>
      </c>
      <c r="K107" s="48" t="str">
        <f t="shared" si="13"/>
        <v/>
      </c>
      <c r="L107" s="69" t="str">
        <f t="shared" si="14"/>
        <v/>
      </c>
      <c r="M107" s="67" t="str">
        <f t="shared" si="17"/>
        <v/>
      </c>
      <c r="N107" s="49">
        <v>99</v>
      </c>
      <c r="O107" s="28"/>
      <c r="P107" s="47" t="str">
        <f t="shared" si="18"/>
        <v/>
      </c>
      <c r="Q107" s="24" t="str">
        <f t="shared" si="19"/>
        <v/>
      </c>
      <c r="R107" s="24" t="str">
        <f>IF($L107="","",VLOOKUP(Q107,LISTAS!$F$5:$G$1006,2,0))</f>
        <v/>
      </c>
      <c r="S107" s="36" t="str">
        <f t="shared" si="20"/>
        <v/>
      </c>
      <c r="T107" s="25" t="str">
        <f t="shared" si="21"/>
        <v/>
      </c>
      <c r="U107" s="25" t="str">
        <f t="shared" si="22"/>
        <v/>
      </c>
    </row>
    <row r="108" spans="1:21" ht="16.5" x14ac:dyDescent="0.3">
      <c r="B108" s="26"/>
      <c r="C108" s="22" t="str">
        <f>IF(B108="","",VLOOKUP(B108,LISTAS!$F$5:$G$1006,2,0))</f>
        <v/>
      </c>
      <c r="D108" s="35"/>
      <c r="E108" s="35"/>
      <c r="F108" s="35" t="str">
        <f t="shared" si="23"/>
        <v/>
      </c>
      <c r="G108" s="5"/>
      <c r="H108" s="48" t="str">
        <f t="shared" si="15"/>
        <v/>
      </c>
      <c r="I108" s="63" t="str">
        <f t="shared" si="16"/>
        <v/>
      </c>
      <c r="J108" s="63" t="str">
        <f t="shared" si="16"/>
        <v/>
      </c>
      <c r="K108" s="48" t="str">
        <f t="shared" si="13"/>
        <v/>
      </c>
      <c r="L108" s="69" t="str">
        <f t="shared" si="14"/>
        <v/>
      </c>
      <c r="M108" s="67" t="str">
        <f t="shared" si="17"/>
        <v/>
      </c>
      <c r="N108" s="49">
        <v>100</v>
      </c>
      <c r="O108" s="28"/>
      <c r="P108" s="47" t="str">
        <f t="shared" si="18"/>
        <v/>
      </c>
      <c r="Q108" s="24" t="str">
        <f t="shared" si="19"/>
        <v/>
      </c>
      <c r="R108" s="24" t="str">
        <f>IF($L108="","",VLOOKUP(Q108,LISTAS!$F$5:$G$1006,2,0))</f>
        <v/>
      </c>
      <c r="S108" s="36" t="str">
        <f t="shared" si="20"/>
        <v/>
      </c>
      <c r="T108" s="25" t="str">
        <f t="shared" si="21"/>
        <v/>
      </c>
      <c r="U108" s="25" t="str">
        <f t="shared" si="22"/>
        <v/>
      </c>
    </row>
    <row r="111" spans="1:21" ht="32.25" customHeight="1" x14ac:dyDescent="0.25">
      <c r="A111" s="2"/>
      <c r="B111" s="146" t="s">
        <v>39</v>
      </c>
      <c r="C111" s="147"/>
      <c r="D111" s="147"/>
      <c r="E111" s="147"/>
      <c r="F111" s="147"/>
      <c r="G111" s="147"/>
      <c r="H111" s="147"/>
      <c r="I111" s="147"/>
      <c r="J111" s="147"/>
      <c r="K111" s="147"/>
      <c r="L111" s="147"/>
      <c r="M111" s="147"/>
      <c r="N111" s="147"/>
      <c r="O111" s="147"/>
      <c r="P111" s="147"/>
      <c r="Q111" s="147"/>
      <c r="R111" s="147"/>
      <c r="S111" s="147"/>
      <c r="T111" s="147"/>
      <c r="U111" s="148"/>
    </row>
    <row r="112" spans="1:21" ht="20.25" customHeight="1" x14ac:dyDescent="0.25">
      <c r="A112" s="2"/>
      <c r="B112" s="149" t="s">
        <v>11</v>
      </c>
      <c r="C112" s="150"/>
      <c r="D112" s="150"/>
      <c r="E112" s="150"/>
      <c r="F112" s="151"/>
      <c r="H112" s="11"/>
      <c r="I112" s="61"/>
      <c r="J112" s="61"/>
      <c r="K112" s="12"/>
      <c r="L112" s="13"/>
      <c r="M112" s="65"/>
      <c r="N112" s="12"/>
      <c r="O112" s="14"/>
      <c r="P112" s="152" t="s">
        <v>14</v>
      </c>
      <c r="Q112" s="153"/>
      <c r="R112" s="153"/>
      <c r="S112" s="153"/>
      <c r="T112" s="153"/>
      <c r="U112" s="154"/>
    </row>
    <row r="113" spans="2:21" s="15" customFormat="1" ht="28.5" customHeight="1" x14ac:dyDescent="0.25">
      <c r="B113" s="16" t="s">
        <v>15</v>
      </c>
      <c r="C113" s="16" t="s">
        <v>1</v>
      </c>
      <c r="D113" s="16" t="s">
        <v>26</v>
      </c>
      <c r="E113" s="16" t="s">
        <v>27</v>
      </c>
      <c r="F113" s="16" t="s">
        <v>3</v>
      </c>
      <c r="G113" s="17"/>
      <c r="H113" s="18"/>
      <c r="I113" s="62"/>
      <c r="J113" s="62"/>
      <c r="K113" s="19"/>
      <c r="L113" s="20"/>
      <c r="M113" s="66"/>
      <c r="N113" s="19"/>
      <c r="O113" s="18"/>
      <c r="P113" s="21" t="s">
        <v>4</v>
      </c>
      <c r="Q113" s="29" t="s">
        <v>15</v>
      </c>
      <c r="R113" s="29" t="s">
        <v>1</v>
      </c>
      <c r="S113" s="29" t="s">
        <v>3</v>
      </c>
      <c r="T113" s="21" t="s">
        <v>16</v>
      </c>
      <c r="U113" s="21" t="s">
        <v>17</v>
      </c>
    </row>
    <row r="114" spans="2:21" s="5" customFormat="1" ht="18.75" customHeight="1" x14ac:dyDescent="0.25">
      <c r="B114" s="26" t="s">
        <v>817</v>
      </c>
      <c r="C114" s="22" t="str">
        <f>IF(B114="","",VLOOKUP(B114,LISTAS!$F$5:$G$1006,2,0))</f>
        <v>COLÉGIO ARBOS S.C.S.</v>
      </c>
      <c r="D114" s="35">
        <v>0</v>
      </c>
      <c r="E114" s="35">
        <v>0</v>
      </c>
      <c r="F114" s="35">
        <f t="shared" ref="F114:F124" si="24">IF(D114="",IF(E114="","",SUM(D114:E114)),SUM(D114:E114))</f>
        <v>0</v>
      </c>
      <c r="H114" s="48">
        <f>IF(F114="","",F114+(ROW(F114)/1000))</f>
        <v>0.114</v>
      </c>
      <c r="I114" s="63" t="str">
        <f>IF($L114="","",IF(B114="","",B114))</f>
        <v>YASMIN HARUMI SERIKAWA MORI</v>
      </c>
      <c r="J114" s="63" t="str">
        <f>IF($L114="","",IF(C114="","",C114))</f>
        <v>COLÉGIO ARBOS S.C.S.</v>
      </c>
      <c r="K114" s="48">
        <f t="shared" ref="K114:K177" si="25">IF($L114="","",F114)</f>
        <v>0</v>
      </c>
      <c r="L114" s="69">
        <f t="shared" ref="L114:L177" si="26">H114</f>
        <v>0.114</v>
      </c>
      <c r="M114" s="67">
        <f t="shared" ref="M114:M145" si="27">IF(L114="","",LARGE($L$114:$L$213,N114))</f>
        <v>31.593</v>
      </c>
      <c r="N114" s="49">
        <v>1</v>
      </c>
      <c r="O114" s="23"/>
      <c r="P114" s="47">
        <f t="shared" ref="P114:P145" si="28">IF(S114&lt;&gt;"",_xlfn.RANK.EQ(S114,$S$114:$S$213,0),"")</f>
        <v>1</v>
      </c>
      <c r="Q114" s="24" t="str">
        <f t="shared" ref="Q114:Q145" si="29">IF($L114="","",VLOOKUP(M114,$H$114:$K$213,2,0))</f>
        <v>MANUELLA DE FRANÇA WANG</v>
      </c>
      <c r="R114" s="24" t="str">
        <f>IF($L114="","",VLOOKUP(Q114,LISTAS!$F$5:$G$1006,2,0))</f>
        <v>LICEU JARDIM</v>
      </c>
      <c r="S114" s="36">
        <f t="shared" ref="S114:S145" si="30">IF($L114="","",VLOOKUP(M114,$H$114:$K$213,4,0))</f>
        <v>31.45</v>
      </c>
      <c r="T114" s="25">
        <f>IF($P114="","",IF(S114=$U$5,"",IF($P114=1,400,IF($P114=2,340,IF($P114=3,300,IF($P114=4,280,IF($P114=5,270,IF($P114=6,260,IF($P114=7,250,IF($P114=8,240,IF($P114=9,200,IF($P114=10,200,IF($P114=11,200,IF($P114=12,200,IF($P114=13,200,IF($P114=14,200,IF($P114=15,200,IF($P114=16,200,IF($P114&gt;16,"","")))))))))))))))))))</f>
        <v>400</v>
      </c>
      <c r="U114" s="25">
        <f>IF(P114="","",IF($S$5="NÃO","",IF(S114=$U$5,"",IF(P114=1,400,IF(P114=2,340,IF(P114=3,300,IF(P114=4,280,IF(P114=5,270,IF(P114=6,260,IF(P114=7,250,IF(P114=8,240,IF(P114=9,200,IF(P114=10,200,IF(P114=11,200,IF(P114=12,200,IF(P114=13,200,IF(P114=14,200,IF(P114=15,200,IF(P114=16,200,IF(P114&gt;16,"",""))))))))))))))))))))</f>
        <v>400</v>
      </c>
    </row>
    <row r="115" spans="2:21" s="5" customFormat="1" ht="18.75" customHeight="1" x14ac:dyDescent="0.25">
      <c r="B115" s="26" t="s">
        <v>818</v>
      </c>
      <c r="C115" s="22" t="str">
        <f>IF(B115="","",VLOOKUP(B115,LISTAS!$F$5:$G$1006,2,0))</f>
        <v>COLÉGIO ARBOS S.C.S.</v>
      </c>
      <c r="D115" s="35">
        <v>0</v>
      </c>
      <c r="E115" s="35">
        <v>0</v>
      </c>
      <c r="F115" s="35">
        <f t="shared" si="24"/>
        <v>0</v>
      </c>
      <c r="H115" s="48">
        <f t="shared" ref="H115:H178" si="31">IF(F115="","",F115+(ROW(F115)/1000))</f>
        <v>0.115</v>
      </c>
      <c r="I115" s="63" t="str">
        <f t="shared" ref="I115:I178" si="32">IF($L115="","",IF(B115="","",B115))</f>
        <v>ELISA SANTANA RONCHI</v>
      </c>
      <c r="J115" s="63" t="str">
        <f t="shared" ref="J115:J178" si="33">IF($L115="","",IF(C115="","",C115))</f>
        <v>COLÉGIO ARBOS S.C.S.</v>
      </c>
      <c r="K115" s="48">
        <f t="shared" si="25"/>
        <v>0</v>
      </c>
      <c r="L115" s="69">
        <f t="shared" si="26"/>
        <v>0.115</v>
      </c>
      <c r="M115" s="67">
        <f t="shared" si="27"/>
        <v>31.469000000000001</v>
      </c>
      <c r="N115" s="49">
        <v>2</v>
      </c>
      <c r="O115" s="27"/>
      <c r="P115" s="47">
        <f t="shared" si="28"/>
        <v>2</v>
      </c>
      <c r="Q115" s="24" t="str">
        <f t="shared" si="29"/>
        <v>BEATRIZ PEREIRA STEFANI</v>
      </c>
      <c r="R115" s="24" t="str">
        <f>IF($L115="","",VLOOKUP(Q115,LISTAS!$F$5:$G$1006,2,0))</f>
        <v>COLÉGIO ARBOS S.C.S.</v>
      </c>
      <c r="S115" s="36">
        <f t="shared" si="30"/>
        <v>31.35</v>
      </c>
      <c r="T115" s="25">
        <f t="shared" ref="T115:T178" si="34">IF($P115="","",IF(S115=$U$5,"",IF($P115=1,400,IF($P115=2,340,IF($P115=3,300,IF($P115=4,280,IF($P115=5,270,IF($P115=6,260,IF($P115=7,250,IF($P115=8,240,IF($P115=9,200,IF($P115=10,200,IF($P115=11,200,IF($P115=12,200,IF($P115=13,200,IF($P115=14,200,IF($P115=15,200,IF($P115=16,200,IF($P115&gt;16,"","")))))))))))))))))))</f>
        <v>340</v>
      </c>
      <c r="U115" s="25">
        <f t="shared" ref="U115:U178" si="35">IF(P115="","",IF($S$5="NÃO","",IF(S115=$U$5,"",IF(P115=1,400,IF(P115=2,340,IF(P115=3,300,IF(P115=4,280,IF(P115=5,270,IF(P115=6,260,IF(P115=7,250,IF(P115=8,240,IF(P115=9,200,IF(P115=10,200,IF(P115=11,200,IF(P115=12,200,IF(P115=13,200,IF(P115=14,200,IF(P115=15,200,IF(P115=16,200,IF(P115&gt;16,"",""))))))))))))))))))))</f>
        <v>340</v>
      </c>
    </row>
    <row r="116" spans="2:21" s="5" customFormat="1" ht="18.75" customHeight="1" x14ac:dyDescent="0.3">
      <c r="B116" s="26" t="s">
        <v>819</v>
      </c>
      <c r="C116" s="22" t="str">
        <f>IF(B116="","",VLOOKUP(B116,LISTAS!$F$5:$G$1006,2,0))</f>
        <v>COLÉGIO ARBOS S.C.S.</v>
      </c>
      <c r="D116" s="35">
        <v>0</v>
      </c>
      <c r="E116" s="35">
        <v>0</v>
      </c>
      <c r="F116" s="35">
        <f t="shared" si="24"/>
        <v>0</v>
      </c>
      <c r="H116" s="48">
        <f t="shared" si="31"/>
        <v>0.11600000000000001</v>
      </c>
      <c r="I116" s="63" t="str">
        <f t="shared" si="32"/>
        <v>ISIS SALOMÃO PAIVA DE OLIVEIRA</v>
      </c>
      <c r="J116" s="63" t="str">
        <f t="shared" si="33"/>
        <v>COLÉGIO ARBOS S.C.S.</v>
      </c>
      <c r="K116" s="48">
        <f t="shared" si="25"/>
        <v>0</v>
      </c>
      <c r="L116" s="69">
        <f t="shared" si="26"/>
        <v>0.11600000000000001</v>
      </c>
      <c r="M116" s="67">
        <f t="shared" si="27"/>
        <v>31.427</v>
      </c>
      <c r="N116" s="49">
        <v>3</v>
      </c>
      <c r="O116" s="28"/>
      <c r="P116" s="47">
        <f t="shared" si="28"/>
        <v>3</v>
      </c>
      <c r="Q116" s="24" t="str">
        <f t="shared" si="29"/>
        <v>VALENTINA RANNOVA DE OLIVEIRA</v>
      </c>
      <c r="R116" s="24" t="str">
        <f>IF($L116="","",VLOOKUP(Q116,LISTAS!$F$5:$G$1006,2,0))</f>
        <v>COLÉGIO ARBOS - UNIDADE SANTO ANDRÉ</v>
      </c>
      <c r="S116" s="36">
        <f t="shared" si="30"/>
        <v>31.3</v>
      </c>
      <c r="T116" s="25">
        <f t="shared" si="34"/>
        <v>300</v>
      </c>
      <c r="U116" s="25">
        <f t="shared" si="35"/>
        <v>300</v>
      </c>
    </row>
    <row r="117" spans="2:21" s="5" customFormat="1" ht="18.75" customHeight="1" x14ac:dyDescent="0.3">
      <c r="B117" s="26" t="s">
        <v>401</v>
      </c>
      <c r="C117" s="22" t="str">
        <f>IF(B117="","",VLOOKUP(B117,LISTAS!$F$5:$G$1006,2,0))</f>
        <v>COLÉGIO ARBOS S.C.S.</v>
      </c>
      <c r="D117" s="35">
        <v>14.1</v>
      </c>
      <c r="E117" s="35">
        <v>13.5</v>
      </c>
      <c r="F117" s="35">
        <f t="shared" si="24"/>
        <v>27.6</v>
      </c>
      <c r="H117" s="48">
        <f t="shared" si="31"/>
        <v>27.717000000000002</v>
      </c>
      <c r="I117" s="63" t="str">
        <f t="shared" si="32"/>
        <v>MAITÊ DA SILVA BUSO</v>
      </c>
      <c r="J117" s="63" t="str">
        <f t="shared" si="33"/>
        <v>COLÉGIO ARBOS S.C.S.</v>
      </c>
      <c r="K117" s="48">
        <f t="shared" si="25"/>
        <v>27.6</v>
      </c>
      <c r="L117" s="69">
        <f t="shared" si="26"/>
        <v>27.717000000000002</v>
      </c>
      <c r="M117" s="67">
        <f t="shared" si="27"/>
        <v>31.253</v>
      </c>
      <c r="N117" s="49">
        <v>4</v>
      </c>
      <c r="O117" s="28"/>
      <c r="P117" s="47">
        <f t="shared" si="28"/>
        <v>4</v>
      </c>
      <c r="Q117" s="24" t="str">
        <f t="shared" si="29"/>
        <v>SALMA MARQUEZ GONZALEZ</v>
      </c>
      <c r="R117" s="24" t="str">
        <f>IF($L117="","",VLOOKUP(Q117,LISTAS!$F$5:$G$1006,2,0))</f>
        <v>LICEU JARDIM</v>
      </c>
      <c r="S117" s="36">
        <f t="shared" si="30"/>
        <v>31.1</v>
      </c>
      <c r="T117" s="25">
        <f t="shared" si="34"/>
        <v>280</v>
      </c>
      <c r="U117" s="25">
        <f t="shared" si="35"/>
        <v>280</v>
      </c>
    </row>
    <row r="118" spans="2:21" s="5" customFormat="1" ht="18.75" customHeight="1" x14ac:dyDescent="0.3">
      <c r="B118" s="26" t="s">
        <v>820</v>
      </c>
      <c r="C118" s="22" t="str">
        <f>IF(B118="","",VLOOKUP(B118,LISTAS!$F$5:$G$1006,2,0))</f>
        <v>COLÉGIO ARBOS S.C.S.</v>
      </c>
      <c r="D118" s="35">
        <v>0</v>
      </c>
      <c r="E118" s="35">
        <v>0</v>
      </c>
      <c r="F118" s="35">
        <f t="shared" si="24"/>
        <v>0</v>
      </c>
      <c r="H118" s="48">
        <f t="shared" si="31"/>
        <v>0.11799999999999999</v>
      </c>
      <c r="I118" s="63" t="str">
        <f t="shared" si="32"/>
        <v>MEL MARQUES COSTA</v>
      </c>
      <c r="J118" s="63" t="str">
        <f t="shared" si="33"/>
        <v>COLÉGIO ARBOS S.C.S.</v>
      </c>
      <c r="K118" s="48">
        <f t="shared" si="25"/>
        <v>0</v>
      </c>
      <c r="L118" s="69">
        <f t="shared" si="26"/>
        <v>0.11799999999999999</v>
      </c>
      <c r="M118" s="67">
        <f t="shared" si="27"/>
        <v>31.098000000000003</v>
      </c>
      <c r="N118" s="49">
        <v>5</v>
      </c>
      <c r="O118" s="28"/>
      <c r="P118" s="47">
        <f t="shared" si="28"/>
        <v>5</v>
      </c>
      <c r="Q118" s="24" t="str">
        <f t="shared" si="29"/>
        <v>NICOLE ZENARDI MASA</v>
      </c>
      <c r="R118" s="24" t="str">
        <f>IF($L118="","",VLOOKUP(Q118,LISTAS!$F$5:$G$1006,2,0))</f>
        <v>LICEU JARDIM</v>
      </c>
      <c r="S118" s="36">
        <f t="shared" si="30"/>
        <v>30.950000000000003</v>
      </c>
      <c r="T118" s="25">
        <f t="shared" si="34"/>
        <v>270</v>
      </c>
      <c r="U118" s="25">
        <f t="shared" si="35"/>
        <v>270</v>
      </c>
    </row>
    <row r="119" spans="2:21" s="5" customFormat="1" ht="18.75" customHeight="1" x14ac:dyDescent="0.3">
      <c r="B119" s="26" t="s">
        <v>402</v>
      </c>
      <c r="C119" s="22" t="str">
        <f>IF(B119="","",VLOOKUP(B119,LISTAS!$F$5:$G$1006,2,0))</f>
        <v>COLÉGIO ARBOS S.C.S.</v>
      </c>
      <c r="D119" s="35">
        <v>15.4</v>
      </c>
      <c r="E119" s="35">
        <v>15.95</v>
      </c>
      <c r="F119" s="35">
        <f t="shared" si="24"/>
        <v>31.35</v>
      </c>
      <c r="H119" s="48">
        <f t="shared" si="31"/>
        <v>31.469000000000001</v>
      </c>
      <c r="I119" s="63" t="str">
        <f t="shared" si="32"/>
        <v>BEATRIZ PEREIRA STEFANI</v>
      </c>
      <c r="J119" s="63" t="str">
        <f t="shared" si="33"/>
        <v>COLÉGIO ARBOS S.C.S.</v>
      </c>
      <c r="K119" s="48">
        <f t="shared" si="25"/>
        <v>31.35</v>
      </c>
      <c r="L119" s="69">
        <f t="shared" si="26"/>
        <v>31.469000000000001</v>
      </c>
      <c r="M119" s="67">
        <f t="shared" si="27"/>
        <v>31.075000000000003</v>
      </c>
      <c r="N119" s="49">
        <v>6</v>
      </c>
      <c r="O119" s="28"/>
      <c r="P119" s="47">
        <f t="shared" si="28"/>
        <v>5</v>
      </c>
      <c r="Q119" s="24" t="str">
        <f t="shared" si="29"/>
        <v>MARIA EDUARDA TESCARO</v>
      </c>
      <c r="R119" s="24" t="str">
        <f>IF($L119="","",VLOOKUP(Q119,LISTAS!$F$5:$G$1006,2,0))</f>
        <v>COLÉGIO ARBOS - UNIDADE SANTO ANDRÉ</v>
      </c>
      <c r="S119" s="36">
        <f t="shared" si="30"/>
        <v>30.950000000000003</v>
      </c>
      <c r="T119" s="25">
        <f t="shared" si="34"/>
        <v>270</v>
      </c>
      <c r="U119" s="25">
        <f t="shared" si="35"/>
        <v>270</v>
      </c>
    </row>
    <row r="120" spans="2:21" s="5" customFormat="1" ht="18.75" customHeight="1" x14ac:dyDescent="0.3">
      <c r="B120" s="26" t="s">
        <v>706</v>
      </c>
      <c r="C120" s="22" t="str">
        <f>IF(B120="","",VLOOKUP(B120,LISTAS!$F$5:$G$1006,2,0))</f>
        <v>COLÉGIO ARBOS - UNIDADE SANTO ANDRÉ</v>
      </c>
      <c r="D120" s="35">
        <v>14.1</v>
      </c>
      <c r="E120" s="35">
        <v>11.2</v>
      </c>
      <c r="F120" s="35">
        <f t="shared" si="24"/>
        <v>25.299999999999997</v>
      </c>
      <c r="H120" s="48">
        <f t="shared" si="31"/>
        <v>25.419999999999998</v>
      </c>
      <c r="I120" s="63" t="str">
        <f t="shared" si="32"/>
        <v>LIZ REZENDE LISBOA</v>
      </c>
      <c r="J120" s="63" t="str">
        <f t="shared" si="33"/>
        <v>COLÉGIO ARBOS - UNIDADE SANTO ANDRÉ</v>
      </c>
      <c r="K120" s="48">
        <f t="shared" si="25"/>
        <v>25.299999999999997</v>
      </c>
      <c r="L120" s="69">
        <f t="shared" si="26"/>
        <v>25.419999999999998</v>
      </c>
      <c r="M120" s="67">
        <f t="shared" si="27"/>
        <v>30.96</v>
      </c>
      <c r="N120" s="49">
        <v>7</v>
      </c>
      <c r="O120" s="28"/>
      <c r="P120" s="47">
        <f t="shared" si="28"/>
        <v>7</v>
      </c>
      <c r="Q120" s="24" t="str">
        <f t="shared" si="29"/>
        <v>LARA PACINI MEIER</v>
      </c>
      <c r="R120" s="24" t="str">
        <f>IF($L120="","",VLOOKUP(Q120,LISTAS!$F$5:$G$1006,2,0))</f>
        <v>EXTERNATO RIO BRANCO</v>
      </c>
      <c r="S120" s="36">
        <f t="shared" si="30"/>
        <v>30.8</v>
      </c>
      <c r="T120" s="25">
        <f t="shared" si="34"/>
        <v>250</v>
      </c>
      <c r="U120" s="25">
        <f t="shared" si="35"/>
        <v>250</v>
      </c>
    </row>
    <row r="121" spans="2:21" s="5" customFormat="1" ht="18.75" customHeight="1" x14ac:dyDescent="0.3">
      <c r="B121" s="26" t="s">
        <v>140</v>
      </c>
      <c r="C121" s="22" t="str">
        <f>IF(B121="","",VLOOKUP(B121,LISTAS!$F$5:$G$1006,2,0))</f>
        <v>COLÉGIO ARBOS - UNIDADE SANTO ANDRÉ</v>
      </c>
      <c r="D121" s="35">
        <v>15.2</v>
      </c>
      <c r="E121" s="35">
        <v>15.55</v>
      </c>
      <c r="F121" s="35">
        <f t="shared" si="24"/>
        <v>30.75</v>
      </c>
      <c r="H121" s="48">
        <f t="shared" si="31"/>
        <v>30.870999999999999</v>
      </c>
      <c r="I121" s="63" t="str">
        <f t="shared" si="32"/>
        <v>LUISA DE GASPERI ARAUJO LACERDA OLIVEIRA</v>
      </c>
      <c r="J121" s="63" t="str">
        <f t="shared" si="33"/>
        <v>COLÉGIO ARBOS - UNIDADE SANTO ANDRÉ</v>
      </c>
      <c r="K121" s="48">
        <f t="shared" si="25"/>
        <v>30.75</v>
      </c>
      <c r="L121" s="69">
        <f t="shared" si="26"/>
        <v>30.870999999999999</v>
      </c>
      <c r="M121" s="67">
        <f t="shared" si="27"/>
        <v>30.870999999999999</v>
      </c>
      <c r="N121" s="49">
        <v>8</v>
      </c>
      <c r="O121" s="28"/>
      <c r="P121" s="47">
        <f t="shared" si="28"/>
        <v>8</v>
      </c>
      <c r="Q121" s="24" t="str">
        <f t="shared" si="29"/>
        <v>LUISA DE GASPERI ARAUJO LACERDA OLIVEIRA</v>
      </c>
      <c r="R121" s="24" t="str">
        <f>IF($L121="","",VLOOKUP(Q121,LISTAS!$F$5:$G$1006,2,0))</f>
        <v>COLÉGIO ARBOS - UNIDADE SANTO ANDRÉ</v>
      </c>
      <c r="S121" s="36">
        <f t="shared" si="30"/>
        <v>30.75</v>
      </c>
      <c r="T121" s="25">
        <f t="shared" si="34"/>
        <v>240</v>
      </c>
      <c r="U121" s="25">
        <f t="shared" si="35"/>
        <v>240</v>
      </c>
    </row>
    <row r="122" spans="2:21" s="5" customFormat="1" ht="18.75" customHeight="1" x14ac:dyDescent="0.3">
      <c r="B122" s="26" t="s">
        <v>141</v>
      </c>
      <c r="C122" s="22" t="str">
        <f>IF(B122="","",VLOOKUP(B122,LISTAS!$F$5:$G$1006,2,0))</f>
        <v>COLÉGIO ARBOS - UNIDADE SANTO ANDRÉ</v>
      </c>
      <c r="D122" s="35">
        <v>13.7</v>
      </c>
      <c r="E122" s="35">
        <v>15.7</v>
      </c>
      <c r="F122" s="35">
        <f t="shared" si="24"/>
        <v>29.4</v>
      </c>
      <c r="H122" s="48">
        <f t="shared" si="31"/>
        <v>29.521999999999998</v>
      </c>
      <c r="I122" s="63" t="str">
        <f t="shared" si="32"/>
        <v>MANUELA GAZZOLA TOREJIANI</v>
      </c>
      <c r="J122" s="63" t="str">
        <f t="shared" si="33"/>
        <v>COLÉGIO ARBOS - UNIDADE SANTO ANDRÉ</v>
      </c>
      <c r="K122" s="48">
        <f t="shared" si="25"/>
        <v>29.4</v>
      </c>
      <c r="L122" s="69">
        <f t="shared" si="26"/>
        <v>29.521999999999998</v>
      </c>
      <c r="M122" s="67">
        <f t="shared" si="27"/>
        <v>30.847000000000001</v>
      </c>
      <c r="N122" s="49">
        <v>9</v>
      </c>
      <c r="O122" s="28"/>
      <c r="P122" s="47">
        <f t="shared" si="28"/>
        <v>9</v>
      </c>
      <c r="Q122" s="24" t="str">
        <f t="shared" si="29"/>
        <v>MARTINA LIBERALI FUJITA</v>
      </c>
      <c r="R122" s="24" t="str">
        <f>IF($L122="","",VLOOKUP(Q122,LISTAS!$F$5:$G$1006,2,0))</f>
        <v>LICEU JARDIM</v>
      </c>
      <c r="S122" s="36">
        <f t="shared" si="30"/>
        <v>30.700000000000003</v>
      </c>
      <c r="T122" s="25">
        <f t="shared" si="34"/>
        <v>200</v>
      </c>
      <c r="U122" s="25">
        <f t="shared" si="35"/>
        <v>200</v>
      </c>
    </row>
    <row r="123" spans="2:21" s="5" customFormat="1" ht="18.75" customHeight="1" x14ac:dyDescent="0.3">
      <c r="B123" s="26" t="s">
        <v>707</v>
      </c>
      <c r="C123" s="22" t="str">
        <f>IF(B123="","",VLOOKUP(B123,LISTAS!$F$5:$G$1006,2,0))</f>
        <v>COLÉGIO ARBOS - UNIDADE SANTO ANDRÉ</v>
      </c>
      <c r="D123" s="35">
        <v>13.8</v>
      </c>
      <c r="E123" s="35">
        <v>14.8</v>
      </c>
      <c r="F123" s="35">
        <f t="shared" si="24"/>
        <v>28.6</v>
      </c>
      <c r="H123" s="48">
        <f t="shared" si="31"/>
        <v>28.723000000000003</v>
      </c>
      <c r="I123" s="63" t="str">
        <f t="shared" si="32"/>
        <v>MANUELLA GUILHERMINO LOPES</v>
      </c>
      <c r="J123" s="63" t="str">
        <f t="shared" si="33"/>
        <v>COLÉGIO ARBOS - UNIDADE SANTO ANDRÉ</v>
      </c>
      <c r="K123" s="48">
        <f t="shared" si="25"/>
        <v>28.6</v>
      </c>
      <c r="L123" s="69">
        <f t="shared" si="26"/>
        <v>28.723000000000003</v>
      </c>
      <c r="M123" s="67">
        <f t="shared" si="27"/>
        <v>30.79</v>
      </c>
      <c r="N123" s="49">
        <v>10</v>
      </c>
      <c r="O123" s="28"/>
      <c r="P123" s="47">
        <f t="shared" si="28"/>
        <v>10</v>
      </c>
      <c r="Q123" s="24" t="str">
        <f t="shared" si="29"/>
        <v>LUIZA NICHELE GARBIN</v>
      </c>
      <c r="R123" s="24" t="str">
        <f>IF($L123="","",VLOOKUP(Q123,LISTAS!$F$5:$G$1006,2,0))</f>
        <v>LICEU JARDIM</v>
      </c>
      <c r="S123" s="36">
        <f t="shared" si="30"/>
        <v>30.65</v>
      </c>
      <c r="T123" s="25">
        <f t="shared" si="34"/>
        <v>200</v>
      </c>
      <c r="U123" s="25">
        <f t="shared" si="35"/>
        <v>200</v>
      </c>
    </row>
    <row r="124" spans="2:21" s="5" customFormat="1" ht="18.75" customHeight="1" x14ac:dyDescent="0.3">
      <c r="B124" s="26" t="s">
        <v>142</v>
      </c>
      <c r="C124" s="22" t="str">
        <f>IF(B124="","",VLOOKUP(B124,LISTAS!$F$5:$G$1006,2,0))</f>
        <v>COLÉGIO ARBOS - UNIDADE SANTO ANDRÉ</v>
      </c>
      <c r="D124" s="35">
        <v>13.9</v>
      </c>
      <c r="E124" s="35">
        <v>14.8</v>
      </c>
      <c r="F124" s="35">
        <f t="shared" si="24"/>
        <v>28.700000000000003</v>
      </c>
      <c r="H124" s="48">
        <f t="shared" si="31"/>
        <v>28.824000000000002</v>
      </c>
      <c r="I124" s="63" t="str">
        <f t="shared" si="32"/>
        <v>MARIA EDUARDA NIGRO RIGAMONTI</v>
      </c>
      <c r="J124" s="63" t="str">
        <f t="shared" si="33"/>
        <v>COLÉGIO ARBOS - UNIDADE SANTO ANDRÉ</v>
      </c>
      <c r="K124" s="48">
        <f t="shared" si="25"/>
        <v>28.700000000000003</v>
      </c>
      <c r="L124" s="69">
        <f t="shared" si="26"/>
        <v>28.824000000000002</v>
      </c>
      <c r="M124" s="67">
        <f t="shared" si="27"/>
        <v>30.701999999999998</v>
      </c>
      <c r="N124" s="49">
        <v>11</v>
      </c>
      <c r="O124" s="28"/>
      <c r="P124" s="47">
        <f t="shared" si="28"/>
        <v>11</v>
      </c>
      <c r="Q124" s="24" t="str">
        <f t="shared" si="29"/>
        <v>ISABELLA FIGGION ASSUNÇÃO</v>
      </c>
      <c r="R124" s="24" t="str">
        <f>IF($L124="","",VLOOKUP(Q124,LISTAS!$F$5:$G$1006,2,0))</f>
        <v>LICEU JARDIM</v>
      </c>
      <c r="S124" s="36">
        <f t="shared" si="30"/>
        <v>30.549999999999997</v>
      </c>
      <c r="T124" s="25">
        <f t="shared" si="34"/>
        <v>200</v>
      </c>
      <c r="U124" s="25">
        <f t="shared" si="35"/>
        <v>200</v>
      </c>
    </row>
    <row r="125" spans="2:21" s="5" customFormat="1" ht="18.75" customHeight="1" x14ac:dyDescent="0.3">
      <c r="B125" s="26" t="s">
        <v>143</v>
      </c>
      <c r="C125" s="22" t="str">
        <f>IF(B125="","",VLOOKUP(B125,LISTAS!$F$5:$G$1006,2,0))</f>
        <v>COLÉGIO ARBOS - UNIDADE SANTO ANDRÉ</v>
      </c>
      <c r="D125" s="35">
        <v>15.3</v>
      </c>
      <c r="E125" s="35">
        <v>15.65</v>
      </c>
      <c r="F125" s="35">
        <f t="shared" ref="F125:F177" si="36">IF(D125="",IF(E125="","",SUM(D125:E125)),SUM(D125:E125))</f>
        <v>30.950000000000003</v>
      </c>
      <c r="H125" s="48">
        <f t="shared" si="31"/>
        <v>31.075000000000003</v>
      </c>
      <c r="I125" s="63" t="str">
        <f t="shared" si="32"/>
        <v>MARIA EDUARDA TESCARO</v>
      </c>
      <c r="J125" s="63" t="str">
        <f t="shared" si="33"/>
        <v>COLÉGIO ARBOS - UNIDADE SANTO ANDRÉ</v>
      </c>
      <c r="K125" s="48">
        <f t="shared" si="25"/>
        <v>30.950000000000003</v>
      </c>
      <c r="L125" s="69">
        <f t="shared" si="26"/>
        <v>31.075000000000003</v>
      </c>
      <c r="M125" s="67">
        <f t="shared" si="27"/>
        <v>30.623999999999999</v>
      </c>
      <c r="N125" s="49">
        <v>12</v>
      </c>
      <c r="O125" s="28"/>
      <c r="P125" s="47">
        <f t="shared" si="28"/>
        <v>12</v>
      </c>
      <c r="Q125" s="24" t="str">
        <f t="shared" si="29"/>
        <v>GIOVANA BERLUCCI</v>
      </c>
      <c r="R125" s="24" t="str">
        <f>IF($L125="","",VLOOKUP(Q125,LISTAS!$F$5:$G$1006,2,0))</f>
        <v>EXTERNATO RIO BRANCO</v>
      </c>
      <c r="S125" s="36">
        <f t="shared" si="30"/>
        <v>30.45</v>
      </c>
      <c r="T125" s="25">
        <f t="shared" si="34"/>
        <v>200</v>
      </c>
      <c r="U125" s="25">
        <f t="shared" si="35"/>
        <v>200</v>
      </c>
    </row>
    <row r="126" spans="2:21" s="5" customFormat="1" ht="18.75" customHeight="1" x14ac:dyDescent="0.3">
      <c r="B126" s="26" t="s">
        <v>708</v>
      </c>
      <c r="C126" s="22" t="str">
        <f>IF(B126="","",VLOOKUP(B126,LISTAS!$F$5:$G$1006,2,0))</f>
        <v>COLÉGIO ARBOS - UNIDADE SANTO ANDRÉ</v>
      </c>
      <c r="D126" s="35">
        <v>13.5</v>
      </c>
      <c r="E126" s="35">
        <v>14.4</v>
      </c>
      <c r="F126" s="35">
        <f t="shared" si="36"/>
        <v>27.9</v>
      </c>
      <c r="H126" s="48">
        <f t="shared" si="31"/>
        <v>28.026</v>
      </c>
      <c r="I126" s="63" t="str">
        <f t="shared" si="32"/>
        <v>MARINA OLIVEIRA BISCARO FONSECA</v>
      </c>
      <c r="J126" s="63" t="str">
        <f t="shared" si="33"/>
        <v>COLÉGIO ARBOS - UNIDADE SANTO ANDRÉ</v>
      </c>
      <c r="K126" s="48">
        <f t="shared" si="25"/>
        <v>27.9</v>
      </c>
      <c r="L126" s="69">
        <f t="shared" si="26"/>
        <v>28.026</v>
      </c>
      <c r="M126" s="67">
        <f t="shared" si="27"/>
        <v>30.558</v>
      </c>
      <c r="N126" s="49">
        <v>13</v>
      </c>
      <c r="O126" s="28"/>
      <c r="P126" s="47">
        <f t="shared" si="28"/>
        <v>13</v>
      </c>
      <c r="Q126" s="24" t="str">
        <f t="shared" si="29"/>
        <v>REBECA VERISSIMO AGUIAR</v>
      </c>
      <c r="R126" s="24" t="str">
        <f>IF($L126="","",VLOOKUP(Q126,LISTAS!$F$5:$G$1006,2,0))</f>
        <v>EXTERNATO RIO BRANCO</v>
      </c>
      <c r="S126" s="36">
        <f t="shared" si="30"/>
        <v>30.4</v>
      </c>
      <c r="T126" s="25">
        <f t="shared" si="34"/>
        <v>200</v>
      </c>
      <c r="U126" s="25">
        <f t="shared" si="35"/>
        <v>200</v>
      </c>
    </row>
    <row r="127" spans="2:21" s="5" customFormat="1" ht="18.75" customHeight="1" x14ac:dyDescent="0.3">
      <c r="B127" s="26" t="s">
        <v>146</v>
      </c>
      <c r="C127" s="22" t="str">
        <f>IF(B127="","",VLOOKUP(B127,LISTAS!$F$5:$G$1006,2,0))</f>
        <v>COLÉGIO ARBOS - UNIDADE SANTO ANDRÉ</v>
      </c>
      <c r="D127" s="35">
        <v>15.4</v>
      </c>
      <c r="E127" s="35">
        <v>15.9</v>
      </c>
      <c r="F127" s="35">
        <f t="shared" si="36"/>
        <v>31.3</v>
      </c>
      <c r="H127" s="48">
        <f t="shared" si="31"/>
        <v>31.427</v>
      </c>
      <c r="I127" s="63" t="str">
        <f t="shared" si="32"/>
        <v>VALENTINA RANNOVA DE OLIVEIRA</v>
      </c>
      <c r="J127" s="63" t="str">
        <f t="shared" si="33"/>
        <v>COLÉGIO ARBOS - UNIDADE SANTO ANDRÉ</v>
      </c>
      <c r="K127" s="48">
        <f t="shared" si="25"/>
        <v>31.3</v>
      </c>
      <c r="L127" s="69">
        <f t="shared" si="26"/>
        <v>31.427</v>
      </c>
      <c r="M127" s="67">
        <f t="shared" si="27"/>
        <v>30.388000000000002</v>
      </c>
      <c r="N127" s="49">
        <v>14</v>
      </c>
      <c r="O127" s="28"/>
      <c r="P127" s="47">
        <f t="shared" si="28"/>
        <v>14</v>
      </c>
      <c r="Q127" s="24" t="str">
        <f t="shared" si="29"/>
        <v>JULIA FERREIRA OLIVEIRA SOUZA</v>
      </c>
      <c r="R127" s="24" t="str">
        <f>IF($L127="","",VLOOKUP(Q127,LISTAS!$F$5:$G$1006,2,0))</f>
        <v>PEN LIFE</v>
      </c>
      <c r="S127" s="36">
        <f t="shared" si="30"/>
        <v>30.25</v>
      </c>
      <c r="T127" s="25">
        <f t="shared" si="34"/>
        <v>200</v>
      </c>
      <c r="U127" s="25">
        <f t="shared" si="35"/>
        <v>200</v>
      </c>
    </row>
    <row r="128" spans="2:21" s="5" customFormat="1" ht="18.75" customHeight="1" x14ac:dyDescent="0.3">
      <c r="B128" s="26" t="s">
        <v>121</v>
      </c>
      <c r="C128" s="22" t="str">
        <f>IF(B128="","",VLOOKUP(B128,LISTAS!$F$5:$G$1006,2,0))</f>
        <v>COLEGIO PETROPOLIS</v>
      </c>
      <c r="D128" s="35">
        <v>13.5</v>
      </c>
      <c r="E128" s="35">
        <v>15.1</v>
      </c>
      <c r="F128" s="35">
        <f t="shared" si="36"/>
        <v>28.6</v>
      </c>
      <c r="H128" s="48">
        <f t="shared" si="31"/>
        <v>28.728000000000002</v>
      </c>
      <c r="I128" s="63" t="str">
        <f t="shared" si="32"/>
        <v>ARISSA NAKAMURA TAMAGUSKO</v>
      </c>
      <c r="J128" s="63" t="str">
        <f t="shared" si="33"/>
        <v>COLEGIO PETROPOLIS</v>
      </c>
      <c r="K128" s="48">
        <f t="shared" si="25"/>
        <v>28.6</v>
      </c>
      <c r="L128" s="69">
        <f t="shared" si="26"/>
        <v>28.728000000000002</v>
      </c>
      <c r="M128" s="67">
        <f t="shared" si="27"/>
        <v>30.318999999999999</v>
      </c>
      <c r="N128" s="49">
        <v>15</v>
      </c>
      <c r="O128" s="28"/>
      <c r="P128" s="47">
        <f t="shared" si="28"/>
        <v>15</v>
      </c>
      <c r="Q128" s="24" t="str">
        <f t="shared" si="29"/>
        <v>MANUELLA BASSI ESTEVÃO</v>
      </c>
      <c r="R128" s="24" t="str">
        <f>IF($L128="","",VLOOKUP(Q128,LISTAS!$F$5:$G$1006,2,0))</f>
        <v>PEN LIFE</v>
      </c>
      <c r="S128" s="36">
        <f t="shared" si="30"/>
        <v>30.15</v>
      </c>
      <c r="T128" s="25">
        <f t="shared" si="34"/>
        <v>200</v>
      </c>
      <c r="U128" s="25">
        <f t="shared" si="35"/>
        <v>200</v>
      </c>
    </row>
    <row r="129" spans="2:21" s="5" customFormat="1" ht="18.75" customHeight="1" x14ac:dyDescent="0.3">
      <c r="B129" s="26" t="s">
        <v>696</v>
      </c>
      <c r="C129" s="22" t="str">
        <f>IF(B129="","",VLOOKUP(B129,LISTAS!$F$5:$G$1006,2,0))</f>
        <v>COLEGIO PETROPOLIS</v>
      </c>
      <c r="D129" s="35">
        <v>12.7</v>
      </c>
      <c r="E129" s="35">
        <v>15.2</v>
      </c>
      <c r="F129" s="35">
        <f t="shared" si="36"/>
        <v>27.9</v>
      </c>
      <c r="H129" s="48">
        <f t="shared" si="31"/>
        <v>28.029</v>
      </c>
      <c r="I129" s="63" t="str">
        <f t="shared" si="32"/>
        <v>CAROLINA ANSELMO</v>
      </c>
      <c r="J129" s="63" t="str">
        <f t="shared" si="33"/>
        <v>COLEGIO PETROPOLIS</v>
      </c>
      <c r="K129" s="48">
        <f t="shared" si="25"/>
        <v>27.9</v>
      </c>
      <c r="L129" s="69">
        <f t="shared" si="26"/>
        <v>28.029</v>
      </c>
      <c r="M129" s="67">
        <f t="shared" si="27"/>
        <v>30.245000000000001</v>
      </c>
      <c r="N129" s="49">
        <v>16</v>
      </c>
      <c r="O129" s="28"/>
      <c r="P129" s="47">
        <f t="shared" si="28"/>
        <v>16</v>
      </c>
      <c r="Q129" s="24" t="str">
        <f t="shared" si="29"/>
        <v>MARIA FERNANDA ANTUNES SANTOS OLIVEIRA</v>
      </c>
      <c r="R129" s="24" t="str">
        <f>IF($L129="","",VLOOKUP(Q129,LISTAS!$F$5:$G$1006,2,0))</f>
        <v>LICEU JARDIM</v>
      </c>
      <c r="S129" s="36">
        <f t="shared" si="30"/>
        <v>30.1</v>
      </c>
      <c r="T129" s="25">
        <f t="shared" si="34"/>
        <v>200</v>
      </c>
      <c r="U129" s="25">
        <f t="shared" si="35"/>
        <v>200</v>
      </c>
    </row>
    <row r="130" spans="2:21" s="5" customFormat="1" ht="18.75" customHeight="1" x14ac:dyDescent="0.3">
      <c r="B130" s="26" t="s">
        <v>697</v>
      </c>
      <c r="C130" s="22" t="str">
        <f>IF(B130="","",VLOOKUP(B130,LISTAS!$F$5:$G$1006,2,0))</f>
        <v>COLEGIO PETROPOLIS</v>
      </c>
      <c r="D130" s="35">
        <v>0</v>
      </c>
      <c r="E130" s="35">
        <v>0</v>
      </c>
      <c r="F130" s="35">
        <f t="shared" si="36"/>
        <v>0</v>
      </c>
      <c r="H130" s="48">
        <f t="shared" si="31"/>
        <v>0.13</v>
      </c>
      <c r="I130" s="63" t="str">
        <f t="shared" si="32"/>
        <v>EVA KUBA DE MORAIS</v>
      </c>
      <c r="J130" s="63" t="str">
        <f t="shared" si="33"/>
        <v>COLEGIO PETROPOLIS</v>
      </c>
      <c r="K130" s="48">
        <f t="shared" si="25"/>
        <v>0</v>
      </c>
      <c r="L130" s="69">
        <f t="shared" si="26"/>
        <v>0.13</v>
      </c>
      <c r="M130" s="67">
        <f t="shared" si="27"/>
        <v>30.138999999999999</v>
      </c>
      <c r="N130" s="49">
        <v>17</v>
      </c>
      <c r="O130" s="28"/>
      <c r="P130" s="47">
        <f t="shared" si="28"/>
        <v>17</v>
      </c>
      <c r="Q130" s="24" t="str">
        <f t="shared" si="29"/>
        <v>LORENA RAGONEZZI SANTANA</v>
      </c>
      <c r="R130" s="24" t="str">
        <f>IF($L130="","",VLOOKUP(Q130,LISTAS!$F$5:$G$1006,2,0))</f>
        <v>PEN LIFE</v>
      </c>
      <c r="S130" s="36">
        <f t="shared" si="30"/>
        <v>30</v>
      </c>
      <c r="T130" s="25" t="str">
        <f t="shared" si="34"/>
        <v/>
      </c>
      <c r="U130" s="25" t="str">
        <f t="shared" si="35"/>
        <v/>
      </c>
    </row>
    <row r="131" spans="2:21" s="5" customFormat="1" ht="18.75" customHeight="1" x14ac:dyDescent="0.3">
      <c r="B131" s="26" t="s">
        <v>698</v>
      </c>
      <c r="C131" s="22" t="str">
        <f>IF(B131="","",VLOOKUP(B131,LISTAS!$F$5:$G$1006,2,0))</f>
        <v>COLEGIO PETROPOLIS</v>
      </c>
      <c r="D131" s="35">
        <v>13.7</v>
      </c>
      <c r="E131" s="35">
        <v>12.9</v>
      </c>
      <c r="F131" s="35">
        <f t="shared" si="36"/>
        <v>26.6</v>
      </c>
      <c r="H131" s="48">
        <f t="shared" si="31"/>
        <v>26.731000000000002</v>
      </c>
      <c r="I131" s="63" t="str">
        <f t="shared" si="32"/>
        <v>HELOISA PATRON GONÇALVES</v>
      </c>
      <c r="J131" s="63" t="str">
        <f t="shared" si="33"/>
        <v>COLEGIO PETROPOLIS</v>
      </c>
      <c r="K131" s="48">
        <f t="shared" si="25"/>
        <v>26.6</v>
      </c>
      <c r="L131" s="69">
        <f t="shared" si="26"/>
        <v>26.731000000000002</v>
      </c>
      <c r="M131" s="67">
        <f t="shared" si="27"/>
        <v>29.95</v>
      </c>
      <c r="N131" s="49">
        <v>18</v>
      </c>
      <c r="O131" s="28"/>
      <c r="P131" s="47">
        <f t="shared" si="28"/>
        <v>18</v>
      </c>
      <c r="Q131" s="24" t="str">
        <f t="shared" si="29"/>
        <v>RAFAELA SALVIATTO ANDREO</v>
      </c>
      <c r="R131" s="24" t="str">
        <f>IF($L131="","",VLOOKUP(Q131,LISTAS!$F$5:$G$1006,2,0))</f>
        <v>LICEU JARDIM</v>
      </c>
      <c r="S131" s="36">
        <f t="shared" si="30"/>
        <v>29.8</v>
      </c>
      <c r="T131" s="25" t="str">
        <f t="shared" si="34"/>
        <v/>
      </c>
      <c r="U131" s="25" t="str">
        <f t="shared" si="35"/>
        <v/>
      </c>
    </row>
    <row r="132" spans="2:21" s="5" customFormat="1" ht="18.75" customHeight="1" x14ac:dyDescent="0.3">
      <c r="B132" s="26" t="s">
        <v>123</v>
      </c>
      <c r="C132" s="22" t="str">
        <f>IF(B132="","",VLOOKUP(B132,LISTAS!$F$5:$G$1006,2,0))</f>
        <v>COLEGIO PETROPOLIS</v>
      </c>
      <c r="D132" s="35">
        <v>0</v>
      </c>
      <c r="E132" s="35">
        <v>0</v>
      </c>
      <c r="F132" s="35">
        <f t="shared" si="36"/>
        <v>0</v>
      </c>
      <c r="H132" s="48">
        <f t="shared" si="31"/>
        <v>0.13200000000000001</v>
      </c>
      <c r="I132" s="63" t="str">
        <f t="shared" si="32"/>
        <v>JULIA CIRELLI SOSA</v>
      </c>
      <c r="J132" s="63" t="str">
        <f t="shared" si="33"/>
        <v>COLEGIO PETROPOLIS</v>
      </c>
      <c r="K132" s="48">
        <f t="shared" si="25"/>
        <v>0</v>
      </c>
      <c r="L132" s="69">
        <f t="shared" si="26"/>
        <v>0.13200000000000001</v>
      </c>
      <c r="M132" s="67">
        <f t="shared" si="27"/>
        <v>29.872999999999998</v>
      </c>
      <c r="N132" s="49">
        <v>19</v>
      </c>
      <c r="O132" s="28"/>
      <c r="P132" s="47">
        <f t="shared" si="28"/>
        <v>19</v>
      </c>
      <c r="Q132" s="24" t="str">
        <f t="shared" si="29"/>
        <v>VALENTINA PRADO COSTA</v>
      </c>
      <c r="R132" s="24" t="str">
        <f>IF($L132="","",VLOOKUP(Q132,LISTAS!$F$5:$G$1006,2,0))</f>
        <v>PEN LIFE</v>
      </c>
      <c r="S132" s="36">
        <f t="shared" si="30"/>
        <v>29.7</v>
      </c>
      <c r="T132" s="25" t="str">
        <f t="shared" si="34"/>
        <v/>
      </c>
      <c r="U132" s="25" t="str">
        <f t="shared" si="35"/>
        <v/>
      </c>
    </row>
    <row r="133" spans="2:21" s="5" customFormat="1" ht="18.75" customHeight="1" x14ac:dyDescent="0.3">
      <c r="B133" s="26" t="s">
        <v>181</v>
      </c>
      <c r="C133" s="22" t="str">
        <f>IF(B133="","",VLOOKUP(B133,LISTAS!$F$5:$G$1006,2,0))</f>
        <v>PEN LIFE</v>
      </c>
      <c r="D133" s="35">
        <v>0</v>
      </c>
      <c r="E133" s="35">
        <v>0</v>
      </c>
      <c r="F133" s="35">
        <f t="shared" si="36"/>
        <v>0</v>
      </c>
      <c r="H133" s="48">
        <f t="shared" si="31"/>
        <v>0.13300000000000001</v>
      </c>
      <c r="I133" s="63" t="str">
        <f t="shared" si="32"/>
        <v>AGATHA TANIMOTO PRATES</v>
      </c>
      <c r="J133" s="63" t="str">
        <f t="shared" si="33"/>
        <v>PEN LIFE</v>
      </c>
      <c r="K133" s="48">
        <f t="shared" si="25"/>
        <v>0</v>
      </c>
      <c r="L133" s="69">
        <f t="shared" si="26"/>
        <v>0.13300000000000001</v>
      </c>
      <c r="M133" s="67">
        <f t="shared" si="27"/>
        <v>29.835999999999999</v>
      </c>
      <c r="N133" s="49">
        <v>20</v>
      </c>
      <c r="O133" s="28"/>
      <c r="P133" s="47">
        <f t="shared" si="28"/>
        <v>19</v>
      </c>
      <c r="Q133" s="24" t="str">
        <f t="shared" si="29"/>
        <v>CATARINA ARAÚJO MOURA</v>
      </c>
      <c r="R133" s="24" t="str">
        <f>IF($L133="","",VLOOKUP(Q133,LISTAS!$F$5:$G$1006,2,0))</f>
        <v>PEN LIFE</v>
      </c>
      <c r="S133" s="36">
        <f t="shared" si="30"/>
        <v>29.7</v>
      </c>
      <c r="T133" s="25" t="str">
        <f t="shared" si="34"/>
        <v/>
      </c>
      <c r="U133" s="25" t="str">
        <f t="shared" si="35"/>
        <v/>
      </c>
    </row>
    <row r="134" spans="2:21" ht="16.5" x14ac:dyDescent="0.3">
      <c r="B134" s="26" t="s">
        <v>182</v>
      </c>
      <c r="C134" s="22" t="str">
        <f>IF(B134="","",VLOOKUP(B134,LISTAS!$F$5:$G$1006,2,0))</f>
        <v>PEN LIFE</v>
      </c>
      <c r="D134" s="35">
        <v>0</v>
      </c>
      <c r="E134" s="35">
        <v>0</v>
      </c>
      <c r="F134" s="35">
        <f t="shared" si="36"/>
        <v>0</v>
      </c>
      <c r="G134" s="5"/>
      <c r="H134" s="48">
        <f t="shared" si="31"/>
        <v>0.13400000000000001</v>
      </c>
      <c r="I134" s="63" t="str">
        <f t="shared" si="32"/>
        <v>ANA LUISA DE OLIVEIRA CASANOVA</v>
      </c>
      <c r="J134" s="63" t="str">
        <f t="shared" si="33"/>
        <v>PEN LIFE</v>
      </c>
      <c r="K134" s="48">
        <f t="shared" si="25"/>
        <v>0</v>
      </c>
      <c r="L134" s="69">
        <f t="shared" si="26"/>
        <v>0.13400000000000001</v>
      </c>
      <c r="M134" s="67">
        <f t="shared" si="27"/>
        <v>29.765000000000001</v>
      </c>
      <c r="N134" s="49">
        <v>21</v>
      </c>
      <c r="O134" s="28"/>
      <c r="P134" s="47">
        <f t="shared" si="28"/>
        <v>21</v>
      </c>
      <c r="Q134" s="24" t="str">
        <f t="shared" si="29"/>
        <v>MARIA ALICE SAMPAIO PFEIFER</v>
      </c>
      <c r="R134" s="24" t="str">
        <f>IF($L134="","",VLOOKUP(Q134,LISTAS!$F$5:$G$1006,2,0))</f>
        <v>COLEGIO PETROPOLIS</v>
      </c>
      <c r="S134" s="36">
        <f t="shared" si="30"/>
        <v>29.6</v>
      </c>
      <c r="T134" s="25" t="str">
        <f t="shared" si="34"/>
        <v/>
      </c>
      <c r="U134" s="25" t="str">
        <f t="shared" si="35"/>
        <v/>
      </c>
    </row>
    <row r="135" spans="2:21" ht="16.5" x14ac:dyDescent="0.3">
      <c r="B135" s="26" t="s">
        <v>183</v>
      </c>
      <c r="C135" s="22" t="str">
        <f>IF(B135="","",VLOOKUP(B135,LISTAS!$F$5:$G$1006,2,0))</f>
        <v>PEN LIFE</v>
      </c>
      <c r="D135" s="35">
        <v>13.8</v>
      </c>
      <c r="E135" s="35">
        <v>15.75</v>
      </c>
      <c r="F135" s="35">
        <f t="shared" si="36"/>
        <v>29.55</v>
      </c>
      <c r="G135" s="5"/>
      <c r="H135" s="48">
        <f t="shared" si="31"/>
        <v>29.685000000000002</v>
      </c>
      <c r="I135" s="63" t="str">
        <f t="shared" si="32"/>
        <v>BIANCA ARONCHI TOMACHESKY</v>
      </c>
      <c r="J135" s="63" t="str">
        <f t="shared" si="33"/>
        <v>PEN LIFE</v>
      </c>
      <c r="K135" s="48">
        <f t="shared" si="25"/>
        <v>29.55</v>
      </c>
      <c r="L135" s="69">
        <f t="shared" si="26"/>
        <v>29.685000000000002</v>
      </c>
      <c r="M135" s="67">
        <f t="shared" si="27"/>
        <v>29.757000000000001</v>
      </c>
      <c r="N135" s="49">
        <v>22</v>
      </c>
      <c r="O135" s="28"/>
      <c r="P135" s="47">
        <f t="shared" si="28"/>
        <v>21</v>
      </c>
      <c r="Q135" s="24" t="str">
        <f t="shared" si="29"/>
        <v>MARIA FERNANDA MARIN PIMENTA</v>
      </c>
      <c r="R135" s="24" t="str">
        <f>IF($L135="","",VLOOKUP(Q135,LISTAS!$F$5:$G$1006,2,0))</f>
        <v>EXTERNATO RIO BRANCO</v>
      </c>
      <c r="S135" s="36">
        <f t="shared" si="30"/>
        <v>29.6</v>
      </c>
      <c r="T135" s="25" t="str">
        <f t="shared" si="34"/>
        <v/>
      </c>
      <c r="U135" s="25" t="str">
        <f t="shared" si="35"/>
        <v/>
      </c>
    </row>
    <row r="136" spans="2:21" ht="16.5" x14ac:dyDescent="0.3">
      <c r="B136" s="26" t="s">
        <v>184</v>
      </c>
      <c r="C136" s="22" t="str">
        <f>IF(B136="","",VLOOKUP(B136,LISTAS!$F$5:$G$1006,2,0))</f>
        <v>PEN LIFE</v>
      </c>
      <c r="D136" s="35">
        <v>14.1</v>
      </c>
      <c r="E136" s="35">
        <v>15.6</v>
      </c>
      <c r="F136" s="35">
        <f t="shared" si="36"/>
        <v>29.7</v>
      </c>
      <c r="G136" s="5"/>
      <c r="H136" s="48">
        <f t="shared" si="31"/>
        <v>29.835999999999999</v>
      </c>
      <c r="I136" s="63" t="str">
        <f t="shared" si="32"/>
        <v>CATARINA ARAÚJO MOURA</v>
      </c>
      <c r="J136" s="63" t="str">
        <f t="shared" si="33"/>
        <v>PEN LIFE</v>
      </c>
      <c r="K136" s="48">
        <f t="shared" si="25"/>
        <v>29.7</v>
      </c>
      <c r="L136" s="69">
        <f t="shared" si="26"/>
        <v>29.835999999999999</v>
      </c>
      <c r="M136" s="67">
        <f t="shared" si="27"/>
        <v>29.754000000000001</v>
      </c>
      <c r="N136" s="49">
        <v>23</v>
      </c>
      <c r="O136" s="28"/>
      <c r="P136" s="47">
        <f t="shared" si="28"/>
        <v>21</v>
      </c>
      <c r="Q136" s="24" t="str">
        <f t="shared" si="29"/>
        <v>LORENA CARNIELLI SANCHEZ</v>
      </c>
      <c r="R136" s="24" t="str">
        <f>IF($L136="","",VLOOKUP(Q136,LISTAS!$F$5:$G$1006,2,0))</f>
        <v>EXTERNATO RIO BRANCO</v>
      </c>
      <c r="S136" s="36">
        <f t="shared" si="30"/>
        <v>29.6</v>
      </c>
      <c r="T136" s="25" t="str">
        <f t="shared" si="34"/>
        <v/>
      </c>
      <c r="U136" s="25" t="str">
        <f t="shared" si="35"/>
        <v/>
      </c>
    </row>
    <row r="137" spans="2:21" ht="16.5" x14ac:dyDescent="0.3">
      <c r="B137" s="26" t="s">
        <v>186</v>
      </c>
      <c r="C137" s="22" t="str">
        <f>IF(B137="","",VLOOKUP(B137,LISTAS!$F$5:$G$1006,2,0))</f>
        <v>PEN LIFE</v>
      </c>
      <c r="D137" s="35">
        <v>13.7</v>
      </c>
      <c r="E137" s="35">
        <v>13.6</v>
      </c>
      <c r="F137" s="35">
        <f t="shared" si="36"/>
        <v>27.299999999999997</v>
      </c>
      <c r="G137" s="5"/>
      <c r="H137" s="48">
        <f t="shared" si="31"/>
        <v>27.436999999999998</v>
      </c>
      <c r="I137" s="63" t="str">
        <f t="shared" si="32"/>
        <v>GIOVANNA RODRIGUES DE MELO FEITOSA</v>
      </c>
      <c r="J137" s="63" t="str">
        <f t="shared" si="33"/>
        <v>PEN LIFE</v>
      </c>
      <c r="K137" s="48">
        <f t="shared" si="25"/>
        <v>27.299999999999997</v>
      </c>
      <c r="L137" s="69">
        <f t="shared" si="26"/>
        <v>27.436999999999998</v>
      </c>
      <c r="M137" s="67">
        <f t="shared" si="27"/>
        <v>29.685000000000002</v>
      </c>
      <c r="N137" s="49">
        <v>24</v>
      </c>
      <c r="O137" s="28"/>
      <c r="P137" s="47">
        <f t="shared" si="28"/>
        <v>24</v>
      </c>
      <c r="Q137" s="24" t="str">
        <f t="shared" si="29"/>
        <v>BIANCA ARONCHI TOMACHESKY</v>
      </c>
      <c r="R137" s="24" t="str">
        <f>IF($L137="","",VLOOKUP(Q137,LISTAS!$F$5:$G$1006,2,0))</f>
        <v>PEN LIFE</v>
      </c>
      <c r="S137" s="36">
        <f t="shared" si="30"/>
        <v>29.55</v>
      </c>
      <c r="T137" s="25" t="str">
        <f t="shared" si="34"/>
        <v/>
      </c>
      <c r="U137" s="25" t="str">
        <f t="shared" si="35"/>
        <v/>
      </c>
    </row>
    <row r="138" spans="2:21" ht="16.5" x14ac:dyDescent="0.3">
      <c r="B138" s="26" t="s">
        <v>187</v>
      </c>
      <c r="C138" s="22" t="str">
        <f>IF(B138="","",VLOOKUP(B138,LISTAS!$F$5:$G$1006,2,0))</f>
        <v>PEN LIFE</v>
      </c>
      <c r="D138" s="35">
        <v>14.6</v>
      </c>
      <c r="E138" s="35">
        <v>15.65</v>
      </c>
      <c r="F138" s="35">
        <f t="shared" si="36"/>
        <v>30.25</v>
      </c>
      <c r="G138" s="5"/>
      <c r="H138" s="48">
        <f t="shared" si="31"/>
        <v>30.388000000000002</v>
      </c>
      <c r="I138" s="63" t="str">
        <f t="shared" si="32"/>
        <v>JULIA FERREIRA OLIVEIRA SOUZA</v>
      </c>
      <c r="J138" s="63" t="str">
        <f t="shared" si="33"/>
        <v>PEN LIFE</v>
      </c>
      <c r="K138" s="48">
        <f t="shared" si="25"/>
        <v>30.25</v>
      </c>
      <c r="L138" s="69">
        <f t="shared" si="26"/>
        <v>30.388000000000002</v>
      </c>
      <c r="M138" s="67">
        <f t="shared" si="27"/>
        <v>29.540999999999997</v>
      </c>
      <c r="N138" s="49">
        <v>25</v>
      </c>
      <c r="O138" s="28"/>
      <c r="P138" s="47">
        <f t="shared" si="28"/>
        <v>25</v>
      </c>
      <c r="Q138" s="24" t="str">
        <f t="shared" si="29"/>
        <v>MANUELA DA MATTA LUSSARI</v>
      </c>
      <c r="R138" s="24" t="str">
        <f>IF($L138="","",VLOOKUP(Q138,LISTAS!$F$5:$G$1006,2,0))</f>
        <v>LICEU JARDIM</v>
      </c>
      <c r="S138" s="36">
        <f t="shared" si="30"/>
        <v>29.4</v>
      </c>
      <c r="T138" s="25" t="str">
        <f t="shared" si="34"/>
        <v/>
      </c>
      <c r="U138" s="25" t="str">
        <f t="shared" si="35"/>
        <v/>
      </c>
    </row>
    <row r="139" spans="2:21" ht="16.5" x14ac:dyDescent="0.3">
      <c r="B139" s="26" t="s">
        <v>188</v>
      </c>
      <c r="C139" s="22" t="str">
        <f>IF(B139="","",VLOOKUP(B139,LISTAS!$F$5:$G$1006,2,0))</f>
        <v>PEN LIFE</v>
      </c>
      <c r="D139" s="35">
        <v>14.8</v>
      </c>
      <c r="E139" s="35">
        <v>15.2</v>
      </c>
      <c r="F139" s="35">
        <f t="shared" si="36"/>
        <v>30</v>
      </c>
      <c r="G139" s="5"/>
      <c r="H139" s="48">
        <f t="shared" si="31"/>
        <v>30.138999999999999</v>
      </c>
      <c r="I139" s="63" t="str">
        <f t="shared" si="32"/>
        <v>LORENA RAGONEZZI SANTANA</v>
      </c>
      <c r="J139" s="63" t="str">
        <f t="shared" si="33"/>
        <v>PEN LIFE</v>
      </c>
      <c r="K139" s="48">
        <f t="shared" si="25"/>
        <v>30</v>
      </c>
      <c r="L139" s="69">
        <f t="shared" si="26"/>
        <v>30.138999999999999</v>
      </c>
      <c r="M139" s="67">
        <f t="shared" si="27"/>
        <v>29.521999999999998</v>
      </c>
      <c r="N139" s="49">
        <v>26</v>
      </c>
      <c r="O139" s="28"/>
      <c r="P139" s="47">
        <f t="shared" si="28"/>
        <v>25</v>
      </c>
      <c r="Q139" s="24" t="str">
        <f t="shared" si="29"/>
        <v>MANUELA GAZZOLA TOREJIANI</v>
      </c>
      <c r="R139" s="24" t="str">
        <f>IF($L139="","",VLOOKUP(Q139,LISTAS!$F$5:$G$1006,2,0))</f>
        <v>COLÉGIO ARBOS - UNIDADE SANTO ANDRÉ</v>
      </c>
      <c r="S139" s="36">
        <f t="shared" si="30"/>
        <v>29.4</v>
      </c>
      <c r="T139" s="25" t="str">
        <f t="shared" si="34"/>
        <v/>
      </c>
      <c r="U139" s="25" t="str">
        <f t="shared" si="35"/>
        <v/>
      </c>
    </row>
    <row r="140" spans="2:21" ht="16.5" x14ac:dyDescent="0.3">
      <c r="B140" s="26" t="s">
        <v>557</v>
      </c>
      <c r="C140" s="22" t="str">
        <f>IF(B140="","",VLOOKUP(B140,LISTAS!$F$5:$G$1006,2,0))</f>
        <v>LICEU JARDIM</v>
      </c>
      <c r="D140" s="35">
        <v>14.8</v>
      </c>
      <c r="E140" s="35">
        <v>15.85</v>
      </c>
      <c r="F140" s="35">
        <f t="shared" si="36"/>
        <v>30.65</v>
      </c>
      <c r="G140" s="5"/>
      <c r="H140" s="48">
        <f t="shared" si="31"/>
        <v>30.79</v>
      </c>
      <c r="I140" s="63" t="str">
        <f t="shared" si="32"/>
        <v>LUIZA NICHELE GARBIN</v>
      </c>
      <c r="J140" s="63" t="str">
        <f t="shared" si="33"/>
        <v>LICEU JARDIM</v>
      </c>
      <c r="K140" s="48">
        <f t="shared" si="25"/>
        <v>30.65</v>
      </c>
      <c r="L140" s="69">
        <f t="shared" si="26"/>
        <v>30.79</v>
      </c>
      <c r="M140" s="67">
        <f t="shared" si="27"/>
        <v>29.399000000000001</v>
      </c>
      <c r="N140" s="49">
        <v>27</v>
      </c>
      <c r="O140" s="28"/>
      <c r="P140" s="47">
        <f t="shared" si="28"/>
        <v>27</v>
      </c>
      <c r="Q140" s="24" t="str">
        <f t="shared" si="29"/>
        <v>OLÍVIA DO AMARAL PEREIRA</v>
      </c>
      <c r="R140" s="24" t="str">
        <f>IF($L140="","",VLOOKUP(Q140,LISTAS!$F$5:$G$1006,2,0))</f>
        <v>LICEU JARDIM</v>
      </c>
      <c r="S140" s="36">
        <f t="shared" si="30"/>
        <v>29.25</v>
      </c>
      <c r="T140" s="25" t="str">
        <f t="shared" si="34"/>
        <v/>
      </c>
      <c r="U140" s="25" t="str">
        <f t="shared" si="35"/>
        <v/>
      </c>
    </row>
    <row r="141" spans="2:21" ht="16.5" x14ac:dyDescent="0.3">
      <c r="B141" s="26" t="s">
        <v>558</v>
      </c>
      <c r="C141" s="22" t="str">
        <f>IF(B141="","",VLOOKUP(B141,LISTAS!$F$5:$G$1006,2,0))</f>
        <v>LICEU JARDIM</v>
      </c>
      <c r="D141" s="35">
        <v>13.8</v>
      </c>
      <c r="E141" s="35">
        <v>15.6</v>
      </c>
      <c r="F141" s="35">
        <f t="shared" si="36"/>
        <v>29.4</v>
      </c>
      <c r="G141" s="5"/>
      <c r="H141" s="48">
        <f t="shared" si="31"/>
        <v>29.540999999999997</v>
      </c>
      <c r="I141" s="63" t="str">
        <f t="shared" si="32"/>
        <v>MANUELA DA MATTA LUSSARI</v>
      </c>
      <c r="J141" s="63" t="str">
        <f t="shared" si="33"/>
        <v>LICEU JARDIM</v>
      </c>
      <c r="K141" s="48">
        <f t="shared" si="25"/>
        <v>29.4</v>
      </c>
      <c r="L141" s="69">
        <f t="shared" si="26"/>
        <v>29.540999999999997</v>
      </c>
      <c r="M141" s="67">
        <f t="shared" si="27"/>
        <v>29.151</v>
      </c>
      <c r="N141" s="49">
        <v>28</v>
      </c>
      <c r="O141" s="28"/>
      <c r="P141" s="47">
        <f t="shared" si="28"/>
        <v>28</v>
      </c>
      <c r="Q141" s="24" t="str">
        <f t="shared" si="29"/>
        <v>VALENTINA ALVES DELBON</v>
      </c>
      <c r="R141" s="24" t="str">
        <f>IF($L141="","",VLOOKUP(Q141,LISTAS!$F$5:$G$1006,2,0))</f>
        <v>LICEU JARDIM</v>
      </c>
      <c r="S141" s="36">
        <f t="shared" si="30"/>
        <v>29</v>
      </c>
      <c r="T141" s="25" t="str">
        <f t="shared" si="34"/>
        <v/>
      </c>
      <c r="U141" s="25" t="str">
        <f t="shared" si="35"/>
        <v/>
      </c>
    </row>
    <row r="142" spans="2:21" ht="16.5" x14ac:dyDescent="0.3">
      <c r="B142" s="26" t="s">
        <v>772</v>
      </c>
      <c r="C142" s="22" t="str">
        <f>IF(B142="","",VLOOKUP(B142,LISTAS!$F$5:$G$1006,2,0))</f>
        <v>LICEU JARDIM</v>
      </c>
      <c r="D142" s="35">
        <v>13.8</v>
      </c>
      <c r="E142" s="35">
        <v>15.15</v>
      </c>
      <c r="F142" s="35">
        <f t="shared" si="36"/>
        <v>28.950000000000003</v>
      </c>
      <c r="G142" s="5"/>
      <c r="H142" s="48">
        <f t="shared" si="31"/>
        <v>29.092000000000002</v>
      </c>
      <c r="I142" s="63" t="str">
        <f t="shared" si="32"/>
        <v>MANUELLA BIAGIONI SEIXAS</v>
      </c>
      <c r="J142" s="63" t="str">
        <f t="shared" si="33"/>
        <v>LICEU JARDIM</v>
      </c>
      <c r="K142" s="48">
        <f t="shared" si="25"/>
        <v>28.950000000000003</v>
      </c>
      <c r="L142" s="69">
        <f t="shared" si="26"/>
        <v>29.092000000000002</v>
      </c>
      <c r="M142" s="67">
        <f t="shared" si="27"/>
        <v>29.092000000000002</v>
      </c>
      <c r="N142" s="49">
        <v>29</v>
      </c>
      <c r="O142" s="28"/>
      <c r="P142" s="47">
        <f t="shared" si="28"/>
        <v>29</v>
      </c>
      <c r="Q142" s="24" t="str">
        <f t="shared" si="29"/>
        <v>MANUELLA BIAGIONI SEIXAS</v>
      </c>
      <c r="R142" s="24" t="str">
        <f>IF($L142="","",VLOOKUP(Q142,LISTAS!$F$5:$G$1006,2,0))</f>
        <v>LICEU JARDIM</v>
      </c>
      <c r="S142" s="36">
        <f t="shared" si="30"/>
        <v>28.950000000000003</v>
      </c>
      <c r="T142" s="25" t="str">
        <f t="shared" si="34"/>
        <v/>
      </c>
      <c r="U142" s="25" t="str">
        <f t="shared" si="35"/>
        <v/>
      </c>
    </row>
    <row r="143" spans="2:21" ht="16.5" x14ac:dyDescent="0.3">
      <c r="B143" s="26" t="s">
        <v>563</v>
      </c>
      <c r="C143" s="22" t="str">
        <f>IF(B143="","",VLOOKUP(B143,LISTAS!$F$5:$G$1006,2,0))</f>
        <v>LICEU JARDIM</v>
      </c>
      <c r="D143" s="35">
        <v>15.5</v>
      </c>
      <c r="E143" s="35">
        <v>15.95</v>
      </c>
      <c r="F143" s="35">
        <f t="shared" si="36"/>
        <v>31.45</v>
      </c>
      <c r="G143" s="5"/>
      <c r="H143" s="48">
        <f t="shared" si="31"/>
        <v>31.593</v>
      </c>
      <c r="I143" s="63" t="str">
        <f t="shared" si="32"/>
        <v>MANUELLA DE FRANÇA WANG</v>
      </c>
      <c r="J143" s="63" t="str">
        <f t="shared" si="33"/>
        <v>LICEU JARDIM</v>
      </c>
      <c r="K143" s="48">
        <f t="shared" si="25"/>
        <v>31.45</v>
      </c>
      <c r="L143" s="69">
        <f t="shared" si="26"/>
        <v>31.593</v>
      </c>
      <c r="M143" s="67">
        <f t="shared" si="27"/>
        <v>28.824000000000002</v>
      </c>
      <c r="N143" s="49">
        <v>30</v>
      </c>
      <c r="O143" s="28"/>
      <c r="P143" s="47">
        <f t="shared" si="28"/>
        <v>30</v>
      </c>
      <c r="Q143" s="24" t="str">
        <f t="shared" si="29"/>
        <v>MARIA EDUARDA NIGRO RIGAMONTI</v>
      </c>
      <c r="R143" s="24" t="str">
        <f>IF($L143="","",VLOOKUP(Q143,LISTAS!$F$5:$G$1006,2,0))</f>
        <v>COLÉGIO ARBOS - UNIDADE SANTO ANDRÉ</v>
      </c>
      <c r="S143" s="36">
        <f t="shared" si="30"/>
        <v>28.700000000000003</v>
      </c>
      <c r="T143" s="25" t="str">
        <f t="shared" si="34"/>
        <v/>
      </c>
      <c r="U143" s="25" t="str">
        <f t="shared" si="35"/>
        <v/>
      </c>
    </row>
    <row r="144" spans="2:21" ht="16.5" x14ac:dyDescent="0.3">
      <c r="B144" s="26" t="s">
        <v>773</v>
      </c>
      <c r="C144" s="22" t="str">
        <f>IF(B144="","",VLOOKUP(B144,LISTAS!$F$5:$G$1006,2,0))</f>
        <v>LICEU JARDIM</v>
      </c>
      <c r="D144" s="35">
        <v>13.5</v>
      </c>
      <c r="E144" s="35">
        <v>12.6</v>
      </c>
      <c r="F144" s="35">
        <f t="shared" si="36"/>
        <v>26.1</v>
      </c>
      <c r="G144" s="5"/>
      <c r="H144" s="48">
        <f t="shared" si="31"/>
        <v>26.244</v>
      </c>
      <c r="I144" s="63" t="str">
        <f t="shared" si="32"/>
        <v>MARIA BEATRIZ RAZERA ANTONIO</v>
      </c>
      <c r="J144" s="63" t="str">
        <f t="shared" si="33"/>
        <v>LICEU JARDIM</v>
      </c>
      <c r="K144" s="48">
        <f t="shared" si="25"/>
        <v>26.1</v>
      </c>
      <c r="L144" s="69">
        <f t="shared" si="26"/>
        <v>26.244</v>
      </c>
      <c r="M144" s="67">
        <f t="shared" si="27"/>
        <v>28.763000000000002</v>
      </c>
      <c r="N144" s="49">
        <v>31</v>
      </c>
      <c r="O144" s="28"/>
      <c r="P144" s="47">
        <f t="shared" si="28"/>
        <v>31</v>
      </c>
      <c r="Q144" s="24" t="str">
        <f t="shared" si="29"/>
        <v>JULIA MORAES DAMAS</v>
      </c>
      <c r="R144" s="24" t="str">
        <f>IF($L144="","",VLOOKUP(Q144,LISTAS!$F$5:$G$1006,2,0))</f>
        <v>COLEGIO PETROPOLIS</v>
      </c>
      <c r="S144" s="36">
        <f t="shared" si="30"/>
        <v>28.6</v>
      </c>
      <c r="T144" s="25" t="str">
        <f t="shared" si="34"/>
        <v/>
      </c>
      <c r="U144" s="25" t="str">
        <f t="shared" si="35"/>
        <v/>
      </c>
    </row>
    <row r="145" spans="2:21" ht="16.5" x14ac:dyDescent="0.3">
      <c r="B145" s="26" t="s">
        <v>774</v>
      </c>
      <c r="C145" s="22" t="str">
        <f>IF(B145="","",VLOOKUP(B145,LISTAS!$F$5:$G$1006,2,0))</f>
        <v>LICEU JARDIM</v>
      </c>
      <c r="D145" s="35">
        <v>14.8</v>
      </c>
      <c r="E145" s="35">
        <v>15.3</v>
      </c>
      <c r="F145" s="35">
        <f t="shared" si="36"/>
        <v>30.1</v>
      </c>
      <c r="G145" s="5"/>
      <c r="H145" s="48">
        <f t="shared" si="31"/>
        <v>30.245000000000001</v>
      </c>
      <c r="I145" s="63" t="str">
        <f t="shared" si="32"/>
        <v>MARIA FERNANDA ANTUNES SANTOS OLIVEIRA</v>
      </c>
      <c r="J145" s="63" t="str">
        <f t="shared" si="33"/>
        <v>LICEU JARDIM</v>
      </c>
      <c r="K145" s="48">
        <f t="shared" si="25"/>
        <v>30.1</v>
      </c>
      <c r="L145" s="69">
        <f t="shared" si="26"/>
        <v>30.245000000000001</v>
      </c>
      <c r="M145" s="67">
        <f t="shared" si="27"/>
        <v>28.728000000000002</v>
      </c>
      <c r="N145" s="49">
        <v>32</v>
      </c>
      <c r="O145" s="28"/>
      <c r="P145" s="47">
        <f t="shared" si="28"/>
        <v>31</v>
      </c>
      <c r="Q145" s="24" t="str">
        <f t="shared" si="29"/>
        <v>ARISSA NAKAMURA TAMAGUSKO</v>
      </c>
      <c r="R145" s="24" t="str">
        <f>IF($L145="","",VLOOKUP(Q145,LISTAS!$F$5:$G$1006,2,0))</f>
        <v>COLEGIO PETROPOLIS</v>
      </c>
      <c r="S145" s="36">
        <f t="shared" si="30"/>
        <v>28.6</v>
      </c>
      <c r="T145" s="25" t="str">
        <f t="shared" si="34"/>
        <v/>
      </c>
      <c r="U145" s="25" t="str">
        <f t="shared" si="35"/>
        <v/>
      </c>
    </row>
    <row r="146" spans="2:21" ht="16.5" x14ac:dyDescent="0.3">
      <c r="B146" s="26" t="s">
        <v>623</v>
      </c>
      <c r="C146" s="22" t="str">
        <f>IF(B146="","",VLOOKUP(B146,LISTAS!$F$5:$G$1006,2,0))</f>
        <v>LICEU JARDIM</v>
      </c>
      <c r="D146" s="35">
        <v>14.2</v>
      </c>
      <c r="E146" s="35">
        <v>13.5</v>
      </c>
      <c r="F146" s="35">
        <f t="shared" si="36"/>
        <v>27.7</v>
      </c>
      <c r="G146" s="5"/>
      <c r="H146" s="48">
        <f t="shared" si="31"/>
        <v>27.846</v>
      </c>
      <c r="I146" s="63" t="str">
        <f t="shared" si="32"/>
        <v>MARIANA DOMINGUES MARTINEZ</v>
      </c>
      <c r="J146" s="63" t="str">
        <f t="shared" si="33"/>
        <v>LICEU JARDIM</v>
      </c>
      <c r="K146" s="48">
        <f t="shared" si="25"/>
        <v>27.7</v>
      </c>
      <c r="L146" s="69">
        <f t="shared" si="26"/>
        <v>27.846</v>
      </c>
      <c r="M146" s="67">
        <f t="shared" ref="M146:M177" si="37">IF(L146="","",LARGE($L$114:$L$213,N146))</f>
        <v>28.723000000000003</v>
      </c>
      <c r="N146" s="49">
        <v>33</v>
      </c>
      <c r="O146" s="28"/>
      <c r="P146" s="47">
        <f t="shared" ref="P146:P177" si="38">IF(S146&lt;&gt;"",_xlfn.RANK.EQ(S146,$S$114:$S$213,0),"")</f>
        <v>31</v>
      </c>
      <c r="Q146" s="24" t="str">
        <f t="shared" ref="Q146:Q177" si="39">IF($L146="","",VLOOKUP(M146,$H$114:$K$213,2,0))</f>
        <v>MANUELLA GUILHERMINO LOPES</v>
      </c>
      <c r="R146" s="24" t="str">
        <f>IF($L146="","",VLOOKUP(Q146,LISTAS!$F$5:$G$1006,2,0))</f>
        <v>COLÉGIO ARBOS - UNIDADE SANTO ANDRÉ</v>
      </c>
      <c r="S146" s="36">
        <f t="shared" ref="S146:S177" si="40">IF($L146="","",VLOOKUP(M146,$H$114:$K$213,4,0))</f>
        <v>28.6</v>
      </c>
      <c r="T146" s="25" t="str">
        <f t="shared" si="34"/>
        <v/>
      </c>
      <c r="U146" s="25" t="str">
        <f t="shared" si="35"/>
        <v/>
      </c>
    </row>
    <row r="147" spans="2:21" ht="16.5" x14ac:dyDescent="0.3">
      <c r="B147" s="26" t="s">
        <v>578</v>
      </c>
      <c r="C147" s="22" t="str">
        <f>IF(B147="","",VLOOKUP(B147,LISTAS!$F$5:$G$1006,2,0))</f>
        <v>LICEU JARDIM</v>
      </c>
      <c r="D147" s="35">
        <v>14.9</v>
      </c>
      <c r="E147" s="35">
        <v>15.8</v>
      </c>
      <c r="F147" s="35">
        <f t="shared" si="36"/>
        <v>30.700000000000003</v>
      </c>
      <c r="G147" s="5"/>
      <c r="H147" s="48">
        <f t="shared" si="31"/>
        <v>30.847000000000001</v>
      </c>
      <c r="I147" s="63" t="str">
        <f t="shared" si="32"/>
        <v>MARTINA LIBERALI FUJITA</v>
      </c>
      <c r="J147" s="63" t="str">
        <f t="shared" si="33"/>
        <v>LICEU JARDIM</v>
      </c>
      <c r="K147" s="48">
        <f t="shared" si="25"/>
        <v>30.700000000000003</v>
      </c>
      <c r="L147" s="69">
        <f t="shared" si="26"/>
        <v>30.847000000000001</v>
      </c>
      <c r="M147" s="67">
        <f t="shared" si="37"/>
        <v>28.672000000000001</v>
      </c>
      <c r="N147" s="49">
        <v>34</v>
      </c>
      <c r="O147" s="28"/>
      <c r="P147" s="47">
        <f t="shared" si="38"/>
        <v>34</v>
      </c>
      <c r="Q147" s="24" t="str">
        <f t="shared" si="39"/>
        <v>SOFIA SANTOS ARAUJO</v>
      </c>
      <c r="R147" s="24" t="str">
        <f>IF($L147="","",VLOOKUP(Q147,LISTAS!$F$5:$G$1006,2,0))</f>
        <v>PEN LIFE</v>
      </c>
      <c r="S147" s="36">
        <f t="shared" si="40"/>
        <v>28.5</v>
      </c>
      <c r="T147" s="25" t="str">
        <f t="shared" si="34"/>
        <v/>
      </c>
      <c r="U147" s="25" t="str">
        <f t="shared" si="35"/>
        <v/>
      </c>
    </row>
    <row r="148" spans="2:21" ht="16.5" x14ac:dyDescent="0.3">
      <c r="B148" s="26" t="s">
        <v>775</v>
      </c>
      <c r="C148" s="22" t="str">
        <f>IF(B148="","",VLOOKUP(B148,LISTAS!$F$5:$G$1006,2,0))</f>
        <v>LICEU JARDIM</v>
      </c>
      <c r="D148" s="35">
        <v>15.4</v>
      </c>
      <c r="E148" s="35">
        <v>15.55</v>
      </c>
      <c r="F148" s="35">
        <f t="shared" si="36"/>
        <v>30.950000000000003</v>
      </c>
      <c r="G148" s="5"/>
      <c r="H148" s="48">
        <f t="shared" si="31"/>
        <v>31.098000000000003</v>
      </c>
      <c r="I148" s="63" t="str">
        <f t="shared" si="32"/>
        <v>NICOLE ZENARDI MASA</v>
      </c>
      <c r="J148" s="63" t="str">
        <f t="shared" si="33"/>
        <v>LICEU JARDIM</v>
      </c>
      <c r="K148" s="48">
        <f t="shared" si="25"/>
        <v>30.950000000000003</v>
      </c>
      <c r="L148" s="69">
        <f t="shared" si="26"/>
        <v>31.098000000000003</v>
      </c>
      <c r="M148" s="67">
        <f t="shared" si="37"/>
        <v>28.555</v>
      </c>
      <c r="N148" s="49">
        <v>35</v>
      </c>
      <c r="O148" s="28"/>
      <c r="P148" s="47">
        <f t="shared" si="38"/>
        <v>35</v>
      </c>
      <c r="Q148" s="24" t="str">
        <f t="shared" si="39"/>
        <v>MANUELLA FERNANDES MORENO</v>
      </c>
      <c r="R148" s="24" t="str">
        <f>IF($L148="","",VLOOKUP(Q148,LISTAS!$F$5:$G$1006,2,0))</f>
        <v>EXTERNATO RIO BRANCO</v>
      </c>
      <c r="S148" s="36">
        <f t="shared" si="40"/>
        <v>28.4</v>
      </c>
      <c r="T148" s="25" t="str">
        <f t="shared" si="34"/>
        <v/>
      </c>
      <c r="U148" s="25" t="str">
        <f t="shared" si="35"/>
        <v/>
      </c>
    </row>
    <row r="149" spans="2:21" ht="16.5" x14ac:dyDescent="0.3">
      <c r="B149" s="26" t="s">
        <v>776</v>
      </c>
      <c r="C149" s="22" t="str">
        <f>IF(B149="","",VLOOKUP(B149,LISTAS!$F$5:$G$1006,2,0))</f>
        <v>LICEU JARDIM</v>
      </c>
      <c r="D149" s="35">
        <v>13.9</v>
      </c>
      <c r="E149" s="35">
        <v>15.35</v>
      </c>
      <c r="F149" s="35">
        <f t="shared" si="36"/>
        <v>29.25</v>
      </c>
      <c r="G149" s="5"/>
      <c r="H149" s="48">
        <f t="shared" si="31"/>
        <v>29.399000000000001</v>
      </c>
      <c r="I149" s="63" t="str">
        <f t="shared" si="32"/>
        <v>OLÍVIA DO AMARAL PEREIRA</v>
      </c>
      <c r="J149" s="63" t="str">
        <f t="shared" si="33"/>
        <v>LICEU JARDIM</v>
      </c>
      <c r="K149" s="48">
        <f t="shared" si="25"/>
        <v>29.25</v>
      </c>
      <c r="L149" s="69">
        <f t="shared" si="26"/>
        <v>29.399000000000001</v>
      </c>
      <c r="M149" s="67">
        <f t="shared" si="37"/>
        <v>28.167999999999999</v>
      </c>
      <c r="N149" s="49">
        <v>36</v>
      </c>
      <c r="O149" s="28"/>
      <c r="P149" s="47">
        <f t="shared" si="38"/>
        <v>36</v>
      </c>
      <c r="Q149" s="24" t="str">
        <f t="shared" si="39"/>
        <v>MANUELA SALAZAR DE OLIVEIRA</v>
      </c>
      <c r="R149" s="24" t="str">
        <f>IF($L149="","",VLOOKUP(Q149,LISTAS!$F$5:$G$1006,2,0))</f>
        <v>PEN LIFE</v>
      </c>
      <c r="S149" s="36">
        <f t="shared" si="40"/>
        <v>28</v>
      </c>
      <c r="T149" s="25" t="str">
        <f t="shared" si="34"/>
        <v/>
      </c>
      <c r="U149" s="25" t="str">
        <f t="shared" si="35"/>
        <v/>
      </c>
    </row>
    <row r="150" spans="2:21" ht="16.5" x14ac:dyDescent="0.3">
      <c r="B150" s="26" t="s">
        <v>586</v>
      </c>
      <c r="C150" s="22" t="str">
        <f>IF(B150="","",VLOOKUP(B150,LISTAS!$F$5:$G$1006,2,0))</f>
        <v>LICEU JARDIM</v>
      </c>
      <c r="D150" s="35">
        <v>14.4</v>
      </c>
      <c r="E150" s="35">
        <v>15.4</v>
      </c>
      <c r="F150" s="35">
        <f t="shared" si="36"/>
        <v>29.8</v>
      </c>
      <c r="G150" s="5"/>
      <c r="H150" s="48">
        <f t="shared" si="31"/>
        <v>29.95</v>
      </c>
      <c r="I150" s="63" t="str">
        <f t="shared" si="32"/>
        <v>RAFAELA SALVIATTO ANDREO</v>
      </c>
      <c r="J150" s="63" t="str">
        <f t="shared" si="33"/>
        <v>LICEU JARDIM</v>
      </c>
      <c r="K150" s="48">
        <f t="shared" si="25"/>
        <v>29.8</v>
      </c>
      <c r="L150" s="69">
        <f t="shared" si="26"/>
        <v>29.95</v>
      </c>
      <c r="M150" s="67">
        <f t="shared" si="37"/>
        <v>28.155999999999999</v>
      </c>
      <c r="N150" s="49">
        <v>37</v>
      </c>
      <c r="O150" s="28"/>
      <c r="P150" s="47">
        <f t="shared" si="38"/>
        <v>36</v>
      </c>
      <c r="Q150" s="24" t="str">
        <f t="shared" si="39"/>
        <v>MARIA EDUARDA SALAZAR RODRIGUES</v>
      </c>
      <c r="R150" s="24" t="str">
        <f>IF($L150="","",VLOOKUP(Q150,LISTAS!$F$5:$G$1006,2,0))</f>
        <v>EXTERNATO RIO BRANCO</v>
      </c>
      <c r="S150" s="36">
        <f t="shared" si="40"/>
        <v>28</v>
      </c>
      <c r="T150" s="25" t="str">
        <f t="shared" si="34"/>
        <v/>
      </c>
      <c r="U150" s="25" t="str">
        <f t="shared" si="35"/>
        <v/>
      </c>
    </row>
    <row r="151" spans="2:21" ht="16.5" x14ac:dyDescent="0.3">
      <c r="B151" s="26" t="s">
        <v>602</v>
      </c>
      <c r="C151" s="22" t="str">
        <f>IF(B151="","",VLOOKUP(B151,LISTAS!$F$5:$G$1006,2,0))</f>
        <v>LICEU JARDIM</v>
      </c>
      <c r="D151" s="35">
        <v>13.4</v>
      </c>
      <c r="E151" s="35">
        <v>15.6</v>
      </c>
      <c r="F151" s="35">
        <f t="shared" si="36"/>
        <v>29</v>
      </c>
      <c r="G151" s="5"/>
      <c r="H151" s="48">
        <f t="shared" si="31"/>
        <v>29.151</v>
      </c>
      <c r="I151" s="63" t="str">
        <f t="shared" si="32"/>
        <v>VALENTINA ALVES DELBON</v>
      </c>
      <c r="J151" s="63" t="str">
        <f t="shared" si="33"/>
        <v>LICEU JARDIM</v>
      </c>
      <c r="K151" s="48">
        <f t="shared" si="25"/>
        <v>29</v>
      </c>
      <c r="L151" s="69">
        <f t="shared" si="26"/>
        <v>29.151</v>
      </c>
      <c r="M151" s="67">
        <f t="shared" si="37"/>
        <v>28.029</v>
      </c>
      <c r="N151" s="49">
        <v>38</v>
      </c>
      <c r="O151" s="28"/>
      <c r="P151" s="47">
        <f t="shared" si="38"/>
        <v>38</v>
      </c>
      <c r="Q151" s="24" t="str">
        <f t="shared" si="39"/>
        <v>CAROLINA ANSELMO</v>
      </c>
      <c r="R151" s="24" t="str">
        <f>IF($L151="","",VLOOKUP(Q151,LISTAS!$F$5:$G$1006,2,0))</f>
        <v>COLEGIO PETROPOLIS</v>
      </c>
      <c r="S151" s="36">
        <f t="shared" si="40"/>
        <v>27.9</v>
      </c>
      <c r="T151" s="25" t="str">
        <f t="shared" si="34"/>
        <v/>
      </c>
      <c r="U151" s="25" t="str">
        <f t="shared" si="35"/>
        <v/>
      </c>
    </row>
    <row r="152" spans="2:21" ht="16.5" x14ac:dyDescent="0.3">
      <c r="B152" s="26" t="s">
        <v>836</v>
      </c>
      <c r="C152" s="22" t="str">
        <f>IF(B152="","",VLOOKUP(B152,LISTAS!$F$5:$G$1006,2,0))</f>
        <v>LICEU JARDIM</v>
      </c>
      <c r="D152" s="35">
        <v>15.1</v>
      </c>
      <c r="E152" s="35">
        <v>15.45</v>
      </c>
      <c r="F152" s="35">
        <f t="shared" si="36"/>
        <v>30.549999999999997</v>
      </c>
      <c r="G152" s="5"/>
      <c r="H152" s="48">
        <f t="shared" si="31"/>
        <v>30.701999999999998</v>
      </c>
      <c r="I152" s="63" t="str">
        <f t="shared" si="32"/>
        <v>ISABELLA FIGGION ASSUNÇÃO</v>
      </c>
      <c r="J152" s="63" t="str">
        <f t="shared" si="33"/>
        <v>LICEU JARDIM</v>
      </c>
      <c r="K152" s="48">
        <f t="shared" si="25"/>
        <v>30.549999999999997</v>
      </c>
      <c r="L152" s="69">
        <f t="shared" si="26"/>
        <v>30.701999999999998</v>
      </c>
      <c r="M152" s="67">
        <f t="shared" si="37"/>
        <v>28.026</v>
      </c>
      <c r="N152" s="49">
        <v>39</v>
      </c>
      <c r="O152" s="28"/>
      <c r="P152" s="47">
        <f t="shared" si="38"/>
        <v>38</v>
      </c>
      <c r="Q152" s="24" t="str">
        <f t="shared" si="39"/>
        <v>MARINA OLIVEIRA BISCARO FONSECA</v>
      </c>
      <c r="R152" s="24" t="str">
        <f>IF($L152="","",VLOOKUP(Q152,LISTAS!$F$5:$G$1006,2,0))</f>
        <v>COLÉGIO ARBOS - UNIDADE SANTO ANDRÉ</v>
      </c>
      <c r="S152" s="36">
        <f t="shared" si="40"/>
        <v>27.9</v>
      </c>
      <c r="T152" s="25" t="str">
        <f t="shared" si="34"/>
        <v/>
      </c>
      <c r="U152" s="25" t="str">
        <f t="shared" si="35"/>
        <v/>
      </c>
    </row>
    <row r="153" spans="2:21" ht="16.5" x14ac:dyDescent="0.3">
      <c r="B153" s="26" t="s">
        <v>839</v>
      </c>
      <c r="C153" s="22" t="str">
        <f>IF(B153="","",VLOOKUP(B153,LISTAS!$F$5:$G$1006,2,0))</f>
        <v>LICEU JARDIM</v>
      </c>
      <c r="D153" s="35">
        <v>15.2</v>
      </c>
      <c r="E153" s="35">
        <v>15.9</v>
      </c>
      <c r="F153" s="35">
        <f t="shared" si="36"/>
        <v>31.1</v>
      </c>
      <c r="G153" s="5"/>
      <c r="H153" s="48">
        <f t="shared" si="31"/>
        <v>31.253</v>
      </c>
      <c r="I153" s="63" t="str">
        <f t="shared" si="32"/>
        <v>SALMA MARQUEZ GONZALEZ</v>
      </c>
      <c r="J153" s="63" t="str">
        <f t="shared" si="33"/>
        <v>LICEU JARDIM</v>
      </c>
      <c r="K153" s="48">
        <f t="shared" si="25"/>
        <v>31.1</v>
      </c>
      <c r="L153" s="69">
        <f t="shared" si="26"/>
        <v>31.253</v>
      </c>
      <c r="M153" s="67">
        <f t="shared" si="37"/>
        <v>27.846</v>
      </c>
      <c r="N153" s="49">
        <v>40</v>
      </c>
      <c r="O153" s="28"/>
      <c r="P153" s="47">
        <f t="shared" si="38"/>
        <v>40</v>
      </c>
      <c r="Q153" s="24" t="str">
        <f t="shared" si="39"/>
        <v>MARIANA DOMINGUES MARTINEZ</v>
      </c>
      <c r="R153" s="24" t="str">
        <f>IF($L153="","",VLOOKUP(Q153,LISTAS!$F$5:$G$1006,2,0))</f>
        <v>LICEU JARDIM</v>
      </c>
      <c r="S153" s="36">
        <f t="shared" si="40"/>
        <v>27.7</v>
      </c>
      <c r="T153" s="25" t="str">
        <f t="shared" si="34"/>
        <v/>
      </c>
      <c r="U153" s="25" t="str">
        <f t="shared" si="35"/>
        <v/>
      </c>
    </row>
    <row r="154" spans="2:21" ht="16.5" x14ac:dyDescent="0.3">
      <c r="B154" s="26" t="s">
        <v>158</v>
      </c>
      <c r="C154" s="22" t="str">
        <f>IF(B154="","",VLOOKUP(B154,LISTAS!$F$5:$G$1006,2,0))</f>
        <v>EXTERNATO RIO BRANCO</v>
      </c>
      <c r="D154" s="35">
        <v>14.2</v>
      </c>
      <c r="E154" s="35">
        <v>15.4</v>
      </c>
      <c r="F154" s="35">
        <f t="shared" si="36"/>
        <v>29.6</v>
      </c>
      <c r="G154" s="5"/>
      <c r="H154" s="48">
        <f t="shared" si="31"/>
        <v>29.754000000000001</v>
      </c>
      <c r="I154" s="63" t="str">
        <f t="shared" si="32"/>
        <v>LORENA CARNIELLI SANCHEZ</v>
      </c>
      <c r="J154" s="63" t="str">
        <f t="shared" si="33"/>
        <v>EXTERNATO RIO BRANCO</v>
      </c>
      <c r="K154" s="48">
        <f t="shared" si="25"/>
        <v>29.6</v>
      </c>
      <c r="L154" s="69">
        <f t="shared" si="26"/>
        <v>29.754000000000001</v>
      </c>
      <c r="M154" s="67">
        <f t="shared" si="37"/>
        <v>27.717000000000002</v>
      </c>
      <c r="N154" s="49">
        <v>41</v>
      </c>
      <c r="O154" s="28"/>
      <c r="P154" s="47">
        <f t="shared" si="38"/>
        <v>41</v>
      </c>
      <c r="Q154" s="24" t="str">
        <f t="shared" si="39"/>
        <v>MAITÊ DA SILVA BUSO</v>
      </c>
      <c r="R154" s="24" t="str">
        <f>IF($L154="","",VLOOKUP(Q154,LISTAS!$F$5:$G$1006,2,0))</f>
        <v>COLÉGIO ARBOS S.C.S.</v>
      </c>
      <c r="S154" s="36">
        <f t="shared" si="40"/>
        <v>27.6</v>
      </c>
      <c r="T154" s="25" t="str">
        <f t="shared" si="34"/>
        <v/>
      </c>
      <c r="U154" s="25" t="str">
        <f t="shared" si="35"/>
        <v/>
      </c>
    </row>
    <row r="155" spans="2:21" ht="16.5" x14ac:dyDescent="0.3">
      <c r="B155" s="26" t="s">
        <v>162</v>
      </c>
      <c r="C155" s="22" t="str">
        <f>IF(B155="","",VLOOKUP(B155,LISTAS!$F$5:$G$1006,2,0))</f>
        <v>EXTERNATO RIO BRANCO</v>
      </c>
      <c r="D155" s="35">
        <v>13.8</v>
      </c>
      <c r="E155" s="35">
        <v>14.6</v>
      </c>
      <c r="F155" s="35">
        <f t="shared" si="36"/>
        <v>28.4</v>
      </c>
      <c r="G155" s="5"/>
      <c r="H155" s="48">
        <f t="shared" si="31"/>
        <v>28.555</v>
      </c>
      <c r="I155" s="63" t="str">
        <f t="shared" si="32"/>
        <v>MANUELLA FERNANDES MORENO</v>
      </c>
      <c r="J155" s="63" t="str">
        <f t="shared" si="33"/>
        <v>EXTERNATO RIO BRANCO</v>
      </c>
      <c r="K155" s="48">
        <f t="shared" si="25"/>
        <v>28.4</v>
      </c>
      <c r="L155" s="69">
        <f t="shared" si="26"/>
        <v>28.555</v>
      </c>
      <c r="M155" s="67">
        <f t="shared" si="37"/>
        <v>27.436999999999998</v>
      </c>
      <c r="N155" s="49">
        <v>42</v>
      </c>
      <c r="O155" s="28"/>
      <c r="P155" s="47">
        <f t="shared" si="38"/>
        <v>42</v>
      </c>
      <c r="Q155" s="24" t="str">
        <f t="shared" si="39"/>
        <v>GIOVANNA RODRIGUES DE MELO FEITOSA</v>
      </c>
      <c r="R155" s="24" t="str">
        <f>IF($L155="","",VLOOKUP(Q155,LISTAS!$F$5:$G$1006,2,0))</f>
        <v>PEN LIFE</v>
      </c>
      <c r="S155" s="36">
        <f t="shared" si="40"/>
        <v>27.299999999999997</v>
      </c>
      <c r="T155" s="25" t="str">
        <f t="shared" si="34"/>
        <v/>
      </c>
      <c r="U155" s="25" t="str">
        <f t="shared" si="35"/>
        <v/>
      </c>
    </row>
    <row r="156" spans="2:21" ht="16.5" x14ac:dyDescent="0.3">
      <c r="B156" s="26" t="s">
        <v>163</v>
      </c>
      <c r="C156" s="22" t="str">
        <f>IF(B156="","",VLOOKUP(B156,LISTAS!$F$5:$G$1006,2,0))</f>
        <v>EXTERNATO RIO BRANCO</v>
      </c>
      <c r="D156" s="35">
        <v>14.6</v>
      </c>
      <c r="E156" s="35">
        <v>13.4</v>
      </c>
      <c r="F156" s="35">
        <f t="shared" si="36"/>
        <v>28</v>
      </c>
      <c r="G156" s="5"/>
      <c r="H156" s="48">
        <f t="shared" si="31"/>
        <v>28.155999999999999</v>
      </c>
      <c r="I156" s="63" t="str">
        <f t="shared" si="32"/>
        <v>MARIA EDUARDA SALAZAR RODRIGUES</v>
      </c>
      <c r="J156" s="63" t="str">
        <f t="shared" si="33"/>
        <v>EXTERNATO RIO BRANCO</v>
      </c>
      <c r="K156" s="48">
        <f t="shared" si="25"/>
        <v>28</v>
      </c>
      <c r="L156" s="69">
        <f t="shared" si="26"/>
        <v>28.155999999999999</v>
      </c>
      <c r="M156" s="67">
        <f t="shared" si="37"/>
        <v>27.221</v>
      </c>
      <c r="N156" s="49">
        <v>43</v>
      </c>
      <c r="O156" s="28"/>
      <c r="P156" s="47">
        <f t="shared" si="38"/>
        <v>43</v>
      </c>
      <c r="Q156" s="24" t="str">
        <f t="shared" si="39"/>
        <v>NINA MARINI REIMANN</v>
      </c>
      <c r="R156" s="24" t="str">
        <f>IF($L156="","",VLOOKUP(Q156,LISTAS!$F$5:$G$1006,2,0))</f>
        <v>PEN LIFE</v>
      </c>
      <c r="S156" s="36">
        <f t="shared" si="40"/>
        <v>27.05</v>
      </c>
      <c r="T156" s="25" t="str">
        <f t="shared" si="34"/>
        <v/>
      </c>
      <c r="U156" s="25" t="str">
        <f t="shared" si="35"/>
        <v/>
      </c>
    </row>
    <row r="157" spans="2:21" ht="16.5" x14ac:dyDescent="0.3">
      <c r="B157" s="26" t="s">
        <v>164</v>
      </c>
      <c r="C157" s="22" t="str">
        <f>IF(B157="","",VLOOKUP(B157,LISTAS!$F$5:$G$1006,2,0))</f>
        <v>EXTERNATO RIO BRANCO</v>
      </c>
      <c r="D157" s="35">
        <v>14.5</v>
      </c>
      <c r="E157" s="35">
        <v>15.1</v>
      </c>
      <c r="F157" s="35">
        <f t="shared" si="36"/>
        <v>29.6</v>
      </c>
      <c r="G157" s="5"/>
      <c r="H157" s="48">
        <f t="shared" si="31"/>
        <v>29.757000000000001</v>
      </c>
      <c r="I157" s="63" t="str">
        <f t="shared" si="32"/>
        <v>MARIA FERNANDA MARIN PIMENTA</v>
      </c>
      <c r="J157" s="63" t="str">
        <f t="shared" si="33"/>
        <v>EXTERNATO RIO BRANCO</v>
      </c>
      <c r="K157" s="48">
        <f t="shared" si="25"/>
        <v>29.6</v>
      </c>
      <c r="L157" s="69">
        <f t="shared" si="26"/>
        <v>29.757000000000001</v>
      </c>
      <c r="M157" s="67">
        <f t="shared" si="37"/>
        <v>27.07</v>
      </c>
      <c r="N157" s="49">
        <v>44</v>
      </c>
      <c r="O157" s="28"/>
      <c r="P157" s="47">
        <f t="shared" si="38"/>
        <v>44</v>
      </c>
      <c r="Q157" s="24" t="str">
        <f t="shared" si="39"/>
        <v>MARIA FLOR ANDRADE GIOLO</v>
      </c>
      <c r="R157" s="24" t="str">
        <f>IF($L157="","",VLOOKUP(Q157,LISTAS!$F$5:$G$1006,2,0))</f>
        <v>PEN LIFE</v>
      </c>
      <c r="S157" s="36">
        <f t="shared" si="40"/>
        <v>26.9</v>
      </c>
      <c r="T157" s="25" t="str">
        <f t="shared" si="34"/>
        <v/>
      </c>
      <c r="U157" s="25" t="str">
        <f t="shared" si="35"/>
        <v/>
      </c>
    </row>
    <row r="158" spans="2:21" ht="16.5" x14ac:dyDescent="0.3">
      <c r="B158" s="26" t="s">
        <v>166</v>
      </c>
      <c r="C158" s="22" t="str">
        <f>IF(B158="","",VLOOKUP(B158,LISTAS!$F$5:$G$1006,2,0))</f>
        <v>EXTERNATO RIO BRANCO</v>
      </c>
      <c r="D158" s="35">
        <v>14.7</v>
      </c>
      <c r="E158" s="35">
        <v>15.7</v>
      </c>
      <c r="F158" s="35">
        <f t="shared" si="36"/>
        <v>30.4</v>
      </c>
      <c r="G158" s="5"/>
      <c r="H158" s="48">
        <f t="shared" si="31"/>
        <v>30.558</v>
      </c>
      <c r="I158" s="63" t="str">
        <f t="shared" si="32"/>
        <v>REBECA VERISSIMO AGUIAR</v>
      </c>
      <c r="J158" s="63" t="str">
        <f t="shared" si="33"/>
        <v>EXTERNATO RIO BRANCO</v>
      </c>
      <c r="K158" s="48">
        <f t="shared" si="25"/>
        <v>30.4</v>
      </c>
      <c r="L158" s="69">
        <f t="shared" si="26"/>
        <v>30.558</v>
      </c>
      <c r="M158" s="67">
        <f t="shared" si="37"/>
        <v>26.764000000000003</v>
      </c>
      <c r="N158" s="49">
        <v>45</v>
      </c>
      <c r="O158" s="28"/>
      <c r="P158" s="47">
        <f t="shared" si="38"/>
        <v>45</v>
      </c>
      <c r="Q158" s="24" t="str">
        <f t="shared" si="39"/>
        <v>LAURA ARTONI</v>
      </c>
      <c r="R158" s="24" t="str">
        <f>IF($L158="","",VLOOKUP(Q158,LISTAS!$F$5:$G$1006,2,0))</f>
        <v>COLEGIO PETROPOLIS</v>
      </c>
      <c r="S158" s="36">
        <f t="shared" si="40"/>
        <v>26.6</v>
      </c>
      <c r="T158" s="25" t="str">
        <f t="shared" si="34"/>
        <v/>
      </c>
      <c r="U158" s="25" t="str">
        <f t="shared" si="35"/>
        <v/>
      </c>
    </row>
    <row r="159" spans="2:21" ht="16.5" x14ac:dyDescent="0.3">
      <c r="B159" s="26" t="s">
        <v>167</v>
      </c>
      <c r="C159" s="22" t="str">
        <f>IF(B159="","",VLOOKUP(B159,LISTAS!$F$5:$G$1006,2,0))</f>
        <v>EXTERNATO RIO BRANCO</v>
      </c>
      <c r="D159" s="35">
        <v>0</v>
      </c>
      <c r="E159" s="35">
        <v>0</v>
      </c>
      <c r="F159" s="35">
        <f t="shared" si="36"/>
        <v>0</v>
      </c>
      <c r="G159" s="5"/>
      <c r="H159" s="48">
        <f t="shared" si="31"/>
        <v>0.159</v>
      </c>
      <c r="I159" s="63" t="str">
        <f t="shared" si="32"/>
        <v>SOPHIA COSTA LIMA</v>
      </c>
      <c r="J159" s="63" t="str">
        <f t="shared" si="33"/>
        <v>EXTERNATO RIO BRANCO</v>
      </c>
      <c r="K159" s="48">
        <f t="shared" si="25"/>
        <v>0</v>
      </c>
      <c r="L159" s="69">
        <f t="shared" si="26"/>
        <v>0.159</v>
      </c>
      <c r="M159" s="67">
        <f t="shared" si="37"/>
        <v>26.731000000000002</v>
      </c>
      <c r="N159" s="49">
        <v>46</v>
      </c>
      <c r="O159" s="28"/>
      <c r="P159" s="47">
        <f t="shared" si="38"/>
        <v>45</v>
      </c>
      <c r="Q159" s="24" t="str">
        <f t="shared" si="39"/>
        <v>HELOISA PATRON GONÇALVES</v>
      </c>
      <c r="R159" s="24" t="str">
        <f>IF($L159="","",VLOOKUP(Q159,LISTAS!$F$5:$G$1006,2,0))</f>
        <v>COLEGIO PETROPOLIS</v>
      </c>
      <c r="S159" s="36">
        <f t="shared" si="40"/>
        <v>26.6</v>
      </c>
      <c r="T159" s="25" t="str">
        <f t="shared" si="34"/>
        <v/>
      </c>
      <c r="U159" s="25" t="str">
        <f t="shared" si="35"/>
        <v/>
      </c>
    </row>
    <row r="160" spans="2:21" ht="16.5" x14ac:dyDescent="0.3">
      <c r="B160" s="26" t="s">
        <v>155</v>
      </c>
      <c r="C160" s="22" t="str">
        <f>IF(B160="","",VLOOKUP(B160,LISTAS!$F$5:$G$1006,2,0))</f>
        <v>EXTERNATO RIO BRANCO</v>
      </c>
      <c r="D160" s="35">
        <v>15</v>
      </c>
      <c r="E160" s="35">
        <v>15.8</v>
      </c>
      <c r="F160" s="35">
        <f t="shared" si="36"/>
        <v>30.8</v>
      </c>
      <c r="G160" s="5"/>
      <c r="H160" s="48">
        <f t="shared" si="31"/>
        <v>30.96</v>
      </c>
      <c r="I160" s="63" t="str">
        <f t="shared" si="32"/>
        <v>LARA PACINI MEIER</v>
      </c>
      <c r="J160" s="63" t="str">
        <f t="shared" si="33"/>
        <v>EXTERNATO RIO BRANCO</v>
      </c>
      <c r="K160" s="48">
        <f t="shared" si="25"/>
        <v>30.8</v>
      </c>
      <c r="L160" s="69">
        <f t="shared" si="26"/>
        <v>30.96</v>
      </c>
      <c r="M160" s="67">
        <f t="shared" si="37"/>
        <v>26.244</v>
      </c>
      <c r="N160" s="49">
        <v>47</v>
      </c>
      <c r="O160" s="28"/>
      <c r="P160" s="47">
        <f t="shared" si="38"/>
        <v>47</v>
      </c>
      <c r="Q160" s="24" t="str">
        <f t="shared" si="39"/>
        <v>MARIA BEATRIZ RAZERA ANTONIO</v>
      </c>
      <c r="R160" s="24" t="str">
        <f>IF($L160="","",VLOOKUP(Q160,LISTAS!$F$5:$G$1006,2,0))</f>
        <v>LICEU JARDIM</v>
      </c>
      <c r="S160" s="36">
        <f t="shared" si="40"/>
        <v>26.1</v>
      </c>
      <c r="T160" s="25" t="str">
        <f t="shared" si="34"/>
        <v/>
      </c>
      <c r="U160" s="25" t="str">
        <f t="shared" si="35"/>
        <v/>
      </c>
    </row>
    <row r="161" spans="2:21" ht="16.5" x14ac:dyDescent="0.3">
      <c r="B161" s="26" t="s">
        <v>173</v>
      </c>
      <c r="C161" s="22" t="str">
        <f>IF(B161="","",VLOOKUP(B161,LISTAS!$F$5:$G$1006,2,0))</f>
        <v>GRUPO FÊNIX DE EDUCAÇÃO</v>
      </c>
      <c r="D161" s="35">
        <v>0</v>
      </c>
      <c r="E161" s="35">
        <v>0</v>
      </c>
      <c r="F161" s="35">
        <f t="shared" si="36"/>
        <v>0</v>
      </c>
      <c r="G161" s="5"/>
      <c r="H161" s="48">
        <f t="shared" si="31"/>
        <v>0.161</v>
      </c>
      <c r="I161" s="63" t="str">
        <f t="shared" si="32"/>
        <v>LUISA GIL DONOFRE</v>
      </c>
      <c r="J161" s="63" t="str">
        <f t="shared" si="33"/>
        <v>GRUPO FÊNIX DE EDUCAÇÃO</v>
      </c>
      <c r="K161" s="48">
        <f t="shared" si="25"/>
        <v>0</v>
      </c>
      <c r="L161" s="69">
        <f t="shared" si="26"/>
        <v>0.161</v>
      </c>
      <c r="M161" s="67">
        <f t="shared" si="37"/>
        <v>25.419999999999998</v>
      </c>
      <c r="N161" s="49">
        <v>48</v>
      </c>
      <c r="O161" s="28"/>
      <c r="P161" s="47">
        <f t="shared" si="38"/>
        <v>48</v>
      </c>
      <c r="Q161" s="24" t="str">
        <f t="shared" si="39"/>
        <v>LIZ REZENDE LISBOA</v>
      </c>
      <c r="R161" s="24" t="str">
        <f>IF($L161="","",VLOOKUP(Q161,LISTAS!$F$5:$G$1006,2,0))</f>
        <v>COLÉGIO ARBOS - UNIDADE SANTO ANDRÉ</v>
      </c>
      <c r="S161" s="36">
        <f t="shared" si="40"/>
        <v>25.299999999999997</v>
      </c>
      <c r="T161" s="25" t="str">
        <f t="shared" si="34"/>
        <v/>
      </c>
      <c r="U161" s="25" t="str">
        <f t="shared" si="35"/>
        <v/>
      </c>
    </row>
    <row r="162" spans="2:21" ht="16.5" x14ac:dyDescent="0.3">
      <c r="B162" s="26" t="s">
        <v>176</v>
      </c>
      <c r="C162" s="22" t="str">
        <f>IF(B162="","",VLOOKUP(B162,LISTAS!$F$5:$G$1006,2,0))</f>
        <v>GRUPO FÊNIX DE EDUCAÇÃO</v>
      </c>
      <c r="D162" s="35">
        <v>0</v>
      </c>
      <c r="E162" s="35">
        <v>0</v>
      </c>
      <c r="F162" s="35">
        <f t="shared" si="36"/>
        <v>0</v>
      </c>
      <c r="G162" s="5"/>
      <c r="H162" s="48">
        <f t="shared" si="31"/>
        <v>0.16200000000000001</v>
      </c>
      <c r="I162" s="63" t="str">
        <f t="shared" si="32"/>
        <v>MARINA LOURENÇO FARIA</v>
      </c>
      <c r="J162" s="63" t="str">
        <f t="shared" si="33"/>
        <v>GRUPO FÊNIX DE EDUCAÇÃO</v>
      </c>
      <c r="K162" s="48">
        <f t="shared" si="25"/>
        <v>0</v>
      </c>
      <c r="L162" s="69">
        <f t="shared" si="26"/>
        <v>0.16200000000000001</v>
      </c>
      <c r="M162" s="67">
        <f t="shared" si="37"/>
        <v>0.16700000000000001</v>
      </c>
      <c r="N162" s="49">
        <v>49</v>
      </c>
      <c r="O162" s="28"/>
      <c r="P162" s="47">
        <f t="shared" si="38"/>
        <v>49</v>
      </c>
      <c r="Q162" s="24" t="str">
        <f t="shared" si="39"/>
        <v>VALENTINA CLARO MONTEIRO</v>
      </c>
      <c r="R162" s="24" t="str">
        <f>IF($L162="","",VLOOKUP(Q162,LISTAS!$F$5:$G$1006,2,0))</f>
        <v>COLEGIO PETROPOLIS</v>
      </c>
      <c r="S162" s="36">
        <f t="shared" si="40"/>
        <v>0</v>
      </c>
      <c r="T162" s="25" t="str">
        <f t="shared" si="34"/>
        <v/>
      </c>
      <c r="U162" s="25" t="str">
        <f t="shared" si="35"/>
        <v/>
      </c>
    </row>
    <row r="163" spans="2:21" ht="16.5" x14ac:dyDescent="0.3">
      <c r="B163" s="26" t="s">
        <v>699</v>
      </c>
      <c r="C163" s="22" t="str">
        <f>IF(B163="","",VLOOKUP(B163,LISTAS!$F$5:$G$1006,2,0))</f>
        <v>COLEGIO PETROPOLIS</v>
      </c>
      <c r="D163" s="35">
        <v>14.1</v>
      </c>
      <c r="E163" s="35">
        <v>14.5</v>
      </c>
      <c r="F163" s="35">
        <f t="shared" si="36"/>
        <v>28.6</v>
      </c>
      <c r="G163" s="5"/>
      <c r="H163" s="48">
        <f t="shared" si="31"/>
        <v>28.763000000000002</v>
      </c>
      <c r="I163" s="63" t="str">
        <f t="shared" si="32"/>
        <v>JULIA MORAES DAMAS</v>
      </c>
      <c r="J163" s="63" t="str">
        <f t="shared" si="33"/>
        <v>COLEGIO PETROPOLIS</v>
      </c>
      <c r="K163" s="48">
        <f t="shared" si="25"/>
        <v>28.6</v>
      </c>
      <c r="L163" s="69">
        <f t="shared" si="26"/>
        <v>28.763000000000002</v>
      </c>
      <c r="M163" s="67">
        <f t="shared" si="37"/>
        <v>0.16600000000000001</v>
      </c>
      <c r="N163" s="49">
        <v>50</v>
      </c>
      <c r="O163" s="28"/>
      <c r="P163" s="47">
        <f t="shared" si="38"/>
        <v>49</v>
      </c>
      <c r="Q163" s="24" t="str">
        <f t="shared" si="39"/>
        <v>STELLA DURANTE GAMA</v>
      </c>
      <c r="R163" s="24" t="str">
        <f>IF($L163="","",VLOOKUP(Q163,LISTAS!$F$5:$G$1006,2,0))</f>
        <v>COLEGIO PETROPOLIS</v>
      </c>
      <c r="S163" s="36">
        <f t="shared" si="40"/>
        <v>0</v>
      </c>
      <c r="T163" s="25" t="str">
        <f t="shared" si="34"/>
        <v/>
      </c>
      <c r="U163" s="25" t="str">
        <f t="shared" si="35"/>
        <v/>
      </c>
    </row>
    <row r="164" spans="2:21" ht="16.5" x14ac:dyDescent="0.3">
      <c r="B164" s="26" t="s">
        <v>700</v>
      </c>
      <c r="C164" s="22" t="str">
        <f>IF(B164="","",VLOOKUP(B164,LISTAS!$F$5:$G$1006,2,0))</f>
        <v>COLEGIO PETROPOLIS</v>
      </c>
      <c r="D164" s="35">
        <v>13.2</v>
      </c>
      <c r="E164" s="35">
        <v>13.4</v>
      </c>
      <c r="F164" s="35">
        <f t="shared" si="36"/>
        <v>26.6</v>
      </c>
      <c r="G164" s="5"/>
      <c r="H164" s="48">
        <f t="shared" si="31"/>
        <v>26.764000000000003</v>
      </c>
      <c r="I164" s="63" t="str">
        <f t="shared" si="32"/>
        <v>LAURA ARTONI</v>
      </c>
      <c r="J164" s="63" t="str">
        <f t="shared" si="33"/>
        <v>COLEGIO PETROPOLIS</v>
      </c>
      <c r="K164" s="48">
        <f t="shared" si="25"/>
        <v>26.6</v>
      </c>
      <c r="L164" s="69">
        <f t="shared" si="26"/>
        <v>26.764000000000003</v>
      </c>
      <c r="M164" s="67">
        <f t="shared" si="37"/>
        <v>0.16200000000000001</v>
      </c>
      <c r="N164" s="49">
        <v>51</v>
      </c>
      <c r="O164" s="28"/>
      <c r="P164" s="47">
        <f t="shared" si="38"/>
        <v>49</v>
      </c>
      <c r="Q164" s="24" t="str">
        <f t="shared" si="39"/>
        <v>MARINA LOURENÇO FARIA</v>
      </c>
      <c r="R164" s="24" t="str">
        <f>IF($L164="","",VLOOKUP(Q164,LISTAS!$F$5:$G$1006,2,0))</f>
        <v>GRUPO FÊNIX DE EDUCAÇÃO</v>
      </c>
      <c r="S164" s="36">
        <f t="shared" si="40"/>
        <v>0</v>
      </c>
      <c r="T164" s="25" t="str">
        <f t="shared" si="34"/>
        <v/>
      </c>
      <c r="U164" s="25" t="str">
        <f t="shared" si="35"/>
        <v/>
      </c>
    </row>
    <row r="165" spans="2:21" ht="16.5" x14ac:dyDescent="0.3">
      <c r="B165" s="26" t="s">
        <v>701</v>
      </c>
      <c r="C165" s="22" t="str">
        <f>IF(B165="","",VLOOKUP(B165,LISTAS!$F$5:$G$1006,2,0))</f>
        <v>COLEGIO PETROPOLIS</v>
      </c>
      <c r="D165" s="35">
        <v>14.7</v>
      </c>
      <c r="E165" s="35">
        <v>14.9</v>
      </c>
      <c r="F165" s="35">
        <f t="shared" si="36"/>
        <v>29.6</v>
      </c>
      <c r="G165" s="5"/>
      <c r="H165" s="48">
        <f t="shared" si="31"/>
        <v>29.765000000000001</v>
      </c>
      <c r="I165" s="63" t="str">
        <f t="shared" si="32"/>
        <v>MARIA ALICE SAMPAIO PFEIFER</v>
      </c>
      <c r="J165" s="63" t="str">
        <f t="shared" si="33"/>
        <v>COLEGIO PETROPOLIS</v>
      </c>
      <c r="K165" s="48">
        <f t="shared" si="25"/>
        <v>29.6</v>
      </c>
      <c r="L165" s="69">
        <f t="shared" si="26"/>
        <v>29.765000000000001</v>
      </c>
      <c r="M165" s="67">
        <f t="shared" si="37"/>
        <v>0.161</v>
      </c>
      <c r="N165" s="49">
        <v>52</v>
      </c>
      <c r="O165" s="28"/>
      <c r="P165" s="47">
        <f t="shared" si="38"/>
        <v>49</v>
      </c>
      <c r="Q165" s="24" t="str">
        <f t="shared" si="39"/>
        <v>LUISA GIL DONOFRE</v>
      </c>
      <c r="R165" s="24" t="str">
        <f>IF($L165="","",VLOOKUP(Q165,LISTAS!$F$5:$G$1006,2,0))</f>
        <v>GRUPO FÊNIX DE EDUCAÇÃO</v>
      </c>
      <c r="S165" s="36">
        <f t="shared" si="40"/>
        <v>0</v>
      </c>
      <c r="T165" s="25" t="str">
        <f t="shared" si="34"/>
        <v/>
      </c>
      <c r="U165" s="25" t="str">
        <f t="shared" si="35"/>
        <v/>
      </c>
    </row>
    <row r="166" spans="2:21" ht="16.5" x14ac:dyDescent="0.3">
      <c r="B166" s="26" t="s">
        <v>702</v>
      </c>
      <c r="C166" s="22" t="str">
        <f>IF(B166="","",VLOOKUP(B166,LISTAS!$F$5:$G$1006,2,0))</f>
        <v>COLEGIO PETROPOLIS</v>
      </c>
      <c r="D166" s="35">
        <v>0</v>
      </c>
      <c r="E166" s="35">
        <v>0</v>
      </c>
      <c r="F166" s="35">
        <f t="shared" si="36"/>
        <v>0</v>
      </c>
      <c r="G166" s="5"/>
      <c r="H166" s="48">
        <f t="shared" si="31"/>
        <v>0.16600000000000001</v>
      </c>
      <c r="I166" s="63" t="str">
        <f t="shared" si="32"/>
        <v>STELLA DURANTE GAMA</v>
      </c>
      <c r="J166" s="63" t="str">
        <f t="shared" si="33"/>
        <v>COLEGIO PETROPOLIS</v>
      </c>
      <c r="K166" s="48">
        <f t="shared" si="25"/>
        <v>0</v>
      </c>
      <c r="L166" s="69">
        <f t="shared" si="26"/>
        <v>0.16600000000000001</v>
      </c>
      <c r="M166" s="67">
        <f t="shared" si="37"/>
        <v>0.159</v>
      </c>
      <c r="N166" s="49">
        <v>53</v>
      </c>
      <c r="O166" s="28"/>
      <c r="P166" s="47">
        <f t="shared" si="38"/>
        <v>49</v>
      </c>
      <c r="Q166" s="24" t="str">
        <f t="shared" si="39"/>
        <v>SOPHIA COSTA LIMA</v>
      </c>
      <c r="R166" s="24" t="str">
        <f>IF($L166="","",VLOOKUP(Q166,LISTAS!$F$5:$G$1006,2,0))</f>
        <v>EXTERNATO RIO BRANCO</v>
      </c>
      <c r="S166" s="36">
        <f t="shared" si="40"/>
        <v>0</v>
      </c>
      <c r="T166" s="25" t="str">
        <f t="shared" si="34"/>
        <v/>
      </c>
      <c r="U166" s="25" t="str">
        <f t="shared" si="35"/>
        <v/>
      </c>
    </row>
    <row r="167" spans="2:21" ht="16.5" x14ac:dyDescent="0.3">
      <c r="B167" s="26" t="s">
        <v>703</v>
      </c>
      <c r="C167" s="22" t="str">
        <f>IF(B167="","",VLOOKUP(B167,LISTAS!$F$5:$G$1006,2,0))</f>
        <v>COLEGIO PETROPOLIS</v>
      </c>
      <c r="D167" s="35">
        <v>0</v>
      </c>
      <c r="E167" s="35">
        <v>0</v>
      </c>
      <c r="F167" s="35">
        <f t="shared" si="36"/>
        <v>0</v>
      </c>
      <c r="G167" s="5"/>
      <c r="H167" s="48">
        <f t="shared" si="31"/>
        <v>0.16700000000000001</v>
      </c>
      <c r="I167" s="63" t="str">
        <f t="shared" si="32"/>
        <v>VALENTINA CLARO MONTEIRO</v>
      </c>
      <c r="J167" s="63" t="str">
        <f t="shared" si="33"/>
        <v>COLEGIO PETROPOLIS</v>
      </c>
      <c r="K167" s="48">
        <f t="shared" si="25"/>
        <v>0</v>
      </c>
      <c r="L167" s="69">
        <f t="shared" si="26"/>
        <v>0.16700000000000001</v>
      </c>
      <c r="M167" s="67">
        <f t="shared" si="37"/>
        <v>0.13400000000000001</v>
      </c>
      <c r="N167" s="49">
        <v>54</v>
      </c>
      <c r="O167" s="28"/>
      <c r="P167" s="47">
        <f t="shared" si="38"/>
        <v>49</v>
      </c>
      <c r="Q167" s="24" t="str">
        <f t="shared" si="39"/>
        <v>ANA LUISA DE OLIVEIRA CASANOVA</v>
      </c>
      <c r="R167" s="24" t="str">
        <f>IF($L167="","",VLOOKUP(Q167,LISTAS!$F$5:$G$1006,2,0))</f>
        <v>PEN LIFE</v>
      </c>
      <c r="S167" s="36">
        <f t="shared" si="40"/>
        <v>0</v>
      </c>
      <c r="T167" s="25" t="str">
        <f t="shared" si="34"/>
        <v/>
      </c>
      <c r="U167" s="25" t="str">
        <f t="shared" si="35"/>
        <v/>
      </c>
    </row>
    <row r="168" spans="2:21" ht="16.5" x14ac:dyDescent="0.3">
      <c r="B168" s="26" t="s">
        <v>189</v>
      </c>
      <c r="C168" s="22" t="str">
        <f>IF(B168="","",VLOOKUP(B168,LISTAS!$F$5:$G$1006,2,0))</f>
        <v>PEN LIFE</v>
      </c>
      <c r="D168" s="35">
        <v>14.5</v>
      </c>
      <c r="E168" s="35">
        <v>13.5</v>
      </c>
      <c r="F168" s="35">
        <f t="shared" si="36"/>
        <v>28</v>
      </c>
      <c r="G168" s="5"/>
      <c r="H168" s="48">
        <f t="shared" si="31"/>
        <v>28.167999999999999</v>
      </c>
      <c r="I168" s="63" t="str">
        <f t="shared" si="32"/>
        <v>MANUELA SALAZAR DE OLIVEIRA</v>
      </c>
      <c r="J168" s="63" t="str">
        <f t="shared" si="33"/>
        <v>PEN LIFE</v>
      </c>
      <c r="K168" s="48">
        <f t="shared" si="25"/>
        <v>28</v>
      </c>
      <c r="L168" s="69">
        <f t="shared" si="26"/>
        <v>28.167999999999999</v>
      </c>
      <c r="M168" s="67">
        <f t="shared" si="37"/>
        <v>0.13300000000000001</v>
      </c>
      <c r="N168" s="49">
        <v>55</v>
      </c>
      <c r="O168" s="28"/>
      <c r="P168" s="47">
        <f t="shared" si="38"/>
        <v>49</v>
      </c>
      <c r="Q168" s="24" t="str">
        <f t="shared" si="39"/>
        <v>AGATHA TANIMOTO PRATES</v>
      </c>
      <c r="R168" s="24" t="str">
        <f>IF($L168="","",VLOOKUP(Q168,LISTAS!$F$5:$G$1006,2,0))</f>
        <v>PEN LIFE</v>
      </c>
      <c r="S168" s="36">
        <f t="shared" si="40"/>
        <v>0</v>
      </c>
      <c r="T168" s="25" t="str">
        <f t="shared" si="34"/>
        <v/>
      </c>
      <c r="U168" s="25" t="str">
        <f t="shared" si="35"/>
        <v/>
      </c>
    </row>
    <row r="169" spans="2:21" ht="16.5" x14ac:dyDescent="0.3">
      <c r="B169" s="26" t="s">
        <v>190</v>
      </c>
      <c r="C169" s="22" t="str">
        <f>IF(B169="","",VLOOKUP(B169,LISTAS!$F$5:$G$1006,2,0))</f>
        <v>PEN LIFE</v>
      </c>
      <c r="D169" s="35">
        <v>14.6</v>
      </c>
      <c r="E169" s="35">
        <v>15.55</v>
      </c>
      <c r="F169" s="35">
        <f t="shared" si="36"/>
        <v>30.15</v>
      </c>
      <c r="G169" s="5"/>
      <c r="H169" s="48">
        <f t="shared" si="31"/>
        <v>30.318999999999999</v>
      </c>
      <c r="I169" s="63" t="str">
        <f t="shared" si="32"/>
        <v>MANUELLA BASSI ESTEVÃO</v>
      </c>
      <c r="J169" s="63" t="str">
        <f t="shared" si="33"/>
        <v>PEN LIFE</v>
      </c>
      <c r="K169" s="48">
        <f t="shared" si="25"/>
        <v>30.15</v>
      </c>
      <c r="L169" s="69">
        <f t="shared" si="26"/>
        <v>30.318999999999999</v>
      </c>
      <c r="M169" s="67">
        <f t="shared" si="37"/>
        <v>0.13200000000000001</v>
      </c>
      <c r="N169" s="49">
        <v>56</v>
      </c>
      <c r="O169" s="28"/>
      <c r="P169" s="47">
        <f t="shared" si="38"/>
        <v>49</v>
      </c>
      <c r="Q169" s="24" t="str">
        <f t="shared" si="39"/>
        <v>JULIA CIRELLI SOSA</v>
      </c>
      <c r="R169" s="24" t="str">
        <f>IF($L169="","",VLOOKUP(Q169,LISTAS!$F$5:$G$1006,2,0))</f>
        <v>COLEGIO PETROPOLIS</v>
      </c>
      <c r="S169" s="36">
        <f t="shared" si="40"/>
        <v>0</v>
      </c>
      <c r="T169" s="25" t="str">
        <f t="shared" si="34"/>
        <v/>
      </c>
      <c r="U169" s="25" t="str">
        <f t="shared" si="35"/>
        <v/>
      </c>
    </row>
    <row r="170" spans="2:21" ht="16.5" x14ac:dyDescent="0.3">
      <c r="B170" s="26" t="s">
        <v>191</v>
      </c>
      <c r="C170" s="22" t="str">
        <f>IF(B170="","",VLOOKUP(B170,LISTAS!$F$5:$G$1006,2,0))</f>
        <v>PEN LIFE</v>
      </c>
      <c r="D170" s="35">
        <v>14</v>
      </c>
      <c r="E170" s="35">
        <v>12.9</v>
      </c>
      <c r="F170" s="35">
        <f t="shared" si="36"/>
        <v>26.9</v>
      </c>
      <c r="G170" s="5"/>
      <c r="H170" s="48">
        <f t="shared" si="31"/>
        <v>27.07</v>
      </c>
      <c r="I170" s="63" t="str">
        <f t="shared" si="32"/>
        <v>MARIA FLOR ANDRADE GIOLO</v>
      </c>
      <c r="J170" s="63" t="str">
        <f t="shared" si="33"/>
        <v>PEN LIFE</v>
      </c>
      <c r="K170" s="48">
        <f t="shared" si="25"/>
        <v>26.9</v>
      </c>
      <c r="L170" s="69">
        <f t="shared" si="26"/>
        <v>27.07</v>
      </c>
      <c r="M170" s="67">
        <f t="shared" si="37"/>
        <v>0.13</v>
      </c>
      <c r="N170" s="49">
        <v>57</v>
      </c>
      <c r="O170" s="28"/>
      <c r="P170" s="47">
        <f t="shared" si="38"/>
        <v>49</v>
      </c>
      <c r="Q170" s="24" t="str">
        <f t="shared" si="39"/>
        <v>EVA KUBA DE MORAIS</v>
      </c>
      <c r="R170" s="24" t="str">
        <f>IF($L170="","",VLOOKUP(Q170,LISTAS!$F$5:$G$1006,2,0))</f>
        <v>COLEGIO PETROPOLIS</v>
      </c>
      <c r="S170" s="36">
        <f t="shared" si="40"/>
        <v>0</v>
      </c>
      <c r="T170" s="25" t="str">
        <f t="shared" si="34"/>
        <v/>
      </c>
      <c r="U170" s="25" t="str">
        <f t="shared" si="35"/>
        <v/>
      </c>
    </row>
    <row r="171" spans="2:21" ht="16.5" x14ac:dyDescent="0.3">
      <c r="B171" s="26" t="s">
        <v>192</v>
      </c>
      <c r="C171" s="22" t="str">
        <f>IF(B171="","",VLOOKUP(B171,LISTAS!$F$5:$G$1006,2,0))</f>
        <v>PEN LIFE</v>
      </c>
      <c r="D171" s="35">
        <v>13.5</v>
      </c>
      <c r="E171" s="35">
        <v>13.55</v>
      </c>
      <c r="F171" s="35">
        <f t="shared" si="36"/>
        <v>27.05</v>
      </c>
      <c r="G171" s="5"/>
      <c r="H171" s="48">
        <f t="shared" si="31"/>
        <v>27.221</v>
      </c>
      <c r="I171" s="63" t="str">
        <f t="shared" si="32"/>
        <v>NINA MARINI REIMANN</v>
      </c>
      <c r="J171" s="63" t="str">
        <f t="shared" si="33"/>
        <v>PEN LIFE</v>
      </c>
      <c r="K171" s="48">
        <f t="shared" si="25"/>
        <v>27.05</v>
      </c>
      <c r="L171" s="69">
        <f t="shared" si="26"/>
        <v>27.221</v>
      </c>
      <c r="M171" s="67">
        <f t="shared" si="37"/>
        <v>0.11799999999999999</v>
      </c>
      <c r="N171" s="49">
        <v>58</v>
      </c>
      <c r="O171" s="28"/>
      <c r="P171" s="47">
        <f t="shared" si="38"/>
        <v>49</v>
      </c>
      <c r="Q171" s="24" t="str">
        <f t="shared" si="39"/>
        <v>MEL MARQUES COSTA</v>
      </c>
      <c r="R171" s="24" t="str">
        <f>IF($L171="","",VLOOKUP(Q171,LISTAS!$F$5:$G$1006,2,0))</f>
        <v>COLÉGIO ARBOS S.C.S.</v>
      </c>
      <c r="S171" s="36">
        <f t="shared" si="40"/>
        <v>0</v>
      </c>
      <c r="T171" s="25" t="str">
        <f t="shared" si="34"/>
        <v/>
      </c>
      <c r="U171" s="25" t="str">
        <f t="shared" si="35"/>
        <v/>
      </c>
    </row>
    <row r="172" spans="2:21" ht="16.5" x14ac:dyDescent="0.3">
      <c r="B172" s="26" t="s">
        <v>193</v>
      </c>
      <c r="C172" s="22" t="str">
        <f>IF(B172="","",VLOOKUP(B172,LISTAS!$F$5:$G$1006,2,0))</f>
        <v>PEN LIFE</v>
      </c>
      <c r="D172" s="35">
        <v>14.5</v>
      </c>
      <c r="E172" s="35">
        <v>14</v>
      </c>
      <c r="F172" s="35">
        <f t="shared" si="36"/>
        <v>28.5</v>
      </c>
      <c r="G172" s="5"/>
      <c r="H172" s="48">
        <f t="shared" si="31"/>
        <v>28.672000000000001</v>
      </c>
      <c r="I172" s="63" t="str">
        <f t="shared" si="32"/>
        <v>SOFIA SANTOS ARAUJO</v>
      </c>
      <c r="J172" s="63" t="str">
        <f t="shared" si="33"/>
        <v>PEN LIFE</v>
      </c>
      <c r="K172" s="48">
        <f t="shared" si="25"/>
        <v>28.5</v>
      </c>
      <c r="L172" s="69">
        <f t="shared" si="26"/>
        <v>28.672000000000001</v>
      </c>
      <c r="M172" s="67">
        <f t="shared" si="37"/>
        <v>0.11600000000000001</v>
      </c>
      <c r="N172" s="49">
        <v>59</v>
      </c>
      <c r="O172" s="28"/>
      <c r="P172" s="47">
        <f t="shared" si="38"/>
        <v>49</v>
      </c>
      <c r="Q172" s="24" t="str">
        <f t="shared" si="39"/>
        <v>ISIS SALOMÃO PAIVA DE OLIVEIRA</v>
      </c>
      <c r="R172" s="24" t="str">
        <f>IF($L172="","",VLOOKUP(Q172,LISTAS!$F$5:$G$1006,2,0))</f>
        <v>COLÉGIO ARBOS S.C.S.</v>
      </c>
      <c r="S172" s="36">
        <f t="shared" si="40"/>
        <v>0</v>
      </c>
      <c r="T172" s="25" t="str">
        <f t="shared" si="34"/>
        <v/>
      </c>
      <c r="U172" s="25" t="str">
        <f t="shared" si="35"/>
        <v/>
      </c>
    </row>
    <row r="173" spans="2:21" ht="16.5" x14ac:dyDescent="0.3">
      <c r="B173" s="26" t="s">
        <v>194</v>
      </c>
      <c r="C173" s="22" t="str">
        <f>IF(B173="","",VLOOKUP(B173,LISTAS!$F$5:$G$1006,2,0))</f>
        <v>PEN LIFE</v>
      </c>
      <c r="D173" s="35">
        <v>14.2</v>
      </c>
      <c r="E173" s="35">
        <v>15.5</v>
      </c>
      <c r="F173" s="35">
        <f t="shared" si="36"/>
        <v>29.7</v>
      </c>
      <c r="G173" s="5"/>
      <c r="H173" s="48">
        <f t="shared" si="31"/>
        <v>29.872999999999998</v>
      </c>
      <c r="I173" s="63" t="str">
        <f t="shared" si="32"/>
        <v>VALENTINA PRADO COSTA</v>
      </c>
      <c r="J173" s="63" t="str">
        <f t="shared" si="33"/>
        <v>PEN LIFE</v>
      </c>
      <c r="K173" s="48">
        <f t="shared" si="25"/>
        <v>29.7</v>
      </c>
      <c r="L173" s="69">
        <f t="shared" si="26"/>
        <v>29.872999999999998</v>
      </c>
      <c r="M173" s="67">
        <f t="shared" si="37"/>
        <v>0.115</v>
      </c>
      <c r="N173" s="49">
        <v>60</v>
      </c>
      <c r="O173" s="28"/>
      <c r="P173" s="47">
        <f t="shared" si="38"/>
        <v>49</v>
      </c>
      <c r="Q173" s="24" t="str">
        <f t="shared" si="39"/>
        <v>ELISA SANTANA RONCHI</v>
      </c>
      <c r="R173" s="24" t="str">
        <f>IF($L173="","",VLOOKUP(Q173,LISTAS!$F$5:$G$1006,2,0))</f>
        <v>COLÉGIO ARBOS S.C.S.</v>
      </c>
      <c r="S173" s="36">
        <f t="shared" si="40"/>
        <v>0</v>
      </c>
      <c r="T173" s="25" t="str">
        <f t="shared" si="34"/>
        <v/>
      </c>
      <c r="U173" s="25" t="str">
        <f t="shared" si="35"/>
        <v/>
      </c>
    </row>
    <row r="174" spans="2:21" ht="16.5" x14ac:dyDescent="0.3">
      <c r="B174" s="26" t="s">
        <v>880</v>
      </c>
      <c r="C174" s="22" t="str">
        <f>IF(B174="","",VLOOKUP(B174,LISTAS!$F$5:$G$1006,2,0))</f>
        <v>EXTERNATO RIO BRANCO</v>
      </c>
      <c r="D174" s="35">
        <v>14.6</v>
      </c>
      <c r="E174" s="35">
        <v>15.85</v>
      </c>
      <c r="F174" s="35">
        <f t="shared" si="36"/>
        <v>30.45</v>
      </c>
      <c r="G174" s="5"/>
      <c r="H174" s="48">
        <f t="shared" si="31"/>
        <v>30.623999999999999</v>
      </c>
      <c r="I174" s="63" t="str">
        <f t="shared" si="32"/>
        <v>GIOVANA BERLUCCI</v>
      </c>
      <c r="J174" s="63" t="str">
        <f t="shared" si="33"/>
        <v>EXTERNATO RIO BRANCO</v>
      </c>
      <c r="K174" s="48">
        <f t="shared" si="25"/>
        <v>30.45</v>
      </c>
      <c r="L174" s="69">
        <f t="shared" si="26"/>
        <v>30.623999999999999</v>
      </c>
      <c r="M174" s="67">
        <f t="shared" si="37"/>
        <v>0.114</v>
      </c>
      <c r="N174" s="49">
        <v>61</v>
      </c>
      <c r="O174" s="28"/>
      <c r="P174" s="47">
        <f t="shared" si="38"/>
        <v>49</v>
      </c>
      <c r="Q174" s="24" t="str">
        <f t="shared" si="39"/>
        <v>YASMIN HARUMI SERIKAWA MORI</v>
      </c>
      <c r="R174" s="24" t="str">
        <f>IF($L174="","",VLOOKUP(Q174,LISTAS!$F$5:$G$1006,2,0))</f>
        <v>COLÉGIO ARBOS S.C.S.</v>
      </c>
      <c r="S174" s="36">
        <f t="shared" si="40"/>
        <v>0</v>
      </c>
      <c r="T174" s="25" t="str">
        <f t="shared" si="34"/>
        <v/>
      </c>
      <c r="U174" s="25" t="str">
        <f t="shared" si="35"/>
        <v/>
      </c>
    </row>
    <row r="175" spans="2:21" ht="16.5" x14ac:dyDescent="0.3">
      <c r="B175" s="26"/>
      <c r="C175" s="22" t="str">
        <f>IF(B175="","",VLOOKUP(B175,LISTAS!$F$5:$G$1006,2,0))</f>
        <v/>
      </c>
      <c r="D175" s="35"/>
      <c r="E175" s="35"/>
      <c r="F175" s="35" t="str">
        <f t="shared" si="36"/>
        <v/>
      </c>
      <c r="G175" s="5"/>
      <c r="H175" s="48" t="str">
        <f t="shared" si="31"/>
        <v/>
      </c>
      <c r="I175" s="63" t="str">
        <f t="shared" si="32"/>
        <v/>
      </c>
      <c r="J175" s="63" t="str">
        <f t="shared" si="33"/>
        <v/>
      </c>
      <c r="K175" s="48" t="str">
        <f t="shared" si="25"/>
        <v/>
      </c>
      <c r="L175" s="69" t="str">
        <f t="shared" si="26"/>
        <v/>
      </c>
      <c r="M175" s="67" t="str">
        <f t="shared" si="37"/>
        <v/>
      </c>
      <c r="N175" s="49">
        <v>62</v>
      </c>
      <c r="O175" s="28"/>
      <c r="P175" s="47" t="str">
        <f t="shared" si="38"/>
        <v/>
      </c>
      <c r="Q175" s="24" t="str">
        <f t="shared" si="39"/>
        <v/>
      </c>
      <c r="R175" s="24" t="str">
        <f>IF($L175="","",VLOOKUP(Q175,LISTAS!$F$5:$G$1006,2,0))</f>
        <v/>
      </c>
      <c r="S175" s="36" t="str">
        <f t="shared" si="40"/>
        <v/>
      </c>
      <c r="T175" s="25" t="str">
        <f t="shared" si="34"/>
        <v/>
      </c>
      <c r="U175" s="25" t="str">
        <f t="shared" si="35"/>
        <v/>
      </c>
    </row>
    <row r="176" spans="2:21" ht="16.5" x14ac:dyDescent="0.3">
      <c r="B176" s="26"/>
      <c r="C176" s="22" t="str">
        <f>IF(B176="","",VLOOKUP(B176,LISTAS!$F$5:$G$1006,2,0))</f>
        <v/>
      </c>
      <c r="D176" s="35"/>
      <c r="E176" s="35"/>
      <c r="F176" s="35" t="str">
        <f t="shared" si="36"/>
        <v/>
      </c>
      <c r="G176" s="5"/>
      <c r="H176" s="48" t="str">
        <f t="shared" si="31"/>
        <v/>
      </c>
      <c r="I176" s="63" t="str">
        <f t="shared" si="32"/>
        <v/>
      </c>
      <c r="J176" s="63" t="str">
        <f t="shared" si="33"/>
        <v/>
      </c>
      <c r="K176" s="48" t="str">
        <f t="shared" si="25"/>
        <v/>
      </c>
      <c r="L176" s="69" t="str">
        <f t="shared" si="26"/>
        <v/>
      </c>
      <c r="M176" s="67" t="str">
        <f t="shared" si="37"/>
        <v/>
      </c>
      <c r="N176" s="49">
        <v>63</v>
      </c>
      <c r="O176" s="28"/>
      <c r="P176" s="47" t="str">
        <f t="shared" si="38"/>
        <v/>
      </c>
      <c r="Q176" s="24" t="str">
        <f t="shared" si="39"/>
        <v/>
      </c>
      <c r="R176" s="24" t="str">
        <f>IF($L176="","",VLOOKUP(Q176,LISTAS!$F$5:$G$1006,2,0))</f>
        <v/>
      </c>
      <c r="S176" s="36" t="str">
        <f t="shared" si="40"/>
        <v/>
      </c>
      <c r="T176" s="25" t="str">
        <f t="shared" si="34"/>
        <v/>
      </c>
      <c r="U176" s="25" t="str">
        <f t="shared" si="35"/>
        <v/>
      </c>
    </row>
    <row r="177" spans="2:21" ht="16.5" x14ac:dyDescent="0.3">
      <c r="B177" s="26"/>
      <c r="C177" s="22" t="str">
        <f>IF(B177="","",VLOOKUP(B177,LISTAS!$F$5:$G$1006,2,0))</f>
        <v/>
      </c>
      <c r="D177" s="35"/>
      <c r="E177" s="35"/>
      <c r="F177" s="35" t="str">
        <f t="shared" si="36"/>
        <v/>
      </c>
      <c r="G177" s="5"/>
      <c r="H177" s="48" t="str">
        <f t="shared" si="31"/>
        <v/>
      </c>
      <c r="I177" s="63" t="str">
        <f t="shared" si="32"/>
        <v/>
      </c>
      <c r="J177" s="63" t="str">
        <f t="shared" si="33"/>
        <v/>
      </c>
      <c r="K177" s="48" t="str">
        <f t="shared" si="25"/>
        <v/>
      </c>
      <c r="L177" s="69" t="str">
        <f t="shared" si="26"/>
        <v/>
      </c>
      <c r="M177" s="67" t="str">
        <f t="shared" si="37"/>
        <v/>
      </c>
      <c r="N177" s="49">
        <v>64</v>
      </c>
      <c r="O177" s="28"/>
      <c r="P177" s="47" t="str">
        <f t="shared" si="38"/>
        <v/>
      </c>
      <c r="Q177" s="24" t="str">
        <f t="shared" si="39"/>
        <v/>
      </c>
      <c r="R177" s="24" t="str">
        <f>IF($L177="","",VLOOKUP(Q177,LISTAS!$F$5:$G$1006,2,0))</f>
        <v/>
      </c>
      <c r="S177" s="36" t="str">
        <f t="shared" si="40"/>
        <v/>
      </c>
      <c r="T177" s="25" t="str">
        <f t="shared" si="34"/>
        <v/>
      </c>
      <c r="U177" s="25" t="str">
        <f t="shared" si="35"/>
        <v/>
      </c>
    </row>
    <row r="178" spans="2:21" ht="16.5" x14ac:dyDescent="0.3">
      <c r="B178" s="26"/>
      <c r="C178" s="22" t="str">
        <f>IF(B178="","",VLOOKUP(B178,LISTAS!$F$5:$G$1006,2,0))</f>
        <v/>
      </c>
      <c r="D178" s="35"/>
      <c r="E178" s="35"/>
      <c r="F178" s="35" t="str">
        <f t="shared" ref="F178:F213" si="41">IF(D178="",IF(E178="","",SUM(D178:E178)),SUM(D178:E178))</f>
        <v/>
      </c>
      <c r="G178" s="5"/>
      <c r="H178" s="48" t="str">
        <f t="shared" si="31"/>
        <v/>
      </c>
      <c r="I178" s="63" t="str">
        <f t="shared" si="32"/>
        <v/>
      </c>
      <c r="J178" s="63" t="str">
        <f t="shared" si="33"/>
        <v/>
      </c>
      <c r="K178" s="48" t="str">
        <f t="shared" ref="K178:K213" si="42">IF($L178="","",F178)</f>
        <v/>
      </c>
      <c r="L178" s="69" t="str">
        <f t="shared" ref="L178:L213" si="43">H178</f>
        <v/>
      </c>
      <c r="M178" s="67" t="str">
        <f t="shared" ref="M178:M209" si="44">IF(L178="","",LARGE($L$114:$L$213,N178))</f>
        <v/>
      </c>
      <c r="N178" s="49">
        <v>65</v>
      </c>
      <c r="O178" s="28"/>
      <c r="P178" s="47" t="str">
        <f t="shared" ref="P178:P213" si="45">IF(S178&lt;&gt;"",_xlfn.RANK.EQ(S178,$S$114:$S$213,0),"")</f>
        <v/>
      </c>
      <c r="Q178" s="24" t="str">
        <f t="shared" ref="Q178:Q213" si="46">IF($L178="","",VLOOKUP(M178,$H$114:$K$213,2,0))</f>
        <v/>
      </c>
      <c r="R178" s="24" t="str">
        <f>IF($L178="","",VLOOKUP(Q178,LISTAS!$F$5:$G$1006,2,0))</f>
        <v/>
      </c>
      <c r="S178" s="36" t="str">
        <f t="shared" ref="S178:S213" si="47">IF($L178="","",VLOOKUP(M178,$H$114:$K$213,4,0))</f>
        <v/>
      </c>
      <c r="T178" s="25" t="str">
        <f t="shared" si="34"/>
        <v/>
      </c>
      <c r="U178" s="25" t="str">
        <f t="shared" si="35"/>
        <v/>
      </c>
    </row>
    <row r="179" spans="2:21" ht="16.5" x14ac:dyDescent="0.3">
      <c r="B179" s="26"/>
      <c r="C179" s="22" t="str">
        <f>IF(B179="","",VLOOKUP(B179,LISTAS!$F$5:$G$1006,2,0))</f>
        <v/>
      </c>
      <c r="D179" s="35"/>
      <c r="E179" s="35"/>
      <c r="F179" s="35" t="str">
        <f t="shared" si="41"/>
        <v/>
      </c>
      <c r="G179" s="5"/>
      <c r="H179" s="48" t="str">
        <f t="shared" ref="H179:H213" si="48">IF(F179="","",F179+(ROW(F179)/1000))</f>
        <v/>
      </c>
      <c r="I179" s="63" t="str">
        <f t="shared" ref="I179:I213" si="49">IF($L179="","",IF(B179="","",B179))</f>
        <v/>
      </c>
      <c r="J179" s="63" t="str">
        <f t="shared" ref="J179:J213" si="50">IF($L179="","",IF(C179="","",C179))</f>
        <v/>
      </c>
      <c r="K179" s="48" t="str">
        <f t="shared" si="42"/>
        <v/>
      </c>
      <c r="L179" s="69" t="str">
        <f t="shared" si="43"/>
        <v/>
      </c>
      <c r="M179" s="67" t="str">
        <f t="shared" si="44"/>
        <v/>
      </c>
      <c r="N179" s="49">
        <v>66</v>
      </c>
      <c r="O179" s="28"/>
      <c r="P179" s="47" t="str">
        <f t="shared" si="45"/>
        <v/>
      </c>
      <c r="Q179" s="24" t="str">
        <f t="shared" si="46"/>
        <v/>
      </c>
      <c r="R179" s="24" t="str">
        <f>IF($L179="","",VLOOKUP(Q179,LISTAS!$F$5:$G$1006,2,0))</f>
        <v/>
      </c>
      <c r="S179" s="36" t="str">
        <f t="shared" si="47"/>
        <v/>
      </c>
      <c r="T179" s="25" t="str">
        <f t="shared" ref="T179:T213" si="51">IF($P179="","",IF(S179=$U$5,"",IF($P179=1,400,IF($P179=2,340,IF($P179=3,300,IF($P179=4,280,IF($P179=5,270,IF($P179=6,260,IF($P179=7,250,IF($P179=8,240,IF($P179=9,200,IF($P179=10,200,IF($P179=11,200,IF($P179=12,200,IF($P179=13,200,IF($P179=14,200,IF($P179=15,200,IF($P179=16,200,IF($P179&gt;16,"","")))))))))))))))))))</f>
        <v/>
      </c>
      <c r="U179" s="25" t="str">
        <f t="shared" ref="U179:U213" si="52">IF(P179="","",IF($S$5="NÃO","",IF(S179=$U$5,"",IF(P179=1,400,IF(P179=2,340,IF(P179=3,300,IF(P179=4,280,IF(P179=5,270,IF(P179=6,260,IF(P179=7,250,IF(P179=8,240,IF(P179=9,200,IF(P179=10,200,IF(P179=11,200,IF(P179=12,200,IF(P179=13,200,IF(P179=14,200,IF(P179=15,200,IF(P179=16,200,IF(P179&gt;16,"",""))))))))))))))))))))</f>
        <v/>
      </c>
    </row>
    <row r="180" spans="2:21" ht="16.5" x14ac:dyDescent="0.3">
      <c r="B180" s="26"/>
      <c r="C180" s="22" t="str">
        <f>IF(B180="","",VLOOKUP(B180,LISTAS!$F$5:$G$1006,2,0))</f>
        <v/>
      </c>
      <c r="D180" s="35"/>
      <c r="E180" s="35"/>
      <c r="F180" s="35" t="str">
        <f t="shared" si="41"/>
        <v/>
      </c>
      <c r="G180" s="5"/>
      <c r="H180" s="48" t="str">
        <f t="shared" si="48"/>
        <v/>
      </c>
      <c r="I180" s="63" t="str">
        <f t="shared" si="49"/>
        <v/>
      </c>
      <c r="J180" s="63" t="str">
        <f t="shared" si="50"/>
        <v/>
      </c>
      <c r="K180" s="48" t="str">
        <f t="shared" si="42"/>
        <v/>
      </c>
      <c r="L180" s="69" t="str">
        <f t="shared" si="43"/>
        <v/>
      </c>
      <c r="M180" s="67" t="str">
        <f t="shared" si="44"/>
        <v/>
      </c>
      <c r="N180" s="49">
        <v>67</v>
      </c>
      <c r="O180" s="28"/>
      <c r="P180" s="47" t="str">
        <f t="shared" si="45"/>
        <v/>
      </c>
      <c r="Q180" s="24" t="str">
        <f t="shared" si="46"/>
        <v/>
      </c>
      <c r="R180" s="24" t="str">
        <f>IF($L180="","",VLOOKUP(Q180,LISTAS!$F$5:$G$1006,2,0))</f>
        <v/>
      </c>
      <c r="S180" s="36" t="str">
        <f t="shared" si="47"/>
        <v/>
      </c>
      <c r="T180" s="25" t="str">
        <f t="shared" si="51"/>
        <v/>
      </c>
      <c r="U180" s="25" t="str">
        <f t="shared" si="52"/>
        <v/>
      </c>
    </row>
    <row r="181" spans="2:21" ht="16.5" x14ac:dyDescent="0.3">
      <c r="B181" s="26"/>
      <c r="C181" s="22" t="str">
        <f>IF(B181="","",VLOOKUP(B181,LISTAS!$F$5:$G$1006,2,0))</f>
        <v/>
      </c>
      <c r="D181" s="35"/>
      <c r="E181" s="35"/>
      <c r="F181" s="35" t="str">
        <f t="shared" si="41"/>
        <v/>
      </c>
      <c r="G181" s="5"/>
      <c r="H181" s="48" t="str">
        <f t="shared" si="48"/>
        <v/>
      </c>
      <c r="I181" s="63" t="str">
        <f t="shared" si="49"/>
        <v/>
      </c>
      <c r="J181" s="63" t="str">
        <f t="shared" si="50"/>
        <v/>
      </c>
      <c r="K181" s="48" t="str">
        <f t="shared" si="42"/>
        <v/>
      </c>
      <c r="L181" s="69" t="str">
        <f t="shared" si="43"/>
        <v/>
      </c>
      <c r="M181" s="67" t="str">
        <f t="shared" si="44"/>
        <v/>
      </c>
      <c r="N181" s="49">
        <v>68</v>
      </c>
      <c r="O181" s="28"/>
      <c r="P181" s="47" t="str">
        <f t="shared" si="45"/>
        <v/>
      </c>
      <c r="Q181" s="24" t="str">
        <f t="shared" si="46"/>
        <v/>
      </c>
      <c r="R181" s="24" t="str">
        <f>IF($L181="","",VLOOKUP(Q181,LISTAS!$F$5:$G$1006,2,0))</f>
        <v/>
      </c>
      <c r="S181" s="36" t="str">
        <f t="shared" si="47"/>
        <v/>
      </c>
      <c r="T181" s="25" t="str">
        <f t="shared" si="51"/>
        <v/>
      </c>
      <c r="U181" s="25" t="str">
        <f t="shared" si="52"/>
        <v/>
      </c>
    </row>
    <row r="182" spans="2:21" ht="16.5" x14ac:dyDescent="0.3">
      <c r="B182" s="26"/>
      <c r="C182" s="22" t="str">
        <f>IF(B182="","",VLOOKUP(B182,LISTAS!$F$5:$G$1006,2,0))</f>
        <v/>
      </c>
      <c r="D182" s="35"/>
      <c r="E182" s="35"/>
      <c r="F182" s="35" t="str">
        <f t="shared" si="41"/>
        <v/>
      </c>
      <c r="G182" s="5"/>
      <c r="H182" s="48" t="str">
        <f t="shared" si="48"/>
        <v/>
      </c>
      <c r="I182" s="63" t="str">
        <f t="shared" si="49"/>
        <v/>
      </c>
      <c r="J182" s="63" t="str">
        <f t="shared" si="50"/>
        <v/>
      </c>
      <c r="K182" s="48" t="str">
        <f t="shared" si="42"/>
        <v/>
      </c>
      <c r="L182" s="69" t="str">
        <f t="shared" si="43"/>
        <v/>
      </c>
      <c r="M182" s="67" t="str">
        <f t="shared" si="44"/>
        <v/>
      </c>
      <c r="N182" s="49">
        <v>69</v>
      </c>
      <c r="O182" s="28"/>
      <c r="P182" s="47" t="str">
        <f t="shared" si="45"/>
        <v/>
      </c>
      <c r="Q182" s="24" t="str">
        <f t="shared" si="46"/>
        <v/>
      </c>
      <c r="R182" s="24" t="str">
        <f>IF($L182="","",VLOOKUP(Q182,LISTAS!$F$5:$G$1006,2,0))</f>
        <v/>
      </c>
      <c r="S182" s="36" t="str">
        <f t="shared" si="47"/>
        <v/>
      </c>
      <c r="T182" s="25" t="str">
        <f t="shared" si="51"/>
        <v/>
      </c>
      <c r="U182" s="25" t="str">
        <f t="shared" si="52"/>
        <v/>
      </c>
    </row>
    <row r="183" spans="2:21" ht="16.5" x14ac:dyDescent="0.3">
      <c r="B183" s="26"/>
      <c r="C183" s="22" t="str">
        <f>IF(B183="","",VLOOKUP(B183,LISTAS!$F$5:$G$1006,2,0))</f>
        <v/>
      </c>
      <c r="D183" s="35"/>
      <c r="E183" s="35"/>
      <c r="F183" s="35" t="str">
        <f t="shared" si="41"/>
        <v/>
      </c>
      <c r="G183" s="5"/>
      <c r="H183" s="48" t="str">
        <f t="shared" si="48"/>
        <v/>
      </c>
      <c r="I183" s="63" t="str">
        <f t="shared" si="49"/>
        <v/>
      </c>
      <c r="J183" s="63" t="str">
        <f t="shared" si="50"/>
        <v/>
      </c>
      <c r="K183" s="48" t="str">
        <f t="shared" si="42"/>
        <v/>
      </c>
      <c r="L183" s="69" t="str">
        <f t="shared" si="43"/>
        <v/>
      </c>
      <c r="M183" s="67" t="str">
        <f t="shared" si="44"/>
        <v/>
      </c>
      <c r="N183" s="49">
        <v>70</v>
      </c>
      <c r="O183" s="28"/>
      <c r="P183" s="47" t="str">
        <f t="shared" si="45"/>
        <v/>
      </c>
      <c r="Q183" s="24" t="str">
        <f t="shared" si="46"/>
        <v/>
      </c>
      <c r="R183" s="24" t="str">
        <f>IF($L183="","",VLOOKUP(Q183,LISTAS!$F$5:$G$1006,2,0))</f>
        <v/>
      </c>
      <c r="S183" s="36" t="str">
        <f t="shared" si="47"/>
        <v/>
      </c>
      <c r="T183" s="25" t="str">
        <f t="shared" si="51"/>
        <v/>
      </c>
      <c r="U183" s="25" t="str">
        <f t="shared" si="52"/>
        <v/>
      </c>
    </row>
    <row r="184" spans="2:21" ht="16.5" x14ac:dyDescent="0.3">
      <c r="B184" s="26"/>
      <c r="C184" s="22" t="str">
        <f>IF(B184="","",VLOOKUP(B184,LISTAS!$F$5:$G$1006,2,0))</f>
        <v/>
      </c>
      <c r="D184" s="35"/>
      <c r="E184" s="35"/>
      <c r="F184" s="35" t="str">
        <f t="shared" si="41"/>
        <v/>
      </c>
      <c r="G184" s="5"/>
      <c r="H184" s="48" t="str">
        <f t="shared" si="48"/>
        <v/>
      </c>
      <c r="I184" s="63" t="str">
        <f t="shared" si="49"/>
        <v/>
      </c>
      <c r="J184" s="63" t="str">
        <f t="shared" si="50"/>
        <v/>
      </c>
      <c r="K184" s="48" t="str">
        <f t="shared" si="42"/>
        <v/>
      </c>
      <c r="L184" s="69" t="str">
        <f t="shared" si="43"/>
        <v/>
      </c>
      <c r="M184" s="67" t="str">
        <f t="shared" si="44"/>
        <v/>
      </c>
      <c r="N184" s="49">
        <v>71</v>
      </c>
      <c r="O184" s="28"/>
      <c r="P184" s="47" t="str">
        <f t="shared" si="45"/>
        <v/>
      </c>
      <c r="Q184" s="24" t="str">
        <f t="shared" si="46"/>
        <v/>
      </c>
      <c r="R184" s="24" t="str">
        <f>IF($L184="","",VLOOKUP(Q184,LISTAS!$F$5:$G$1006,2,0))</f>
        <v/>
      </c>
      <c r="S184" s="36" t="str">
        <f t="shared" si="47"/>
        <v/>
      </c>
      <c r="T184" s="25" t="str">
        <f t="shared" si="51"/>
        <v/>
      </c>
      <c r="U184" s="25" t="str">
        <f t="shared" si="52"/>
        <v/>
      </c>
    </row>
    <row r="185" spans="2:21" ht="16.5" x14ac:dyDescent="0.3">
      <c r="B185" s="26"/>
      <c r="C185" s="22" t="str">
        <f>IF(B185="","",VLOOKUP(B185,LISTAS!$F$5:$G$1006,2,0))</f>
        <v/>
      </c>
      <c r="D185" s="35"/>
      <c r="E185" s="35"/>
      <c r="F185" s="35" t="str">
        <f t="shared" si="41"/>
        <v/>
      </c>
      <c r="G185" s="5"/>
      <c r="H185" s="48" t="str">
        <f t="shared" si="48"/>
        <v/>
      </c>
      <c r="I185" s="63" t="str">
        <f t="shared" si="49"/>
        <v/>
      </c>
      <c r="J185" s="63" t="str">
        <f t="shared" si="50"/>
        <v/>
      </c>
      <c r="K185" s="48" t="str">
        <f t="shared" si="42"/>
        <v/>
      </c>
      <c r="L185" s="69" t="str">
        <f t="shared" si="43"/>
        <v/>
      </c>
      <c r="M185" s="67" t="str">
        <f t="shared" si="44"/>
        <v/>
      </c>
      <c r="N185" s="49">
        <v>72</v>
      </c>
      <c r="O185" s="28"/>
      <c r="P185" s="47" t="str">
        <f t="shared" si="45"/>
        <v/>
      </c>
      <c r="Q185" s="24" t="str">
        <f t="shared" si="46"/>
        <v/>
      </c>
      <c r="R185" s="24" t="str">
        <f>IF($L185="","",VLOOKUP(Q185,LISTAS!$F$5:$G$1006,2,0))</f>
        <v/>
      </c>
      <c r="S185" s="36" t="str">
        <f t="shared" si="47"/>
        <v/>
      </c>
      <c r="T185" s="25" t="str">
        <f t="shared" si="51"/>
        <v/>
      </c>
      <c r="U185" s="25" t="str">
        <f t="shared" si="52"/>
        <v/>
      </c>
    </row>
    <row r="186" spans="2:21" ht="16.5" x14ac:dyDescent="0.3">
      <c r="B186" s="26"/>
      <c r="C186" s="22" t="str">
        <f>IF(B186="","",VLOOKUP(B186,LISTAS!$F$5:$G$1006,2,0))</f>
        <v/>
      </c>
      <c r="D186" s="35"/>
      <c r="E186" s="35"/>
      <c r="F186" s="35" t="str">
        <f t="shared" si="41"/>
        <v/>
      </c>
      <c r="G186" s="5"/>
      <c r="H186" s="48" t="str">
        <f t="shared" si="48"/>
        <v/>
      </c>
      <c r="I186" s="63" t="str">
        <f t="shared" si="49"/>
        <v/>
      </c>
      <c r="J186" s="63" t="str">
        <f t="shared" si="50"/>
        <v/>
      </c>
      <c r="K186" s="48" t="str">
        <f t="shared" si="42"/>
        <v/>
      </c>
      <c r="L186" s="69" t="str">
        <f t="shared" si="43"/>
        <v/>
      </c>
      <c r="M186" s="67" t="str">
        <f t="shared" si="44"/>
        <v/>
      </c>
      <c r="N186" s="49">
        <v>73</v>
      </c>
      <c r="O186" s="28"/>
      <c r="P186" s="47" t="str">
        <f t="shared" si="45"/>
        <v/>
      </c>
      <c r="Q186" s="24" t="str">
        <f t="shared" si="46"/>
        <v/>
      </c>
      <c r="R186" s="24" t="str">
        <f>IF($L186="","",VLOOKUP(Q186,LISTAS!$F$5:$G$1006,2,0))</f>
        <v/>
      </c>
      <c r="S186" s="36" t="str">
        <f t="shared" si="47"/>
        <v/>
      </c>
      <c r="T186" s="25" t="str">
        <f t="shared" si="51"/>
        <v/>
      </c>
      <c r="U186" s="25" t="str">
        <f t="shared" si="52"/>
        <v/>
      </c>
    </row>
    <row r="187" spans="2:21" ht="16.5" x14ac:dyDescent="0.3">
      <c r="B187" s="26"/>
      <c r="C187" s="22" t="str">
        <f>IF(B187="","",VLOOKUP(B187,LISTAS!$F$5:$G$1006,2,0))</f>
        <v/>
      </c>
      <c r="D187" s="35"/>
      <c r="E187" s="35"/>
      <c r="F187" s="35" t="str">
        <f t="shared" si="41"/>
        <v/>
      </c>
      <c r="G187" s="5"/>
      <c r="H187" s="48" t="str">
        <f t="shared" si="48"/>
        <v/>
      </c>
      <c r="I187" s="63" t="str">
        <f t="shared" si="49"/>
        <v/>
      </c>
      <c r="J187" s="63" t="str">
        <f t="shared" si="50"/>
        <v/>
      </c>
      <c r="K187" s="48" t="str">
        <f t="shared" si="42"/>
        <v/>
      </c>
      <c r="L187" s="69" t="str">
        <f t="shared" si="43"/>
        <v/>
      </c>
      <c r="M187" s="67" t="str">
        <f t="shared" si="44"/>
        <v/>
      </c>
      <c r="N187" s="49">
        <v>74</v>
      </c>
      <c r="O187" s="28"/>
      <c r="P187" s="47" t="str">
        <f t="shared" si="45"/>
        <v/>
      </c>
      <c r="Q187" s="24" t="str">
        <f t="shared" si="46"/>
        <v/>
      </c>
      <c r="R187" s="24" t="str">
        <f>IF($L187="","",VLOOKUP(Q187,LISTAS!$F$5:$G$1006,2,0))</f>
        <v/>
      </c>
      <c r="S187" s="36" t="str">
        <f t="shared" si="47"/>
        <v/>
      </c>
      <c r="T187" s="25" t="str">
        <f t="shared" si="51"/>
        <v/>
      </c>
      <c r="U187" s="25" t="str">
        <f t="shared" si="52"/>
        <v/>
      </c>
    </row>
    <row r="188" spans="2:21" ht="16.5" x14ac:dyDescent="0.3">
      <c r="B188" s="26"/>
      <c r="C188" s="22" t="str">
        <f>IF(B188="","",VLOOKUP(B188,LISTAS!$F$5:$G$1006,2,0))</f>
        <v/>
      </c>
      <c r="D188" s="35"/>
      <c r="E188" s="35"/>
      <c r="F188" s="35" t="str">
        <f t="shared" si="41"/>
        <v/>
      </c>
      <c r="G188" s="5"/>
      <c r="H188" s="48" t="str">
        <f t="shared" si="48"/>
        <v/>
      </c>
      <c r="I188" s="63" t="str">
        <f t="shared" si="49"/>
        <v/>
      </c>
      <c r="J188" s="63" t="str">
        <f t="shared" si="50"/>
        <v/>
      </c>
      <c r="K188" s="48" t="str">
        <f t="shared" si="42"/>
        <v/>
      </c>
      <c r="L188" s="69" t="str">
        <f t="shared" si="43"/>
        <v/>
      </c>
      <c r="M188" s="67" t="str">
        <f t="shared" si="44"/>
        <v/>
      </c>
      <c r="N188" s="49">
        <v>75</v>
      </c>
      <c r="O188" s="28"/>
      <c r="P188" s="47" t="str">
        <f t="shared" si="45"/>
        <v/>
      </c>
      <c r="Q188" s="24" t="str">
        <f t="shared" si="46"/>
        <v/>
      </c>
      <c r="R188" s="24" t="str">
        <f>IF($L188="","",VLOOKUP(Q188,LISTAS!$F$5:$G$1006,2,0))</f>
        <v/>
      </c>
      <c r="S188" s="36" t="str">
        <f t="shared" si="47"/>
        <v/>
      </c>
      <c r="T188" s="25" t="str">
        <f t="shared" si="51"/>
        <v/>
      </c>
      <c r="U188" s="25" t="str">
        <f t="shared" si="52"/>
        <v/>
      </c>
    </row>
    <row r="189" spans="2:21" ht="16.5" x14ac:dyDescent="0.3">
      <c r="B189" s="26"/>
      <c r="C189" s="22" t="str">
        <f>IF(B189="","",VLOOKUP(B189,LISTAS!$F$5:$G$1006,2,0))</f>
        <v/>
      </c>
      <c r="D189" s="35"/>
      <c r="E189" s="35"/>
      <c r="F189" s="35" t="str">
        <f t="shared" si="41"/>
        <v/>
      </c>
      <c r="G189" s="5"/>
      <c r="H189" s="48" t="str">
        <f t="shared" si="48"/>
        <v/>
      </c>
      <c r="I189" s="63" t="str">
        <f t="shared" si="49"/>
        <v/>
      </c>
      <c r="J189" s="63" t="str">
        <f t="shared" si="50"/>
        <v/>
      </c>
      <c r="K189" s="48" t="str">
        <f t="shared" si="42"/>
        <v/>
      </c>
      <c r="L189" s="69" t="str">
        <f t="shared" si="43"/>
        <v/>
      </c>
      <c r="M189" s="67" t="str">
        <f t="shared" si="44"/>
        <v/>
      </c>
      <c r="N189" s="49">
        <v>76</v>
      </c>
      <c r="O189" s="28"/>
      <c r="P189" s="47" t="str">
        <f t="shared" si="45"/>
        <v/>
      </c>
      <c r="Q189" s="24" t="str">
        <f t="shared" si="46"/>
        <v/>
      </c>
      <c r="R189" s="24" t="str">
        <f>IF($L189="","",VLOOKUP(Q189,LISTAS!$F$5:$G$1006,2,0))</f>
        <v/>
      </c>
      <c r="S189" s="36" t="str">
        <f t="shared" si="47"/>
        <v/>
      </c>
      <c r="T189" s="25" t="str">
        <f t="shared" si="51"/>
        <v/>
      </c>
      <c r="U189" s="25" t="str">
        <f t="shared" si="52"/>
        <v/>
      </c>
    </row>
    <row r="190" spans="2:21" ht="16.5" x14ac:dyDescent="0.3">
      <c r="B190" s="26"/>
      <c r="C190" s="22" t="str">
        <f>IF(B190="","",VLOOKUP(B190,LISTAS!$F$5:$G$1006,2,0))</f>
        <v/>
      </c>
      <c r="D190" s="35"/>
      <c r="E190" s="35"/>
      <c r="F190" s="35" t="str">
        <f t="shared" si="41"/>
        <v/>
      </c>
      <c r="G190" s="5"/>
      <c r="H190" s="48" t="str">
        <f t="shared" si="48"/>
        <v/>
      </c>
      <c r="I190" s="63" t="str">
        <f t="shared" si="49"/>
        <v/>
      </c>
      <c r="J190" s="63" t="str">
        <f t="shared" si="50"/>
        <v/>
      </c>
      <c r="K190" s="48" t="str">
        <f t="shared" si="42"/>
        <v/>
      </c>
      <c r="L190" s="69" t="str">
        <f t="shared" si="43"/>
        <v/>
      </c>
      <c r="M190" s="67" t="str">
        <f t="shared" si="44"/>
        <v/>
      </c>
      <c r="N190" s="49">
        <v>77</v>
      </c>
      <c r="O190" s="28"/>
      <c r="P190" s="47" t="str">
        <f t="shared" si="45"/>
        <v/>
      </c>
      <c r="Q190" s="24" t="str">
        <f t="shared" si="46"/>
        <v/>
      </c>
      <c r="R190" s="24" t="str">
        <f>IF($L190="","",VLOOKUP(Q190,LISTAS!$F$5:$G$1006,2,0))</f>
        <v/>
      </c>
      <c r="S190" s="36" t="str">
        <f t="shared" si="47"/>
        <v/>
      </c>
      <c r="T190" s="25" t="str">
        <f t="shared" si="51"/>
        <v/>
      </c>
      <c r="U190" s="25" t="str">
        <f t="shared" si="52"/>
        <v/>
      </c>
    </row>
    <row r="191" spans="2:21" ht="16.5" x14ac:dyDescent="0.3">
      <c r="B191" s="26"/>
      <c r="C191" s="22" t="str">
        <f>IF(B191="","",VLOOKUP(B191,LISTAS!$F$5:$G$1006,2,0))</f>
        <v/>
      </c>
      <c r="D191" s="35"/>
      <c r="E191" s="35"/>
      <c r="F191" s="35" t="str">
        <f t="shared" si="41"/>
        <v/>
      </c>
      <c r="G191" s="5"/>
      <c r="H191" s="48" t="str">
        <f t="shared" si="48"/>
        <v/>
      </c>
      <c r="I191" s="63" t="str">
        <f t="shared" si="49"/>
        <v/>
      </c>
      <c r="J191" s="63" t="str">
        <f t="shared" si="50"/>
        <v/>
      </c>
      <c r="K191" s="48" t="str">
        <f t="shared" si="42"/>
        <v/>
      </c>
      <c r="L191" s="69" t="str">
        <f t="shared" si="43"/>
        <v/>
      </c>
      <c r="M191" s="67" t="str">
        <f t="shared" si="44"/>
        <v/>
      </c>
      <c r="N191" s="49">
        <v>78</v>
      </c>
      <c r="O191" s="28"/>
      <c r="P191" s="47" t="str">
        <f t="shared" si="45"/>
        <v/>
      </c>
      <c r="Q191" s="24" t="str">
        <f t="shared" si="46"/>
        <v/>
      </c>
      <c r="R191" s="24" t="str">
        <f>IF($L191="","",VLOOKUP(Q191,LISTAS!$F$5:$G$1006,2,0))</f>
        <v/>
      </c>
      <c r="S191" s="36" t="str">
        <f t="shared" si="47"/>
        <v/>
      </c>
      <c r="T191" s="25" t="str">
        <f t="shared" si="51"/>
        <v/>
      </c>
      <c r="U191" s="25" t="str">
        <f t="shared" si="52"/>
        <v/>
      </c>
    </row>
    <row r="192" spans="2:21" ht="16.5" x14ac:dyDescent="0.3">
      <c r="B192" s="26"/>
      <c r="C192" s="22" t="str">
        <f>IF(B192="","",VLOOKUP(B192,LISTAS!$F$5:$G$1006,2,0))</f>
        <v/>
      </c>
      <c r="D192" s="35"/>
      <c r="E192" s="35"/>
      <c r="F192" s="35" t="str">
        <f t="shared" si="41"/>
        <v/>
      </c>
      <c r="G192" s="5"/>
      <c r="H192" s="48" t="str">
        <f t="shared" si="48"/>
        <v/>
      </c>
      <c r="I192" s="63" t="str">
        <f t="shared" si="49"/>
        <v/>
      </c>
      <c r="J192" s="63" t="str">
        <f t="shared" si="50"/>
        <v/>
      </c>
      <c r="K192" s="48" t="str">
        <f t="shared" si="42"/>
        <v/>
      </c>
      <c r="L192" s="69" t="str">
        <f t="shared" si="43"/>
        <v/>
      </c>
      <c r="M192" s="67" t="str">
        <f t="shared" si="44"/>
        <v/>
      </c>
      <c r="N192" s="49">
        <v>79</v>
      </c>
      <c r="O192" s="28"/>
      <c r="P192" s="47" t="str">
        <f t="shared" si="45"/>
        <v/>
      </c>
      <c r="Q192" s="24" t="str">
        <f t="shared" si="46"/>
        <v/>
      </c>
      <c r="R192" s="24" t="str">
        <f>IF($L192="","",VLOOKUP(Q192,LISTAS!$F$5:$G$1006,2,0))</f>
        <v/>
      </c>
      <c r="S192" s="36" t="str">
        <f t="shared" si="47"/>
        <v/>
      </c>
      <c r="T192" s="25" t="str">
        <f t="shared" si="51"/>
        <v/>
      </c>
      <c r="U192" s="25" t="str">
        <f t="shared" si="52"/>
        <v/>
      </c>
    </row>
    <row r="193" spans="2:21" ht="16.5" x14ac:dyDescent="0.3">
      <c r="B193" s="26"/>
      <c r="C193" s="22" t="str">
        <f>IF(B193="","",VLOOKUP(B193,LISTAS!$F$5:$G$1006,2,0))</f>
        <v/>
      </c>
      <c r="D193" s="35"/>
      <c r="E193" s="35"/>
      <c r="F193" s="35" t="str">
        <f t="shared" si="41"/>
        <v/>
      </c>
      <c r="G193" s="5"/>
      <c r="H193" s="48" t="str">
        <f t="shared" si="48"/>
        <v/>
      </c>
      <c r="I193" s="63" t="str">
        <f t="shared" si="49"/>
        <v/>
      </c>
      <c r="J193" s="63" t="str">
        <f t="shared" si="50"/>
        <v/>
      </c>
      <c r="K193" s="48" t="str">
        <f t="shared" si="42"/>
        <v/>
      </c>
      <c r="L193" s="69" t="str">
        <f t="shared" si="43"/>
        <v/>
      </c>
      <c r="M193" s="67" t="str">
        <f t="shared" si="44"/>
        <v/>
      </c>
      <c r="N193" s="49">
        <v>80</v>
      </c>
      <c r="O193" s="28"/>
      <c r="P193" s="47" t="str">
        <f t="shared" si="45"/>
        <v/>
      </c>
      <c r="Q193" s="24" t="str">
        <f t="shared" si="46"/>
        <v/>
      </c>
      <c r="R193" s="24" t="str">
        <f>IF($L193="","",VLOOKUP(Q193,LISTAS!$F$5:$G$1006,2,0))</f>
        <v/>
      </c>
      <c r="S193" s="36" t="str">
        <f t="shared" si="47"/>
        <v/>
      </c>
      <c r="T193" s="25" t="str">
        <f t="shared" si="51"/>
        <v/>
      </c>
      <c r="U193" s="25" t="str">
        <f t="shared" si="52"/>
        <v/>
      </c>
    </row>
    <row r="194" spans="2:21" ht="16.5" x14ac:dyDescent="0.3">
      <c r="B194" s="26"/>
      <c r="C194" s="22" t="str">
        <f>IF(B194="","",VLOOKUP(B194,LISTAS!$F$5:$G$1006,2,0))</f>
        <v/>
      </c>
      <c r="D194" s="35"/>
      <c r="E194" s="35"/>
      <c r="F194" s="35" t="str">
        <f t="shared" si="41"/>
        <v/>
      </c>
      <c r="G194" s="5"/>
      <c r="H194" s="48" t="str">
        <f t="shared" si="48"/>
        <v/>
      </c>
      <c r="I194" s="63" t="str">
        <f t="shared" si="49"/>
        <v/>
      </c>
      <c r="J194" s="63" t="str">
        <f t="shared" si="50"/>
        <v/>
      </c>
      <c r="K194" s="48" t="str">
        <f t="shared" si="42"/>
        <v/>
      </c>
      <c r="L194" s="69" t="str">
        <f t="shared" si="43"/>
        <v/>
      </c>
      <c r="M194" s="67" t="str">
        <f t="shared" si="44"/>
        <v/>
      </c>
      <c r="N194" s="49">
        <v>81</v>
      </c>
      <c r="O194" s="28"/>
      <c r="P194" s="47" t="str">
        <f t="shared" si="45"/>
        <v/>
      </c>
      <c r="Q194" s="24" t="str">
        <f t="shared" si="46"/>
        <v/>
      </c>
      <c r="R194" s="24" t="str">
        <f>IF($L194="","",VLOOKUP(Q194,LISTAS!$F$5:$G$1006,2,0))</f>
        <v/>
      </c>
      <c r="S194" s="36" t="str">
        <f t="shared" si="47"/>
        <v/>
      </c>
      <c r="T194" s="25" t="str">
        <f t="shared" si="51"/>
        <v/>
      </c>
      <c r="U194" s="25" t="str">
        <f t="shared" si="52"/>
        <v/>
      </c>
    </row>
    <row r="195" spans="2:21" ht="16.5" x14ac:dyDescent="0.3">
      <c r="B195" s="26"/>
      <c r="C195" s="22" t="str">
        <f>IF(B195="","",VLOOKUP(B195,LISTAS!$F$5:$G$1006,2,0))</f>
        <v/>
      </c>
      <c r="D195" s="35"/>
      <c r="E195" s="35"/>
      <c r="F195" s="35" t="str">
        <f t="shared" si="41"/>
        <v/>
      </c>
      <c r="G195" s="5"/>
      <c r="H195" s="48" t="str">
        <f t="shared" si="48"/>
        <v/>
      </c>
      <c r="I195" s="63" t="str">
        <f t="shared" si="49"/>
        <v/>
      </c>
      <c r="J195" s="63" t="str">
        <f t="shared" si="50"/>
        <v/>
      </c>
      <c r="K195" s="48" t="str">
        <f t="shared" si="42"/>
        <v/>
      </c>
      <c r="L195" s="69" t="str">
        <f t="shared" si="43"/>
        <v/>
      </c>
      <c r="M195" s="67" t="str">
        <f t="shared" si="44"/>
        <v/>
      </c>
      <c r="N195" s="49">
        <v>82</v>
      </c>
      <c r="O195" s="28"/>
      <c r="P195" s="47" t="str">
        <f t="shared" si="45"/>
        <v/>
      </c>
      <c r="Q195" s="24" t="str">
        <f t="shared" si="46"/>
        <v/>
      </c>
      <c r="R195" s="24" t="str">
        <f>IF($L195="","",VLOOKUP(Q195,LISTAS!$F$5:$G$1006,2,0))</f>
        <v/>
      </c>
      <c r="S195" s="36" t="str">
        <f t="shared" si="47"/>
        <v/>
      </c>
      <c r="T195" s="25" t="str">
        <f t="shared" si="51"/>
        <v/>
      </c>
      <c r="U195" s="25" t="str">
        <f t="shared" si="52"/>
        <v/>
      </c>
    </row>
    <row r="196" spans="2:21" ht="16.5" x14ac:dyDescent="0.3">
      <c r="B196" s="26"/>
      <c r="C196" s="22" t="str">
        <f>IF(B196="","",VLOOKUP(B196,LISTAS!$F$5:$G$1006,2,0))</f>
        <v/>
      </c>
      <c r="D196" s="35"/>
      <c r="E196" s="35"/>
      <c r="F196" s="35" t="str">
        <f t="shared" si="41"/>
        <v/>
      </c>
      <c r="G196" s="5"/>
      <c r="H196" s="48" t="str">
        <f t="shared" si="48"/>
        <v/>
      </c>
      <c r="I196" s="63" t="str">
        <f t="shared" si="49"/>
        <v/>
      </c>
      <c r="J196" s="63" t="str">
        <f t="shared" si="50"/>
        <v/>
      </c>
      <c r="K196" s="48" t="str">
        <f t="shared" si="42"/>
        <v/>
      </c>
      <c r="L196" s="69" t="str">
        <f t="shared" si="43"/>
        <v/>
      </c>
      <c r="M196" s="67" t="str">
        <f t="shared" si="44"/>
        <v/>
      </c>
      <c r="N196" s="49">
        <v>83</v>
      </c>
      <c r="O196" s="28"/>
      <c r="P196" s="47" t="str">
        <f t="shared" si="45"/>
        <v/>
      </c>
      <c r="Q196" s="24" t="str">
        <f t="shared" si="46"/>
        <v/>
      </c>
      <c r="R196" s="24" t="str">
        <f>IF($L196="","",VLOOKUP(Q196,LISTAS!$F$5:$G$1006,2,0))</f>
        <v/>
      </c>
      <c r="S196" s="36" t="str">
        <f t="shared" si="47"/>
        <v/>
      </c>
      <c r="T196" s="25" t="str">
        <f t="shared" si="51"/>
        <v/>
      </c>
      <c r="U196" s="25" t="str">
        <f t="shared" si="52"/>
        <v/>
      </c>
    </row>
    <row r="197" spans="2:21" ht="16.5" x14ac:dyDescent="0.3">
      <c r="B197" s="26"/>
      <c r="C197" s="22" t="str">
        <f>IF(B197="","",VLOOKUP(B197,LISTAS!$F$5:$G$1006,2,0))</f>
        <v/>
      </c>
      <c r="D197" s="35"/>
      <c r="E197" s="35"/>
      <c r="F197" s="35" t="str">
        <f t="shared" si="41"/>
        <v/>
      </c>
      <c r="G197" s="5"/>
      <c r="H197" s="48" t="str">
        <f t="shared" si="48"/>
        <v/>
      </c>
      <c r="I197" s="63" t="str">
        <f t="shared" si="49"/>
        <v/>
      </c>
      <c r="J197" s="63" t="str">
        <f t="shared" si="50"/>
        <v/>
      </c>
      <c r="K197" s="48" t="str">
        <f t="shared" si="42"/>
        <v/>
      </c>
      <c r="L197" s="69" t="str">
        <f t="shared" si="43"/>
        <v/>
      </c>
      <c r="M197" s="67" t="str">
        <f t="shared" si="44"/>
        <v/>
      </c>
      <c r="N197" s="49">
        <v>84</v>
      </c>
      <c r="O197" s="28"/>
      <c r="P197" s="47" t="str">
        <f t="shared" si="45"/>
        <v/>
      </c>
      <c r="Q197" s="24" t="str">
        <f t="shared" si="46"/>
        <v/>
      </c>
      <c r="R197" s="24" t="str">
        <f>IF($L197="","",VLOOKUP(Q197,LISTAS!$F$5:$G$1006,2,0))</f>
        <v/>
      </c>
      <c r="S197" s="36" t="str">
        <f t="shared" si="47"/>
        <v/>
      </c>
      <c r="T197" s="25" t="str">
        <f t="shared" si="51"/>
        <v/>
      </c>
      <c r="U197" s="25" t="str">
        <f t="shared" si="52"/>
        <v/>
      </c>
    </row>
    <row r="198" spans="2:21" ht="16.5" x14ac:dyDescent="0.3">
      <c r="B198" s="26"/>
      <c r="C198" s="22" t="str">
        <f>IF(B198="","",VLOOKUP(B198,LISTAS!$F$5:$G$1006,2,0))</f>
        <v/>
      </c>
      <c r="D198" s="35"/>
      <c r="E198" s="35"/>
      <c r="F198" s="35" t="str">
        <f t="shared" si="41"/>
        <v/>
      </c>
      <c r="G198" s="5"/>
      <c r="H198" s="48" t="str">
        <f t="shared" si="48"/>
        <v/>
      </c>
      <c r="I198" s="63" t="str">
        <f t="shared" si="49"/>
        <v/>
      </c>
      <c r="J198" s="63" t="str">
        <f t="shared" si="50"/>
        <v/>
      </c>
      <c r="K198" s="48" t="str">
        <f t="shared" si="42"/>
        <v/>
      </c>
      <c r="L198" s="69" t="str">
        <f t="shared" si="43"/>
        <v/>
      </c>
      <c r="M198" s="67" t="str">
        <f t="shared" si="44"/>
        <v/>
      </c>
      <c r="N198" s="49">
        <v>85</v>
      </c>
      <c r="O198" s="28"/>
      <c r="P198" s="47" t="str">
        <f t="shared" si="45"/>
        <v/>
      </c>
      <c r="Q198" s="24" t="str">
        <f t="shared" si="46"/>
        <v/>
      </c>
      <c r="R198" s="24" t="str">
        <f>IF($L198="","",VLOOKUP(Q198,LISTAS!$F$5:$G$1006,2,0))</f>
        <v/>
      </c>
      <c r="S198" s="36" t="str">
        <f t="shared" si="47"/>
        <v/>
      </c>
      <c r="T198" s="25" t="str">
        <f t="shared" si="51"/>
        <v/>
      </c>
      <c r="U198" s="25" t="str">
        <f t="shared" si="52"/>
        <v/>
      </c>
    </row>
    <row r="199" spans="2:21" ht="16.5" x14ac:dyDescent="0.3">
      <c r="B199" s="26"/>
      <c r="C199" s="22" t="str">
        <f>IF(B199="","",VLOOKUP(B199,LISTAS!$F$5:$G$1006,2,0))</f>
        <v/>
      </c>
      <c r="D199" s="35"/>
      <c r="E199" s="35"/>
      <c r="F199" s="35" t="str">
        <f t="shared" si="41"/>
        <v/>
      </c>
      <c r="G199" s="5"/>
      <c r="H199" s="48" t="str">
        <f t="shared" si="48"/>
        <v/>
      </c>
      <c r="I199" s="63" t="str">
        <f t="shared" si="49"/>
        <v/>
      </c>
      <c r="J199" s="63" t="str">
        <f t="shared" si="50"/>
        <v/>
      </c>
      <c r="K199" s="48" t="str">
        <f t="shared" si="42"/>
        <v/>
      </c>
      <c r="L199" s="69" t="str">
        <f t="shared" si="43"/>
        <v/>
      </c>
      <c r="M199" s="67" t="str">
        <f t="shared" si="44"/>
        <v/>
      </c>
      <c r="N199" s="49">
        <v>86</v>
      </c>
      <c r="O199" s="28"/>
      <c r="P199" s="47" t="str">
        <f t="shared" si="45"/>
        <v/>
      </c>
      <c r="Q199" s="24" t="str">
        <f t="shared" si="46"/>
        <v/>
      </c>
      <c r="R199" s="24" t="str">
        <f>IF($L199="","",VLOOKUP(Q199,LISTAS!$F$5:$G$1006,2,0))</f>
        <v/>
      </c>
      <c r="S199" s="36" t="str">
        <f t="shared" si="47"/>
        <v/>
      </c>
      <c r="T199" s="25" t="str">
        <f t="shared" si="51"/>
        <v/>
      </c>
      <c r="U199" s="25" t="str">
        <f t="shared" si="52"/>
        <v/>
      </c>
    </row>
    <row r="200" spans="2:21" ht="16.5" x14ac:dyDescent="0.3">
      <c r="B200" s="26"/>
      <c r="C200" s="22" t="str">
        <f>IF(B200="","",VLOOKUP(B200,LISTAS!$F$5:$G$1006,2,0))</f>
        <v/>
      </c>
      <c r="D200" s="35"/>
      <c r="E200" s="35"/>
      <c r="F200" s="35" t="str">
        <f t="shared" si="41"/>
        <v/>
      </c>
      <c r="G200" s="5"/>
      <c r="H200" s="48" t="str">
        <f t="shared" si="48"/>
        <v/>
      </c>
      <c r="I200" s="63" t="str">
        <f t="shared" si="49"/>
        <v/>
      </c>
      <c r="J200" s="63" t="str">
        <f t="shared" si="50"/>
        <v/>
      </c>
      <c r="K200" s="48" t="str">
        <f t="shared" si="42"/>
        <v/>
      </c>
      <c r="L200" s="69" t="str">
        <f t="shared" si="43"/>
        <v/>
      </c>
      <c r="M200" s="67" t="str">
        <f t="shared" si="44"/>
        <v/>
      </c>
      <c r="N200" s="49">
        <v>87</v>
      </c>
      <c r="O200" s="28"/>
      <c r="P200" s="47" t="str">
        <f t="shared" si="45"/>
        <v/>
      </c>
      <c r="Q200" s="24" t="str">
        <f t="shared" si="46"/>
        <v/>
      </c>
      <c r="R200" s="24" t="str">
        <f>IF($L200="","",VLOOKUP(Q200,LISTAS!$F$5:$G$1006,2,0))</f>
        <v/>
      </c>
      <c r="S200" s="36" t="str">
        <f t="shared" si="47"/>
        <v/>
      </c>
      <c r="T200" s="25" t="str">
        <f t="shared" si="51"/>
        <v/>
      </c>
      <c r="U200" s="25" t="str">
        <f t="shared" si="52"/>
        <v/>
      </c>
    </row>
    <row r="201" spans="2:21" ht="16.5" x14ac:dyDescent="0.3">
      <c r="B201" s="26"/>
      <c r="C201" s="22" t="str">
        <f>IF(B201="","",VLOOKUP(B201,LISTAS!$F$5:$G$1006,2,0))</f>
        <v/>
      </c>
      <c r="D201" s="35"/>
      <c r="E201" s="35"/>
      <c r="F201" s="35" t="str">
        <f t="shared" si="41"/>
        <v/>
      </c>
      <c r="G201" s="5"/>
      <c r="H201" s="48" t="str">
        <f t="shared" si="48"/>
        <v/>
      </c>
      <c r="I201" s="63" t="str">
        <f t="shared" si="49"/>
        <v/>
      </c>
      <c r="J201" s="63" t="str">
        <f t="shared" si="50"/>
        <v/>
      </c>
      <c r="K201" s="48" t="str">
        <f t="shared" si="42"/>
        <v/>
      </c>
      <c r="L201" s="69" t="str">
        <f t="shared" si="43"/>
        <v/>
      </c>
      <c r="M201" s="67" t="str">
        <f t="shared" si="44"/>
        <v/>
      </c>
      <c r="N201" s="49">
        <v>88</v>
      </c>
      <c r="O201" s="28"/>
      <c r="P201" s="47" t="str">
        <f t="shared" si="45"/>
        <v/>
      </c>
      <c r="Q201" s="24" t="str">
        <f t="shared" si="46"/>
        <v/>
      </c>
      <c r="R201" s="24" t="str">
        <f>IF($L201="","",VLOOKUP(Q201,LISTAS!$F$5:$G$1006,2,0))</f>
        <v/>
      </c>
      <c r="S201" s="36" t="str">
        <f t="shared" si="47"/>
        <v/>
      </c>
      <c r="T201" s="25" t="str">
        <f t="shared" si="51"/>
        <v/>
      </c>
      <c r="U201" s="25" t="str">
        <f t="shared" si="52"/>
        <v/>
      </c>
    </row>
    <row r="202" spans="2:21" ht="16.5" x14ac:dyDescent="0.3">
      <c r="B202" s="26"/>
      <c r="C202" s="22" t="str">
        <f>IF(B202="","",VLOOKUP(B202,LISTAS!$F$5:$G$1006,2,0))</f>
        <v/>
      </c>
      <c r="D202" s="35"/>
      <c r="E202" s="35"/>
      <c r="F202" s="35" t="str">
        <f t="shared" si="41"/>
        <v/>
      </c>
      <c r="G202" s="5"/>
      <c r="H202" s="48" t="str">
        <f t="shared" si="48"/>
        <v/>
      </c>
      <c r="I202" s="63" t="str">
        <f t="shared" si="49"/>
        <v/>
      </c>
      <c r="J202" s="63" t="str">
        <f t="shared" si="50"/>
        <v/>
      </c>
      <c r="K202" s="48" t="str">
        <f t="shared" si="42"/>
        <v/>
      </c>
      <c r="L202" s="69" t="str">
        <f t="shared" si="43"/>
        <v/>
      </c>
      <c r="M202" s="67" t="str">
        <f t="shared" si="44"/>
        <v/>
      </c>
      <c r="N202" s="49">
        <v>89</v>
      </c>
      <c r="O202" s="28"/>
      <c r="P202" s="47" t="str">
        <f t="shared" si="45"/>
        <v/>
      </c>
      <c r="Q202" s="24" t="str">
        <f t="shared" si="46"/>
        <v/>
      </c>
      <c r="R202" s="24" t="str">
        <f>IF($L202="","",VLOOKUP(Q202,LISTAS!$F$5:$G$1006,2,0))</f>
        <v/>
      </c>
      <c r="S202" s="36" t="str">
        <f t="shared" si="47"/>
        <v/>
      </c>
      <c r="T202" s="25" t="str">
        <f t="shared" si="51"/>
        <v/>
      </c>
      <c r="U202" s="25" t="str">
        <f t="shared" si="52"/>
        <v/>
      </c>
    </row>
    <row r="203" spans="2:21" ht="16.5" x14ac:dyDescent="0.3">
      <c r="B203" s="26"/>
      <c r="C203" s="22" t="str">
        <f>IF(B203="","",VLOOKUP(B203,LISTAS!$F$5:$G$1006,2,0))</f>
        <v/>
      </c>
      <c r="D203" s="35"/>
      <c r="E203" s="35"/>
      <c r="F203" s="35" t="str">
        <f t="shared" si="41"/>
        <v/>
      </c>
      <c r="G203" s="5"/>
      <c r="H203" s="48" t="str">
        <f t="shared" si="48"/>
        <v/>
      </c>
      <c r="I203" s="63" t="str">
        <f t="shared" si="49"/>
        <v/>
      </c>
      <c r="J203" s="63" t="str">
        <f t="shared" si="50"/>
        <v/>
      </c>
      <c r="K203" s="48" t="str">
        <f t="shared" si="42"/>
        <v/>
      </c>
      <c r="L203" s="69" t="str">
        <f t="shared" si="43"/>
        <v/>
      </c>
      <c r="M203" s="67" t="str">
        <f t="shared" si="44"/>
        <v/>
      </c>
      <c r="N203" s="49">
        <v>90</v>
      </c>
      <c r="O203" s="28"/>
      <c r="P203" s="47" t="str">
        <f t="shared" si="45"/>
        <v/>
      </c>
      <c r="Q203" s="24" t="str">
        <f t="shared" si="46"/>
        <v/>
      </c>
      <c r="R203" s="24" t="str">
        <f>IF($L203="","",VLOOKUP(Q203,LISTAS!$F$5:$G$1006,2,0))</f>
        <v/>
      </c>
      <c r="S203" s="36" t="str">
        <f t="shared" si="47"/>
        <v/>
      </c>
      <c r="T203" s="25" t="str">
        <f t="shared" si="51"/>
        <v/>
      </c>
      <c r="U203" s="25" t="str">
        <f t="shared" si="52"/>
        <v/>
      </c>
    </row>
    <row r="204" spans="2:21" ht="16.5" x14ac:dyDescent="0.3">
      <c r="B204" s="26"/>
      <c r="C204" s="22" t="str">
        <f>IF(B204="","",VLOOKUP(B204,LISTAS!$F$5:$G$1006,2,0))</f>
        <v/>
      </c>
      <c r="D204" s="35"/>
      <c r="E204" s="35"/>
      <c r="F204" s="35" t="str">
        <f t="shared" si="41"/>
        <v/>
      </c>
      <c r="G204" s="5"/>
      <c r="H204" s="48" t="str">
        <f t="shared" si="48"/>
        <v/>
      </c>
      <c r="I204" s="63" t="str">
        <f t="shared" si="49"/>
        <v/>
      </c>
      <c r="J204" s="63" t="str">
        <f t="shared" si="50"/>
        <v/>
      </c>
      <c r="K204" s="48" t="str">
        <f t="shared" si="42"/>
        <v/>
      </c>
      <c r="L204" s="69" t="str">
        <f t="shared" si="43"/>
        <v/>
      </c>
      <c r="M204" s="67" t="str">
        <f t="shared" si="44"/>
        <v/>
      </c>
      <c r="N204" s="49">
        <v>91</v>
      </c>
      <c r="O204" s="28"/>
      <c r="P204" s="47" t="str">
        <f t="shared" si="45"/>
        <v/>
      </c>
      <c r="Q204" s="24" t="str">
        <f t="shared" si="46"/>
        <v/>
      </c>
      <c r="R204" s="24" t="str">
        <f>IF($L204="","",VLOOKUP(Q204,LISTAS!$F$5:$G$1006,2,0))</f>
        <v/>
      </c>
      <c r="S204" s="36" t="str">
        <f t="shared" si="47"/>
        <v/>
      </c>
      <c r="T204" s="25" t="str">
        <f t="shared" si="51"/>
        <v/>
      </c>
      <c r="U204" s="25" t="str">
        <f t="shared" si="52"/>
        <v/>
      </c>
    </row>
    <row r="205" spans="2:21" ht="16.5" x14ac:dyDescent="0.3">
      <c r="B205" s="26"/>
      <c r="C205" s="22" t="str">
        <f>IF(B205="","",VLOOKUP(B205,LISTAS!$F$5:$G$1006,2,0))</f>
        <v/>
      </c>
      <c r="D205" s="35"/>
      <c r="E205" s="35"/>
      <c r="F205" s="35" t="str">
        <f t="shared" si="41"/>
        <v/>
      </c>
      <c r="G205" s="5"/>
      <c r="H205" s="48" t="str">
        <f t="shared" si="48"/>
        <v/>
      </c>
      <c r="I205" s="63" t="str">
        <f t="shared" si="49"/>
        <v/>
      </c>
      <c r="J205" s="63" t="str">
        <f t="shared" si="50"/>
        <v/>
      </c>
      <c r="K205" s="48" t="str">
        <f t="shared" si="42"/>
        <v/>
      </c>
      <c r="L205" s="69" t="str">
        <f t="shared" si="43"/>
        <v/>
      </c>
      <c r="M205" s="67" t="str">
        <f t="shared" si="44"/>
        <v/>
      </c>
      <c r="N205" s="49">
        <v>92</v>
      </c>
      <c r="O205" s="28"/>
      <c r="P205" s="47" t="str">
        <f t="shared" si="45"/>
        <v/>
      </c>
      <c r="Q205" s="24" t="str">
        <f t="shared" si="46"/>
        <v/>
      </c>
      <c r="R205" s="24" t="str">
        <f>IF($L205="","",VLOOKUP(Q205,LISTAS!$F$5:$G$1006,2,0))</f>
        <v/>
      </c>
      <c r="S205" s="36" t="str">
        <f t="shared" si="47"/>
        <v/>
      </c>
      <c r="T205" s="25" t="str">
        <f t="shared" si="51"/>
        <v/>
      </c>
      <c r="U205" s="25" t="str">
        <f t="shared" si="52"/>
        <v/>
      </c>
    </row>
    <row r="206" spans="2:21" ht="16.5" x14ac:dyDescent="0.3">
      <c r="B206" s="26"/>
      <c r="C206" s="22" t="str">
        <f>IF(B206="","",VLOOKUP(B206,LISTAS!$F$5:$G$1006,2,0))</f>
        <v/>
      </c>
      <c r="D206" s="35"/>
      <c r="E206" s="35"/>
      <c r="F206" s="35" t="str">
        <f t="shared" si="41"/>
        <v/>
      </c>
      <c r="G206" s="5"/>
      <c r="H206" s="48" t="str">
        <f t="shared" si="48"/>
        <v/>
      </c>
      <c r="I206" s="63" t="str">
        <f t="shared" si="49"/>
        <v/>
      </c>
      <c r="J206" s="63" t="str">
        <f t="shared" si="50"/>
        <v/>
      </c>
      <c r="K206" s="48" t="str">
        <f t="shared" si="42"/>
        <v/>
      </c>
      <c r="L206" s="69" t="str">
        <f t="shared" si="43"/>
        <v/>
      </c>
      <c r="M206" s="67" t="str">
        <f t="shared" si="44"/>
        <v/>
      </c>
      <c r="N206" s="49">
        <v>93</v>
      </c>
      <c r="O206" s="28"/>
      <c r="P206" s="47" t="str">
        <f t="shared" si="45"/>
        <v/>
      </c>
      <c r="Q206" s="24" t="str">
        <f t="shared" si="46"/>
        <v/>
      </c>
      <c r="R206" s="24" t="str">
        <f>IF($L206="","",VLOOKUP(Q206,LISTAS!$F$5:$G$1006,2,0))</f>
        <v/>
      </c>
      <c r="S206" s="36" t="str">
        <f t="shared" si="47"/>
        <v/>
      </c>
      <c r="T206" s="25" t="str">
        <f t="shared" si="51"/>
        <v/>
      </c>
      <c r="U206" s="25" t="str">
        <f t="shared" si="52"/>
        <v/>
      </c>
    </row>
    <row r="207" spans="2:21" ht="16.5" x14ac:dyDescent="0.3">
      <c r="B207" s="26"/>
      <c r="C207" s="22" t="str">
        <f>IF(B207="","",VLOOKUP(B207,LISTAS!$F$5:$G$1006,2,0))</f>
        <v/>
      </c>
      <c r="D207" s="35"/>
      <c r="E207" s="35"/>
      <c r="F207" s="35" t="str">
        <f t="shared" si="41"/>
        <v/>
      </c>
      <c r="G207" s="5"/>
      <c r="H207" s="48" t="str">
        <f t="shared" si="48"/>
        <v/>
      </c>
      <c r="I207" s="63" t="str">
        <f t="shared" si="49"/>
        <v/>
      </c>
      <c r="J207" s="63" t="str">
        <f t="shared" si="50"/>
        <v/>
      </c>
      <c r="K207" s="48" t="str">
        <f t="shared" si="42"/>
        <v/>
      </c>
      <c r="L207" s="69" t="str">
        <f t="shared" si="43"/>
        <v/>
      </c>
      <c r="M207" s="67" t="str">
        <f t="shared" si="44"/>
        <v/>
      </c>
      <c r="N207" s="49">
        <v>94</v>
      </c>
      <c r="O207" s="28"/>
      <c r="P207" s="47" t="str">
        <f t="shared" si="45"/>
        <v/>
      </c>
      <c r="Q207" s="24" t="str">
        <f t="shared" si="46"/>
        <v/>
      </c>
      <c r="R207" s="24" t="str">
        <f>IF($L207="","",VLOOKUP(Q207,LISTAS!$F$5:$G$1006,2,0))</f>
        <v/>
      </c>
      <c r="S207" s="36" t="str">
        <f t="shared" si="47"/>
        <v/>
      </c>
      <c r="T207" s="25" t="str">
        <f t="shared" si="51"/>
        <v/>
      </c>
      <c r="U207" s="25" t="str">
        <f t="shared" si="52"/>
        <v/>
      </c>
    </row>
    <row r="208" spans="2:21" ht="16.5" x14ac:dyDescent="0.3">
      <c r="B208" s="26"/>
      <c r="C208" s="22" t="str">
        <f>IF(B208="","",VLOOKUP(B208,LISTAS!$F$5:$G$1006,2,0))</f>
        <v/>
      </c>
      <c r="D208" s="35"/>
      <c r="E208" s="35"/>
      <c r="F208" s="35" t="str">
        <f t="shared" si="41"/>
        <v/>
      </c>
      <c r="G208" s="5"/>
      <c r="H208" s="48" t="str">
        <f t="shared" si="48"/>
        <v/>
      </c>
      <c r="I208" s="63" t="str">
        <f t="shared" si="49"/>
        <v/>
      </c>
      <c r="J208" s="63" t="str">
        <f t="shared" si="50"/>
        <v/>
      </c>
      <c r="K208" s="48" t="str">
        <f t="shared" si="42"/>
        <v/>
      </c>
      <c r="L208" s="69" t="str">
        <f t="shared" si="43"/>
        <v/>
      </c>
      <c r="M208" s="67" t="str">
        <f t="shared" si="44"/>
        <v/>
      </c>
      <c r="N208" s="49">
        <v>95</v>
      </c>
      <c r="O208" s="28"/>
      <c r="P208" s="47" t="str">
        <f t="shared" si="45"/>
        <v/>
      </c>
      <c r="Q208" s="24" t="str">
        <f t="shared" si="46"/>
        <v/>
      </c>
      <c r="R208" s="24" t="str">
        <f>IF($L208="","",VLOOKUP(Q208,LISTAS!$F$5:$G$1006,2,0))</f>
        <v/>
      </c>
      <c r="S208" s="36" t="str">
        <f t="shared" si="47"/>
        <v/>
      </c>
      <c r="T208" s="25" t="str">
        <f t="shared" si="51"/>
        <v/>
      </c>
      <c r="U208" s="25" t="str">
        <f t="shared" si="52"/>
        <v/>
      </c>
    </row>
    <row r="209" spans="1:21" ht="16.5" x14ac:dyDescent="0.3">
      <c r="B209" s="26"/>
      <c r="C209" s="22" t="str">
        <f>IF(B209="","",VLOOKUP(B209,LISTAS!$F$5:$G$1006,2,0))</f>
        <v/>
      </c>
      <c r="D209" s="35"/>
      <c r="E209" s="35"/>
      <c r="F209" s="35" t="str">
        <f t="shared" si="41"/>
        <v/>
      </c>
      <c r="G209" s="5"/>
      <c r="H209" s="48" t="str">
        <f t="shared" si="48"/>
        <v/>
      </c>
      <c r="I209" s="63" t="str">
        <f t="shared" si="49"/>
        <v/>
      </c>
      <c r="J209" s="63" t="str">
        <f t="shared" si="50"/>
        <v/>
      </c>
      <c r="K209" s="48" t="str">
        <f t="shared" si="42"/>
        <v/>
      </c>
      <c r="L209" s="69" t="str">
        <f t="shared" si="43"/>
        <v/>
      </c>
      <c r="M209" s="67" t="str">
        <f t="shared" si="44"/>
        <v/>
      </c>
      <c r="N209" s="49">
        <v>96</v>
      </c>
      <c r="O209" s="28"/>
      <c r="P209" s="47" t="str">
        <f t="shared" si="45"/>
        <v/>
      </c>
      <c r="Q209" s="24" t="str">
        <f t="shared" si="46"/>
        <v/>
      </c>
      <c r="R209" s="24" t="str">
        <f>IF($L209="","",VLOOKUP(Q209,LISTAS!$F$5:$G$1006,2,0))</f>
        <v/>
      </c>
      <c r="S209" s="36" t="str">
        <f t="shared" si="47"/>
        <v/>
      </c>
      <c r="T209" s="25" t="str">
        <f t="shared" si="51"/>
        <v/>
      </c>
      <c r="U209" s="25" t="str">
        <f t="shared" si="52"/>
        <v/>
      </c>
    </row>
    <row r="210" spans="1:21" ht="16.5" x14ac:dyDescent="0.3">
      <c r="B210" s="26"/>
      <c r="C210" s="22" t="str">
        <f>IF(B210="","",VLOOKUP(B210,LISTAS!$F$5:$G$1006,2,0))</f>
        <v/>
      </c>
      <c r="D210" s="35"/>
      <c r="E210" s="35"/>
      <c r="F210" s="35" t="str">
        <f t="shared" si="41"/>
        <v/>
      </c>
      <c r="G210" s="5"/>
      <c r="H210" s="48" t="str">
        <f t="shared" si="48"/>
        <v/>
      </c>
      <c r="I210" s="63" t="str">
        <f t="shared" si="49"/>
        <v/>
      </c>
      <c r="J210" s="63" t="str">
        <f t="shared" si="50"/>
        <v/>
      </c>
      <c r="K210" s="48" t="str">
        <f t="shared" si="42"/>
        <v/>
      </c>
      <c r="L210" s="69" t="str">
        <f t="shared" si="43"/>
        <v/>
      </c>
      <c r="M210" s="67" t="str">
        <f t="shared" ref="M210:M213" si="53">IF(L210="","",LARGE($L$114:$L$213,N210))</f>
        <v/>
      </c>
      <c r="N210" s="49">
        <v>97</v>
      </c>
      <c r="O210" s="28"/>
      <c r="P210" s="47" t="str">
        <f t="shared" si="45"/>
        <v/>
      </c>
      <c r="Q210" s="24" t="str">
        <f t="shared" si="46"/>
        <v/>
      </c>
      <c r="R210" s="24" t="str">
        <f>IF($L210="","",VLOOKUP(Q210,LISTAS!$F$5:$G$1006,2,0))</f>
        <v/>
      </c>
      <c r="S210" s="36" t="str">
        <f t="shared" si="47"/>
        <v/>
      </c>
      <c r="T210" s="25" t="str">
        <f t="shared" si="51"/>
        <v/>
      </c>
      <c r="U210" s="25" t="str">
        <f t="shared" si="52"/>
        <v/>
      </c>
    </row>
    <row r="211" spans="1:21" ht="16.5" x14ac:dyDescent="0.3">
      <c r="B211" s="26"/>
      <c r="C211" s="22" t="str">
        <f>IF(B211="","",VLOOKUP(B211,LISTAS!$F$5:$G$1006,2,0))</f>
        <v/>
      </c>
      <c r="D211" s="35"/>
      <c r="E211" s="35"/>
      <c r="F211" s="35" t="str">
        <f t="shared" si="41"/>
        <v/>
      </c>
      <c r="G211" s="5"/>
      <c r="H211" s="48" t="str">
        <f t="shared" si="48"/>
        <v/>
      </c>
      <c r="I211" s="63" t="str">
        <f t="shared" si="49"/>
        <v/>
      </c>
      <c r="J211" s="63" t="str">
        <f t="shared" si="50"/>
        <v/>
      </c>
      <c r="K211" s="48" t="str">
        <f t="shared" si="42"/>
        <v/>
      </c>
      <c r="L211" s="69" t="str">
        <f t="shared" si="43"/>
        <v/>
      </c>
      <c r="M211" s="67" t="str">
        <f t="shared" si="53"/>
        <v/>
      </c>
      <c r="N211" s="49">
        <v>98</v>
      </c>
      <c r="O211" s="28"/>
      <c r="P211" s="47" t="str">
        <f t="shared" si="45"/>
        <v/>
      </c>
      <c r="Q211" s="24" t="str">
        <f t="shared" si="46"/>
        <v/>
      </c>
      <c r="R211" s="24" t="str">
        <f>IF($L211="","",VLOOKUP(Q211,LISTAS!$F$5:$G$1006,2,0))</f>
        <v/>
      </c>
      <c r="S211" s="36" t="str">
        <f t="shared" si="47"/>
        <v/>
      </c>
      <c r="T211" s="25" t="str">
        <f t="shared" si="51"/>
        <v/>
      </c>
      <c r="U211" s="25" t="str">
        <f t="shared" si="52"/>
        <v/>
      </c>
    </row>
    <row r="212" spans="1:21" ht="16.5" x14ac:dyDescent="0.3">
      <c r="B212" s="26"/>
      <c r="C212" s="22" t="str">
        <f>IF(B212="","",VLOOKUP(B212,LISTAS!$F$5:$G$1006,2,0))</f>
        <v/>
      </c>
      <c r="D212" s="35"/>
      <c r="E212" s="35"/>
      <c r="F212" s="35" t="str">
        <f t="shared" si="41"/>
        <v/>
      </c>
      <c r="G212" s="5"/>
      <c r="H212" s="48" t="str">
        <f t="shared" si="48"/>
        <v/>
      </c>
      <c r="I212" s="63" t="str">
        <f t="shared" si="49"/>
        <v/>
      </c>
      <c r="J212" s="63" t="str">
        <f t="shared" si="50"/>
        <v/>
      </c>
      <c r="K212" s="48" t="str">
        <f t="shared" si="42"/>
        <v/>
      </c>
      <c r="L212" s="69" t="str">
        <f t="shared" si="43"/>
        <v/>
      </c>
      <c r="M212" s="67" t="str">
        <f t="shared" si="53"/>
        <v/>
      </c>
      <c r="N212" s="49">
        <v>99</v>
      </c>
      <c r="O212" s="28"/>
      <c r="P212" s="47" t="str">
        <f t="shared" si="45"/>
        <v/>
      </c>
      <c r="Q212" s="24" t="str">
        <f t="shared" si="46"/>
        <v/>
      </c>
      <c r="R212" s="24" t="str">
        <f>IF($L212="","",VLOOKUP(Q212,LISTAS!$F$5:$G$1006,2,0))</f>
        <v/>
      </c>
      <c r="S212" s="36" t="str">
        <f t="shared" si="47"/>
        <v/>
      </c>
      <c r="T212" s="25" t="str">
        <f t="shared" si="51"/>
        <v/>
      </c>
      <c r="U212" s="25" t="str">
        <f t="shared" si="52"/>
        <v/>
      </c>
    </row>
    <row r="213" spans="1:21" ht="16.5" x14ac:dyDescent="0.3">
      <c r="B213" s="26"/>
      <c r="C213" s="22" t="str">
        <f>IF(B213="","",VLOOKUP(B213,LISTAS!$F$5:$G$1006,2,0))</f>
        <v/>
      </c>
      <c r="D213" s="35"/>
      <c r="E213" s="35"/>
      <c r="F213" s="35" t="str">
        <f t="shared" si="41"/>
        <v/>
      </c>
      <c r="G213" s="5"/>
      <c r="H213" s="48" t="str">
        <f t="shared" si="48"/>
        <v/>
      </c>
      <c r="I213" s="63" t="str">
        <f t="shared" si="49"/>
        <v/>
      </c>
      <c r="J213" s="63" t="str">
        <f t="shared" si="50"/>
        <v/>
      </c>
      <c r="K213" s="48" t="str">
        <f t="shared" si="42"/>
        <v/>
      </c>
      <c r="L213" s="69" t="str">
        <f t="shared" si="43"/>
        <v/>
      </c>
      <c r="M213" s="67" t="str">
        <f t="shared" si="53"/>
        <v/>
      </c>
      <c r="N213" s="49">
        <v>100</v>
      </c>
      <c r="O213" s="28"/>
      <c r="P213" s="47" t="str">
        <f t="shared" si="45"/>
        <v/>
      </c>
      <c r="Q213" s="24" t="str">
        <f t="shared" si="46"/>
        <v/>
      </c>
      <c r="R213" s="24" t="str">
        <f>IF($L213="","",VLOOKUP(Q213,LISTAS!$F$5:$G$1006,2,0))</f>
        <v/>
      </c>
      <c r="S213" s="36" t="str">
        <f t="shared" si="47"/>
        <v/>
      </c>
      <c r="T213" s="25" t="str">
        <f t="shared" si="51"/>
        <v/>
      </c>
      <c r="U213" s="25" t="str">
        <f t="shared" si="52"/>
        <v/>
      </c>
    </row>
    <row r="216" spans="1:21" ht="32.25" customHeight="1" x14ac:dyDescent="0.25">
      <c r="A216" s="2"/>
      <c r="B216" s="146" t="s">
        <v>864</v>
      </c>
      <c r="C216" s="147"/>
      <c r="D216" s="147"/>
      <c r="E216" s="147"/>
      <c r="F216" s="147"/>
      <c r="G216" s="147"/>
      <c r="H216" s="147"/>
      <c r="I216" s="147"/>
      <c r="J216" s="147"/>
      <c r="K216" s="147"/>
      <c r="L216" s="147"/>
      <c r="M216" s="147"/>
      <c r="N216" s="147"/>
      <c r="O216" s="147"/>
      <c r="P216" s="147"/>
      <c r="Q216" s="147"/>
      <c r="R216" s="147"/>
      <c r="S216" s="147"/>
      <c r="T216" s="147"/>
      <c r="U216" s="148"/>
    </row>
    <row r="217" spans="1:21" ht="20.25" customHeight="1" x14ac:dyDescent="0.25">
      <c r="A217" s="2"/>
      <c r="B217" s="149" t="s">
        <v>11</v>
      </c>
      <c r="C217" s="150"/>
      <c r="D217" s="150"/>
      <c r="E217" s="150"/>
      <c r="F217" s="151"/>
      <c r="H217" s="11"/>
      <c r="I217" s="61"/>
      <c r="J217" s="61"/>
      <c r="K217" s="12"/>
      <c r="L217" s="13"/>
      <c r="M217" s="65"/>
      <c r="N217" s="12"/>
      <c r="O217" s="14"/>
      <c r="P217" s="152" t="s">
        <v>14</v>
      </c>
      <c r="Q217" s="153"/>
      <c r="R217" s="153"/>
      <c r="S217" s="153"/>
      <c r="T217" s="153"/>
      <c r="U217" s="154"/>
    </row>
    <row r="218" spans="1:21" s="15" customFormat="1" ht="28.5" customHeight="1" x14ac:dyDescent="0.25">
      <c r="B218" s="16" t="s">
        <v>15</v>
      </c>
      <c r="C218" s="16" t="s">
        <v>1</v>
      </c>
      <c r="D218" s="16" t="s">
        <v>26</v>
      </c>
      <c r="E218" s="16" t="s">
        <v>27</v>
      </c>
      <c r="F218" s="16" t="s">
        <v>3</v>
      </c>
      <c r="G218" s="17"/>
      <c r="H218" s="18"/>
      <c r="I218" s="62"/>
      <c r="J218" s="62"/>
      <c r="K218" s="19"/>
      <c r="L218" s="20"/>
      <c r="M218" s="66"/>
      <c r="N218" s="19"/>
      <c r="O218" s="18"/>
      <c r="P218" s="21" t="s">
        <v>4</v>
      </c>
      <c r="Q218" s="29" t="s">
        <v>15</v>
      </c>
      <c r="R218" s="29" t="s">
        <v>1</v>
      </c>
      <c r="S218" s="29" t="s">
        <v>3</v>
      </c>
      <c r="T218" s="21" t="s">
        <v>16</v>
      </c>
      <c r="U218" s="21" t="s">
        <v>17</v>
      </c>
    </row>
    <row r="219" spans="1:21" s="5" customFormat="1" ht="18.75" customHeight="1" x14ac:dyDescent="0.25">
      <c r="B219" s="26" t="s">
        <v>309</v>
      </c>
      <c r="C219" s="26" t="str">
        <f>IF(B219="","",VLOOKUP(B219,LISTAS!$F$5:$G$1006,2,0))</f>
        <v>COLEGIO PETROPOLIS</v>
      </c>
      <c r="D219" s="35">
        <v>16</v>
      </c>
      <c r="E219" s="35">
        <v>14.5</v>
      </c>
      <c r="F219" s="35">
        <f t="shared" ref="F219:F282" si="54">IF(D219="",IF(E219="","",SUM(D219:E219)),SUM(D219:E219))</f>
        <v>30.5</v>
      </c>
      <c r="H219" s="48">
        <f>IF(F219="","",F219+(ROW(F219)/1000))</f>
        <v>30.719000000000001</v>
      </c>
      <c r="I219" s="63" t="str">
        <f>IF($L219="","",IF(B219="","",B219))</f>
        <v>HELENA FANTATO FISHER</v>
      </c>
      <c r="J219" s="63" t="str">
        <f>IF($L219="","",IF(C219="","",C219))</f>
        <v>COLEGIO PETROPOLIS</v>
      </c>
      <c r="K219" s="48">
        <f t="shared" ref="K219:K282" si="55">IF($L219="","",F219)</f>
        <v>30.5</v>
      </c>
      <c r="L219" s="69">
        <f t="shared" ref="L219:L282" si="56">H219</f>
        <v>30.719000000000001</v>
      </c>
      <c r="M219" s="67">
        <f>IF(L219="","",LARGE($L$219:$L$318,N219))</f>
        <v>33.530999999999999</v>
      </c>
      <c r="N219" s="49">
        <v>1</v>
      </c>
      <c r="O219" s="23"/>
      <c r="P219" s="47">
        <f>IF(S219&lt;&gt;"",_xlfn.RANK.EQ(S219,$S$219:$S$318,0),"")</f>
        <v>1</v>
      </c>
      <c r="Q219" s="24" t="str">
        <f>IF($L219="","",VLOOKUP(M219,$H$219:$K$318,2,0))</f>
        <v>ISABELA GHIRELLI</v>
      </c>
      <c r="R219" s="24" t="str">
        <f>IF($L219="","",VLOOKUP(Q219,LISTAS!$F$5:$G$1006,2,0))</f>
        <v>LICEU JARDIM</v>
      </c>
      <c r="S219" s="36">
        <f>IF($L219="","",VLOOKUP(M219,$H$219:$K$318,4,0))</f>
        <v>33.299999999999997</v>
      </c>
      <c r="T219" s="25">
        <f>IF($P219="","",IF(S219=$U$5,"",IF($P219=1,400,IF($P219=2,340,IF($P219=3,300,IF($P219=4,280,IF($P219=5,270,IF($P219=6,260,IF($P219=7,250,IF($P219=8,240,IF($P219=9,200,IF($P219=10,200,IF($P219=11,200,IF($P219=12,200,IF($P219=13,200,IF($P219=14,200,IF($P219=15,200,IF($P219=16,200,IF($P219&gt;16,"","")))))))))))))))))))</f>
        <v>400</v>
      </c>
      <c r="U219" s="25"/>
    </row>
    <row r="220" spans="1:21" s="5" customFormat="1" ht="18.75" customHeight="1" x14ac:dyDescent="0.25">
      <c r="B220" s="26" t="s">
        <v>122</v>
      </c>
      <c r="C220" s="22" t="str">
        <f>IF(B220="","",VLOOKUP(B220,LISTAS!$F$5:$G$1006,2,0))</f>
        <v>COLEGIO PETROPOLIS</v>
      </c>
      <c r="D220" s="35">
        <v>14.8</v>
      </c>
      <c r="E220" s="35">
        <v>13.6</v>
      </c>
      <c r="F220" s="35">
        <f t="shared" si="54"/>
        <v>28.4</v>
      </c>
      <c r="H220" s="48">
        <f t="shared" ref="H220:H283" si="57">IF(F220="","",F220+(ROW(F220)/1000))</f>
        <v>28.619999999999997</v>
      </c>
      <c r="I220" s="63" t="str">
        <f t="shared" ref="I220:I283" si="58">IF($L220="","",IF(B220="","",B220))</f>
        <v>ISABELLA V SUZUKI</v>
      </c>
      <c r="J220" s="63" t="str">
        <f t="shared" ref="J220:J283" si="59">IF($L220="","",IF(C220="","",C220))</f>
        <v>COLEGIO PETROPOLIS</v>
      </c>
      <c r="K220" s="48">
        <f t="shared" si="55"/>
        <v>28.4</v>
      </c>
      <c r="L220" s="69">
        <f t="shared" si="56"/>
        <v>28.619999999999997</v>
      </c>
      <c r="M220" s="67">
        <f t="shared" ref="M220:M283" si="60">IF(L220="","",LARGE($L$219:$L$318,N220))</f>
        <v>33.524999999999999</v>
      </c>
      <c r="N220" s="49">
        <v>2</v>
      </c>
      <c r="O220" s="27"/>
      <c r="P220" s="47">
        <f t="shared" ref="P220:P283" si="61">IF(S220&lt;&gt;"",_xlfn.RANK.EQ(S220,$S$219:$S$318,0),"")</f>
        <v>1</v>
      </c>
      <c r="Q220" s="24" t="str">
        <f t="shared" ref="Q220:Q283" si="62">IF($L220="","",VLOOKUP(M220,$H$219:$K$318,2,0))</f>
        <v>GABRIELA TAKATA</v>
      </c>
      <c r="R220" s="24" t="str">
        <f>IF($L220="","",VLOOKUP(Q220,LISTAS!$F$5:$G$1006,2,0))</f>
        <v>ARBOS S.B.C.</v>
      </c>
      <c r="S220" s="36">
        <f t="shared" ref="S220:S283" si="63">IF($L220="","",VLOOKUP(M220,$H$219:$K$318,4,0))</f>
        <v>33.299999999999997</v>
      </c>
      <c r="T220" s="25">
        <f t="shared" ref="T220:T283" si="64">IF($P220="","",IF(S220=$U$5,"",IF($P220=1,400,IF($P220=2,340,IF($P220=3,300,IF($P220=4,280,IF($P220=5,270,IF($P220=6,260,IF($P220=7,250,IF($P220=8,240,IF($P220=9,200,IF($P220=10,200,IF($P220=11,200,IF($P220=12,200,IF($P220=13,200,IF($P220=14,200,IF($P220=15,200,IF($P220=16,200,IF($P220&gt;16,"","")))))))))))))))))))</f>
        <v>400</v>
      </c>
      <c r="U220" s="25">
        <f t="shared" ref="U220:U283" si="65">IF(P220="","",IF($S$5="NÃO","",IF(S220=$U$5,"",IF(P220=1,400,IF(P220=2,340,IF(P220=3,300,IF(P220=4,280,IF(P220=5,270,IF(P220=6,260,IF(P220=7,250,IF(P220=8,240,IF(P220=9,200,IF(P220=10,200,IF(P220=11,200,IF(P220=12,200,IF(P220=13,200,IF(P220=14,200,IF(P220=15,200,IF(P220=16,200,IF(P220&gt;16,"",""))))))))))))))))))))</f>
        <v>400</v>
      </c>
    </row>
    <row r="221" spans="1:21" s="5" customFormat="1" ht="18.75" customHeight="1" x14ac:dyDescent="0.3">
      <c r="B221" s="26" t="s">
        <v>124</v>
      </c>
      <c r="C221" s="22" t="str">
        <f>IF(B221="","",VLOOKUP(B221,LISTAS!$F$5:$G$1006,2,0))</f>
        <v>COLEGIO PETROPOLIS</v>
      </c>
      <c r="D221" s="35">
        <v>16.8</v>
      </c>
      <c r="E221" s="35">
        <v>14.8</v>
      </c>
      <c r="F221" s="35">
        <f t="shared" si="54"/>
        <v>31.6</v>
      </c>
      <c r="H221" s="48">
        <f t="shared" si="57"/>
        <v>31.821000000000002</v>
      </c>
      <c r="I221" s="63" t="str">
        <f t="shared" si="58"/>
        <v>MARIA EDUARDA SANTOS BRIZOTI</v>
      </c>
      <c r="J221" s="63" t="str">
        <f t="shared" si="59"/>
        <v>COLEGIO PETROPOLIS</v>
      </c>
      <c r="K221" s="48">
        <f t="shared" si="55"/>
        <v>31.6</v>
      </c>
      <c r="L221" s="69">
        <f t="shared" si="56"/>
        <v>31.821000000000002</v>
      </c>
      <c r="M221" s="67">
        <f t="shared" si="60"/>
        <v>33.331999999999994</v>
      </c>
      <c r="N221" s="49">
        <v>3</v>
      </c>
      <c r="O221" s="28"/>
      <c r="P221" s="47">
        <f t="shared" si="61"/>
        <v>3</v>
      </c>
      <c r="Q221" s="24" t="str">
        <f t="shared" si="62"/>
        <v>LÍVIA ACERBI PORTELA LEITE</v>
      </c>
      <c r="R221" s="24" t="str">
        <f>IF($L221="","",VLOOKUP(Q221,LISTAS!$F$5:$G$1006,2,0))</f>
        <v>LICEU JARDIM</v>
      </c>
      <c r="S221" s="36">
        <f t="shared" si="63"/>
        <v>33.099999999999994</v>
      </c>
      <c r="T221" s="25">
        <f t="shared" si="64"/>
        <v>300</v>
      </c>
      <c r="U221" s="25">
        <f t="shared" si="65"/>
        <v>300</v>
      </c>
    </row>
    <row r="222" spans="1:21" s="5" customFormat="1" ht="18.75" customHeight="1" x14ac:dyDescent="0.3">
      <c r="B222" s="26" t="s">
        <v>125</v>
      </c>
      <c r="C222" s="22" t="str">
        <f>IF(B222="","",VLOOKUP(B222,LISTAS!$F$5:$G$1006,2,0))</f>
        <v>COLEGIO PETROPOLIS</v>
      </c>
      <c r="D222" s="35">
        <v>14.4</v>
      </c>
      <c r="E222" s="35">
        <v>13</v>
      </c>
      <c r="F222" s="35">
        <f t="shared" si="54"/>
        <v>27.4</v>
      </c>
      <c r="H222" s="48">
        <f t="shared" si="57"/>
        <v>27.622</v>
      </c>
      <c r="I222" s="63" t="str">
        <f t="shared" si="58"/>
        <v>MELISSA CARAMELO RODRIGUES</v>
      </c>
      <c r="J222" s="63" t="str">
        <f t="shared" si="59"/>
        <v>COLEGIO PETROPOLIS</v>
      </c>
      <c r="K222" s="48">
        <f t="shared" si="55"/>
        <v>27.4</v>
      </c>
      <c r="L222" s="69">
        <f t="shared" si="56"/>
        <v>27.622</v>
      </c>
      <c r="M222" s="67">
        <f t="shared" si="60"/>
        <v>33.229999999999997</v>
      </c>
      <c r="N222" s="49">
        <v>4</v>
      </c>
      <c r="O222" s="28"/>
      <c r="P222" s="47">
        <f t="shared" si="61"/>
        <v>4</v>
      </c>
      <c r="Q222" s="24" t="str">
        <f t="shared" si="62"/>
        <v>MARIA LAURA LOPEZ BARBIERI</v>
      </c>
      <c r="R222" s="24" t="str">
        <f>IF($L222="","",VLOOKUP(Q222,LISTAS!$F$5:$G$1006,2,0))</f>
        <v>GRUPO FÊNIX DE EDUCAÇÃO</v>
      </c>
      <c r="S222" s="36">
        <f t="shared" si="63"/>
        <v>33</v>
      </c>
      <c r="T222" s="25">
        <f t="shared" si="64"/>
        <v>280</v>
      </c>
      <c r="U222" s="25">
        <f t="shared" si="65"/>
        <v>280</v>
      </c>
    </row>
    <row r="223" spans="1:21" s="5" customFormat="1" ht="18.75" customHeight="1" x14ac:dyDescent="0.3">
      <c r="B223" s="26" t="s">
        <v>126</v>
      </c>
      <c r="C223" s="22" t="str">
        <f>IF(B223="","",VLOOKUP(B223,LISTAS!$F$5:$G$1006,2,0))</f>
        <v>COLEGIO PETROPOLIS</v>
      </c>
      <c r="D223" s="35">
        <v>14.3</v>
      </c>
      <c r="E223" s="35">
        <v>13.3</v>
      </c>
      <c r="F223" s="35">
        <f t="shared" si="54"/>
        <v>27.6</v>
      </c>
      <c r="H223" s="48">
        <f t="shared" si="57"/>
        <v>27.823</v>
      </c>
      <c r="I223" s="63" t="str">
        <f t="shared" si="58"/>
        <v>SARAH SAYURI BRAGA IWAI</v>
      </c>
      <c r="J223" s="63" t="str">
        <f t="shared" si="59"/>
        <v>COLEGIO PETROPOLIS</v>
      </c>
      <c r="K223" s="48">
        <f t="shared" si="55"/>
        <v>27.6</v>
      </c>
      <c r="L223" s="69">
        <f t="shared" si="56"/>
        <v>27.823</v>
      </c>
      <c r="M223" s="67">
        <f t="shared" si="60"/>
        <v>31.821000000000002</v>
      </c>
      <c r="N223" s="49">
        <v>5</v>
      </c>
      <c r="O223" s="28"/>
      <c r="P223" s="47">
        <f t="shared" si="61"/>
        <v>5</v>
      </c>
      <c r="Q223" s="24" t="str">
        <f t="shared" si="62"/>
        <v>MARIA EDUARDA SANTOS BRIZOTI</v>
      </c>
      <c r="R223" s="24" t="str">
        <f>IF($L223="","",VLOOKUP(Q223,LISTAS!$F$5:$G$1006,2,0))</f>
        <v>COLEGIO PETROPOLIS</v>
      </c>
      <c r="S223" s="36">
        <f t="shared" si="63"/>
        <v>31.6</v>
      </c>
      <c r="T223" s="25">
        <f t="shared" si="64"/>
        <v>270</v>
      </c>
      <c r="U223" s="25">
        <f t="shared" si="65"/>
        <v>270</v>
      </c>
    </row>
    <row r="224" spans="1:21" s="5" customFormat="1" ht="18.75" customHeight="1" x14ac:dyDescent="0.3">
      <c r="B224" s="26" t="s">
        <v>311</v>
      </c>
      <c r="C224" s="22" t="str">
        <f>IF(B224="","",VLOOKUP(B224,LISTAS!$F$5:$G$1006,2,0))</f>
        <v>COLEGIO PETROPOLIS</v>
      </c>
      <c r="D224" s="35">
        <v>15.6</v>
      </c>
      <c r="E224" s="35">
        <v>13.7</v>
      </c>
      <c r="F224" s="35">
        <f t="shared" si="54"/>
        <v>29.299999999999997</v>
      </c>
      <c r="H224" s="48">
        <f t="shared" si="57"/>
        <v>29.523999999999997</v>
      </c>
      <c r="I224" s="63" t="str">
        <f t="shared" si="58"/>
        <v>SOFIA OLIVEIRA DOS SANTOS</v>
      </c>
      <c r="J224" s="63" t="str">
        <f t="shared" si="59"/>
        <v>COLEGIO PETROPOLIS</v>
      </c>
      <c r="K224" s="48">
        <f t="shared" si="55"/>
        <v>29.299999999999997</v>
      </c>
      <c r="L224" s="69">
        <f t="shared" si="56"/>
        <v>29.523999999999997</v>
      </c>
      <c r="M224" s="67">
        <f t="shared" si="60"/>
        <v>31.329000000000001</v>
      </c>
      <c r="N224" s="49">
        <v>6</v>
      </c>
      <c r="O224" s="28"/>
      <c r="P224" s="47">
        <f t="shared" si="61"/>
        <v>6</v>
      </c>
      <c r="Q224" s="24" t="str">
        <f t="shared" si="62"/>
        <v>ANA BEATRIZ LOPEZ BARBIERI</v>
      </c>
      <c r="R224" s="24" t="str">
        <f>IF($L224="","",VLOOKUP(Q224,LISTAS!$F$5:$G$1006,2,0))</f>
        <v>GRUPO FÊNIX DE EDUCAÇÃO</v>
      </c>
      <c r="S224" s="36">
        <f t="shared" si="63"/>
        <v>31.1</v>
      </c>
      <c r="T224" s="25">
        <f t="shared" si="64"/>
        <v>260</v>
      </c>
      <c r="U224" s="25">
        <f t="shared" si="65"/>
        <v>260</v>
      </c>
    </row>
    <row r="225" spans="2:21" s="5" customFormat="1" ht="18.75" customHeight="1" x14ac:dyDescent="0.3">
      <c r="B225" s="26" t="s">
        <v>611</v>
      </c>
      <c r="C225" s="22" t="str">
        <f>IF(B225="","",VLOOKUP(B225,LISTAS!$F$5:$G$1006,2,0))</f>
        <v>ARBOS S.B.C.</v>
      </c>
      <c r="D225" s="35">
        <v>17.5</v>
      </c>
      <c r="E225" s="35">
        <v>15.8</v>
      </c>
      <c r="F225" s="35">
        <f t="shared" si="54"/>
        <v>33.299999999999997</v>
      </c>
      <c r="H225" s="48">
        <f t="shared" si="57"/>
        <v>33.524999999999999</v>
      </c>
      <c r="I225" s="63" t="str">
        <f t="shared" si="58"/>
        <v>GABRIELA TAKATA</v>
      </c>
      <c r="J225" s="63" t="str">
        <f t="shared" si="59"/>
        <v>ARBOS S.B.C.</v>
      </c>
      <c r="K225" s="48">
        <f t="shared" si="55"/>
        <v>33.299999999999997</v>
      </c>
      <c r="L225" s="69">
        <f t="shared" si="56"/>
        <v>33.524999999999999</v>
      </c>
      <c r="M225" s="67">
        <f t="shared" si="60"/>
        <v>30.933</v>
      </c>
      <c r="N225" s="49">
        <v>7</v>
      </c>
      <c r="O225" s="28"/>
      <c r="P225" s="47">
        <f t="shared" si="61"/>
        <v>7</v>
      </c>
      <c r="Q225" s="24" t="str">
        <f t="shared" si="62"/>
        <v>ALÍCIA RAMPIM BENEDICTO</v>
      </c>
      <c r="R225" s="24" t="str">
        <f>IF($L225="","",VLOOKUP(Q225,LISTAS!$F$5:$G$1006,2,0))</f>
        <v>PEN LIFE</v>
      </c>
      <c r="S225" s="36">
        <f t="shared" si="63"/>
        <v>30.7</v>
      </c>
      <c r="T225" s="25">
        <f t="shared" si="64"/>
        <v>250</v>
      </c>
      <c r="U225" s="25">
        <f t="shared" si="65"/>
        <v>250</v>
      </c>
    </row>
    <row r="226" spans="2:21" s="5" customFormat="1" ht="18.75" customHeight="1" x14ac:dyDescent="0.3">
      <c r="B226" s="26" t="s">
        <v>735</v>
      </c>
      <c r="C226" s="22" t="str">
        <f>IF(B226="","",VLOOKUP(B226,LISTAS!$F$5:$G$1006,2,0))</f>
        <v>COLÉGIO ATENEU</v>
      </c>
      <c r="D226" s="35">
        <v>0</v>
      </c>
      <c r="E226" s="35">
        <v>0</v>
      </c>
      <c r="F226" s="35">
        <f t="shared" si="54"/>
        <v>0</v>
      </c>
      <c r="H226" s="48">
        <f t="shared" si="57"/>
        <v>0.22600000000000001</v>
      </c>
      <c r="I226" s="63" t="str">
        <f t="shared" si="58"/>
        <v>VALENTINA DUQUE</v>
      </c>
      <c r="J226" s="63" t="str">
        <f t="shared" si="59"/>
        <v>COLÉGIO ATENEU</v>
      </c>
      <c r="K226" s="48">
        <f t="shared" si="55"/>
        <v>0</v>
      </c>
      <c r="L226" s="69">
        <f t="shared" si="56"/>
        <v>0.22600000000000001</v>
      </c>
      <c r="M226" s="67">
        <f t="shared" si="60"/>
        <v>30.719000000000001</v>
      </c>
      <c r="N226" s="49">
        <v>8</v>
      </c>
      <c r="O226" s="28"/>
      <c r="P226" s="47">
        <f t="shared" si="61"/>
        <v>8</v>
      </c>
      <c r="Q226" s="24" t="str">
        <f t="shared" si="62"/>
        <v>HELENA FANTATO FISHER</v>
      </c>
      <c r="R226" s="24" t="str">
        <f>IF($L226="","",VLOOKUP(Q226,LISTAS!$F$5:$G$1006,2,0))</f>
        <v>COLEGIO PETROPOLIS</v>
      </c>
      <c r="S226" s="36">
        <f t="shared" si="63"/>
        <v>30.5</v>
      </c>
      <c r="T226" s="25">
        <f t="shared" si="64"/>
        <v>240</v>
      </c>
      <c r="U226" s="25">
        <f t="shared" si="65"/>
        <v>240</v>
      </c>
    </row>
    <row r="227" spans="2:21" s="5" customFormat="1" ht="18.75" customHeight="1" x14ac:dyDescent="0.3">
      <c r="B227" s="26" t="s">
        <v>312</v>
      </c>
      <c r="C227" s="22" t="str">
        <f>IF(B227="","",VLOOKUP(B227,LISTAS!$F$5:$G$1006,2,0))</f>
        <v>EXTERNATO RIO BRANCO</v>
      </c>
      <c r="D227" s="35">
        <v>0</v>
      </c>
      <c r="E227" s="35">
        <v>0</v>
      </c>
      <c r="F227" s="35">
        <f t="shared" si="54"/>
        <v>0</v>
      </c>
      <c r="H227" s="48">
        <f t="shared" si="57"/>
        <v>0.22700000000000001</v>
      </c>
      <c r="I227" s="63" t="str">
        <f t="shared" si="58"/>
        <v>EDUARDA QUINTINO BONATTI</v>
      </c>
      <c r="J227" s="63" t="str">
        <f t="shared" si="59"/>
        <v>EXTERNATO RIO BRANCO</v>
      </c>
      <c r="K227" s="48">
        <f t="shared" si="55"/>
        <v>0</v>
      </c>
      <c r="L227" s="69">
        <f t="shared" si="56"/>
        <v>0.22700000000000001</v>
      </c>
      <c r="M227" s="67">
        <f t="shared" si="60"/>
        <v>30.228000000000002</v>
      </c>
      <c r="N227" s="49">
        <v>9</v>
      </c>
      <c r="O227" s="28"/>
      <c r="P227" s="47">
        <f t="shared" si="61"/>
        <v>9</v>
      </c>
      <c r="Q227" s="24" t="str">
        <f t="shared" si="62"/>
        <v>SOPHIA BARBATO ANDRADE</v>
      </c>
      <c r="R227" s="24" t="str">
        <f>IF($L227="","",VLOOKUP(Q227,LISTAS!$F$5:$G$1006,2,0))</f>
        <v>EXTERNATO RIO BRANCO</v>
      </c>
      <c r="S227" s="36">
        <f t="shared" si="63"/>
        <v>30</v>
      </c>
      <c r="T227" s="25">
        <f t="shared" si="64"/>
        <v>200</v>
      </c>
      <c r="U227" s="25">
        <f t="shared" si="65"/>
        <v>200</v>
      </c>
    </row>
    <row r="228" spans="2:21" s="5" customFormat="1" ht="18.75" customHeight="1" x14ac:dyDescent="0.3">
      <c r="B228" s="26" t="s">
        <v>313</v>
      </c>
      <c r="C228" s="22" t="str">
        <f>IF(B228="","",VLOOKUP(B228,LISTAS!$F$5:$G$1006,2,0))</f>
        <v>EXTERNATO RIO BRANCO</v>
      </c>
      <c r="D228" s="35">
        <v>16.5</v>
      </c>
      <c r="E228" s="35">
        <v>13.5</v>
      </c>
      <c r="F228" s="35">
        <f t="shared" si="54"/>
        <v>30</v>
      </c>
      <c r="H228" s="48">
        <f t="shared" si="57"/>
        <v>30.228000000000002</v>
      </c>
      <c r="I228" s="63" t="str">
        <f t="shared" si="58"/>
        <v>SOPHIA BARBATO ANDRADE</v>
      </c>
      <c r="J228" s="63" t="str">
        <f t="shared" si="59"/>
        <v>EXTERNATO RIO BRANCO</v>
      </c>
      <c r="K228" s="48">
        <f t="shared" si="55"/>
        <v>30</v>
      </c>
      <c r="L228" s="69">
        <f t="shared" si="56"/>
        <v>30.228000000000002</v>
      </c>
      <c r="M228" s="67">
        <f t="shared" si="60"/>
        <v>29.523999999999997</v>
      </c>
      <c r="N228" s="49">
        <v>10</v>
      </c>
      <c r="O228" s="28"/>
      <c r="P228" s="47">
        <f t="shared" si="61"/>
        <v>10</v>
      </c>
      <c r="Q228" s="24" t="str">
        <f t="shared" si="62"/>
        <v>SOFIA OLIVEIRA DOS SANTOS</v>
      </c>
      <c r="R228" s="24" t="str">
        <f>IF($L228="","",VLOOKUP(Q228,LISTAS!$F$5:$G$1006,2,0))</f>
        <v>COLEGIO PETROPOLIS</v>
      </c>
      <c r="S228" s="36">
        <f t="shared" si="63"/>
        <v>29.299999999999997</v>
      </c>
      <c r="T228" s="25">
        <f t="shared" si="64"/>
        <v>200</v>
      </c>
      <c r="U228" s="25">
        <f t="shared" si="65"/>
        <v>200</v>
      </c>
    </row>
    <row r="229" spans="2:21" s="5" customFormat="1" ht="18.75" customHeight="1" x14ac:dyDescent="0.3">
      <c r="B229" s="26" t="s">
        <v>314</v>
      </c>
      <c r="C229" s="22" t="str">
        <f>IF(B229="","",VLOOKUP(B229,LISTAS!$F$5:$G$1006,2,0))</f>
        <v>GRUPO FÊNIX DE EDUCAÇÃO</v>
      </c>
      <c r="D229" s="35">
        <v>17.5</v>
      </c>
      <c r="E229" s="35">
        <v>13.6</v>
      </c>
      <c r="F229" s="35">
        <f t="shared" si="54"/>
        <v>31.1</v>
      </c>
      <c r="H229" s="48">
        <f t="shared" si="57"/>
        <v>31.329000000000001</v>
      </c>
      <c r="I229" s="63" t="str">
        <f t="shared" si="58"/>
        <v>ANA BEATRIZ LOPEZ BARBIERI</v>
      </c>
      <c r="J229" s="63" t="str">
        <f t="shared" si="59"/>
        <v>GRUPO FÊNIX DE EDUCAÇÃO</v>
      </c>
      <c r="K229" s="48">
        <f t="shared" si="55"/>
        <v>31.1</v>
      </c>
      <c r="L229" s="69">
        <f t="shared" si="56"/>
        <v>31.329000000000001</v>
      </c>
      <c r="M229" s="67">
        <f t="shared" si="60"/>
        <v>28.734000000000002</v>
      </c>
      <c r="N229" s="49">
        <v>11</v>
      </c>
      <c r="O229" s="28"/>
      <c r="P229" s="47">
        <f t="shared" si="61"/>
        <v>11</v>
      </c>
      <c r="Q229" s="24" t="str">
        <f t="shared" si="62"/>
        <v>LARISSA MARQUES FURTADO</v>
      </c>
      <c r="R229" s="24" t="str">
        <f>IF($L229="","",VLOOKUP(Q229,LISTAS!$F$5:$G$1006,2,0))</f>
        <v>IEBURIX -SBC</v>
      </c>
      <c r="S229" s="36">
        <f t="shared" si="63"/>
        <v>28.5</v>
      </c>
      <c r="T229" s="25">
        <f t="shared" si="64"/>
        <v>200</v>
      </c>
      <c r="U229" s="25">
        <f t="shared" si="65"/>
        <v>200</v>
      </c>
    </row>
    <row r="230" spans="2:21" s="5" customFormat="1" ht="18.75" customHeight="1" x14ac:dyDescent="0.3">
      <c r="B230" s="26" t="s">
        <v>315</v>
      </c>
      <c r="C230" s="22" t="str">
        <f>IF(B230="","",VLOOKUP(B230,LISTAS!$F$5:$G$1006,2,0))</f>
        <v>GRUPO FÊNIX DE EDUCAÇÃO</v>
      </c>
      <c r="D230" s="35">
        <v>17.399999999999999</v>
      </c>
      <c r="E230" s="35">
        <v>15.6</v>
      </c>
      <c r="F230" s="35">
        <f t="shared" si="54"/>
        <v>33</v>
      </c>
      <c r="H230" s="48">
        <f t="shared" si="57"/>
        <v>33.229999999999997</v>
      </c>
      <c r="I230" s="63" t="str">
        <f t="shared" si="58"/>
        <v>MARIA LAURA LOPEZ BARBIERI</v>
      </c>
      <c r="J230" s="63" t="str">
        <f t="shared" si="59"/>
        <v>GRUPO FÊNIX DE EDUCAÇÃO</v>
      </c>
      <c r="K230" s="48">
        <f t="shared" si="55"/>
        <v>33</v>
      </c>
      <c r="L230" s="69">
        <f t="shared" si="56"/>
        <v>33.229999999999997</v>
      </c>
      <c r="M230" s="67">
        <f t="shared" si="60"/>
        <v>28.619999999999997</v>
      </c>
      <c r="N230" s="49">
        <v>12</v>
      </c>
      <c r="O230" s="28"/>
      <c r="P230" s="47">
        <f t="shared" si="61"/>
        <v>12</v>
      </c>
      <c r="Q230" s="24" t="str">
        <f t="shared" si="62"/>
        <v>ISABELLA V SUZUKI</v>
      </c>
      <c r="R230" s="24" t="str">
        <f>IF($L230="","",VLOOKUP(Q230,LISTAS!$F$5:$G$1006,2,0))</f>
        <v>COLEGIO PETROPOLIS</v>
      </c>
      <c r="S230" s="36">
        <f t="shared" si="63"/>
        <v>28.4</v>
      </c>
      <c r="T230" s="25">
        <f t="shared" si="64"/>
        <v>200</v>
      </c>
      <c r="U230" s="25">
        <f t="shared" si="65"/>
        <v>200</v>
      </c>
    </row>
    <row r="231" spans="2:21" s="5" customFormat="1" ht="18.75" customHeight="1" x14ac:dyDescent="0.3">
      <c r="B231" s="26" t="s">
        <v>786</v>
      </c>
      <c r="C231" s="22" t="str">
        <f>IF(B231="","",VLOOKUP(B231,LISTAS!$F$5:$G$1006,2,0))</f>
        <v>LICEU JARDIM</v>
      </c>
      <c r="D231" s="35">
        <v>17.5</v>
      </c>
      <c r="E231" s="35">
        <v>15.8</v>
      </c>
      <c r="F231" s="35">
        <f t="shared" si="54"/>
        <v>33.299999999999997</v>
      </c>
      <c r="H231" s="48">
        <f t="shared" si="57"/>
        <v>33.530999999999999</v>
      </c>
      <c r="I231" s="63" t="str">
        <f t="shared" si="58"/>
        <v>ISABELA GHIRELLI</v>
      </c>
      <c r="J231" s="63" t="str">
        <f t="shared" si="59"/>
        <v>LICEU JARDIM</v>
      </c>
      <c r="K231" s="48">
        <f t="shared" si="55"/>
        <v>33.299999999999997</v>
      </c>
      <c r="L231" s="69">
        <f t="shared" si="56"/>
        <v>33.530999999999999</v>
      </c>
      <c r="M231" s="67">
        <f t="shared" si="60"/>
        <v>27.823</v>
      </c>
      <c r="N231" s="49">
        <v>13</v>
      </c>
      <c r="O231" s="28"/>
      <c r="P231" s="47">
        <f t="shared" si="61"/>
        <v>13</v>
      </c>
      <c r="Q231" s="24" t="str">
        <f t="shared" si="62"/>
        <v>SARAH SAYURI BRAGA IWAI</v>
      </c>
      <c r="R231" s="24" t="str">
        <f>IF($L231="","",VLOOKUP(Q231,LISTAS!$F$5:$G$1006,2,0))</f>
        <v>COLEGIO PETROPOLIS</v>
      </c>
      <c r="S231" s="36">
        <f t="shared" si="63"/>
        <v>27.6</v>
      </c>
      <c r="T231" s="25">
        <f t="shared" si="64"/>
        <v>200</v>
      </c>
      <c r="U231" s="25">
        <f t="shared" si="65"/>
        <v>200</v>
      </c>
    </row>
    <row r="232" spans="2:21" s="5" customFormat="1" ht="18.75" customHeight="1" x14ac:dyDescent="0.3">
      <c r="B232" s="26" t="s">
        <v>787</v>
      </c>
      <c r="C232" s="22" t="str">
        <f>IF(B232="","",VLOOKUP(B232,LISTAS!$F$5:$G$1006,2,0))</f>
        <v>LICEU JARDIM</v>
      </c>
      <c r="D232" s="35">
        <v>17.399999999999999</v>
      </c>
      <c r="E232" s="35">
        <v>15.7</v>
      </c>
      <c r="F232" s="35">
        <f t="shared" si="54"/>
        <v>33.099999999999994</v>
      </c>
      <c r="H232" s="48">
        <f t="shared" si="57"/>
        <v>33.331999999999994</v>
      </c>
      <c r="I232" s="63" t="str">
        <f t="shared" si="58"/>
        <v>LÍVIA ACERBI PORTELA LEITE</v>
      </c>
      <c r="J232" s="63" t="str">
        <f t="shared" si="59"/>
        <v>LICEU JARDIM</v>
      </c>
      <c r="K232" s="48">
        <f t="shared" si="55"/>
        <v>33.099999999999994</v>
      </c>
      <c r="L232" s="69">
        <f t="shared" si="56"/>
        <v>33.331999999999994</v>
      </c>
      <c r="M232" s="67">
        <f t="shared" si="60"/>
        <v>27.622</v>
      </c>
      <c r="N232" s="49">
        <v>14</v>
      </c>
      <c r="O232" s="28"/>
      <c r="P232" s="47">
        <f t="shared" si="61"/>
        <v>14</v>
      </c>
      <c r="Q232" s="24" t="str">
        <f t="shared" si="62"/>
        <v>MELISSA CARAMELO RODRIGUES</v>
      </c>
      <c r="R232" s="24" t="str">
        <f>IF($L232="","",VLOOKUP(Q232,LISTAS!$F$5:$G$1006,2,0))</f>
        <v>COLEGIO PETROPOLIS</v>
      </c>
      <c r="S232" s="36">
        <f t="shared" si="63"/>
        <v>27.4</v>
      </c>
      <c r="T232" s="25">
        <f t="shared" si="64"/>
        <v>200</v>
      </c>
      <c r="U232" s="25">
        <f t="shared" si="65"/>
        <v>200</v>
      </c>
    </row>
    <row r="233" spans="2:21" s="5" customFormat="1" ht="18.75" customHeight="1" x14ac:dyDescent="0.3">
      <c r="B233" s="26" t="s">
        <v>317</v>
      </c>
      <c r="C233" s="22" t="str">
        <f>IF(B233="","",VLOOKUP(B233,LISTAS!$F$5:$G$1006,2,0))</f>
        <v>PEN LIFE</v>
      </c>
      <c r="D233" s="35">
        <v>15.2</v>
      </c>
      <c r="E233" s="35">
        <v>15.5</v>
      </c>
      <c r="F233" s="35">
        <f t="shared" si="54"/>
        <v>30.7</v>
      </c>
      <c r="H233" s="48">
        <f t="shared" si="57"/>
        <v>30.933</v>
      </c>
      <c r="I233" s="63" t="str">
        <f t="shared" si="58"/>
        <v>ALÍCIA RAMPIM BENEDICTO</v>
      </c>
      <c r="J233" s="63" t="str">
        <f t="shared" si="59"/>
        <v>PEN LIFE</v>
      </c>
      <c r="K233" s="48">
        <f t="shared" si="55"/>
        <v>30.7</v>
      </c>
      <c r="L233" s="69">
        <f t="shared" si="56"/>
        <v>30.933</v>
      </c>
      <c r="M233" s="67">
        <f t="shared" si="60"/>
        <v>0.22700000000000001</v>
      </c>
      <c r="N233" s="49">
        <v>15</v>
      </c>
      <c r="O233" s="28"/>
      <c r="P233" s="47">
        <f t="shared" si="61"/>
        <v>15</v>
      </c>
      <c r="Q233" s="24" t="str">
        <f t="shared" si="62"/>
        <v>EDUARDA QUINTINO BONATTI</v>
      </c>
      <c r="R233" s="24" t="str">
        <f>IF($L233="","",VLOOKUP(Q233,LISTAS!$F$5:$G$1006,2,0))</f>
        <v>EXTERNATO RIO BRANCO</v>
      </c>
      <c r="S233" s="36">
        <f t="shared" si="63"/>
        <v>0</v>
      </c>
      <c r="T233" s="25" t="str">
        <f t="shared" si="64"/>
        <v/>
      </c>
      <c r="U233" s="25" t="str">
        <f t="shared" si="65"/>
        <v/>
      </c>
    </row>
    <row r="234" spans="2:21" s="5" customFormat="1" ht="18.75" customHeight="1" x14ac:dyDescent="0.3">
      <c r="B234" s="26" t="s">
        <v>316</v>
      </c>
      <c r="C234" s="22" t="str">
        <f>IF(B234="","",VLOOKUP(B234,LISTAS!$F$5:$G$1006,2,0))</f>
        <v>IEBURIX -SBC</v>
      </c>
      <c r="D234" s="35">
        <v>14.6</v>
      </c>
      <c r="E234" s="35">
        <v>13.9</v>
      </c>
      <c r="F234" s="35">
        <f t="shared" si="54"/>
        <v>28.5</v>
      </c>
      <c r="H234" s="48">
        <f t="shared" si="57"/>
        <v>28.734000000000002</v>
      </c>
      <c r="I234" s="63" t="str">
        <f t="shared" si="58"/>
        <v>LARISSA MARQUES FURTADO</v>
      </c>
      <c r="J234" s="63" t="str">
        <f t="shared" si="59"/>
        <v>IEBURIX -SBC</v>
      </c>
      <c r="K234" s="48">
        <f t="shared" si="55"/>
        <v>28.5</v>
      </c>
      <c r="L234" s="69">
        <f t="shared" si="56"/>
        <v>28.734000000000002</v>
      </c>
      <c r="M234" s="67">
        <f t="shared" si="60"/>
        <v>0.22600000000000001</v>
      </c>
      <c r="N234" s="49">
        <v>16</v>
      </c>
      <c r="O234" s="28"/>
      <c r="P234" s="47">
        <f t="shared" si="61"/>
        <v>15</v>
      </c>
      <c r="Q234" s="24" t="str">
        <f t="shared" si="62"/>
        <v>VALENTINA DUQUE</v>
      </c>
      <c r="R234" s="24" t="str">
        <f>IF($L234="","",VLOOKUP(Q234,LISTAS!$F$5:$G$1006,2,0))</f>
        <v>COLÉGIO ATENEU</v>
      </c>
      <c r="S234" s="36">
        <f t="shared" si="63"/>
        <v>0</v>
      </c>
      <c r="T234" s="25" t="str">
        <f t="shared" si="64"/>
        <v/>
      </c>
      <c r="U234" s="25" t="str">
        <f t="shared" si="65"/>
        <v/>
      </c>
    </row>
    <row r="235" spans="2:21" s="5" customFormat="1" ht="18.75" customHeight="1" x14ac:dyDescent="0.3">
      <c r="B235" s="22"/>
      <c r="C235" s="22" t="str">
        <f>IF(B235="","",VLOOKUP(B235,LISTAS!$F$5:$G$1006,2,0))</f>
        <v/>
      </c>
      <c r="D235" s="35"/>
      <c r="E235" s="35"/>
      <c r="F235" s="35" t="str">
        <f t="shared" si="54"/>
        <v/>
      </c>
      <c r="H235" s="48" t="str">
        <f t="shared" si="57"/>
        <v/>
      </c>
      <c r="I235" s="63" t="str">
        <f t="shared" si="58"/>
        <v/>
      </c>
      <c r="J235" s="63" t="str">
        <f t="shared" si="59"/>
        <v/>
      </c>
      <c r="K235" s="48" t="str">
        <f t="shared" si="55"/>
        <v/>
      </c>
      <c r="L235" s="69" t="str">
        <f t="shared" si="56"/>
        <v/>
      </c>
      <c r="M235" s="67" t="str">
        <f t="shared" si="60"/>
        <v/>
      </c>
      <c r="N235" s="49">
        <v>17</v>
      </c>
      <c r="O235" s="28"/>
      <c r="P235" s="47" t="str">
        <f t="shared" si="61"/>
        <v/>
      </c>
      <c r="Q235" s="24" t="str">
        <f t="shared" si="62"/>
        <v/>
      </c>
      <c r="R235" s="24" t="str">
        <f>IF($L235="","",VLOOKUP(Q235,LISTAS!$F$5:$G$1006,2,0))</f>
        <v/>
      </c>
      <c r="S235" s="36" t="str">
        <f t="shared" si="63"/>
        <v/>
      </c>
      <c r="T235" s="25" t="str">
        <f t="shared" si="64"/>
        <v/>
      </c>
      <c r="U235" s="25" t="str">
        <f t="shared" si="65"/>
        <v/>
      </c>
    </row>
    <row r="236" spans="2:21" s="5" customFormat="1" ht="18.75" customHeight="1" x14ac:dyDescent="0.3">
      <c r="B236" s="26"/>
      <c r="C236" s="22" t="str">
        <f>IF(B236="","",VLOOKUP(B236,LISTAS!$F$5:$G$1006,2,0))</f>
        <v/>
      </c>
      <c r="D236" s="35"/>
      <c r="E236" s="35"/>
      <c r="F236" s="35" t="str">
        <f t="shared" si="54"/>
        <v/>
      </c>
      <c r="H236" s="48" t="str">
        <f t="shared" si="57"/>
        <v/>
      </c>
      <c r="I236" s="63" t="str">
        <f t="shared" si="58"/>
        <v/>
      </c>
      <c r="J236" s="63" t="str">
        <f t="shared" si="59"/>
        <v/>
      </c>
      <c r="K236" s="48" t="str">
        <f t="shared" si="55"/>
        <v/>
      </c>
      <c r="L236" s="69" t="str">
        <f t="shared" si="56"/>
        <v/>
      </c>
      <c r="M236" s="67" t="str">
        <f t="shared" si="60"/>
        <v/>
      </c>
      <c r="N236" s="49">
        <v>18</v>
      </c>
      <c r="O236" s="28"/>
      <c r="P236" s="47" t="str">
        <f t="shared" si="61"/>
        <v/>
      </c>
      <c r="Q236" s="24" t="str">
        <f t="shared" si="62"/>
        <v/>
      </c>
      <c r="R236" s="24" t="str">
        <f>IF($L236="","",VLOOKUP(Q236,LISTAS!$F$5:$G$1006,2,0))</f>
        <v/>
      </c>
      <c r="S236" s="36" t="str">
        <f t="shared" si="63"/>
        <v/>
      </c>
      <c r="T236" s="25" t="str">
        <f t="shared" si="64"/>
        <v/>
      </c>
      <c r="U236" s="25" t="str">
        <f t="shared" si="65"/>
        <v/>
      </c>
    </row>
    <row r="237" spans="2:21" s="5" customFormat="1" ht="18.75" customHeight="1" x14ac:dyDescent="0.3">
      <c r="B237" s="26"/>
      <c r="C237" s="22" t="str">
        <f>IF(B237="","",VLOOKUP(B237,LISTAS!$F$5:$G$1006,2,0))</f>
        <v/>
      </c>
      <c r="D237" s="35"/>
      <c r="E237" s="35"/>
      <c r="F237" s="35" t="str">
        <f t="shared" si="54"/>
        <v/>
      </c>
      <c r="H237" s="48" t="str">
        <f t="shared" si="57"/>
        <v/>
      </c>
      <c r="I237" s="63" t="str">
        <f t="shared" si="58"/>
        <v/>
      </c>
      <c r="J237" s="63" t="str">
        <f t="shared" si="59"/>
        <v/>
      </c>
      <c r="K237" s="48" t="str">
        <f t="shared" si="55"/>
        <v/>
      </c>
      <c r="L237" s="69" t="str">
        <f t="shared" si="56"/>
        <v/>
      </c>
      <c r="M237" s="67" t="str">
        <f t="shared" si="60"/>
        <v/>
      </c>
      <c r="N237" s="49">
        <v>19</v>
      </c>
      <c r="O237" s="28"/>
      <c r="P237" s="47" t="str">
        <f t="shared" si="61"/>
        <v/>
      </c>
      <c r="Q237" s="24" t="str">
        <f t="shared" si="62"/>
        <v/>
      </c>
      <c r="R237" s="24" t="str">
        <f>IF($L237="","",VLOOKUP(Q237,LISTAS!$F$5:$G$1006,2,0))</f>
        <v/>
      </c>
      <c r="S237" s="36" t="str">
        <f t="shared" si="63"/>
        <v/>
      </c>
      <c r="T237" s="25" t="str">
        <f t="shared" si="64"/>
        <v/>
      </c>
      <c r="U237" s="25" t="str">
        <f t="shared" si="65"/>
        <v/>
      </c>
    </row>
    <row r="238" spans="2:21" s="5" customFormat="1" ht="18.75" customHeight="1" x14ac:dyDescent="0.3">
      <c r="B238" s="26"/>
      <c r="C238" s="22" t="str">
        <f>IF(B238="","",VLOOKUP(B238,LISTAS!$F$5:$G$1006,2,0))</f>
        <v/>
      </c>
      <c r="D238" s="35"/>
      <c r="E238" s="35"/>
      <c r="F238" s="35" t="str">
        <f t="shared" si="54"/>
        <v/>
      </c>
      <c r="H238" s="48" t="str">
        <f t="shared" si="57"/>
        <v/>
      </c>
      <c r="I238" s="63" t="str">
        <f t="shared" si="58"/>
        <v/>
      </c>
      <c r="J238" s="63" t="str">
        <f t="shared" si="59"/>
        <v/>
      </c>
      <c r="K238" s="48" t="str">
        <f t="shared" si="55"/>
        <v/>
      </c>
      <c r="L238" s="69" t="str">
        <f t="shared" si="56"/>
        <v/>
      </c>
      <c r="M238" s="67" t="str">
        <f t="shared" si="60"/>
        <v/>
      </c>
      <c r="N238" s="49">
        <v>20</v>
      </c>
      <c r="O238" s="28"/>
      <c r="P238" s="47" t="str">
        <f t="shared" si="61"/>
        <v/>
      </c>
      <c r="Q238" s="24" t="str">
        <f t="shared" si="62"/>
        <v/>
      </c>
      <c r="R238" s="24" t="str">
        <f>IF($L238="","",VLOOKUP(Q238,LISTAS!$F$5:$G$1006,2,0))</f>
        <v/>
      </c>
      <c r="S238" s="36" t="str">
        <f t="shared" si="63"/>
        <v/>
      </c>
      <c r="T238" s="25" t="str">
        <f t="shared" si="64"/>
        <v/>
      </c>
      <c r="U238" s="25" t="str">
        <f t="shared" si="65"/>
        <v/>
      </c>
    </row>
    <row r="239" spans="2:21" ht="16.5" x14ac:dyDescent="0.3">
      <c r="B239" s="26"/>
      <c r="C239" s="22" t="str">
        <f>IF(B239="","",VLOOKUP(B239,LISTAS!$F$5:$G$1006,2,0))</f>
        <v/>
      </c>
      <c r="D239" s="35"/>
      <c r="E239" s="35"/>
      <c r="F239" s="35" t="str">
        <f t="shared" si="54"/>
        <v/>
      </c>
      <c r="G239" s="5"/>
      <c r="H239" s="48" t="str">
        <f t="shared" si="57"/>
        <v/>
      </c>
      <c r="I239" s="63" t="str">
        <f t="shared" si="58"/>
        <v/>
      </c>
      <c r="J239" s="63" t="str">
        <f t="shared" si="59"/>
        <v/>
      </c>
      <c r="K239" s="48" t="str">
        <f t="shared" si="55"/>
        <v/>
      </c>
      <c r="L239" s="69" t="str">
        <f t="shared" si="56"/>
        <v/>
      </c>
      <c r="M239" s="67" t="str">
        <f t="shared" si="60"/>
        <v/>
      </c>
      <c r="N239" s="49">
        <v>21</v>
      </c>
      <c r="O239" s="28"/>
      <c r="P239" s="47" t="str">
        <f t="shared" si="61"/>
        <v/>
      </c>
      <c r="Q239" s="24" t="str">
        <f t="shared" si="62"/>
        <v/>
      </c>
      <c r="R239" s="24" t="str">
        <f>IF($L239="","",VLOOKUP(Q239,LISTAS!$F$5:$G$1006,2,0))</f>
        <v/>
      </c>
      <c r="S239" s="36" t="str">
        <f t="shared" si="63"/>
        <v/>
      </c>
      <c r="T239" s="25" t="str">
        <f t="shared" si="64"/>
        <v/>
      </c>
      <c r="U239" s="25" t="str">
        <f t="shared" si="65"/>
        <v/>
      </c>
    </row>
    <row r="240" spans="2:21" ht="16.5" x14ac:dyDescent="0.3">
      <c r="B240" s="26"/>
      <c r="C240" s="22" t="str">
        <f>IF(B240="","",VLOOKUP(B240,LISTAS!$F$5:$G$1006,2,0))</f>
        <v/>
      </c>
      <c r="D240" s="35"/>
      <c r="E240" s="35"/>
      <c r="F240" s="35" t="str">
        <f t="shared" si="54"/>
        <v/>
      </c>
      <c r="G240" s="5"/>
      <c r="H240" s="48" t="str">
        <f t="shared" si="57"/>
        <v/>
      </c>
      <c r="I240" s="63" t="str">
        <f t="shared" si="58"/>
        <v/>
      </c>
      <c r="J240" s="63" t="str">
        <f t="shared" si="59"/>
        <v/>
      </c>
      <c r="K240" s="48" t="str">
        <f t="shared" si="55"/>
        <v/>
      </c>
      <c r="L240" s="69" t="str">
        <f t="shared" si="56"/>
        <v/>
      </c>
      <c r="M240" s="67" t="str">
        <f t="shared" si="60"/>
        <v/>
      </c>
      <c r="N240" s="49">
        <v>22</v>
      </c>
      <c r="O240" s="28"/>
      <c r="P240" s="47" t="str">
        <f t="shared" si="61"/>
        <v/>
      </c>
      <c r="Q240" s="24" t="str">
        <f t="shared" si="62"/>
        <v/>
      </c>
      <c r="R240" s="24" t="str">
        <f>IF($L240="","",VLOOKUP(Q240,LISTAS!$F$5:$G$1006,2,0))</f>
        <v/>
      </c>
      <c r="S240" s="36" t="str">
        <f t="shared" si="63"/>
        <v/>
      </c>
      <c r="T240" s="25" t="str">
        <f t="shared" si="64"/>
        <v/>
      </c>
      <c r="U240" s="25" t="str">
        <f t="shared" si="65"/>
        <v/>
      </c>
    </row>
    <row r="241" spans="2:21" ht="16.5" x14ac:dyDescent="0.3">
      <c r="B241" s="26"/>
      <c r="C241" s="22" t="str">
        <f>IF(B241="","",VLOOKUP(B241,LISTAS!$F$5:$G$1006,2,0))</f>
        <v/>
      </c>
      <c r="D241" s="35"/>
      <c r="E241" s="35"/>
      <c r="F241" s="35" t="str">
        <f t="shared" si="54"/>
        <v/>
      </c>
      <c r="G241" s="5"/>
      <c r="H241" s="48" t="str">
        <f t="shared" si="57"/>
        <v/>
      </c>
      <c r="I241" s="63" t="str">
        <f t="shared" si="58"/>
        <v/>
      </c>
      <c r="J241" s="63" t="str">
        <f t="shared" si="59"/>
        <v/>
      </c>
      <c r="K241" s="48" t="str">
        <f t="shared" si="55"/>
        <v/>
      </c>
      <c r="L241" s="69" t="str">
        <f t="shared" si="56"/>
        <v/>
      </c>
      <c r="M241" s="67" t="str">
        <f t="shared" si="60"/>
        <v/>
      </c>
      <c r="N241" s="49">
        <v>23</v>
      </c>
      <c r="O241" s="28"/>
      <c r="P241" s="47" t="str">
        <f t="shared" si="61"/>
        <v/>
      </c>
      <c r="Q241" s="24" t="str">
        <f t="shared" si="62"/>
        <v/>
      </c>
      <c r="R241" s="24" t="str">
        <f>IF($L241="","",VLOOKUP(Q241,LISTAS!$F$5:$G$1006,2,0))</f>
        <v/>
      </c>
      <c r="S241" s="36" t="str">
        <f t="shared" si="63"/>
        <v/>
      </c>
      <c r="T241" s="25" t="str">
        <f t="shared" si="64"/>
        <v/>
      </c>
      <c r="U241" s="25" t="str">
        <f t="shared" si="65"/>
        <v/>
      </c>
    </row>
    <row r="242" spans="2:21" ht="16.5" x14ac:dyDescent="0.3">
      <c r="B242" s="22"/>
      <c r="C242" s="22" t="str">
        <f>IF(B242="","",VLOOKUP(B242,LISTAS!$F$5:$G$1006,2,0))</f>
        <v/>
      </c>
      <c r="D242" s="35"/>
      <c r="E242" s="35"/>
      <c r="F242" s="35" t="str">
        <f t="shared" si="54"/>
        <v/>
      </c>
      <c r="G242" s="5"/>
      <c r="H242" s="48" t="str">
        <f t="shared" si="57"/>
        <v/>
      </c>
      <c r="I242" s="63" t="str">
        <f t="shared" si="58"/>
        <v/>
      </c>
      <c r="J242" s="63" t="str">
        <f t="shared" si="59"/>
        <v/>
      </c>
      <c r="K242" s="48" t="str">
        <f t="shared" si="55"/>
        <v/>
      </c>
      <c r="L242" s="69" t="str">
        <f t="shared" si="56"/>
        <v/>
      </c>
      <c r="M242" s="67" t="str">
        <f t="shared" si="60"/>
        <v/>
      </c>
      <c r="N242" s="49">
        <v>24</v>
      </c>
      <c r="O242" s="28"/>
      <c r="P242" s="47" t="str">
        <f t="shared" si="61"/>
        <v/>
      </c>
      <c r="Q242" s="24" t="str">
        <f t="shared" si="62"/>
        <v/>
      </c>
      <c r="R242" s="24" t="str">
        <f>IF($L242="","",VLOOKUP(Q242,LISTAS!$F$5:$G$1006,2,0))</f>
        <v/>
      </c>
      <c r="S242" s="36" t="str">
        <f t="shared" si="63"/>
        <v/>
      </c>
      <c r="T242" s="25" t="str">
        <f t="shared" si="64"/>
        <v/>
      </c>
      <c r="U242" s="25" t="str">
        <f t="shared" si="65"/>
        <v/>
      </c>
    </row>
    <row r="243" spans="2:21" ht="16.5" x14ac:dyDescent="0.3">
      <c r="B243" s="26"/>
      <c r="C243" s="22" t="str">
        <f>IF(B243="","",VLOOKUP(B243,LISTAS!$F$5:$G$1006,2,0))</f>
        <v/>
      </c>
      <c r="D243" s="35"/>
      <c r="E243" s="35"/>
      <c r="F243" s="35" t="str">
        <f t="shared" si="54"/>
        <v/>
      </c>
      <c r="G243" s="5"/>
      <c r="H243" s="48" t="str">
        <f t="shared" si="57"/>
        <v/>
      </c>
      <c r="I243" s="63" t="str">
        <f t="shared" si="58"/>
        <v/>
      </c>
      <c r="J243" s="63" t="str">
        <f t="shared" si="59"/>
        <v/>
      </c>
      <c r="K243" s="48" t="str">
        <f t="shared" si="55"/>
        <v/>
      </c>
      <c r="L243" s="69" t="str">
        <f t="shared" si="56"/>
        <v/>
      </c>
      <c r="M243" s="67" t="str">
        <f t="shared" si="60"/>
        <v/>
      </c>
      <c r="N243" s="49">
        <v>25</v>
      </c>
      <c r="O243" s="28"/>
      <c r="P243" s="47" t="str">
        <f t="shared" si="61"/>
        <v/>
      </c>
      <c r="Q243" s="24" t="str">
        <f t="shared" si="62"/>
        <v/>
      </c>
      <c r="R243" s="24" t="str">
        <f>IF($L243="","",VLOOKUP(Q243,LISTAS!$F$5:$G$1006,2,0))</f>
        <v/>
      </c>
      <c r="S243" s="36" t="str">
        <f t="shared" si="63"/>
        <v/>
      </c>
      <c r="T243" s="25" t="str">
        <f t="shared" si="64"/>
        <v/>
      </c>
      <c r="U243" s="25" t="str">
        <f t="shared" si="65"/>
        <v/>
      </c>
    </row>
    <row r="244" spans="2:21" ht="16.5" x14ac:dyDescent="0.3">
      <c r="B244" s="26"/>
      <c r="C244" s="22" t="str">
        <f>IF(B244="","",VLOOKUP(B244,LISTAS!$F$5:$G$1006,2,0))</f>
        <v/>
      </c>
      <c r="D244" s="35"/>
      <c r="E244" s="35"/>
      <c r="F244" s="35" t="str">
        <f t="shared" si="54"/>
        <v/>
      </c>
      <c r="G244" s="5"/>
      <c r="H244" s="48" t="str">
        <f t="shared" si="57"/>
        <v/>
      </c>
      <c r="I244" s="63" t="str">
        <f t="shared" si="58"/>
        <v/>
      </c>
      <c r="J244" s="63" t="str">
        <f t="shared" si="59"/>
        <v/>
      </c>
      <c r="K244" s="48" t="str">
        <f t="shared" si="55"/>
        <v/>
      </c>
      <c r="L244" s="69" t="str">
        <f t="shared" si="56"/>
        <v/>
      </c>
      <c r="M244" s="67" t="str">
        <f t="shared" si="60"/>
        <v/>
      </c>
      <c r="N244" s="49">
        <v>26</v>
      </c>
      <c r="O244" s="28"/>
      <c r="P244" s="47" t="str">
        <f t="shared" si="61"/>
        <v/>
      </c>
      <c r="Q244" s="24" t="str">
        <f t="shared" si="62"/>
        <v/>
      </c>
      <c r="R244" s="24" t="str">
        <f>IF($L244="","",VLOOKUP(Q244,LISTAS!$F$5:$G$1006,2,0))</f>
        <v/>
      </c>
      <c r="S244" s="36" t="str">
        <f t="shared" si="63"/>
        <v/>
      </c>
      <c r="T244" s="25" t="str">
        <f t="shared" si="64"/>
        <v/>
      </c>
      <c r="U244" s="25" t="str">
        <f t="shared" si="65"/>
        <v/>
      </c>
    </row>
    <row r="245" spans="2:21" ht="16.5" x14ac:dyDescent="0.3">
      <c r="B245" s="26"/>
      <c r="C245" s="22" t="str">
        <f>IF(B245="","",VLOOKUP(B245,LISTAS!$F$5:$G$1006,2,0))</f>
        <v/>
      </c>
      <c r="D245" s="35"/>
      <c r="E245" s="35"/>
      <c r="F245" s="35" t="str">
        <f t="shared" si="54"/>
        <v/>
      </c>
      <c r="G245" s="5"/>
      <c r="H245" s="48" t="str">
        <f t="shared" si="57"/>
        <v/>
      </c>
      <c r="I245" s="63" t="str">
        <f t="shared" si="58"/>
        <v/>
      </c>
      <c r="J245" s="63" t="str">
        <f t="shared" si="59"/>
        <v/>
      </c>
      <c r="K245" s="48" t="str">
        <f t="shared" si="55"/>
        <v/>
      </c>
      <c r="L245" s="69" t="str">
        <f t="shared" si="56"/>
        <v/>
      </c>
      <c r="M245" s="67" t="str">
        <f t="shared" si="60"/>
        <v/>
      </c>
      <c r="N245" s="49">
        <v>27</v>
      </c>
      <c r="O245" s="28"/>
      <c r="P245" s="47" t="str">
        <f t="shared" si="61"/>
        <v/>
      </c>
      <c r="Q245" s="24" t="str">
        <f t="shared" si="62"/>
        <v/>
      </c>
      <c r="R245" s="24" t="str">
        <f>IF($L245="","",VLOOKUP(Q245,LISTAS!$F$5:$G$1006,2,0))</f>
        <v/>
      </c>
      <c r="S245" s="36" t="str">
        <f t="shared" si="63"/>
        <v/>
      </c>
      <c r="T245" s="25" t="str">
        <f t="shared" si="64"/>
        <v/>
      </c>
      <c r="U245" s="25" t="str">
        <f t="shared" si="65"/>
        <v/>
      </c>
    </row>
    <row r="246" spans="2:21" ht="16.5" x14ac:dyDescent="0.3">
      <c r="B246" s="22"/>
      <c r="C246" s="22" t="str">
        <f>IF(B246="","",VLOOKUP(B246,LISTAS!$F$5:$G$1006,2,0))</f>
        <v/>
      </c>
      <c r="D246" s="35"/>
      <c r="E246" s="35"/>
      <c r="F246" s="35" t="str">
        <f t="shared" si="54"/>
        <v/>
      </c>
      <c r="G246" s="5"/>
      <c r="H246" s="48" t="str">
        <f t="shared" si="57"/>
        <v/>
      </c>
      <c r="I246" s="63" t="str">
        <f t="shared" si="58"/>
        <v/>
      </c>
      <c r="J246" s="63" t="str">
        <f t="shared" si="59"/>
        <v/>
      </c>
      <c r="K246" s="48" t="str">
        <f t="shared" si="55"/>
        <v/>
      </c>
      <c r="L246" s="69" t="str">
        <f t="shared" si="56"/>
        <v/>
      </c>
      <c r="M246" s="67" t="str">
        <f t="shared" si="60"/>
        <v/>
      </c>
      <c r="N246" s="49">
        <v>28</v>
      </c>
      <c r="O246" s="28"/>
      <c r="P246" s="47" t="str">
        <f t="shared" si="61"/>
        <v/>
      </c>
      <c r="Q246" s="24" t="str">
        <f t="shared" si="62"/>
        <v/>
      </c>
      <c r="R246" s="24" t="str">
        <f>IF($L246="","",VLOOKUP(Q246,LISTAS!$F$5:$G$1006,2,0))</f>
        <v/>
      </c>
      <c r="S246" s="36" t="str">
        <f t="shared" si="63"/>
        <v/>
      </c>
      <c r="T246" s="25" t="str">
        <f t="shared" si="64"/>
        <v/>
      </c>
      <c r="U246" s="25" t="str">
        <f t="shared" si="65"/>
        <v/>
      </c>
    </row>
    <row r="247" spans="2:21" ht="16.5" x14ac:dyDescent="0.3">
      <c r="B247" s="26"/>
      <c r="C247" s="22" t="str">
        <f>IF(B247="","",VLOOKUP(B247,LISTAS!$F$5:$G$1006,2,0))</f>
        <v/>
      </c>
      <c r="D247" s="35"/>
      <c r="E247" s="35"/>
      <c r="F247" s="35" t="str">
        <f t="shared" si="54"/>
        <v/>
      </c>
      <c r="G247" s="5"/>
      <c r="H247" s="48" t="str">
        <f t="shared" si="57"/>
        <v/>
      </c>
      <c r="I247" s="63" t="str">
        <f t="shared" si="58"/>
        <v/>
      </c>
      <c r="J247" s="63" t="str">
        <f t="shared" si="59"/>
        <v/>
      </c>
      <c r="K247" s="48" t="str">
        <f t="shared" si="55"/>
        <v/>
      </c>
      <c r="L247" s="69" t="str">
        <f t="shared" si="56"/>
        <v/>
      </c>
      <c r="M247" s="67" t="str">
        <f t="shared" si="60"/>
        <v/>
      </c>
      <c r="N247" s="49">
        <v>29</v>
      </c>
      <c r="O247" s="28"/>
      <c r="P247" s="47" t="str">
        <f t="shared" si="61"/>
        <v/>
      </c>
      <c r="Q247" s="24" t="str">
        <f t="shared" si="62"/>
        <v/>
      </c>
      <c r="R247" s="24" t="str">
        <f>IF($L247="","",VLOOKUP(Q247,LISTAS!$F$5:$G$1006,2,0))</f>
        <v/>
      </c>
      <c r="S247" s="36" t="str">
        <f t="shared" si="63"/>
        <v/>
      </c>
      <c r="T247" s="25" t="str">
        <f t="shared" si="64"/>
        <v/>
      </c>
      <c r="U247" s="25" t="str">
        <f t="shared" si="65"/>
        <v/>
      </c>
    </row>
    <row r="248" spans="2:21" ht="16.5" x14ac:dyDescent="0.3">
      <c r="B248" s="26"/>
      <c r="C248" s="22" t="str">
        <f>IF(B248="","",VLOOKUP(B248,LISTAS!$F$5:$G$1006,2,0))</f>
        <v/>
      </c>
      <c r="D248" s="35"/>
      <c r="E248" s="35"/>
      <c r="F248" s="35" t="str">
        <f t="shared" si="54"/>
        <v/>
      </c>
      <c r="G248" s="5"/>
      <c r="H248" s="48" t="str">
        <f t="shared" si="57"/>
        <v/>
      </c>
      <c r="I248" s="63" t="str">
        <f t="shared" si="58"/>
        <v/>
      </c>
      <c r="J248" s="63" t="str">
        <f t="shared" si="59"/>
        <v/>
      </c>
      <c r="K248" s="48" t="str">
        <f t="shared" si="55"/>
        <v/>
      </c>
      <c r="L248" s="69" t="str">
        <f t="shared" si="56"/>
        <v/>
      </c>
      <c r="M248" s="67" t="str">
        <f t="shared" si="60"/>
        <v/>
      </c>
      <c r="N248" s="49">
        <v>30</v>
      </c>
      <c r="O248" s="28"/>
      <c r="P248" s="47" t="str">
        <f t="shared" si="61"/>
        <v/>
      </c>
      <c r="Q248" s="24" t="str">
        <f t="shared" si="62"/>
        <v/>
      </c>
      <c r="R248" s="24" t="str">
        <f>IF($L248="","",VLOOKUP(Q248,LISTAS!$F$5:$G$1006,2,0))</f>
        <v/>
      </c>
      <c r="S248" s="36" t="str">
        <f t="shared" si="63"/>
        <v/>
      </c>
      <c r="T248" s="25" t="str">
        <f t="shared" si="64"/>
        <v/>
      </c>
      <c r="U248" s="25" t="str">
        <f t="shared" si="65"/>
        <v/>
      </c>
    </row>
    <row r="249" spans="2:21" ht="16.5" x14ac:dyDescent="0.3">
      <c r="B249" s="26"/>
      <c r="C249" s="22" t="str">
        <f>IF(B249="","",VLOOKUP(B249,LISTAS!$F$5:$G$1006,2,0))</f>
        <v/>
      </c>
      <c r="D249" s="35"/>
      <c r="E249" s="35"/>
      <c r="F249" s="35" t="str">
        <f t="shared" si="54"/>
        <v/>
      </c>
      <c r="G249" s="5"/>
      <c r="H249" s="48" t="str">
        <f t="shared" si="57"/>
        <v/>
      </c>
      <c r="I249" s="63" t="str">
        <f t="shared" si="58"/>
        <v/>
      </c>
      <c r="J249" s="63" t="str">
        <f t="shared" si="59"/>
        <v/>
      </c>
      <c r="K249" s="48" t="str">
        <f t="shared" si="55"/>
        <v/>
      </c>
      <c r="L249" s="69" t="str">
        <f t="shared" si="56"/>
        <v/>
      </c>
      <c r="M249" s="67" t="str">
        <f t="shared" si="60"/>
        <v/>
      </c>
      <c r="N249" s="49">
        <v>31</v>
      </c>
      <c r="O249" s="28"/>
      <c r="P249" s="47" t="str">
        <f t="shared" si="61"/>
        <v/>
      </c>
      <c r="Q249" s="24" t="str">
        <f t="shared" si="62"/>
        <v/>
      </c>
      <c r="R249" s="24" t="str">
        <f>IF($L249="","",VLOOKUP(Q249,LISTAS!$F$5:$G$1006,2,0))</f>
        <v/>
      </c>
      <c r="S249" s="36" t="str">
        <f t="shared" si="63"/>
        <v/>
      </c>
      <c r="T249" s="25" t="str">
        <f t="shared" si="64"/>
        <v/>
      </c>
      <c r="U249" s="25" t="str">
        <f t="shared" si="65"/>
        <v/>
      </c>
    </row>
    <row r="250" spans="2:21" ht="16.5" x14ac:dyDescent="0.3">
      <c r="B250" s="22"/>
      <c r="C250" s="22" t="str">
        <f>IF(B250="","",VLOOKUP(B250,LISTAS!$F$5:$G$1006,2,0))</f>
        <v/>
      </c>
      <c r="D250" s="35"/>
      <c r="E250" s="35"/>
      <c r="F250" s="35" t="str">
        <f t="shared" si="54"/>
        <v/>
      </c>
      <c r="G250" s="5"/>
      <c r="H250" s="48" t="str">
        <f t="shared" si="57"/>
        <v/>
      </c>
      <c r="I250" s="63" t="str">
        <f t="shared" si="58"/>
        <v/>
      </c>
      <c r="J250" s="63" t="str">
        <f t="shared" si="59"/>
        <v/>
      </c>
      <c r="K250" s="48" t="str">
        <f t="shared" si="55"/>
        <v/>
      </c>
      <c r="L250" s="69" t="str">
        <f t="shared" si="56"/>
        <v/>
      </c>
      <c r="M250" s="67" t="str">
        <f t="shared" si="60"/>
        <v/>
      </c>
      <c r="N250" s="49">
        <v>32</v>
      </c>
      <c r="O250" s="28"/>
      <c r="P250" s="47" t="str">
        <f t="shared" si="61"/>
        <v/>
      </c>
      <c r="Q250" s="24" t="str">
        <f t="shared" si="62"/>
        <v/>
      </c>
      <c r="R250" s="24" t="str">
        <f>IF($L250="","",VLOOKUP(Q250,LISTAS!$F$5:$G$1006,2,0))</f>
        <v/>
      </c>
      <c r="S250" s="36" t="str">
        <f t="shared" si="63"/>
        <v/>
      </c>
      <c r="T250" s="25" t="str">
        <f t="shared" si="64"/>
        <v/>
      </c>
      <c r="U250" s="25" t="str">
        <f t="shared" si="65"/>
        <v/>
      </c>
    </row>
    <row r="251" spans="2:21" ht="16.5" x14ac:dyDescent="0.3">
      <c r="B251" s="26"/>
      <c r="C251" s="22" t="str">
        <f>IF(B251="","",VLOOKUP(B251,LISTAS!$F$5:$G$1006,2,0))</f>
        <v/>
      </c>
      <c r="D251" s="35"/>
      <c r="E251" s="35"/>
      <c r="F251" s="35" t="str">
        <f t="shared" si="54"/>
        <v/>
      </c>
      <c r="G251" s="5"/>
      <c r="H251" s="48" t="str">
        <f t="shared" si="57"/>
        <v/>
      </c>
      <c r="I251" s="63" t="str">
        <f t="shared" si="58"/>
        <v/>
      </c>
      <c r="J251" s="63" t="str">
        <f t="shared" si="59"/>
        <v/>
      </c>
      <c r="K251" s="48" t="str">
        <f t="shared" si="55"/>
        <v/>
      </c>
      <c r="L251" s="69" t="str">
        <f t="shared" si="56"/>
        <v/>
      </c>
      <c r="M251" s="67" t="str">
        <f t="shared" si="60"/>
        <v/>
      </c>
      <c r="N251" s="49">
        <v>33</v>
      </c>
      <c r="O251" s="28"/>
      <c r="P251" s="47" t="str">
        <f t="shared" si="61"/>
        <v/>
      </c>
      <c r="Q251" s="24" t="str">
        <f t="shared" si="62"/>
        <v/>
      </c>
      <c r="R251" s="24" t="str">
        <f>IF($L251="","",VLOOKUP(Q251,LISTAS!$F$5:$G$1006,2,0))</f>
        <v/>
      </c>
      <c r="S251" s="36" t="str">
        <f t="shared" si="63"/>
        <v/>
      </c>
      <c r="T251" s="25" t="str">
        <f t="shared" si="64"/>
        <v/>
      </c>
      <c r="U251" s="25" t="str">
        <f t="shared" si="65"/>
        <v/>
      </c>
    </row>
    <row r="252" spans="2:21" ht="16.5" x14ac:dyDescent="0.3">
      <c r="B252" s="26"/>
      <c r="C252" s="22" t="str">
        <f>IF(B252="","",VLOOKUP(B252,LISTAS!$F$5:$G$1006,2,0))</f>
        <v/>
      </c>
      <c r="D252" s="35"/>
      <c r="E252" s="35"/>
      <c r="F252" s="35" t="str">
        <f t="shared" si="54"/>
        <v/>
      </c>
      <c r="G252" s="5"/>
      <c r="H252" s="48" t="str">
        <f t="shared" si="57"/>
        <v/>
      </c>
      <c r="I252" s="63" t="str">
        <f t="shared" si="58"/>
        <v/>
      </c>
      <c r="J252" s="63" t="str">
        <f t="shared" si="59"/>
        <v/>
      </c>
      <c r="K252" s="48" t="str">
        <f t="shared" si="55"/>
        <v/>
      </c>
      <c r="L252" s="69" t="str">
        <f t="shared" si="56"/>
        <v/>
      </c>
      <c r="M252" s="67" t="str">
        <f t="shared" si="60"/>
        <v/>
      </c>
      <c r="N252" s="49">
        <v>34</v>
      </c>
      <c r="O252" s="28"/>
      <c r="P252" s="47" t="str">
        <f t="shared" si="61"/>
        <v/>
      </c>
      <c r="Q252" s="24" t="str">
        <f t="shared" si="62"/>
        <v/>
      </c>
      <c r="R252" s="24" t="str">
        <f>IF($L252="","",VLOOKUP(Q252,LISTAS!$F$5:$G$1006,2,0))</f>
        <v/>
      </c>
      <c r="S252" s="36" t="str">
        <f t="shared" si="63"/>
        <v/>
      </c>
      <c r="T252" s="25" t="str">
        <f t="shared" si="64"/>
        <v/>
      </c>
      <c r="U252" s="25" t="str">
        <f t="shared" si="65"/>
        <v/>
      </c>
    </row>
    <row r="253" spans="2:21" ht="16.5" x14ac:dyDescent="0.3">
      <c r="B253" s="26"/>
      <c r="C253" s="22" t="str">
        <f>IF(B253="","",VLOOKUP(B253,LISTAS!$F$5:$G$1006,2,0))</f>
        <v/>
      </c>
      <c r="D253" s="35"/>
      <c r="E253" s="35"/>
      <c r="F253" s="35" t="str">
        <f t="shared" si="54"/>
        <v/>
      </c>
      <c r="G253" s="5"/>
      <c r="H253" s="48" t="str">
        <f t="shared" si="57"/>
        <v/>
      </c>
      <c r="I253" s="63" t="str">
        <f t="shared" si="58"/>
        <v/>
      </c>
      <c r="J253" s="63" t="str">
        <f t="shared" si="59"/>
        <v/>
      </c>
      <c r="K253" s="48" t="str">
        <f t="shared" si="55"/>
        <v/>
      </c>
      <c r="L253" s="69" t="str">
        <f t="shared" si="56"/>
        <v/>
      </c>
      <c r="M253" s="67" t="str">
        <f t="shared" si="60"/>
        <v/>
      </c>
      <c r="N253" s="49">
        <v>35</v>
      </c>
      <c r="O253" s="28"/>
      <c r="P253" s="47" t="str">
        <f t="shared" si="61"/>
        <v/>
      </c>
      <c r="Q253" s="24" t="str">
        <f t="shared" si="62"/>
        <v/>
      </c>
      <c r="R253" s="24" t="str">
        <f>IF($L253="","",VLOOKUP(Q253,LISTAS!$F$5:$G$1006,2,0))</f>
        <v/>
      </c>
      <c r="S253" s="36" t="str">
        <f t="shared" si="63"/>
        <v/>
      </c>
      <c r="T253" s="25" t="str">
        <f t="shared" si="64"/>
        <v/>
      </c>
      <c r="U253" s="25" t="str">
        <f t="shared" si="65"/>
        <v/>
      </c>
    </row>
    <row r="254" spans="2:21" ht="16.5" x14ac:dyDescent="0.3">
      <c r="B254" s="22"/>
      <c r="C254" s="22" t="str">
        <f>IF(B254="","",VLOOKUP(B254,LISTAS!$F$5:$G$1006,2,0))</f>
        <v/>
      </c>
      <c r="D254" s="35"/>
      <c r="E254" s="35"/>
      <c r="F254" s="35" t="str">
        <f t="shared" si="54"/>
        <v/>
      </c>
      <c r="G254" s="5"/>
      <c r="H254" s="48" t="str">
        <f t="shared" si="57"/>
        <v/>
      </c>
      <c r="I254" s="63" t="str">
        <f t="shared" si="58"/>
        <v/>
      </c>
      <c r="J254" s="63" t="str">
        <f t="shared" si="59"/>
        <v/>
      </c>
      <c r="K254" s="48" t="str">
        <f t="shared" si="55"/>
        <v/>
      </c>
      <c r="L254" s="69" t="str">
        <f t="shared" si="56"/>
        <v/>
      </c>
      <c r="M254" s="67" t="str">
        <f t="shared" si="60"/>
        <v/>
      </c>
      <c r="N254" s="49">
        <v>36</v>
      </c>
      <c r="O254" s="28"/>
      <c r="P254" s="47" t="str">
        <f t="shared" si="61"/>
        <v/>
      </c>
      <c r="Q254" s="24" t="str">
        <f t="shared" si="62"/>
        <v/>
      </c>
      <c r="R254" s="24" t="str">
        <f>IF($L254="","",VLOOKUP(Q254,LISTAS!$F$5:$G$1006,2,0))</f>
        <v/>
      </c>
      <c r="S254" s="36" t="str">
        <f t="shared" si="63"/>
        <v/>
      </c>
      <c r="T254" s="25" t="str">
        <f t="shared" si="64"/>
        <v/>
      </c>
      <c r="U254" s="25" t="str">
        <f t="shared" si="65"/>
        <v/>
      </c>
    </row>
    <row r="255" spans="2:21" ht="16.5" x14ac:dyDescent="0.3">
      <c r="B255" s="26"/>
      <c r="C255" s="22" t="str">
        <f>IF(B255="","",VLOOKUP(B255,LISTAS!$F$5:$G$1006,2,0))</f>
        <v/>
      </c>
      <c r="D255" s="35"/>
      <c r="E255" s="35"/>
      <c r="F255" s="35" t="str">
        <f t="shared" si="54"/>
        <v/>
      </c>
      <c r="G255" s="5"/>
      <c r="H255" s="48" t="str">
        <f t="shared" si="57"/>
        <v/>
      </c>
      <c r="I255" s="63" t="str">
        <f t="shared" si="58"/>
        <v/>
      </c>
      <c r="J255" s="63" t="str">
        <f t="shared" si="59"/>
        <v/>
      </c>
      <c r="K255" s="48" t="str">
        <f t="shared" si="55"/>
        <v/>
      </c>
      <c r="L255" s="69" t="str">
        <f t="shared" si="56"/>
        <v/>
      </c>
      <c r="M255" s="67" t="str">
        <f t="shared" si="60"/>
        <v/>
      </c>
      <c r="N255" s="49">
        <v>37</v>
      </c>
      <c r="O255" s="28"/>
      <c r="P255" s="47" t="str">
        <f t="shared" si="61"/>
        <v/>
      </c>
      <c r="Q255" s="24" t="str">
        <f t="shared" si="62"/>
        <v/>
      </c>
      <c r="R255" s="24" t="str">
        <f>IF($L255="","",VLOOKUP(Q255,LISTAS!$F$5:$G$1006,2,0))</f>
        <v/>
      </c>
      <c r="S255" s="36" t="str">
        <f t="shared" si="63"/>
        <v/>
      </c>
      <c r="T255" s="25" t="str">
        <f t="shared" si="64"/>
        <v/>
      </c>
      <c r="U255" s="25" t="str">
        <f t="shared" si="65"/>
        <v/>
      </c>
    </row>
    <row r="256" spans="2:21" ht="16.5" x14ac:dyDescent="0.3">
      <c r="B256" s="26"/>
      <c r="C256" s="22" t="str">
        <f>IF(B256="","",VLOOKUP(B256,LISTAS!$F$5:$G$1006,2,0))</f>
        <v/>
      </c>
      <c r="D256" s="35"/>
      <c r="E256" s="35"/>
      <c r="F256" s="35" t="str">
        <f t="shared" si="54"/>
        <v/>
      </c>
      <c r="G256" s="5"/>
      <c r="H256" s="48" t="str">
        <f t="shared" si="57"/>
        <v/>
      </c>
      <c r="I256" s="63" t="str">
        <f t="shared" si="58"/>
        <v/>
      </c>
      <c r="J256" s="63" t="str">
        <f t="shared" si="59"/>
        <v/>
      </c>
      <c r="K256" s="48" t="str">
        <f t="shared" si="55"/>
        <v/>
      </c>
      <c r="L256" s="69" t="str">
        <f t="shared" si="56"/>
        <v/>
      </c>
      <c r="M256" s="67" t="str">
        <f t="shared" si="60"/>
        <v/>
      </c>
      <c r="N256" s="49">
        <v>38</v>
      </c>
      <c r="O256" s="28"/>
      <c r="P256" s="47" t="str">
        <f t="shared" si="61"/>
        <v/>
      </c>
      <c r="Q256" s="24" t="str">
        <f t="shared" si="62"/>
        <v/>
      </c>
      <c r="R256" s="24" t="str">
        <f>IF($L256="","",VLOOKUP(Q256,LISTAS!$F$5:$G$1006,2,0))</f>
        <v/>
      </c>
      <c r="S256" s="36" t="str">
        <f t="shared" si="63"/>
        <v/>
      </c>
      <c r="T256" s="25" t="str">
        <f t="shared" si="64"/>
        <v/>
      </c>
      <c r="U256" s="25" t="str">
        <f t="shared" si="65"/>
        <v/>
      </c>
    </row>
    <row r="257" spans="2:21" ht="16.5" x14ac:dyDescent="0.3">
      <c r="B257" s="26"/>
      <c r="C257" s="22" t="str">
        <f>IF(B257="","",VLOOKUP(B257,LISTAS!$F$5:$G$1006,2,0))</f>
        <v/>
      </c>
      <c r="D257" s="35"/>
      <c r="E257" s="35"/>
      <c r="F257" s="35" t="str">
        <f t="shared" si="54"/>
        <v/>
      </c>
      <c r="G257" s="5"/>
      <c r="H257" s="48" t="str">
        <f t="shared" si="57"/>
        <v/>
      </c>
      <c r="I257" s="63" t="str">
        <f t="shared" si="58"/>
        <v/>
      </c>
      <c r="J257" s="63" t="str">
        <f t="shared" si="59"/>
        <v/>
      </c>
      <c r="K257" s="48" t="str">
        <f t="shared" si="55"/>
        <v/>
      </c>
      <c r="L257" s="69" t="str">
        <f t="shared" si="56"/>
        <v/>
      </c>
      <c r="M257" s="67" t="str">
        <f t="shared" si="60"/>
        <v/>
      </c>
      <c r="N257" s="49">
        <v>39</v>
      </c>
      <c r="O257" s="28"/>
      <c r="P257" s="47" t="str">
        <f t="shared" si="61"/>
        <v/>
      </c>
      <c r="Q257" s="24" t="str">
        <f t="shared" si="62"/>
        <v/>
      </c>
      <c r="R257" s="24" t="str">
        <f>IF($L257="","",VLOOKUP(Q257,LISTAS!$F$5:$G$1006,2,0))</f>
        <v/>
      </c>
      <c r="S257" s="36" t="str">
        <f t="shared" si="63"/>
        <v/>
      </c>
      <c r="T257" s="25" t="str">
        <f t="shared" si="64"/>
        <v/>
      </c>
      <c r="U257" s="25" t="str">
        <f t="shared" si="65"/>
        <v/>
      </c>
    </row>
    <row r="258" spans="2:21" ht="16.5" x14ac:dyDescent="0.3">
      <c r="B258" s="26"/>
      <c r="C258" s="22" t="str">
        <f>IF(B258="","",VLOOKUP(B258,LISTAS!$F$5:$G$1006,2,0))</f>
        <v/>
      </c>
      <c r="D258" s="35"/>
      <c r="E258" s="35"/>
      <c r="F258" s="35" t="str">
        <f t="shared" si="54"/>
        <v/>
      </c>
      <c r="G258" s="5"/>
      <c r="H258" s="48" t="str">
        <f t="shared" si="57"/>
        <v/>
      </c>
      <c r="I258" s="63" t="str">
        <f t="shared" si="58"/>
        <v/>
      </c>
      <c r="J258" s="63" t="str">
        <f t="shared" si="59"/>
        <v/>
      </c>
      <c r="K258" s="48" t="str">
        <f t="shared" si="55"/>
        <v/>
      </c>
      <c r="L258" s="69" t="str">
        <f t="shared" si="56"/>
        <v/>
      </c>
      <c r="M258" s="67" t="str">
        <f t="shared" si="60"/>
        <v/>
      </c>
      <c r="N258" s="49">
        <v>40</v>
      </c>
      <c r="O258" s="28"/>
      <c r="P258" s="47" t="str">
        <f t="shared" si="61"/>
        <v/>
      </c>
      <c r="Q258" s="24" t="str">
        <f t="shared" si="62"/>
        <v/>
      </c>
      <c r="R258" s="24" t="str">
        <f>IF($L258="","",VLOOKUP(Q258,LISTAS!$F$5:$G$1006,2,0))</f>
        <v/>
      </c>
      <c r="S258" s="36" t="str">
        <f t="shared" si="63"/>
        <v/>
      </c>
      <c r="T258" s="25" t="str">
        <f t="shared" si="64"/>
        <v/>
      </c>
      <c r="U258" s="25" t="str">
        <f t="shared" si="65"/>
        <v/>
      </c>
    </row>
    <row r="259" spans="2:21" ht="16.5" x14ac:dyDescent="0.3">
      <c r="B259" s="26"/>
      <c r="C259" s="22" t="str">
        <f>IF(B259="","",VLOOKUP(B259,LISTAS!$F$5:$G$1006,2,0))</f>
        <v/>
      </c>
      <c r="D259" s="35"/>
      <c r="E259" s="35"/>
      <c r="F259" s="35" t="str">
        <f t="shared" si="54"/>
        <v/>
      </c>
      <c r="G259" s="5"/>
      <c r="H259" s="48" t="str">
        <f t="shared" si="57"/>
        <v/>
      </c>
      <c r="I259" s="63" t="str">
        <f t="shared" si="58"/>
        <v/>
      </c>
      <c r="J259" s="63" t="str">
        <f t="shared" si="59"/>
        <v/>
      </c>
      <c r="K259" s="48" t="str">
        <f t="shared" si="55"/>
        <v/>
      </c>
      <c r="L259" s="69" t="str">
        <f t="shared" si="56"/>
        <v/>
      </c>
      <c r="M259" s="67" t="str">
        <f t="shared" si="60"/>
        <v/>
      </c>
      <c r="N259" s="49">
        <v>41</v>
      </c>
      <c r="O259" s="28"/>
      <c r="P259" s="47" t="str">
        <f t="shared" si="61"/>
        <v/>
      </c>
      <c r="Q259" s="24" t="str">
        <f t="shared" si="62"/>
        <v/>
      </c>
      <c r="R259" s="24" t="str">
        <f>IF($L259="","",VLOOKUP(Q259,LISTAS!$F$5:$G$1006,2,0))</f>
        <v/>
      </c>
      <c r="S259" s="36" t="str">
        <f t="shared" si="63"/>
        <v/>
      </c>
      <c r="T259" s="25" t="str">
        <f t="shared" si="64"/>
        <v/>
      </c>
      <c r="U259" s="25" t="str">
        <f t="shared" si="65"/>
        <v/>
      </c>
    </row>
    <row r="260" spans="2:21" ht="16.5" x14ac:dyDescent="0.3">
      <c r="B260" s="26"/>
      <c r="C260" s="22" t="str">
        <f>IF(B260="","",VLOOKUP(B260,LISTAS!$F$5:$G$1006,2,0))</f>
        <v/>
      </c>
      <c r="D260" s="35"/>
      <c r="E260" s="35"/>
      <c r="F260" s="35" t="str">
        <f t="shared" si="54"/>
        <v/>
      </c>
      <c r="G260" s="5"/>
      <c r="H260" s="48" t="str">
        <f t="shared" si="57"/>
        <v/>
      </c>
      <c r="I260" s="63" t="str">
        <f t="shared" si="58"/>
        <v/>
      </c>
      <c r="J260" s="63" t="str">
        <f t="shared" si="59"/>
        <v/>
      </c>
      <c r="K260" s="48" t="str">
        <f t="shared" si="55"/>
        <v/>
      </c>
      <c r="L260" s="69" t="str">
        <f t="shared" si="56"/>
        <v/>
      </c>
      <c r="M260" s="67" t="str">
        <f t="shared" si="60"/>
        <v/>
      </c>
      <c r="N260" s="49">
        <v>42</v>
      </c>
      <c r="O260" s="28"/>
      <c r="P260" s="47" t="str">
        <f t="shared" si="61"/>
        <v/>
      </c>
      <c r="Q260" s="24" t="str">
        <f t="shared" si="62"/>
        <v/>
      </c>
      <c r="R260" s="24" t="str">
        <f>IF($L260="","",VLOOKUP(Q260,LISTAS!$F$5:$G$1006,2,0))</f>
        <v/>
      </c>
      <c r="S260" s="36" t="str">
        <f t="shared" si="63"/>
        <v/>
      </c>
      <c r="T260" s="25" t="str">
        <f t="shared" si="64"/>
        <v/>
      </c>
      <c r="U260" s="25" t="str">
        <f t="shared" si="65"/>
        <v/>
      </c>
    </row>
    <row r="261" spans="2:21" ht="16.5" x14ac:dyDescent="0.3">
      <c r="B261" s="26"/>
      <c r="C261" s="22" t="str">
        <f>IF(B261="","",VLOOKUP(B261,LISTAS!$F$5:$G$1006,2,0))</f>
        <v/>
      </c>
      <c r="D261" s="35"/>
      <c r="E261" s="35"/>
      <c r="F261" s="35" t="str">
        <f t="shared" si="54"/>
        <v/>
      </c>
      <c r="G261" s="5"/>
      <c r="H261" s="48" t="str">
        <f t="shared" si="57"/>
        <v/>
      </c>
      <c r="I261" s="63" t="str">
        <f t="shared" si="58"/>
        <v/>
      </c>
      <c r="J261" s="63" t="str">
        <f t="shared" si="59"/>
        <v/>
      </c>
      <c r="K261" s="48" t="str">
        <f t="shared" si="55"/>
        <v/>
      </c>
      <c r="L261" s="69" t="str">
        <f t="shared" si="56"/>
        <v/>
      </c>
      <c r="M261" s="67" t="str">
        <f t="shared" si="60"/>
        <v/>
      </c>
      <c r="N261" s="49">
        <v>43</v>
      </c>
      <c r="O261" s="28"/>
      <c r="P261" s="47" t="str">
        <f t="shared" si="61"/>
        <v/>
      </c>
      <c r="Q261" s="24" t="str">
        <f t="shared" si="62"/>
        <v/>
      </c>
      <c r="R261" s="24" t="str">
        <f>IF($L261="","",VLOOKUP(Q261,LISTAS!$F$5:$G$1006,2,0))</f>
        <v/>
      </c>
      <c r="S261" s="36" t="str">
        <f t="shared" si="63"/>
        <v/>
      </c>
      <c r="T261" s="25" t="str">
        <f t="shared" si="64"/>
        <v/>
      </c>
      <c r="U261" s="25" t="str">
        <f t="shared" si="65"/>
        <v/>
      </c>
    </row>
    <row r="262" spans="2:21" ht="16.5" x14ac:dyDescent="0.3">
      <c r="B262" s="26"/>
      <c r="C262" s="22" t="str">
        <f>IF(B262="","",VLOOKUP(B262,LISTAS!$F$5:$G$1006,2,0))</f>
        <v/>
      </c>
      <c r="D262" s="35"/>
      <c r="E262" s="35"/>
      <c r="F262" s="35" t="str">
        <f t="shared" si="54"/>
        <v/>
      </c>
      <c r="G262" s="5"/>
      <c r="H262" s="48" t="str">
        <f t="shared" si="57"/>
        <v/>
      </c>
      <c r="I262" s="63" t="str">
        <f t="shared" si="58"/>
        <v/>
      </c>
      <c r="J262" s="63" t="str">
        <f t="shared" si="59"/>
        <v/>
      </c>
      <c r="K262" s="48" t="str">
        <f t="shared" si="55"/>
        <v/>
      </c>
      <c r="L262" s="69" t="str">
        <f t="shared" si="56"/>
        <v/>
      </c>
      <c r="M262" s="67" t="str">
        <f t="shared" si="60"/>
        <v/>
      </c>
      <c r="N262" s="49">
        <v>44</v>
      </c>
      <c r="O262" s="28"/>
      <c r="P262" s="47" t="str">
        <f t="shared" si="61"/>
        <v/>
      </c>
      <c r="Q262" s="24" t="str">
        <f t="shared" si="62"/>
        <v/>
      </c>
      <c r="R262" s="24" t="str">
        <f>IF($L262="","",VLOOKUP(Q262,LISTAS!$F$5:$G$1006,2,0))</f>
        <v/>
      </c>
      <c r="S262" s="36" t="str">
        <f t="shared" si="63"/>
        <v/>
      </c>
      <c r="T262" s="25" t="str">
        <f t="shared" si="64"/>
        <v/>
      </c>
      <c r="U262" s="25" t="str">
        <f t="shared" si="65"/>
        <v/>
      </c>
    </row>
    <row r="263" spans="2:21" ht="16.5" x14ac:dyDescent="0.3">
      <c r="B263" s="26"/>
      <c r="C263" s="22" t="str">
        <f>IF(B263="","",VLOOKUP(B263,LISTAS!$F$5:$G$1006,2,0))</f>
        <v/>
      </c>
      <c r="D263" s="35"/>
      <c r="E263" s="35"/>
      <c r="F263" s="35" t="str">
        <f t="shared" si="54"/>
        <v/>
      </c>
      <c r="G263" s="5"/>
      <c r="H263" s="48" t="str">
        <f t="shared" si="57"/>
        <v/>
      </c>
      <c r="I263" s="63" t="str">
        <f t="shared" si="58"/>
        <v/>
      </c>
      <c r="J263" s="63" t="str">
        <f t="shared" si="59"/>
        <v/>
      </c>
      <c r="K263" s="48" t="str">
        <f t="shared" si="55"/>
        <v/>
      </c>
      <c r="L263" s="69" t="str">
        <f t="shared" si="56"/>
        <v/>
      </c>
      <c r="M263" s="67" t="str">
        <f t="shared" si="60"/>
        <v/>
      </c>
      <c r="N263" s="49">
        <v>45</v>
      </c>
      <c r="O263" s="28"/>
      <c r="P263" s="47" t="str">
        <f t="shared" si="61"/>
        <v/>
      </c>
      <c r="Q263" s="24" t="str">
        <f t="shared" si="62"/>
        <v/>
      </c>
      <c r="R263" s="24" t="str">
        <f>IF($L263="","",VLOOKUP(Q263,LISTAS!$F$5:$G$1006,2,0))</f>
        <v/>
      </c>
      <c r="S263" s="36" t="str">
        <f t="shared" si="63"/>
        <v/>
      </c>
      <c r="T263" s="25" t="str">
        <f t="shared" si="64"/>
        <v/>
      </c>
      <c r="U263" s="25" t="str">
        <f t="shared" si="65"/>
        <v/>
      </c>
    </row>
    <row r="264" spans="2:21" ht="16.5" x14ac:dyDescent="0.3">
      <c r="B264" s="26"/>
      <c r="C264" s="22" t="str">
        <f>IF(B264="","",VLOOKUP(B264,LISTAS!$F$5:$G$1006,2,0))</f>
        <v/>
      </c>
      <c r="D264" s="35"/>
      <c r="E264" s="35"/>
      <c r="F264" s="35" t="str">
        <f t="shared" si="54"/>
        <v/>
      </c>
      <c r="G264" s="5"/>
      <c r="H264" s="48" t="str">
        <f t="shared" si="57"/>
        <v/>
      </c>
      <c r="I264" s="63" t="str">
        <f t="shared" si="58"/>
        <v/>
      </c>
      <c r="J264" s="63" t="str">
        <f t="shared" si="59"/>
        <v/>
      </c>
      <c r="K264" s="48" t="str">
        <f t="shared" si="55"/>
        <v/>
      </c>
      <c r="L264" s="69" t="str">
        <f t="shared" si="56"/>
        <v/>
      </c>
      <c r="M264" s="67" t="str">
        <f t="shared" si="60"/>
        <v/>
      </c>
      <c r="N264" s="49">
        <v>46</v>
      </c>
      <c r="O264" s="28"/>
      <c r="P264" s="47" t="str">
        <f t="shared" si="61"/>
        <v/>
      </c>
      <c r="Q264" s="24" t="str">
        <f t="shared" si="62"/>
        <v/>
      </c>
      <c r="R264" s="24" t="str">
        <f>IF($L264="","",VLOOKUP(Q264,LISTAS!$F$5:$G$1006,2,0))</f>
        <v/>
      </c>
      <c r="S264" s="36" t="str">
        <f t="shared" si="63"/>
        <v/>
      </c>
      <c r="T264" s="25" t="str">
        <f t="shared" si="64"/>
        <v/>
      </c>
      <c r="U264" s="25" t="str">
        <f t="shared" si="65"/>
        <v/>
      </c>
    </row>
    <row r="265" spans="2:21" ht="16.5" x14ac:dyDescent="0.3">
      <c r="B265" s="26"/>
      <c r="C265" s="22" t="str">
        <f>IF(B265="","",VLOOKUP(B265,LISTAS!$F$5:$G$1006,2,0))</f>
        <v/>
      </c>
      <c r="D265" s="35"/>
      <c r="E265" s="35"/>
      <c r="F265" s="35" t="str">
        <f t="shared" si="54"/>
        <v/>
      </c>
      <c r="G265" s="5"/>
      <c r="H265" s="48" t="str">
        <f t="shared" si="57"/>
        <v/>
      </c>
      <c r="I265" s="63" t="str">
        <f t="shared" si="58"/>
        <v/>
      </c>
      <c r="J265" s="63" t="str">
        <f t="shared" si="59"/>
        <v/>
      </c>
      <c r="K265" s="48" t="str">
        <f t="shared" si="55"/>
        <v/>
      </c>
      <c r="L265" s="69" t="str">
        <f t="shared" si="56"/>
        <v/>
      </c>
      <c r="M265" s="67" t="str">
        <f t="shared" si="60"/>
        <v/>
      </c>
      <c r="N265" s="49">
        <v>47</v>
      </c>
      <c r="O265" s="28"/>
      <c r="P265" s="47" t="str">
        <f t="shared" si="61"/>
        <v/>
      </c>
      <c r="Q265" s="24" t="str">
        <f t="shared" si="62"/>
        <v/>
      </c>
      <c r="R265" s="24" t="str">
        <f>IF($L265="","",VLOOKUP(Q265,LISTAS!$F$5:$G$1006,2,0))</f>
        <v/>
      </c>
      <c r="S265" s="36" t="str">
        <f t="shared" si="63"/>
        <v/>
      </c>
      <c r="T265" s="25" t="str">
        <f t="shared" si="64"/>
        <v/>
      </c>
      <c r="U265" s="25" t="str">
        <f t="shared" si="65"/>
        <v/>
      </c>
    </row>
    <row r="266" spans="2:21" ht="16.5" x14ac:dyDescent="0.3">
      <c r="B266" s="26"/>
      <c r="C266" s="22" t="str">
        <f>IF(B266="","",VLOOKUP(B266,LISTAS!$F$5:$G$1006,2,0))</f>
        <v/>
      </c>
      <c r="D266" s="35"/>
      <c r="E266" s="35"/>
      <c r="F266" s="35" t="str">
        <f t="shared" si="54"/>
        <v/>
      </c>
      <c r="G266" s="5"/>
      <c r="H266" s="48" t="str">
        <f t="shared" si="57"/>
        <v/>
      </c>
      <c r="I266" s="63" t="str">
        <f t="shared" si="58"/>
        <v/>
      </c>
      <c r="J266" s="63" t="str">
        <f t="shared" si="59"/>
        <v/>
      </c>
      <c r="K266" s="48" t="str">
        <f t="shared" si="55"/>
        <v/>
      </c>
      <c r="L266" s="69" t="str">
        <f t="shared" si="56"/>
        <v/>
      </c>
      <c r="M266" s="67" t="str">
        <f t="shared" si="60"/>
        <v/>
      </c>
      <c r="N266" s="49">
        <v>48</v>
      </c>
      <c r="O266" s="28"/>
      <c r="P266" s="47" t="str">
        <f t="shared" si="61"/>
        <v/>
      </c>
      <c r="Q266" s="24" t="str">
        <f t="shared" si="62"/>
        <v/>
      </c>
      <c r="R266" s="24" t="str">
        <f>IF($L266="","",VLOOKUP(Q266,LISTAS!$F$5:$G$1006,2,0))</f>
        <v/>
      </c>
      <c r="S266" s="36" t="str">
        <f t="shared" si="63"/>
        <v/>
      </c>
      <c r="T266" s="25" t="str">
        <f t="shared" si="64"/>
        <v/>
      </c>
      <c r="U266" s="25" t="str">
        <f t="shared" si="65"/>
        <v/>
      </c>
    </row>
    <row r="267" spans="2:21" ht="16.5" x14ac:dyDescent="0.3">
      <c r="B267" s="26"/>
      <c r="C267" s="22" t="str">
        <f>IF(B267="","",VLOOKUP(B267,LISTAS!$F$5:$G$1006,2,0))</f>
        <v/>
      </c>
      <c r="D267" s="35"/>
      <c r="E267" s="35"/>
      <c r="F267" s="35" t="str">
        <f t="shared" si="54"/>
        <v/>
      </c>
      <c r="G267" s="5"/>
      <c r="H267" s="48" t="str">
        <f t="shared" si="57"/>
        <v/>
      </c>
      <c r="I267" s="63" t="str">
        <f t="shared" si="58"/>
        <v/>
      </c>
      <c r="J267" s="63" t="str">
        <f t="shared" si="59"/>
        <v/>
      </c>
      <c r="K267" s="48" t="str">
        <f t="shared" si="55"/>
        <v/>
      </c>
      <c r="L267" s="69" t="str">
        <f t="shared" si="56"/>
        <v/>
      </c>
      <c r="M267" s="67" t="str">
        <f t="shared" si="60"/>
        <v/>
      </c>
      <c r="N267" s="49">
        <v>49</v>
      </c>
      <c r="O267" s="28"/>
      <c r="P267" s="47" t="str">
        <f t="shared" si="61"/>
        <v/>
      </c>
      <c r="Q267" s="24" t="str">
        <f t="shared" si="62"/>
        <v/>
      </c>
      <c r="R267" s="24" t="str">
        <f>IF($L267="","",VLOOKUP(Q267,LISTAS!$F$5:$G$1006,2,0))</f>
        <v/>
      </c>
      <c r="S267" s="36" t="str">
        <f t="shared" si="63"/>
        <v/>
      </c>
      <c r="T267" s="25" t="str">
        <f t="shared" si="64"/>
        <v/>
      </c>
      <c r="U267" s="25" t="str">
        <f t="shared" si="65"/>
        <v/>
      </c>
    </row>
    <row r="268" spans="2:21" ht="16.5" x14ac:dyDescent="0.3">
      <c r="B268" s="26"/>
      <c r="C268" s="22" t="str">
        <f>IF(B268="","",VLOOKUP(B268,LISTAS!$F$5:$G$1006,2,0))</f>
        <v/>
      </c>
      <c r="D268" s="35"/>
      <c r="E268" s="35"/>
      <c r="F268" s="35" t="str">
        <f t="shared" si="54"/>
        <v/>
      </c>
      <c r="G268" s="5"/>
      <c r="H268" s="48" t="str">
        <f t="shared" si="57"/>
        <v/>
      </c>
      <c r="I268" s="63" t="str">
        <f t="shared" si="58"/>
        <v/>
      </c>
      <c r="J268" s="63" t="str">
        <f t="shared" si="59"/>
        <v/>
      </c>
      <c r="K268" s="48" t="str">
        <f t="shared" si="55"/>
        <v/>
      </c>
      <c r="L268" s="69" t="str">
        <f t="shared" si="56"/>
        <v/>
      </c>
      <c r="M268" s="67" t="str">
        <f t="shared" si="60"/>
        <v/>
      </c>
      <c r="N268" s="49">
        <v>50</v>
      </c>
      <c r="O268" s="28"/>
      <c r="P268" s="47" t="str">
        <f t="shared" si="61"/>
        <v/>
      </c>
      <c r="Q268" s="24" t="str">
        <f t="shared" si="62"/>
        <v/>
      </c>
      <c r="R268" s="24" t="str">
        <f>IF($L268="","",VLOOKUP(Q268,LISTAS!$F$5:$G$1006,2,0))</f>
        <v/>
      </c>
      <c r="S268" s="36" t="str">
        <f t="shared" si="63"/>
        <v/>
      </c>
      <c r="T268" s="25" t="str">
        <f t="shared" si="64"/>
        <v/>
      </c>
      <c r="U268" s="25" t="str">
        <f t="shared" si="65"/>
        <v/>
      </c>
    </row>
    <row r="269" spans="2:21" ht="16.5" x14ac:dyDescent="0.3">
      <c r="B269" s="26"/>
      <c r="C269" s="22" t="str">
        <f>IF(B269="","",VLOOKUP(B269,LISTAS!$F$5:$G$1006,2,0))</f>
        <v/>
      </c>
      <c r="D269" s="35"/>
      <c r="E269" s="35"/>
      <c r="F269" s="35" t="str">
        <f t="shared" si="54"/>
        <v/>
      </c>
      <c r="G269" s="5"/>
      <c r="H269" s="48" t="str">
        <f t="shared" si="57"/>
        <v/>
      </c>
      <c r="I269" s="63" t="str">
        <f t="shared" si="58"/>
        <v/>
      </c>
      <c r="J269" s="63" t="str">
        <f t="shared" si="59"/>
        <v/>
      </c>
      <c r="K269" s="48" t="str">
        <f t="shared" si="55"/>
        <v/>
      </c>
      <c r="L269" s="69" t="str">
        <f t="shared" si="56"/>
        <v/>
      </c>
      <c r="M269" s="67" t="str">
        <f t="shared" si="60"/>
        <v/>
      </c>
      <c r="N269" s="49">
        <v>51</v>
      </c>
      <c r="O269" s="28"/>
      <c r="P269" s="47" t="str">
        <f t="shared" si="61"/>
        <v/>
      </c>
      <c r="Q269" s="24" t="str">
        <f t="shared" si="62"/>
        <v/>
      </c>
      <c r="R269" s="24" t="str">
        <f>IF($L269="","",VLOOKUP(Q269,LISTAS!$F$5:$G$1006,2,0))</f>
        <v/>
      </c>
      <c r="S269" s="36" t="str">
        <f t="shared" si="63"/>
        <v/>
      </c>
      <c r="T269" s="25" t="str">
        <f t="shared" si="64"/>
        <v/>
      </c>
      <c r="U269" s="25" t="str">
        <f t="shared" si="65"/>
        <v/>
      </c>
    </row>
    <row r="270" spans="2:21" ht="16.5" x14ac:dyDescent="0.3">
      <c r="B270" s="26"/>
      <c r="C270" s="22" t="str">
        <f>IF(B270="","",VLOOKUP(B270,LISTAS!$F$5:$G$1006,2,0))</f>
        <v/>
      </c>
      <c r="D270" s="35"/>
      <c r="E270" s="35"/>
      <c r="F270" s="35" t="str">
        <f t="shared" si="54"/>
        <v/>
      </c>
      <c r="G270" s="5"/>
      <c r="H270" s="48" t="str">
        <f t="shared" si="57"/>
        <v/>
      </c>
      <c r="I270" s="63" t="str">
        <f t="shared" si="58"/>
        <v/>
      </c>
      <c r="J270" s="63" t="str">
        <f t="shared" si="59"/>
        <v/>
      </c>
      <c r="K270" s="48" t="str">
        <f t="shared" si="55"/>
        <v/>
      </c>
      <c r="L270" s="69" t="str">
        <f t="shared" si="56"/>
        <v/>
      </c>
      <c r="M270" s="67" t="str">
        <f t="shared" si="60"/>
        <v/>
      </c>
      <c r="N270" s="49">
        <v>52</v>
      </c>
      <c r="O270" s="28"/>
      <c r="P270" s="47" t="str">
        <f t="shared" si="61"/>
        <v/>
      </c>
      <c r="Q270" s="24" t="str">
        <f t="shared" si="62"/>
        <v/>
      </c>
      <c r="R270" s="24" t="str">
        <f>IF($L270="","",VLOOKUP(Q270,LISTAS!$F$5:$G$1006,2,0))</f>
        <v/>
      </c>
      <c r="S270" s="36" t="str">
        <f t="shared" si="63"/>
        <v/>
      </c>
      <c r="T270" s="25" t="str">
        <f t="shared" si="64"/>
        <v/>
      </c>
      <c r="U270" s="25" t="str">
        <f t="shared" si="65"/>
        <v/>
      </c>
    </row>
    <row r="271" spans="2:21" ht="16.5" x14ac:dyDescent="0.3">
      <c r="B271" s="26"/>
      <c r="C271" s="22" t="str">
        <f>IF(B271="","",VLOOKUP(B271,LISTAS!$F$5:$G$1006,2,0))</f>
        <v/>
      </c>
      <c r="D271" s="35"/>
      <c r="E271" s="35"/>
      <c r="F271" s="35" t="str">
        <f t="shared" si="54"/>
        <v/>
      </c>
      <c r="G271" s="5"/>
      <c r="H271" s="48" t="str">
        <f t="shared" si="57"/>
        <v/>
      </c>
      <c r="I271" s="63" t="str">
        <f t="shared" si="58"/>
        <v/>
      </c>
      <c r="J271" s="63" t="str">
        <f t="shared" si="59"/>
        <v/>
      </c>
      <c r="K271" s="48" t="str">
        <f t="shared" si="55"/>
        <v/>
      </c>
      <c r="L271" s="69" t="str">
        <f t="shared" si="56"/>
        <v/>
      </c>
      <c r="M271" s="67" t="str">
        <f t="shared" si="60"/>
        <v/>
      </c>
      <c r="N271" s="49">
        <v>53</v>
      </c>
      <c r="O271" s="28"/>
      <c r="P271" s="47" t="str">
        <f t="shared" si="61"/>
        <v/>
      </c>
      <c r="Q271" s="24" t="str">
        <f t="shared" si="62"/>
        <v/>
      </c>
      <c r="R271" s="24" t="str">
        <f>IF($L271="","",VLOOKUP(Q271,LISTAS!$F$5:$G$1006,2,0))</f>
        <v/>
      </c>
      <c r="S271" s="36" t="str">
        <f t="shared" si="63"/>
        <v/>
      </c>
      <c r="T271" s="25" t="str">
        <f t="shared" si="64"/>
        <v/>
      </c>
      <c r="U271" s="25" t="str">
        <f t="shared" si="65"/>
        <v/>
      </c>
    </row>
    <row r="272" spans="2:21" ht="16.5" x14ac:dyDescent="0.3">
      <c r="B272" s="26"/>
      <c r="C272" s="22" t="str">
        <f>IF(B272="","",VLOOKUP(B272,LISTAS!$F$5:$G$1006,2,0))</f>
        <v/>
      </c>
      <c r="D272" s="35"/>
      <c r="E272" s="35"/>
      <c r="F272" s="35" t="str">
        <f t="shared" si="54"/>
        <v/>
      </c>
      <c r="G272" s="5"/>
      <c r="H272" s="48" t="str">
        <f t="shared" si="57"/>
        <v/>
      </c>
      <c r="I272" s="63" t="str">
        <f t="shared" si="58"/>
        <v/>
      </c>
      <c r="J272" s="63" t="str">
        <f t="shared" si="59"/>
        <v/>
      </c>
      <c r="K272" s="48" t="str">
        <f t="shared" si="55"/>
        <v/>
      </c>
      <c r="L272" s="69" t="str">
        <f t="shared" si="56"/>
        <v/>
      </c>
      <c r="M272" s="67" t="str">
        <f t="shared" si="60"/>
        <v/>
      </c>
      <c r="N272" s="49">
        <v>54</v>
      </c>
      <c r="O272" s="28"/>
      <c r="P272" s="47" t="str">
        <f t="shared" si="61"/>
        <v/>
      </c>
      <c r="Q272" s="24" t="str">
        <f t="shared" si="62"/>
        <v/>
      </c>
      <c r="R272" s="24" t="str">
        <f>IF($L272="","",VLOOKUP(Q272,LISTAS!$F$5:$G$1006,2,0))</f>
        <v/>
      </c>
      <c r="S272" s="36" t="str">
        <f t="shared" si="63"/>
        <v/>
      </c>
      <c r="T272" s="25" t="str">
        <f t="shared" si="64"/>
        <v/>
      </c>
      <c r="U272" s="25" t="str">
        <f t="shared" si="65"/>
        <v/>
      </c>
    </row>
    <row r="273" spans="2:21" ht="16.5" x14ac:dyDescent="0.3">
      <c r="B273" s="26"/>
      <c r="C273" s="22" t="str">
        <f>IF(B273="","",VLOOKUP(B273,LISTAS!$F$5:$G$1006,2,0))</f>
        <v/>
      </c>
      <c r="D273" s="35"/>
      <c r="E273" s="35"/>
      <c r="F273" s="35" t="str">
        <f t="shared" si="54"/>
        <v/>
      </c>
      <c r="G273" s="5"/>
      <c r="H273" s="48" t="str">
        <f t="shared" si="57"/>
        <v/>
      </c>
      <c r="I273" s="63" t="str">
        <f t="shared" si="58"/>
        <v/>
      </c>
      <c r="J273" s="63" t="str">
        <f t="shared" si="59"/>
        <v/>
      </c>
      <c r="K273" s="48" t="str">
        <f t="shared" si="55"/>
        <v/>
      </c>
      <c r="L273" s="69" t="str">
        <f t="shared" si="56"/>
        <v/>
      </c>
      <c r="M273" s="67" t="str">
        <f t="shared" si="60"/>
        <v/>
      </c>
      <c r="N273" s="49">
        <v>55</v>
      </c>
      <c r="O273" s="28"/>
      <c r="P273" s="47" t="str">
        <f t="shared" si="61"/>
        <v/>
      </c>
      <c r="Q273" s="24" t="str">
        <f t="shared" si="62"/>
        <v/>
      </c>
      <c r="R273" s="24" t="str">
        <f>IF($L273="","",VLOOKUP(Q273,LISTAS!$F$5:$G$1006,2,0))</f>
        <v/>
      </c>
      <c r="S273" s="36" t="str">
        <f t="shared" si="63"/>
        <v/>
      </c>
      <c r="T273" s="25" t="str">
        <f t="shared" si="64"/>
        <v/>
      </c>
      <c r="U273" s="25" t="str">
        <f t="shared" si="65"/>
        <v/>
      </c>
    </row>
    <row r="274" spans="2:21" ht="16.5" x14ac:dyDescent="0.3">
      <c r="B274" s="26"/>
      <c r="C274" s="22" t="str">
        <f>IF(B274="","",VLOOKUP(B274,LISTAS!$F$5:$G$1006,2,0))</f>
        <v/>
      </c>
      <c r="D274" s="35"/>
      <c r="E274" s="35"/>
      <c r="F274" s="35" t="str">
        <f t="shared" si="54"/>
        <v/>
      </c>
      <c r="G274" s="5"/>
      <c r="H274" s="48" t="str">
        <f t="shared" si="57"/>
        <v/>
      </c>
      <c r="I274" s="63" t="str">
        <f t="shared" si="58"/>
        <v/>
      </c>
      <c r="J274" s="63" t="str">
        <f t="shared" si="59"/>
        <v/>
      </c>
      <c r="K274" s="48" t="str">
        <f t="shared" si="55"/>
        <v/>
      </c>
      <c r="L274" s="69" t="str">
        <f t="shared" si="56"/>
        <v/>
      </c>
      <c r="M274" s="67" t="str">
        <f t="shared" si="60"/>
        <v/>
      </c>
      <c r="N274" s="49">
        <v>56</v>
      </c>
      <c r="O274" s="28"/>
      <c r="P274" s="47" t="str">
        <f t="shared" si="61"/>
        <v/>
      </c>
      <c r="Q274" s="24" t="str">
        <f t="shared" si="62"/>
        <v/>
      </c>
      <c r="R274" s="24" t="str">
        <f>IF($L274="","",VLOOKUP(Q274,LISTAS!$F$5:$G$1006,2,0))</f>
        <v/>
      </c>
      <c r="S274" s="36" t="str">
        <f t="shared" si="63"/>
        <v/>
      </c>
      <c r="T274" s="25" t="str">
        <f t="shared" si="64"/>
        <v/>
      </c>
      <c r="U274" s="25" t="str">
        <f t="shared" si="65"/>
        <v/>
      </c>
    </row>
    <row r="275" spans="2:21" ht="16.5" x14ac:dyDescent="0.3">
      <c r="B275" s="26"/>
      <c r="C275" s="22" t="str">
        <f>IF(B275="","",VLOOKUP(B275,LISTAS!$F$5:$G$1006,2,0))</f>
        <v/>
      </c>
      <c r="D275" s="35"/>
      <c r="E275" s="35"/>
      <c r="F275" s="35" t="str">
        <f t="shared" si="54"/>
        <v/>
      </c>
      <c r="G275" s="5"/>
      <c r="H275" s="48" t="str">
        <f t="shared" si="57"/>
        <v/>
      </c>
      <c r="I275" s="63" t="str">
        <f t="shared" si="58"/>
        <v/>
      </c>
      <c r="J275" s="63" t="str">
        <f t="shared" si="59"/>
        <v/>
      </c>
      <c r="K275" s="48" t="str">
        <f t="shared" si="55"/>
        <v/>
      </c>
      <c r="L275" s="69" t="str">
        <f t="shared" si="56"/>
        <v/>
      </c>
      <c r="M275" s="67" t="str">
        <f t="shared" si="60"/>
        <v/>
      </c>
      <c r="N275" s="49">
        <v>57</v>
      </c>
      <c r="O275" s="28"/>
      <c r="P275" s="47" t="str">
        <f t="shared" si="61"/>
        <v/>
      </c>
      <c r="Q275" s="24" t="str">
        <f t="shared" si="62"/>
        <v/>
      </c>
      <c r="R275" s="24" t="str">
        <f>IF($L275="","",VLOOKUP(Q275,LISTAS!$F$5:$G$1006,2,0))</f>
        <v/>
      </c>
      <c r="S275" s="36" t="str">
        <f t="shared" si="63"/>
        <v/>
      </c>
      <c r="T275" s="25" t="str">
        <f t="shared" si="64"/>
        <v/>
      </c>
      <c r="U275" s="25" t="str">
        <f t="shared" si="65"/>
        <v/>
      </c>
    </row>
    <row r="276" spans="2:21" ht="16.5" x14ac:dyDescent="0.3">
      <c r="B276" s="26"/>
      <c r="C276" s="22" t="str">
        <f>IF(B276="","",VLOOKUP(B276,LISTAS!$F$5:$G$1006,2,0))</f>
        <v/>
      </c>
      <c r="D276" s="35"/>
      <c r="E276" s="35"/>
      <c r="F276" s="35" t="str">
        <f t="shared" si="54"/>
        <v/>
      </c>
      <c r="G276" s="5"/>
      <c r="H276" s="48" t="str">
        <f t="shared" si="57"/>
        <v/>
      </c>
      <c r="I276" s="63" t="str">
        <f t="shared" si="58"/>
        <v/>
      </c>
      <c r="J276" s="63" t="str">
        <f t="shared" si="59"/>
        <v/>
      </c>
      <c r="K276" s="48" t="str">
        <f t="shared" si="55"/>
        <v/>
      </c>
      <c r="L276" s="69" t="str">
        <f t="shared" si="56"/>
        <v/>
      </c>
      <c r="M276" s="67" t="str">
        <f t="shared" si="60"/>
        <v/>
      </c>
      <c r="N276" s="49">
        <v>58</v>
      </c>
      <c r="O276" s="28"/>
      <c r="P276" s="47" t="str">
        <f t="shared" si="61"/>
        <v/>
      </c>
      <c r="Q276" s="24" t="str">
        <f t="shared" si="62"/>
        <v/>
      </c>
      <c r="R276" s="24" t="str">
        <f>IF($L276="","",VLOOKUP(Q276,LISTAS!$F$5:$G$1006,2,0))</f>
        <v/>
      </c>
      <c r="S276" s="36" t="str">
        <f t="shared" si="63"/>
        <v/>
      </c>
      <c r="T276" s="25" t="str">
        <f t="shared" si="64"/>
        <v/>
      </c>
      <c r="U276" s="25" t="str">
        <f t="shared" si="65"/>
        <v/>
      </c>
    </row>
    <row r="277" spans="2:21" ht="16.5" x14ac:dyDescent="0.3">
      <c r="B277" s="26"/>
      <c r="C277" s="22" t="str">
        <f>IF(B277="","",VLOOKUP(B277,LISTAS!$F$5:$G$1006,2,0))</f>
        <v/>
      </c>
      <c r="D277" s="35"/>
      <c r="E277" s="35"/>
      <c r="F277" s="35" t="str">
        <f t="shared" si="54"/>
        <v/>
      </c>
      <c r="G277" s="5"/>
      <c r="H277" s="48" t="str">
        <f t="shared" si="57"/>
        <v/>
      </c>
      <c r="I277" s="63" t="str">
        <f t="shared" si="58"/>
        <v/>
      </c>
      <c r="J277" s="63" t="str">
        <f t="shared" si="59"/>
        <v/>
      </c>
      <c r="K277" s="48" t="str">
        <f t="shared" si="55"/>
        <v/>
      </c>
      <c r="L277" s="69" t="str">
        <f t="shared" si="56"/>
        <v/>
      </c>
      <c r="M277" s="67" t="str">
        <f t="shared" si="60"/>
        <v/>
      </c>
      <c r="N277" s="49">
        <v>59</v>
      </c>
      <c r="O277" s="28"/>
      <c r="P277" s="47" t="str">
        <f t="shared" si="61"/>
        <v/>
      </c>
      <c r="Q277" s="24" t="str">
        <f t="shared" si="62"/>
        <v/>
      </c>
      <c r="R277" s="24" t="str">
        <f>IF($L277="","",VLOOKUP(Q277,LISTAS!$F$5:$G$1006,2,0))</f>
        <v/>
      </c>
      <c r="S277" s="36" t="str">
        <f t="shared" si="63"/>
        <v/>
      </c>
      <c r="T277" s="25" t="str">
        <f t="shared" si="64"/>
        <v/>
      </c>
      <c r="U277" s="25" t="str">
        <f t="shared" si="65"/>
        <v/>
      </c>
    </row>
    <row r="278" spans="2:21" ht="16.5" x14ac:dyDescent="0.3">
      <c r="B278" s="26"/>
      <c r="C278" s="22" t="str">
        <f>IF(B278="","",VLOOKUP(B278,LISTAS!$F$5:$G$1006,2,0))</f>
        <v/>
      </c>
      <c r="D278" s="35"/>
      <c r="E278" s="35"/>
      <c r="F278" s="35" t="str">
        <f t="shared" si="54"/>
        <v/>
      </c>
      <c r="G278" s="5"/>
      <c r="H278" s="48" t="str">
        <f t="shared" si="57"/>
        <v/>
      </c>
      <c r="I278" s="63" t="str">
        <f t="shared" si="58"/>
        <v/>
      </c>
      <c r="J278" s="63" t="str">
        <f t="shared" si="59"/>
        <v/>
      </c>
      <c r="K278" s="48" t="str">
        <f t="shared" si="55"/>
        <v/>
      </c>
      <c r="L278" s="69" t="str">
        <f t="shared" si="56"/>
        <v/>
      </c>
      <c r="M278" s="67" t="str">
        <f t="shared" si="60"/>
        <v/>
      </c>
      <c r="N278" s="49">
        <v>60</v>
      </c>
      <c r="O278" s="28"/>
      <c r="P278" s="47" t="str">
        <f t="shared" si="61"/>
        <v/>
      </c>
      <c r="Q278" s="24" t="str">
        <f t="shared" si="62"/>
        <v/>
      </c>
      <c r="R278" s="24" t="str">
        <f>IF($L278="","",VLOOKUP(Q278,LISTAS!$F$5:$G$1006,2,0))</f>
        <v/>
      </c>
      <c r="S278" s="36" t="str">
        <f t="shared" si="63"/>
        <v/>
      </c>
      <c r="T278" s="25" t="str">
        <f t="shared" si="64"/>
        <v/>
      </c>
      <c r="U278" s="25" t="str">
        <f t="shared" si="65"/>
        <v/>
      </c>
    </row>
    <row r="279" spans="2:21" ht="16.5" x14ac:dyDescent="0.3">
      <c r="B279" s="26"/>
      <c r="C279" s="22" t="str">
        <f>IF(B279="","",VLOOKUP(B279,LISTAS!$F$5:$G$1006,2,0))</f>
        <v/>
      </c>
      <c r="D279" s="35"/>
      <c r="E279" s="35"/>
      <c r="F279" s="35" t="str">
        <f t="shared" si="54"/>
        <v/>
      </c>
      <c r="G279" s="5"/>
      <c r="H279" s="48" t="str">
        <f t="shared" si="57"/>
        <v/>
      </c>
      <c r="I279" s="63" t="str">
        <f t="shared" si="58"/>
        <v/>
      </c>
      <c r="J279" s="63" t="str">
        <f t="shared" si="59"/>
        <v/>
      </c>
      <c r="K279" s="48" t="str">
        <f t="shared" si="55"/>
        <v/>
      </c>
      <c r="L279" s="69" t="str">
        <f t="shared" si="56"/>
        <v/>
      </c>
      <c r="M279" s="67" t="str">
        <f t="shared" si="60"/>
        <v/>
      </c>
      <c r="N279" s="49">
        <v>61</v>
      </c>
      <c r="O279" s="28"/>
      <c r="P279" s="47" t="str">
        <f t="shared" si="61"/>
        <v/>
      </c>
      <c r="Q279" s="24" t="str">
        <f t="shared" si="62"/>
        <v/>
      </c>
      <c r="R279" s="24" t="str">
        <f>IF($L279="","",VLOOKUP(Q279,LISTAS!$F$5:$G$1006,2,0))</f>
        <v/>
      </c>
      <c r="S279" s="36" t="str">
        <f t="shared" si="63"/>
        <v/>
      </c>
      <c r="T279" s="25" t="str">
        <f t="shared" si="64"/>
        <v/>
      </c>
      <c r="U279" s="25" t="str">
        <f t="shared" si="65"/>
        <v/>
      </c>
    </row>
    <row r="280" spans="2:21" ht="16.5" x14ac:dyDescent="0.3">
      <c r="B280" s="26"/>
      <c r="C280" s="22" t="str">
        <f>IF(B280="","",VLOOKUP(B280,LISTAS!$F$5:$G$1006,2,0))</f>
        <v/>
      </c>
      <c r="D280" s="35"/>
      <c r="E280" s="35"/>
      <c r="F280" s="35" t="str">
        <f t="shared" si="54"/>
        <v/>
      </c>
      <c r="G280" s="5"/>
      <c r="H280" s="48" t="str">
        <f t="shared" si="57"/>
        <v/>
      </c>
      <c r="I280" s="63" t="str">
        <f t="shared" si="58"/>
        <v/>
      </c>
      <c r="J280" s="63" t="str">
        <f t="shared" si="59"/>
        <v/>
      </c>
      <c r="K280" s="48" t="str">
        <f t="shared" si="55"/>
        <v/>
      </c>
      <c r="L280" s="69" t="str">
        <f t="shared" si="56"/>
        <v/>
      </c>
      <c r="M280" s="67" t="str">
        <f t="shared" si="60"/>
        <v/>
      </c>
      <c r="N280" s="49">
        <v>62</v>
      </c>
      <c r="O280" s="28"/>
      <c r="P280" s="47" t="str">
        <f t="shared" si="61"/>
        <v/>
      </c>
      <c r="Q280" s="24" t="str">
        <f t="shared" si="62"/>
        <v/>
      </c>
      <c r="R280" s="24" t="str">
        <f>IF($L280="","",VLOOKUP(Q280,LISTAS!$F$5:$G$1006,2,0))</f>
        <v/>
      </c>
      <c r="S280" s="36" t="str">
        <f t="shared" si="63"/>
        <v/>
      </c>
      <c r="T280" s="25" t="str">
        <f t="shared" si="64"/>
        <v/>
      </c>
      <c r="U280" s="25" t="str">
        <f t="shared" si="65"/>
        <v/>
      </c>
    </row>
    <row r="281" spans="2:21" ht="16.5" x14ac:dyDescent="0.3">
      <c r="B281" s="26"/>
      <c r="C281" s="22" t="str">
        <f>IF(B281="","",VLOOKUP(B281,LISTAS!$F$5:$G$1006,2,0))</f>
        <v/>
      </c>
      <c r="D281" s="35"/>
      <c r="E281" s="35"/>
      <c r="F281" s="35" t="str">
        <f t="shared" si="54"/>
        <v/>
      </c>
      <c r="G281" s="5"/>
      <c r="H281" s="48" t="str">
        <f t="shared" si="57"/>
        <v/>
      </c>
      <c r="I281" s="63" t="str">
        <f t="shared" si="58"/>
        <v/>
      </c>
      <c r="J281" s="63" t="str">
        <f t="shared" si="59"/>
        <v/>
      </c>
      <c r="K281" s="48" t="str">
        <f t="shared" si="55"/>
        <v/>
      </c>
      <c r="L281" s="69" t="str">
        <f t="shared" si="56"/>
        <v/>
      </c>
      <c r="M281" s="67" t="str">
        <f t="shared" si="60"/>
        <v/>
      </c>
      <c r="N281" s="49">
        <v>63</v>
      </c>
      <c r="O281" s="28"/>
      <c r="P281" s="47" t="str">
        <f t="shared" si="61"/>
        <v/>
      </c>
      <c r="Q281" s="24" t="str">
        <f t="shared" si="62"/>
        <v/>
      </c>
      <c r="R281" s="24" t="str">
        <f>IF($L281="","",VLOOKUP(Q281,LISTAS!$F$5:$G$1006,2,0))</f>
        <v/>
      </c>
      <c r="S281" s="36" t="str">
        <f t="shared" si="63"/>
        <v/>
      </c>
      <c r="T281" s="25" t="str">
        <f t="shared" si="64"/>
        <v/>
      </c>
      <c r="U281" s="25" t="str">
        <f t="shared" si="65"/>
        <v/>
      </c>
    </row>
    <row r="282" spans="2:21" ht="16.5" x14ac:dyDescent="0.3">
      <c r="B282" s="26"/>
      <c r="C282" s="22" t="str">
        <f>IF(B282="","",VLOOKUP(B282,LISTAS!$F$5:$G$1006,2,0))</f>
        <v/>
      </c>
      <c r="D282" s="35"/>
      <c r="E282" s="35"/>
      <c r="F282" s="35" t="str">
        <f t="shared" si="54"/>
        <v/>
      </c>
      <c r="G282" s="5"/>
      <c r="H282" s="48" t="str">
        <f t="shared" si="57"/>
        <v/>
      </c>
      <c r="I282" s="63" t="str">
        <f t="shared" si="58"/>
        <v/>
      </c>
      <c r="J282" s="63" t="str">
        <f t="shared" si="59"/>
        <v/>
      </c>
      <c r="K282" s="48" t="str">
        <f t="shared" si="55"/>
        <v/>
      </c>
      <c r="L282" s="69" t="str">
        <f t="shared" si="56"/>
        <v/>
      </c>
      <c r="M282" s="67" t="str">
        <f t="shared" si="60"/>
        <v/>
      </c>
      <c r="N282" s="49">
        <v>64</v>
      </c>
      <c r="O282" s="28"/>
      <c r="P282" s="47" t="str">
        <f t="shared" si="61"/>
        <v/>
      </c>
      <c r="Q282" s="24" t="str">
        <f t="shared" si="62"/>
        <v/>
      </c>
      <c r="R282" s="24" t="str">
        <f>IF($L282="","",VLOOKUP(Q282,LISTAS!$F$5:$G$1006,2,0))</f>
        <v/>
      </c>
      <c r="S282" s="36" t="str">
        <f t="shared" si="63"/>
        <v/>
      </c>
      <c r="T282" s="25" t="str">
        <f t="shared" si="64"/>
        <v/>
      </c>
      <c r="U282" s="25" t="str">
        <f t="shared" si="65"/>
        <v/>
      </c>
    </row>
    <row r="283" spans="2:21" ht="16.5" x14ac:dyDescent="0.3">
      <c r="B283" s="26"/>
      <c r="C283" s="22" t="str">
        <f>IF(B283="","",VLOOKUP(B283,LISTAS!$F$5:$G$1006,2,0))</f>
        <v/>
      </c>
      <c r="D283" s="35"/>
      <c r="E283" s="35"/>
      <c r="F283" s="35" t="str">
        <f t="shared" ref="F283:F318" si="66">IF(D283="",IF(E283="","",SUM(D283:E283)),SUM(D283:E283))</f>
        <v/>
      </c>
      <c r="G283" s="5"/>
      <c r="H283" s="48" t="str">
        <f t="shared" si="57"/>
        <v/>
      </c>
      <c r="I283" s="63" t="str">
        <f t="shared" si="58"/>
        <v/>
      </c>
      <c r="J283" s="63" t="str">
        <f t="shared" si="59"/>
        <v/>
      </c>
      <c r="K283" s="48" t="str">
        <f t="shared" ref="K283:K318" si="67">IF($L283="","",F283)</f>
        <v/>
      </c>
      <c r="L283" s="69" t="str">
        <f t="shared" ref="L283:L318" si="68">H283</f>
        <v/>
      </c>
      <c r="M283" s="67" t="str">
        <f t="shared" si="60"/>
        <v/>
      </c>
      <c r="N283" s="49">
        <v>65</v>
      </c>
      <c r="O283" s="28"/>
      <c r="P283" s="47" t="str">
        <f t="shared" si="61"/>
        <v/>
      </c>
      <c r="Q283" s="24" t="str">
        <f t="shared" si="62"/>
        <v/>
      </c>
      <c r="R283" s="24" t="str">
        <f>IF($L283="","",VLOOKUP(Q283,LISTAS!$F$5:$G$1006,2,0))</f>
        <v/>
      </c>
      <c r="S283" s="36" t="str">
        <f t="shared" si="63"/>
        <v/>
      </c>
      <c r="T283" s="25" t="str">
        <f t="shared" si="64"/>
        <v/>
      </c>
      <c r="U283" s="25" t="str">
        <f t="shared" si="65"/>
        <v/>
      </c>
    </row>
    <row r="284" spans="2:21" ht="16.5" x14ac:dyDescent="0.3">
      <c r="B284" s="26"/>
      <c r="C284" s="22" t="str">
        <f>IF(B284="","",VLOOKUP(B284,LISTAS!$F$5:$G$1006,2,0))</f>
        <v/>
      </c>
      <c r="D284" s="35"/>
      <c r="E284" s="35"/>
      <c r="F284" s="35" t="str">
        <f t="shared" si="66"/>
        <v/>
      </c>
      <c r="G284" s="5"/>
      <c r="H284" s="48" t="str">
        <f t="shared" ref="H284:H318" si="69">IF(F284="","",F284+(ROW(F284)/1000))</f>
        <v/>
      </c>
      <c r="I284" s="63" t="str">
        <f t="shared" ref="I284:I318" si="70">IF($L284="","",IF(B284="","",B284))</f>
        <v/>
      </c>
      <c r="J284" s="63" t="str">
        <f t="shared" ref="J284:J318" si="71">IF($L284="","",IF(C284="","",C284))</f>
        <v/>
      </c>
      <c r="K284" s="48" t="str">
        <f t="shared" si="67"/>
        <v/>
      </c>
      <c r="L284" s="69" t="str">
        <f t="shared" si="68"/>
        <v/>
      </c>
      <c r="M284" s="67" t="str">
        <f t="shared" ref="M284:M318" si="72">IF(L284="","",LARGE($L$219:$L$318,N284))</f>
        <v/>
      </c>
      <c r="N284" s="49">
        <v>66</v>
      </c>
      <c r="O284" s="28"/>
      <c r="P284" s="47" t="str">
        <f t="shared" ref="P284:P318" si="73">IF(S284&lt;&gt;"",_xlfn.RANK.EQ(S284,$S$219:$S$318,0),"")</f>
        <v/>
      </c>
      <c r="Q284" s="24" t="str">
        <f t="shared" ref="Q284:Q318" si="74">IF($L284="","",VLOOKUP(M284,$H$219:$K$318,2,0))</f>
        <v/>
      </c>
      <c r="R284" s="24" t="str">
        <f>IF($L284="","",VLOOKUP(Q284,LISTAS!$F$5:$G$1006,2,0))</f>
        <v/>
      </c>
      <c r="S284" s="36" t="str">
        <f t="shared" ref="S284:S318" si="75">IF($L284="","",VLOOKUP(M284,$H$219:$K$318,4,0))</f>
        <v/>
      </c>
      <c r="T284" s="25" t="str">
        <f t="shared" ref="T284:T318" si="76">IF($P284="","",IF(S284=$U$5,"",IF($P284=1,400,IF($P284=2,340,IF($P284=3,300,IF($P284=4,280,IF($P284=5,270,IF($P284=6,260,IF($P284=7,250,IF($P284=8,240,IF($P284=9,200,IF($P284=10,200,IF($P284=11,200,IF($P284=12,200,IF($P284=13,200,IF($P284=14,200,IF($P284=15,200,IF($P284=16,200,IF($P284&gt;16,"","")))))))))))))))))))</f>
        <v/>
      </c>
      <c r="U284" s="25" t="str">
        <f t="shared" ref="U284:U318" si="77">IF(P284="","",IF($S$5="NÃO","",IF(S284=$U$5,"",IF(P284=1,400,IF(P284=2,340,IF(P284=3,300,IF(P284=4,280,IF(P284=5,270,IF(P284=6,260,IF(P284=7,250,IF(P284=8,240,IF(P284=9,200,IF(P284=10,200,IF(P284=11,200,IF(P284=12,200,IF(P284=13,200,IF(P284=14,200,IF(P284=15,200,IF(P284=16,200,IF(P284&gt;16,"",""))))))))))))))))))))</f>
        <v/>
      </c>
    </row>
    <row r="285" spans="2:21" ht="16.5" x14ac:dyDescent="0.3">
      <c r="B285" s="26"/>
      <c r="C285" s="22" t="str">
        <f>IF(B285="","",VLOOKUP(B285,LISTAS!$F$5:$G$1006,2,0))</f>
        <v/>
      </c>
      <c r="D285" s="35"/>
      <c r="E285" s="35"/>
      <c r="F285" s="35" t="str">
        <f t="shared" si="66"/>
        <v/>
      </c>
      <c r="G285" s="5"/>
      <c r="H285" s="48" t="str">
        <f t="shared" si="69"/>
        <v/>
      </c>
      <c r="I285" s="63" t="str">
        <f t="shared" si="70"/>
        <v/>
      </c>
      <c r="J285" s="63" t="str">
        <f t="shared" si="71"/>
        <v/>
      </c>
      <c r="K285" s="48" t="str">
        <f t="shared" si="67"/>
        <v/>
      </c>
      <c r="L285" s="69" t="str">
        <f t="shared" si="68"/>
        <v/>
      </c>
      <c r="M285" s="67" t="str">
        <f t="shared" si="72"/>
        <v/>
      </c>
      <c r="N285" s="49">
        <v>67</v>
      </c>
      <c r="O285" s="28"/>
      <c r="P285" s="47" t="str">
        <f t="shared" si="73"/>
        <v/>
      </c>
      <c r="Q285" s="24" t="str">
        <f t="shared" si="74"/>
        <v/>
      </c>
      <c r="R285" s="24" t="str">
        <f>IF($L285="","",VLOOKUP(Q285,LISTAS!$F$5:$G$1006,2,0))</f>
        <v/>
      </c>
      <c r="S285" s="36" t="str">
        <f t="shared" si="75"/>
        <v/>
      </c>
      <c r="T285" s="25" t="str">
        <f t="shared" si="76"/>
        <v/>
      </c>
      <c r="U285" s="25" t="str">
        <f t="shared" si="77"/>
        <v/>
      </c>
    </row>
    <row r="286" spans="2:21" ht="16.5" x14ac:dyDescent="0.3">
      <c r="B286" s="26"/>
      <c r="C286" s="22" t="str">
        <f>IF(B286="","",VLOOKUP(B286,LISTAS!$F$5:$G$1006,2,0))</f>
        <v/>
      </c>
      <c r="D286" s="35"/>
      <c r="E286" s="35"/>
      <c r="F286" s="35" t="str">
        <f t="shared" si="66"/>
        <v/>
      </c>
      <c r="G286" s="5"/>
      <c r="H286" s="48" t="str">
        <f t="shared" si="69"/>
        <v/>
      </c>
      <c r="I286" s="63" t="str">
        <f t="shared" si="70"/>
        <v/>
      </c>
      <c r="J286" s="63" t="str">
        <f t="shared" si="71"/>
        <v/>
      </c>
      <c r="K286" s="48" t="str">
        <f t="shared" si="67"/>
        <v/>
      </c>
      <c r="L286" s="69" t="str">
        <f t="shared" si="68"/>
        <v/>
      </c>
      <c r="M286" s="67" t="str">
        <f t="shared" si="72"/>
        <v/>
      </c>
      <c r="N286" s="49">
        <v>68</v>
      </c>
      <c r="O286" s="28"/>
      <c r="P286" s="47" t="str">
        <f t="shared" si="73"/>
        <v/>
      </c>
      <c r="Q286" s="24" t="str">
        <f t="shared" si="74"/>
        <v/>
      </c>
      <c r="R286" s="24" t="str">
        <f>IF($L286="","",VLOOKUP(Q286,LISTAS!$F$5:$G$1006,2,0))</f>
        <v/>
      </c>
      <c r="S286" s="36" t="str">
        <f t="shared" si="75"/>
        <v/>
      </c>
      <c r="T286" s="25" t="str">
        <f t="shared" si="76"/>
        <v/>
      </c>
      <c r="U286" s="25" t="str">
        <f t="shared" si="77"/>
        <v/>
      </c>
    </row>
    <row r="287" spans="2:21" ht="16.5" x14ac:dyDescent="0.3">
      <c r="B287" s="26"/>
      <c r="C287" s="22" t="str">
        <f>IF(B287="","",VLOOKUP(B287,LISTAS!$F$5:$G$1006,2,0))</f>
        <v/>
      </c>
      <c r="D287" s="35"/>
      <c r="E287" s="35"/>
      <c r="F287" s="35" t="str">
        <f t="shared" si="66"/>
        <v/>
      </c>
      <c r="G287" s="5"/>
      <c r="H287" s="48" t="str">
        <f t="shared" si="69"/>
        <v/>
      </c>
      <c r="I287" s="63" t="str">
        <f t="shared" si="70"/>
        <v/>
      </c>
      <c r="J287" s="63" t="str">
        <f t="shared" si="71"/>
        <v/>
      </c>
      <c r="K287" s="48" t="str">
        <f t="shared" si="67"/>
        <v/>
      </c>
      <c r="L287" s="69" t="str">
        <f t="shared" si="68"/>
        <v/>
      </c>
      <c r="M287" s="67" t="str">
        <f t="shared" si="72"/>
        <v/>
      </c>
      <c r="N287" s="49">
        <v>69</v>
      </c>
      <c r="O287" s="28"/>
      <c r="P287" s="47" t="str">
        <f t="shared" si="73"/>
        <v/>
      </c>
      <c r="Q287" s="24" t="str">
        <f t="shared" si="74"/>
        <v/>
      </c>
      <c r="R287" s="24" t="str">
        <f>IF($L287="","",VLOOKUP(Q287,LISTAS!$F$5:$G$1006,2,0))</f>
        <v/>
      </c>
      <c r="S287" s="36" t="str">
        <f t="shared" si="75"/>
        <v/>
      </c>
      <c r="T287" s="25" t="str">
        <f t="shared" si="76"/>
        <v/>
      </c>
      <c r="U287" s="25" t="str">
        <f t="shared" si="77"/>
        <v/>
      </c>
    </row>
    <row r="288" spans="2:21" ht="16.5" x14ac:dyDescent="0.3">
      <c r="B288" s="26"/>
      <c r="C288" s="22" t="str">
        <f>IF(B288="","",VLOOKUP(B288,LISTAS!$F$5:$G$1006,2,0))</f>
        <v/>
      </c>
      <c r="D288" s="35"/>
      <c r="E288" s="35"/>
      <c r="F288" s="35" t="str">
        <f t="shared" si="66"/>
        <v/>
      </c>
      <c r="G288" s="5"/>
      <c r="H288" s="48" t="str">
        <f t="shared" si="69"/>
        <v/>
      </c>
      <c r="I288" s="63" t="str">
        <f t="shared" si="70"/>
        <v/>
      </c>
      <c r="J288" s="63" t="str">
        <f t="shared" si="71"/>
        <v/>
      </c>
      <c r="K288" s="48" t="str">
        <f t="shared" si="67"/>
        <v/>
      </c>
      <c r="L288" s="69" t="str">
        <f t="shared" si="68"/>
        <v/>
      </c>
      <c r="M288" s="67" t="str">
        <f t="shared" si="72"/>
        <v/>
      </c>
      <c r="N288" s="49">
        <v>70</v>
      </c>
      <c r="O288" s="28"/>
      <c r="P288" s="47" t="str">
        <f t="shared" si="73"/>
        <v/>
      </c>
      <c r="Q288" s="24" t="str">
        <f t="shared" si="74"/>
        <v/>
      </c>
      <c r="R288" s="24" t="str">
        <f>IF($L288="","",VLOOKUP(Q288,LISTAS!$F$5:$G$1006,2,0))</f>
        <v/>
      </c>
      <c r="S288" s="36" t="str">
        <f t="shared" si="75"/>
        <v/>
      </c>
      <c r="T288" s="25" t="str">
        <f t="shared" si="76"/>
        <v/>
      </c>
      <c r="U288" s="25" t="str">
        <f t="shared" si="77"/>
        <v/>
      </c>
    </row>
    <row r="289" spans="2:21" ht="16.5" x14ac:dyDescent="0.3">
      <c r="B289" s="26"/>
      <c r="C289" s="22" t="str">
        <f>IF(B289="","",VLOOKUP(B289,LISTAS!$F$5:$G$1006,2,0))</f>
        <v/>
      </c>
      <c r="D289" s="35"/>
      <c r="E289" s="35"/>
      <c r="F289" s="35" t="str">
        <f t="shared" si="66"/>
        <v/>
      </c>
      <c r="G289" s="5"/>
      <c r="H289" s="48" t="str">
        <f t="shared" si="69"/>
        <v/>
      </c>
      <c r="I289" s="63" t="str">
        <f t="shared" si="70"/>
        <v/>
      </c>
      <c r="J289" s="63" t="str">
        <f t="shared" si="71"/>
        <v/>
      </c>
      <c r="K289" s="48" t="str">
        <f t="shared" si="67"/>
        <v/>
      </c>
      <c r="L289" s="69" t="str">
        <f t="shared" si="68"/>
        <v/>
      </c>
      <c r="M289" s="67" t="str">
        <f t="shared" si="72"/>
        <v/>
      </c>
      <c r="N289" s="49">
        <v>71</v>
      </c>
      <c r="O289" s="28"/>
      <c r="P289" s="47" t="str">
        <f t="shared" si="73"/>
        <v/>
      </c>
      <c r="Q289" s="24" t="str">
        <f t="shared" si="74"/>
        <v/>
      </c>
      <c r="R289" s="24" t="str">
        <f>IF($L289="","",VLOOKUP(Q289,LISTAS!$F$5:$G$1006,2,0))</f>
        <v/>
      </c>
      <c r="S289" s="36" t="str">
        <f t="shared" si="75"/>
        <v/>
      </c>
      <c r="T289" s="25" t="str">
        <f t="shared" si="76"/>
        <v/>
      </c>
      <c r="U289" s="25" t="str">
        <f t="shared" si="77"/>
        <v/>
      </c>
    </row>
    <row r="290" spans="2:21" ht="16.5" x14ac:dyDescent="0.3">
      <c r="B290" s="26"/>
      <c r="C290" s="22" t="str">
        <f>IF(B290="","",VLOOKUP(B290,LISTAS!$F$5:$G$1006,2,0))</f>
        <v/>
      </c>
      <c r="D290" s="35"/>
      <c r="E290" s="35"/>
      <c r="F290" s="35" t="str">
        <f t="shared" si="66"/>
        <v/>
      </c>
      <c r="G290" s="5"/>
      <c r="H290" s="48" t="str">
        <f t="shared" si="69"/>
        <v/>
      </c>
      <c r="I290" s="63" t="str">
        <f t="shared" si="70"/>
        <v/>
      </c>
      <c r="J290" s="63" t="str">
        <f t="shared" si="71"/>
        <v/>
      </c>
      <c r="K290" s="48" t="str">
        <f t="shared" si="67"/>
        <v/>
      </c>
      <c r="L290" s="69" t="str">
        <f t="shared" si="68"/>
        <v/>
      </c>
      <c r="M290" s="67" t="str">
        <f t="shared" si="72"/>
        <v/>
      </c>
      <c r="N290" s="49">
        <v>72</v>
      </c>
      <c r="O290" s="28"/>
      <c r="P290" s="47" t="str">
        <f t="shared" si="73"/>
        <v/>
      </c>
      <c r="Q290" s="24" t="str">
        <f t="shared" si="74"/>
        <v/>
      </c>
      <c r="R290" s="24" t="str">
        <f>IF($L290="","",VLOOKUP(Q290,LISTAS!$F$5:$G$1006,2,0))</f>
        <v/>
      </c>
      <c r="S290" s="36" t="str">
        <f t="shared" si="75"/>
        <v/>
      </c>
      <c r="T290" s="25" t="str">
        <f t="shared" si="76"/>
        <v/>
      </c>
      <c r="U290" s="25" t="str">
        <f t="shared" si="77"/>
        <v/>
      </c>
    </row>
    <row r="291" spans="2:21" ht="16.5" x14ac:dyDescent="0.3">
      <c r="B291" s="26"/>
      <c r="C291" s="22" t="str">
        <f>IF(B291="","",VLOOKUP(B291,LISTAS!$F$5:$G$1006,2,0))</f>
        <v/>
      </c>
      <c r="D291" s="35"/>
      <c r="E291" s="35"/>
      <c r="F291" s="35" t="str">
        <f t="shared" si="66"/>
        <v/>
      </c>
      <c r="G291" s="5"/>
      <c r="H291" s="48" t="str">
        <f t="shared" si="69"/>
        <v/>
      </c>
      <c r="I291" s="63" t="str">
        <f t="shared" si="70"/>
        <v/>
      </c>
      <c r="J291" s="63" t="str">
        <f t="shared" si="71"/>
        <v/>
      </c>
      <c r="K291" s="48" t="str">
        <f t="shared" si="67"/>
        <v/>
      </c>
      <c r="L291" s="69" t="str">
        <f t="shared" si="68"/>
        <v/>
      </c>
      <c r="M291" s="67" t="str">
        <f t="shared" si="72"/>
        <v/>
      </c>
      <c r="N291" s="49">
        <v>73</v>
      </c>
      <c r="O291" s="28"/>
      <c r="P291" s="47" t="str">
        <f t="shared" si="73"/>
        <v/>
      </c>
      <c r="Q291" s="24" t="str">
        <f t="shared" si="74"/>
        <v/>
      </c>
      <c r="R291" s="24" t="str">
        <f>IF($L291="","",VLOOKUP(Q291,LISTAS!$F$5:$G$1006,2,0))</f>
        <v/>
      </c>
      <c r="S291" s="36" t="str">
        <f t="shared" si="75"/>
        <v/>
      </c>
      <c r="T291" s="25" t="str">
        <f t="shared" si="76"/>
        <v/>
      </c>
      <c r="U291" s="25" t="str">
        <f t="shared" si="77"/>
        <v/>
      </c>
    </row>
    <row r="292" spans="2:21" ht="16.5" x14ac:dyDescent="0.3">
      <c r="B292" s="26"/>
      <c r="C292" s="22" t="str">
        <f>IF(B292="","",VLOOKUP(B292,LISTAS!$F$5:$G$1006,2,0))</f>
        <v/>
      </c>
      <c r="D292" s="35"/>
      <c r="E292" s="35"/>
      <c r="F292" s="35" t="str">
        <f t="shared" si="66"/>
        <v/>
      </c>
      <c r="G292" s="5"/>
      <c r="H292" s="48" t="str">
        <f t="shared" si="69"/>
        <v/>
      </c>
      <c r="I292" s="63" t="str">
        <f t="shared" si="70"/>
        <v/>
      </c>
      <c r="J292" s="63" t="str">
        <f t="shared" si="71"/>
        <v/>
      </c>
      <c r="K292" s="48" t="str">
        <f t="shared" si="67"/>
        <v/>
      </c>
      <c r="L292" s="69" t="str">
        <f t="shared" si="68"/>
        <v/>
      </c>
      <c r="M292" s="67" t="str">
        <f t="shared" si="72"/>
        <v/>
      </c>
      <c r="N292" s="49">
        <v>74</v>
      </c>
      <c r="O292" s="28"/>
      <c r="P292" s="47" t="str">
        <f t="shared" si="73"/>
        <v/>
      </c>
      <c r="Q292" s="24" t="str">
        <f t="shared" si="74"/>
        <v/>
      </c>
      <c r="R292" s="24" t="str">
        <f>IF($L292="","",VLOOKUP(Q292,LISTAS!$F$5:$G$1006,2,0))</f>
        <v/>
      </c>
      <c r="S292" s="36" t="str">
        <f t="shared" si="75"/>
        <v/>
      </c>
      <c r="T292" s="25" t="str">
        <f t="shared" si="76"/>
        <v/>
      </c>
      <c r="U292" s="25" t="str">
        <f t="shared" si="77"/>
        <v/>
      </c>
    </row>
    <row r="293" spans="2:21" ht="16.5" x14ac:dyDescent="0.3">
      <c r="B293" s="26"/>
      <c r="C293" s="22" t="str">
        <f>IF(B293="","",VLOOKUP(B293,LISTAS!$F$5:$G$1006,2,0))</f>
        <v/>
      </c>
      <c r="D293" s="35"/>
      <c r="E293" s="35"/>
      <c r="F293" s="35" t="str">
        <f t="shared" si="66"/>
        <v/>
      </c>
      <c r="G293" s="5"/>
      <c r="H293" s="48" t="str">
        <f t="shared" si="69"/>
        <v/>
      </c>
      <c r="I293" s="63" t="str">
        <f t="shared" si="70"/>
        <v/>
      </c>
      <c r="J293" s="63" t="str">
        <f t="shared" si="71"/>
        <v/>
      </c>
      <c r="K293" s="48" t="str">
        <f t="shared" si="67"/>
        <v/>
      </c>
      <c r="L293" s="69" t="str">
        <f t="shared" si="68"/>
        <v/>
      </c>
      <c r="M293" s="67" t="str">
        <f t="shared" si="72"/>
        <v/>
      </c>
      <c r="N293" s="49">
        <v>75</v>
      </c>
      <c r="O293" s="28"/>
      <c r="P293" s="47" t="str">
        <f t="shared" si="73"/>
        <v/>
      </c>
      <c r="Q293" s="24" t="str">
        <f t="shared" si="74"/>
        <v/>
      </c>
      <c r="R293" s="24" t="str">
        <f>IF($L293="","",VLOOKUP(Q293,LISTAS!$F$5:$G$1006,2,0))</f>
        <v/>
      </c>
      <c r="S293" s="36" t="str">
        <f t="shared" si="75"/>
        <v/>
      </c>
      <c r="T293" s="25" t="str">
        <f t="shared" si="76"/>
        <v/>
      </c>
      <c r="U293" s="25" t="str">
        <f t="shared" si="77"/>
        <v/>
      </c>
    </row>
    <row r="294" spans="2:21" ht="16.5" x14ac:dyDescent="0.3">
      <c r="B294" s="26"/>
      <c r="C294" s="22" t="str">
        <f>IF(B294="","",VLOOKUP(B294,LISTAS!$F$5:$G$1006,2,0))</f>
        <v/>
      </c>
      <c r="D294" s="35"/>
      <c r="E294" s="35"/>
      <c r="F294" s="35" t="str">
        <f t="shared" si="66"/>
        <v/>
      </c>
      <c r="G294" s="5"/>
      <c r="H294" s="48" t="str">
        <f t="shared" si="69"/>
        <v/>
      </c>
      <c r="I294" s="63" t="str">
        <f t="shared" si="70"/>
        <v/>
      </c>
      <c r="J294" s="63" t="str">
        <f t="shared" si="71"/>
        <v/>
      </c>
      <c r="K294" s="48" t="str">
        <f t="shared" si="67"/>
        <v/>
      </c>
      <c r="L294" s="69" t="str">
        <f t="shared" si="68"/>
        <v/>
      </c>
      <c r="M294" s="67" t="str">
        <f t="shared" si="72"/>
        <v/>
      </c>
      <c r="N294" s="49">
        <v>76</v>
      </c>
      <c r="O294" s="28"/>
      <c r="P294" s="47" t="str">
        <f t="shared" si="73"/>
        <v/>
      </c>
      <c r="Q294" s="24" t="str">
        <f t="shared" si="74"/>
        <v/>
      </c>
      <c r="R294" s="24" t="str">
        <f>IF($L294="","",VLOOKUP(Q294,LISTAS!$F$5:$G$1006,2,0))</f>
        <v/>
      </c>
      <c r="S294" s="36" t="str">
        <f t="shared" si="75"/>
        <v/>
      </c>
      <c r="T294" s="25" t="str">
        <f t="shared" si="76"/>
        <v/>
      </c>
      <c r="U294" s="25" t="str">
        <f t="shared" si="77"/>
        <v/>
      </c>
    </row>
    <row r="295" spans="2:21" ht="16.5" x14ac:dyDescent="0.3">
      <c r="B295" s="26"/>
      <c r="C295" s="22" t="str">
        <f>IF(B295="","",VLOOKUP(B295,LISTAS!$F$5:$G$1006,2,0))</f>
        <v/>
      </c>
      <c r="D295" s="35"/>
      <c r="E295" s="35"/>
      <c r="F295" s="35" t="str">
        <f t="shared" si="66"/>
        <v/>
      </c>
      <c r="G295" s="5"/>
      <c r="H295" s="48" t="str">
        <f t="shared" si="69"/>
        <v/>
      </c>
      <c r="I295" s="63" t="str">
        <f t="shared" si="70"/>
        <v/>
      </c>
      <c r="J295" s="63" t="str">
        <f t="shared" si="71"/>
        <v/>
      </c>
      <c r="K295" s="48" t="str">
        <f t="shared" si="67"/>
        <v/>
      </c>
      <c r="L295" s="69" t="str">
        <f t="shared" si="68"/>
        <v/>
      </c>
      <c r="M295" s="67" t="str">
        <f t="shared" si="72"/>
        <v/>
      </c>
      <c r="N295" s="49">
        <v>77</v>
      </c>
      <c r="O295" s="28"/>
      <c r="P295" s="47" t="str">
        <f t="shared" si="73"/>
        <v/>
      </c>
      <c r="Q295" s="24" t="str">
        <f t="shared" si="74"/>
        <v/>
      </c>
      <c r="R295" s="24" t="str">
        <f>IF($L295="","",VLOOKUP(Q295,LISTAS!$F$5:$G$1006,2,0))</f>
        <v/>
      </c>
      <c r="S295" s="36" t="str">
        <f t="shared" si="75"/>
        <v/>
      </c>
      <c r="T295" s="25" t="str">
        <f t="shared" si="76"/>
        <v/>
      </c>
      <c r="U295" s="25" t="str">
        <f t="shared" si="77"/>
        <v/>
      </c>
    </row>
    <row r="296" spans="2:21" ht="16.5" x14ac:dyDescent="0.3">
      <c r="B296" s="26"/>
      <c r="C296" s="22" t="str">
        <f>IF(B296="","",VLOOKUP(B296,LISTAS!$F$5:$G$1006,2,0))</f>
        <v/>
      </c>
      <c r="D296" s="35"/>
      <c r="E296" s="35"/>
      <c r="F296" s="35" t="str">
        <f t="shared" si="66"/>
        <v/>
      </c>
      <c r="G296" s="5"/>
      <c r="H296" s="48" t="str">
        <f t="shared" si="69"/>
        <v/>
      </c>
      <c r="I296" s="63" t="str">
        <f t="shared" si="70"/>
        <v/>
      </c>
      <c r="J296" s="63" t="str">
        <f t="shared" si="71"/>
        <v/>
      </c>
      <c r="K296" s="48" t="str">
        <f t="shared" si="67"/>
        <v/>
      </c>
      <c r="L296" s="69" t="str">
        <f t="shared" si="68"/>
        <v/>
      </c>
      <c r="M296" s="67" t="str">
        <f t="shared" si="72"/>
        <v/>
      </c>
      <c r="N296" s="49">
        <v>78</v>
      </c>
      <c r="O296" s="28"/>
      <c r="P296" s="47" t="str">
        <f t="shared" si="73"/>
        <v/>
      </c>
      <c r="Q296" s="24" t="str">
        <f t="shared" si="74"/>
        <v/>
      </c>
      <c r="R296" s="24" t="str">
        <f>IF($L296="","",VLOOKUP(Q296,LISTAS!$F$5:$G$1006,2,0))</f>
        <v/>
      </c>
      <c r="S296" s="36" t="str">
        <f t="shared" si="75"/>
        <v/>
      </c>
      <c r="T296" s="25" t="str">
        <f t="shared" si="76"/>
        <v/>
      </c>
      <c r="U296" s="25" t="str">
        <f t="shared" si="77"/>
        <v/>
      </c>
    </row>
    <row r="297" spans="2:21" ht="16.5" x14ac:dyDescent="0.3">
      <c r="B297" s="26"/>
      <c r="C297" s="22" t="str">
        <f>IF(B297="","",VLOOKUP(B297,LISTAS!$F$5:$G$1006,2,0))</f>
        <v/>
      </c>
      <c r="D297" s="35"/>
      <c r="E297" s="35"/>
      <c r="F297" s="35" t="str">
        <f t="shared" si="66"/>
        <v/>
      </c>
      <c r="G297" s="5"/>
      <c r="H297" s="48" t="str">
        <f t="shared" si="69"/>
        <v/>
      </c>
      <c r="I297" s="63" t="str">
        <f t="shared" si="70"/>
        <v/>
      </c>
      <c r="J297" s="63" t="str">
        <f t="shared" si="71"/>
        <v/>
      </c>
      <c r="K297" s="48" t="str">
        <f t="shared" si="67"/>
        <v/>
      </c>
      <c r="L297" s="69" t="str">
        <f t="shared" si="68"/>
        <v/>
      </c>
      <c r="M297" s="67" t="str">
        <f t="shared" si="72"/>
        <v/>
      </c>
      <c r="N297" s="49">
        <v>79</v>
      </c>
      <c r="O297" s="28"/>
      <c r="P297" s="47" t="str">
        <f t="shared" si="73"/>
        <v/>
      </c>
      <c r="Q297" s="24" t="str">
        <f t="shared" si="74"/>
        <v/>
      </c>
      <c r="R297" s="24" t="str">
        <f>IF($L297="","",VLOOKUP(Q297,LISTAS!$F$5:$G$1006,2,0))</f>
        <v/>
      </c>
      <c r="S297" s="36" t="str">
        <f t="shared" si="75"/>
        <v/>
      </c>
      <c r="T297" s="25" t="str">
        <f t="shared" si="76"/>
        <v/>
      </c>
      <c r="U297" s="25" t="str">
        <f t="shared" si="77"/>
        <v/>
      </c>
    </row>
    <row r="298" spans="2:21" ht="16.5" x14ac:dyDescent="0.3">
      <c r="B298" s="26"/>
      <c r="C298" s="22" t="str">
        <f>IF(B298="","",VLOOKUP(B298,LISTAS!$F$5:$G$1006,2,0))</f>
        <v/>
      </c>
      <c r="D298" s="35"/>
      <c r="E298" s="35"/>
      <c r="F298" s="35" t="str">
        <f t="shared" si="66"/>
        <v/>
      </c>
      <c r="G298" s="5"/>
      <c r="H298" s="48" t="str">
        <f t="shared" si="69"/>
        <v/>
      </c>
      <c r="I298" s="63" t="str">
        <f t="shared" si="70"/>
        <v/>
      </c>
      <c r="J298" s="63" t="str">
        <f t="shared" si="71"/>
        <v/>
      </c>
      <c r="K298" s="48" t="str">
        <f t="shared" si="67"/>
        <v/>
      </c>
      <c r="L298" s="69" t="str">
        <f t="shared" si="68"/>
        <v/>
      </c>
      <c r="M298" s="67" t="str">
        <f t="shared" si="72"/>
        <v/>
      </c>
      <c r="N298" s="49">
        <v>80</v>
      </c>
      <c r="O298" s="28"/>
      <c r="P298" s="47" t="str">
        <f t="shared" si="73"/>
        <v/>
      </c>
      <c r="Q298" s="24" t="str">
        <f t="shared" si="74"/>
        <v/>
      </c>
      <c r="R298" s="24" t="str">
        <f>IF($L298="","",VLOOKUP(Q298,LISTAS!$F$5:$G$1006,2,0))</f>
        <v/>
      </c>
      <c r="S298" s="36" t="str">
        <f t="shared" si="75"/>
        <v/>
      </c>
      <c r="T298" s="25" t="str">
        <f t="shared" si="76"/>
        <v/>
      </c>
      <c r="U298" s="25" t="str">
        <f t="shared" si="77"/>
        <v/>
      </c>
    </row>
    <row r="299" spans="2:21" ht="16.5" x14ac:dyDescent="0.3">
      <c r="B299" s="26"/>
      <c r="C299" s="22" t="str">
        <f>IF(B299="","",VLOOKUP(B299,LISTAS!$F$5:$G$1006,2,0))</f>
        <v/>
      </c>
      <c r="D299" s="35"/>
      <c r="E299" s="35"/>
      <c r="F299" s="35" t="str">
        <f t="shared" si="66"/>
        <v/>
      </c>
      <c r="G299" s="5"/>
      <c r="H299" s="48" t="str">
        <f t="shared" si="69"/>
        <v/>
      </c>
      <c r="I299" s="63" t="str">
        <f t="shared" si="70"/>
        <v/>
      </c>
      <c r="J299" s="63" t="str">
        <f t="shared" si="71"/>
        <v/>
      </c>
      <c r="K299" s="48" t="str">
        <f t="shared" si="67"/>
        <v/>
      </c>
      <c r="L299" s="69" t="str">
        <f t="shared" si="68"/>
        <v/>
      </c>
      <c r="M299" s="67" t="str">
        <f t="shared" si="72"/>
        <v/>
      </c>
      <c r="N299" s="49">
        <v>81</v>
      </c>
      <c r="O299" s="28"/>
      <c r="P299" s="47" t="str">
        <f t="shared" si="73"/>
        <v/>
      </c>
      <c r="Q299" s="24" t="str">
        <f t="shared" si="74"/>
        <v/>
      </c>
      <c r="R299" s="24" t="str">
        <f>IF($L299="","",VLOOKUP(Q299,LISTAS!$F$5:$G$1006,2,0))</f>
        <v/>
      </c>
      <c r="S299" s="36" t="str">
        <f t="shared" si="75"/>
        <v/>
      </c>
      <c r="T299" s="25" t="str">
        <f t="shared" si="76"/>
        <v/>
      </c>
      <c r="U299" s="25" t="str">
        <f t="shared" si="77"/>
        <v/>
      </c>
    </row>
    <row r="300" spans="2:21" ht="16.5" x14ac:dyDescent="0.3">
      <c r="B300" s="26"/>
      <c r="C300" s="22" t="str">
        <f>IF(B300="","",VLOOKUP(B300,LISTAS!$F$5:$G$1006,2,0))</f>
        <v/>
      </c>
      <c r="D300" s="35"/>
      <c r="E300" s="35"/>
      <c r="F300" s="35" t="str">
        <f t="shared" si="66"/>
        <v/>
      </c>
      <c r="G300" s="5"/>
      <c r="H300" s="48" t="str">
        <f t="shared" si="69"/>
        <v/>
      </c>
      <c r="I300" s="63" t="str">
        <f t="shared" si="70"/>
        <v/>
      </c>
      <c r="J300" s="63" t="str">
        <f t="shared" si="71"/>
        <v/>
      </c>
      <c r="K300" s="48" t="str">
        <f t="shared" si="67"/>
        <v/>
      </c>
      <c r="L300" s="69" t="str">
        <f t="shared" si="68"/>
        <v/>
      </c>
      <c r="M300" s="67" t="str">
        <f t="shared" si="72"/>
        <v/>
      </c>
      <c r="N300" s="49">
        <v>82</v>
      </c>
      <c r="O300" s="28"/>
      <c r="P300" s="47" t="str">
        <f t="shared" si="73"/>
        <v/>
      </c>
      <c r="Q300" s="24" t="str">
        <f t="shared" si="74"/>
        <v/>
      </c>
      <c r="R300" s="24" t="str">
        <f>IF($L300="","",VLOOKUP(Q300,LISTAS!$F$5:$G$1006,2,0))</f>
        <v/>
      </c>
      <c r="S300" s="36" t="str">
        <f t="shared" si="75"/>
        <v/>
      </c>
      <c r="T300" s="25" t="str">
        <f t="shared" si="76"/>
        <v/>
      </c>
      <c r="U300" s="25" t="str">
        <f t="shared" si="77"/>
        <v/>
      </c>
    </row>
    <row r="301" spans="2:21" ht="16.5" x14ac:dyDescent="0.3">
      <c r="B301" s="26"/>
      <c r="C301" s="22" t="str">
        <f>IF(B301="","",VLOOKUP(B301,LISTAS!$F$5:$G$1006,2,0))</f>
        <v/>
      </c>
      <c r="D301" s="35"/>
      <c r="E301" s="35"/>
      <c r="F301" s="35" t="str">
        <f t="shared" si="66"/>
        <v/>
      </c>
      <c r="G301" s="5"/>
      <c r="H301" s="48" t="str">
        <f t="shared" si="69"/>
        <v/>
      </c>
      <c r="I301" s="63" t="str">
        <f t="shared" si="70"/>
        <v/>
      </c>
      <c r="J301" s="63" t="str">
        <f t="shared" si="71"/>
        <v/>
      </c>
      <c r="K301" s="48" t="str">
        <f t="shared" si="67"/>
        <v/>
      </c>
      <c r="L301" s="69" t="str">
        <f t="shared" si="68"/>
        <v/>
      </c>
      <c r="M301" s="67" t="str">
        <f t="shared" si="72"/>
        <v/>
      </c>
      <c r="N301" s="49">
        <v>83</v>
      </c>
      <c r="O301" s="28"/>
      <c r="P301" s="47" t="str">
        <f t="shared" si="73"/>
        <v/>
      </c>
      <c r="Q301" s="24" t="str">
        <f t="shared" si="74"/>
        <v/>
      </c>
      <c r="R301" s="24" t="str">
        <f>IF($L301="","",VLOOKUP(Q301,LISTAS!$F$5:$G$1006,2,0))</f>
        <v/>
      </c>
      <c r="S301" s="36" t="str">
        <f t="shared" si="75"/>
        <v/>
      </c>
      <c r="T301" s="25" t="str">
        <f t="shared" si="76"/>
        <v/>
      </c>
      <c r="U301" s="25" t="str">
        <f t="shared" si="77"/>
        <v/>
      </c>
    </row>
    <row r="302" spans="2:21" ht="16.5" x14ac:dyDescent="0.3">
      <c r="B302" s="26"/>
      <c r="C302" s="22" t="str">
        <f>IF(B302="","",VLOOKUP(B302,LISTAS!$F$5:$G$1006,2,0))</f>
        <v/>
      </c>
      <c r="D302" s="35"/>
      <c r="E302" s="35"/>
      <c r="F302" s="35" t="str">
        <f t="shared" si="66"/>
        <v/>
      </c>
      <c r="G302" s="5"/>
      <c r="H302" s="48" t="str">
        <f t="shared" si="69"/>
        <v/>
      </c>
      <c r="I302" s="63" t="str">
        <f t="shared" si="70"/>
        <v/>
      </c>
      <c r="J302" s="63" t="str">
        <f t="shared" si="71"/>
        <v/>
      </c>
      <c r="K302" s="48" t="str">
        <f t="shared" si="67"/>
        <v/>
      </c>
      <c r="L302" s="69" t="str">
        <f t="shared" si="68"/>
        <v/>
      </c>
      <c r="M302" s="67" t="str">
        <f t="shared" si="72"/>
        <v/>
      </c>
      <c r="N302" s="49">
        <v>84</v>
      </c>
      <c r="O302" s="28"/>
      <c r="P302" s="47" t="str">
        <f t="shared" si="73"/>
        <v/>
      </c>
      <c r="Q302" s="24" t="str">
        <f t="shared" si="74"/>
        <v/>
      </c>
      <c r="R302" s="24" t="str">
        <f>IF($L302="","",VLOOKUP(Q302,LISTAS!$F$5:$G$1006,2,0))</f>
        <v/>
      </c>
      <c r="S302" s="36" t="str">
        <f t="shared" si="75"/>
        <v/>
      </c>
      <c r="T302" s="25" t="str">
        <f t="shared" si="76"/>
        <v/>
      </c>
      <c r="U302" s="25" t="str">
        <f t="shared" si="77"/>
        <v/>
      </c>
    </row>
    <row r="303" spans="2:21" ht="16.5" x14ac:dyDescent="0.3">
      <c r="B303" s="26"/>
      <c r="C303" s="22" t="str">
        <f>IF(B303="","",VLOOKUP(B303,LISTAS!$F$5:$G$1006,2,0))</f>
        <v/>
      </c>
      <c r="D303" s="35"/>
      <c r="E303" s="35"/>
      <c r="F303" s="35" t="str">
        <f t="shared" si="66"/>
        <v/>
      </c>
      <c r="G303" s="5"/>
      <c r="H303" s="48" t="str">
        <f t="shared" si="69"/>
        <v/>
      </c>
      <c r="I303" s="63" t="str">
        <f t="shared" si="70"/>
        <v/>
      </c>
      <c r="J303" s="63" t="str">
        <f t="shared" si="71"/>
        <v/>
      </c>
      <c r="K303" s="48" t="str">
        <f t="shared" si="67"/>
        <v/>
      </c>
      <c r="L303" s="69" t="str">
        <f t="shared" si="68"/>
        <v/>
      </c>
      <c r="M303" s="67" t="str">
        <f t="shared" si="72"/>
        <v/>
      </c>
      <c r="N303" s="49">
        <v>85</v>
      </c>
      <c r="O303" s="28"/>
      <c r="P303" s="47" t="str">
        <f t="shared" si="73"/>
        <v/>
      </c>
      <c r="Q303" s="24" t="str">
        <f t="shared" si="74"/>
        <v/>
      </c>
      <c r="R303" s="24" t="str">
        <f>IF($L303="","",VLOOKUP(Q303,LISTAS!$F$5:$G$1006,2,0))</f>
        <v/>
      </c>
      <c r="S303" s="36" t="str">
        <f t="shared" si="75"/>
        <v/>
      </c>
      <c r="T303" s="25" t="str">
        <f t="shared" si="76"/>
        <v/>
      </c>
      <c r="U303" s="25" t="str">
        <f t="shared" si="77"/>
        <v/>
      </c>
    </row>
    <row r="304" spans="2:21" ht="16.5" x14ac:dyDescent="0.3">
      <c r="B304" s="26"/>
      <c r="C304" s="22" t="str">
        <f>IF(B304="","",VLOOKUP(B304,LISTAS!$F$5:$G$1006,2,0))</f>
        <v/>
      </c>
      <c r="D304" s="35"/>
      <c r="E304" s="35"/>
      <c r="F304" s="35" t="str">
        <f t="shared" si="66"/>
        <v/>
      </c>
      <c r="G304" s="5"/>
      <c r="H304" s="48" t="str">
        <f t="shared" si="69"/>
        <v/>
      </c>
      <c r="I304" s="63" t="str">
        <f t="shared" si="70"/>
        <v/>
      </c>
      <c r="J304" s="63" t="str">
        <f t="shared" si="71"/>
        <v/>
      </c>
      <c r="K304" s="48" t="str">
        <f t="shared" si="67"/>
        <v/>
      </c>
      <c r="L304" s="69" t="str">
        <f t="shared" si="68"/>
        <v/>
      </c>
      <c r="M304" s="67" t="str">
        <f t="shared" si="72"/>
        <v/>
      </c>
      <c r="N304" s="49">
        <v>86</v>
      </c>
      <c r="O304" s="28"/>
      <c r="P304" s="47" t="str">
        <f t="shared" si="73"/>
        <v/>
      </c>
      <c r="Q304" s="24" t="str">
        <f t="shared" si="74"/>
        <v/>
      </c>
      <c r="R304" s="24" t="str">
        <f>IF($L304="","",VLOOKUP(Q304,LISTAS!$F$5:$G$1006,2,0))</f>
        <v/>
      </c>
      <c r="S304" s="36" t="str">
        <f t="shared" si="75"/>
        <v/>
      </c>
      <c r="T304" s="25" t="str">
        <f t="shared" si="76"/>
        <v/>
      </c>
      <c r="U304" s="25" t="str">
        <f t="shared" si="77"/>
        <v/>
      </c>
    </row>
    <row r="305" spans="2:21" ht="16.5" x14ac:dyDescent="0.3">
      <c r="B305" s="26"/>
      <c r="C305" s="22" t="str">
        <f>IF(B305="","",VLOOKUP(B305,LISTAS!$F$5:$G$1006,2,0))</f>
        <v/>
      </c>
      <c r="D305" s="35"/>
      <c r="E305" s="35"/>
      <c r="F305" s="35" t="str">
        <f t="shared" si="66"/>
        <v/>
      </c>
      <c r="G305" s="5"/>
      <c r="H305" s="48" t="str">
        <f t="shared" si="69"/>
        <v/>
      </c>
      <c r="I305" s="63" t="str">
        <f t="shared" si="70"/>
        <v/>
      </c>
      <c r="J305" s="63" t="str">
        <f t="shared" si="71"/>
        <v/>
      </c>
      <c r="K305" s="48" t="str">
        <f t="shared" si="67"/>
        <v/>
      </c>
      <c r="L305" s="69" t="str">
        <f t="shared" si="68"/>
        <v/>
      </c>
      <c r="M305" s="67" t="str">
        <f t="shared" si="72"/>
        <v/>
      </c>
      <c r="N305" s="49">
        <v>87</v>
      </c>
      <c r="O305" s="28"/>
      <c r="P305" s="47" t="str">
        <f t="shared" si="73"/>
        <v/>
      </c>
      <c r="Q305" s="24" t="str">
        <f t="shared" si="74"/>
        <v/>
      </c>
      <c r="R305" s="24" t="str">
        <f>IF($L305="","",VLOOKUP(Q305,LISTAS!$F$5:$G$1006,2,0))</f>
        <v/>
      </c>
      <c r="S305" s="36" t="str">
        <f t="shared" si="75"/>
        <v/>
      </c>
      <c r="T305" s="25" t="str">
        <f t="shared" si="76"/>
        <v/>
      </c>
      <c r="U305" s="25" t="str">
        <f t="shared" si="77"/>
        <v/>
      </c>
    </row>
    <row r="306" spans="2:21" ht="16.5" x14ac:dyDescent="0.3">
      <c r="B306" s="26"/>
      <c r="C306" s="22" t="str">
        <f>IF(B306="","",VLOOKUP(B306,LISTAS!$F$5:$G$1006,2,0))</f>
        <v/>
      </c>
      <c r="D306" s="35"/>
      <c r="E306" s="35"/>
      <c r="F306" s="35" t="str">
        <f t="shared" si="66"/>
        <v/>
      </c>
      <c r="G306" s="5"/>
      <c r="H306" s="48" t="str">
        <f t="shared" si="69"/>
        <v/>
      </c>
      <c r="I306" s="63" t="str">
        <f t="shared" si="70"/>
        <v/>
      </c>
      <c r="J306" s="63" t="str">
        <f t="shared" si="71"/>
        <v/>
      </c>
      <c r="K306" s="48" t="str">
        <f t="shared" si="67"/>
        <v/>
      </c>
      <c r="L306" s="69" t="str">
        <f t="shared" si="68"/>
        <v/>
      </c>
      <c r="M306" s="67" t="str">
        <f t="shared" si="72"/>
        <v/>
      </c>
      <c r="N306" s="49">
        <v>88</v>
      </c>
      <c r="O306" s="28"/>
      <c r="P306" s="47" t="str">
        <f t="shared" si="73"/>
        <v/>
      </c>
      <c r="Q306" s="24" t="str">
        <f t="shared" si="74"/>
        <v/>
      </c>
      <c r="R306" s="24" t="str">
        <f>IF($L306="","",VLOOKUP(Q306,LISTAS!$F$5:$G$1006,2,0))</f>
        <v/>
      </c>
      <c r="S306" s="36" t="str">
        <f t="shared" si="75"/>
        <v/>
      </c>
      <c r="T306" s="25" t="str">
        <f t="shared" si="76"/>
        <v/>
      </c>
      <c r="U306" s="25" t="str">
        <f t="shared" si="77"/>
        <v/>
      </c>
    </row>
    <row r="307" spans="2:21" ht="16.5" x14ac:dyDescent="0.3">
      <c r="B307" s="26"/>
      <c r="C307" s="22" t="str">
        <f>IF(B307="","",VLOOKUP(B307,LISTAS!$F$5:$G$1006,2,0))</f>
        <v/>
      </c>
      <c r="D307" s="35"/>
      <c r="E307" s="35"/>
      <c r="F307" s="35" t="str">
        <f t="shared" si="66"/>
        <v/>
      </c>
      <c r="G307" s="5"/>
      <c r="H307" s="48" t="str">
        <f t="shared" si="69"/>
        <v/>
      </c>
      <c r="I307" s="63" t="str">
        <f t="shared" si="70"/>
        <v/>
      </c>
      <c r="J307" s="63" t="str">
        <f t="shared" si="71"/>
        <v/>
      </c>
      <c r="K307" s="48" t="str">
        <f t="shared" si="67"/>
        <v/>
      </c>
      <c r="L307" s="69" t="str">
        <f t="shared" si="68"/>
        <v/>
      </c>
      <c r="M307" s="67" t="str">
        <f t="shared" si="72"/>
        <v/>
      </c>
      <c r="N307" s="49">
        <v>89</v>
      </c>
      <c r="O307" s="28"/>
      <c r="P307" s="47" t="str">
        <f t="shared" si="73"/>
        <v/>
      </c>
      <c r="Q307" s="24" t="str">
        <f t="shared" si="74"/>
        <v/>
      </c>
      <c r="R307" s="24" t="str">
        <f>IF($L307="","",VLOOKUP(Q307,LISTAS!$F$5:$G$1006,2,0))</f>
        <v/>
      </c>
      <c r="S307" s="36" t="str">
        <f t="shared" si="75"/>
        <v/>
      </c>
      <c r="T307" s="25" t="str">
        <f t="shared" si="76"/>
        <v/>
      </c>
      <c r="U307" s="25" t="str">
        <f t="shared" si="77"/>
        <v/>
      </c>
    </row>
    <row r="308" spans="2:21" ht="16.5" x14ac:dyDescent="0.3">
      <c r="B308" s="26"/>
      <c r="C308" s="22" t="str">
        <f>IF(B308="","",VLOOKUP(B308,LISTAS!$F$5:$G$1006,2,0))</f>
        <v/>
      </c>
      <c r="D308" s="35"/>
      <c r="E308" s="35"/>
      <c r="F308" s="35" t="str">
        <f t="shared" si="66"/>
        <v/>
      </c>
      <c r="G308" s="5"/>
      <c r="H308" s="48" t="str">
        <f t="shared" si="69"/>
        <v/>
      </c>
      <c r="I308" s="63" t="str">
        <f t="shared" si="70"/>
        <v/>
      </c>
      <c r="J308" s="63" t="str">
        <f t="shared" si="71"/>
        <v/>
      </c>
      <c r="K308" s="48" t="str">
        <f t="shared" si="67"/>
        <v/>
      </c>
      <c r="L308" s="69" t="str">
        <f t="shared" si="68"/>
        <v/>
      </c>
      <c r="M308" s="67" t="str">
        <f t="shared" si="72"/>
        <v/>
      </c>
      <c r="N308" s="49">
        <v>90</v>
      </c>
      <c r="O308" s="28"/>
      <c r="P308" s="47" t="str">
        <f t="shared" si="73"/>
        <v/>
      </c>
      <c r="Q308" s="24" t="str">
        <f t="shared" si="74"/>
        <v/>
      </c>
      <c r="R308" s="24" t="str">
        <f>IF($L308="","",VLOOKUP(Q308,LISTAS!$F$5:$G$1006,2,0))</f>
        <v/>
      </c>
      <c r="S308" s="36" t="str">
        <f t="shared" si="75"/>
        <v/>
      </c>
      <c r="T308" s="25" t="str">
        <f t="shared" si="76"/>
        <v/>
      </c>
      <c r="U308" s="25" t="str">
        <f t="shared" si="77"/>
        <v/>
      </c>
    </row>
    <row r="309" spans="2:21" ht="16.5" x14ac:dyDescent="0.3">
      <c r="B309" s="26"/>
      <c r="C309" s="22" t="str">
        <f>IF(B309="","",VLOOKUP(B309,LISTAS!$F$5:$G$1006,2,0))</f>
        <v/>
      </c>
      <c r="D309" s="35"/>
      <c r="E309" s="35"/>
      <c r="F309" s="35" t="str">
        <f t="shared" si="66"/>
        <v/>
      </c>
      <c r="G309" s="5"/>
      <c r="H309" s="48" t="str">
        <f t="shared" si="69"/>
        <v/>
      </c>
      <c r="I309" s="63" t="str">
        <f t="shared" si="70"/>
        <v/>
      </c>
      <c r="J309" s="63" t="str">
        <f t="shared" si="71"/>
        <v/>
      </c>
      <c r="K309" s="48" t="str">
        <f t="shared" si="67"/>
        <v/>
      </c>
      <c r="L309" s="69" t="str">
        <f t="shared" si="68"/>
        <v/>
      </c>
      <c r="M309" s="67" t="str">
        <f t="shared" si="72"/>
        <v/>
      </c>
      <c r="N309" s="49">
        <v>91</v>
      </c>
      <c r="O309" s="28"/>
      <c r="P309" s="47" t="str">
        <f t="shared" si="73"/>
        <v/>
      </c>
      <c r="Q309" s="24" t="str">
        <f t="shared" si="74"/>
        <v/>
      </c>
      <c r="R309" s="24" t="str">
        <f>IF($L309="","",VLOOKUP(Q309,LISTAS!$F$5:$G$1006,2,0))</f>
        <v/>
      </c>
      <c r="S309" s="36" t="str">
        <f t="shared" si="75"/>
        <v/>
      </c>
      <c r="T309" s="25" t="str">
        <f t="shared" si="76"/>
        <v/>
      </c>
      <c r="U309" s="25" t="str">
        <f t="shared" si="77"/>
        <v/>
      </c>
    </row>
    <row r="310" spans="2:21" ht="16.5" x14ac:dyDescent="0.3">
      <c r="B310" s="26"/>
      <c r="C310" s="22" t="str">
        <f>IF(B310="","",VLOOKUP(B310,LISTAS!$F$5:$G$1006,2,0))</f>
        <v/>
      </c>
      <c r="D310" s="35"/>
      <c r="E310" s="35"/>
      <c r="F310" s="35" t="str">
        <f t="shared" si="66"/>
        <v/>
      </c>
      <c r="G310" s="5"/>
      <c r="H310" s="48" t="str">
        <f t="shared" si="69"/>
        <v/>
      </c>
      <c r="I310" s="63" t="str">
        <f t="shared" si="70"/>
        <v/>
      </c>
      <c r="J310" s="63" t="str">
        <f t="shared" si="71"/>
        <v/>
      </c>
      <c r="K310" s="48" t="str">
        <f t="shared" si="67"/>
        <v/>
      </c>
      <c r="L310" s="69" t="str">
        <f t="shared" si="68"/>
        <v/>
      </c>
      <c r="M310" s="67" t="str">
        <f t="shared" si="72"/>
        <v/>
      </c>
      <c r="N310" s="49">
        <v>92</v>
      </c>
      <c r="O310" s="28"/>
      <c r="P310" s="47" t="str">
        <f t="shared" si="73"/>
        <v/>
      </c>
      <c r="Q310" s="24" t="str">
        <f t="shared" si="74"/>
        <v/>
      </c>
      <c r="R310" s="24" t="str">
        <f>IF($L310="","",VLOOKUP(Q310,LISTAS!$F$5:$G$1006,2,0))</f>
        <v/>
      </c>
      <c r="S310" s="36" t="str">
        <f t="shared" si="75"/>
        <v/>
      </c>
      <c r="T310" s="25" t="str">
        <f t="shared" si="76"/>
        <v/>
      </c>
      <c r="U310" s="25" t="str">
        <f t="shared" si="77"/>
        <v/>
      </c>
    </row>
    <row r="311" spans="2:21" ht="16.5" x14ac:dyDescent="0.3">
      <c r="B311" s="26"/>
      <c r="C311" s="22" t="str">
        <f>IF(B311="","",VLOOKUP(B311,LISTAS!$F$5:$G$1006,2,0))</f>
        <v/>
      </c>
      <c r="D311" s="35"/>
      <c r="E311" s="35"/>
      <c r="F311" s="35" t="str">
        <f t="shared" si="66"/>
        <v/>
      </c>
      <c r="G311" s="5"/>
      <c r="H311" s="48" t="str">
        <f t="shared" si="69"/>
        <v/>
      </c>
      <c r="I311" s="63" t="str">
        <f t="shared" si="70"/>
        <v/>
      </c>
      <c r="J311" s="63" t="str">
        <f t="shared" si="71"/>
        <v/>
      </c>
      <c r="K311" s="48" t="str">
        <f t="shared" si="67"/>
        <v/>
      </c>
      <c r="L311" s="69" t="str">
        <f t="shared" si="68"/>
        <v/>
      </c>
      <c r="M311" s="67" t="str">
        <f t="shared" si="72"/>
        <v/>
      </c>
      <c r="N311" s="49">
        <v>93</v>
      </c>
      <c r="O311" s="28"/>
      <c r="P311" s="47" t="str">
        <f t="shared" si="73"/>
        <v/>
      </c>
      <c r="Q311" s="24" t="str">
        <f t="shared" si="74"/>
        <v/>
      </c>
      <c r="R311" s="24" t="str">
        <f>IF($L311="","",VLOOKUP(Q311,LISTAS!$F$5:$G$1006,2,0))</f>
        <v/>
      </c>
      <c r="S311" s="36" t="str">
        <f t="shared" si="75"/>
        <v/>
      </c>
      <c r="T311" s="25" t="str">
        <f t="shared" si="76"/>
        <v/>
      </c>
      <c r="U311" s="25" t="str">
        <f t="shared" si="77"/>
        <v/>
      </c>
    </row>
    <row r="312" spans="2:21" ht="16.5" x14ac:dyDescent="0.3">
      <c r="B312" s="26"/>
      <c r="C312" s="22" t="str">
        <f>IF(B312="","",VLOOKUP(B312,LISTAS!$F$5:$G$1006,2,0))</f>
        <v/>
      </c>
      <c r="D312" s="35"/>
      <c r="E312" s="35"/>
      <c r="F312" s="35" t="str">
        <f t="shared" si="66"/>
        <v/>
      </c>
      <c r="G312" s="5"/>
      <c r="H312" s="48" t="str">
        <f t="shared" si="69"/>
        <v/>
      </c>
      <c r="I312" s="63" t="str">
        <f t="shared" si="70"/>
        <v/>
      </c>
      <c r="J312" s="63" t="str">
        <f t="shared" si="71"/>
        <v/>
      </c>
      <c r="K312" s="48" t="str">
        <f t="shared" si="67"/>
        <v/>
      </c>
      <c r="L312" s="69" t="str">
        <f t="shared" si="68"/>
        <v/>
      </c>
      <c r="M312" s="67" t="str">
        <f t="shared" si="72"/>
        <v/>
      </c>
      <c r="N312" s="49">
        <v>94</v>
      </c>
      <c r="O312" s="28"/>
      <c r="P312" s="47" t="str">
        <f t="shared" si="73"/>
        <v/>
      </c>
      <c r="Q312" s="24" t="str">
        <f t="shared" si="74"/>
        <v/>
      </c>
      <c r="R312" s="24" t="str">
        <f>IF($L312="","",VLOOKUP(Q312,LISTAS!$F$5:$G$1006,2,0))</f>
        <v/>
      </c>
      <c r="S312" s="36" t="str">
        <f t="shared" si="75"/>
        <v/>
      </c>
      <c r="T312" s="25" t="str">
        <f t="shared" si="76"/>
        <v/>
      </c>
      <c r="U312" s="25" t="str">
        <f t="shared" si="77"/>
        <v/>
      </c>
    </row>
    <row r="313" spans="2:21" ht="16.5" x14ac:dyDescent="0.3">
      <c r="B313" s="26"/>
      <c r="C313" s="22" t="str">
        <f>IF(B313="","",VLOOKUP(B313,LISTAS!$F$5:$G$1006,2,0))</f>
        <v/>
      </c>
      <c r="D313" s="35"/>
      <c r="E313" s="35"/>
      <c r="F313" s="35" t="str">
        <f t="shared" si="66"/>
        <v/>
      </c>
      <c r="G313" s="5"/>
      <c r="H313" s="48" t="str">
        <f t="shared" si="69"/>
        <v/>
      </c>
      <c r="I313" s="63" t="str">
        <f t="shared" si="70"/>
        <v/>
      </c>
      <c r="J313" s="63" t="str">
        <f t="shared" si="71"/>
        <v/>
      </c>
      <c r="K313" s="48" t="str">
        <f t="shared" si="67"/>
        <v/>
      </c>
      <c r="L313" s="69" t="str">
        <f t="shared" si="68"/>
        <v/>
      </c>
      <c r="M313" s="67" t="str">
        <f t="shared" si="72"/>
        <v/>
      </c>
      <c r="N313" s="49">
        <v>95</v>
      </c>
      <c r="O313" s="28"/>
      <c r="P313" s="47" t="str">
        <f t="shared" si="73"/>
        <v/>
      </c>
      <c r="Q313" s="24" t="str">
        <f t="shared" si="74"/>
        <v/>
      </c>
      <c r="R313" s="24" t="str">
        <f>IF($L313="","",VLOOKUP(Q313,LISTAS!$F$5:$G$1006,2,0))</f>
        <v/>
      </c>
      <c r="S313" s="36" t="str">
        <f t="shared" si="75"/>
        <v/>
      </c>
      <c r="T313" s="25" t="str">
        <f t="shared" si="76"/>
        <v/>
      </c>
      <c r="U313" s="25" t="str">
        <f t="shared" si="77"/>
        <v/>
      </c>
    </row>
    <row r="314" spans="2:21" ht="16.5" x14ac:dyDescent="0.3">
      <c r="B314" s="26"/>
      <c r="C314" s="22" t="str">
        <f>IF(B314="","",VLOOKUP(B314,LISTAS!$F$5:$G$1006,2,0))</f>
        <v/>
      </c>
      <c r="D314" s="35"/>
      <c r="E314" s="35"/>
      <c r="F314" s="35" t="str">
        <f t="shared" si="66"/>
        <v/>
      </c>
      <c r="G314" s="5"/>
      <c r="H314" s="48" t="str">
        <f t="shared" si="69"/>
        <v/>
      </c>
      <c r="I314" s="63" t="str">
        <f t="shared" si="70"/>
        <v/>
      </c>
      <c r="J314" s="63" t="str">
        <f t="shared" si="71"/>
        <v/>
      </c>
      <c r="K314" s="48" t="str">
        <f t="shared" si="67"/>
        <v/>
      </c>
      <c r="L314" s="69" t="str">
        <f t="shared" si="68"/>
        <v/>
      </c>
      <c r="M314" s="67" t="str">
        <f t="shared" si="72"/>
        <v/>
      </c>
      <c r="N314" s="49">
        <v>96</v>
      </c>
      <c r="O314" s="28"/>
      <c r="P314" s="47" t="str">
        <f t="shared" si="73"/>
        <v/>
      </c>
      <c r="Q314" s="24" t="str">
        <f t="shared" si="74"/>
        <v/>
      </c>
      <c r="R314" s="24" t="str">
        <f>IF($L314="","",VLOOKUP(Q314,LISTAS!$F$5:$G$1006,2,0))</f>
        <v/>
      </c>
      <c r="S314" s="36" t="str">
        <f t="shared" si="75"/>
        <v/>
      </c>
      <c r="T314" s="25" t="str">
        <f t="shared" si="76"/>
        <v/>
      </c>
      <c r="U314" s="25" t="str">
        <f t="shared" si="77"/>
        <v/>
      </c>
    </row>
    <row r="315" spans="2:21" ht="16.5" x14ac:dyDescent="0.3">
      <c r="B315" s="26"/>
      <c r="C315" s="22" t="str">
        <f>IF(B315="","",VLOOKUP(B315,LISTAS!$F$5:$G$1006,2,0))</f>
        <v/>
      </c>
      <c r="D315" s="35"/>
      <c r="E315" s="35"/>
      <c r="F315" s="35" t="str">
        <f t="shared" si="66"/>
        <v/>
      </c>
      <c r="G315" s="5"/>
      <c r="H315" s="48" t="str">
        <f t="shared" si="69"/>
        <v/>
      </c>
      <c r="I315" s="63" t="str">
        <f t="shared" si="70"/>
        <v/>
      </c>
      <c r="J315" s="63" t="str">
        <f t="shared" si="71"/>
        <v/>
      </c>
      <c r="K315" s="48" t="str">
        <f t="shared" si="67"/>
        <v/>
      </c>
      <c r="L315" s="69" t="str">
        <f t="shared" si="68"/>
        <v/>
      </c>
      <c r="M315" s="67" t="str">
        <f t="shared" si="72"/>
        <v/>
      </c>
      <c r="N315" s="49">
        <v>97</v>
      </c>
      <c r="O315" s="28"/>
      <c r="P315" s="47" t="str">
        <f t="shared" si="73"/>
        <v/>
      </c>
      <c r="Q315" s="24" t="str">
        <f t="shared" si="74"/>
        <v/>
      </c>
      <c r="R315" s="24" t="str">
        <f>IF($L315="","",VLOOKUP(Q315,LISTAS!$F$5:$G$1006,2,0))</f>
        <v/>
      </c>
      <c r="S315" s="36" t="str">
        <f t="shared" si="75"/>
        <v/>
      </c>
      <c r="T315" s="25" t="str">
        <f t="shared" si="76"/>
        <v/>
      </c>
      <c r="U315" s="25" t="str">
        <f t="shared" si="77"/>
        <v/>
      </c>
    </row>
    <row r="316" spans="2:21" ht="16.5" x14ac:dyDescent="0.3">
      <c r="B316" s="26"/>
      <c r="C316" s="22" t="str">
        <f>IF(B316="","",VLOOKUP(B316,LISTAS!$F$5:$G$1006,2,0))</f>
        <v/>
      </c>
      <c r="D316" s="35"/>
      <c r="E316" s="35"/>
      <c r="F316" s="35" t="str">
        <f t="shared" si="66"/>
        <v/>
      </c>
      <c r="G316" s="5"/>
      <c r="H316" s="48" t="str">
        <f t="shared" si="69"/>
        <v/>
      </c>
      <c r="I316" s="63" t="str">
        <f t="shared" si="70"/>
        <v/>
      </c>
      <c r="J316" s="63" t="str">
        <f t="shared" si="71"/>
        <v/>
      </c>
      <c r="K316" s="48" t="str">
        <f t="shared" si="67"/>
        <v/>
      </c>
      <c r="L316" s="69" t="str">
        <f t="shared" si="68"/>
        <v/>
      </c>
      <c r="M316" s="67" t="str">
        <f t="shared" si="72"/>
        <v/>
      </c>
      <c r="N316" s="49">
        <v>98</v>
      </c>
      <c r="O316" s="28"/>
      <c r="P316" s="47" t="str">
        <f t="shared" si="73"/>
        <v/>
      </c>
      <c r="Q316" s="24" t="str">
        <f t="shared" si="74"/>
        <v/>
      </c>
      <c r="R316" s="24" t="str">
        <f>IF($L316="","",VLOOKUP(Q316,LISTAS!$F$5:$G$1006,2,0))</f>
        <v/>
      </c>
      <c r="S316" s="36" t="str">
        <f t="shared" si="75"/>
        <v/>
      </c>
      <c r="T316" s="25" t="str">
        <f t="shared" si="76"/>
        <v/>
      </c>
      <c r="U316" s="25" t="str">
        <f t="shared" si="77"/>
        <v/>
      </c>
    </row>
    <row r="317" spans="2:21" ht="16.5" x14ac:dyDescent="0.3">
      <c r="B317" s="26"/>
      <c r="C317" s="22" t="str">
        <f>IF(B317="","",VLOOKUP(B317,LISTAS!$F$5:$G$1006,2,0))</f>
        <v/>
      </c>
      <c r="D317" s="35"/>
      <c r="E317" s="35"/>
      <c r="F317" s="35" t="str">
        <f t="shared" si="66"/>
        <v/>
      </c>
      <c r="G317" s="5"/>
      <c r="H317" s="48" t="str">
        <f t="shared" si="69"/>
        <v/>
      </c>
      <c r="I317" s="63" t="str">
        <f t="shared" si="70"/>
        <v/>
      </c>
      <c r="J317" s="63" t="str">
        <f t="shared" si="71"/>
        <v/>
      </c>
      <c r="K317" s="48" t="str">
        <f t="shared" si="67"/>
        <v/>
      </c>
      <c r="L317" s="69" t="str">
        <f t="shared" si="68"/>
        <v/>
      </c>
      <c r="M317" s="67" t="str">
        <f t="shared" si="72"/>
        <v/>
      </c>
      <c r="N317" s="49">
        <v>99</v>
      </c>
      <c r="O317" s="28"/>
      <c r="P317" s="47" t="str">
        <f t="shared" si="73"/>
        <v/>
      </c>
      <c r="Q317" s="24" t="str">
        <f t="shared" si="74"/>
        <v/>
      </c>
      <c r="R317" s="24" t="str">
        <f>IF($L317="","",VLOOKUP(Q317,LISTAS!$F$5:$G$1006,2,0))</f>
        <v/>
      </c>
      <c r="S317" s="36" t="str">
        <f t="shared" si="75"/>
        <v/>
      </c>
      <c r="T317" s="25" t="str">
        <f t="shared" si="76"/>
        <v/>
      </c>
      <c r="U317" s="25" t="str">
        <f t="shared" si="77"/>
        <v/>
      </c>
    </row>
    <row r="318" spans="2:21" ht="16.5" x14ac:dyDescent="0.3">
      <c r="B318" s="26"/>
      <c r="C318" s="22" t="str">
        <f>IF(B318="","",VLOOKUP(B318,LISTAS!$F$5:$G$1006,2,0))</f>
        <v/>
      </c>
      <c r="D318" s="35"/>
      <c r="E318" s="35"/>
      <c r="F318" s="35" t="str">
        <f t="shared" si="66"/>
        <v/>
      </c>
      <c r="G318" s="5"/>
      <c r="H318" s="48" t="str">
        <f t="shared" si="69"/>
        <v/>
      </c>
      <c r="I318" s="63" t="str">
        <f t="shared" si="70"/>
        <v/>
      </c>
      <c r="J318" s="63" t="str">
        <f t="shared" si="71"/>
        <v/>
      </c>
      <c r="K318" s="48" t="str">
        <f t="shared" si="67"/>
        <v/>
      </c>
      <c r="L318" s="69" t="str">
        <f t="shared" si="68"/>
        <v/>
      </c>
      <c r="M318" s="67" t="str">
        <f t="shared" si="72"/>
        <v/>
      </c>
      <c r="N318" s="49">
        <v>100</v>
      </c>
      <c r="O318" s="28"/>
      <c r="P318" s="47" t="str">
        <f t="shared" si="73"/>
        <v/>
      </c>
      <c r="Q318" s="24" t="str">
        <f t="shared" si="74"/>
        <v/>
      </c>
      <c r="R318" s="24" t="str">
        <f>IF($L318="","",VLOOKUP(Q318,LISTAS!$F$5:$G$1006,2,0))</f>
        <v/>
      </c>
      <c r="S318" s="36" t="str">
        <f t="shared" si="75"/>
        <v/>
      </c>
      <c r="T318" s="25" t="str">
        <f t="shared" si="76"/>
        <v/>
      </c>
      <c r="U318" s="25" t="str">
        <f t="shared" si="77"/>
        <v/>
      </c>
    </row>
    <row r="321" spans="1:21" ht="32.25" customHeight="1" x14ac:dyDescent="0.25">
      <c r="A321" s="2"/>
      <c r="B321" s="146" t="s">
        <v>41</v>
      </c>
      <c r="C321" s="147"/>
      <c r="D321" s="147"/>
      <c r="E321" s="147"/>
      <c r="F321" s="147"/>
      <c r="G321" s="147"/>
      <c r="H321" s="147"/>
      <c r="I321" s="147"/>
      <c r="J321" s="147"/>
      <c r="K321" s="147"/>
      <c r="L321" s="147"/>
      <c r="M321" s="147"/>
      <c r="N321" s="147"/>
      <c r="O321" s="147"/>
      <c r="P321" s="147"/>
      <c r="Q321" s="147"/>
      <c r="R321" s="147"/>
      <c r="S321" s="147"/>
      <c r="T321" s="147"/>
      <c r="U321" s="148"/>
    </row>
    <row r="322" spans="1:21" ht="20.25" customHeight="1" x14ac:dyDescent="0.25">
      <c r="A322" s="2"/>
      <c r="B322" s="149" t="s">
        <v>11</v>
      </c>
      <c r="C322" s="150"/>
      <c r="D322" s="150"/>
      <c r="E322" s="150"/>
      <c r="F322" s="151"/>
      <c r="H322" s="11"/>
      <c r="I322" s="61"/>
      <c r="J322" s="61"/>
      <c r="K322" s="12"/>
      <c r="L322" s="13"/>
      <c r="M322" s="65"/>
      <c r="N322" s="12"/>
      <c r="O322" s="14"/>
      <c r="P322" s="152" t="s">
        <v>14</v>
      </c>
      <c r="Q322" s="153"/>
      <c r="R322" s="153"/>
      <c r="S322" s="153"/>
      <c r="T322" s="153"/>
      <c r="U322" s="154"/>
    </row>
    <row r="323" spans="1:21" s="15" customFormat="1" ht="28.5" customHeight="1" x14ac:dyDescent="0.25">
      <c r="B323" s="16" t="s">
        <v>15</v>
      </c>
      <c r="C323" s="16" t="s">
        <v>1</v>
      </c>
      <c r="D323" s="16" t="s">
        <v>26</v>
      </c>
      <c r="E323" s="16" t="s">
        <v>27</v>
      </c>
      <c r="F323" s="16" t="s">
        <v>3</v>
      </c>
      <c r="G323" s="17"/>
      <c r="H323" s="18"/>
      <c r="I323" s="62"/>
      <c r="J323" s="62"/>
      <c r="K323" s="19"/>
      <c r="L323" s="20"/>
      <c r="M323" s="66"/>
      <c r="N323" s="19"/>
      <c r="O323" s="18"/>
      <c r="P323" s="21" t="s">
        <v>4</v>
      </c>
      <c r="Q323" s="29" t="s">
        <v>15</v>
      </c>
      <c r="R323" s="29" t="s">
        <v>1</v>
      </c>
      <c r="S323" s="29" t="s">
        <v>3</v>
      </c>
      <c r="T323" s="21" t="s">
        <v>16</v>
      </c>
      <c r="U323" s="21" t="s">
        <v>17</v>
      </c>
    </row>
    <row r="324" spans="1:21" s="5" customFormat="1" ht="18.75" customHeight="1" x14ac:dyDescent="0.25">
      <c r="B324" s="22"/>
      <c r="C324" s="22" t="str">
        <f>IF(B324="","",VLOOKUP(B324,LISTAS!$F$5:$G$1006,2,0))</f>
        <v/>
      </c>
      <c r="D324" s="35"/>
      <c r="E324" s="35"/>
      <c r="F324" s="35" t="str">
        <f t="shared" ref="F324:F387" si="78">IF(D324="",IF(E324="","",SUM(D324:E324)),SUM(D324:E324))</f>
        <v/>
      </c>
      <c r="H324" s="48" t="str">
        <f>IF(F324="","",F324+(ROW(F324)/1000))</f>
        <v/>
      </c>
      <c r="I324" s="63" t="str">
        <f>IF($L324="","",IF(B324="","",B324))</f>
        <v/>
      </c>
      <c r="J324" s="63" t="str">
        <f>IF($L324="","",IF(C324="","",C324))</f>
        <v/>
      </c>
      <c r="K324" s="48" t="str">
        <f t="shared" ref="K324:K387" si="79">IF($L324="","",F324)</f>
        <v/>
      </c>
      <c r="L324" s="69" t="str">
        <f t="shared" ref="L324:L387" si="80">H324</f>
        <v/>
      </c>
      <c r="M324" s="67" t="str">
        <f>IF(L324="","",LARGE($L$324:$L$423,N324))</f>
        <v/>
      </c>
      <c r="N324" s="49">
        <v>1</v>
      </c>
      <c r="O324" s="23"/>
      <c r="P324" s="47" t="str">
        <f>IF(S324&lt;&gt;"",_xlfn.RANK.EQ(S324,$S$324:$S$423,0),"")</f>
        <v/>
      </c>
      <c r="Q324" s="24" t="str">
        <f>IF($L324="","",VLOOKUP(M324,$H$324:$K$423,2,0))</f>
        <v/>
      </c>
      <c r="R324" s="24" t="str">
        <f>IF($L324="","",VLOOKUP(Q324,LISTAS!$F$5:$G$1006,2,0))</f>
        <v/>
      </c>
      <c r="S324" s="36" t="str">
        <f>IF($L324="","",VLOOKUP(M324,$H$324:$K$423,4,0))</f>
        <v/>
      </c>
      <c r="T324" s="25" t="str">
        <f>IF($P324="","",IF(S324=$U$5,"",IF($P324=1,400,IF($P324=2,340,IF($P324=3,300,IF($P324=4,280,IF($P324=5,270,IF($P324=6,260,IF($P324=7,250,IF($P324=8,240,IF($P324=9,200,IF($P324=10,200,IF($P324=11,200,IF($P324=12,200,IF($P324=13,200,IF($P324=14,200,IF($P324=15,200,IF($P324=16,200,IF($P324&gt;16,"","")))))))))))))))))))</f>
        <v/>
      </c>
      <c r="U324" s="25" t="str">
        <f>IF(P324="","",IF($S$5="NÃO","",IF(S324=$U$5,"",IF(P324=1,400,IF(P324=2,340,IF(P324=3,300,IF(P324=4,280,IF(P324=5,270,IF(P324=6,260,IF(P324=7,250,IF(P324=8,240,IF(P324=9,200,IF(P324=10,200,IF(P324=11,200,IF(P324=12,200,IF(P324=13,200,IF(P324=14,200,IF(P324=15,200,IF(P324=16,200,IF(P324&gt;16,"",""))))))))))))))))))))</f>
        <v/>
      </c>
    </row>
    <row r="325" spans="1:21" s="5" customFormat="1" ht="18.75" customHeight="1" x14ac:dyDescent="0.25">
      <c r="B325" s="26"/>
      <c r="C325" s="22" t="str">
        <f>IF(B325="","",VLOOKUP(B325,LISTAS!$F$5:$G$1006,2,0))</f>
        <v/>
      </c>
      <c r="D325" s="35"/>
      <c r="E325" s="35"/>
      <c r="F325" s="35" t="str">
        <f t="shared" si="78"/>
        <v/>
      </c>
      <c r="H325" s="48" t="str">
        <f t="shared" ref="H325:H388" si="81">IF(F325="","",F325+(ROW(F325)/1000))</f>
        <v/>
      </c>
      <c r="I325" s="63" t="str">
        <f t="shared" ref="I325:I388" si="82">IF($L325="","",IF(B325="","",B325))</f>
        <v/>
      </c>
      <c r="J325" s="63" t="str">
        <f t="shared" ref="J325:J388" si="83">IF($L325="","",IF(C325="","",C325))</f>
        <v/>
      </c>
      <c r="K325" s="48" t="str">
        <f t="shared" si="79"/>
        <v/>
      </c>
      <c r="L325" s="69" t="str">
        <f t="shared" si="80"/>
        <v/>
      </c>
      <c r="M325" s="67" t="str">
        <f t="shared" ref="M325:M388" si="84">IF(L325="","",LARGE($L$324:$L$423,N325))</f>
        <v/>
      </c>
      <c r="N325" s="49">
        <v>2</v>
      </c>
      <c r="O325" s="27"/>
      <c r="P325" s="47" t="str">
        <f t="shared" ref="P325:P388" si="85">IF(S325&lt;&gt;"",_xlfn.RANK.EQ(S325,$S$324:$S$423,0),"")</f>
        <v/>
      </c>
      <c r="Q325" s="24" t="str">
        <f t="shared" ref="Q325:Q388" si="86">IF($L325="","",VLOOKUP(M325,$H$324:$K$423,2,0))</f>
        <v/>
      </c>
      <c r="R325" s="24" t="str">
        <f>IF($L325="","",VLOOKUP(Q325,LISTAS!$F$5:$G$1006,2,0))</f>
        <v/>
      </c>
      <c r="S325" s="36" t="str">
        <f t="shared" ref="S325:S388" si="87">IF($L325="","",VLOOKUP(M325,$H$324:$K$423,4,0))</f>
        <v/>
      </c>
      <c r="T325" s="25" t="str">
        <f t="shared" ref="T325:T388" si="88">IF($P325="","",IF(S325=$U$5,"",IF($P325=1,400,IF($P325=2,340,IF($P325=3,300,IF($P325=4,280,IF($P325=5,270,IF($P325=6,260,IF($P325=7,250,IF($P325=8,240,IF($P325=9,200,IF($P325=10,200,IF($P325=11,200,IF($P325=12,200,IF($P325=13,200,IF($P325=14,200,IF($P325=15,200,IF($P325=16,200,IF($P325&gt;16,"","")))))))))))))))))))</f>
        <v/>
      </c>
      <c r="U325" s="25" t="str">
        <f t="shared" ref="U325:U388" si="89">IF(P325="","",IF($S$5="NÃO","",IF(S325=$U$5,"",IF(P325=1,400,IF(P325=2,340,IF(P325=3,300,IF(P325=4,280,IF(P325=5,270,IF(P325=6,260,IF(P325=7,250,IF(P325=8,240,IF(P325=9,200,IF(P325=10,200,IF(P325=11,200,IF(P325=12,200,IF(P325=13,200,IF(P325=14,200,IF(P325=15,200,IF(P325=16,200,IF(P325&gt;16,"",""))))))))))))))))))))</f>
        <v/>
      </c>
    </row>
    <row r="326" spans="1:21" s="5" customFormat="1" ht="18.75" customHeight="1" x14ac:dyDescent="0.3">
      <c r="B326" s="26"/>
      <c r="C326" s="22" t="str">
        <f>IF(B326="","",VLOOKUP(B326,LISTAS!$F$5:$G$1006,2,0))</f>
        <v/>
      </c>
      <c r="D326" s="35"/>
      <c r="E326" s="35"/>
      <c r="F326" s="35" t="str">
        <f t="shared" si="78"/>
        <v/>
      </c>
      <c r="H326" s="48" t="str">
        <f t="shared" si="81"/>
        <v/>
      </c>
      <c r="I326" s="63" t="str">
        <f t="shared" si="82"/>
        <v/>
      </c>
      <c r="J326" s="63" t="str">
        <f t="shared" si="83"/>
        <v/>
      </c>
      <c r="K326" s="48" t="str">
        <f t="shared" si="79"/>
        <v/>
      </c>
      <c r="L326" s="69" t="str">
        <f t="shared" si="80"/>
        <v/>
      </c>
      <c r="M326" s="67" t="str">
        <f t="shared" si="84"/>
        <v/>
      </c>
      <c r="N326" s="49">
        <v>3</v>
      </c>
      <c r="O326" s="28"/>
      <c r="P326" s="47" t="str">
        <f t="shared" si="85"/>
        <v/>
      </c>
      <c r="Q326" s="24" t="str">
        <f t="shared" si="86"/>
        <v/>
      </c>
      <c r="R326" s="24" t="str">
        <f>IF($L326="","",VLOOKUP(Q326,LISTAS!$F$5:$G$1006,2,0))</f>
        <v/>
      </c>
      <c r="S326" s="36" t="str">
        <f t="shared" si="87"/>
        <v/>
      </c>
      <c r="T326" s="25" t="str">
        <f t="shared" si="88"/>
        <v/>
      </c>
      <c r="U326" s="25" t="str">
        <f t="shared" si="89"/>
        <v/>
      </c>
    </row>
    <row r="327" spans="1:21" s="5" customFormat="1" ht="18.75" customHeight="1" x14ac:dyDescent="0.3">
      <c r="B327" s="26"/>
      <c r="C327" s="22" t="str">
        <f>IF(B327="","",VLOOKUP(B327,LISTAS!$F$5:$G$1006,2,0))</f>
        <v/>
      </c>
      <c r="D327" s="35"/>
      <c r="E327" s="35"/>
      <c r="F327" s="35" t="str">
        <f t="shared" si="78"/>
        <v/>
      </c>
      <c r="H327" s="48" t="str">
        <f t="shared" si="81"/>
        <v/>
      </c>
      <c r="I327" s="63" t="str">
        <f t="shared" si="82"/>
        <v/>
      </c>
      <c r="J327" s="63" t="str">
        <f t="shared" si="83"/>
        <v/>
      </c>
      <c r="K327" s="48" t="str">
        <f t="shared" si="79"/>
        <v/>
      </c>
      <c r="L327" s="69" t="str">
        <f t="shared" si="80"/>
        <v/>
      </c>
      <c r="M327" s="67" t="str">
        <f t="shared" si="84"/>
        <v/>
      </c>
      <c r="N327" s="49">
        <v>4</v>
      </c>
      <c r="O327" s="28"/>
      <c r="P327" s="47" t="str">
        <f t="shared" si="85"/>
        <v/>
      </c>
      <c r="Q327" s="24" t="str">
        <f t="shared" si="86"/>
        <v/>
      </c>
      <c r="R327" s="24" t="str">
        <f>IF($L327="","",VLOOKUP(Q327,LISTAS!$F$5:$G$1006,2,0))</f>
        <v/>
      </c>
      <c r="S327" s="36" t="str">
        <f t="shared" si="87"/>
        <v/>
      </c>
      <c r="T327" s="25" t="str">
        <f t="shared" si="88"/>
        <v/>
      </c>
      <c r="U327" s="25" t="str">
        <f t="shared" si="89"/>
        <v/>
      </c>
    </row>
    <row r="328" spans="1:21" s="5" customFormat="1" ht="18.75" customHeight="1" x14ac:dyDescent="0.3">
      <c r="B328" s="26"/>
      <c r="C328" s="22" t="str">
        <f>IF(B328="","",VLOOKUP(B328,LISTAS!$F$5:$G$1006,2,0))</f>
        <v/>
      </c>
      <c r="D328" s="35"/>
      <c r="E328" s="35"/>
      <c r="F328" s="35" t="str">
        <f t="shared" si="78"/>
        <v/>
      </c>
      <c r="H328" s="48" t="str">
        <f t="shared" si="81"/>
        <v/>
      </c>
      <c r="I328" s="63" t="str">
        <f t="shared" si="82"/>
        <v/>
      </c>
      <c r="J328" s="63" t="str">
        <f t="shared" si="83"/>
        <v/>
      </c>
      <c r="K328" s="48" t="str">
        <f t="shared" si="79"/>
        <v/>
      </c>
      <c r="L328" s="69" t="str">
        <f t="shared" si="80"/>
        <v/>
      </c>
      <c r="M328" s="67" t="str">
        <f t="shared" si="84"/>
        <v/>
      </c>
      <c r="N328" s="49">
        <v>5</v>
      </c>
      <c r="O328" s="28"/>
      <c r="P328" s="47" t="str">
        <f t="shared" si="85"/>
        <v/>
      </c>
      <c r="Q328" s="24" t="str">
        <f t="shared" si="86"/>
        <v/>
      </c>
      <c r="R328" s="24" t="str">
        <f>IF($L328="","",VLOOKUP(Q328,LISTAS!$F$5:$G$1006,2,0))</f>
        <v/>
      </c>
      <c r="S328" s="36" t="str">
        <f t="shared" si="87"/>
        <v/>
      </c>
      <c r="T328" s="25" t="str">
        <f t="shared" si="88"/>
        <v/>
      </c>
      <c r="U328" s="25" t="str">
        <f t="shared" si="89"/>
        <v/>
      </c>
    </row>
    <row r="329" spans="1:21" s="5" customFormat="1" ht="18.75" customHeight="1" x14ac:dyDescent="0.3">
      <c r="B329" s="26"/>
      <c r="C329" s="22" t="str">
        <f>IF(B329="","",VLOOKUP(B329,LISTAS!$F$5:$G$1006,2,0))</f>
        <v/>
      </c>
      <c r="D329" s="35"/>
      <c r="E329" s="35"/>
      <c r="F329" s="35" t="str">
        <f t="shared" si="78"/>
        <v/>
      </c>
      <c r="H329" s="48" t="str">
        <f t="shared" si="81"/>
        <v/>
      </c>
      <c r="I329" s="63" t="str">
        <f t="shared" si="82"/>
        <v/>
      </c>
      <c r="J329" s="63" t="str">
        <f t="shared" si="83"/>
        <v/>
      </c>
      <c r="K329" s="48" t="str">
        <f t="shared" si="79"/>
        <v/>
      </c>
      <c r="L329" s="69" t="str">
        <f t="shared" si="80"/>
        <v/>
      </c>
      <c r="M329" s="67" t="str">
        <f t="shared" si="84"/>
        <v/>
      </c>
      <c r="N329" s="49">
        <v>6</v>
      </c>
      <c r="O329" s="28"/>
      <c r="P329" s="47" t="str">
        <f t="shared" si="85"/>
        <v/>
      </c>
      <c r="Q329" s="24" t="str">
        <f t="shared" si="86"/>
        <v/>
      </c>
      <c r="R329" s="24" t="str">
        <f>IF($L329="","",VLOOKUP(Q329,LISTAS!$F$5:$G$1006,2,0))</f>
        <v/>
      </c>
      <c r="S329" s="36" t="str">
        <f t="shared" si="87"/>
        <v/>
      </c>
      <c r="T329" s="25" t="str">
        <f t="shared" si="88"/>
        <v/>
      </c>
      <c r="U329" s="25" t="str">
        <f t="shared" si="89"/>
        <v/>
      </c>
    </row>
    <row r="330" spans="1:21" s="5" customFormat="1" ht="18.75" customHeight="1" x14ac:dyDescent="0.3">
      <c r="B330" s="26"/>
      <c r="C330" s="22" t="str">
        <f>IF(B330="","",VLOOKUP(B330,LISTAS!$F$5:$G$1006,2,0))</f>
        <v/>
      </c>
      <c r="D330" s="35"/>
      <c r="E330" s="35"/>
      <c r="F330" s="35" t="str">
        <f t="shared" si="78"/>
        <v/>
      </c>
      <c r="H330" s="48" t="str">
        <f t="shared" si="81"/>
        <v/>
      </c>
      <c r="I330" s="63" t="str">
        <f t="shared" si="82"/>
        <v/>
      </c>
      <c r="J330" s="63" t="str">
        <f t="shared" si="83"/>
        <v/>
      </c>
      <c r="K330" s="48" t="str">
        <f t="shared" si="79"/>
        <v/>
      </c>
      <c r="L330" s="69" t="str">
        <f t="shared" si="80"/>
        <v/>
      </c>
      <c r="M330" s="67" t="str">
        <f t="shared" si="84"/>
        <v/>
      </c>
      <c r="N330" s="49">
        <v>7</v>
      </c>
      <c r="O330" s="28"/>
      <c r="P330" s="47" t="str">
        <f t="shared" si="85"/>
        <v/>
      </c>
      <c r="Q330" s="24" t="str">
        <f t="shared" si="86"/>
        <v/>
      </c>
      <c r="R330" s="24" t="str">
        <f>IF($L330="","",VLOOKUP(Q330,LISTAS!$F$5:$G$1006,2,0))</f>
        <v/>
      </c>
      <c r="S330" s="36" t="str">
        <f t="shared" si="87"/>
        <v/>
      </c>
      <c r="T330" s="25" t="str">
        <f t="shared" si="88"/>
        <v/>
      </c>
      <c r="U330" s="25" t="str">
        <f t="shared" si="89"/>
        <v/>
      </c>
    </row>
    <row r="331" spans="1:21" s="5" customFormat="1" ht="18.75" customHeight="1" x14ac:dyDescent="0.3">
      <c r="B331" s="22"/>
      <c r="C331" s="22" t="str">
        <f>IF(B331="","",VLOOKUP(B331,LISTAS!$F$5:$G$1006,2,0))</f>
        <v/>
      </c>
      <c r="D331" s="35"/>
      <c r="E331" s="35"/>
      <c r="F331" s="35" t="str">
        <f t="shared" si="78"/>
        <v/>
      </c>
      <c r="H331" s="48" t="str">
        <f t="shared" si="81"/>
        <v/>
      </c>
      <c r="I331" s="63" t="str">
        <f t="shared" si="82"/>
        <v/>
      </c>
      <c r="J331" s="63" t="str">
        <f t="shared" si="83"/>
        <v/>
      </c>
      <c r="K331" s="48" t="str">
        <f t="shared" si="79"/>
        <v/>
      </c>
      <c r="L331" s="69" t="str">
        <f t="shared" si="80"/>
        <v/>
      </c>
      <c r="M331" s="67" t="str">
        <f t="shared" si="84"/>
        <v/>
      </c>
      <c r="N331" s="49">
        <v>8</v>
      </c>
      <c r="O331" s="28"/>
      <c r="P331" s="47" t="str">
        <f t="shared" si="85"/>
        <v/>
      </c>
      <c r="Q331" s="24" t="str">
        <f t="shared" si="86"/>
        <v/>
      </c>
      <c r="R331" s="24" t="str">
        <f>IF($L331="","",VLOOKUP(Q331,LISTAS!$F$5:$G$1006,2,0))</f>
        <v/>
      </c>
      <c r="S331" s="36" t="str">
        <f t="shared" si="87"/>
        <v/>
      </c>
      <c r="T331" s="25" t="str">
        <f t="shared" si="88"/>
        <v/>
      </c>
      <c r="U331" s="25" t="str">
        <f t="shared" si="89"/>
        <v/>
      </c>
    </row>
    <row r="332" spans="1:21" s="5" customFormat="1" ht="18.75" customHeight="1" x14ac:dyDescent="0.3">
      <c r="B332" s="26"/>
      <c r="C332" s="22" t="str">
        <f>IF(B332="","",VLOOKUP(B332,LISTAS!$F$5:$G$1006,2,0))</f>
        <v/>
      </c>
      <c r="D332" s="35"/>
      <c r="E332" s="35"/>
      <c r="F332" s="35" t="str">
        <f t="shared" si="78"/>
        <v/>
      </c>
      <c r="H332" s="48" t="str">
        <f t="shared" si="81"/>
        <v/>
      </c>
      <c r="I332" s="63" t="str">
        <f t="shared" si="82"/>
        <v/>
      </c>
      <c r="J332" s="63" t="str">
        <f t="shared" si="83"/>
        <v/>
      </c>
      <c r="K332" s="48" t="str">
        <f t="shared" si="79"/>
        <v/>
      </c>
      <c r="L332" s="69" t="str">
        <f t="shared" si="80"/>
        <v/>
      </c>
      <c r="M332" s="67" t="str">
        <f t="shared" si="84"/>
        <v/>
      </c>
      <c r="N332" s="49">
        <v>9</v>
      </c>
      <c r="O332" s="28"/>
      <c r="P332" s="47" t="str">
        <f t="shared" si="85"/>
        <v/>
      </c>
      <c r="Q332" s="24" t="str">
        <f t="shared" si="86"/>
        <v/>
      </c>
      <c r="R332" s="24" t="str">
        <f>IF($L332="","",VLOOKUP(Q332,LISTAS!$F$5:$G$1006,2,0))</f>
        <v/>
      </c>
      <c r="S332" s="36" t="str">
        <f t="shared" si="87"/>
        <v/>
      </c>
      <c r="T332" s="25" t="str">
        <f t="shared" si="88"/>
        <v/>
      </c>
      <c r="U332" s="25" t="str">
        <f t="shared" si="89"/>
        <v/>
      </c>
    </row>
    <row r="333" spans="1:21" s="5" customFormat="1" ht="18.75" customHeight="1" x14ac:dyDescent="0.3">
      <c r="B333" s="26"/>
      <c r="C333" s="22" t="str">
        <f>IF(B333="","",VLOOKUP(B333,LISTAS!$F$5:$G$1006,2,0))</f>
        <v/>
      </c>
      <c r="D333" s="35"/>
      <c r="E333" s="35"/>
      <c r="F333" s="35" t="str">
        <f t="shared" si="78"/>
        <v/>
      </c>
      <c r="H333" s="48" t="str">
        <f t="shared" si="81"/>
        <v/>
      </c>
      <c r="I333" s="63" t="str">
        <f t="shared" si="82"/>
        <v/>
      </c>
      <c r="J333" s="63" t="str">
        <f t="shared" si="83"/>
        <v/>
      </c>
      <c r="K333" s="48" t="str">
        <f t="shared" si="79"/>
        <v/>
      </c>
      <c r="L333" s="69" t="str">
        <f t="shared" si="80"/>
        <v/>
      </c>
      <c r="M333" s="67" t="str">
        <f t="shared" si="84"/>
        <v/>
      </c>
      <c r="N333" s="49">
        <v>10</v>
      </c>
      <c r="O333" s="28"/>
      <c r="P333" s="47" t="str">
        <f t="shared" si="85"/>
        <v/>
      </c>
      <c r="Q333" s="24" t="str">
        <f t="shared" si="86"/>
        <v/>
      </c>
      <c r="R333" s="24" t="str">
        <f>IF($L333="","",VLOOKUP(Q333,LISTAS!$F$5:$G$1006,2,0))</f>
        <v/>
      </c>
      <c r="S333" s="36" t="str">
        <f t="shared" si="87"/>
        <v/>
      </c>
      <c r="T333" s="25" t="str">
        <f t="shared" si="88"/>
        <v/>
      </c>
      <c r="U333" s="25" t="str">
        <f t="shared" si="89"/>
        <v/>
      </c>
    </row>
    <row r="334" spans="1:21" s="5" customFormat="1" ht="18.75" customHeight="1" x14ac:dyDescent="0.3">
      <c r="B334" s="26"/>
      <c r="C334" s="22" t="str">
        <f>IF(B334="","",VLOOKUP(B334,LISTAS!$F$5:$G$1006,2,0))</f>
        <v/>
      </c>
      <c r="D334" s="35"/>
      <c r="E334" s="35"/>
      <c r="F334" s="35" t="str">
        <f t="shared" si="78"/>
        <v/>
      </c>
      <c r="H334" s="48" t="str">
        <f t="shared" si="81"/>
        <v/>
      </c>
      <c r="I334" s="63" t="str">
        <f t="shared" si="82"/>
        <v/>
      </c>
      <c r="J334" s="63" t="str">
        <f t="shared" si="83"/>
        <v/>
      </c>
      <c r="K334" s="48" t="str">
        <f t="shared" si="79"/>
        <v/>
      </c>
      <c r="L334" s="69" t="str">
        <f t="shared" si="80"/>
        <v/>
      </c>
      <c r="M334" s="67" t="str">
        <f t="shared" si="84"/>
        <v/>
      </c>
      <c r="N334" s="49">
        <v>11</v>
      </c>
      <c r="O334" s="28"/>
      <c r="P334" s="47" t="str">
        <f t="shared" si="85"/>
        <v/>
      </c>
      <c r="Q334" s="24" t="str">
        <f t="shared" si="86"/>
        <v/>
      </c>
      <c r="R334" s="24" t="str">
        <f>IF($L334="","",VLOOKUP(Q334,LISTAS!$F$5:$G$1006,2,0))</f>
        <v/>
      </c>
      <c r="S334" s="36" t="str">
        <f t="shared" si="87"/>
        <v/>
      </c>
      <c r="T334" s="25" t="str">
        <f t="shared" si="88"/>
        <v/>
      </c>
      <c r="U334" s="25" t="str">
        <f t="shared" si="89"/>
        <v/>
      </c>
    </row>
    <row r="335" spans="1:21" s="5" customFormat="1" ht="18.75" customHeight="1" x14ac:dyDescent="0.3">
      <c r="B335" s="26"/>
      <c r="C335" s="22" t="str">
        <f>IF(B335="","",VLOOKUP(B335,LISTAS!$F$5:$G$1006,2,0))</f>
        <v/>
      </c>
      <c r="D335" s="35"/>
      <c r="E335" s="35"/>
      <c r="F335" s="35" t="str">
        <f t="shared" si="78"/>
        <v/>
      </c>
      <c r="H335" s="48" t="str">
        <f t="shared" si="81"/>
        <v/>
      </c>
      <c r="I335" s="63" t="str">
        <f t="shared" si="82"/>
        <v/>
      </c>
      <c r="J335" s="63" t="str">
        <f t="shared" si="83"/>
        <v/>
      </c>
      <c r="K335" s="48" t="str">
        <f t="shared" si="79"/>
        <v/>
      </c>
      <c r="L335" s="69" t="str">
        <f t="shared" si="80"/>
        <v/>
      </c>
      <c r="M335" s="67" t="str">
        <f t="shared" si="84"/>
        <v/>
      </c>
      <c r="N335" s="49">
        <v>12</v>
      </c>
      <c r="O335" s="28"/>
      <c r="P335" s="47" t="str">
        <f t="shared" si="85"/>
        <v/>
      </c>
      <c r="Q335" s="24" t="str">
        <f t="shared" si="86"/>
        <v/>
      </c>
      <c r="R335" s="24" t="str">
        <f>IF($L335="","",VLOOKUP(Q335,LISTAS!$F$5:$G$1006,2,0))</f>
        <v/>
      </c>
      <c r="S335" s="36" t="str">
        <f t="shared" si="87"/>
        <v/>
      </c>
      <c r="T335" s="25" t="str">
        <f t="shared" si="88"/>
        <v/>
      </c>
      <c r="U335" s="25" t="str">
        <f t="shared" si="89"/>
        <v/>
      </c>
    </row>
    <row r="336" spans="1:21" s="5" customFormat="1" ht="18.75" customHeight="1" x14ac:dyDescent="0.3">
      <c r="B336" s="26"/>
      <c r="C336" s="22" t="str">
        <f>IF(B336="","",VLOOKUP(B336,LISTAS!$F$5:$G$1006,2,0))</f>
        <v/>
      </c>
      <c r="D336" s="35"/>
      <c r="E336" s="35"/>
      <c r="F336" s="35" t="str">
        <f t="shared" si="78"/>
        <v/>
      </c>
      <c r="H336" s="48" t="str">
        <f t="shared" si="81"/>
        <v/>
      </c>
      <c r="I336" s="63" t="str">
        <f t="shared" si="82"/>
        <v/>
      </c>
      <c r="J336" s="63" t="str">
        <f t="shared" si="83"/>
        <v/>
      </c>
      <c r="K336" s="48" t="str">
        <f t="shared" si="79"/>
        <v/>
      </c>
      <c r="L336" s="69" t="str">
        <f t="shared" si="80"/>
        <v/>
      </c>
      <c r="M336" s="67" t="str">
        <f t="shared" si="84"/>
        <v/>
      </c>
      <c r="N336" s="49">
        <v>13</v>
      </c>
      <c r="O336" s="28"/>
      <c r="P336" s="47" t="str">
        <f t="shared" si="85"/>
        <v/>
      </c>
      <c r="Q336" s="24" t="str">
        <f t="shared" si="86"/>
        <v/>
      </c>
      <c r="R336" s="24" t="str">
        <f>IF($L336="","",VLOOKUP(Q336,LISTAS!$F$5:$G$1006,2,0))</f>
        <v/>
      </c>
      <c r="S336" s="36" t="str">
        <f t="shared" si="87"/>
        <v/>
      </c>
      <c r="T336" s="25" t="str">
        <f t="shared" si="88"/>
        <v/>
      </c>
      <c r="U336" s="25" t="str">
        <f t="shared" si="89"/>
        <v/>
      </c>
    </row>
    <row r="337" spans="2:21" s="5" customFormat="1" ht="18.75" customHeight="1" x14ac:dyDescent="0.3">
      <c r="B337" s="26"/>
      <c r="C337" s="22" t="str">
        <f>IF(B337="","",VLOOKUP(B337,LISTAS!$F$5:$G$1006,2,0))</f>
        <v/>
      </c>
      <c r="D337" s="35"/>
      <c r="E337" s="35"/>
      <c r="F337" s="35" t="str">
        <f t="shared" si="78"/>
        <v/>
      </c>
      <c r="H337" s="48" t="str">
        <f t="shared" si="81"/>
        <v/>
      </c>
      <c r="I337" s="63" t="str">
        <f t="shared" si="82"/>
        <v/>
      </c>
      <c r="J337" s="63" t="str">
        <f t="shared" si="83"/>
        <v/>
      </c>
      <c r="K337" s="48" t="str">
        <f t="shared" si="79"/>
        <v/>
      </c>
      <c r="L337" s="69" t="str">
        <f t="shared" si="80"/>
        <v/>
      </c>
      <c r="M337" s="67" t="str">
        <f t="shared" si="84"/>
        <v/>
      </c>
      <c r="N337" s="49">
        <v>14</v>
      </c>
      <c r="O337" s="28"/>
      <c r="P337" s="47" t="str">
        <f t="shared" si="85"/>
        <v/>
      </c>
      <c r="Q337" s="24" t="str">
        <f t="shared" si="86"/>
        <v/>
      </c>
      <c r="R337" s="24" t="str">
        <f>IF($L337="","",VLOOKUP(Q337,LISTAS!$F$5:$G$1006,2,0))</f>
        <v/>
      </c>
      <c r="S337" s="36" t="str">
        <f t="shared" si="87"/>
        <v/>
      </c>
      <c r="T337" s="25" t="str">
        <f t="shared" si="88"/>
        <v/>
      </c>
      <c r="U337" s="25" t="str">
        <f t="shared" si="89"/>
        <v/>
      </c>
    </row>
    <row r="338" spans="2:21" s="5" customFormat="1" ht="18.75" customHeight="1" x14ac:dyDescent="0.3">
      <c r="B338" s="26"/>
      <c r="C338" s="22" t="str">
        <f>IF(B338="","",VLOOKUP(B338,LISTAS!$F$5:$G$1006,2,0))</f>
        <v/>
      </c>
      <c r="D338" s="35"/>
      <c r="E338" s="35"/>
      <c r="F338" s="35" t="str">
        <f t="shared" si="78"/>
        <v/>
      </c>
      <c r="H338" s="48" t="str">
        <f t="shared" si="81"/>
        <v/>
      </c>
      <c r="I338" s="63" t="str">
        <f t="shared" si="82"/>
        <v/>
      </c>
      <c r="J338" s="63" t="str">
        <f t="shared" si="83"/>
        <v/>
      </c>
      <c r="K338" s="48" t="str">
        <f t="shared" si="79"/>
        <v/>
      </c>
      <c r="L338" s="69" t="str">
        <f t="shared" si="80"/>
        <v/>
      </c>
      <c r="M338" s="67" t="str">
        <f t="shared" si="84"/>
        <v/>
      </c>
      <c r="N338" s="49">
        <v>15</v>
      </c>
      <c r="O338" s="28"/>
      <c r="P338" s="47" t="str">
        <f t="shared" si="85"/>
        <v/>
      </c>
      <c r="Q338" s="24" t="str">
        <f t="shared" si="86"/>
        <v/>
      </c>
      <c r="R338" s="24" t="str">
        <f>IF($L338="","",VLOOKUP(Q338,LISTAS!$F$5:$G$1006,2,0))</f>
        <v/>
      </c>
      <c r="S338" s="36" t="str">
        <f t="shared" si="87"/>
        <v/>
      </c>
      <c r="T338" s="25" t="str">
        <f t="shared" si="88"/>
        <v/>
      </c>
      <c r="U338" s="25" t="str">
        <f t="shared" si="89"/>
        <v/>
      </c>
    </row>
    <row r="339" spans="2:21" s="5" customFormat="1" ht="18.75" customHeight="1" x14ac:dyDescent="0.3">
      <c r="B339" s="26"/>
      <c r="C339" s="22" t="str">
        <f>IF(B339="","",VLOOKUP(B339,LISTAS!$F$5:$G$1006,2,0))</f>
        <v/>
      </c>
      <c r="D339" s="35"/>
      <c r="E339" s="35"/>
      <c r="F339" s="35" t="str">
        <f t="shared" si="78"/>
        <v/>
      </c>
      <c r="H339" s="48" t="str">
        <f t="shared" si="81"/>
        <v/>
      </c>
      <c r="I339" s="63" t="str">
        <f t="shared" si="82"/>
        <v/>
      </c>
      <c r="J339" s="63" t="str">
        <f t="shared" si="83"/>
        <v/>
      </c>
      <c r="K339" s="48" t="str">
        <f t="shared" si="79"/>
        <v/>
      </c>
      <c r="L339" s="69" t="str">
        <f t="shared" si="80"/>
        <v/>
      </c>
      <c r="M339" s="67" t="str">
        <f t="shared" si="84"/>
        <v/>
      </c>
      <c r="N339" s="49">
        <v>16</v>
      </c>
      <c r="O339" s="28"/>
      <c r="P339" s="47" t="str">
        <f t="shared" si="85"/>
        <v/>
      </c>
      <c r="Q339" s="24" t="str">
        <f t="shared" si="86"/>
        <v/>
      </c>
      <c r="R339" s="24" t="str">
        <f>IF($L339="","",VLOOKUP(Q339,LISTAS!$F$5:$G$1006,2,0))</f>
        <v/>
      </c>
      <c r="S339" s="36" t="str">
        <f t="shared" si="87"/>
        <v/>
      </c>
      <c r="T339" s="25" t="str">
        <f t="shared" si="88"/>
        <v/>
      </c>
      <c r="U339" s="25" t="str">
        <f t="shared" si="89"/>
        <v/>
      </c>
    </row>
    <row r="340" spans="2:21" s="5" customFormat="1" ht="18.75" customHeight="1" x14ac:dyDescent="0.3">
      <c r="B340" s="22"/>
      <c r="C340" s="22" t="str">
        <f>IF(B340="","",VLOOKUP(B340,LISTAS!$F$5:$G$1006,2,0))</f>
        <v/>
      </c>
      <c r="D340" s="35"/>
      <c r="E340" s="35"/>
      <c r="F340" s="35" t="str">
        <f t="shared" si="78"/>
        <v/>
      </c>
      <c r="H340" s="48" t="str">
        <f t="shared" si="81"/>
        <v/>
      </c>
      <c r="I340" s="63" t="str">
        <f t="shared" si="82"/>
        <v/>
      </c>
      <c r="J340" s="63" t="str">
        <f t="shared" si="83"/>
        <v/>
      </c>
      <c r="K340" s="48" t="str">
        <f t="shared" si="79"/>
        <v/>
      </c>
      <c r="L340" s="69" t="str">
        <f t="shared" si="80"/>
        <v/>
      </c>
      <c r="M340" s="67" t="str">
        <f t="shared" si="84"/>
        <v/>
      </c>
      <c r="N340" s="49">
        <v>17</v>
      </c>
      <c r="O340" s="28"/>
      <c r="P340" s="47" t="str">
        <f t="shared" si="85"/>
        <v/>
      </c>
      <c r="Q340" s="24" t="str">
        <f t="shared" si="86"/>
        <v/>
      </c>
      <c r="R340" s="24" t="str">
        <f>IF($L340="","",VLOOKUP(Q340,LISTAS!$F$5:$G$1006,2,0))</f>
        <v/>
      </c>
      <c r="S340" s="36" t="str">
        <f t="shared" si="87"/>
        <v/>
      </c>
      <c r="T340" s="25" t="str">
        <f t="shared" si="88"/>
        <v/>
      </c>
      <c r="U340" s="25" t="str">
        <f t="shared" si="89"/>
        <v/>
      </c>
    </row>
    <row r="341" spans="2:21" s="5" customFormat="1" ht="18.75" customHeight="1" x14ac:dyDescent="0.3">
      <c r="B341" s="26"/>
      <c r="C341" s="22" t="str">
        <f>IF(B341="","",VLOOKUP(B341,LISTAS!$F$5:$G$1006,2,0))</f>
        <v/>
      </c>
      <c r="D341" s="35"/>
      <c r="E341" s="35"/>
      <c r="F341" s="35" t="str">
        <f t="shared" si="78"/>
        <v/>
      </c>
      <c r="H341" s="48" t="str">
        <f t="shared" si="81"/>
        <v/>
      </c>
      <c r="I341" s="63" t="str">
        <f t="shared" si="82"/>
        <v/>
      </c>
      <c r="J341" s="63" t="str">
        <f t="shared" si="83"/>
        <v/>
      </c>
      <c r="K341" s="48" t="str">
        <f t="shared" si="79"/>
        <v/>
      </c>
      <c r="L341" s="69" t="str">
        <f t="shared" si="80"/>
        <v/>
      </c>
      <c r="M341" s="67" t="str">
        <f t="shared" si="84"/>
        <v/>
      </c>
      <c r="N341" s="49">
        <v>18</v>
      </c>
      <c r="O341" s="28"/>
      <c r="P341" s="47" t="str">
        <f t="shared" si="85"/>
        <v/>
      </c>
      <c r="Q341" s="24" t="str">
        <f t="shared" si="86"/>
        <v/>
      </c>
      <c r="R341" s="24" t="str">
        <f>IF($L341="","",VLOOKUP(Q341,LISTAS!$F$5:$G$1006,2,0))</f>
        <v/>
      </c>
      <c r="S341" s="36" t="str">
        <f t="shared" si="87"/>
        <v/>
      </c>
      <c r="T341" s="25" t="str">
        <f t="shared" si="88"/>
        <v/>
      </c>
      <c r="U341" s="25" t="str">
        <f t="shared" si="89"/>
        <v/>
      </c>
    </row>
    <row r="342" spans="2:21" s="5" customFormat="1" ht="18.75" customHeight="1" x14ac:dyDescent="0.3">
      <c r="B342" s="26"/>
      <c r="C342" s="22" t="str">
        <f>IF(B342="","",VLOOKUP(B342,LISTAS!$F$5:$G$1006,2,0))</f>
        <v/>
      </c>
      <c r="D342" s="35"/>
      <c r="E342" s="35"/>
      <c r="F342" s="35" t="str">
        <f t="shared" si="78"/>
        <v/>
      </c>
      <c r="H342" s="48" t="str">
        <f t="shared" si="81"/>
        <v/>
      </c>
      <c r="I342" s="63" t="str">
        <f t="shared" si="82"/>
        <v/>
      </c>
      <c r="J342" s="63" t="str">
        <f t="shared" si="83"/>
        <v/>
      </c>
      <c r="K342" s="48" t="str">
        <f t="shared" si="79"/>
        <v/>
      </c>
      <c r="L342" s="69" t="str">
        <f t="shared" si="80"/>
        <v/>
      </c>
      <c r="M342" s="67" t="str">
        <f t="shared" si="84"/>
        <v/>
      </c>
      <c r="N342" s="49">
        <v>19</v>
      </c>
      <c r="O342" s="28"/>
      <c r="P342" s="47" t="str">
        <f t="shared" si="85"/>
        <v/>
      </c>
      <c r="Q342" s="24" t="str">
        <f t="shared" si="86"/>
        <v/>
      </c>
      <c r="R342" s="24" t="str">
        <f>IF($L342="","",VLOOKUP(Q342,LISTAS!$F$5:$G$1006,2,0))</f>
        <v/>
      </c>
      <c r="S342" s="36" t="str">
        <f t="shared" si="87"/>
        <v/>
      </c>
      <c r="T342" s="25" t="str">
        <f t="shared" si="88"/>
        <v/>
      </c>
      <c r="U342" s="25" t="str">
        <f t="shared" si="89"/>
        <v/>
      </c>
    </row>
    <row r="343" spans="2:21" s="5" customFormat="1" ht="18.75" customHeight="1" x14ac:dyDescent="0.3">
      <c r="B343" s="26"/>
      <c r="C343" s="22" t="str">
        <f>IF(B343="","",VLOOKUP(B343,LISTAS!$F$5:$G$1006,2,0))</f>
        <v/>
      </c>
      <c r="D343" s="35"/>
      <c r="E343" s="35"/>
      <c r="F343" s="35" t="str">
        <f t="shared" si="78"/>
        <v/>
      </c>
      <c r="H343" s="48" t="str">
        <f t="shared" si="81"/>
        <v/>
      </c>
      <c r="I343" s="63" t="str">
        <f t="shared" si="82"/>
        <v/>
      </c>
      <c r="J343" s="63" t="str">
        <f t="shared" si="83"/>
        <v/>
      </c>
      <c r="K343" s="48" t="str">
        <f t="shared" si="79"/>
        <v/>
      </c>
      <c r="L343" s="69" t="str">
        <f t="shared" si="80"/>
        <v/>
      </c>
      <c r="M343" s="67" t="str">
        <f t="shared" si="84"/>
        <v/>
      </c>
      <c r="N343" s="49">
        <v>20</v>
      </c>
      <c r="O343" s="28"/>
      <c r="P343" s="47" t="str">
        <f t="shared" si="85"/>
        <v/>
      </c>
      <c r="Q343" s="24" t="str">
        <f t="shared" si="86"/>
        <v/>
      </c>
      <c r="R343" s="24" t="str">
        <f>IF($L343="","",VLOOKUP(Q343,LISTAS!$F$5:$G$1006,2,0))</f>
        <v/>
      </c>
      <c r="S343" s="36" t="str">
        <f t="shared" si="87"/>
        <v/>
      </c>
      <c r="T343" s="25" t="str">
        <f t="shared" si="88"/>
        <v/>
      </c>
      <c r="U343" s="25" t="str">
        <f t="shared" si="89"/>
        <v/>
      </c>
    </row>
    <row r="344" spans="2:21" ht="16.5" x14ac:dyDescent="0.3">
      <c r="B344" s="26"/>
      <c r="C344" s="22" t="str">
        <f>IF(B344="","",VLOOKUP(B344,LISTAS!$F$5:$G$1006,2,0))</f>
        <v/>
      </c>
      <c r="D344" s="35"/>
      <c r="E344" s="35"/>
      <c r="F344" s="35" t="str">
        <f t="shared" si="78"/>
        <v/>
      </c>
      <c r="G344" s="5"/>
      <c r="H344" s="48" t="str">
        <f t="shared" si="81"/>
        <v/>
      </c>
      <c r="I344" s="63" t="str">
        <f t="shared" si="82"/>
        <v/>
      </c>
      <c r="J344" s="63" t="str">
        <f t="shared" si="83"/>
        <v/>
      </c>
      <c r="K344" s="48" t="str">
        <f t="shared" si="79"/>
        <v/>
      </c>
      <c r="L344" s="69" t="str">
        <f t="shared" si="80"/>
        <v/>
      </c>
      <c r="M344" s="67" t="str">
        <f t="shared" si="84"/>
        <v/>
      </c>
      <c r="N344" s="49">
        <v>21</v>
      </c>
      <c r="O344" s="28"/>
      <c r="P344" s="47" t="str">
        <f t="shared" si="85"/>
        <v/>
      </c>
      <c r="Q344" s="24" t="str">
        <f t="shared" si="86"/>
        <v/>
      </c>
      <c r="R344" s="24" t="str">
        <f>IF($L344="","",VLOOKUP(Q344,LISTAS!$F$5:$G$1006,2,0))</f>
        <v/>
      </c>
      <c r="S344" s="36" t="str">
        <f t="shared" si="87"/>
        <v/>
      </c>
      <c r="T344" s="25" t="str">
        <f t="shared" si="88"/>
        <v/>
      </c>
      <c r="U344" s="25" t="str">
        <f t="shared" si="89"/>
        <v/>
      </c>
    </row>
    <row r="345" spans="2:21" ht="16.5" x14ac:dyDescent="0.3">
      <c r="B345" s="26"/>
      <c r="C345" s="22" t="str">
        <f>IF(B345="","",VLOOKUP(B345,LISTAS!$F$5:$G$1006,2,0))</f>
        <v/>
      </c>
      <c r="D345" s="35"/>
      <c r="E345" s="35"/>
      <c r="F345" s="35" t="str">
        <f t="shared" si="78"/>
        <v/>
      </c>
      <c r="G345" s="5"/>
      <c r="H345" s="48" t="str">
        <f t="shared" si="81"/>
        <v/>
      </c>
      <c r="I345" s="63" t="str">
        <f t="shared" si="82"/>
        <v/>
      </c>
      <c r="J345" s="63" t="str">
        <f t="shared" si="83"/>
        <v/>
      </c>
      <c r="K345" s="48" t="str">
        <f t="shared" si="79"/>
        <v/>
      </c>
      <c r="L345" s="69" t="str">
        <f t="shared" si="80"/>
        <v/>
      </c>
      <c r="M345" s="67" t="str">
        <f t="shared" si="84"/>
        <v/>
      </c>
      <c r="N345" s="49">
        <v>22</v>
      </c>
      <c r="O345" s="28"/>
      <c r="P345" s="47" t="str">
        <f t="shared" si="85"/>
        <v/>
      </c>
      <c r="Q345" s="24" t="str">
        <f t="shared" si="86"/>
        <v/>
      </c>
      <c r="R345" s="24" t="str">
        <f>IF($L345="","",VLOOKUP(Q345,LISTAS!$F$5:$G$1006,2,0))</f>
        <v/>
      </c>
      <c r="S345" s="36" t="str">
        <f t="shared" si="87"/>
        <v/>
      </c>
      <c r="T345" s="25" t="str">
        <f t="shared" si="88"/>
        <v/>
      </c>
      <c r="U345" s="25" t="str">
        <f t="shared" si="89"/>
        <v/>
      </c>
    </row>
    <row r="346" spans="2:21" ht="16.5" x14ac:dyDescent="0.3">
      <c r="B346" s="26"/>
      <c r="C346" s="22" t="str">
        <f>IF(B346="","",VLOOKUP(B346,LISTAS!$F$5:$G$1006,2,0))</f>
        <v/>
      </c>
      <c r="D346" s="35"/>
      <c r="E346" s="35"/>
      <c r="F346" s="35" t="str">
        <f t="shared" si="78"/>
        <v/>
      </c>
      <c r="G346" s="5"/>
      <c r="H346" s="48" t="str">
        <f t="shared" si="81"/>
        <v/>
      </c>
      <c r="I346" s="63" t="str">
        <f t="shared" si="82"/>
        <v/>
      </c>
      <c r="J346" s="63" t="str">
        <f t="shared" si="83"/>
        <v/>
      </c>
      <c r="K346" s="48" t="str">
        <f t="shared" si="79"/>
        <v/>
      </c>
      <c r="L346" s="69" t="str">
        <f t="shared" si="80"/>
        <v/>
      </c>
      <c r="M346" s="67" t="str">
        <f t="shared" si="84"/>
        <v/>
      </c>
      <c r="N346" s="49">
        <v>23</v>
      </c>
      <c r="O346" s="28"/>
      <c r="P346" s="47" t="str">
        <f t="shared" si="85"/>
        <v/>
      </c>
      <c r="Q346" s="24" t="str">
        <f t="shared" si="86"/>
        <v/>
      </c>
      <c r="R346" s="24" t="str">
        <f>IF($L346="","",VLOOKUP(Q346,LISTAS!$F$5:$G$1006,2,0))</f>
        <v/>
      </c>
      <c r="S346" s="36" t="str">
        <f t="shared" si="87"/>
        <v/>
      </c>
      <c r="T346" s="25" t="str">
        <f t="shared" si="88"/>
        <v/>
      </c>
      <c r="U346" s="25" t="str">
        <f t="shared" si="89"/>
        <v/>
      </c>
    </row>
    <row r="347" spans="2:21" ht="16.5" x14ac:dyDescent="0.3">
      <c r="B347" s="22"/>
      <c r="C347" s="22" t="str">
        <f>IF(B347="","",VLOOKUP(B347,LISTAS!$F$5:$G$1006,2,0))</f>
        <v/>
      </c>
      <c r="D347" s="35"/>
      <c r="E347" s="35"/>
      <c r="F347" s="35" t="str">
        <f t="shared" si="78"/>
        <v/>
      </c>
      <c r="G347" s="5"/>
      <c r="H347" s="48" t="str">
        <f t="shared" si="81"/>
        <v/>
      </c>
      <c r="I347" s="63" t="str">
        <f t="shared" si="82"/>
        <v/>
      </c>
      <c r="J347" s="63" t="str">
        <f t="shared" si="83"/>
        <v/>
      </c>
      <c r="K347" s="48" t="str">
        <f t="shared" si="79"/>
        <v/>
      </c>
      <c r="L347" s="69" t="str">
        <f t="shared" si="80"/>
        <v/>
      </c>
      <c r="M347" s="67" t="str">
        <f t="shared" si="84"/>
        <v/>
      </c>
      <c r="N347" s="49">
        <v>24</v>
      </c>
      <c r="O347" s="28"/>
      <c r="P347" s="47" t="str">
        <f t="shared" si="85"/>
        <v/>
      </c>
      <c r="Q347" s="24" t="str">
        <f t="shared" si="86"/>
        <v/>
      </c>
      <c r="R347" s="24" t="str">
        <f>IF($L347="","",VLOOKUP(Q347,LISTAS!$F$5:$G$1006,2,0))</f>
        <v/>
      </c>
      <c r="S347" s="36" t="str">
        <f t="shared" si="87"/>
        <v/>
      </c>
      <c r="T347" s="25" t="str">
        <f t="shared" si="88"/>
        <v/>
      </c>
      <c r="U347" s="25" t="str">
        <f t="shared" si="89"/>
        <v/>
      </c>
    </row>
    <row r="348" spans="2:21" ht="16.5" x14ac:dyDescent="0.3">
      <c r="B348" s="26"/>
      <c r="C348" s="22" t="str">
        <f>IF(B348="","",VLOOKUP(B348,LISTAS!$F$5:$G$1006,2,0))</f>
        <v/>
      </c>
      <c r="D348" s="35"/>
      <c r="E348" s="35"/>
      <c r="F348" s="35" t="str">
        <f t="shared" si="78"/>
        <v/>
      </c>
      <c r="G348" s="5"/>
      <c r="H348" s="48" t="str">
        <f t="shared" si="81"/>
        <v/>
      </c>
      <c r="I348" s="63" t="str">
        <f t="shared" si="82"/>
        <v/>
      </c>
      <c r="J348" s="63" t="str">
        <f t="shared" si="83"/>
        <v/>
      </c>
      <c r="K348" s="48" t="str">
        <f t="shared" si="79"/>
        <v/>
      </c>
      <c r="L348" s="69" t="str">
        <f t="shared" si="80"/>
        <v/>
      </c>
      <c r="M348" s="67" t="str">
        <f t="shared" si="84"/>
        <v/>
      </c>
      <c r="N348" s="49">
        <v>25</v>
      </c>
      <c r="O348" s="28"/>
      <c r="P348" s="47" t="str">
        <f t="shared" si="85"/>
        <v/>
      </c>
      <c r="Q348" s="24" t="str">
        <f t="shared" si="86"/>
        <v/>
      </c>
      <c r="R348" s="24" t="str">
        <f>IF($L348="","",VLOOKUP(Q348,LISTAS!$F$5:$G$1006,2,0))</f>
        <v/>
      </c>
      <c r="S348" s="36" t="str">
        <f t="shared" si="87"/>
        <v/>
      </c>
      <c r="T348" s="25" t="str">
        <f t="shared" si="88"/>
        <v/>
      </c>
      <c r="U348" s="25" t="str">
        <f t="shared" si="89"/>
        <v/>
      </c>
    </row>
    <row r="349" spans="2:21" ht="16.5" x14ac:dyDescent="0.3">
      <c r="B349" s="26"/>
      <c r="C349" s="22" t="str">
        <f>IF(B349="","",VLOOKUP(B349,LISTAS!$F$5:$G$1006,2,0))</f>
        <v/>
      </c>
      <c r="D349" s="35"/>
      <c r="E349" s="35"/>
      <c r="F349" s="35" t="str">
        <f t="shared" si="78"/>
        <v/>
      </c>
      <c r="G349" s="5"/>
      <c r="H349" s="48" t="str">
        <f t="shared" si="81"/>
        <v/>
      </c>
      <c r="I349" s="63" t="str">
        <f t="shared" si="82"/>
        <v/>
      </c>
      <c r="J349" s="63" t="str">
        <f t="shared" si="83"/>
        <v/>
      </c>
      <c r="K349" s="48" t="str">
        <f t="shared" si="79"/>
        <v/>
      </c>
      <c r="L349" s="69" t="str">
        <f t="shared" si="80"/>
        <v/>
      </c>
      <c r="M349" s="67" t="str">
        <f t="shared" si="84"/>
        <v/>
      </c>
      <c r="N349" s="49">
        <v>26</v>
      </c>
      <c r="O349" s="28"/>
      <c r="P349" s="47" t="str">
        <f t="shared" si="85"/>
        <v/>
      </c>
      <c r="Q349" s="24" t="str">
        <f t="shared" si="86"/>
        <v/>
      </c>
      <c r="R349" s="24" t="str">
        <f>IF($L349="","",VLOOKUP(Q349,LISTAS!$F$5:$G$1006,2,0))</f>
        <v/>
      </c>
      <c r="S349" s="36" t="str">
        <f t="shared" si="87"/>
        <v/>
      </c>
      <c r="T349" s="25" t="str">
        <f t="shared" si="88"/>
        <v/>
      </c>
      <c r="U349" s="25" t="str">
        <f t="shared" si="89"/>
        <v/>
      </c>
    </row>
    <row r="350" spans="2:21" ht="16.5" x14ac:dyDescent="0.3">
      <c r="B350" s="26"/>
      <c r="C350" s="22" t="str">
        <f>IF(B350="","",VLOOKUP(B350,LISTAS!$F$5:$G$1006,2,0))</f>
        <v/>
      </c>
      <c r="D350" s="35"/>
      <c r="E350" s="35"/>
      <c r="F350" s="35" t="str">
        <f t="shared" si="78"/>
        <v/>
      </c>
      <c r="G350" s="5"/>
      <c r="H350" s="48" t="str">
        <f t="shared" si="81"/>
        <v/>
      </c>
      <c r="I350" s="63" t="str">
        <f t="shared" si="82"/>
        <v/>
      </c>
      <c r="J350" s="63" t="str">
        <f t="shared" si="83"/>
        <v/>
      </c>
      <c r="K350" s="48" t="str">
        <f t="shared" si="79"/>
        <v/>
      </c>
      <c r="L350" s="69" t="str">
        <f t="shared" si="80"/>
        <v/>
      </c>
      <c r="M350" s="67" t="str">
        <f t="shared" si="84"/>
        <v/>
      </c>
      <c r="N350" s="49">
        <v>27</v>
      </c>
      <c r="O350" s="28"/>
      <c r="P350" s="47" t="str">
        <f t="shared" si="85"/>
        <v/>
      </c>
      <c r="Q350" s="24" t="str">
        <f t="shared" si="86"/>
        <v/>
      </c>
      <c r="R350" s="24" t="str">
        <f>IF($L350="","",VLOOKUP(Q350,LISTAS!$F$5:$G$1006,2,0))</f>
        <v/>
      </c>
      <c r="S350" s="36" t="str">
        <f t="shared" si="87"/>
        <v/>
      </c>
      <c r="T350" s="25" t="str">
        <f t="shared" si="88"/>
        <v/>
      </c>
      <c r="U350" s="25" t="str">
        <f t="shared" si="89"/>
        <v/>
      </c>
    </row>
    <row r="351" spans="2:21" ht="16.5" x14ac:dyDescent="0.3">
      <c r="B351" s="22"/>
      <c r="C351" s="22" t="str">
        <f>IF(B351="","",VLOOKUP(B351,LISTAS!$F$5:$G$1006,2,0))</f>
        <v/>
      </c>
      <c r="D351" s="35"/>
      <c r="E351" s="35"/>
      <c r="F351" s="35" t="str">
        <f t="shared" si="78"/>
        <v/>
      </c>
      <c r="G351" s="5"/>
      <c r="H351" s="48" t="str">
        <f t="shared" si="81"/>
        <v/>
      </c>
      <c r="I351" s="63" t="str">
        <f t="shared" si="82"/>
        <v/>
      </c>
      <c r="J351" s="63" t="str">
        <f t="shared" si="83"/>
        <v/>
      </c>
      <c r="K351" s="48" t="str">
        <f t="shared" si="79"/>
        <v/>
      </c>
      <c r="L351" s="69" t="str">
        <f t="shared" si="80"/>
        <v/>
      </c>
      <c r="M351" s="67" t="str">
        <f t="shared" si="84"/>
        <v/>
      </c>
      <c r="N351" s="49">
        <v>28</v>
      </c>
      <c r="O351" s="28"/>
      <c r="P351" s="47" t="str">
        <f t="shared" si="85"/>
        <v/>
      </c>
      <c r="Q351" s="24" t="str">
        <f t="shared" si="86"/>
        <v/>
      </c>
      <c r="R351" s="24" t="str">
        <f>IF($L351="","",VLOOKUP(Q351,LISTAS!$F$5:$G$1006,2,0))</f>
        <v/>
      </c>
      <c r="S351" s="36" t="str">
        <f t="shared" si="87"/>
        <v/>
      </c>
      <c r="T351" s="25" t="str">
        <f t="shared" si="88"/>
        <v/>
      </c>
      <c r="U351" s="25" t="str">
        <f t="shared" si="89"/>
        <v/>
      </c>
    </row>
    <row r="352" spans="2:21" ht="16.5" x14ac:dyDescent="0.3">
      <c r="B352" s="26"/>
      <c r="C352" s="22" t="str">
        <f>IF(B352="","",VLOOKUP(B352,LISTAS!$F$5:$G$1006,2,0))</f>
        <v/>
      </c>
      <c r="D352" s="35"/>
      <c r="E352" s="35"/>
      <c r="F352" s="35" t="str">
        <f t="shared" si="78"/>
        <v/>
      </c>
      <c r="G352" s="5"/>
      <c r="H352" s="48" t="str">
        <f t="shared" si="81"/>
        <v/>
      </c>
      <c r="I352" s="63" t="str">
        <f t="shared" si="82"/>
        <v/>
      </c>
      <c r="J352" s="63" t="str">
        <f t="shared" si="83"/>
        <v/>
      </c>
      <c r="K352" s="48" t="str">
        <f t="shared" si="79"/>
        <v/>
      </c>
      <c r="L352" s="69" t="str">
        <f t="shared" si="80"/>
        <v/>
      </c>
      <c r="M352" s="67" t="str">
        <f t="shared" si="84"/>
        <v/>
      </c>
      <c r="N352" s="49">
        <v>29</v>
      </c>
      <c r="O352" s="28"/>
      <c r="P352" s="47" t="str">
        <f t="shared" si="85"/>
        <v/>
      </c>
      <c r="Q352" s="24" t="str">
        <f t="shared" si="86"/>
        <v/>
      </c>
      <c r="R352" s="24" t="str">
        <f>IF($L352="","",VLOOKUP(Q352,LISTAS!$F$5:$G$1006,2,0))</f>
        <v/>
      </c>
      <c r="S352" s="36" t="str">
        <f t="shared" si="87"/>
        <v/>
      </c>
      <c r="T352" s="25" t="str">
        <f t="shared" si="88"/>
        <v/>
      </c>
      <c r="U352" s="25" t="str">
        <f t="shared" si="89"/>
        <v/>
      </c>
    </row>
    <row r="353" spans="2:21" ht="16.5" x14ac:dyDescent="0.3">
      <c r="B353" s="26"/>
      <c r="C353" s="22" t="str">
        <f>IF(B353="","",VLOOKUP(B353,LISTAS!$F$5:$G$1006,2,0))</f>
        <v/>
      </c>
      <c r="D353" s="35"/>
      <c r="E353" s="35"/>
      <c r="F353" s="35" t="str">
        <f t="shared" si="78"/>
        <v/>
      </c>
      <c r="G353" s="5"/>
      <c r="H353" s="48" t="str">
        <f t="shared" si="81"/>
        <v/>
      </c>
      <c r="I353" s="63" t="str">
        <f t="shared" si="82"/>
        <v/>
      </c>
      <c r="J353" s="63" t="str">
        <f t="shared" si="83"/>
        <v/>
      </c>
      <c r="K353" s="48" t="str">
        <f t="shared" si="79"/>
        <v/>
      </c>
      <c r="L353" s="69" t="str">
        <f t="shared" si="80"/>
        <v/>
      </c>
      <c r="M353" s="67" t="str">
        <f t="shared" si="84"/>
        <v/>
      </c>
      <c r="N353" s="49">
        <v>30</v>
      </c>
      <c r="O353" s="28"/>
      <c r="P353" s="47" t="str">
        <f t="shared" si="85"/>
        <v/>
      </c>
      <c r="Q353" s="24" t="str">
        <f t="shared" si="86"/>
        <v/>
      </c>
      <c r="R353" s="24" t="str">
        <f>IF($L353="","",VLOOKUP(Q353,LISTAS!$F$5:$G$1006,2,0))</f>
        <v/>
      </c>
      <c r="S353" s="36" t="str">
        <f t="shared" si="87"/>
        <v/>
      </c>
      <c r="T353" s="25" t="str">
        <f t="shared" si="88"/>
        <v/>
      </c>
      <c r="U353" s="25" t="str">
        <f t="shared" si="89"/>
        <v/>
      </c>
    </row>
    <row r="354" spans="2:21" ht="16.5" x14ac:dyDescent="0.3">
      <c r="B354" s="26"/>
      <c r="C354" s="22" t="str">
        <f>IF(B354="","",VLOOKUP(B354,LISTAS!$F$5:$G$1006,2,0))</f>
        <v/>
      </c>
      <c r="D354" s="35"/>
      <c r="E354" s="35"/>
      <c r="F354" s="35" t="str">
        <f t="shared" si="78"/>
        <v/>
      </c>
      <c r="G354" s="5"/>
      <c r="H354" s="48" t="str">
        <f t="shared" si="81"/>
        <v/>
      </c>
      <c r="I354" s="63" t="str">
        <f t="shared" si="82"/>
        <v/>
      </c>
      <c r="J354" s="63" t="str">
        <f t="shared" si="83"/>
        <v/>
      </c>
      <c r="K354" s="48" t="str">
        <f t="shared" si="79"/>
        <v/>
      </c>
      <c r="L354" s="69" t="str">
        <f t="shared" si="80"/>
        <v/>
      </c>
      <c r="M354" s="67" t="str">
        <f t="shared" si="84"/>
        <v/>
      </c>
      <c r="N354" s="49">
        <v>31</v>
      </c>
      <c r="O354" s="28"/>
      <c r="P354" s="47" t="str">
        <f t="shared" si="85"/>
        <v/>
      </c>
      <c r="Q354" s="24" t="str">
        <f t="shared" si="86"/>
        <v/>
      </c>
      <c r="R354" s="24" t="str">
        <f>IF($L354="","",VLOOKUP(Q354,LISTAS!$F$5:$G$1006,2,0))</f>
        <v/>
      </c>
      <c r="S354" s="36" t="str">
        <f t="shared" si="87"/>
        <v/>
      </c>
      <c r="T354" s="25" t="str">
        <f t="shared" si="88"/>
        <v/>
      </c>
      <c r="U354" s="25" t="str">
        <f t="shared" si="89"/>
        <v/>
      </c>
    </row>
    <row r="355" spans="2:21" ht="16.5" x14ac:dyDescent="0.3">
      <c r="B355" s="22"/>
      <c r="C355" s="22" t="str">
        <f>IF(B355="","",VLOOKUP(B355,LISTAS!$F$5:$G$1006,2,0))</f>
        <v/>
      </c>
      <c r="D355" s="35"/>
      <c r="E355" s="35"/>
      <c r="F355" s="35" t="str">
        <f t="shared" si="78"/>
        <v/>
      </c>
      <c r="G355" s="5"/>
      <c r="H355" s="48" t="str">
        <f t="shared" si="81"/>
        <v/>
      </c>
      <c r="I355" s="63" t="str">
        <f t="shared" si="82"/>
        <v/>
      </c>
      <c r="J355" s="63" t="str">
        <f t="shared" si="83"/>
        <v/>
      </c>
      <c r="K355" s="48" t="str">
        <f t="shared" si="79"/>
        <v/>
      </c>
      <c r="L355" s="69" t="str">
        <f t="shared" si="80"/>
        <v/>
      </c>
      <c r="M355" s="67" t="str">
        <f t="shared" si="84"/>
        <v/>
      </c>
      <c r="N355" s="49">
        <v>32</v>
      </c>
      <c r="O355" s="28"/>
      <c r="P355" s="47" t="str">
        <f t="shared" si="85"/>
        <v/>
      </c>
      <c r="Q355" s="24" t="str">
        <f t="shared" si="86"/>
        <v/>
      </c>
      <c r="R355" s="24" t="str">
        <f>IF($L355="","",VLOOKUP(Q355,LISTAS!$F$5:$G$1006,2,0))</f>
        <v/>
      </c>
      <c r="S355" s="36" t="str">
        <f t="shared" si="87"/>
        <v/>
      </c>
      <c r="T355" s="25" t="str">
        <f t="shared" si="88"/>
        <v/>
      </c>
      <c r="U355" s="25" t="str">
        <f t="shared" si="89"/>
        <v/>
      </c>
    </row>
    <row r="356" spans="2:21" ht="16.5" x14ac:dyDescent="0.3">
      <c r="B356" s="26"/>
      <c r="C356" s="22" t="str">
        <f>IF(B356="","",VLOOKUP(B356,LISTAS!$F$5:$G$1006,2,0))</f>
        <v/>
      </c>
      <c r="D356" s="35"/>
      <c r="E356" s="35"/>
      <c r="F356" s="35" t="str">
        <f t="shared" si="78"/>
        <v/>
      </c>
      <c r="G356" s="5"/>
      <c r="H356" s="48" t="str">
        <f t="shared" si="81"/>
        <v/>
      </c>
      <c r="I356" s="63" t="str">
        <f t="shared" si="82"/>
        <v/>
      </c>
      <c r="J356" s="63" t="str">
        <f t="shared" si="83"/>
        <v/>
      </c>
      <c r="K356" s="48" t="str">
        <f t="shared" si="79"/>
        <v/>
      </c>
      <c r="L356" s="69" t="str">
        <f t="shared" si="80"/>
        <v/>
      </c>
      <c r="M356" s="67" t="str">
        <f t="shared" si="84"/>
        <v/>
      </c>
      <c r="N356" s="49">
        <v>33</v>
      </c>
      <c r="O356" s="28"/>
      <c r="P356" s="47" t="str">
        <f t="shared" si="85"/>
        <v/>
      </c>
      <c r="Q356" s="24" t="str">
        <f t="shared" si="86"/>
        <v/>
      </c>
      <c r="R356" s="24" t="str">
        <f>IF($L356="","",VLOOKUP(Q356,LISTAS!$F$5:$G$1006,2,0))</f>
        <v/>
      </c>
      <c r="S356" s="36" t="str">
        <f t="shared" si="87"/>
        <v/>
      </c>
      <c r="T356" s="25" t="str">
        <f t="shared" si="88"/>
        <v/>
      </c>
      <c r="U356" s="25" t="str">
        <f t="shared" si="89"/>
        <v/>
      </c>
    </row>
    <row r="357" spans="2:21" ht="16.5" x14ac:dyDescent="0.3">
      <c r="B357" s="26"/>
      <c r="C357" s="22" t="str">
        <f>IF(B357="","",VLOOKUP(B357,LISTAS!$F$5:$G$1006,2,0))</f>
        <v/>
      </c>
      <c r="D357" s="35"/>
      <c r="E357" s="35"/>
      <c r="F357" s="35" t="str">
        <f t="shared" si="78"/>
        <v/>
      </c>
      <c r="G357" s="5"/>
      <c r="H357" s="48" t="str">
        <f t="shared" si="81"/>
        <v/>
      </c>
      <c r="I357" s="63" t="str">
        <f t="shared" si="82"/>
        <v/>
      </c>
      <c r="J357" s="63" t="str">
        <f t="shared" si="83"/>
        <v/>
      </c>
      <c r="K357" s="48" t="str">
        <f t="shared" si="79"/>
        <v/>
      </c>
      <c r="L357" s="69" t="str">
        <f t="shared" si="80"/>
        <v/>
      </c>
      <c r="M357" s="67" t="str">
        <f t="shared" si="84"/>
        <v/>
      </c>
      <c r="N357" s="49">
        <v>34</v>
      </c>
      <c r="O357" s="28"/>
      <c r="P357" s="47" t="str">
        <f t="shared" si="85"/>
        <v/>
      </c>
      <c r="Q357" s="24" t="str">
        <f t="shared" si="86"/>
        <v/>
      </c>
      <c r="R357" s="24" t="str">
        <f>IF($L357="","",VLOOKUP(Q357,LISTAS!$F$5:$G$1006,2,0))</f>
        <v/>
      </c>
      <c r="S357" s="36" t="str">
        <f t="shared" si="87"/>
        <v/>
      </c>
      <c r="T357" s="25" t="str">
        <f t="shared" si="88"/>
        <v/>
      </c>
      <c r="U357" s="25" t="str">
        <f t="shared" si="89"/>
        <v/>
      </c>
    </row>
    <row r="358" spans="2:21" ht="16.5" x14ac:dyDescent="0.3">
      <c r="B358" s="26"/>
      <c r="C358" s="22" t="str">
        <f>IF(B358="","",VLOOKUP(B358,LISTAS!$F$5:$G$1006,2,0))</f>
        <v/>
      </c>
      <c r="D358" s="35"/>
      <c r="E358" s="35"/>
      <c r="F358" s="35" t="str">
        <f t="shared" si="78"/>
        <v/>
      </c>
      <c r="G358" s="5"/>
      <c r="H358" s="48" t="str">
        <f t="shared" si="81"/>
        <v/>
      </c>
      <c r="I358" s="63" t="str">
        <f t="shared" si="82"/>
        <v/>
      </c>
      <c r="J358" s="63" t="str">
        <f t="shared" si="83"/>
        <v/>
      </c>
      <c r="K358" s="48" t="str">
        <f t="shared" si="79"/>
        <v/>
      </c>
      <c r="L358" s="69" t="str">
        <f t="shared" si="80"/>
        <v/>
      </c>
      <c r="M358" s="67" t="str">
        <f t="shared" si="84"/>
        <v/>
      </c>
      <c r="N358" s="49">
        <v>35</v>
      </c>
      <c r="O358" s="28"/>
      <c r="P358" s="47" t="str">
        <f t="shared" si="85"/>
        <v/>
      </c>
      <c r="Q358" s="24" t="str">
        <f t="shared" si="86"/>
        <v/>
      </c>
      <c r="R358" s="24" t="str">
        <f>IF($L358="","",VLOOKUP(Q358,LISTAS!$F$5:$G$1006,2,0))</f>
        <v/>
      </c>
      <c r="S358" s="36" t="str">
        <f t="shared" si="87"/>
        <v/>
      </c>
      <c r="T358" s="25" t="str">
        <f t="shared" si="88"/>
        <v/>
      </c>
      <c r="U358" s="25" t="str">
        <f t="shared" si="89"/>
        <v/>
      </c>
    </row>
    <row r="359" spans="2:21" ht="16.5" x14ac:dyDescent="0.3">
      <c r="B359" s="22"/>
      <c r="C359" s="22" t="str">
        <f>IF(B359="","",VLOOKUP(B359,LISTAS!$F$5:$G$1006,2,0))</f>
        <v/>
      </c>
      <c r="D359" s="35"/>
      <c r="E359" s="35"/>
      <c r="F359" s="35" t="str">
        <f t="shared" si="78"/>
        <v/>
      </c>
      <c r="G359" s="5"/>
      <c r="H359" s="48" t="str">
        <f t="shared" si="81"/>
        <v/>
      </c>
      <c r="I359" s="63" t="str">
        <f t="shared" si="82"/>
        <v/>
      </c>
      <c r="J359" s="63" t="str">
        <f t="shared" si="83"/>
        <v/>
      </c>
      <c r="K359" s="48" t="str">
        <f t="shared" si="79"/>
        <v/>
      </c>
      <c r="L359" s="69" t="str">
        <f t="shared" si="80"/>
        <v/>
      </c>
      <c r="M359" s="67" t="str">
        <f t="shared" si="84"/>
        <v/>
      </c>
      <c r="N359" s="49">
        <v>36</v>
      </c>
      <c r="O359" s="28"/>
      <c r="P359" s="47" t="str">
        <f t="shared" si="85"/>
        <v/>
      </c>
      <c r="Q359" s="24" t="str">
        <f t="shared" si="86"/>
        <v/>
      </c>
      <c r="R359" s="24" t="str">
        <f>IF($L359="","",VLOOKUP(Q359,LISTAS!$F$5:$G$1006,2,0))</f>
        <v/>
      </c>
      <c r="S359" s="36" t="str">
        <f t="shared" si="87"/>
        <v/>
      </c>
      <c r="T359" s="25" t="str">
        <f t="shared" si="88"/>
        <v/>
      </c>
      <c r="U359" s="25" t="str">
        <f t="shared" si="89"/>
        <v/>
      </c>
    </row>
    <row r="360" spans="2:21" ht="16.5" x14ac:dyDescent="0.3">
      <c r="B360" s="26"/>
      <c r="C360" s="22" t="str">
        <f>IF(B360="","",VLOOKUP(B360,LISTAS!$F$5:$G$1006,2,0))</f>
        <v/>
      </c>
      <c r="D360" s="35"/>
      <c r="E360" s="35"/>
      <c r="F360" s="35" t="str">
        <f t="shared" si="78"/>
        <v/>
      </c>
      <c r="G360" s="5"/>
      <c r="H360" s="48" t="str">
        <f t="shared" si="81"/>
        <v/>
      </c>
      <c r="I360" s="63" t="str">
        <f t="shared" si="82"/>
        <v/>
      </c>
      <c r="J360" s="63" t="str">
        <f t="shared" si="83"/>
        <v/>
      </c>
      <c r="K360" s="48" t="str">
        <f t="shared" si="79"/>
        <v/>
      </c>
      <c r="L360" s="69" t="str">
        <f t="shared" si="80"/>
        <v/>
      </c>
      <c r="M360" s="67" t="str">
        <f t="shared" si="84"/>
        <v/>
      </c>
      <c r="N360" s="49">
        <v>37</v>
      </c>
      <c r="O360" s="28"/>
      <c r="P360" s="47" t="str">
        <f t="shared" si="85"/>
        <v/>
      </c>
      <c r="Q360" s="24" t="str">
        <f t="shared" si="86"/>
        <v/>
      </c>
      <c r="R360" s="24" t="str">
        <f>IF($L360="","",VLOOKUP(Q360,LISTAS!$F$5:$G$1006,2,0))</f>
        <v/>
      </c>
      <c r="S360" s="36" t="str">
        <f t="shared" si="87"/>
        <v/>
      </c>
      <c r="T360" s="25" t="str">
        <f t="shared" si="88"/>
        <v/>
      </c>
      <c r="U360" s="25" t="str">
        <f t="shared" si="89"/>
        <v/>
      </c>
    </row>
    <row r="361" spans="2:21" ht="16.5" x14ac:dyDescent="0.3">
      <c r="B361" s="26"/>
      <c r="C361" s="22" t="str">
        <f>IF(B361="","",VLOOKUP(B361,LISTAS!$F$5:$G$1006,2,0))</f>
        <v/>
      </c>
      <c r="D361" s="35"/>
      <c r="E361" s="35"/>
      <c r="F361" s="35" t="str">
        <f t="shared" si="78"/>
        <v/>
      </c>
      <c r="G361" s="5"/>
      <c r="H361" s="48" t="str">
        <f t="shared" si="81"/>
        <v/>
      </c>
      <c r="I361" s="63" t="str">
        <f t="shared" si="82"/>
        <v/>
      </c>
      <c r="J361" s="63" t="str">
        <f t="shared" si="83"/>
        <v/>
      </c>
      <c r="K361" s="48" t="str">
        <f t="shared" si="79"/>
        <v/>
      </c>
      <c r="L361" s="69" t="str">
        <f t="shared" si="80"/>
        <v/>
      </c>
      <c r="M361" s="67" t="str">
        <f t="shared" si="84"/>
        <v/>
      </c>
      <c r="N361" s="49">
        <v>38</v>
      </c>
      <c r="O361" s="28"/>
      <c r="P361" s="47" t="str">
        <f t="shared" si="85"/>
        <v/>
      </c>
      <c r="Q361" s="24" t="str">
        <f t="shared" si="86"/>
        <v/>
      </c>
      <c r="R361" s="24" t="str">
        <f>IF($L361="","",VLOOKUP(Q361,LISTAS!$F$5:$G$1006,2,0))</f>
        <v/>
      </c>
      <c r="S361" s="36" t="str">
        <f t="shared" si="87"/>
        <v/>
      </c>
      <c r="T361" s="25" t="str">
        <f t="shared" si="88"/>
        <v/>
      </c>
      <c r="U361" s="25" t="str">
        <f t="shared" si="89"/>
        <v/>
      </c>
    </row>
    <row r="362" spans="2:21" ht="16.5" x14ac:dyDescent="0.3">
      <c r="B362" s="26"/>
      <c r="C362" s="22" t="str">
        <f>IF(B362="","",VLOOKUP(B362,LISTAS!$F$5:$G$1006,2,0))</f>
        <v/>
      </c>
      <c r="D362" s="35"/>
      <c r="E362" s="35"/>
      <c r="F362" s="35" t="str">
        <f t="shared" si="78"/>
        <v/>
      </c>
      <c r="G362" s="5"/>
      <c r="H362" s="48" t="str">
        <f t="shared" si="81"/>
        <v/>
      </c>
      <c r="I362" s="63" t="str">
        <f t="shared" si="82"/>
        <v/>
      </c>
      <c r="J362" s="63" t="str">
        <f t="shared" si="83"/>
        <v/>
      </c>
      <c r="K362" s="48" t="str">
        <f t="shared" si="79"/>
        <v/>
      </c>
      <c r="L362" s="69" t="str">
        <f t="shared" si="80"/>
        <v/>
      </c>
      <c r="M362" s="67" t="str">
        <f t="shared" si="84"/>
        <v/>
      </c>
      <c r="N362" s="49">
        <v>39</v>
      </c>
      <c r="O362" s="28"/>
      <c r="P362" s="47" t="str">
        <f t="shared" si="85"/>
        <v/>
      </c>
      <c r="Q362" s="24" t="str">
        <f t="shared" si="86"/>
        <v/>
      </c>
      <c r="R362" s="24" t="str">
        <f>IF($L362="","",VLOOKUP(Q362,LISTAS!$F$5:$G$1006,2,0))</f>
        <v/>
      </c>
      <c r="S362" s="36" t="str">
        <f t="shared" si="87"/>
        <v/>
      </c>
      <c r="T362" s="25" t="str">
        <f t="shared" si="88"/>
        <v/>
      </c>
      <c r="U362" s="25" t="str">
        <f t="shared" si="89"/>
        <v/>
      </c>
    </row>
    <row r="363" spans="2:21" ht="16.5" x14ac:dyDescent="0.3">
      <c r="B363" s="26"/>
      <c r="C363" s="22" t="str">
        <f>IF(B363="","",VLOOKUP(B363,LISTAS!$F$5:$G$1006,2,0))</f>
        <v/>
      </c>
      <c r="D363" s="35"/>
      <c r="E363" s="35"/>
      <c r="F363" s="35" t="str">
        <f t="shared" si="78"/>
        <v/>
      </c>
      <c r="G363" s="5"/>
      <c r="H363" s="48" t="str">
        <f t="shared" si="81"/>
        <v/>
      </c>
      <c r="I363" s="63" t="str">
        <f t="shared" si="82"/>
        <v/>
      </c>
      <c r="J363" s="63" t="str">
        <f t="shared" si="83"/>
        <v/>
      </c>
      <c r="K363" s="48" t="str">
        <f t="shared" si="79"/>
        <v/>
      </c>
      <c r="L363" s="69" t="str">
        <f t="shared" si="80"/>
        <v/>
      </c>
      <c r="M363" s="67" t="str">
        <f t="shared" si="84"/>
        <v/>
      </c>
      <c r="N363" s="49">
        <v>40</v>
      </c>
      <c r="O363" s="28"/>
      <c r="P363" s="47" t="str">
        <f t="shared" si="85"/>
        <v/>
      </c>
      <c r="Q363" s="24" t="str">
        <f t="shared" si="86"/>
        <v/>
      </c>
      <c r="R363" s="24" t="str">
        <f>IF($L363="","",VLOOKUP(Q363,LISTAS!$F$5:$G$1006,2,0))</f>
        <v/>
      </c>
      <c r="S363" s="36" t="str">
        <f t="shared" si="87"/>
        <v/>
      </c>
      <c r="T363" s="25" t="str">
        <f t="shared" si="88"/>
        <v/>
      </c>
      <c r="U363" s="25" t="str">
        <f t="shared" si="89"/>
        <v/>
      </c>
    </row>
    <row r="364" spans="2:21" ht="16.5" x14ac:dyDescent="0.3">
      <c r="B364" s="26"/>
      <c r="C364" s="22" t="str">
        <f>IF(B364="","",VLOOKUP(B364,LISTAS!$F$5:$G$1006,2,0))</f>
        <v/>
      </c>
      <c r="D364" s="35"/>
      <c r="E364" s="35"/>
      <c r="F364" s="35" t="str">
        <f t="shared" si="78"/>
        <v/>
      </c>
      <c r="G364" s="5"/>
      <c r="H364" s="48" t="str">
        <f t="shared" si="81"/>
        <v/>
      </c>
      <c r="I364" s="63" t="str">
        <f t="shared" si="82"/>
        <v/>
      </c>
      <c r="J364" s="63" t="str">
        <f t="shared" si="83"/>
        <v/>
      </c>
      <c r="K364" s="48" t="str">
        <f t="shared" si="79"/>
        <v/>
      </c>
      <c r="L364" s="69" t="str">
        <f t="shared" si="80"/>
        <v/>
      </c>
      <c r="M364" s="67" t="str">
        <f t="shared" si="84"/>
        <v/>
      </c>
      <c r="N364" s="49">
        <v>41</v>
      </c>
      <c r="O364" s="28"/>
      <c r="P364" s="47" t="str">
        <f t="shared" si="85"/>
        <v/>
      </c>
      <c r="Q364" s="24" t="str">
        <f t="shared" si="86"/>
        <v/>
      </c>
      <c r="R364" s="24" t="str">
        <f>IF($L364="","",VLOOKUP(Q364,LISTAS!$F$5:$G$1006,2,0))</f>
        <v/>
      </c>
      <c r="S364" s="36" t="str">
        <f t="shared" si="87"/>
        <v/>
      </c>
      <c r="T364" s="25" t="str">
        <f t="shared" si="88"/>
        <v/>
      </c>
      <c r="U364" s="25" t="str">
        <f t="shared" si="89"/>
        <v/>
      </c>
    </row>
    <row r="365" spans="2:21" ht="16.5" x14ac:dyDescent="0.3">
      <c r="B365" s="26"/>
      <c r="C365" s="22" t="str">
        <f>IF(B365="","",VLOOKUP(B365,LISTAS!$F$5:$G$1006,2,0))</f>
        <v/>
      </c>
      <c r="D365" s="35"/>
      <c r="E365" s="35"/>
      <c r="F365" s="35" t="str">
        <f t="shared" si="78"/>
        <v/>
      </c>
      <c r="G365" s="5"/>
      <c r="H365" s="48" t="str">
        <f t="shared" si="81"/>
        <v/>
      </c>
      <c r="I365" s="63" t="str">
        <f t="shared" si="82"/>
        <v/>
      </c>
      <c r="J365" s="63" t="str">
        <f t="shared" si="83"/>
        <v/>
      </c>
      <c r="K365" s="48" t="str">
        <f t="shared" si="79"/>
        <v/>
      </c>
      <c r="L365" s="69" t="str">
        <f t="shared" si="80"/>
        <v/>
      </c>
      <c r="M365" s="67" t="str">
        <f t="shared" si="84"/>
        <v/>
      </c>
      <c r="N365" s="49">
        <v>42</v>
      </c>
      <c r="O365" s="28"/>
      <c r="P365" s="47" t="str">
        <f t="shared" si="85"/>
        <v/>
      </c>
      <c r="Q365" s="24" t="str">
        <f t="shared" si="86"/>
        <v/>
      </c>
      <c r="R365" s="24" t="str">
        <f>IF($L365="","",VLOOKUP(Q365,LISTAS!$F$5:$G$1006,2,0))</f>
        <v/>
      </c>
      <c r="S365" s="36" t="str">
        <f t="shared" si="87"/>
        <v/>
      </c>
      <c r="T365" s="25" t="str">
        <f t="shared" si="88"/>
        <v/>
      </c>
      <c r="U365" s="25" t="str">
        <f t="shared" si="89"/>
        <v/>
      </c>
    </row>
    <row r="366" spans="2:21" ht="16.5" x14ac:dyDescent="0.3">
      <c r="B366" s="26"/>
      <c r="C366" s="22" t="str">
        <f>IF(B366="","",VLOOKUP(B366,LISTAS!$F$5:$G$1006,2,0))</f>
        <v/>
      </c>
      <c r="D366" s="35"/>
      <c r="E366" s="35"/>
      <c r="F366" s="35" t="str">
        <f t="shared" si="78"/>
        <v/>
      </c>
      <c r="G366" s="5"/>
      <c r="H366" s="48" t="str">
        <f t="shared" si="81"/>
        <v/>
      </c>
      <c r="I366" s="63" t="str">
        <f t="shared" si="82"/>
        <v/>
      </c>
      <c r="J366" s="63" t="str">
        <f t="shared" si="83"/>
        <v/>
      </c>
      <c r="K366" s="48" t="str">
        <f t="shared" si="79"/>
        <v/>
      </c>
      <c r="L366" s="69" t="str">
        <f t="shared" si="80"/>
        <v/>
      </c>
      <c r="M366" s="67" t="str">
        <f t="shared" si="84"/>
        <v/>
      </c>
      <c r="N366" s="49">
        <v>43</v>
      </c>
      <c r="O366" s="28"/>
      <c r="P366" s="47" t="str">
        <f t="shared" si="85"/>
        <v/>
      </c>
      <c r="Q366" s="24" t="str">
        <f t="shared" si="86"/>
        <v/>
      </c>
      <c r="R366" s="24" t="str">
        <f>IF($L366="","",VLOOKUP(Q366,LISTAS!$F$5:$G$1006,2,0))</f>
        <v/>
      </c>
      <c r="S366" s="36" t="str">
        <f t="shared" si="87"/>
        <v/>
      </c>
      <c r="T366" s="25" t="str">
        <f t="shared" si="88"/>
        <v/>
      </c>
      <c r="U366" s="25" t="str">
        <f t="shared" si="89"/>
        <v/>
      </c>
    </row>
    <row r="367" spans="2:21" ht="16.5" x14ac:dyDescent="0.3">
      <c r="B367" s="26"/>
      <c r="C367" s="22" t="str">
        <f>IF(B367="","",VLOOKUP(B367,LISTAS!$F$5:$G$1006,2,0))</f>
        <v/>
      </c>
      <c r="D367" s="35"/>
      <c r="E367" s="35"/>
      <c r="F367" s="35" t="str">
        <f t="shared" si="78"/>
        <v/>
      </c>
      <c r="G367" s="5"/>
      <c r="H367" s="48" t="str">
        <f t="shared" si="81"/>
        <v/>
      </c>
      <c r="I367" s="63" t="str">
        <f t="shared" si="82"/>
        <v/>
      </c>
      <c r="J367" s="63" t="str">
        <f t="shared" si="83"/>
        <v/>
      </c>
      <c r="K367" s="48" t="str">
        <f t="shared" si="79"/>
        <v/>
      </c>
      <c r="L367" s="69" t="str">
        <f t="shared" si="80"/>
        <v/>
      </c>
      <c r="M367" s="67" t="str">
        <f t="shared" si="84"/>
        <v/>
      </c>
      <c r="N367" s="49">
        <v>44</v>
      </c>
      <c r="O367" s="28"/>
      <c r="P367" s="47" t="str">
        <f t="shared" si="85"/>
        <v/>
      </c>
      <c r="Q367" s="24" t="str">
        <f t="shared" si="86"/>
        <v/>
      </c>
      <c r="R367" s="24" t="str">
        <f>IF($L367="","",VLOOKUP(Q367,LISTAS!$F$5:$G$1006,2,0))</f>
        <v/>
      </c>
      <c r="S367" s="36" t="str">
        <f t="shared" si="87"/>
        <v/>
      </c>
      <c r="T367" s="25" t="str">
        <f t="shared" si="88"/>
        <v/>
      </c>
      <c r="U367" s="25" t="str">
        <f t="shared" si="89"/>
        <v/>
      </c>
    </row>
    <row r="368" spans="2:21" ht="16.5" x14ac:dyDescent="0.3">
      <c r="B368" s="26"/>
      <c r="C368" s="22" t="str">
        <f>IF(B368="","",VLOOKUP(B368,LISTAS!$F$5:$G$1006,2,0))</f>
        <v/>
      </c>
      <c r="D368" s="35"/>
      <c r="E368" s="35"/>
      <c r="F368" s="35" t="str">
        <f t="shared" si="78"/>
        <v/>
      </c>
      <c r="G368" s="5"/>
      <c r="H368" s="48" t="str">
        <f t="shared" si="81"/>
        <v/>
      </c>
      <c r="I368" s="63" t="str">
        <f t="shared" si="82"/>
        <v/>
      </c>
      <c r="J368" s="63" t="str">
        <f t="shared" si="83"/>
        <v/>
      </c>
      <c r="K368" s="48" t="str">
        <f t="shared" si="79"/>
        <v/>
      </c>
      <c r="L368" s="69" t="str">
        <f t="shared" si="80"/>
        <v/>
      </c>
      <c r="M368" s="67" t="str">
        <f t="shared" si="84"/>
        <v/>
      </c>
      <c r="N368" s="49">
        <v>45</v>
      </c>
      <c r="O368" s="28"/>
      <c r="P368" s="47" t="str">
        <f t="shared" si="85"/>
        <v/>
      </c>
      <c r="Q368" s="24" t="str">
        <f t="shared" si="86"/>
        <v/>
      </c>
      <c r="R368" s="24" t="str">
        <f>IF($L368="","",VLOOKUP(Q368,LISTAS!$F$5:$G$1006,2,0))</f>
        <v/>
      </c>
      <c r="S368" s="36" t="str">
        <f t="shared" si="87"/>
        <v/>
      </c>
      <c r="T368" s="25" t="str">
        <f t="shared" si="88"/>
        <v/>
      </c>
      <c r="U368" s="25" t="str">
        <f t="shared" si="89"/>
        <v/>
      </c>
    </row>
    <row r="369" spans="2:21" ht="16.5" x14ac:dyDescent="0.3">
      <c r="B369" s="26"/>
      <c r="C369" s="22" t="str">
        <f>IF(B369="","",VLOOKUP(B369,LISTAS!$F$5:$G$1006,2,0))</f>
        <v/>
      </c>
      <c r="D369" s="35"/>
      <c r="E369" s="35"/>
      <c r="F369" s="35" t="str">
        <f t="shared" si="78"/>
        <v/>
      </c>
      <c r="G369" s="5"/>
      <c r="H369" s="48" t="str">
        <f t="shared" si="81"/>
        <v/>
      </c>
      <c r="I369" s="63" t="str">
        <f t="shared" si="82"/>
        <v/>
      </c>
      <c r="J369" s="63" t="str">
        <f t="shared" si="83"/>
        <v/>
      </c>
      <c r="K369" s="48" t="str">
        <f t="shared" si="79"/>
        <v/>
      </c>
      <c r="L369" s="69" t="str">
        <f t="shared" si="80"/>
        <v/>
      </c>
      <c r="M369" s="67" t="str">
        <f t="shared" si="84"/>
        <v/>
      </c>
      <c r="N369" s="49">
        <v>46</v>
      </c>
      <c r="O369" s="28"/>
      <c r="P369" s="47" t="str">
        <f t="shared" si="85"/>
        <v/>
      </c>
      <c r="Q369" s="24" t="str">
        <f t="shared" si="86"/>
        <v/>
      </c>
      <c r="R369" s="24" t="str">
        <f>IF($L369="","",VLOOKUP(Q369,LISTAS!$F$5:$G$1006,2,0))</f>
        <v/>
      </c>
      <c r="S369" s="36" t="str">
        <f t="shared" si="87"/>
        <v/>
      </c>
      <c r="T369" s="25" t="str">
        <f t="shared" si="88"/>
        <v/>
      </c>
      <c r="U369" s="25" t="str">
        <f t="shared" si="89"/>
        <v/>
      </c>
    </row>
    <row r="370" spans="2:21" ht="16.5" x14ac:dyDescent="0.3">
      <c r="B370" s="26"/>
      <c r="C370" s="22" t="str">
        <f>IF(B370="","",VLOOKUP(B370,LISTAS!$F$5:$G$1006,2,0))</f>
        <v/>
      </c>
      <c r="D370" s="35"/>
      <c r="E370" s="35"/>
      <c r="F370" s="35" t="str">
        <f t="shared" si="78"/>
        <v/>
      </c>
      <c r="G370" s="5"/>
      <c r="H370" s="48" t="str">
        <f t="shared" si="81"/>
        <v/>
      </c>
      <c r="I370" s="63" t="str">
        <f t="shared" si="82"/>
        <v/>
      </c>
      <c r="J370" s="63" t="str">
        <f t="shared" si="83"/>
        <v/>
      </c>
      <c r="K370" s="48" t="str">
        <f t="shared" si="79"/>
        <v/>
      </c>
      <c r="L370" s="69" t="str">
        <f t="shared" si="80"/>
        <v/>
      </c>
      <c r="M370" s="67" t="str">
        <f t="shared" si="84"/>
        <v/>
      </c>
      <c r="N370" s="49">
        <v>47</v>
      </c>
      <c r="O370" s="28"/>
      <c r="P370" s="47" t="str">
        <f t="shared" si="85"/>
        <v/>
      </c>
      <c r="Q370" s="24" t="str">
        <f t="shared" si="86"/>
        <v/>
      </c>
      <c r="R370" s="24" t="str">
        <f>IF($L370="","",VLOOKUP(Q370,LISTAS!$F$5:$G$1006,2,0))</f>
        <v/>
      </c>
      <c r="S370" s="36" t="str">
        <f t="shared" si="87"/>
        <v/>
      </c>
      <c r="T370" s="25" t="str">
        <f t="shared" si="88"/>
        <v/>
      </c>
      <c r="U370" s="25" t="str">
        <f t="shared" si="89"/>
        <v/>
      </c>
    </row>
    <row r="371" spans="2:21" ht="16.5" x14ac:dyDescent="0.3">
      <c r="B371" s="26"/>
      <c r="C371" s="22" t="str">
        <f>IF(B371="","",VLOOKUP(B371,LISTAS!$F$5:$G$1006,2,0))</f>
        <v/>
      </c>
      <c r="D371" s="35"/>
      <c r="E371" s="35"/>
      <c r="F371" s="35" t="str">
        <f t="shared" si="78"/>
        <v/>
      </c>
      <c r="G371" s="5"/>
      <c r="H371" s="48" t="str">
        <f t="shared" si="81"/>
        <v/>
      </c>
      <c r="I371" s="63" t="str">
        <f t="shared" si="82"/>
        <v/>
      </c>
      <c r="J371" s="63" t="str">
        <f t="shared" si="83"/>
        <v/>
      </c>
      <c r="K371" s="48" t="str">
        <f t="shared" si="79"/>
        <v/>
      </c>
      <c r="L371" s="69" t="str">
        <f t="shared" si="80"/>
        <v/>
      </c>
      <c r="M371" s="67" t="str">
        <f t="shared" si="84"/>
        <v/>
      </c>
      <c r="N371" s="49">
        <v>48</v>
      </c>
      <c r="O371" s="28"/>
      <c r="P371" s="47" t="str">
        <f t="shared" si="85"/>
        <v/>
      </c>
      <c r="Q371" s="24" t="str">
        <f t="shared" si="86"/>
        <v/>
      </c>
      <c r="R371" s="24" t="str">
        <f>IF($L371="","",VLOOKUP(Q371,LISTAS!$F$5:$G$1006,2,0))</f>
        <v/>
      </c>
      <c r="S371" s="36" t="str">
        <f t="shared" si="87"/>
        <v/>
      </c>
      <c r="T371" s="25" t="str">
        <f t="shared" si="88"/>
        <v/>
      </c>
      <c r="U371" s="25" t="str">
        <f t="shared" si="89"/>
        <v/>
      </c>
    </row>
    <row r="372" spans="2:21" ht="16.5" x14ac:dyDescent="0.3">
      <c r="B372" s="26"/>
      <c r="C372" s="22" t="str">
        <f>IF(B372="","",VLOOKUP(B372,LISTAS!$F$5:$G$1006,2,0))</f>
        <v/>
      </c>
      <c r="D372" s="35"/>
      <c r="E372" s="35"/>
      <c r="F372" s="35" t="str">
        <f t="shared" si="78"/>
        <v/>
      </c>
      <c r="G372" s="5"/>
      <c r="H372" s="48" t="str">
        <f t="shared" si="81"/>
        <v/>
      </c>
      <c r="I372" s="63" t="str">
        <f t="shared" si="82"/>
        <v/>
      </c>
      <c r="J372" s="63" t="str">
        <f t="shared" si="83"/>
        <v/>
      </c>
      <c r="K372" s="48" t="str">
        <f t="shared" si="79"/>
        <v/>
      </c>
      <c r="L372" s="69" t="str">
        <f t="shared" si="80"/>
        <v/>
      </c>
      <c r="M372" s="67" t="str">
        <f t="shared" si="84"/>
        <v/>
      </c>
      <c r="N372" s="49">
        <v>49</v>
      </c>
      <c r="O372" s="28"/>
      <c r="P372" s="47" t="str">
        <f t="shared" si="85"/>
        <v/>
      </c>
      <c r="Q372" s="24" t="str">
        <f t="shared" si="86"/>
        <v/>
      </c>
      <c r="R372" s="24" t="str">
        <f>IF($L372="","",VLOOKUP(Q372,LISTAS!$F$5:$G$1006,2,0))</f>
        <v/>
      </c>
      <c r="S372" s="36" t="str">
        <f t="shared" si="87"/>
        <v/>
      </c>
      <c r="T372" s="25" t="str">
        <f t="shared" si="88"/>
        <v/>
      </c>
      <c r="U372" s="25" t="str">
        <f t="shared" si="89"/>
        <v/>
      </c>
    </row>
    <row r="373" spans="2:21" ht="16.5" x14ac:dyDescent="0.3">
      <c r="B373" s="26"/>
      <c r="C373" s="22" t="str">
        <f>IF(B373="","",VLOOKUP(B373,LISTAS!$F$5:$G$1006,2,0))</f>
        <v/>
      </c>
      <c r="D373" s="35"/>
      <c r="E373" s="35"/>
      <c r="F373" s="35" t="str">
        <f t="shared" si="78"/>
        <v/>
      </c>
      <c r="G373" s="5"/>
      <c r="H373" s="48" t="str">
        <f t="shared" si="81"/>
        <v/>
      </c>
      <c r="I373" s="63" t="str">
        <f t="shared" si="82"/>
        <v/>
      </c>
      <c r="J373" s="63" t="str">
        <f t="shared" si="83"/>
        <v/>
      </c>
      <c r="K373" s="48" t="str">
        <f t="shared" si="79"/>
        <v/>
      </c>
      <c r="L373" s="69" t="str">
        <f t="shared" si="80"/>
        <v/>
      </c>
      <c r="M373" s="67" t="str">
        <f t="shared" si="84"/>
        <v/>
      </c>
      <c r="N373" s="49">
        <v>50</v>
      </c>
      <c r="O373" s="28"/>
      <c r="P373" s="47" t="str">
        <f t="shared" si="85"/>
        <v/>
      </c>
      <c r="Q373" s="24" t="str">
        <f t="shared" si="86"/>
        <v/>
      </c>
      <c r="R373" s="24" t="str">
        <f>IF($L373="","",VLOOKUP(Q373,LISTAS!$F$5:$G$1006,2,0))</f>
        <v/>
      </c>
      <c r="S373" s="36" t="str">
        <f t="shared" si="87"/>
        <v/>
      </c>
      <c r="T373" s="25" t="str">
        <f t="shared" si="88"/>
        <v/>
      </c>
      <c r="U373" s="25" t="str">
        <f t="shared" si="89"/>
        <v/>
      </c>
    </row>
    <row r="374" spans="2:21" ht="16.5" x14ac:dyDescent="0.3">
      <c r="B374" s="26"/>
      <c r="C374" s="22" t="str">
        <f>IF(B374="","",VLOOKUP(B374,LISTAS!$F$5:$G$1006,2,0))</f>
        <v/>
      </c>
      <c r="D374" s="35"/>
      <c r="E374" s="35"/>
      <c r="F374" s="35" t="str">
        <f t="shared" si="78"/>
        <v/>
      </c>
      <c r="G374" s="5"/>
      <c r="H374" s="48" t="str">
        <f t="shared" si="81"/>
        <v/>
      </c>
      <c r="I374" s="63" t="str">
        <f t="shared" si="82"/>
        <v/>
      </c>
      <c r="J374" s="63" t="str">
        <f t="shared" si="83"/>
        <v/>
      </c>
      <c r="K374" s="48" t="str">
        <f t="shared" si="79"/>
        <v/>
      </c>
      <c r="L374" s="69" t="str">
        <f t="shared" si="80"/>
        <v/>
      </c>
      <c r="M374" s="67" t="str">
        <f t="shared" si="84"/>
        <v/>
      </c>
      <c r="N374" s="49">
        <v>51</v>
      </c>
      <c r="O374" s="28"/>
      <c r="P374" s="47" t="str">
        <f t="shared" si="85"/>
        <v/>
      </c>
      <c r="Q374" s="24" t="str">
        <f t="shared" si="86"/>
        <v/>
      </c>
      <c r="R374" s="24" t="str">
        <f>IF($L374="","",VLOOKUP(Q374,LISTAS!$F$5:$G$1006,2,0))</f>
        <v/>
      </c>
      <c r="S374" s="36" t="str">
        <f t="shared" si="87"/>
        <v/>
      </c>
      <c r="T374" s="25" t="str">
        <f t="shared" si="88"/>
        <v/>
      </c>
      <c r="U374" s="25" t="str">
        <f t="shared" si="89"/>
        <v/>
      </c>
    </row>
    <row r="375" spans="2:21" ht="16.5" x14ac:dyDescent="0.3">
      <c r="B375" s="26"/>
      <c r="C375" s="22" t="str">
        <f>IF(B375="","",VLOOKUP(B375,LISTAS!$F$5:$G$1006,2,0))</f>
        <v/>
      </c>
      <c r="D375" s="35"/>
      <c r="E375" s="35"/>
      <c r="F375" s="35" t="str">
        <f t="shared" si="78"/>
        <v/>
      </c>
      <c r="G375" s="5"/>
      <c r="H375" s="48" t="str">
        <f t="shared" si="81"/>
        <v/>
      </c>
      <c r="I375" s="63" t="str">
        <f t="shared" si="82"/>
        <v/>
      </c>
      <c r="J375" s="63" t="str">
        <f t="shared" si="83"/>
        <v/>
      </c>
      <c r="K375" s="48" t="str">
        <f t="shared" si="79"/>
        <v/>
      </c>
      <c r="L375" s="69" t="str">
        <f t="shared" si="80"/>
        <v/>
      </c>
      <c r="M375" s="67" t="str">
        <f t="shared" si="84"/>
        <v/>
      </c>
      <c r="N375" s="49">
        <v>52</v>
      </c>
      <c r="O375" s="28"/>
      <c r="P375" s="47" t="str">
        <f t="shared" si="85"/>
        <v/>
      </c>
      <c r="Q375" s="24" t="str">
        <f t="shared" si="86"/>
        <v/>
      </c>
      <c r="R375" s="24" t="str">
        <f>IF($L375="","",VLOOKUP(Q375,LISTAS!$F$5:$G$1006,2,0))</f>
        <v/>
      </c>
      <c r="S375" s="36" t="str">
        <f t="shared" si="87"/>
        <v/>
      </c>
      <c r="T375" s="25" t="str">
        <f t="shared" si="88"/>
        <v/>
      </c>
      <c r="U375" s="25" t="str">
        <f t="shared" si="89"/>
        <v/>
      </c>
    </row>
    <row r="376" spans="2:21" ht="16.5" x14ac:dyDescent="0.3">
      <c r="B376" s="26"/>
      <c r="C376" s="22" t="str">
        <f>IF(B376="","",VLOOKUP(B376,LISTAS!$F$5:$G$1006,2,0))</f>
        <v/>
      </c>
      <c r="D376" s="35"/>
      <c r="E376" s="35"/>
      <c r="F376" s="35" t="str">
        <f t="shared" si="78"/>
        <v/>
      </c>
      <c r="G376" s="5"/>
      <c r="H376" s="48" t="str">
        <f t="shared" si="81"/>
        <v/>
      </c>
      <c r="I376" s="63" t="str">
        <f t="shared" si="82"/>
        <v/>
      </c>
      <c r="J376" s="63" t="str">
        <f t="shared" si="83"/>
        <v/>
      </c>
      <c r="K376" s="48" t="str">
        <f t="shared" si="79"/>
        <v/>
      </c>
      <c r="L376" s="69" t="str">
        <f t="shared" si="80"/>
        <v/>
      </c>
      <c r="M376" s="67" t="str">
        <f t="shared" si="84"/>
        <v/>
      </c>
      <c r="N376" s="49">
        <v>53</v>
      </c>
      <c r="O376" s="28"/>
      <c r="P376" s="47" t="str">
        <f t="shared" si="85"/>
        <v/>
      </c>
      <c r="Q376" s="24" t="str">
        <f t="shared" si="86"/>
        <v/>
      </c>
      <c r="R376" s="24" t="str">
        <f>IF($L376="","",VLOOKUP(Q376,LISTAS!$F$5:$G$1006,2,0))</f>
        <v/>
      </c>
      <c r="S376" s="36" t="str">
        <f t="shared" si="87"/>
        <v/>
      </c>
      <c r="T376" s="25" t="str">
        <f t="shared" si="88"/>
        <v/>
      </c>
      <c r="U376" s="25" t="str">
        <f t="shared" si="89"/>
        <v/>
      </c>
    </row>
    <row r="377" spans="2:21" ht="16.5" x14ac:dyDescent="0.3">
      <c r="B377" s="26"/>
      <c r="C377" s="22" t="str">
        <f>IF(B377="","",VLOOKUP(B377,LISTAS!$F$5:$G$1006,2,0))</f>
        <v/>
      </c>
      <c r="D377" s="35"/>
      <c r="E377" s="35"/>
      <c r="F377" s="35" t="str">
        <f t="shared" si="78"/>
        <v/>
      </c>
      <c r="G377" s="5"/>
      <c r="H377" s="48" t="str">
        <f t="shared" si="81"/>
        <v/>
      </c>
      <c r="I377" s="63" t="str">
        <f t="shared" si="82"/>
        <v/>
      </c>
      <c r="J377" s="63" t="str">
        <f t="shared" si="83"/>
        <v/>
      </c>
      <c r="K377" s="48" t="str">
        <f t="shared" si="79"/>
        <v/>
      </c>
      <c r="L377" s="69" t="str">
        <f t="shared" si="80"/>
        <v/>
      </c>
      <c r="M377" s="67" t="str">
        <f t="shared" si="84"/>
        <v/>
      </c>
      <c r="N377" s="49">
        <v>54</v>
      </c>
      <c r="O377" s="28"/>
      <c r="P377" s="47" t="str">
        <f t="shared" si="85"/>
        <v/>
      </c>
      <c r="Q377" s="24" t="str">
        <f t="shared" si="86"/>
        <v/>
      </c>
      <c r="R377" s="24" t="str">
        <f>IF($L377="","",VLOOKUP(Q377,LISTAS!$F$5:$G$1006,2,0))</f>
        <v/>
      </c>
      <c r="S377" s="36" t="str">
        <f t="shared" si="87"/>
        <v/>
      </c>
      <c r="T377" s="25" t="str">
        <f t="shared" si="88"/>
        <v/>
      </c>
      <c r="U377" s="25" t="str">
        <f t="shared" si="89"/>
        <v/>
      </c>
    </row>
    <row r="378" spans="2:21" ht="16.5" x14ac:dyDescent="0.3">
      <c r="B378" s="26"/>
      <c r="C378" s="22" t="str">
        <f>IF(B378="","",VLOOKUP(B378,LISTAS!$F$5:$G$1006,2,0))</f>
        <v/>
      </c>
      <c r="D378" s="35"/>
      <c r="E378" s="35"/>
      <c r="F378" s="35" t="str">
        <f t="shared" si="78"/>
        <v/>
      </c>
      <c r="G378" s="5"/>
      <c r="H378" s="48" t="str">
        <f t="shared" si="81"/>
        <v/>
      </c>
      <c r="I378" s="63" t="str">
        <f t="shared" si="82"/>
        <v/>
      </c>
      <c r="J378" s="63" t="str">
        <f t="shared" si="83"/>
        <v/>
      </c>
      <c r="K378" s="48" t="str">
        <f t="shared" si="79"/>
        <v/>
      </c>
      <c r="L378" s="69" t="str">
        <f t="shared" si="80"/>
        <v/>
      </c>
      <c r="M378" s="67" t="str">
        <f t="shared" si="84"/>
        <v/>
      </c>
      <c r="N378" s="49">
        <v>55</v>
      </c>
      <c r="O378" s="28"/>
      <c r="P378" s="47" t="str">
        <f t="shared" si="85"/>
        <v/>
      </c>
      <c r="Q378" s="24" t="str">
        <f t="shared" si="86"/>
        <v/>
      </c>
      <c r="R378" s="24" t="str">
        <f>IF($L378="","",VLOOKUP(Q378,LISTAS!$F$5:$G$1006,2,0))</f>
        <v/>
      </c>
      <c r="S378" s="36" t="str">
        <f t="shared" si="87"/>
        <v/>
      </c>
      <c r="T378" s="25" t="str">
        <f t="shared" si="88"/>
        <v/>
      </c>
      <c r="U378" s="25" t="str">
        <f t="shared" si="89"/>
        <v/>
      </c>
    </row>
    <row r="379" spans="2:21" ht="16.5" x14ac:dyDescent="0.3">
      <c r="B379" s="26"/>
      <c r="C379" s="22" t="str">
        <f>IF(B379="","",VLOOKUP(B379,LISTAS!$F$5:$G$1006,2,0))</f>
        <v/>
      </c>
      <c r="D379" s="35"/>
      <c r="E379" s="35"/>
      <c r="F379" s="35" t="str">
        <f t="shared" si="78"/>
        <v/>
      </c>
      <c r="G379" s="5"/>
      <c r="H379" s="48" t="str">
        <f t="shared" si="81"/>
        <v/>
      </c>
      <c r="I379" s="63" t="str">
        <f t="shared" si="82"/>
        <v/>
      </c>
      <c r="J379" s="63" t="str">
        <f t="shared" si="83"/>
        <v/>
      </c>
      <c r="K379" s="48" t="str">
        <f t="shared" si="79"/>
        <v/>
      </c>
      <c r="L379" s="69" t="str">
        <f t="shared" si="80"/>
        <v/>
      </c>
      <c r="M379" s="67" t="str">
        <f t="shared" si="84"/>
        <v/>
      </c>
      <c r="N379" s="49">
        <v>56</v>
      </c>
      <c r="O379" s="28"/>
      <c r="P379" s="47" t="str">
        <f t="shared" si="85"/>
        <v/>
      </c>
      <c r="Q379" s="24" t="str">
        <f t="shared" si="86"/>
        <v/>
      </c>
      <c r="R379" s="24" t="str">
        <f>IF($L379="","",VLOOKUP(Q379,LISTAS!$F$5:$G$1006,2,0))</f>
        <v/>
      </c>
      <c r="S379" s="36" t="str">
        <f t="shared" si="87"/>
        <v/>
      </c>
      <c r="T379" s="25" t="str">
        <f t="shared" si="88"/>
        <v/>
      </c>
      <c r="U379" s="25" t="str">
        <f t="shared" si="89"/>
        <v/>
      </c>
    </row>
    <row r="380" spans="2:21" ht="16.5" x14ac:dyDescent="0.3">
      <c r="B380" s="26"/>
      <c r="C380" s="22" t="str">
        <f>IF(B380="","",VLOOKUP(B380,LISTAS!$F$5:$G$1006,2,0))</f>
        <v/>
      </c>
      <c r="D380" s="35"/>
      <c r="E380" s="35"/>
      <c r="F380" s="35" t="str">
        <f t="shared" si="78"/>
        <v/>
      </c>
      <c r="G380" s="5"/>
      <c r="H380" s="48" t="str">
        <f t="shared" si="81"/>
        <v/>
      </c>
      <c r="I380" s="63" t="str">
        <f t="shared" si="82"/>
        <v/>
      </c>
      <c r="J380" s="63" t="str">
        <f t="shared" si="83"/>
        <v/>
      </c>
      <c r="K380" s="48" t="str">
        <f t="shared" si="79"/>
        <v/>
      </c>
      <c r="L380" s="69" t="str">
        <f t="shared" si="80"/>
        <v/>
      </c>
      <c r="M380" s="67" t="str">
        <f t="shared" si="84"/>
        <v/>
      </c>
      <c r="N380" s="49">
        <v>57</v>
      </c>
      <c r="O380" s="28"/>
      <c r="P380" s="47" t="str">
        <f t="shared" si="85"/>
        <v/>
      </c>
      <c r="Q380" s="24" t="str">
        <f t="shared" si="86"/>
        <v/>
      </c>
      <c r="R380" s="24" t="str">
        <f>IF($L380="","",VLOOKUP(Q380,LISTAS!$F$5:$G$1006,2,0))</f>
        <v/>
      </c>
      <c r="S380" s="36" t="str">
        <f t="shared" si="87"/>
        <v/>
      </c>
      <c r="T380" s="25" t="str">
        <f t="shared" si="88"/>
        <v/>
      </c>
      <c r="U380" s="25" t="str">
        <f t="shared" si="89"/>
        <v/>
      </c>
    </row>
    <row r="381" spans="2:21" ht="16.5" x14ac:dyDescent="0.3">
      <c r="B381" s="26"/>
      <c r="C381" s="22" t="str">
        <f>IF(B381="","",VLOOKUP(B381,LISTAS!$F$5:$G$1006,2,0))</f>
        <v/>
      </c>
      <c r="D381" s="35"/>
      <c r="E381" s="35"/>
      <c r="F381" s="35" t="str">
        <f t="shared" si="78"/>
        <v/>
      </c>
      <c r="G381" s="5"/>
      <c r="H381" s="48" t="str">
        <f t="shared" si="81"/>
        <v/>
      </c>
      <c r="I381" s="63" t="str">
        <f t="shared" si="82"/>
        <v/>
      </c>
      <c r="J381" s="63" t="str">
        <f t="shared" si="83"/>
        <v/>
      </c>
      <c r="K381" s="48" t="str">
        <f t="shared" si="79"/>
        <v/>
      </c>
      <c r="L381" s="69" t="str">
        <f t="shared" si="80"/>
        <v/>
      </c>
      <c r="M381" s="67" t="str">
        <f t="shared" si="84"/>
        <v/>
      </c>
      <c r="N381" s="49">
        <v>58</v>
      </c>
      <c r="O381" s="28"/>
      <c r="P381" s="47" t="str">
        <f t="shared" si="85"/>
        <v/>
      </c>
      <c r="Q381" s="24" t="str">
        <f t="shared" si="86"/>
        <v/>
      </c>
      <c r="R381" s="24" t="str">
        <f>IF($L381="","",VLOOKUP(Q381,LISTAS!$F$5:$G$1006,2,0))</f>
        <v/>
      </c>
      <c r="S381" s="36" t="str">
        <f t="shared" si="87"/>
        <v/>
      </c>
      <c r="T381" s="25" t="str">
        <f t="shared" si="88"/>
        <v/>
      </c>
      <c r="U381" s="25" t="str">
        <f t="shared" si="89"/>
        <v/>
      </c>
    </row>
    <row r="382" spans="2:21" ht="16.5" x14ac:dyDescent="0.3">
      <c r="B382" s="26"/>
      <c r="C382" s="22" t="str">
        <f>IF(B382="","",VLOOKUP(B382,LISTAS!$F$5:$G$1006,2,0))</f>
        <v/>
      </c>
      <c r="D382" s="35"/>
      <c r="E382" s="35"/>
      <c r="F382" s="35" t="str">
        <f t="shared" si="78"/>
        <v/>
      </c>
      <c r="G382" s="5"/>
      <c r="H382" s="48" t="str">
        <f t="shared" si="81"/>
        <v/>
      </c>
      <c r="I382" s="63" t="str">
        <f t="shared" si="82"/>
        <v/>
      </c>
      <c r="J382" s="63" t="str">
        <f t="shared" si="83"/>
        <v/>
      </c>
      <c r="K382" s="48" t="str">
        <f t="shared" si="79"/>
        <v/>
      </c>
      <c r="L382" s="69" t="str">
        <f t="shared" si="80"/>
        <v/>
      </c>
      <c r="M382" s="67" t="str">
        <f t="shared" si="84"/>
        <v/>
      </c>
      <c r="N382" s="49">
        <v>59</v>
      </c>
      <c r="O382" s="28"/>
      <c r="P382" s="47" t="str">
        <f t="shared" si="85"/>
        <v/>
      </c>
      <c r="Q382" s="24" t="str">
        <f t="shared" si="86"/>
        <v/>
      </c>
      <c r="R382" s="24" t="str">
        <f>IF($L382="","",VLOOKUP(Q382,LISTAS!$F$5:$G$1006,2,0))</f>
        <v/>
      </c>
      <c r="S382" s="36" t="str">
        <f t="shared" si="87"/>
        <v/>
      </c>
      <c r="T382" s="25" t="str">
        <f t="shared" si="88"/>
        <v/>
      </c>
      <c r="U382" s="25" t="str">
        <f t="shared" si="89"/>
        <v/>
      </c>
    </row>
    <row r="383" spans="2:21" ht="16.5" x14ac:dyDescent="0.3">
      <c r="B383" s="26"/>
      <c r="C383" s="22" t="str">
        <f>IF(B383="","",VLOOKUP(B383,LISTAS!$F$5:$G$1006,2,0))</f>
        <v/>
      </c>
      <c r="D383" s="35"/>
      <c r="E383" s="35"/>
      <c r="F383" s="35" t="str">
        <f t="shared" si="78"/>
        <v/>
      </c>
      <c r="G383" s="5"/>
      <c r="H383" s="48" t="str">
        <f t="shared" si="81"/>
        <v/>
      </c>
      <c r="I383" s="63" t="str">
        <f t="shared" si="82"/>
        <v/>
      </c>
      <c r="J383" s="63" t="str">
        <f t="shared" si="83"/>
        <v/>
      </c>
      <c r="K383" s="48" t="str">
        <f t="shared" si="79"/>
        <v/>
      </c>
      <c r="L383" s="69" t="str">
        <f t="shared" si="80"/>
        <v/>
      </c>
      <c r="M383" s="67" t="str">
        <f t="shared" si="84"/>
        <v/>
      </c>
      <c r="N383" s="49">
        <v>60</v>
      </c>
      <c r="O383" s="28"/>
      <c r="P383" s="47" t="str">
        <f t="shared" si="85"/>
        <v/>
      </c>
      <c r="Q383" s="24" t="str">
        <f t="shared" si="86"/>
        <v/>
      </c>
      <c r="R383" s="24" t="str">
        <f>IF($L383="","",VLOOKUP(Q383,LISTAS!$F$5:$G$1006,2,0))</f>
        <v/>
      </c>
      <c r="S383" s="36" t="str">
        <f t="shared" si="87"/>
        <v/>
      </c>
      <c r="T383" s="25" t="str">
        <f t="shared" si="88"/>
        <v/>
      </c>
      <c r="U383" s="25" t="str">
        <f t="shared" si="89"/>
        <v/>
      </c>
    </row>
    <row r="384" spans="2:21" ht="16.5" x14ac:dyDescent="0.3">
      <c r="B384" s="26"/>
      <c r="C384" s="22" t="str">
        <f>IF(B384="","",VLOOKUP(B384,LISTAS!$F$5:$G$1006,2,0))</f>
        <v/>
      </c>
      <c r="D384" s="35"/>
      <c r="E384" s="35"/>
      <c r="F384" s="35" t="str">
        <f t="shared" si="78"/>
        <v/>
      </c>
      <c r="G384" s="5"/>
      <c r="H384" s="48" t="str">
        <f t="shared" si="81"/>
        <v/>
      </c>
      <c r="I384" s="63" t="str">
        <f t="shared" si="82"/>
        <v/>
      </c>
      <c r="J384" s="63" t="str">
        <f t="shared" si="83"/>
        <v/>
      </c>
      <c r="K384" s="48" t="str">
        <f t="shared" si="79"/>
        <v/>
      </c>
      <c r="L384" s="69" t="str">
        <f t="shared" si="80"/>
        <v/>
      </c>
      <c r="M384" s="67" t="str">
        <f t="shared" si="84"/>
        <v/>
      </c>
      <c r="N384" s="49">
        <v>61</v>
      </c>
      <c r="O384" s="28"/>
      <c r="P384" s="47" t="str">
        <f t="shared" si="85"/>
        <v/>
      </c>
      <c r="Q384" s="24" t="str">
        <f t="shared" si="86"/>
        <v/>
      </c>
      <c r="R384" s="24" t="str">
        <f>IF($L384="","",VLOOKUP(Q384,LISTAS!$F$5:$G$1006,2,0))</f>
        <v/>
      </c>
      <c r="S384" s="36" t="str">
        <f t="shared" si="87"/>
        <v/>
      </c>
      <c r="T384" s="25" t="str">
        <f t="shared" si="88"/>
        <v/>
      </c>
      <c r="U384" s="25" t="str">
        <f t="shared" si="89"/>
        <v/>
      </c>
    </row>
    <row r="385" spans="2:21" ht="16.5" x14ac:dyDescent="0.3">
      <c r="B385" s="26"/>
      <c r="C385" s="22" t="str">
        <f>IF(B385="","",VLOOKUP(B385,LISTAS!$F$5:$G$1006,2,0))</f>
        <v/>
      </c>
      <c r="D385" s="35"/>
      <c r="E385" s="35"/>
      <c r="F385" s="35" t="str">
        <f t="shared" si="78"/>
        <v/>
      </c>
      <c r="G385" s="5"/>
      <c r="H385" s="48" t="str">
        <f t="shared" si="81"/>
        <v/>
      </c>
      <c r="I385" s="63" t="str">
        <f t="shared" si="82"/>
        <v/>
      </c>
      <c r="J385" s="63" t="str">
        <f t="shared" si="83"/>
        <v/>
      </c>
      <c r="K385" s="48" t="str">
        <f t="shared" si="79"/>
        <v/>
      </c>
      <c r="L385" s="69" t="str">
        <f t="shared" si="80"/>
        <v/>
      </c>
      <c r="M385" s="67" t="str">
        <f t="shared" si="84"/>
        <v/>
      </c>
      <c r="N385" s="49">
        <v>62</v>
      </c>
      <c r="O385" s="28"/>
      <c r="P385" s="47" t="str">
        <f t="shared" si="85"/>
        <v/>
      </c>
      <c r="Q385" s="24" t="str">
        <f t="shared" si="86"/>
        <v/>
      </c>
      <c r="R385" s="24" t="str">
        <f>IF($L385="","",VLOOKUP(Q385,LISTAS!$F$5:$G$1006,2,0))</f>
        <v/>
      </c>
      <c r="S385" s="36" t="str">
        <f t="shared" si="87"/>
        <v/>
      </c>
      <c r="T385" s="25" t="str">
        <f t="shared" si="88"/>
        <v/>
      </c>
      <c r="U385" s="25" t="str">
        <f t="shared" si="89"/>
        <v/>
      </c>
    </row>
    <row r="386" spans="2:21" ht="16.5" x14ac:dyDescent="0.3">
      <c r="B386" s="26"/>
      <c r="C386" s="22" t="str">
        <f>IF(B386="","",VLOOKUP(B386,LISTAS!$F$5:$G$1006,2,0))</f>
        <v/>
      </c>
      <c r="D386" s="35"/>
      <c r="E386" s="35"/>
      <c r="F386" s="35" t="str">
        <f t="shared" si="78"/>
        <v/>
      </c>
      <c r="G386" s="5"/>
      <c r="H386" s="48" t="str">
        <f t="shared" si="81"/>
        <v/>
      </c>
      <c r="I386" s="63" t="str">
        <f t="shared" si="82"/>
        <v/>
      </c>
      <c r="J386" s="63" t="str">
        <f t="shared" si="83"/>
        <v/>
      </c>
      <c r="K386" s="48" t="str">
        <f t="shared" si="79"/>
        <v/>
      </c>
      <c r="L386" s="69" t="str">
        <f t="shared" si="80"/>
        <v/>
      </c>
      <c r="M386" s="67" t="str">
        <f t="shared" si="84"/>
        <v/>
      </c>
      <c r="N386" s="49">
        <v>63</v>
      </c>
      <c r="O386" s="28"/>
      <c r="P386" s="47" t="str">
        <f t="shared" si="85"/>
        <v/>
      </c>
      <c r="Q386" s="24" t="str">
        <f t="shared" si="86"/>
        <v/>
      </c>
      <c r="R386" s="24" t="str">
        <f>IF($L386="","",VLOOKUP(Q386,LISTAS!$F$5:$G$1006,2,0))</f>
        <v/>
      </c>
      <c r="S386" s="36" t="str">
        <f t="shared" si="87"/>
        <v/>
      </c>
      <c r="T386" s="25" t="str">
        <f t="shared" si="88"/>
        <v/>
      </c>
      <c r="U386" s="25" t="str">
        <f t="shared" si="89"/>
        <v/>
      </c>
    </row>
    <row r="387" spans="2:21" ht="16.5" x14ac:dyDescent="0.3">
      <c r="B387" s="26"/>
      <c r="C387" s="22" t="str">
        <f>IF(B387="","",VLOOKUP(B387,LISTAS!$F$5:$G$1006,2,0))</f>
        <v/>
      </c>
      <c r="D387" s="35"/>
      <c r="E387" s="35"/>
      <c r="F387" s="35" t="str">
        <f t="shared" si="78"/>
        <v/>
      </c>
      <c r="G387" s="5"/>
      <c r="H387" s="48" t="str">
        <f t="shared" si="81"/>
        <v/>
      </c>
      <c r="I387" s="63" t="str">
        <f t="shared" si="82"/>
        <v/>
      </c>
      <c r="J387" s="63" t="str">
        <f t="shared" si="83"/>
        <v/>
      </c>
      <c r="K387" s="48" t="str">
        <f t="shared" si="79"/>
        <v/>
      </c>
      <c r="L387" s="69" t="str">
        <f t="shared" si="80"/>
        <v/>
      </c>
      <c r="M387" s="67" t="str">
        <f t="shared" si="84"/>
        <v/>
      </c>
      <c r="N387" s="49">
        <v>64</v>
      </c>
      <c r="O387" s="28"/>
      <c r="P387" s="47" t="str">
        <f t="shared" si="85"/>
        <v/>
      </c>
      <c r="Q387" s="24" t="str">
        <f t="shared" si="86"/>
        <v/>
      </c>
      <c r="R387" s="24" t="str">
        <f>IF($L387="","",VLOOKUP(Q387,LISTAS!$F$5:$G$1006,2,0))</f>
        <v/>
      </c>
      <c r="S387" s="36" t="str">
        <f t="shared" si="87"/>
        <v/>
      </c>
      <c r="T387" s="25" t="str">
        <f t="shared" si="88"/>
        <v/>
      </c>
      <c r="U387" s="25" t="str">
        <f t="shared" si="89"/>
        <v/>
      </c>
    </row>
    <row r="388" spans="2:21" ht="16.5" x14ac:dyDescent="0.3">
      <c r="B388" s="26"/>
      <c r="C388" s="22" t="str">
        <f>IF(B388="","",VLOOKUP(B388,LISTAS!$F$5:$G$1006,2,0))</f>
        <v/>
      </c>
      <c r="D388" s="35"/>
      <c r="E388" s="35"/>
      <c r="F388" s="35" t="str">
        <f t="shared" ref="F388:F423" si="90">IF(D388="",IF(E388="","",SUM(D388:E388)),SUM(D388:E388))</f>
        <v/>
      </c>
      <c r="G388" s="5"/>
      <c r="H388" s="48" t="str">
        <f t="shared" si="81"/>
        <v/>
      </c>
      <c r="I388" s="63" t="str">
        <f t="shared" si="82"/>
        <v/>
      </c>
      <c r="J388" s="63" t="str">
        <f t="shared" si="83"/>
        <v/>
      </c>
      <c r="K388" s="48" t="str">
        <f t="shared" ref="K388:K423" si="91">IF($L388="","",F388)</f>
        <v/>
      </c>
      <c r="L388" s="69" t="str">
        <f t="shared" ref="L388:L423" si="92">H388</f>
        <v/>
      </c>
      <c r="M388" s="67" t="str">
        <f t="shared" si="84"/>
        <v/>
      </c>
      <c r="N388" s="49">
        <v>65</v>
      </c>
      <c r="O388" s="28"/>
      <c r="P388" s="47" t="str">
        <f t="shared" si="85"/>
        <v/>
      </c>
      <c r="Q388" s="24" t="str">
        <f t="shared" si="86"/>
        <v/>
      </c>
      <c r="R388" s="24" t="str">
        <f>IF($L388="","",VLOOKUP(Q388,LISTAS!$F$5:$G$1006,2,0))</f>
        <v/>
      </c>
      <c r="S388" s="36" t="str">
        <f t="shared" si="87"/>
        <v/>
      </c>
      <c r="T388" s="25" t="str">
        <f t="shared" si="88"/>
        <v/>
      </c>
      <c r="U388" s="25" t="str">
        <f t="shared" si="89"/>
        <v/>
      </c>
    </row>
    <row r="389" spans="2:21" ht="16.5" x14ac:dyDescent="0.3">
      <c r="B389" s="26"/>
      <c r="C389" s="22" t="str">
        <f>IF(B389="","",VLOOKUP(B389,LISTAS!$F$5:$G$1006,2,0))</f>
        <v/>
      </c>
      <c r="D389" s="35"/>
      <c r="E389" s="35"/>
      <c r="F389" s="35" t="str">
        <f t="shared" si="90"/>
        <v/>
      </c>
      <c r="G389" s="5"/>
      <c r="H389" s="48" t="str">
        <f t="shared" ref="H389:H423" si="93">IF(F389="","",F389+(ROW(F389)/1000))</f>
        <v/>
      </c>
      <c r="I389" s="63" t="str">
        <f t="shared" ref="I389:I423" si="94">IF($L389="","",IF(B389="","",B389))</f>
        <v/>
      </c>
      <c r="J389" s="63" t="str">
        <f t="shared" ref="J389:J423" si="95">IF($L389="","",IF(C389="","",C389))</f>
        <v/>
      </c>
      <c r="K389" s="48" t="str">
        <f t="shared" si="91"/>
        <v/>
      </c>
      <c r="L389" s="69" t="str">
        <f t="shared" si="92"/>
        <v/>
      </c>
      <c r="M389" s="67" t="str">
        <f t="shared" ref="M389:M423" si="96">IF(L389="","",LARGE($L$324:$L$423,N389))</f>
        <v/>
      </c>
      <c r="N389" s="49">
        <v>66</v>
      </c>
      <c r="O389" s="28"/>
      <c r="P389" s="47" t="str">
        <f t="shared" ref="P389:P423" si="97">IF(S389&lt;&gt;"",_xlfn.RANK.EQ(S389,$S$324:$S$423,0),"")</f>
        <v/>
      </c>
      <c r="Q389" s="24" t="str">
        <f t="shared" ref="Q389:Q423" si="98">IF($L389="","",VLOOKUP(M389,$H$324:$K$423,2,0))</f>
        <v/>
      </c>
      <c r="R389" s="24" t="str">
        <f>IF($L389="","",VLOOKUP(Q389,LISTAS!$F$5:$G$1006,2,0))</f>
        <v/>
      </c>
      <c r="S389" s="36" t="str">
        <f t="shared" ref="S389:S423" si="99">IF($L389="","",VLOOKUP(M389,$H$324:$K$423,4,0))</f>
        <v/>
      </c>
      <c r="T389" s="25" t="str">
        <f t="shared" ref="T389:T423" si="100">IF($P389="","",IF(S389=$U$5,"",IF($P389=1,400,IF($P389=2,340,IF($P389=3,300,IF($P389=4,280,IF($P389=5,270,IF($P389=6,260,IF($P389=7,250,IF($P389=8,240,IF($P389=9,200,IF($P389=10,200,IF($P389=11,200,IF($P389=12,200,IF($P389=13,200,IF($P389=14,200,IF($P389=15,200,IF($P389=16,200,IF($P389&gt;16,"","")))))))))))))))))))</f>
        <v/>
      </c>
      <c r="U389" s="25" t="str">
        <f t="shared" ref="U389:U423" si="101">IF(P389="","",IF($S$5="NÃO","",IF(S389=$U$5,"",IF(P389=1,400,IF(P389=2,340,IF(P389=3,300,IF(P389=4,280,IF(P389=5,270,IF(P389=6,260,IF(P389=7,250,IF(P389=8,240,IF(P389=9,200,IF(P389=10,200,IF(P389=11,200,IF(P389=12,200,IF(P389=13,200,IF(P389=14,200,IF(P389=15,200,IF(P389=16,200,IF(P389&gt;16,"",""))))))))))))))))))))</f>
        <v/>
      </c>
    </row>
    <row r="390" spans="2:21" ht="16.5" x14ac:dyDescent="0.3">
      <c r="B390" s="26"/>
      <c r="C390" s="22" t="str">
        <f>IF(B390="","",VLOOKUP(B390,LISTAS!$F$5:$G$1006,2,0))</f>
        <v/>
      </c>
      <c r="D390" s="35"/>
      <c r="E390" s="35"/>
      <c r="F390" s="35" t="str">
        <f t="shared" si="90"/>
        <v/>
      </c>
      <c r="G390" s="5"/>
      <c r="H390" s="48" t="str">
        <f t="shared" si="93"/>
        <v/>
      </c>
      <c r="I390" s="63" t="str">
        <f t="shared" si="94"/>
        <v/>
      </c>
      <c r="J390" s="63" t="str">
        <f t="shared" si="95"/>
        <v/>
      </c>
      <c r="K390" s="48" t="str">
        <f t="shared" si="91"/>
        <v/>
      </c>
      <c r="L390" s="69" t="str">
        <f t="shared" si="92"/>
        <v/>
      </c>
      <c r="M390" s="67" t="str">
        <f t="shared" si="96"/>
        <v/>
      </c>
      <c r="N390" s="49">
        <v>67</v>
      </c>
      <c r="O390" s="28"/>
      <c r="P390" s="47" t="str">
        <f t="shared" si="97"/>
        <v/>
      </c>
      <c r="Q390" s="24" t="str">
        <f t="shared" si="98"/>
        <v/>
      </c>
      <c r="R390" s="24" t="str">
        <f>IF($L390="","",VLOOKUP(Q390,LISTAS!$F$5:$G$1006,2,0))</f>
        <v/>
      </c>
      <c r="S390" s="36" t="str">
        <f t="shared" si="99"/>
        <v/>
      </c>
      <c r="T390" s="25" t="str">
        <f t="shared" si="100"/>
        <v/>
      </c>
      <c r="U390" s="25" t="str">
        <f t="shared" si="101"/>
        <v/>
      </c>
    </row>
    <row r="391" spans="2:21" ht="16.5" x14ac:dyDescent="0.3">
      <c r="B391" s="26"/>
      <c r="C391" s="22" t="str">
        <f>IF(B391="","",VLOOKUP(B391,LISTAS!$F$5:$G$1006,2,0))</f>
        <v/>
      </c>
      <c r="D391" s="35"/>
      <c r="E391" s="35"/>
      <c r="F391" s="35" t="str">
        <f t="shared" si="90"/>
        <v/>
      </c>
      <c r="G391" s="5"/>
      <c r="H391" s="48" t="str">
        <f t="shared" si="93"/>
        <v/>
      </c>
      <c r="I391" s="63" t="str">
        <f t="shared" si="94"/>
        <v/>
      </c>
      <c r="J391" s="63" t="str">
        <f t="shared" si="95"/>
        <v/>
      </c>
      <c r="K391" s="48" t="str">
        <f t="shared" si="91"/>
        <v/>
      </c>
      <c r="L391" s="69" t="str">
        <f t="shared" si="92"/>
        <v/>
      </c>
      <c r="M391" s="67" t="str">
        <f t="shared" si="96"/>
        <v/>
      </c>
      <c r="N391" s="49">
        <v>68</v>
      </c>
      <c r="O391" s="28"/>
      <c r="P391" s="47" t="str">
        <f t="shared" si="97"/>
        <v/>
      </c>
      <c r="Q391" s="24" t="str">
        <f t="shared" si="98"/>
        <v/>
      </c>
      <c r="R391" s="24" t="str">
        <f>IF($L391="","",VLOOKUP(Q391,LISTAS!$F$5:$G$1006,2,0))</f>
        <v/>
      </c>
      <c r="S391" s="36" t="str">
        <f t="shared" si="99"/>
        <v/>
      </c>
      <c r="T391" s="25" t="str">
        <f t="shared" si="100"/>
        <v/>
      </c>
      <c r="U391" s="25" t="str">
        <f t="shared" si="101"/>
        <v/>
      </c>
    </row>
    <row r="392" spans="2:21" ht="16.5" x14ac:dyDescent="0.3">
      <c r="B392" s="26"/>
      <c r="C392" s="22" t="str">
        <f>IF(B392="","",VLOOKUP(B392,LISTAS!$F$5:$G$1006,2,0))</f>
        <v/>
      </c>
      <c r="D392" s="35"/>
      <c r="E392" s="35"/>
      <c r="F392" s="35" t="str">
        <f t="shared" si="90"/>
        <v/>
      </c>
      <c r="G392" s="5"/>
      <c r="H392" s="48" t="str">
        <f t="shared" si="93"/>
        <v/>
      </c>
      <c r="I392" s="63" t="str">
        <f t="shared" si="94"/>
        <v/>
      </c>
      <c r="J392" s="63" t="str">
        <f t="shared" si="95"/>
        <v/>
      </c>
      <c r="K392" s="48" t="str">
        <f t="shared" si="91"/>
        <v/>
      </c>
      <c r="L392" s="69" t="str">
        <f t="shared" si="92"/>
        <v/>
      </c>
      <c r="M392" s="67" t="str">
        <f t="shared" si="96"/>
        <v/>
      </c>
      <c r="N392" s="49">
        <v>69</v>
      </c>
      <c r="O392" s="28"/>
      <c r="P392" s="47" t="str">
        <f t="shared" si="97"/>
        <v/>
      </c>
      <c r="Q392" s="24" t="str">
        <f t="shared" si="98"/>
        <v/>
      </c>
      <c r="R392" s="24" t="str">
        <f>IF($L392="","",VLOOKUP(Q392,LISTAS!$F$5:$G$1006,2,0))</f>
        <v/>
      </c>
      <c r="S392" s="36" t="str">
        <f t="shared" si="99"/>
        <v/>
      </c>
      <c r="T392" s="25" t="str">
        <f t="shared" si="100"/>
        <v/>
      </c>
      <c r="U392" s="25" t="str">
        <f t="shared" si="101"/>
        <v/>
      </c>
    </row>
    <row r="393" spans="2:21" ht="16.5" x14ac:dyDescent="0.3">
      <c r="B393" s="26"/>
      <c r="C393" s="22" t="str">
        <f>IF(B393="","",VLOOKUP(B393,LISTAS!$F$5:$G$1006,2,0))</f>
        <v/>
      </c>
      <c r="D393" s="35"/>
      <c r="E393" s="35"/>
      <c r="F393" s="35" t="str">
        <f t="shared" si="90"/>
        <v/>
      </c>
      <c r="G393" s="5"/>
      <c r="H393" s="48" t="str">
        <f t="shared" si="93"/>
        <v/>
      </c>
      <c r="I393" s="63" t="str">
        <f t="shared" si="94"/>
        <v/>
      </c>
      <c r="J393" s="63" t="str">
        <f t="shared" si="95"/>
        <v/>
      </c>
      <c r="K393" s="48" t="str">
        <f t="shared" si="91"/>
        <v/>
      </c>
      <c r="L393" s="69" t="str">
        <f t="shared" si="92"/>
        <v/>
      </c>
      <c r="M393" s="67" t="str">
        <f t="shared" si="96"/>
        <v/>
      </c>
      <c r="N393" s="49">
        <v>70</v>
      </c>
      <c r="O393" s="28"/>
      <c r="P393" s="47" t="str">
        <f t="shared" si="97"/>
        <v/>
      </c>
      <c r="Q393" s="24" t="str">
        <f t="shared" si="98"/>
        <v/>
      </c>
      <c r="R393" s="24" t="str">
        <f>IF($L393="","",VLOOKUP(Q393,LISTAS!$F$5:$G$1006,2,0))</f>
        <v/>
      </c>
      <c r="S393" s="36" t="str">
        <f t="shared" si="99"/>
        <v/>
      </c>
      <c r="T393" s="25" t="str">
        <f t="shared" si="100"/>
        <v/>
      </c>
      <c r="U393" s="25" t="str">
        <f t="shared" si="101"/>
        <v/>
      </c>
    </row>
    <row r="394" spans="2:21" ht="16.5" x14ac:dyDescent="0.3">
      <c r="B394" s="26"/>
      <c r="C394" s="22" t="str">
        <f>IF(B394="","",VLOOKUP(B394,LISTAS!$F$5:$G$1006,2,0))</f>
        <v/>
      </c>
      <c r="D394" s="35"/>
      <c r="E394" s="35"/>
      <c r="F394" s="35" t="str">
        <f t="shared" si="90"/>
        <v/>
      </c>
      <c r="G394" s="5"/>
      <c r="H394" s="48" t="str">
        <f t="shared" si="93"/>
        <v/>
      </c>
      <c r="I394" s="63" t="str">
        <f t="shared" si="94"/>
        <v/>
      </c>
      <c r="J394" s="63" t="str">
        <f t="shared" si="95"/>
        <v/>
      </c>
      <c r="K394" s="48" t="str">
        <f t="shared" si="91"/>
        <v/>
      </c>
      <c r="L394" s="69" t="str">
        <f t="shared" si="92"/>
        <v/>
      </c>
      <c r="M394" s="67" t="str">
        <f t="shared" si="96"/>
        <v/>
      </c>
      <c r="N394" s="49">
        <v>71</v>
      </c>
      <c r="O394" s="28"/>
      <c r="P394" s="47" t="str">
        <f t="shared" si="97"/>
        <v/>
      </c>
      <c r="Q394" s="24" t="str">
        <f t="shared" si="98"/>
        <v/>
      </c>
      <c r="R394" s="24" t="str">
        <f>IF($L394="","",VLOOKUP(Q394,LISTAS!$F$5:$G$1006,2,0))</f>
        <v/>
      </c>
      <c r="S394" s="36" t="str">
        <f t="shared" si="99"/>
        <v/>
      </c>
      <c r="T394" s="25" t="str">
        <f t="shared" si="100"/>
        <v/>
      </c>
      <c r="U394" s="25" t="str">
        <f t="shared" si="101"/>
        <v/>
      </c>
    </row>
    <row r="395" spans="2:21" ht="16.5" x14ac:dyDescent="0.3">
      <c r="B395" s="26"/>
      <c r="C395" s="22" t="str">
        <f>IF(B395="","",VLOOKUP(B395,LISTAS!$F$5:$G$1006,2,0))</f>
        <v/>
      </c>
      <c r="D395" s="35"/>
      <c r="E395" s="35"/>
      <c r="F395" s="35" t="str">
        <f t="shared" si="90"/>
        <v/>
      </c>
      <c r="G395" s="5"/>
      <c r="H395" s="48" t="str">
        <f t="shared" si="93"/>
        <v/>
      </c>
      <c r="I395" s="63" t="str">
        <f t="shared" si="94"/>
        <v/>
      </c>
      <c r="J395" s="63" t="str">
        <f t="shared" si="95"/>
        <v/>
      </c>
      <c r="K395" s="48" t="str">
        <f t="shared" si="91"/>
        <v/>
      </c>
      <c r="L395" s="69" t="str">
        <f t="shared" si="92"/>
        <v/>
      </c>
      <c r="M395" s="67" t="str">
        <f t="shared" si="96"/>
        <v/>
      </c>
      <c r="N395" s="49">
        <v>72</v>
      </c>
      <c r="O395" s="28"/>
      <c r="P395" s="47" t="str">
        <f t="shared" si="97"/>
        <v/>
      </c>
      <c r="Q395" s="24" t="str">
        <f t="shared" si="98"/>
        <v/>
      </c>
      <c r="R395" s="24" t="str">
        <f>IF($L395="","",VLOOKUP(Q395,LISTAS!$F$5:$G$1006,2,0))</f>
        <v/>
      </c>
      <c r="S395" s="36" t="str">
        <f t="shared" si="99"/>
        <v/>
      </c>
      <c r="T395" s="25" t="str">
        <f t="shared" si="100"/>
        <v/>
      </c>
      <c r="U395" s="25" t="str">
        <f t="shared" si="101"/>
        <v/>
      </c>
    </row>
    <row r="396" spans="2:21" ht="16.5" x14ac:dyDescent="0.3">
      <c r="B396" s="26"/>
      <c r="C396" s="22" t="str">
        <f>IF(B396="","",VLOOKUP(B396,LISTAS!$F$5:$G$1006,2,0))</f>
        <v/>
      </c>
      <c r="D396" s="35"/>
      <c r="E396" s="35"/>
      <c r="F396" s="35" t="str">
        <f t="shared" si="90"/>
        <v/>
      </c>
      <c r="G396" s="5"/>
      <c r="H396" s="48" t="str">
        <f t="shared" si="93"/>
        <v/>
      </c>
      <c r="I396" s="63" t="str">
        <f t="shared" si="94"/>
        <v/>
      </c>
      <c r="J396" s="63" t="str">
        <f t="shared" si="95"/>
        <v/>
      </c>
      <c r="K396" s="48" t="str">
        <f t="shared" si="91"/>
        <v/>
      </c>
      <c r="L396" s="69" t="str">
        <f t="shared" si="92"/>
        <v/>
      </c>
      <c r="M396" s="67" t="str">
        <f t="shared" si="96"/>
        <v/>
      </c>
      <c r="N396" s="49">
        <v>73</v>
      </c>
      <c r="O396" s="28"/>
      <c r="P396" s="47" t="str">
        <f t="shared" si="97"/>
        <v/>
      </c>
      <c r="Q396" s="24" t="str">
        <f t="shared" si="98"/>
        <v/>
      </c>
      <c r="R396" s="24" t="str">
        <f>IF($L396="","",VLOOKUP(Q396,LISTAS!$F$5:$G$1006,2,0))</f>
        <v/>
      </c>
      <c r="S396" s="36" t="str">
        <f t="shared" si="99"/>
        <v/>
      </c>
      <c r="T396" s="25" t="str">
        <f t="shared" si="100"/>
        <v/>
      </c>
      <c r="U396" s="25" t="str">
        <f t="shared" si="101"/>
        <v/>
      </c>
    </row>
    <row r="397" spans="2:21" ht="16.5" x14ac:dyDescent="0.3">
      <c r="B397" s="26"/>
      <c r="C397" s="22" t="str">
        <f>IF(B397="","",VLOOKUP(B397,LISTAS!$F$5:$G$1006,2,0))</f>
        <v/>
      </c>
      <c r="D397" s="35"/>
      <c r="E397" s="35"/>
      <c r="F397" s="35" t="str">
        <f t="shared" si="90"/>
        <v/>
      </c>
      <c r="G397" s="5"/>
      <c r="H397" s="48" t="str">
        <f t="shared" si="93"/>
        <v/>
      </c>
      <c r="I397" s="63" t="str">
        <f t="shared" si="94"/>
        <v/>
      </c>
      <c r="J397" s="63" t="str">
        <f t="shared" si="95"/>
        <v/>
      </c>
      <c r="K397" s="48" t="str">
        <f t="shared" si="91"/>
        <v/>
      </c>
      <c r="L397" s="69" t="str">
        <f t="shared" si="92"/>
        <v/>
      </c>
      <c r="M397" s="67" t="str">
        <f t="shared" si="96"/>
        <v/>
      </c>
      <c r="N397" s="49">
        <v>74</v>
      </c>
      <c r="O397" s="28"/>
      <c r="P397" s="47" t="str">
        <f t="shared" si="97"/>
        <v/>
      </c>
      <c r="Q397" s="24" t="str">
        <f t="shared" si="98"/>
        <v/>
      </c>
      <c r="R397" s="24" t="str">
        <f>IF($L397="","",VLOOKUP(Q397,LISTAS!$F$5:$G$1006,2,0))</f>
        <v/>
      </c>
      <c r="S397" s="36" t="str">
        <f t="shared" si="99"/>
        <v/>
      </c>
      <c r="T397" s="25" t="str">
        <f t="shared" si="100"/>
        <v/>
      </c>
      <c r="U397" s="25" t="str">
        <f t="shared" si="101"/>
        <v/>
      </c>
    </row>
    <row r="398" spans="2:21" ht="16.5" x14ac:dyDescent="0.3">
      <c r="B398" s="26"/>
      <c r="C398" s="22" t="str">
        <f>IF(B398="","",VLOOKUP(B398,LISTAS!$F$5:$G$1006,2,0))</f>
        <v/>
      </c>
      <c r="D398" s="35"/>
      <c r="E398" s="35"/>
      <c r="F398" s="35" t="str">
        <f t="shared" si="90"/>
        <v/>
      </c>
      <c r="G398" s="5"/>
      <c r="H398" s="48" t="str">
        <f t="shared" si="93"/>
        <v/>
      </c>
      <c r="I398" s="63" t="str">
        <f t="shared" si="94"/>
        <v/>
      </c>
      <c r="J398" s="63" t="str">
        <f t="shared" si="95"/>
        <v/>
      </c>
      <c r="K398" s="48" t="str">
        <f t="shared" si="91"/>
        <v/>
      </c>
      <c r="L398" s="69" t="str">
        <f t="shared" si="92"/>
        <v/>
      </c>
      <c r="M398" s="67" t="str">
        <f t="shared" si="96"/>
        <v/>
      </c>
      <c r="N398" s="49">
        <v>75</v>
      </c>
      <c r="O398" s="28"/>
      <c r="P398" s="47" t="str">
        <f t="shared" si="97"/>
        <v/>
      </c>
      <c r="Q398" s="24" t="str">
        <f t="shared" si="98"/>
        <v/>
      </c>
      <c r="R398" s="24" t="str">
        <f>IF($L398="","",VLOOKUP(Q398,LISTAS!$F$5:$G$1006,2,0))</f>
        <v/>
      </c>
      <c r="S398" s="36" t="str">
        <f t="shared" si="99"/>
        <v/>
      </c>
      <c r="T398" s="25" t="str">
        <f t="shared" si="100"/>
        <v/>
      </c>
      <c r="U398" s="25" t="str">
        <f t="shared" si="101"/>
        <v/>
      </c>
    </row>
    <row r="399" spans="2:21" ht="16.5" x14ac:dyDescent="0.3">
      <c r="B399" s="26"/>
      <c r="C399" s="22" t="str">
        <f>IF(B399="","",VLOOKUP(B399,LISTAS!$F$5:$G$1006,2,0))</f>
        <v/>
      </c>
      <c r="D399" s="35"/>
      <c r="E399" s="35"/>
      <c r="F399" s="35" t="str">
        <f t="shared" si="90"/>
        <v/>
      </c>
      <c r="G399" s="5"/>
      <c r="H399" s="48" t="str">
        <f t="shared" si="93"/>
        <v/>
      </c>
      <c r="I399" s="63" t="str">
        <f t="shared" si="94"/>
        <v/>
      </c>
      <c r="J399" s="63" t="str">
        <f t="shared" si="95"/>
        <v/>
      </c>
      <c r="K399" s="48" t="str">
        <f t="shared" si="91"/>
        <v/>
      </c>
      <c r="L399" s="69" t="str">
        <f t="shared" si="92"/>
        <v/>
      </c>
      <c r="M399" s="67" t="str">
        <f t="shared" si="96"/>
        <v/>
      </c>
      <c r="N399" s="49">
        <v>76</v>
      </c>
      <c r="O399" s="28"/>
      <c r="P399" s="47" t="str">
        <f t="shared" si="97"/>
        <v/>
      </c>
      <c r="Q399" s="24" t="str">
        <f t="shared" si="98"/>
        <v/>
      </c>
      <c r="R399" s="24" t="str">
        <f>IF($L399="","",VLOOKUP(Q399,LISTAS!$F$5:$G$1006,2,0))</f>
        <v/>
      </c>
      <c r="S399" s="36" t="str">
        <f t="shared" si="99"/>
        <v/>
      </c>
      <c r="T399" s="25" t="str">
        <f t="shared" si="100"/>
        <v/>
      </c>
      <c r="U399" s="25" t="str">
        <f t="shared" si="101"/>
        <v/>
      </c>
    </row>
    <row r="400" spans="2:21" ht="16.5" x14ac:dyDescent="0.3">
      <c r="B400" s="26"/>
      <c r="C400" s="22" t="str">
        <f>IF(B400="","",VLOOKUP(B400,LISTAS!$F$5:$G$1006,2,0))</f>
        <v/>
      </c>
      <c r="D400" s="35"/>
      <c r="E400" s="35"/>
      <c r="F400" s="35" t="str">
        <f t="shared" si="90"/>
        <v/>
      </c>
      <c r="G400" s="5"/>
      <c r="H400" s="48" t="str">
        <f t="shared" si="93"/>
        <v/>
      </c>
      <c r="I400" s="63" t="str">
        <f t="shared" si="94"/>
        <v/>
      </c>
      <c r="J400" s="63" t="str">
        <f t="shared" si="95"/>
        <v/>
      </c>
      <c r="K400" s="48" t="str">
        <f t="shared" si="91"/>
        <v/>
      </c>
      <c r="L400" s="69" t="str">
        <f t="shared" si="92"/>
        <v/>
      </c>
      <c r="M400" s="67" t="str">
        <f t="shared" si="96"/>
        <v/>
      </c>
      <c r="N400" s="49">
        <v>77</v>
      </c>
      <c r="O400" s="28"/>
      <c r="P400" s="47" t="str">
        <f t="shared" si="97"/>
        <v/>
      </c>
      <c r="Q400" s="24" t="str">
        <f t="shared" si="98"/>
        <v/>
      </c>
      <c r="R400" s="24" t="str">
        <f>IF($L400="","",VLOOKUP(Q400,LISTAS!$F$5:$G$1006,2,0))</f>
        <v/>
      </c>
      <c r="S400" s="36" t="str">
        <f t="shared" si="99"/>
        <v/>
      </c>
      <c r="T400" s="25" t="str">
        <f t="shared" si="100"/>
        <v/>
      </c>
      <c r="U400" s="25" t="str">
        <f t="shared" si="101"/>
        <v/>
      </c>
    </row>
    <row r="401" spans="2:21" ht="16.5" x14ac:dyDescent="0.3">
      <c r="B401" s="26"/>
      <c r="C401" s="22" t="str">
        <f>IF(B401="","",VLOOKUP(B401,LISTAS!$F$5:$G$1006,2,0))</f>
        <v/>
      </c>
      <c r="D401" s="35"/>
      <c r="E401" s="35"/>
      <c r="F401" s="35" t="str">
        <f t="shared" si="90"/>
        <v/>
      </c>
      <c r="G401" s="5"/>
      <c r="H401" s="48" t="str">
        <f t="shared" si="93"/>
        <v/>
      </c>
      <c r="I401" s="63" t="str">
        <f t="shared" si="94"/>
        <v/>
      </c>
      <c r="J401" s="63" t="str">
        <f t="shared" si="95"/>
        <v/>
      </c>
      <c r="K401" s="48" t="str">
        <f t="shared" si="91"/>
        <v/>
      </c>
      <c r="L401" s="69" t="str">
        <f t="shared" si="92"/>
        <v/>
      </c>
      <c r="M401" s="67" t="str">
        <f t="shared" si="96"/>
        <v/>
      </c>
      <c r="N401" s="49">
        <v>78</v>
      </c>
      <c r="O401" s="28"/>
      <c r="P401" s="47" t="str">
        <f t="shared" si="97"/>
        <v/>
      </c>
      <c r="Q401" s="24" t="str">
        <f t="shared" si="98"/>
        <v/>
      </c>
      <c r="R401" s="24" t="str">
        <f>IF($L401="","",VLOOKUP(Q401,LISTAS!$F$5:$G$1006,2,0))</f>
        <v/>
      </c>
      <c r="S401" s="36" t="str">
        <f t="shared" si="99"/>
        <v/>
      </c>
      <c r="T401" s="25" t="str">
        <f t="shared" si="100"/>
        <v/>
      </c>
      <c r="U401" s="25" t="str">
        <f t="shared" si="101"/>
        <v/>
      </c>
    </row>
    <row r="402" spans="2:21" ht="16.5" x14ac:dyDescent="0.3">
      <c r="B402" s="26"/>
      <c r="C402" s="22" t="str">
        <f>IF(B402="","",VLOOKUP(B402,LISTAS!$F$5:$G$1006,2,0))</f>
        <v/>
      </c>
      <c r="D402" s="35"/>
      <c r="E402" s="35"/>
      <c r="F402" s="35" t="str">
        <f t="shared" si="90"/>
        <v/>
      </c>
      <c r="G402" s="5"/>
      <c r="H402" s="48" t="str">
        <f t="shared" si="93"/>
        <v/>
      </c>
      <c r="I402" s="63" t="str">
        <f t="shared" si="94"/>
        <v/>
      </c>
      <c r="J402" s="63" t="str">
        <f t="shared" si="95"/>
        <v/>
      </c>
      <c r="K402" s="48" t="str">
        <f t="shared" si="91"/>
        <v/>
      </c>
      <c r="L402" s="69" t="str">
        <f t="shared" si="92"/>
        <v/>
      </c>
      <c r="M402" s="67" t="str">
        <f t="shared" si="96"/>
        <v/>
      </c>
      <c r="N402" s="49">
        <v>79</v>
      </c>
      <c r="O402" s="28"/>
      <c r="P402" s="47" t="str">
        <f t="shared" si="97"/>
        <v/>
      </c>
      <c r="Q402" s="24" t="str">
        <f t="shared" si="98"/>
        <v/>
      </c>
      <c r="R402" s="24" t="str">
        <f>IF($L402="","",VLOOKUP(Q402,LISTAS!$F$5:$G$1006,2,0))</f>
        <v/>
      </c>
      <c r="S402" s="36" t="str">
        <f t="shared" si="99"/>
        <v/>
      </c>
      <c r="T402" s="25" t="str">
        <f t="shared" si="100"/>
        <v/>
      </c>
      <c r="U402" s="25" t="str">
        <f t="shared" si="101"/>
        <v/>
      </c>
    </row>
    <row r="403" spans="2:21" ht="16.5" x14ac:dyDescent="0.3">
      <c r="B403" s="26"/>
      <c r="C403" s="22" t="str">
        <f>IF(B403="","",VLOOKUP(B403,LISTAS!$F$5:$G$1006,2,0))</f>
        <v/>
      </c>
      <c r="D403" s="35"/>
      <c r="E403" s="35"/>
      <c r="F403" s="35" t="str">
        <f t="shared" si="90"/>
        <v/>
      </c>
      <c r="G403" s="5"/>
      <c r="H403" s="48" t="str">
        <f t="shared" si="93"/>
        <v/>
      </c>
      <c r="I403" s="63" t="str">
        <f t="shared" si="94"/>
        <v/>
      </c>
      <c r="J403" s="63" t="str">
        <f t="shared" si="95"/>
        <v/>
      </c>
      <c r="K403" s="48" t="str">
        <f t="shared" si="91"/>
        <v/>
      </c>
      <c r="L403" s="69" t="str">
        <f t="shared" si="92"/>
        <v/>
      </c>
      <c r="M403" s="67" t="str">
        <f t="shared" si="96"/>
        <v/>
      </c>
      <c r="N403" s="49">
        <v>80</v>
      </c>
      <c r="O403" s="28"/>
      <c r="P403" s="47" t="str">
        <f t="shared" si="97"/>
        <v/>
      </c>
      <c r="Q403" s="24" t="str">
        <f t="shared" si="98"/>
        <v/>
      </c>
      <c r="R403" s="24" t="str">
        <f>IF($L403="","",VLOOKUP(Q403,LISTAS!$F$5:$G$1006,2,0))</f>
        <v/>
      </c>
      <c r="S403" s="36" t="str">
        <f t="shared" si="99"/>
        <v/>
      </c>
      <c r="T403" s="25" t="str">
        <f t="shared" si="100"/>
        <v/>
      </c>
      <c r="U403" s="25" t="str">
        <f t="shared" si="101"/>
        <v/>
      </c>
    </row>
    <row r="404" spans="2:21" ht="16.5" x14ac:dyDescent="0.3">
      <c r="B404" s="26"/>
      <c r="C404" s="22" t="str">
        <f>IF(B404="","",VLOOKUP(B404,LISTAS!$F$5:$G$1006,2,0))</f>
        <v/>
      </c>
      <c r="D404" s="35"/>
      <c r="E404" s="35"/>
      <c r="F404" s="35" t="str">
        <f t="shared" si="90"/>
        <v/>
      </c>
      <c r="G404" s="5"/>
      <c r="H404" s="48" t="str">
        <f t="shared" si="93"/>
        <v/>
      </c>
      <c r="I404" s="63" t="str">
        <f t="shared" si="94"/>
        <v/>
      </c>
      <c r="J404" s="63" t="str">
        <f t="shared" si="95"/>
        <v/>
      </c>
      <c r="K404" s="48" t="str">
        <f t="shared" si="91"/>
        <v/>
      </c>
      <c r="L404" s="69" t="str">
        <f t="shared" si="92"/>
        <v/>
      </c>
      <c r="M404" s="67" t="str">
        <f t="shared" si="96"/>
        <v/>
      </c>
      <c r="N404" s="49">
        <v>81</v>
      </c>
      <c r="O404" s="28"/>
      <c r="P404" s="47" t="str">
        <f t="shared" si="97"/>
        <v/>
      </c>
      <c r="Q404" s="24" t="str">
        <f t="shared" si="98"/>
        <v/>
      </c>
      <c r="R404" s="24" t="str">
        <f>IF($L404="","",VLOOKUP(Q404,LISTAS!$F$5:$G$1006,2,0))</f>
        <v/>
      </c>
      <c r="S404" s="36" t="str">
        <f t="shared" si="99"/>
        <v/>
      </c>
      <c r="T404" s="25" t="str">
        <f t="shared" si="100"/>
        <v/>
      </c>
      <c r="U404" s="25" t="str">
        <f t="shared" si="101"/>
        <v/>
      </c>
    </row>
    <row r="405" spans="2:21" ht="16.5" x14ac:dyDescent="0.3">
      <c r="B405" s="26"/>
      <c r="C405" s="22" t="str">
        <f>IF(B405="","",VLOOKUP(B405,LISTAS!$F$5:$G$1006,2,0))</f>
        <v/>
      </c>
      <c r="D405" s="35"/>
      <c r="E405" s="35"/>
      <c r="F405" s="35" t="str">
        <f t="shared" si="90"/>
        <v/>
      </c>
      <c r="G405" s="5"/>
      <c r="H405" s="48" t="str">
        <f t="shared" si="93"/>
        <v/>
      </c>
      <c r="I405" s="63" t="str">
        <f t="shared" si="94"/>
        <v/>
      </c>
      <c r="J405" s="63" t="str">
        <f t="shared" si="95"/>
        <v/>
      </c>
      <c r="K405" s="48" t="str">
        <f t="shared" si="91"/>
        <v/>
      </c>
      <c r="L405" s="69" t="str">
        <f t="shared" si="92"/>
        <v/>
      </c>
      <c r="M405" s="67" t="str">
        <f t="shared" si="96"/>
        <v/>
      </c>
      <c r="N405" s="49">
        <v>82</v>
      </c>
      <c r="O405" s="28"/>
      <c r="P405" s="47" t="str">
        <f t="shared" si="97"/>
        <v/>
      </c>
      <c r="Q405" s="24" t="str">
        <f t="shared" si="98"/>
        <v/>
      </c>
      <c r="R405" s="24" t="str">
        <f>IF($L405="","",VLOOKUP(Q405,LISTAS!$F$5:$G$1006,2,0))</f>
        <v/>
      </c>
      <c r="S405" s="36" t="str">
        <f t="shared" si="99"/>
        <v/>
      </c>
      <c r="T405" s="25" t="str">
        <f t="shared" si="100"/>
        <v/>
      </c>
      <c r="U405" s="25" t="str">
        <f t="shared" si="101"/>
        <v/>
      </c>
    </row>
    <row r="406" spans="2:21" ht="16.5" x14ac:dyDescent="0.3">
      <c r="B406" s="26"/>
      <c r="C406" s="22" t="str">
        <f>IF(B406="","",VLOOKUP(B406,LISTAS!$F$5:$G$1006,2,0))</f>
        <v/>
      </c>
      <c r="D406" s="35"/>
      <c r="E406" s="35"/>
      <c r="F406" s="35" t="str">
        <f t="shared" si="90"/>
        <v/>
      </c>
      <c r="G406" s="5"/>
      <c r="H406" s="48" t="str">
        <f t="shared" si="93"/>
        <v/>
      </c>
      <c r="I406" s="63" t="str">
        <f t="shared" si="94"/>
        <v/>
      </c>
      <c r="J406" s="63" t="str">
        <f t="shared" si="95"/>
        <v/>
      </c>
      <c r="K406" s="48" t="str">
        <f t="shared" si="91"/>
        <v/>
      </c>
      <c r="L406" s="69" t="str">
        <f t="shared" si="92"/>
        <v/>
      </c>
      <c r="M406" s="67" t="str">
        <f t="shared" si="96"/>
        <v/>
      </c>
      <c r="N406" s="49">
        <v>83</v>
      </c>
      <c r="O406" s="28"/>
      <c r="P406" s="47" t="str">
        <f t="shared" si="97"/>
        <v/>
      </c>
      <c r="Q406" s="24" t="str">
        <f t="shared" si="98"/>
        <v/>
      </c>
      <c r="R406" s="24" t="str">
        <f>IF($L406="","",VLOOKUP(Q406,LISTAS!$F$5:$G$1006,2,0))</f>
        <v/>
      </c>
      <c r="S406" s="36" t="str">
        <f t="shared" si="99"/>
        <v/>
      </c>
      <c r="T406" s="25" t="str">
        <f t="shared" si="100"/>
        <v/>
      </c>
      <c r="U406" s="25" t="str">
        <f t="shared" si="101"/>
        <v/>
      </c>
    </row>
    <row r="407" spans="2:21" ht="16.5" x14ac:dyDescent="0.3">
      <c r="B407" s="26"/>
      <c r="C407" s="22" t="str">
        <f>IF(B407="","",VLOOKUP(B407,LISTAS!$F$5:$G$1006,2,0))</f>
        <v/>
      </c>
      <c r="D407" s="35"/>
      <c r="E407" s="35"/>
      <c r="F407" s="35" t="str">
        <f t="shared" si="90"/>
        <v/>
      </c>
      <c r="G407" s="5"/>
      <c r="H407" s="48" t="str">
        <f t="shared" si="93"/>
        <v/>
      </c>
      <c r="I407" s="63" t="str">
        <f t="shared" si="94"/>
        <v/>
      </c>
      <c r="J407" s="63" t="str">
        <f t="shared" si="95"/>
        <v/>
      </c>
      <c r="K407" s="48" t="str">
        <f t="shared" si="91"/>
        <v/>
      </c>
      <c r="L407" s="69" t="str">
        <f t="shared" si="92"/>
        <v/>
      </c>
      <c r="M407" s="67" t="str">
        <f t="shared" si="96"/>
        <v/>
      </c>
      <c r="N407" s="49">
        <v>84</v>
      </c>
      <c r="O407" s="28"/>
      <c r="P407" s="47" t="str">
        <f t="shared" si="97"/>
        <v/>
      </c>
      <c r="Q407" s="24" t="str">
        <f t="shared" si="98"/>
        <v/>
      </c>
      <c r="R407" s="24" t="str">
        <f>IF($L407="","",VLOOKUP(Q407,LISTAS!$F$5:$G$1006,2,0))</f>
        <v/>
      </c>
      <c r="S407" s="36" t="str">
        <f t="shared" si="99"/>
        <v/>
      </c>
      <c r="T407" s="25" t="str">
        <f t="shared" si="100"/>
        <v/>
      </c>
      <c r="U407" s="25" t="str">
        <f t="shared" si="101"/>
        <v/>
      </c>
    </row>
    <row r="408" spans="2:21" ht="16.5" x14ac:dyDescent="0.3">
      <c r="B408" s="26"/>
      <c r="C408" s="22" t="str">
        <f>IF(B408="","",VLOOKUP(B408,LISTAS!$F$5:$G$1006,2,0))</f>
        <v/>
      </c>
      <c r="D408" s="35"/>
      <c r="E408" s="35"/>
      <c r="F408" s="35" t="str">
        <f t="shared" si="90"/>
        <v/>
      </c>
      <c r="G408" s="5"/>
      <c r="H408" s="48" t="str">
        <f t="shared" si="93"/>
        <v/>
      </c>
      <c r="I408" s="63" t="str">
        <f t="shared" si="94"/>
        <v/>
      </c>
      <c r="J408" s="63" t="str">
        <f t="shared" si="95"/>
        <v/>
      </c>
      <c r="K408" s="48" t="str">
        <f t="shared" si="91"/>
        <v/>
      </c>
      <c r="L408" s="69" t="str">
        <f t="shared" si="92"/>
        <v/>
      </c>
      <c r="M408" s="67" t="str">
        <f t="shared" si="96"/>
        <v/>
      </c>
      <c r="N408" s="49">
        <v>85</v>
      </c>
      <c r="O408" s="28"/>
      <c r="P408" s="47" t="str">
        <f t="shared" si="97"/>
        <v/>
      </c>
      <c r="Q408" s="24" t="str">
        <f t="shared" si="98"/>
        <v/>
      </c>
      <c r="R408" s="24" t="str">
        <f>IF($L408="","",VLOOKUP(Q408,LISTAS!$F$5:$G$1006,2,0))</f>
        <v/>
      </c>
      <c r="S408" s="36" t="str">
        <f t="shared" si="99"/>
        <v/>
      </c>
      <c r="T408" s="25" t="str">
        <f t="shared" si="100"/>
        <v/>
      </c>
      <c r="U408" s="25" t="str">
        <f t="shared" si="101"/>
        <v/>
      </c>
    </row>
    <row r="409" spans="2:21" ht="16.5" x14ac:dyDescent="0.3">
      <c r="B409" s="26"/>
      <c r="C409" s="22" t="str">
        <f>IF(B409="","",VLOOKUP(B409,LISTAS!$F$5:$G$1006,2,0))</f>
        <v/>
      </c>
      <c r="D409" s="35"/>
      <c r="E409" s="35"/>
      <c r="F409" s="35" t="str">
        <f t="shared" si="90"/>
        <v/>
      </c>
      <c r="G409" s="5"/>
      <c r="H409" s="48" t="str">
        <f t="shared" si="93"/>
        <v/>
      </c>
      <c r="I409" s="63" t="str">
        <f t="shared" si="94"/>
        <v/>
      </c>
      <c r="J409" s="63" t="str">
        <f t="shared" si="95"/>
        <v/>
      </c>
      <c r="K409" s="48" t="str">
        <f t="shared" si="91"/>
        <v/>
      </c>
      <c r="L409" s="69" t="str">
        <f t="shared" si="92"/>
        <v/>
      </c>
      <c r="M409" s="67" t="str">
        <f t="shared" si="96"/>
        <v/>
      </c>
      <c r="N409" s="49">
        <v>86</v>
      </c>
      <c r="O409" s="28"/>
      <c r="P409" s="47" t="str">
        <f t="shared" si="97"/>
        <v/>
      </c>
      <c r="Q409" s="24" t="str">
        <f t="shared" si="98"/>
        <v/>
      </c>
      <c r="R409" s="24" t="str">
        <f>IF($L409="","",VLOOKUP(Q409,LISTAS!$F$5:$G$1006,2,0))</f>
        <v/>
      </c>
      <c r="S409" s="36" t="str">
        <f t="shared" si="99"/>
        <v/>
      </c>
      <c r="T409" s="25" t="str">
        <f t="shared" si="100"/>
        <v/>
      </c>
      <c r="U409" s="25" t="str">
        <f t="shared" si="101"/>
        <v/>
      </c>
    </row>
    <row r="410" spans="2:21" ht="16.5" x14ac:dyDescent="0.3">
      <c r="B410" s="26"/>
      <c r="C410" s="22" t="str">
        <f>IF(B410="","",VLOOKUP(B410,LISTAS!$F$5:$G$1006,2,0))</f>
        <v/>
      </c>
      <c r="D410" s="35"/>
      <c r="E410" s="35"/>
      <c r="F410" s="35" t="str">
        <f t="shared" si="90"/>
        <v/>
      </c>
      <c r="G410" s="5"/>
      <c r="H410" s="48" t="str">
        <f t="shared" si="93"/>
        <v/>
      </c>
      <c r="I410" s="63" t="str">
        <f t="shared" si="94"/>
        <v/>
      </c>
      <c r="J410" s="63" t="str">
        <f t="shared" si="95"/>
        <v/>
      </c>
      <c r="K410" s="48" t="str">
        <f t="shared" si="91"/>
        <v/>
      </c>
      <c r="L410" s="69" t="str">
        <f t="shared" si="92"/>
        <v/>
      </c>
      <c r="M410" s="67" t="str">
        <f t="shared" si="96"/>
        <v/>
      </c>
      <c r="N410" s="49">
        <v>87</v>
      </c>
      <c r="O410" s="28"/>
      <c r="P410" s="47" t="str">
        <f t="shared" si="97"/>
        <v/>
      </c>
      <c r="Q410" s="24" t="str">
        <f t="shared" si="98"/>
        <v/>
      </c>
      <c r="R410" s="24" t="str">
        <f>IF($L410="","",VLOOKUP(Q410,LISTAS!$F$5:$G$1006,2,0))</f>
        <v/>
      </c>
      <c r="S410" s="36" t="str">
        <f t="shared" si="99"/>
        <v/>
      </c>
      <c r="T410" s="25" t="str">
        <f t="shared" si="100"/>
        <v/>
      </c>
      <c r="U410" s="25" t="str">
        <f t="shared" si="101"/>
        <v/>
      </c>
    </row>
    <row r="411" spans="2:21" ht="16.5" x14ac:dyDescent="0.3">
      <c r="B411" s="26"/>
      <c r="C411" s="22" t="str">
        <f>IF(B411="","",VLOOKUP(B411,LISTAS!$F$5:$G$1006,2,0))</f>
        <v/>
      </c>
      <c r="D411" s="35"/>
      <c r="E411" s="35"/>
      <c r="F411" s="35" t="str">
        <f t="shared" si="90"/>
        <v/>
      </c>
      <c r="G411" s="5"/>
      <c r="H411" s="48" t="str">
        <f t="shared" si="93"/>
        <v/>
      </c>
      <c r="I411" s="63" t="str">
        <f t="shared" si="94"/>
        <v/>
      </c>
      <c r="J411" s="63" t="str">
        <f t="shared" si="95"/>
        <v/>
      </c>
      <c r="K411" s="48" t="str">
        <f t="shared" si="91"/>
        <v/>
      </c>
      <c r="L411" s="69" t="str">
        <f t="shared" si="92"/>
        <v/>
      </c>
      <c r="M411" s="67" t="str">
        <f t="shared" si="96"/>
        <v/>
      </c>
      <c r="N411" s="49">
        <v>88</v>
      </c>
      <c r="O411" s="28"/>
      <c r="P411" s="47" t="str">
        <f t="shared" si="97"/>
        <v/>
      </c>
      <c r="Q411" s="24" t="str">
        <f t="shared" si="98"/>
        <v/>
      </c>
      <c r="R411" s="24" t="str">
        <f>IF($L411="","",VLOOKUP(Q411,LISTAS!$F$5:$G$1006,2,0))</f>
        <v/>
      </c>
      <c r="S411" s="36" t="str">
        <f t="shared" si="99"/>
        <v/>
      </c>
      <c r="T411" s="25" t="str">
        <f t="shared" si="100"/>
        <v/>
      </c>
      <c r="U411" s="25" t="str">
        <f t="shared" si="101"/>
        <v/>
      </c>
    </row>
    <row r="412" spans="2:21" ht="16.5" x14ac:dyDescent="0.3">
      <c r="B412" s="26"/>
      <c r="C412" s="22" t="str">
        <f>IF(B412="","",VLOOKUP(B412,LISTAS!$F$5:$G$1006,2,0))</f>
        <v/>
      </c>
      <c r="D412" s="35"/>
      <c r="E412" s="35"/>
      <c r="F412" s="35" t="str">
        <f t="shared" si="90"/>
        <v/>
      </c>
      <c r="G412" s="5"/>
      <c r="H412" s="48" t="str">
        <f t="shared" si="93"/>
        <v/>
      </c>
      <c r="I412" s="63" t="str">
        <f t="shared" si="94"/>
        <v/>
      </c>
      <c r="J412" s="63" t="str">
        <f t="shared" si="95"/>
        <v/>
      </c>
      <c r="K412" s="48" t="str">
        <f t="shared" si="91"/>
        <v/>
      </c>
      <c r="L412" s="69" t="str">
        <f t="shared" si="92"/>
        <v/>
      </c>
      <c r="M412" s="67" t="str">
        <f t="shared" si="96"/>
        <v/>
      </c>
      <c r="N412" s="49">
        <v>89</v>
      </c>
      <c r="O412" s="28"/>
      <c r="P412" s="47" t="str">
        <f t="shared" si="97"/>
        <v/>
      </c>
      <c r="Q412" s="24" t="str">
        <f t="shared" si="98"/>
        <v/>
      </c>
      <c r="R412" s="24" t="str">
        <f>IF($L412="","",VLOOKUP(Q412,LISTAS!$F$5:$G$1006,2,0))</f>
        <v/>
      </c>
      <c r="S412" s="36" t="str">
        <f t="shared" si="99"/>
        <v/>
      </c>
      <c r="T412" s="25" t="str">
        <f t="shared" si="100"/>
        <v/>
      </c>
      <c r="U412" s="25" t="str">
        <f t="shared" si="101"/>
        <v/>
      </c>
    </row>
    <row r="413" spans="2:21" ht="16.5" x14ac:dyDescent="0.3">
      <c r="B413" s="26"/>
      <c r="C413" s="22" t="str">
        <f>IF(B413="","",VLOOKUP(B413,LISTAS!$F$5:$G$1006,2,0))</f>
        <v/>
      </c>
      <c r="D413" s="35"/>
      <c r="E413" s="35"/>
      <c r="F413" s="35" t="str">
        <f t="shared" si="90"/>
        <v/>
      </c>
      <c r="G413" s="5"/>
      <c r="H413" s="48" t="str">
        <f t="shared" si="93"/>
        <v/>
      </c>
      <c r="I413" s="63" t="str">
        <f t="shared" si="94"/>
        <v/>
      </c>
      <c r="J413" s="63" t="str">
        <f t="shared" si="95"/>
        <v/>
      </c>
      <c r="K413" s="48" t="str">
        <f t="shared" si="91"/>
        <v/>
      </c>
      <c r="L413" s="69" t="str">
        <f t="shared" si="92"/>
        <v/>
      </c>
      <c r="M413" s="67" t="str">
        <f t="shared" si="96"/>
        <v/>
      </c>
      <c r="N413" s="49">
        <v>90</v>
      </c>
      <c r="O413" s="28"/>
      <c r="P413" s="47" t="str">
        <f t="shared" si="97"/>
        <v/>
      </c>
      <c r="Q413" s="24" t="str">
        <f t="shared" si="98"/>
        <v/>
      </c>
      <c r="R413" s="24" t="str">
        <f>IF($L413="","",VLOOKUP(Q413,LISTAS!$F$5:$G$1006,2,0))</f>
        <v/>
      </c>
      <c r="S413" s="36" t="str">
        <f t="shared" si="99"/>
        <v/>
      </c>
      <c r="T413" s="25" t="str">
        <f t="shared" si="100"/>
        <v/>
      </c>
      <c r="U413" s="25" t="str">
        <f t="shared" si="101"/>
        <v/>
      </c>
    </row>
    <row r="414" spans="2:21" ht="16.5" x14ac:dyDescent="0.3">
      <c r="B414" s="26"/>
      <c r="C414" s="22" t="str">
        <f>IF(B414="","",VLOOKUP(B414,LISTAS!$F$5:$G$1006,2,0))</f>
        <v/>
      </c>
      <c r="D414" s="35"/>
      <c r="E414" s="35"/>
      <c r="F414" s="35" t="str">
        <f t="shared" si="90"/>
        <v/>
      </c>
      <c r="G414" s="5"/>
      <c r="H414" s="48" t="str">
        <f t="shared" si="93"/>
        <v/>
      </c>
      <c r="I414" s="63" t="str">
        <f t="shared" si="94"/>
        <v/>
      </c>
      <c r="J414" s="63" t="str">
        <f t="shared" si="95"/>
        <v/>
      </c>
      <c r="K414" s="48" t="str">
        <f t="shared" si="91"/>
        <v/>
      </c>
      <c r="L414" s="69" t="str">
        <f t="shared" si="92"/>
        <v/>
      </c>
      <c r="M414" s="67" t="str">
        <f t="shared" si="96"/>
        <v/>
      </c>
      <c r="N414" s="49">
        <v>91</v>
      </c>
      <c r="O414" s="28"/>
      <c r="P414" s="47" t="str">
        <f t="shared" si="97"/>
        <v/>
      </c>
      <c r="Q414" s="24" t="str">
        <f t="shared" si="98"/>
        <v/>
      </c>
      <c r="R414" s="24" t="str">
        <f>IF($L414="","",VLOOKUP(Q414,LISTAS!$F$5:$G$1006,2,0))</f>
        <v/>
      </c>
      <c r="S414" s="36" t="str">
        <f t="shared" si="99"/>
        <v/>
      </c>
      <c r="T414" s="25" t="str">
        <f t="shared" si="100"/>
        <v/>
      </c>
      <c r="U414" s="25" t="str">
        <f t="shared" si="101"/>
        <v/>
      </c>
    </row>
    <row r="415" spans="2:21" ht="16.5" x14ac:dyDescent="0.3">
      <c r="B415" s="26"/>
      <c r="C415" s="22" t="str">
        <f>IF(B415="","",VLOOKUP(B415,LISTAS!$F$5:$G$1006,2,0))</f>
        <v/>
      </c>
      <c r="D415" s="35"/>
      <c r="E415" s="35"/>
      <c r="F415" s="35" t="str">
        <f t="shared" si="90"/>
        <v/>
      </c>
      <c r="G415" s="5"/>
      <c r="H415" s="48" t="str">
        <f t="shared" si="93"/>
        <v/>
      </c>
      <c r="I415" s="63" t="str">
        <f t="shared" si="94"/>
        <v/>
      </c>
      <c r="J415" s="63" t="str">
        <f t="shared" si="95"/>
        <v/>
      </c>
      <c r="K415" s="48" t="str">
        <f t="shared" si="91"/>
        <v/>
      </c>
      <c r="L415" s="69" t="str">
        <f t="shared" si="92"/>
        <v/>
      </c>
      <c r="M415" s="67" t="str">
        <f t="shared" si="96"/>
        <v/>
      </c>
      <c r="N415" s="49">
        <v>92</v>
      </c>
      <c r="O415" s="28"/>
      <c r="P415" s="47" t="str">
        <f t="shared" si="97"/>
        <v/>
      </c>
      <c r="Q415" s="24" t="str">
        <f t="shared" si="98"/>
        <v/>
      </c>
      <c r="R415" s="24" t="str">
        <f>IF($L415="","",VLOOKUP(Q415,LISTAS!$F$5:$G$1006,2,0))</f>
        <v/>
      </c>
      <c r="S415" s="36" t="str">
        <f t="shared" si="99"/>
        <v/>
      </c>
      <c r="T415" s="25" t="str">
        <f t="shared" si="100"/>
        <v/>
      </c>
      <c r="U415" s="25" t="str">
        <f t="shared" si="101"/>
        <v/>
      </c>
    </row>
    <row r="416" spans="2:21" ht="16.5" x14ac:dyDescent="0.3">
      <c r="B416" s="26"/>
      <c r="C416" s="22" t="str">
        <f>IF(B416="","",VLOOKUP(B416,LISTAS!$F$5:$G$1006,2,0))</f>
        <v/>
      </c>
      <c r="D416" s="35"/>
      <c r="E416" s="35"/>
      <c r="F416" s="35" t="str">
        <f t="shared" si="90"/>
        <v/>
      </c>
      <c r="G416" s="5"/>
      <c r="H416" s="48" t="str">
        <f t="shared" si="93"/>
        <v/>
      </c>
      <c r="I416" s="63" t="str">
        <f t="shared" si="94"/>
        <v/>
      </c>
      <c r="J416" s="63" t="str">
        <f t="shared" si="95"/>
        <v/>
      </c>
      <c r="K416" s="48" t="str">
        <f t="shared" si="91"/>
        <v/>
      </c>
      <c r="L416" s="69" t="str">
        <f t="shared" si="92"/>
        <v/>
      </c>
      <c r="M416" s="67" t="str">
        <f t="shared" si="96"/>
        <v/>
      </c>
      <c r="N416" s="49">
        <v>93</v>
      </c>
      <c r="O416" s="28"/>
      <c r="P416" s="47" t="str">
        <f t="shared" si="97"/>
        <v/>
      </c>
      <c r="Q416" s="24" t="str">
        <f t="shared" si="98"/>
        <v/>
      </c>
      <c r="R416" s="24" t="str">
        <f>IF($L416="","",VLOOKUP(Q416,LISTAS!$F$5:$G$1006,2,0))</f>
        <v/>
      </c>
      <c r="S416" s="36" t="str">
        <f t="shared" si="99"/>
        <v/>
      </c>
      <c r="T416" s="25" t="str">
        <f t="shared" si="100"/>
        <v/>
      </c>
      <c r="U416" s="25" t="str">
        <f t="shared" si="101"/>
        <v/>
      </c>
    </row>
    <row r="417" spans="1:21" ht="16.5" x14ac:dyDescent="0.3">
      <c r="B417" s="26"/>
      <c r="C417" s="22" t="str">
        <f>IF(B417="","",VLOOKUP(B417,LISTAS!$F$5:$G$1006,2,0))</f>
        <v/>
      </c>
      <c r="D417" s="35"/>
      <c r="E417" s="35"/>
      <c r="F417" s="35" t="str">
        <f t="shared" si="90"/>
        <v/>
      </c>
      <c r="G417" s="5"/>
      <c r="H417" s="48" t="str">
        <f t="shared" si="93"/>
        <v/>
      </c>
      <c r="I417" s="63" t="str">
        <f t="shared" si="94"/>
        <v/>
      </c>
      <c r="J417" s="63" t="str">
        <f t="shared" si="95"/>
        <v/>
      </c>
      <c r="K417" s="48" t="str">
        <f t="shared" si="91"/>
        <v/>
      </c>
      <c r="L417" s="69" t="str">
        <f t="shared" si="92"/>
        <v/>
      </c>
      <c r="M417" s="67" t="str">
        <f t="shared" si="96"/>
        <v/>
      </c>
      <c r="N417" s="49">
        <v>94</v>
      </c>
      <c r="O417" s="28"/>
      <c r="P417" s="47" t="str">
        <f t="shared" si="97"/>
        <v/>
      </c>
      <c r="Q417" s="24" t="str">
        <f t="shared" si="98"/>
        <v/>
      </c>
      <c r="R417" s="24" t="str">
        <f>IF($L417="","",VLOOKUP(Q417,LISTAS!$F$5:$G$1006,2,0))</f>
        <v/>
      </c>
      <c r="S417" s="36" t="str">
        <f t="shared" si="99"/>
        <v/>
      </c>
      <c r="T417" s="25" t="str">
        <f t="shared" si="100"/>
        <v/>
      </c>
      <c r="U417" s="25" t="str">
        <f t="shared" si="101"/>
        <v/>
      </c>
    </row>
    <row r="418" spans="1:21" ht="16.5" x14ac:dyDescent="0.3">
      <c r="B418" s="26"/>
      <c r="C418" s="22" t="str">
        <f>IF(B418="","",VLOOKUP(B418,LISTAS!$F$5:$G$1006,2,0))</f>
        <v/>
      </c>
      <c r="D418" s="35"/>
      <c r="E418" s="35"/>
      <c r="F418" s="35" t="str">
        <f t="shared" si="90"/>
        <v/>
      </c>
      <c r="G418" s="5"/>
      <c r="H418" s="48" t="str">
        <f t="shared" si="93"/>
        <v/>
      </c>
      <c r="I418" s="63" t="str">
        <f t="shared" si="94"/>
        <v/>
      </c>
      <c r="J418" s="63" t="str">
        <f t="shared" si="95"/>
        <v/>
      </c>
      <c r="K418" s="48" t="str">
        <f t="shared" si="91"/>
        <v/>
      </c>
      <c r="L418" s="69" t="str">
        <f t="shared" si="92"/>
        <v/>
      </c>
      <c r="M418" s="67" t="str">
        <f t="shared" si="96"/>
        <v/>
      </c>
      <c r="N418" s="49">
        <v>95</v>
      </c>
      <c r="O418" s="28"/>
      <c r="P418" s="47" t="str">
        <f t="shared" si="97"/>
        <v/>
      </c>
      <c r="Q418" s="24" t="str">
        <f t="shared" si="98"/>
        <v/>
      </c>
      <c r="R418" s="24" t="str">
        <f>IF($L418="","",VLOOKUP(Q418,LISTAS!$F$5:$G$1006,2,0))</f>
        <v/>
      </c>
      <c r="S418" s="36" t="str">
        <f t="shared" si="99"/>
        <v/>
      </c>
      <c r="T418" s="25" t="str">
        <f t="shared" si="100"/>
        <v/>
      </c>
      <c r="U418" s="25" t="str">
        <f t="shared" si="101"/>
        <v/>
      </c>
    </row>
    <row r="419" spans="1:21" ht="16.5" x14ac:dyDescent="0.3">
      <c r="B419" s="26"/>
      <c r="C419" s="22" t="str">
        <f>IF(B419="","",VLOOKUP(B419,LISTAS!$F$5:$G$1006,2,0))</f>
        <v/>
      </c>
      <c r="D419" s="35"/>
      <c r="E419" s="35"/>
      <c r="F419" s="35" t="str">
        <f t="shared" si="90"/>
        <v/>
      </c>
      <c r="G419" s="5"/>
      <c r="H419" s="48" t="str">
        <f t="shared" si="93"/>
        <v/>
      </c>
      <c r="I419" s="63" t="str">
        <f t="shared" si="94"/>
        <v/>
      </c>
      <c r="J419" s="63" t="str">
        <f t="shared" si="95"/>
        <v/>
      </c>
      <c r="K419" s="48" t="str">
        <f t="shared" si="91"/>
        <v/>
      </c>
      <c r="L419" s="69" t="str">
        <f t="shared" si="92"/>
        <v/>
      </c>
      <c r="M419" s="67" t="str">
        <f t="shared" si="96"/>
        <v/>
      </c>
      <c r="N419" s="49">
        <v>96</v>
      </c>
      <c r="O419" s="28"/>
      <c r="P419" s="47" t="str">
        <f t="shared" si="97"/>
        <v/>
      </c>
      <c r="Q419" s="24" t="str">
        <f t="shared" si="98"/>
        <v/>
      </c>
      <c r="R419" s="24" t="str">
        <f>IF($L419="","",VLOOKUP(Q419,LISTAS!$F$5:$G$1006,2,0))</f>
        <v/>
      </c>
      <c r="S419" s="36" t="str">
        <f t="shared" si="99"/>
        <v/>
      </c>
      <c r="T419" s="25" t="str">
        <f t="shared" si="100"/>
        <v/>
      </c>
      <c r="U419" s="25" t="str">
        <f t="shared" si="101"/>
        <v/>
      </c>
    </row>
    <row r="420" spans="1:21" ht="16.5" x14ac:dyDescent="0.3">
      <c r="B420" s="26"/>
      <c r="C420" s="22" t="str">
        <f>IF(B420="","",VLOOKUP(B420,LISTAS!$F$5:$G$1006,2,0))</f>
        <v/>
      </c>
      <c r="D420" s="35"/>
      <c r="E420" s="35"/>
      <c r="F420" s="35" t="str">
        <f t="shared" si="90"/>
        <v/>
      </c>
      <c r="G420" s="5"/>
      <c r="H420" s="48" t="str">
        <f t="shared" si="93"/>
        <v/>
      </c>
      <c r="I420" s="63" t="str">
        <f t="shared" si="94"/>
        <v/>
      </c>
      <c r="J420" s="63" t="str">
        <f t="shared" si="95"/>
        <v/>
      </c>
      <c r="K420" s="48" t="str">
        <f t="shared" si="91"/>
        <v/>
      </c>
      <c r="L420" s="69" t="str">
        <f t="shared" si="92"/>
        <v/>
      </c>
      <c r="M420" s="67" t="str">
        <f t="shared" si="96"/>
        <v/>
      </c>
      <c r="N420" s="49">
        <v>97</v>
      </c>
      <c r="O420" s="28"/>
      <c r="P420" s="47" t="str">
        <f t="shared" si="97"/>
        <v/>
      </c>
      <c r="Q420" s="24" t="str">
        <f t="shared" si="98"/>
        <v/>
      </c>
      <c r="R420" s="24" t="str">
        <f>IF($L420="","",VLOOKUP(Q420,LISTAS!$F$5:$G$1006,2,0))</f>
        <v/>
      </c>
      <c r="S420" s="36" t="str">
        <f t="shared" si="99"/>
        <v/>
      </c>
      <c r="T420" s="25" t="str">
        <f t="shared" si="100"/>
        <v/>
      </c>
      <c r="U420" s="25" t="str">
        <f t="shared" si="101"/>
        <v/>
      </c>
    </row>
    <row r="421" spans="1:21" ht="16.5" x14ac:dyDescent="0.3">
      <c r="B421" s="26"/>
      <c r="C421" s="22" t="str">
        <f>IF(B421="","",VLOOKUP(B421,LISTAS!$F$5:$G$1006,2,0))</f>
        <v/>
      </c>
      <c r="D421" s="35"/>
      <c r="E421" s="35"/>
      <c r="F421" s="35" t="str">
        <f t="shared" si="90"/>
        <v/>
      </c>
      <c r="G421" s="5"/>
      <c r="H421" s="48" t="str">
        <f t="shared" si="93"/>
        <v/>
      </c>
      <c r="I421" s="63" t="str">
        <f t="shared" si="94"/>
        <v/>
      </c>
      <c r="J421" s="63" t="str">
        <f t="shared" si="95"/>
        <v/>
      </c>
      <c r="K421" s="48" t="str">
        <f t="shared" si="91"/>
        <v/>
      </c>
      <c r="L421" s="69" t="str">
        <f t="shared" si="92"/>
        <v/>
      </c>
      <c r="M421" s="67" t="str">
        <f t="shared" si="96"/>
        <v/>
      </c>
      <c r="N421" s="49">
        <v>98</v>
      </c>
      <c r="O421" s="28"/>
      <c r="P421" s="47" t="str">
        <f t="shared" si="97"/>
        <v/>
      </c>
      <c r="Q421" s="24" t="str">
        <f t="shared" si="98"/>
        <v/>
      </c>
      <c r="R421" s="24" t="str">
        <f>IF($L421="","",VLOOKUP(Q421,LISTAS!$F$5:$G$1006,2,0))</f>
        <v/>
      </c>
      <c r="S421" s="36" t="str">
        <f t="shared" si="99"/>
        <v/>
      </c>
      <c r="T421" s="25" t="str">
        <f t="shared" si="100"/>
        <v/>
      </c>
      <c r="U421" s="25" t="str">
        <f t="shared" si="101"/>
        <v/>
      </c>
    </row>
    <row r="422" spans="1:21" ht="16.5" x14ac:dyDescent="0.3">
      <c r="B422" s="26"/>
      <c r="C422" s="22" t="str">
        <f>IF(B422="","",VLOOKUP(B422,LISTAS!$F$5:$G$1006,2,0))</f>
        <v/>
      </c>
      <c r="D422" s="35"/>
      <c r="E422" s="35"/>
      <c r="F422" s="35" t="str">
        <f t="shared" si="90"/>
        <v/>
      </c>
      <c r="G422" s="5"/>
      <c r="H422" s="48" t="str">
        <f t="shared" si="93"/>
        <v/>
      </c>
      <c r="I422" s="63" t="str">
        <f t="shared" si="94"/>
        <v/>
      </c>
      <c r="J422" s="63" t="str">
        <f t="shared" si="95"/>
        <v/>
      </c>
      <c r="K422" s="48" t="str">
        <f t="shared" si="91"/>
        <v/>
      </c>
      <c r="L422" s="69" t="str">
        <f t="shared" si="92"/>
        <v/>
      </c>
      <c r="M422" s="67" t="str">
        <f t="shared" si="96"/>
        <v/>
      </c>
      <c r="N422" s="49">
        <v>99</v>
      </c>
      <c r="O422" s="28"/>
      <c r="P422" s="47" t="str">
        <f t="shared" si="97"/>
        <v/>
      </c>
      <c r="Q422" s="24" t="str">
        <f t="shared" si="98"/>
        <v/>
      </c>
      <c r="R422" s="24" t="str">
        <f>IF($L422="","",VLOOKUP(Q422,LISTAS!$F$5:$G$1006,2,0))</f>
        <v/>
      </c>
      <c r="S422" s="36" t="str">
        <f t="shared" si="99"/>
        <v/>
      </c>
      <c r="T422" s="25" t="str">
        <f t="shared" si="100"/>
        <v/>
      </c>
      <c r="U422" s="25" t="str">
        <f t="shared" si="101"/>
        <v/>
      </c>
    </row>
    <row r="423" spans="1:21" ht="16.5" x14ac:dyDescent="0.3">
      <c r="B423" s="26"/>
      <c r="C423" s="22" t="str">
        <f>IF(B423="","",VLOOKUP(B423,LISTAS!$F$5:$G$1006,2,0))</f>
        <v/>
      </c>
      <c r="D423" s="35"/>
      <c r="E423" s="35"/>
      <c r="F423" s="35" t="str">
        <f t="shared" si="90"/>
        <v/>
      </c>
      <c r="G423" s="5"/>
      <c r="H423" s="48" t="str">
        <f t="shared" si="93"/>
        <v/>
      </c>
      <c r="I423" s="63" t="str">
        <f t="shared" si="94"/>
        <v/>
      </c>
      <c r="J423" s="63" t="str">
        <f t="shared" si="95"/>
        <v/>
      </c>
      <c r="K423" s="48" t="str">
        <f t="shared" si="91"/>
        <v/>
      </c>
      <c r="L423" s="69" t="str">
        <f t="shared" si="92"/>
        <v/>
      </c>
      <c r="M423" s="67" t="str">
        <f t="shared" si="96"/>
        <v/>
      </c>
      <c r="N423" s="49">
        <v>100</v>
      </c>
      <c r="O423" s="28"/>
      <c r="P423" s="47" t="str">
        <f t="shared" si="97"/>
        <v/>
      </c>
      <c r="Q423" s="24" t="str">
        <f t="shared" si="98"/>
        <v/>
      </c>
      <c r="R423" s="24" t="str">
        <f>IF($L423="","",VLOOKUP(Q423,LISTAS!$F$5:$G$1006,2,0))</f>
        <v/>
      </c>
      <c r="S423" s="36" t="str">
        <f t="shared" si="99"/>
        <v/>
      </c>
      <c r="T423" s="25" t="str">
        <f t="shared" si="100"/>
        <v/>
      </c>
      <c r="U423" s="25" t="str">
        <f t="shared" si="101"/>
        <v/>
      </c>
    </row>
    <row r="426" spans="1:21" ht="32.25" customHeight="1" x14ac:dyDescent="0.25">
      <c r="A426" s="2"/>
      <c r="B426" s="146" t="s">
        <v>39</v>
      </c>
      <c r="C426" s="147"/>
      <c r="D426" s="147"/>
      <c r="E426" s="147"/>
      <c r="F426" s="147"/>
      <c r="G426" s="147"/>
      <c r="H426" s="147"/>
      <c r="I426" s="147"/>
      <c r="J426" s="147"/>
      <c r="K426" s="147"/>
      <c r="L426" s="147"/>
      <c r="M426" s="147"/>
      <c r="N426" s="147"/>
      <c r="O426" s="147"/>
      <c r="P426" s="147"/>
      <c r="Q426" s="147"/>
      <c r="R426" s="147"/>
      <c r="S426" s="147"/>
      <c r="T426" s="147"/>
      <c r="U426" s="148"/>
    </row>
    <row r="427" spans="1:21" ht="20.25" customHeight="1" x14ac:dyDescent="0.25">
      <c r="A427" s="2"/>
      <c r="B427" s="149" t="s">
        <v>11</v>
      </c>
      <c r="C427" s="150"/>
      <c r="D427" s="150"/>
      <c r="E427" s="150"/>
      <c r="F427" s="151"/>
      <c r="H427" s="11"/>
      <c r="I427" s="61"/>
      <c r="J427" s="61"/>
      <c r="K427" s="12"/>
      <c r="L427" s="13"/>
      <c r="M427" s="65"/>
      <c r="N427" s="12"/>
      <c r="O427" s="14"/>
      <c r="P427" s="152" t="s">
        <v>14</v>
      </c>
      <c r="Q427" s="153"/>
      <c r="R427" s="153"/>
      <c r="S427" s="153"/>
      <c r="T427" s="153"/>
      <c r="U427" s="154"/>
    </row>
    <row r="428" spans="1:21" s="15" customFormat="1" ht="28.5" customHeight="1" x14ac:dyDescent="0.25">
      <c r="B428" s="16" t="s">
        <v>15</v>
      </c>
      <c r="C428" s="16" t="s">
        <v>1</v>
      </c>
      <c r="D428" s="16" t="s">
        <v>26</v>
      </c>
      <c r="E428" s="16" t="s">
        <v>27</v>
      </c>
      <c r="F428" s="16" t="s">
        <v>3</v>
      </c>
      <c r="G428" s="17"/>
      <c r="H428" s="18"/>
      <c r="I428" s="62"/>
      <c r="J428" s="62"/>
      <c r="K428" s="19"/>
      <c r="L428" s="20"/>
      <c r="M428" s="66"/>
      <c r="N428" s="19"/>
      <c r="O428" s="18"/>
      <c r="P428" s="21" t="s">
        <v>4</v>
      </c>
      <c r="Q428" s="29" t="s">
        <v>15</v>
      </c>
      <c r="R428" s="29" t="s">
        <v>1</v>
      </c>
      <c r="S428" s="29" t="s">
        <v>3</v>
      </c>
      <c r="T428" s="21" t="s">
        <v>16</v>
      </c>
      <c r="U428" s="21" t="s">
        <v>17</v>
      </c>
    </row>
    <row r="429" spans="1:21" s="5" customFormat="1" ht="18.75" customHeight="1" x14ac:dyDescent="0.25">
      <c r="B429" s="26"/>
      <c r="C429" s="22" t="str">
        <f>IF(B429="","",VLOOKUP(B429,LISTAS!$F$5:$G$1006,2,0))</f>
        <v/>
      </c>
      <c r="D429" s="35"/>
      <c r="E429" s="35"/>
      <c r="F429" s="35" t="str">
        <f t="shared" ref="F429:F460" si="102">IF(D429="",IF(E429="","",SUM(D429:E429)),SUM(D429:E429))</f>
        <v/>
      </c>
      <c r="H429" s="48" t="str">
        <f>IF(F429="","",F429+(ROW(F429)/1000))</f>
        <v/>
      </c>
      <c r="I429" s="63" t="str">
        <f t="shared" ref="I429:I460" si="103">IF($L429="","",IF(B429="","",B429))</f>
        <v/>
      </c>
      <c r="J429" s="63" t="str">
        <f t="shared" ref="J429:J460" si="104">IF($L429="","",IF(C429="","",C429))</f>
        <v/>
      </c>
      <c r="K429" s="48" t="str">
        <f t="shared" ref="K429:K460" si="105">IF($L429="","",F429)</f>
        <v/>
      </c>
      <c r="L429" s="69" t="str">
        <f t="shared" ref="L429:L492" si="106">H429</f>
        <v/>
      </c>
      <c r="M429" s="67" t="str">
        <f t="shared" ref="M429:M460" si="107">IF(L429="","",LARGE($L$429:$L$528,N429))</f>
        <v/>
      </c>
      <c r="N429" s="49">
        <v>1</v>
      </c>
      <c r="O429" s="23"/>
      <c r="P429" s="47" t="str">
        <f t="shared" ref="P429:P460" si="108">IF(S429&lt;&gt;"",_xlfn.RANK.EQ(S429,$S$429:$S$528,0),"")</f>
        <v/>
      </c>
      <c r="Q429" s="24" t="str">
        <f t="shared" ref="Q429:Q460" si="109">IF($L429="","",VLOOKUP(M429,$H$429:$K$528,2,0))</f>
        <v/>
      </c>
      <c r="R429" s="24" t="str">
        <f>IF($L429="","",VLOOKUP(Q429,LISTAS!$F$5:$G$1006,2,0))</f>
        <v/>
      </c>
      <c r="S429" s="36" t="str">
        <f t="shared" ref="S429:S460" si="110">IF($L429="","",VLOOKUP(M429,$H$429:$K$528,4,0))</f>
        <v/>
      </c>
      <c r="T429" s="25" t="str">
        <f t="shared" ref="T429:T460" si="111">IF($P429="","",IF(S429=$U$5,"",IF($P429=1,400,IF($P429=2,340,IF($P429=3,300,IF($P429=4,280,IF($P429=5,270,IF($P429=6,260,IF($P429=7,250,IF($P429=8,240,IF($P429=9,200,IF($P429=10,200,IF($P429=11,200,IF($P429=12,200,IF($P429=13,200,IF($P429=14,200,IF($P429=15,200,IF($P429=16,200,IF($P429&gt;16,"","")))))))))))))))))))</f>
        <v/>
      </c>
      <c r="U429" s="25" t="str">
        <f>IF(P429="","",IF($S$5="NÃO","",IF(S429=$U$5,"",IF(P429=1,400,IF(P429=2,340,IF(P429=3,300,IF(P429=4,280,IF(P429=5,270,IF(P429=6,260,IF(P429=7,250,IF(P429=8,240,IF(P429=9,200,IF(P429=10,200,IF(P429=11,200,IF(P429=12,200,IF(P429=13,200,IF(P429=14,200,IF(P429=15,200,IF(P429=16,200,IF(P429&gt;16,"",""))))))))))))))))))))</f>
        <v/>
      </c>
    </row>
    <row r="430" spans="1:21" s="5" customFormat="1" ht="18.75" customHeight="1" x14ac:dyDescent="0.25">
      <c r="B430" s="26"/>
      <c r="C430" s="22" t="str">
        <f>IF(B430="","",VLOOKUP(B430,LISTAS!$F$5:$G$1006,2,0))</f>
        <v/>
      </c>
      <c r="D430" s="35"/>
      <c r="E430" s="35"/>
      <c r="F430" s="35" t="str">
        <f t="shared" si="102"/>
        <v/>
      </c>
      <c r="H430" s="48" t="str">
        <f t="shared" ref="H430:H493" si="112">IF(F430="","",F430+(ROW(F430)/1000))</f>
        <v/>
      </c>
      <c r="I430" s="63" t="str">
        <f t="shared" si="103"/>
        <v/>
      </c>
      <c r="J430" s="63" t="str">
        <f t="shared" si="104"/>
        <v/>
      </c>
      <c r="K430" s="48" t="str">
        <f t="shared" si="105"/>
        <v/>
      </c>
      <c r="L430" s="69" t="str">
        <f t="shared" si="106"/>
        <v/>
      </c>
      <c r="M430" s="67" t="str">
        <f t="shared" si="107"/>
        <v/>
      </c>
      <c r="N430" s="49">
        <v>2</v>
      </c>
      <c r="O430" s="27"/>
      <c r="P430" s="47" t="str">
        <f t="shared" si="108"/>
        <v/>
      </c>
      <c r="Q430" s="24" t="str">
        <f t="shared" si="109"/>
        <v/>
      </c>
      <c r="R430" s="24" t="str">
        <f>IF($L430="","",VLOOKUP(Q430,LISTAS!$F$5:$G$1006,2,0))</f>
        <v/>
      </c>
      <c r="S430" s="36" t="str">
        <f t="shared" si="110"/>
        <v/>
      </c>
      <c r="T430" s="25" t="str">
        <f t="shared" si="111"/>
        <v/>
      </c>
      <c r="U430" s="25" t="str">
        <f t="shared" ref="U430:U493" si="113">IF(P430="","",IF($S$5="NÃO","",IF(S430=$U$5,"",IF(P430=1,400,IF(P430=2,340,IF(P430=3,300,IF(P430=4,280,IF(P430=5,270,IF(P430=6,260,IF(P430=7,250,IF(P430=8,240,IF(P430=9,200,IF(P430=10,200,IF(P430=11,200,IF(P430=12,200,IF(P430=13,200,IF(P430=14,200,IF(P430=15,200,IF(P430=16,200,IF(P430&gt;16,"",""))))))))))))))))))))</f>
        <v/>
      </c>
    </row>
    <row r="431" spans="1:21" s="5" customFormat="1" ht="18.75" customHeight="1" x14ac:dyDescent="0.3">
      <c r="B431" s="26"/>
      <c r="C431" s="22" t="str">
        <f>IF(B431="","",VLOOKUP(B431,LISTAS!$F$5:$G$1006,2,0))</f>
        <v/>
      </c>
      <c r="D431" s="35"/>
      <c r="E431" s="35"/>
      <c r="F431" s="35" t="str">
        <f t="shared" si="102"/>
        <v/>
      </c>
      <c r="H431" s="48" t="str">
        <f t="shared" si="112"/>
        <v/>
      </c>
      <c r="I431" s="63" t="str">
        <f t="shared" si="103"/>
        <v/>
      </c>
      <c r="J431" s="63" t="str">
        <f t="shared" si="104"/>
        <v/>
      </c>
      <c r="K431" s="48" t="str">
        <f t="shared" si="105"/>
        <v/>
      </c>
      <c r="L431" s="69" t="str">
        <f t="shared" si="106"/>
        <v/>
      </c>
      <c r="M431" s="67" t="str">
        <f t="shared" si="107"/>
        <v/>
      </c>
      <c r="N431" s="49">
        <v>3</v>
      </c>
      <c r="O431" s="28"/>
      <c r="P431" s="47" t="str">
        <f t="shared" si="108"/>
        <v/>
      </c>
      <c r="Q431" s="24" t="str">
        <f t="shared" si="109"/>
        <v/>
      </c>
      <c r="R431" s="24" t="str">
        <f>IF($L431="","",VLOOKUP(Q431,LISTAS!$F$5:$G$1006,2,0))</f>
        <v/>
      </c>
      <c r="S431" s="36" t="str">
        <f t="shared" si="110"/>
        <v/>
      </c>
      <c r="T431" s="25" t="str">
        <f t="shared" si="111"/>
        <v/>
      </c>
      <c r="U431" s="25" t="str">
        <f t="shared" si="113"/>
        <v/>
      </c>
    </row>
    <row r="432" spans="1:21" s="5" customFormat="1" ht="18.75" customHeight="1" x14ac:dyDescent="0.3">
      <c r="B432" s="26"/>
      <c r="C432" s="22" t="str">
        <f>IF(B432="","",VLOOKUP(B432,LISTAS!$F$5:$G$1006,2,0))</f>
        <v/>
      </c>
      <c r="D432" s="35"/>
      <c r="E432" s="35"/>
      <c r="F432" s="35" t="str">
        <f t="shared" si="102"/>
        <v/>
      </c>
      <c r="H432" s="48" t="str">
        <f t="shared" si="112"/>
        <v/>
      </c>
      <c r="I432" s="63" t="str">
        <f t="shared" si="103"/>
        <v/>
      </c>
      <c r="J432" s="63" t="str">
        <f t="shared" si="104"/>
        <v/>
      </c>
      <c r="K432" s="48" t="str">
        <f t="shared" si="105"/>
        <v/>
      </c>
      <c r="L432" s="69" t="str">
        <f t="shared" si="106"/>
        <v/>
      </c>
      <c r="M432" s="67" t="str">
        <f t="shared" si="107"/>
        <v/>
      </c>
      <c r="N432" s="49">
        <v>4</v>
      </c>
      <c r="O432" s="28"/>
      <c r="P432" s="47" t="str">
        <f t="shared" si="108"/>
        <v/>
      </c>
      <c r="Q432" s="24" t="str">
        <f t="shared" si="109"/>
        <v/>
      </c>
      <c r="R432" s="24" t="str">
        <f>IF($L432="","",VLOOKUP(Q432,LISTAS!$F$5:$G$1006,2,0))</f>
        <v/>
      </c>
      <c r="S432" s="36" t="str">
        <f t="shared" si="110"/>
        <v/>
      </c>
      <c r="T432" s="25" t="str">
        <f t="shared" si="111"/>
        <v/>
      </c>
      <c r="U432" s="25" t="str">
        <f t="shared" si="113"/>
        <v/>
      </c>
    </row>
    <row r="433" spans="2:21" s="5" customFormat="1" ht="18.75" customHeight="1" x14ac:dyDescent="0.3">
      <c r="B433" s="26"/>
      <c r="C433" s="22" t="str">
        <f>IF(B433="","",VLOOKUP(B433,LISTAS!$F$5:$G$1006,2,0))</f>
        <v/>
      </c>
      <c r="D433" s="35"/>
      <c r="E433" s="35"/>
      <c r="F433" s="35" t="str">
        <f t="shared" si="102"/>
        <v/>
      </c>
      <c r="H433" s="48" t="str">
        <f t="shared" si="112"/>
        <v/>
      </c>
      <c r="I433" s="63" t="str">
        <f t="shared" si="103"/>
        <v/>
      </c>
      <c r="J433" s="63" t="str">
        <f t="shared" si="104"/>
        <v/>
      </c>
      <c r="K433" s="48" t="str">
        <f t="shared" si="105"/>
        <v/>
      </c>
      <c r="L433" s="69" t="str">
        <f t="shared" si="106"/>
        <v/>
      </c>
      <c r="M433" s="67" t="str">
        <f t="shared" si="107"/>
        <v/>
      </c>
      <c r="N433" s="49">
        <v>5</v>
      </c>
      <c r="O433" s="28"/>
      <c r="P433" s="47" t="str">
        <f t="shared" si="108"/>
        <v/>
      </c>
      <c r="Q433" s="24" t="str">
        <f t="shared" si="109"/>
        <v/>
      </c>
      <c r="R433" s="24" t="str">
        <f>IF($L433="","",VLOOKUP(Q433,LISTAS!$F$5:$G$1006,2,0))</f>
        <v/>
      </c>
      <c r="S433" s="36" t="str">
        <f t="shared" si="110"/>
        <v/>
      </c>
      <c r="T433" s="25" t="str">
        <f t="shared" si="111"/>
        <v/>
      </c>
      <c r="U433" s="25" t="str">
        <f t="shared" si="113"/>
        <v/>
      </c>
    </row>
    <row r="434" spans="2:21" s="5" customFormat="1" ht="18.75" customHeight="1" x14ac:dyDescent="0.3">
      <c r="B434" s="26"/>
      <c r="C434" s="22" t="str">
        <f>IF(B434="","",VLOOKUP(B434,LISTAS!$F$5:$G$1006,2,0))</f>
        <v/>
      </c>
      <c r="D434" s="35"/>
      <c r="E434" s="35"/>
      <c r="F434" s="35" t="str">
        <f t="shared" si="102"/>
        <v/>
      </c>
      <c r="H434" s="48" t="str">
        <f t="shared" si="112"/>
        <v/>
      </c>
      <c r="I434" s="63" t="str">
        <f t="shared" si="103"/>
        <v/>
      </c>
      <c r="J434" s="63" t="str">
        <f t="shared" si="104"/>
        <v/>
      </c>
      <c r="K434" s="48" t="str">
        <f t="shared" si="105"/>
        <v/>
      </c>
      <c r="L434" s="69" t="str">
        <f t="shared" si="106"/>
        <v/>
      </c>
      <c r="M434" s="67" t="str">
        <f t="shared" si="107"/>
        <v/>
      </c>
      <c r="N434" s="49">
        <v>6</v>
      </c>
      <c r="O434" s="28"/>
      <c r="P434" s="47" t="str">
        <f t="shared" si="108"/>
        <v/>
      </c>
      <c r="Q434" s="24" t="str">
        <f t="shared" si="109"/>
        <v/>
      </c>
      <c r="R434" s="24" t="str">
        <f>IF($L434="","",VLOOKUP(Q434,LISTAS!$F$5:$G$1006,2,0))</f>
        <v/>
      </c>
      <c r="S434" s="36" t="str">
        <f t="shared" si="110"/>
        <v/>
      </c>
      <c r="T434" s="25" t="str">
        <f t="shared" si="111"/>
        <v/>
      </c>
      <c r="U434" s="25" t="str">
        <f t="shared" si="113"/>
        <v/>
      </c>
    </row>
    <row r="435" spans="2:21" s="5" customFormat="1" ht="18.75" customHeight="1" x14ac:dyDescent="0.3">
      <c r="B435" s="26"/>
      <c r="C435" s="22" t="str">
        <f>IF(B435="","",VLOOKUP(B435,LISTAS!$F$5:$G$1006,2,0))</f>
        <v/>
      </c>
      <c r="D435" s="35"/>
      <c r="E435" s="35"/>
      <c r="F435" s="35" t="str">
        <f t="shared" si="102"/>
        <v/>
      </c>
      <c r="H435" s="48" t="str">
        <f t="shared" si="112"/>
        <v/>
      </c>
      <c r="I435" s="63" t="str">
        <f t="shared" si="103"/>
        <v/>
      </c>
      <c r="J435" s="63" t="str">
        <f t="shared" si="104"/>
        <v/>
      </c>
      <c r="K435" s="48" t="str">
        <f t="shared" si="105"/>
        <v/>
      </c>
      <c r="L435" s="69" t="str">
        <f t="shared" si="106"/>
        <v/>
      </c>
      <c r="M435" s="67" t="str">
        <f t="shared" si="107"/>
        <v/>
      </c>
      <c r="N435" s="49">
        <v>7</v>
      </c>
      <c r="O435" s="28"/>
      <c r="P435" s="47" t="str">
        <f t="shared" si="108"/>
        <v/>
      </c>
      <c r="Q435" s="24" t="str">
        <f t="shared" si="109"/>
        <v/>
      </c>
      <c r="R435" s="24" t="str">
        <f>IF($L435="","",VLOOKUP(Q435,LISTAS!$F$5:$G$1006,2,0))</f>
        <v/>
      </c>
      <c r="S435" s="36" t="str">
        <f t="shared" si="110"/>
        <v/>
      </c>
      <c r="T435" s="25" t="str">
        <f t="shared" si="111"/>
        <v/>
      </c>
      <c r="U435" s="25" t="str">
        <f t="shared" si="113"/>
        <v/>
      </c>
    </row>
    <row r="436" spans="2:21" s="5" customFormat="1" ht="18.75" customHeight="1" x14ac:dyDescent="0.3">
      <c r="B436" s="26"/>
      <c r="C436" s="22" t="str">
        <f>IF(B436="","",VLOOKUP(B436,LISTAS!$F$5:$G$1006,2,0))</f>
        <v/>
      </c>
      <c r="D436" s="35"/>
      <c r="E436" s="35"/>
      <c r="F436" s="35" t="str">
        <f t="shared" si="102"/>
        <v/>
      </c>
      <c r="H436" s="48" t="str">
        <f t="shared" si="112"/>
        <v/>
      </c>
      <c r="I436" s="63" t="str">
        <f t="shared" si="103"/>
        <v/>
      </c>
      <c r="J436" s="63" t="str">
        <f t="shared" si="104"/>
        <v/>
      </c>
      <c r="K436" s="48" t="str">
        <f t="shared" si="105"/>
        <v/>
      </c>
      <c r="L436" s="69" t="str">
        <f t="shared" si="106"/>
        <v/>
      </c>
      <c r="M436" s="67" t="str">
        <f t="shared" si="107"/>
        <v/>
      </c>
      <c r="N436" s="49">
        <v>8</v>
      </c>
      <c r="O436" s="28"/>
      <c r="P436" s="47" t="str">
        <f t="shared" si="108"/>
        <v/>
      </c>
      <c r="Q436" s="24" t="str">
        <f t="shared" si="109"/>
        <v/>
      </c>
      <c r="R436" s="24" t="str">
        <f>IF($L436="","",VLOOKUP(Q436,LISTAS!$F$5:$G$1006,2,0))</f>
        <v/>
      </c>
      <c r="S436" s="36" t="str">
        <f t="shared" si="110"/>
        <v/>
      </c>
      <c r="T436" s="25" t="str">
        <f t="shared" si="111"/>
        <v/>
      </c>
      <c r="U436" s="25" t="str">
        <f t="shared" si="113"/>
        <v/>
      </c>
    </row>
    <row r="437" spans="2:21" s="5" customFormat="1" ht="18.75" customHeight="1" x14ac:dyDescent="0.3">
      <c r="B437" s="26"/>
      <c r="C437" s="22" t="str">
        <f>IF(B437="","",VLOOKUP(B437,LISTAS!$F$5:$G$1006,2,0))</f>
        <v/>
      </c>
      <c r="D437" s="35"/>
      <c r="E437" s="35"/>
      <c r="F437" s="35" t="str">
        <f t="shared" si="102"/>
        <v/>
      </c>
      <c r="H437" s="48" t="str">
        <f t="shared" si="112"/>
        <v/>
      </c>
      <c r="I437" s="63" t="str">
        <f t="shared" si="103"/>
        <v/>
      </c>
      <c r="J437" s="63" t="str">
        <f t="shared" si="104"/>
        <v/>
      </c>
      <c r="K437" s="48" t="str">
        <f t="shared" si="105"/>
        <v/>
      </c>
      <c r="L437" s="69" t="str">
        <f t="shared" si="106"/>
        <v/>
      </c>
      <c r="M437" s="67" t="str">
        <f t="shared" si="107"/>
        <v/>
      </c>
      <c r="N437" s="49">
        <v>9</v>
      </c>
      <c r="O437" s="28"/>
      <c r="P437" s="47" t="str">
        <f t="shared" si="108"/>
        <v/>
      </c>
      <c r="Q437" s="24" t="str">
        <f t="shared" si="109"/>
        <v/>
      </c>
      <c r="R437" s="24" t="str">
        <f>IF($L437="","",VLOOKUP(Q437,LISTAS!$F$5:$G$1006,2,0))</f>
        <v/>
      </c>
      <c r="S437" s="36" t="str">
        <f t="shared" si="110"/>
        <v/>
      </c>
      <c r="T437" s="25" t="str">
        <f t="shared" si="111"/>
        <v/>
      </c>
      <c r="U437" s="25" t="str">
        <f t="shared" si="113"/>
        <v/>
      </c>
    </row>
    <row r="438" spans="2:21" s="5" customFormat="1" ht="18.75" customHeight="1" x14ac:dyDescent="0.3">
      <c r="B438" s="26"/>
      <c r="C438" s="22" t="str">
        <f>IF(B438="","",VLOOKUP(B438,LISTAS!$F$5:$G$1006,2,0))</f>
        <v/>
      </c>
      <c r="D438" s="35"/>
      <c r="E438" s="35"/>
      <c r="F438" s="35" t="str">
        <f t="shared" si="102"/>
        <v/>
      </c>
      <c r="H438" s="48" t="str">
        <f t="shared" si="112"/>
        <v/>
      </c>
      <c r="I438" s="63" t="str">
        <f t="shared" si="103"/>
        <v/>
      </c>
      <c r="J438" s="63" t="str">
        <f t="shared" si="104"/>
        <v/>
      </c>
      <c r="K438" s="48" t="str">
        <f t="shared" si="105"/>
        <v/>
      </c>
      <c r="L438" s="69" t="str">
        <f t="shared" si="106"/>
        <v/>
      </c>
      <c r="M438" s="67" t="str">
        <f t="shared" si="107"/>
        <v/>
      </c>
      <c r="N438" s="49">
        <v>10</v>
      </c>
      <c r="O438" s="28"/>
      <c r="P438" s="47" t="str">
        <f t="shared" si="108"/>
        <v/>
      </c>
      <c r="Q438" s="24" t="str">
        <f t="shared" si="109"/>
        <v/>
      </c>
      <c r="R438" s="24" t="str">
        <f>IF($L438="","",VLOOKUP(Q438,LISTAS!$F$5:$G$1006,2,0))</f>
        <v/>
      </c>
      <c r="S438" s="36" t="str">
        <f t="shared" si="110"/>
        <v/>
      </c>
      <c r="T438" s="25" t="str">
        <f t="shared" si="111"/>
        <v/>
      </c>
      <c r="U438" s="25" t="str">
        <f t="shared" si="113"/>
        <v/>
      </c>
    </row>
    <row r="439" spans="2:21" s="5" customFormat="1" ht="18.75" customHeight="1" x14ac:dyDescent="0.3">
      <c r="B439" s="26"/>
      <c r="C439" s="22" t="str">
        <f>IF(B439="","",VLOOKUP(B439,LISTAS!$F$5:$G$1006,2,0))</f>
        <v/>
      </c>
      <c r="D439" s="35"/>
      <c r="E439" s="35"/>
      <c r="F439" s="35" t="str">
        <f t="shared" si="102"/>
        <v/>
      </c>
      <c r="H439" s="48" t="str">
        <f t="shared" si="112"/>
        <v/>
      </c>
      <c r="I439" s="63" t="str">
        <f t="shared" si="103"/>
        <v/>
      </c>
      <c r="J439" s="63" t="str">
        <f t="shared" si="104"/>
        <v/>
      </c>
      <c r="K439" s="48" t="str">
        <f t="shared" si="105"/>
        <v/>
      </c>
      <c r="L439" s="69" t="str">
        <f t="shared" si="106"/>
        <v/>
      </c>
      <c r="M439" s="67" t="str">
        <f t="shared" si="107"/>
        <v/>
      </c>
      <c r="N439" s="49">
        <v>11</v>
      </c>
      <c r="O439" s="28"/>
      <c r="P439" s="47" t="str">
        <f t="shared" si="108"/>
        <v/>
      </c>
      <c r="Q439" s="24" t="str">
        <f t="shared" si="109"/>
        <v/>
      </c>
      <c r="R439" s="24" t="str">
        <f>IF($L439="","",VLOOKUP(Q439,LISTAS!$F$5:$G$1006,2,0))</f>
        <v/>
      </c>
      <c r="S439" s="36" t="str">
        <f t="shared" si="110"/>
        <v/>
      </c>
      <c r="T439" s="25" t="str">
        <f t="shared" si="111"/>
        <v/>
      </c>
      <c r="U439" s="25" t="str">
        <f t="shared" si="113"/>
        <v/>
      </c>
    </row>
    <row r="440" spans="2:21" s="5" customFormat="1" ht="18.75" customHeight="1" x14ac:dyDescent="0.3">
      <c r="B440" s="26"/>
      <c r="C440" s="22" t="str">
        <f>IF(B440="","",VLOOKUP(B440,LISTAS!$F$5:$G$1006,2,0))</f>
        <v/>
      </c>
      <c r="D440" s="35"/>
      <c r="E440" s="35"/>
      <c r="F440" s="35" t="str">
        <f t="shared" si="102"/>
        <v/>
      </c>
      <c r="H440" s="48" t="str">
        <f t="shared" si="112"/>
        <v/>
      </c>
      <c r="I440" s="63" t="str">
        <f t="shared" si="103"/>
        <v/>
      </c>
      <c r="J440" s="63" t="str">
        <f t="shared" si="104"/>
        <v/>
      </c>
      <c r="K440" s="48" t="str">
        <f t="shared" si="105"/>
        <v/>
      </c>
      <c r="L440" s="69" t="str">
        <f t="shared" si="106"/>
        <v/>
      </c>
      <c r="M440" s="67" t="str">
        <f t="shared" si="107"/>
        <v/>
      </c>
      <c r="N440" s="49">
        <v>12</v>
      </c>
      <c r="O440" s="28"/>
      <c r="P440" s="47" t="str">
        <f t="shared" si="108"/>
        <v/>
      </c>
      <c r="Q440" s="24" t="str">
        <f t="shared" si="109"/>
        <v/>
      </c>
      <c r="R440" s="24" t="str">
        <f>IF($L440="","",VLOOKUP(Q440,LISTAS!$F$5:$G$1006,2,0))</f>
        <v/>
      </c>
      <c r="S440" s="36" t="str">
        <f t="shared" si="110"/>
        <v/>
      </c>
      <c r="T440" s="25" t="str">
        <f t="shared" si="111"/>
        <v/>
      </c>
      <c r="U440" s="25" t="str">
        <f t="shared" si="113"/>
        <v/>
      </c>
    </row>
    <row r="441" spans="2:21" s="5" customFormat="1" ht="18.75" customHeight="1" x14ac:dyDescent="0.3">
      <c r="B441" s="26"/>
      <c r="C441" s="22" t="str">
        <f>IF(B441="","",VLOOKUP(B441,LISTAS!$F$5:$G$1006,2,0))</f>
        <v/>
      </c>
      <c r="D441" s="35"/>
      <c r="E441" s="35"/>
      <c r="F441" s="35" t="str">
        <f t="shared" si="102"/>
        <v/>
      </c>
      <c r="H441" s="48" t="str">
        <f t="shared" si="112"/>
        <v/>
      </c>
      <c r="I441" s="63" t="str">
        <f t="shared" si="103"/>
        <v/>
      </c>
      <c r="J441" s="63" t="str">
        <f t="shared" si="104"/>
        <v/>
      </c>
      <c r="K441" s="48" t="str">
        <f t="shared" si="105"/>
        <v/>
      </c>
      <c r="L441" s="69" t="str">
        <f t="shared" si="106"/>
        <v/>
      </c>
      <c r="M441" s="67" t="str">
        <f t="shared" si="107"/>
        <v/>
      </c>
      <c r="N441" s="49">
        <v>13</v>
      </c>
      <c r="O441" s="28"/>
      <c r="P441" s="47" t="str">
        <f t="shared" si="108"/>
        <v/>
      </c>
      <c r="Q441" s="24" t="str">
        <f t="shared" si="109"/>
        <v/>
      </c>
      <c r="R441" s="24" t="str">
        <f>IF($L441="","",VLOOKUP(Q441,LISTAS!$F$5:$G$1006,2,0))</f>
        <v/>
      </c>
      <c r="S441" s="36" t="str">
        <f t="shared" si="110"/>
        <v/>
      </c>
      <c r="T441" s="25" t="str">
        <f t="shared" si="111"/>
        <v/>
      </c>
      <c r="U441" s="25" t="str">
        <f t="shared" si="113"/>
        <v/>
      </c>
    </row>
    <row r="442" spans="2:21" s="5" customFormat="1" ht="18.75" customHeight="1" x14ac:dyDescent="0.3">
      <c r="B442" s="26"/>
      <c r="C442" s="22" t="str">
        <f>IF(B442="","",VLOOKUP(B442,LISTAS!$F$5:$G$1006,2,0))</f>
        <v/>
      </c>
      <c r="D442" s="35"/>
      <c r="E442" s="35"/>
      <c r="F442" s="35" t="str">
        <f t="shared" si="102"/>
        <v/>
      </c>
      <c r="H442" s="48" t="str">
        <f t="shared" si="112"/>
        <v/>
      </c>
      <c r="I442" s="63" t="str">
        <f t="shared" si="103"/>
        <v/>
      </c>
      <c r="J442" s="63" t="str">
        <f t="shared" si="104"/>
        <v/>
      </c>
      <c r="K442" s="48" t="str">
        <f t="shared" si="105"/>
        <v/>
      </c>
      <c r="L442" s="69" t="str">
        <f t="shared" si="106"/>
        <v/>
      </c>
      <c r="M442" s="67" t="str">
        <f t="shared" si="107"/>
        <v/>
      </c>
      <c r="N442" s="49">
        <v>14</v>
      </c>
      <c r="O442" s="28"/>
      <c r="P442" s="47" t="str">
        <f t="shared" si="108"/>
        <v/>
      </c>
      <c r="Q442" s="24" t="str">
        <f t="shared" si="109"/>
        <v/>
      </c>
      <c r="R442" s="24" t="str">
        <f>IF($L442="","",VLOOKUP(Q442,LISTAS!$F$5:$G$1006,2,0))</f>
        <v/>
      </c>
      <c r="S442" s="36" t="str">
        <f t="shared" si="110"/>
        <v/>
      </c>
      <c r="T442" s="25" t="str">
        <f t="shared" si="111"/>
        <v/>
      </c>
      <c r="U442" s="25" t="str">
        <f t="shared" si="113"/>
        <v/>
      </c>
    </row>
    <row r="443" spans="2:21" s="5" customFormat="1" ht="18.75" customHeight="1" x14ac:dyDescent="0.3">
      <c r="B443" s="26"/>
      <c r="C443" s="22" t="str">
        <f>IF(B443="","",VLOOKUP(B443,LISTAS!$F$5:$G$1006,2,0))</f>
        <v/>
      </c>
      <c r="D443" s="35"/>
      <c r="E443" s="35"/>
      <c r="F443" s="35" t="str">
        <f t="shared" si="102"/>
        <v/>
      </c>
      <c r="H443" s="48" t="str">
        <f t="shared" si="112"/>
        <v/>
      </c>
      <c r="I443" s="63" t="str">
        <f t="shared" si="103"/>
        <v/>
      </c>
      <c r="J443" s="63" t="str">
        <f t="shared" si="104"/>
        <v/>
      </c>
      <c r="K443" s="48" t="str">
        <f t="shared" si="105"/>
        <v/>
      </c>
      <c r="L443" s="69" t="str">
        <f t="shared" si="106"/>
        <v/>
      </c>
      <c r="M443" s="67" t="str">
        <f t="shared" si="107"/>
        <v/>
      </c>
      <c r="N443" s="49">
        <v>15</v>
      </c>
      <c r="O443" s="28"/>
      <c r="P443" s="47" t="str">
        <f t="shared" si="108"/>
        <v/>
      </c>
      <c r="Q443" s="24" t="str">
        <f t="shared" si="109"/>
        <v/>
      </c>
      <c r="R443" s="24" t="str">
        <f>IF($L443="","",VLOOKUP(Q443,LISTAS!$F$5:$G$1006,2,0))</f>
        <v/>
      </c>
      <c r="S443" s="36" t="str">
        <f t="shared" si="110"/>
        <v/>
      </c>
      <c r="T443" s="25" t="str">
        <f t="shared" si="111"/>
        <v/>
      </c>
      <c r="U443" s="25" t="str">
        <f t="shared" si="113"/>
        <v/>
      </c>
    </row>
    <row r="444" spans="2:21" s="5" customFormat="1" ht="18.75" customHeight="1" x14ac:dyDescent="0.3">
      <c r="B444" s="26"/>
      <c r="C444" s="22" t="str">
        <f>IF(B444="","",VLOOKUP(B444,LISTAS!$F$5:$G$1006,2,0))</f>
        <v/>
      </c>
      <c r="D444" s="35"/>
      <c r="E444" s="35"/>
      <c r="F444" s="35" t="str">
        <f t="shared" si="102"/>
        <v/>
      </c>
      <c r="H444" s="48" t="str">
        <f t="shared" si="112"/>
        <v/>
      </c>
      <c r="I444" s="63" t="str">
        <f t="shared" si="103"/>
        <v/>
      </c>
      <c r="J444" s="63" t="str">
        <f t="shared" si="104"/>
        <v/>
      </c>
      <c r="K444" s="48" t="str">
        <f t="shared" si="105"/>
        <v/>
      </c>
      <c r="L444" s="69" t="str">
        <f t="shared" si="106"/>
        <v/>
      </c>
      <c r="M444" s="67" t="str">
        <f t="shared" si="107"/>
        <v/>
      </c>
      <c r="N444" s="49">
        <v>16</v>
      </c>
      <c r="O444" s="28"/>
      <c r="P444" s="47" t="str">
        <f t="shared" si="108"/>
        <v/>
      </c>
      <c r="Q444" s="24" t="str">
        <f t="shared" si="109"/>
        <v/>
      </c>
      <c r="R444" s="24" t="str">
        <f>IF($L444="","",VLOOKUP(Q444,LISTAS!$F$5:$G$1006,2,0))</f>
        <v/>
      </c>
      <c r="S444" s="36" t="str">
        <f t="shared" si="110"/>
        <v/>
      </c>
      <c r="T444" s="25" t="str">
        <f t="shared" si="111"/>
        <v/>
      </c>
      <c r="U444" s="25" t="str">
        <f t="shared" si="113"/>
        <v/>
      </c>
    </row>
    <row r="445" spans="2:21" s="5" customFormat="1" ht="18.75" customHeight="1" x14ac:dyDescent="0.3">
      <c r="B445" s="26"/>
      <c r="C445" s="22" t="str">
        <f>IF(B445="","",VLOOKUP(B445,LISTAS!$F$5:$G$1006,2,0))</f>
        <v/>
      </c>
      <c r="D445" s="35"/>
      <c r="E445" s="35"/>
      <c r="F445" s="35" t="str">
        <f t="shared" si="102"/>
        <v/>
      </c>
      <c r="H445" s="48" t="str">
        <f t="shared" si="112"/>
        <v/>
      </c>
      <c r="I445" s="63" t="str">
        <f t="shared" si="103"/>
        <v/>
      </c>
      <c r="J445" s="63" t="str">
        <f t="shared" si="104"/>
        <v/>
      </c>
      <c r="K445" s="48" t="str">
        <f t="shared" si="105"/>
        <v/>
      </c>
      <c r="L445" s="69" t="str">
        <f t="shared" si="106"/>
        <v/>
      </c>
      <c r="M445" s="67" t="str">
        <f t="shared" si="107"/>
        <v/>
      </c>
      <c r="N445" s="49">
        <v>17</v>
      </c>
      <c r="O445" s="28"/>
      <c r="P445" s="47" t="str">
        <f t="shared" si="108"/>
        <v/>
      </c>
      <c r="Q445" s="24" t="str">
        <f t="shared" si="109"/>
        <v/>
      </c>
      <c r="R445" s="24" t="str">
        <f>IF($L445="","",VLOOKUP(Q445,LISTAS!$F$5:$G$1006,2,0))</f>
        <v/>
      </c>
      <c r="S445" s="36" t="str">
        <f t="shared" si="110"/>
        <v/>
      </c>
      <c r="T445" s="25" t="str">
        <f t="shared" si="111"/>
        <v/>
      </c>
      <c r="U445" s="25" t="str">
        <f t="shared" si="113"/>
        <v/>
      </c>
    </row>
    <row r="446" spans="2:21" s="5" customFormat="1" ht="18.75" customHeight="1" x14ac:dyDescent="0.3">
      <c r="B446" s="26"/>
      <c r="C446" s="22" t="str">
        <f>IF(B446="","",VLOOKUP(B446,LISTAS!$F$5:$G$1006,2,0))</f>
        <v/>
      </c>
      <c r="D446" s="35"/>
      <c r="E446" s="35"/>
      <c r="F446" s="35" t="str">
        <f t="shared" si="102"/>
        <v/>
      </c>
      <c r="H446" s="48" t="str">
        <f t="shared" si="112"/>
        <v/>
      </c>
      <c r="I446" s="63" t="str">
        <f t="shared" si="103"/>
        <v/>
      </c>
      <c r="J446" s="63" t="str">
        <f t="shared" si="104"/>
        <v/>
      </c>
      <c r="K446" s="48" t="str">
        <f t="shared" si="105"/>
        <v/>
      </c>
      <c r="L446" s="69" t="str">
        <f t="shared" si="106"/>
        <v/>
      </c>
      <c r="M446" s="67" t="str">
        <f t="shared" si="107"/>
        <v/>
      </c>
      <c r="N446" s="49">
        <v>18</v>
      </c>
      <c r="O446" s="28"/>
      <c r="P446" s="47" t="str">
        <f t="shared" si="108"/>
        <v/>
      </c>
      <c r="Q446" s="24" t="str">
        <f t="shared" si="109"/>
        <v/>
      </c>
      <c r="R446" s="24" t="str">
        <f>IF($L446="","",VLOOKUP(Q446,LISTAS!$F$5:$G$1006,2,0))</f>
        <v/>
      </c>
      <c r="S446" s="36" t="str">
        <f t="shared" si="110"/>
        <v/>
      </c>
      <c r="T446" s="25" t="str">
        <f t="shared" si="111"/>
        <v/>
      </c>
      <c r="U446" s="25" t="str">
        <f t="shared" si="113"/>
        <v/>
      </c>
    </row>
    <row r="447" spans="2:21" s="5" customFormat="1" ht="18.75" customHeight="1" x14ac:dyDescent="0.3">
      <c r="B447" s="26"/>
      <c r="C447" s="22" t="str">
        <f>IF(B447="","",VLOOKUP(B447,LISTAS!$F$5:$G$1006,2,0))</f>
        <v/>
      </c>
      <c r="D447" s="35"/>
      <c r="E447" s="35"/>
      <c r="F447" s="35" t="str">
        <f t="shared" si="102"/>
        <v/>
      </c>
      <c r="H447" s="48" t="str">
        <f t="shared" si="112"/>
        <v/>
      </c>
      <c r="I447" s="63" t="str">
        <f t="shared" si="103"/>
        <v/>
      </c>
      <c r="J447" s="63" t="str">
        <f t="shared" si="104"/>
        <v/>
      </c>
      <c r="K447" s="48" t="str">
        <f t="shared" si="105"/>
        <v/>
      </c>
      <c r="L447" s="69" t="str">
        <f t="shared" si="106"/>
        <v/>
      </c>
      <c r="M447" s="67" t="str">
        <f t="shared" si="107"/>
        <v/>
      </c>
      <c r="N447" s="49">
        <v>19</v>
      </c>
      <c r="O447" s="28"/>
      <c r="P447" s="47" t="str">
        <f t="shared" si="108"/>
        <v/>
      </c>
      <c r="Q447" s="24" t="str">
        <f t="shared" si="109"/>
        <v/>
      </c>
      <c r="R447" s="24" t="str">
        <f>IF($L447="","",VLOOKUP(Q447,LISTAS!$F$5:$G$1006,2,0))</f>
        <v/>
      </c>
      <c r="S447" s="36" t="str">
        <f t="shared" si="110"/>
        <v/>
      </c>
      <c r="T447" s="25" t="str">
        <f t="shared" si="111"/>
        <v/>
      </c>
      <c r="U447" s="25" t="str">
        <f t="shared" si="113"/>
        <v/>
      </c>
    </row>
    <row r="448" spans="2:21" s="5" customFormat="1" ht="18.75" customHeight="1" x14ac:dyDescent="0.3">
      <c r="B448" s="26"/>
      <c r="C448" s="22" t="str">
        <f>IF(B448="","",VLOOKUP(B448,LISTAS!$F$5:$G$1006,2,0))</f>
        <v/>
      </c>
      <c r="D448" s="35"/>
      <c r="E448" s="35"/>
      <c r="F448" s="35" t="str">
        <f t="shared" si="102"/>
        <v/>
      </c>
      <c r="H448" s="48" t="str">
        <f t="shared" si="112"/>
        <v/>
      </c>
      <c r="I448" s="63" t="str">
        <f t="shared" si="103"/>
        <v/>
      </c>
      <c r="J448" s="63" t="str">
        <f t="shared" si="104"/>
        <v/>
      </c>
      <c r="K448" s="48" t="str">
        <f t="shared" si="105"/>
        <v/>
      </c>
      <c r="L448" s="69" t="str">
        <f t="shared" si="106"/>
        <v/>
      </c>
      <c r="M448" s="67" t="str">
        <f t="shared" si="107"/>
        <v/>
      </c>
      <c r="N448" s="49">
        <v>20</v>
      </c>
      <c r="O448" s="28"/>
      <c r="P448" s="47" t="str">
        <f t="shared" si="108"/>
        <v/>
      </c>
      <c r="Q448" s="24" t="str">
        <f t="shared" si="109"/>
        <v/>
      </c>
      <c r="R448" s="24" t="str">
        <f>IF($L448="","",VLOOKUP(Q448,LISTAS!$F$5:$G$1006,2,0))</f>
        <v/>
      </c>
      <c r="S448" s="36" t="str">
        <f t="shared" si="110"/>
        <v/>
      </c>
      <c r="T448" s="25" t="str">
        <f t="shared" si="111"/>
        <v/>
      </c>
      <c r="U448" s="25" t="str">
        <f t="shared" si="113"/>
        <v/>
      </c>
    </row>
    <row r="449" spans="2:21" ht="16.5" x14ac:dyDescent="0.3">
      <c r="B449" s="26"/>
      <c r="C449" s="22" t="str">
        <f>IF(B449="","",VLOOKUP(B449,LISTAS!$F$5:$G$1006,2,0))</f>
        <v/>
      </c>
      <c r="D449" s="35"/>
      <c r="E449" s="35"/>
      <c r="F449" s="35" t="str">
        <f t="shared" si="102"/>
        <v/>
      </c>
      <c r="G449" s="5"/>
      <c r="H449" s="48" t="str">
        <f t="shared" si="112"/>
        <v/>
      </c>
      <c r="I449" s="63" t="str">
        <f t="shared" si="103"/>
        <v/>
      </c>
      <c r="J449" s="63" t="str">
        <f t="shared" si="104"/>
        <v/>
      </c>
      <c r="K449" s="48" t="str">
        <f t="shared" si="105"/>
        <v/>
      </c>
      <c r="L449" s="69" t="str">
        <f t="shared" si="106"/>
        <v/>
      </c>
      <c r="M449" s="67" t="str">
        <f t="shared" si="107"/>
        <v/>
      </c>
      <c r="N449" s="49">
        <v>21</v>
      </c>
      <c r="O449" s="28"/>
      <c r="P449" s="47" t="str">
        <f t="shared" si="108"/>
        <v/>
      </c>
      <c r="Q449" s="24" t="str">
        <f t="shared" si="109"/>
        <v/>
      </c>
      <c r="R449" s="24" t="str">
        <f>IF($L449="","",VLOOKUP(Q449,LISTAS!$F$5:$G$1006,2,0))</f>
        <v/>
      </c>
      <c r="S449" s="36" t="str">
        <f t="shared" si="110"/>
        <v/>
      </c>
      <c r="T449" s="25" t="str">
        <f t="shared" si="111"/>
        <v/>
      </c>
      <c r="U449" s="25" t="str">
        <f t="shared" si="113"/>
        <v/>
      </c>
    </row>
    <row r="450" spans="2:21" ht="16.5" x14ac:dyDescent="0.3">
      <c r="B450" s="26"/>
      <c r="C450" s="22" t="str">
        <f>IF(B450="","",VLOOKUP(B450,LISTAS!$F$5:$G$1006,2,0))</f>
        <v/>
      </c>
      <c r="D450" s="35"/>
      <c r="E450" s="35"/>
      <c r="F450" s="35" t="str">
        <f t="shared" si="102"/>
        <v/>
      </c>
      <c r="G450" s="5"/>
      <c r="H450" s="48" t="str">
        <f t="shared" si="112"/>
        <v/>
      </c>
      <c r="I450" s="63" t="str">
        <f t="shared" si="103"/>
        <v/>
      </c>
      <c r="J450" s="63" t="str">
        <f t="shared" si="104"/>
        <v/>
      </c>
      <c r="K450" s="48" t="str">
        <f t="shared" si="105"/>
        <v/>
      </c>
      <c r="L450" s="69" t="str">
        <f t="shared" si="106"/>
        <v/>
      </c>
      <c r="M450" s="67" t="str">
        <f t="shared" si="107"/>
        <v/>
      </c>
      <c r="N450" s="49">
        <v>22</v>
      </c>
      <c r="O450" s="28"/>
      <c r="P450" s="47" t="str">
        <f t="shared" si="108"/>
        <v/>
      </c>
      <c r="Q450" s="24" t="str">
        <f t="shared" si="109"/>
        <v/>
      </c>
      <c r="R450" s="24" t="str">
        <f>IF($L450="","",VLOOKUP(Q450,LISTAS!$F$5:$G$1006,2,0))</f>
        <v/>
      </c>
      <c r="S450" s="36" t="str">
        <f t="shared" si="110"/>
        <v/>
      </c>
      <c r="T450" s="25" t="str">
        <f t="shared" si="111"/>
        <v/>
      </c>
      <c r="U450" s="25" t="str">
        <f t="shared" si="113"/>
        <v/>
      </c>
    </row>
    <row r="451" spans="2:21" ht="16.5" x14ac:dyDescent="0.3">
      <c r="B451" s="26"/>
      <c r="C451" s="22" t="str">
        <f>IF(B451="","",VLOOKUP(B451,LISTAS!$F$5:$G$1006,2,0))</f>
        <v/>
      </c>
      <c r="D451" s="35"/>
      <c r="E451" s="35"/>
      <c r="F451" s="35" t="str">
        <f t="shared" si="102"/>
        <v/>
      </c>
      <c r="G451" s="5"/>
      <c r="H451" s="48" t="str">
        <f t="shared" si="112"/>
        <v/>
      </c>
      <c r="I451" s="63" t="str">
        <f t="shared" si="103"/>
        <v/>
      </c>
      <c r="J451" s="63" t="str">
        <f t="shared" si="104"/>
        <v/>
      </c>
      <c r="K451" s="48" t="str">
        <f t="shared" si="105"/>
        <v/>
      </c>
      <c r="L451" s="69" t="str">
        <f t="shared" si="106"/>
        <v/>
      </c>
      <c r="M451" s="67" t="str">
        <f t="shared" si="107"/>
        <v/>
      </c>
      <c r="N451" s="49">
        <v>23</v>
      </c>
      <c r="O451" s="28"/>
      <c r="P451" s="47" t="str">
        <f t="shared" si="108"/>
        <v/>
      </c>
      <c r="Q451" s="24" t="str">
        <f t="shared" si="109"/>
        <v/>
      </c>
      <c r="R451" s="24" t="str">
        <f>IF($L451="","",VLOOKUP(Q451,LISTAS!$F$5:$G$1006,2,0))</f>
        <v/>
      </c>
      <c r="S451" s="36" t="str">
        <f t="shared" si="110"/>
        <v/>
      </c>
      <c r="T451" s="25" t="str">
        <f t="shared" si="111"/>
        <v/>
      </c>
      <c r="U451" s="25" t="str">
        <f t="shared" si="113"/>
        <v/>
      </c>
    </row>
    <row r="452" spans="2:21" ht="16.5" x14ac:dyDescent="0.3">
      <c r="B452" s="26"/>
      <c r="C452" s="22" t="str">
        <f>IF(B452="","",VLOOKUP(B452,LISTAS!$F$5:$G$1006,2,0))</f>
        <v/>
      </c>
      <c r="D452" s="35"/>
      <c r="E452" s="35"/>
      <c r="F452" s="35" t="str">
        <f t="shared" si="102"/>
        <v/>
      </c>
      <c r="G452" s="5"/>
      <c r="H452" s="48" t="str">
        <f t="shared" si="112"/>
        <v/>
      </c>
      <c r="I452" s="63" t="str">
        <f t="shared" si="103"/>
        <v/>
      </c>
      <c r="J452" s="63" t="str">
        <f t="shared" si="104"/>
        <v/>
      </c>
      <c r="K452" s="48" t="str">
        <f t="shared" si="105"/>
        <v/>
      </c>
      <c r="L452" s="69" t="str">
        <f t="shared" si="106"/>
        <v/>
      </c>
      <c r="M452" s="67" t="str">
        <f t="shared" si="107"/>
        <v/>
      </c>
      <c r="N452" s="49">
        <v>24</v>
      </c>
      <c r="O452" s="28"/>
      <c r="P452" s="47" t="str">
        <f t="shared" si="108"/>
        <v/>
      </c>
      <c r="Q452" s="24" t="str">
        <f t="shared" si="109"/>
        <v/>
      </c>
      <c r="R452" s="24" t="str">
        <f>IF($L452="","",VLOOKUP(Q452,LISTAS!$F$5:$G$1006,2,0))</f>
        <v/>
      </c>
      <c r="S452" s="36" t="str">
        <f t="shared" si="110"/>
        <v/>
      </c>
      <c r="T452" s="25" t="str">
        <f t="shared" si="111"/>
        <v/>
      </c>
      <c r="U452" s="25" t="str">
        <f t="shared" si="113"/>
        <v/>
      </c>
    </row>
    <row r="453" spans="2:21" ht="16.5" x14ac:dyDescent="0.3">
      <c r="B453" s="26"/>
      <c r="C453" s="22" t="str">
        <f>IF(B453="","",VLOOKUP(B453,LISTAS!$F$5:$G$1006,2,0))</f>
        <v/>
      </c>
      <c r="D453" s="35"/>
      <c r="E453" s="35"/>
      <c r="F453" s="35" t="str">
        <f t="shared" si="102"/>
        <v/>
      </c>
      <c r="G453" s="5"/>
      <c r="H453" s="48" t="str">
        <f t="shared" si="112"/>
        <v/>
      </c>
      <c r="I453" s="63" t="str">
        <f t="shared" si="103"/>
        <v/>
      </c>
      <c r="J453" s="63" t="str">
        <f t="shared" si="104"/>
        <v/>
      </c>
      <c r="K453" s="48" t="str">
        <f t="shared" si="105"/>
        <v/>
      </c>
      <c r="L453" s="69" t="str">
        <f t="shared" si="106"/>
        <v/>
      </c>
      <c r="M453" s="67" t="str">
        <f t="shared" si="107"/>
        <v/>
      </c>
      <c r="N453" s="49">
        <v>25</v>
      </c>
      <c r="O453" s="28"/>
      <c r="P453" s="47" t="str">
        <f t="shared" si="108"/>
        <v/>
      </c>
      <c r="Q453" s="24" t="str">
        <f t="shared" si="109"/>
        <v/>
      </c>
      <c r="R453" s="24" t="str">
        <f>IF($L453="","",VLOOKUP(Q453,LISTAS!$F$5:$G$1006,2,0))</f>
        <v/>
      </c>
      <c r="S453" s="36" t="str">
        <f t="shared" si="110"/>
        <v/>
      </c>
      <c r="T453" s="25" t="str">
        <f t="shared" si="111"/>
        <v/>
      </c>
      <c r="U453" s="25" t="str">
        <f t="shared" si="113"/>
        <v/>
      </c>
    </row>
    <row r="454" spans="2:21" ht="16.5" x14ac:dyDescent="0.3">
      <c r="B454" s="26"/>
      <c r="C454" s="22" t="str">
        <f>IF(B454="","",VLOOKUP(B454,LISTAS!$F$5:$G$1006,2,0))</f>
        <v/>
      </c>
      <c r="D454" s="35"/>
      <c r="E454" s="35"/>
      <c r="F454" s="35" t="str">
        <f t="shared" si="102"/>
        <v/>
      </c>
      <c r="G454" s="5"/>
      <c r="H454" s="48" t="str">
        <f t="shared" si="112"/>
        <v/>
      </c>
      <c r="I454" s="63" t="str">
        <f t="shared" si="103"/>
        <v/>
      </c>
      <c r="J454" s="63" t="str">
        <f t="shared" si="104"/>
        <v/>
      </c>
      <c r="K454" s="48" t="str">
        <f t="shared" si="105"/>
        <v/>
      </c>
      <c r="L454" s="69" t="str">
        <f t="shared" si="106"/>
        <v/>
      </c>
      <c r="M454" s="67" t="str">
        <f t="shared" si="107"/>
        <v/>
      </c>
      <c r="N454" s="49">
        <v>26</v>
      </c>
      <c r="O454" s="28"/>
      <c r="P454" s="47" t="str">
        <f t="shared" si="108"/>
        <v/>
      </c>
      <c r="Q454" s="24" t="str">
        <f t="shared" si="109"/>
        <v/>
      </c>
      <c r="R454" s="24" t="str">
        <f>IF($L454="","",VLOOKUP(Q454,LISTAS!$F$5:$G$1006,2,0))</f>
        <v/>
      </c>
      <c r="S454" s="36" t="str">
        <f t="shared" si="110"/>
        <v/>
      </c>
      <c r="T454" s="25" t="str">
        <f t="shared" si="111"/>
        <v/>
      </c>
      <c r="U454" s="25" t="str">
        <f t="shared" si="113"/>
        <v/>
      </c>
    </row>
    <row r="455" spans="2:21" ht="16.5" x14ac:dyDescent="0.3">
      <c r="B455" s="26"/>
      <c r="C455" s="22" t="str">
        <f>IF(B455="","",VLOOKUP(B455,LISTAS!$F$5:$G$1006,2,0))</f>
        <v/>
      </c>
      <c r="D455" s="35"/>
      <c r="E455" s="35"/>
      <c r="F455" s="35" t="str">
        <f t="shared" si="102"/>
        <v/>
      </c>
      <c r="G455" s="5"/>
      <c r="H455" s="48" t="str">
        <f t="shared" si="112"/>
        <v/>
      </c>
      <c r="I455" s="63" t="str">
        <f t="shared" si="103"/>
        <v/>
      </c>
      <c r="J455" s="63" t="str">
        <f t="shared" si="104"/>
        <v/>
      </c>
      <c r="K455" s="48" t="str">
        <f t="shared" si="105"/>
        <v/>
      </c>
      <c r="L455" s="69" t="str">
        <f t="shared" si="106"/>
        <v/>
      </c>
      <c r="M455" s="67" t="str">
        <f t="shared" si="107"/>
        <v/>
      </c>
      <c r="N455" s="49">
        <v>27</v>
      </c>
      <c r="O455" s="28"/>
      <c r="P455" s="47" t="str">
        <f t="shared" si="108"/>
        <v/>
      </c>
      <c r="Q455" s="24" t="str">
        <f t="shared" si="109"/>
        <v/>
      </c>
      <c r="R455" s="24" t="str">
        <f>IF($L455="","",VLOOKUP(Q455,LISTAS!$F$5:$G$1006,2,0))</f>
        <v/>
      </c>
      <c r="S455" s="36" t="str">
        <f t="shared" si="110"/>
        <v/>
      </c>
      <c r="T455" s="25" t="str">
        <f t="shared" si="111"/>
        <v/>
      </c>
      <c r="U455" s="25" t="str">
        <f t="shared" si="113"/>
        <v/>
      </c>
    </row>
    <row r="456" spans="2:21" ht="16.5" x14ac:dyDescent="0.3">
      <c r="B456" s="26"/>
      <c r="C456" s="22" t="str">
        <f>IF(B456="","",VLOOKUP(B456,LISTAS!$F$5:$G$1006,2,0))</f>
        <v/>
      </c>
      <c r="D456" s="35"/>
      <c r="E456" s="35"/>
      <c r="F456" s="35" t="str">
        <f t="shared" si="102"/>
        <v/>
      </c>
      <c r="G456" s="5"/>
      <c r="H456" s="48" t="str">
        <f t="shared" si="112"/>
        <v/>
      </c>
      <c r="I456" s="63" t="str">
        <f t="shared" si="103"/>
        <v/>
      </c>
      <c r="J456" s="63" t="str">
        <f t="shared" si="104"/>
        <v/>
      </c>
      <c r="K456" s="48" t="str">
        <f t="shared" si="105"/>
        <v/>
      </c>
      <c r="L456" s="69" t="str">
        <f t="shared" si="106"/>
        <v/>
      </c>
      <c r="M456" s="67" t="str">
        <f t="shared" si="107"/>
        <v/>
      </c>
      <c r="N456" s="49">
        <v>28</v>
      </c>
      <c r="O456" s="28"/>
      <c r="P456" s="47" t="str">
        <f t="shared" si="108"/>
        <v/>
      </c>
      <c r="Q456" s="24" t="str">
        <f t="shared" si="109"/>
        <v/>
      </c>
      <c r="R456" s="24" t="str">
        <f>IF($L456="","",VLOOKUP(Q456,LISTAS!$F$5:$G$1006,2,0))</f>
        <v/>
      </c>
      <c r="S456" s="36" t="str">
        <f t="shared" si="110"/>
        <v/>
      </c>
      <c r="T456" s="25" t="str">
        <f t="shared" si="111"/>
        <v/>
      </c>
      <c r="U456" s="25" t="str">
        <f t="shared" si="113"/>
        <v/>
      </c>
    </row>
    <row r="457" spans="2:21" ht="16.5" x14ac:dyDescent="0.3">
      <c r="B457" s="26"/>
      <c r="C457" s="22" t="str">
        <f>IF(B457="","",VLOOKUP(B457,LISTAS!$F$5:$G$1006,2,0))</f>
        <v/>
      </c>
      <c r="D457" s="35"/>
      <c r="E457" s="35"/>
      <c r="F457" s="35" t="str">
        <f t="shared" si="102"/>
        <v/>
      </c>
      <c r="G457" s="5"/>
      <c r="H457" s="48" t="str">
        <f t="shared" si="112"/>
        <v/>
      </c>
      <c r="I457" s="63" t="str">
        <f t="shared" si="103"/>
        <v/>
      </c>
      <c r="J457" s="63" t="str">
        <f t="shared" si="104"/>
        <v/>
      </c>
      <c r="K457" s="48" t="str">
        <f t="shared" si="105"/>
        <v/>
      </c>
      <c r="L457" s="69" t="str">
        <f t="shared" si="106"/>
        <v/>
      </c>
      <c r="M457" s="67" t="str">
        <f t="shared" si="107"/>
        <v/>
      </c>
      <c r="N457" s="49">
        <v>29</v>
      </c>
      <c r="O457" s="28"/>
      <c r="P457" s="47" t="str">
        <f t="shared" si="108"/>
        <v/>
      </c>
      <c r="Q457" s="24" t="str">
        <f t="shared" si="109"/>
        <v/>
      </c>
      <c r="R457" s="24" t="str">
        <f>IF($L457="","",VLOOKUP(Q457,LISTAS!$F$5:$G$1006,2,0))</f>
        <v/>
      </c>
      <c r="S457" s="36" t="str">
        <f t="shared" si="110"/>
        <v/>
      </c>
      <c r="T457" s="25" t="str">
        <f t="shared" si="111"/>
        <v/>
      </c>
      <c r="U457" s="25" t="str">
        <f t="shared" si="113"/>
        <v/>
      </c>
    </row>
    <row r="458" spans="2:21" ht="16.5" x14ac:dyDescent="0.3">
      <c r="B458" s="26"/>
      <c r="C458" s="22" t="str">
        <f>IF(B458="","",VLOOKUP(B458,LISTAS!$F$5:$G$1006,2,0))</f>
        <v/>
      </c>
      <c r="D458" s="35"/>
      <c r="E458" s="35"/>
      <c r="F458" s="35" t="str">
        <f t="shared" si="102"/>
        <v/>
      </c>
      <c r="G458" s="5"/>
      <c r="H458" s="48" t="str">
        <f t="shared" si="112"/>
        <v/>
      </c>
      <c r="I458" s="63" t="str">
        <f t="shared" si="103"/>
        <v/>
      </c>
      <c r="J458" s="63" t="str">
        <f t="shared" si="104"/>
        <v/>
      </c>
      <c r="K458" s="48" t="str">
        <f t="shared" si="105"/>
        <v/>
      </c>
      <c r="L458" s="69" t="str">
        <f t="shared" si="106"/>
        <v/>
      </c>
      <c r="M458" s="67" t="str">
        <f t="shared" si="107"/>
        <v/>
      </c>
      <c r="N458" s="49">
        <v>30</v>
      </c>
      <c r="O458" s="28"/>
      <c r="P458" s="47" t="str">
        <f t="shared" si="108"/>
        <v/>
      </c>
      <c r="Q458" s="24" t="str">
        <f t="shared" si="109"/>
        <v/>
      </c>
      <c r="R458" s="24" t="str">
        <f>IF($L458="","",VLOOKUP(Q458,LISTAS!$F$5:$G$1006,2,0))</f>
        <v/>
      </c>
      <c r="S458" s="36" t="str">
        <f t="shared" si="110"/>
        <v/>
      </c>
      <c r="T458" s="25" t="str">
        <f t="shared" si="111"/>
        <v/>
      </c>
      <c r="U458" s="25" t="str">
        <f t="shared" si="113"/>
        <v/>
      </c>
    </row>
    <row r="459" spans="2:21" ht="16.5" x14ac:dyDescent="0.3">
      <c r="B459" s="26"/>
      <c r="C459" s="22" t="str">
        <f>IF(B459="","",VLOOKUP(B459,LISTAS!$F$5:$G$1006,2,0))</f>
        <v/>
      </c>
      <c r="D459" s="35"/>
      <c r="E459" s="35"/>
      <c r="F459" s="35" t="str">
        <f t="shared" si="102"/>
        <v/>
      </c>
      <c r="G459" s="5"/>
      <c r="H459" s="48" t="str">
        <f t="shared" si="112"/>
        <v/>
      </c>
      <c r="I459" s="63" t="str">
        <f t="shared" si="103"/>
        <v/>
      </c>
      <c r="J459" s="63" t="str">
        <f t="shared" si="104"/>
        <v/>
      </c>
      <c r="K459" s="48" t="str">
        <f t="shared" si="105"/>
        <v/>
      </c>
      <c r="L459" s="69" t="str">
        <f t="shared" si="106"/>
        <v/>
      </c>
      <c r="M459" s="67" t="str">
        <f t="shared" si="107"/>
        <v/>
      </c>
      <c r="N459" s="49">
        <v>31</v>
      </c>
      <c r="O459" s="28"/>
      <c r="P459" s="47" t="str">
        <f t="shared" si="108"/>
        <v/>
      </c>
      <c r="Q459" s="24" t="str">
        <f t="shared" si="109"/>
        <v/>
      </c>
      <c r="R459" s="24" t="str">
        <f>IF($L459="","",VLOOKUP(Q459,LISTAS!$F$5:$G$1006,2,0))</f>
        <v/>
      </c>
      <c r="S459" s="36" t="str">
        <f t="shared" si="110"/>
        <v/>
      </c>
      <c r="T459" s="25" t="str">
        <f t="shared" si="111"/>
        <v/>
      </c>
      <c r="U459" s="25" t="str">
        <f t="shared" si="113"/>
        <v/>
      </c>
    </row>
    <row r="460" spans="2:21" ht="16.5" x14ac:dyDescent="0.3">
      <c r="B460" s="26"/>
      <c r="C460" s="22" t="str">
        <f>IF(B460="","",VLOOKUP(B460,LISTAS!$F$5:$G$1006,2,0))</f>
        <v/>
      </c>
      <c r="D460" s="35"/>
      <c r="E460" s="35"/>
      <c r="F460" s="35" t="str">
        <f t="shared" si="102"/>
        <v/>
      </c>
      <c r="G460" s="5"/>
      <c r="H460" s="48" t="str">
        <f t="shared" si="112"/>
        <v/>
      </c>
      <c r="I460" s="63" t="str">
        <f t="shared" si="103"/>
        <v/>
      </c>
      <c r="J460" s="63" t="str">
        <f t="shared" si="104"/>
        <v/>
      </c>
      <c r="K460" s="48" t="str">
        <f t="shared" si="105"/>
        <v/>
      </c>
      <c r="L460" s="69" t="str">
        <f t="shared" si="106"/>
        <v/>
      </c>
      <c r="M460" s="67" t="str">
        <f t="shared" si="107"/>
        <v/>
      </c>
      <c r="N460" s="49">
        <v>32</v>
      </c>
      <c r="O460" s="28"/>
      <c r="P460" s="47" t="str">
        <f t="shared" si="108"/>
        <v/>
      </c>
      <c r="Q460" s="24" t="str">
        <f t="shared" si="109"/>
        <v/>
      </c>
      <c r="R460" s="24" t="str">
        <f>IF($L460="","",VLOOKUP(Q460,LISTAS!$F$5:$G$1006,2,0))</f>
        <v/>
      </c>
      <c r="S460" s="36" t="str">
        <f t="shared" si="110"/>
        <v/>
      </c>
      <c r="T460" s="25" t="str">
        <f t="shared" si="111"/>
        <v/>
      </c>
      <c r="U460" s="25" t="str">
        <f t="shared" si="113"/>
        <v/>
      </c>
    </row>
    <row r="461" spans="2:21" ht="16.5" x14ac:dyDescent="0.3">
      <c r="B461" s="26"/>
      <c r="C461" s="22" t="str">
        <f>IF(B461="","",VLOOKUP(B461,LISTAS!$F$5:$G$1006,2,0))</f>
        <v/>
      </c>
      <c r="D461" s="35"/>
      <c r="E461" s="35"/>
      <c r="F461" s="35" t="str">
        <f t="shared" ref="F461:F492" si="114">IF(D461="",IF(E461="","",SUM(D461:E461)),SUM(D461:E461))</f>
        <v/>
      </c>
      <c r="G461" s="5"/>
      <c r="H461" s="48" t="str">
        <f t="shared" si="112"/>
        <v/>
      </c>
      <c r="I461" s="63" t="str">
        <f t="shared" ref="I461:I492" si="115">IF($L461="","",IF(B461="","",B461))</f>
        <v/>
      </c>
      <c r="J461" s="63" t="str">
        <f t="shared" ref="J461:J492" si="116">IF($L461="","",IF(C461="","",C461))</f>
        <v/>
      </c>
      <c r="K461" s="48" t="str">
        <f t="shared" ref="K461:K492" si="117">IF($L461="","",F461)</f>
        <v/>
      </c>
      <c r="L461" s="69" t="str">
        <f t="shared" si="106"/>
        <v/>
      </c>
      <c r="M461" s="67" t="str">
        <f t="shared" ref="M461:M492" si="118">IF(L461="","",LARGE($L$429:$L$528,N461))</f>
        <v/>
      </c>
      <c r="N461" s="49">
        <v>33</v>
      </c>
      <c r="O461" s="28"/>
      <c r="P461" s="47" t="str">
        <f t="shared" ref="P461:P492" si="119">IF(S461&lt;&gt;"",_xlfn.RANK.EQ(S461,$S$429:$S$528,0),"")</f>
        <v/>
      </c>
      <c r="Q461" s="24" t="str">
        <f t="shared" ref="Q461:Q492" si="120">IF($L461="","",VLOOKUP(M461,$H$429:$K$528,2,0))</f>
        <v/>
      </c>
      <c r="R461" s="24" t="str">
        <f>IF($L461="","",VLOOKUP(Q461,LISTAS!$F$5:$G$1006,2,0))</f>
        <v/>
      </c>
      <c r="S461" s="36" t="str">
        <f t="shared" ref="S461:S492" si="121">IF($L461="","",VLOOKUP(M461,$H$429:$K$528,4,0))</f>
        <v/>
      </c>
      <c r="T461" s="25" t="str">
        <f t="shared" ref="T461:T492" si="122">IF($P461="","",IF(S461=$U$5,"",IF($P461=1,400,IF($P461=2,340,IF($P461=3,300,IF($P461=4,280,IF($P461=5,270,IF($P461=6,260,IF($P461=7,250,IF($P461=8,240,IF($P461=9,200,IF($P461=10,200,IF($P461=11,200,IF($P461=12,200,IF($P461=13,200,IF($P461=14,200,IF($P461=15,200,IF($P461=16,200,IF($P461&gt;16,"","")))))))))))))))))))</f>
        <v/>
      </c>
      <c r="U461" s="25" t="str">
        <f t="shared" si="113"/>
        <v/>
      </c>
    </row>
    <row r="462" spans="2:21" ht="16.5" x14ac:dyDescent="0.3">
      <c r="B462" s="26"/>
      <c r="C462" s="22" t="str">
        <f>IF(B462="","",VLOOKUP(B462,LISTAS!$F$5:$G$1006,2,0))</f>
        <v/>
      </c>
      <c r="D462" s="35"/>
      <c r="E462" s="35"/>
      <c r="F462" s="35" t="str">
        <f t="shared" si="114"/>
        <v/>
      </c>
      <c r="G462" s="5"/>
      <c r="H462" s="48" t="str">
        <f t="shared" si="112"/>
        <v/>
      </c>
      <c r="I462" s="63" t="str">
        <f t="shared" si="115"/>
        <v/>
      </c>
      <c r="J462" s="63" t="str">
        <f t="shared" si="116"/>
        <v/>
      </c>
      <c r="K462" s="48" t="str">
        <f t="shared" si="117"/>
        <v/>
      </c>
      <c r="L462" s="69" t="str">
        <f t="shared" si="106"/>
        <v/>
      </c>
      <c r="M462" s="67" t="str">
        <f t="shared" si="118"/>
        <v/>
      </c>
      <c r="N462" s="49">
        <v>34</v>
      </c>
      <c r="O462" s="28"/>
      <c r="P462" s="47" t="str">
        <f t="shared" si="119"/>
        <v/>
      </c>
      <c r="Q462" s="24" t="str">
        <f t="shared" si="120"/>
        <v/>
      </c>
      <c r="R462" s="24" t="str">
        <f>IF($L462="","",VLOOKUP(Q462,LISTAS!$F$5:$G$1006,2,0))</f>
        <v/>
      </c>
      <c r="S462" s="36" t="str">
        <f t="shared" si="121"/>
        <v/>
      </c>
      <c r="T462" s="25" t="str">
        <f t="shared" si="122"/>
        <v/>
      </c>
      <c r="U462" s="25" t="str">
        <f t="shared" si="113"/>
        <v/>
      </c>
    </row>
    <row r="463" spans="2:21" ht="16.5" x14ac:dyDescent="0.3">
      <c r="B463" s="26"/>
      <c r="C463" s="22" t="str">
        <f>IF(B463="","",VLOOKUP(B463,LISTAS!$F$5:$G$1006,2,0))</f>
        <v/>
      </c>
      <c r="D463" s="35"/>
      <c r="E463" s="35"/>
      <c r="F463" s="35" t="str">
        <f t="shared" si="114"/>
        <v/>
      </c>
      <c r="G463" s="5"/>
      <c r="H463" s="48" t="str">
        <f t="shared" si="112"/>
        <v/>
      </c>
      <c r="I463" s="63" t="str">
        <f t="shared" si="115"/>
        <v/>
      </c>
      <c r="J463" s="63" t="str">
        <f t="shared" si="116"/>
        <v/>
      </c>
      <c r="K463" s="48" t="str">
        <f t="shared" si="117"/>
        <v/>
      </c>
      <c r="L463" s="69" t="str">
        <f t="shared" si="106"/>
        <v/>
      </c>
      <c r="M463" s="67" t="str">
        <f t="shared" si="118"/>
        <v/>
      </c>
      <c r="N463" s="49">
        <v>35</v>
      </c>
      <c r="O463" s="28"/>
      <c r="P463" s="47" t="str">
        <f t="shared" si="119"/>
        <v/>
      </c>
      <c r="Q463" s="24" t="str">
        <f t="shared" si="120"/>
        <v/>
      </c>
      <c r="R463" s="24" t="str">
        <f>IF($L463="","",VLOOKUP(Q463,LISTAS!$F$5:$G$1006,2,0))</f>
        <v/>
      </c>
      <c r="S463" s="36" t="str">
        <f t="shared" si="121"/>
        <v/>
      </c>
      <c r="T463" s="25" t="str">
        <f t="shared" si="122"/>
        <v/>
      </c>
      <c r="U463" s="25" t="str">
        <f t="shared" si="113"/>
        <v/>
      </c>
    </row>
    <row r="464" spans="2:21" ht="16.5" x14ac:dyDescent="0.3">
      <c r="B464" s="26"/>
      <c r="C464" s="22" t="str">
        <f>IF(B464="","",VLOOKUP(B464,LISTAS!$F$5:$G$1006,2,0))</f>
        <v/>
      </c>
      <c r="D464" s="35"/>
      <c r="E464" s="35"/>
      <c r="F464" s="35" t="str">
        <f t="shared" si="114"/>
        <v/>
      </c>
      <c r="G464" s="5"/>
      <c r="H464" s="48" t="str">
        <f t="shared" si="112"/>
        <v/>
      </c>
      <c r="I464" s="63" t="str">
        <f t="shared" si="115"/>
        <v/>
      </c>
      <c r="J464" s="63" t="str">
        <f t="shared" si="116"/>
        <v/>
      </c>
      <c r="K464" s="48" t="str">
        <f t="shared" si="117"/>
        <v/>
      </c>
      <c r="L464" s="69" t="str">
        <f t="shared" si="106"/>
        <v/>
      </c>
      <c r="M464" s="67" t="str">
        <f t="shared" si="118"/>
        <v/>
      </c>
      <c r="N464" s="49">
        <v>36</v>
      </c>
      <c r="O464" s="28"/>
      <c r="P464" s="47" t="str">
        <f t="shared" si="119"/>
        <v/>
      </c>
      <c r="Q464" s="24" t="str">
        <f t="shared" si="120"/>
        <v/>
      </c>
      <c r="R464" s="24" t="str">
        <f>IF($L464="","",VLOOKUP(Q464,LISTAS!$F$5:$G$1006,2,0))</f>
        <v/>
      </c>
      <c r="S464" s="36" t="str">
        <f t="shared" si="121"/>
        <v/>
      </c>
      <c r="T464" s="25" t="str">
        <f t="shared" si="122"/>
        <v/>
      </c>
      <c r="U464" s="25" t="str">
        <f t="shared" si="113"/>
        <v/>
      </c>
    </row>
    <row r="465" spans="2:21" ht="16.5" x14ac:dyDescent="0.3">
      <c r="B465" s="26"/>
      <c r="C465" s="22" t="str">
        <f>IF(B465="","",VLOOKUP(B465,LISTAS!$F$5:$G$1006,2,0))</f>
        <v/>
      </c>
      <c r="D465" s="35"/>
      <c r="E465" s="35"/>
      <c r="F465" s="35" t="str">
        <f t="shared" si="114"/>
        <v/>
      </c>
      <c r="G465" s="5"/>
      <c r="H465" s="48" t="str">
        <f t="shared" si="112"/>
        <v/>
      </c>
      <c r="I465" s="63" t="str">
        <f t="shared" si="115"/>
        <v/>
      </c>
      <c r="J465" s="63" t="str">
        <f t="shared" si="116"/>
        <v/>
      </c>
      <c r="K465" s="48" t="str">
        <f t="shared" si="117"/>
        <v/>
      </c>
      <c r="L465" s="69" t="str">
        <f t="shared" si="106"/>
        <v/>
      </c>
      <c r="M465" s="67" t="str">
        <f t="shared" si="118"/>
        <v/>
      </c>
      <c r="N465" s="49">
        <v>37</v>
      </c>
      <c r="O465" s="28"/>
      <c r="P465" s="47" t="str">
        <f t="shared" si="119"/>
        <v/>
      </c>
      <c r="Q465" s="24" t="str">
        <f t="shared" si="120"/>
        <v/>
      </c>
      <c r="R465" s="24" t="str">
        <f>IF($L465="","",VLOOKUP(Q465,LISTAS!$F$5:$G$1006,2,0))</f>
        <v/>
      </c>
      <c r="S465" s="36" t="str">
        <f t="shared" si="121"/>
        <v/>
      </c>
      <c r="T465" s="25" t="str">
        <f t="shared" si="122"/>
        <v/>
      </c>
      <c r="U465" s="25" t="str">
        <f t="shared" si="113"/>
        <v/>
      </c>
    </row>
    <row r="466" spans="2:21" ht="16.5" x14ac:dyDescent="0.3">
      <c r="B466" s="26"/>
      <c r="C466" s="22" t="str">
        <f>IF(B466="","",VLOOKUP(B466,LISTAS!$F$5:$G$1006,2,0))</f>
        <v/>
      </c>
      <c r="D466" s="35"/>
      <c r="E466" s="35"/>
      <c r="F466" s="35" t="str">
        <f t="shared" si="114"/>
        <v/>
      </c>
      <c r="G466" s="5"/>
      <c r="H466" s="48" t="str">
        <f t="shared" si="112"/>
        <v/>
      </c>
      <c r="I466" s="63" t="str">
        <f t="shared" si="115"/>
        <v/>
      </c>
      <c r="J466" s="63" t="str">
        <f t="shared" si="116"/>
        <v/>
      </c>
      <c r="K466" s="48" t="str">
        <f t="shared" si="117"/>
        <v/>
      </c>
      <c r="L466" s="69" t="str">
        <f t="shared" si="106"/>
        <v/>
      </c>
      <c r="M466" s="67" t="str">
        <f t="shared" si="118"/>
        <v/>
      </c>
      <c r="N466" s="49">
        <v>38</v>
      </c>
      <c r="O466" s="28"/>
      <c r="P466" s="47" t="str">
        <f t="shared" si="119"/>
        <v/>
      </c>
      <c r="Q466" s="24" t="str">
        <f t="shared" si="120"/>
        <v/>
      </c>
      <c r="R466" s="24" t="str">
        <f>IF($L466="","",VLOOKUP(Q466,LISTAS!$F$5:$G$1006,2,0))</f>
        <v/>
      </c>
      <c r="S466" s="36" t="str">
        <f t="shared" si="121"/>
        <v/>
      </c>
      <c r="T466" s="25" t="str">
        <f t="shared" si="122"/>
        <v/>
      </c>
      <c r="U466" s="25" t="str">
        <f t="shared" si="113"/>
        <v/>
      </c>
    </row>
    <row r="467" spans="2:21" ht="16.5" x14ac:dyDescent="0.3">
      <c r="B467" s="26"/>
      <c r="C467" s="22" t="str">
        <f>IF(B467="","",VLOOKUP(B467,LISTAS!$F$5:$G$1006,2,0))</f>
        <v/>
      </c>
      <c r="D467" s="35"/>
      <c r="E467" s="35"/>
      <c r="F467" s="35" t="str">
        <f t="shared" si="114"/>
        <v/>
      </c>
      <c r="G467" s="5"/>
      <c r="H467" s="48" t="str">
        <f t="shared" si="112"/>
        <v/>
      </c>
      <c r="I467" s="63" t="str">
        <f t="shared" si="115"/>
        <v/>
      </c>
      <c r="J467" s="63" t="str">
        <f t="shared" si="116"/>
        <v/>
      </c>
      <c r="K467" s="48" t="str">
        <f t="shared" si="117"/>
        <v/>
      </c>
      <c r="L467" s="69" t="str">
        <f t="shared" si="106"/>
        <v/>
      </c>
      <c r="M467" s="67" t="str">
        <f t="shared" si="118"/>
        <v/>
      </c>
      <c r="N467" s="49">
        <v>39</v>
      </c>
      <c r="O467" s="28"/>
      <c r="P467" s="47" t="str">
        <f t="shared" si="119"/>
        <v/>
      </c>
      <c r="Q467" s="24" t="str">
        <f t="shared" si="120"/>
        <v/>
      </c>
      <c r="R467" s="24" t="str">
        <f>IF($L467="","",VLOOKUP(Q467,LISTAS!$F$5:$G$1006,2,0))</f>
        <v/>
      </c>
      <c r="S467" s="36" t="str">
        <f t="shared" si="121"/>
        <v/>
      </c>
      <c r="T467" s="25" t="str">
        <f t="shared" si="122"/>
        <v/>
      </c>
      <c r="U467" s="25" t="str">
        <f t="shared" si="113"/>
        <v/>
      </c>
    </row>
    <row r="468" spans="2:21" ht="16.5" x14ac:dyDescent="0.3">
      <c r="B468" s="26"/>
      <c r="C468" s="22" t="str">
        <f>IF(B468="","",VLOOKUP(B468,LISTAS!$F$5:$G$1006,2,0))</f>
        <v/>
      </c>
      <c r="D468" s="35"/>
      <c r="E468" s="35"/>
      <c r="F468" s="35" t="str">
        <f t="shared" si="114"/>
        <v/>
      </c>
      <c r="G468" s="5"/>
      <c r="H468" s="48" t="str">
        <f t="shared" si="112"/>
        <v/>
      </c>
      <c r="I468" s="63" t="str">
        <f t="shared" si="115"/>
        <v/>
      </c>
      <c r="J468" s="63" t="str">
        <f t="shared" si="116"/>
        <v/>
      </c>
      <c r="K468" s="48" t="str">
        <f t="shared" si="117"/>
        <v/>
      </c>
      <c r="L468" s="69" t="str">
        <f t="shared" si="106"/>
        <v/>
      </c>
      <c r="M468" s="67" t="str">
        <f t="shared" si="118"/>
        <v/>
      </c>
      <c r="N468" s="49">
        <v>40</v>
      </c>
      <c r="O468" s="28"/>
      <c r="P468" s="47" t="str">
        <f t="shared" si="119"/>
        <v/>
      </c>
      <c r="Q468" s="24" t="str">
        <f t="shared" si="120"/>
        <v/>
      </c>
      <c r="R468" s="24" t="str">
        <f>IF($L468="","",VLOOKUP(Q468,LISTAS!$F$5:$G$1006,2,0))</f>
        <v/>
      </c>
      <c r="S468" s="36" t="str">
        <f t="shared" si="121"/>
        <v/>
      </c>
      <c r="T468" s="25" t="str">
        <f t="shared" si="122"/>
        <v/>
      </c>
      <c r="U468" s="25" t="str">
        <f t="shared" si="113"/>
        <v/>
      </c>
    </row>
    <row r="469" spans="2:21" ht="16.5" x14ac:dyDescent="0.3">
      <c r="B469" s="26"/>
      <c r="C469" s="22" t="str">
        <f>IF(B469="","",VLOOKUP(B469,LISTAS!$F$5:$G$1006,2,0))</f>
        <v/>
      </c>
      <c r="D469" s="35"/>
      <c r="E469" s="35"/>
      <c r="F469" s="35" t="str">
        <f t="shared" si="114"/>
        <v/>
      </c>
      <c r="G469" s="5"/>
      <c r="H469" s="48" t="str">
        <f t="shared" si="112"/>
        <v/>
      </c>
      <c r="I469" s="63" t="str">
        <f t="shared" si="115"/>
        <v/>
      </c>
      <c r="J469" s="63" t="str">
        <f t="shared" si="116"/>
        <v/>
      </c>
      <c r="K469" s="48" t="str">
        <f t="shared" si="117"/>
        <v/>
      </c>
      <c r="L469" s="69" t="str">
        <f t="shared" si="106"/>
        <v/>
      </c>
      <c r="M469" s="67" t="str">
        <f t="shared" si="118"/>
        <v/>
      </c>
      <c r="N469" s="49">
        <v>41</v>
      </c>
      <c r="O469" s="28"/>
      <c r="P469" s="47" t="str">
        <f t="shared" si="119"/>
        <v/>
      </c>
      <c r="Q469" s="24" t="str">
        <f t="shared" si="120"/>
        <v/>
      </c>
      <c r="R469" s="24" t="str">
        <f>IF($L469="","",VLOOKUP(Q469,LISTAS!$F$5:$G$1006,2,0))</f>
        <v/>
      </c>
      <c r="S469" s="36" t="str">
        <f t="shared" si="121"/>
        <v/>
      </c>
      <c r="T469" s="25" t="str">
        <f t="shared" si="122"/>
        <v/>
      </c>
      <c r="U469" s="25" t="str">
        <f t="shared" si="113"/>
        <v/>
      </c>
    </row>
    <row r="470" spans="2:21" ht="16.5" x14ac:dyDescent="0.3">
      <c r="B470" s="26"/>
      <c r="C470" s="22" t="str">
        <f>IF(B470="","",VLOOKUP(B470,LISTAS!$F$5:$G$1006,2,0))</f>
        <v/>
      </c>
      <c r="D470" s="35"/>
      <c r="E470" s="35"/>
      <c r="F470" s="35" t="str">
        <f t="shared" si="114"/>
        <v/>
      </c>
      <c r="G470" s="5"/>
      <c r="H470" s="48" t="str">
        <f t="shared" si="112"/>
        <v/>
      </c>
      <c r="I470" s="63" t="str">
        <f t="shared" si="115"/>
        <v/>
      </c>
      <c r="J470" s="63" t="str">
        <f t="shared" si="116"/>
        <v/>
      </c>
      <c r="K470" s="48" t="str">
        <f t="shared" si="117"/>
        <v/>
      </c>
      <c r="L470" s="69" t="str">
        <f t="shared" si="106"/>
        <v/>
      </c>
      <c r="M470" s="67" t="str">
        <f t="shared" si="118"/>
        <v/>
      </c>
      <c r="N470" s="49">
        <v>42</v>
      </c>
      <c r="O470" s="28"/>
      <c r="P470" s="47" t="str">
        <f t="shared" si="119"/>
        <v/>
      </c>
      <c r="Q470" s="24" t="str">
        <f t="shared" si="120"/>
        <v/>
      </c>
      <c r="R470" s="24" t="str">
        <f>IF($L470="","",VLOOKUP(Q470,LISTAS!$F$5:$G$1006,2,0))</f>
        <v/>
      </c>
      <c r="S470" s="36" t="str">
        <f t="shared" si="121"/>
        <v/>
      </c>
      <c r="T470" s="25" t="str">
        <f t="shared" si="122"/>
        <v/>
      </c>
      <c r="U470" s="25" t="str">
        <f t="shared" si="113"/>
        <v/>
      </c>
    </row>
    <row r="471" spans="2:21" ht="16.5" x14ac:dyDescent="0.3">
      <c r="B471" s="26"/>
      <c r="C471" s="22" t="str">
        <f>IF(B471="","",VLOOKUP(B471,LISTAS!$F$5:$G$1006,2,0))</f>
        <v/>
      </c>
      <c r="D471" s="35"/>
      <c r="E471" s="35"/>
      <c r="F471" s="35" t="str">
        <f t="shared" si="114"/>
        <v/>
      </c>
      <c r="G471" s="5"/>
      <c r="H471" s="48" t="str">
        <f t="shared" si="112"/>
        <v/>
      </c>
      <c r="I471" s="63" t="str">
        <f t="shared" si="115"/>
        <v/>
      </c>
      <c r="J471" s="63" t="str">
        <f t="shared" si="116"/>
        <v/>
      </c>
      <c r="K471" s="48" t="str">
        <f t="shared" si="117"/>
        <v/>
      </c>
      <c r="L471" s="69" t="str">
        <f t="shared" si="106"/>
        <v/>
      </c>
      <c r="M471" s="67" t="str">
        <f t="shared" si="118"/>
        <v/>
      </c>
      <c r="N471" s="49">
        <v>43</v>
      </c>
      <c r="O471" s="28"/>
      <c r="P471" s="47" t="str">
        <f t="shared" si="119"/>
        <v/>
      </c>
      <c r="Q471" s="24" t="str">
        <f t="shared" si="120"/>
        <v/>
      </c>
      <c r="R471" s="24" t="str">
        <f>IF($L471="","",VLOOKUP(Q471,LISTAS!$F$5:$G$1006,2,0))</f>
        <v/>
      </c>
      <c r="S471" s="36" t="str">
        <f t="shared" si="121"/>
        <v/>
      </c>
      <c r="T471" s="25" t="str">
        <f t="shared" si="122"/>
        <v/>
      </c>
      <c r="U471" s="25" t="str">
        <f t="shared" si="113"/>
        <v/>
      </c>
    </row>
    <row r="472" spans="2:21" ht="16.5" x14ac:dyDescent="0.3">
      <c r="B472" s="26"/>
      <c r="C472" s="22" t="str">
        <f>IF(B472="","",VLOOKUP(B472,LISTAS!$F$5:$G$1006,2,0))</f>
        <v/>
      </c>
      <c r="D472" s="35"/>
      <c r="E472" s="35"/>
      <c r="F472" s="35" t="str">
        <f t="shared" si="114"/>
        <v/>
      </c>
      <c r="G472" s="5"/>
      <c r="H472" s="48" t="str">
        <f t="shared" si="112"/>
        <v/>
      </c>
      <c r="I472" s="63" t="str">
        <f t="shared" si="115"/>
        <v/>
      </c>
      <c r="J472" s="63" t="str">
        <f t="shared" si="116"/>
        <v/>
      </c>
      <c r="K472" s="48" t="str">
        <f t="shared" si="117"/>
        <v/>
      </c>
      <c r="L472" s="69" t="str">
        <f t="shared" si="106"/>
        <v/>
      </c>
      <c r="M472" s="67" t="str">
        <f t="shared" si="118"/>
        <v/>
      </c>
      <c r="N472" s="49">
        <v>44</v>
      </c>
      <c r="O472" s="28"/>
      <c r="P472" s="47" t="str">
        <f t="shared" si="119"/>
        <v/>
      </c>
      <c r="Q472" s="24" t="str">
        <f t="shared" si="120"/>
        <v/>
      </c>
      <c r="R472" s="24" t="str">
        <f>IF($L472="","",VLOOKUP(Q472,LISTAS!$F$5:$G$1006,2,0))</f>
        <v/>
      </c>
      <c r="S472" s="36" t="str">
        <f t="shared" si="121"/>
        <v/>
      </c>
      <c r="T472" s="25" t="str">
        <f t="shared" si="122"/>
        <v/>
      </c>
      <c r="U472" s="25" t="str">
        <f t="shared" si="113"/>
        <v/>
      </c>
    </row>
    <row r="473" spans="2:21" ht="16.5" x14ac:dyDescent="0.3">
      <c r="B473" s="26"/>
      <c r="C473" s="22" t="str">
        <f>IF(B473="","",VLOOKUP(B473,LISTAS!$F$5:$G$1006,2,0))</f>
        <v/>
      </c>
      <c r="D473" s="35"/>
      <c r="E473" s="35"/>
      <c r="F473" s="35" t="str">
        <f t="shared" si="114"/>
        <v/>
      </c>
      <c r="G473" s="5"/>
      <c r="H473" s="48" t="str">
        <f t="shared" si="112"/>
        <v/>
      </c>
      <c r="I473" s="63" t="str">
        <f t="shared" si="115"/>
        <v/>
      </c>
      <c r="J473" s="63" t="str">
        <f t="shared" si="116"/>
        <v/>
      </c>
      <c r="K473" s="48" t="str">
        <f t="shared" si="117"/>
        <v/>
      </c>
      <c r="L473" s="69" t="str">
        <f t="shared" si="106"/>
        <v/>
      </c>
      <c r="M473" s="67" t="str">
        <f t="shared" si="118"/>
        <v/>
      </c>
      <c r="N473" s="49">
        <v>45</v>
      </c>
      <c r="O473" s="28"/>
      <c r="P473" s="47" t="str">
        <f t="shared" si="119"/>
        <v/>
      </c>
      <c r="Q473" s="24" t="str">
        <f t="shared" si="120"/>
        <v/>
      </c>
      <c r="R473" s="24" t="str">
        <f>IF($L473="","",VLOOKUP(Q473,LISTAS!$F$5:$G$1006,2,0))</f>
        <v/>
      </c>
      <c r="S473" s="36" t="str">
        <f t="shared" si="121"/>
        <v/>
      </c>
      <c r="T473" s="25" t="str">
        <f t="shared" si="122"/>
        <v/>
      </c>
      <c r="U473" s="25" t="str">
        <f t="shared" si="113"/>
        <v/>
      </c>
    </row>
    <row r="474" spans="2:21" ht="16.5" x14ac:dyDescent="0.3">
      <c r="B474" s="26"/>
      <c r="C474" s="22" t="str">
        <f>IF(B474="","",VLOOKUP(B474,LISTAS!$F$5:$G$1006,2,0))</f>
        <v/>
      </c>
      <c r="D474" s="35"/>
      <c r="E474" s="35"/>
      <c r="F474" s="35" t="str">
        <f t="shared" si="114"/>
        <v/>
      </c>
      <c r="G474" s="5"/>
      <c r="H474" s="48" t="str">
        <f t="shared" si="112"/>
        <v/>
      </c>
      <c r="I474" s="63" t="str">
        <f t="shared" si="115"/>
        <v/>
      </c>
      <c r="J474" s="63" t="str">
        <f t="shared" si="116"/>
        <v/>
      </c>
      <c r="K474" s="48" t="str">
        <f t="shared" si="117"/>
        <v/>
      </c>
      <c r="L474" s="69" t="str">
        <f t="shared" si="106"/>
        <v/>
      </c>
      <c r="M474" s="67" t="str">
        <f t="shared" si="118"/>
        <v/>
      </c>
      <c r="N474" s="49">
        <v>46</v>
      </c>
      <c r="O474" s="28"/>
      <c r="P474" s="47" t="str">
        <f t="shared" si="119"/>
        <v/>
      </c>
      <c r="Q474" s="24" t="str">
        <f t="shared" si="120"/>
        <v/>
      </c>
      <c r="R474" s="24" t="str">
        <f>IF($L474="","",VLOOKUP(Q474,LISTAS!$F$5:$G$1006,2,0))</f>
        <v/>
      </c>
      <c r="S474" s="36" t="str">
        <f t="shared" si="121"/>
        <v/>
      </c>
      <c r="T474" s="25" t="str">
        <f t="shared" si="122"/>
        <v/>
      </c>
      <c r="U474" s="25" t="str">
        <f t="shared" si="113"/>
        <v/>
      </c>
    </row>
    <row r="475" spans="2:21" ht="16.5" x14ac:dyDescent="0.3">
      <c r="B475" s="26"/>
      <c r="C475" s="22" t="str">
        <f>IF(B475="","",VLOOKUP(B475,LISTAS!$F$5:$G$1006,2,0))</f>
        <v/>
      </c>
      <c r="D475" s="35"/>
      <c r="E475" s="35"/>
      <c r="F475" s="35" t="str">
        <f t="shared" si="114"/>
        <v/>
      </c>
      <c r="G475" s="5"/>
      <c r="H475" s="48" t="str">
        <f t="shared" si="112"/>
        <v/>
      </c>
      <c r="I475" s="63" t="str">
        <f t="shared" si="115"/>
        <v/>
      </c>
      <c r="J475" s="63" t="str">
        <f t="shared" si="116"/>
        <v/>
      </c>
      <c r="K475" s="48" t="str">
        <f t="shared" si="117"/>
        <v/>
      </c>
      <c r="L475" s="69" t="str">
        <f t="shared" si="106"/>
        <v/>
      </c>
      <c r="M475" s="67" t="str">
        <f t="shared" si="118"/>
        <v/>
      </c>
      <c r="N475" s="49">
        <v>47</v>
      </c>
      <c r="O475" s="28"/>
      <c r="P475" s="47" t="str">
        <f t="shared" si="119"/>
        <v/>
      </c>
      <c r="Q475" s="24" t="str">
        <f t="shared" si="120"/>
        <v/>
      </c>
      <c r="R475" s="24" t="str">
        <f>IF($L475="","",VLOOKUP(Q475,LISTAS!$F$5:$G$1006,2,0))</f>
        <v/>
      </c>
      <c r="S475" s="36" t="str">
        <f t="shared" si="121"/>
        <v/>
      </c>
      <c r="T475" s="25" t="str">
        <f t="shared" si="122"/>
        <v/>
      </c>
      <c r="U475" s="25" t="str">
        <f t="shared" si="113"/>
        <v/>
      </c>
    </row>
    <row r="476" spans="2:21" ht="16.5" x14ac:dyDescent="0.3">
      <c r="B476" s="26"/>
      <c r="C476" s="22" t="str">
        <f>IF(B476="","",VLOOKUP(B476,LISTAS!$F$5:$G$1006,2,0))</f>
        <v/>
      </c>
      <c r="D476" s="35"/>
      <c r="E476" s="35"/>
      <c r="F476" s="35" t="str">
        <f t="shared" si="114"/>
        <v/>
      </c>
      <c r="G476" s="5"/>
      <c r="H476" s="48" t="str">
        <f t="shared" si="112"/>
        <v/>
      </c>
      <c r="I476" s="63" t="str">
        <f t="shared" si="115"/>
        <v/>
      </c>
      <c r="J476" s="63" t="str">
        <f t="shared" si="116"/>
        <v/>
      </c>
      <c r="K476" s="48" t="str">
        <f t="shared" si="117"/>
        <v/>
      </c>
      <c r="L476" s="69" t="str">
        <f t="shared" si="106"/>
        <v/>
      </c>
      <c r="M476" s="67" t="str">
        <f t="shared" si="118"/>
        <v/>
      </c>
      <c r="N476" s="49">
        <v>48</v>
      </c>
      <c r="O476" s="28"/>
      <c r="P476" s="47" t="str">
        <f t="shared" si="119"/>
        <v/>
      </c>
      <c r="Q476" s="24" t="str">
        <f t="shared" si="120"/>
        <v/>
      </c>
      <c r="R476" s="24" t="str">
        <f>IF($L476="","",VLOOKUP(Q476,LISTAS!$F$5:$G$1006,2,0))</f>
        <v/>
      </c>
      <c r="S476" s="36" t="str">
        <f t="shared" si="121"/>
        <v/>
      </c>
      <c r="T476" s="25" t="str">
        <f t="shared" si="122"/>
        <v/>
      </c>
      <c r="U476" s="25" t="str">
        <f t="shared" si="113"/>
        <v/>
      </c>
    </row>
    <row r="477" spans="2:21" ht="16.5" x14ac:dyDescent="0.3">
      <c r="B477" s="26"/>
      <c r="C477" s="22" t="str">
        <f>IF(B477="","",VLOOKUP(B477,LISTAS!$F$5:$G$1006,2,0))</f>
        <v/>
      </c>
      <c r="D477" s="35"/>
      <c r="E477" s="35"/>
      <c r="F477" s="35" t="str">
        <f t="shared" si="114"/>
        <v/>
      </c>
      <c r="G477" s="5"/>
      <c r="H477" s="48" t="str">
        <f t="shared" si="112"/>
        <v/>
      </c>
      <c r="I477" s="63" t="str">
        <f t="shared" si="115"/>
        <v/>
      </c>
      <c r="J477" s="63" t="str">
        <f t="shared" si="116"/>
        <v/>
      </c>
      <c r="K477" s="48" t="str">
        <f t="shared" si="117"/>
        <v/>
      </c>
      <c r="L477" s="69" t="str">
        <f t="shared" si="106"/>
        <v/>
      </c>
      <c r="M477" s="67" t="str">
        <f t="shared" si="118"/>
        <v/>
      </c>
      <c r="N477" s="49">
        <v>49</v>
      </c>
      <c r="O477" s="28"/>
      <c r="P477" s="47" t="str">
        <f t="shared" si="119"/>
        <v/>
      </c>
      <c r="Q477" s="24" t="str">
        <f t="shared" si="120"/>
        <v/>
      </c>
      <c r="R477" s="24" t="str">
        <f>IF($L477="","",VLOOKUP(Q477,LISTAS!$F$5:$G$1006,2,0))</f>
        <v/>
      </c>
      <c r="S477" s="36" t="str">
        <f t="shared" si="121"/>
        <v/>
      </c>
      <c r="T477" s="25" t="str">
        <f t="shared" si="122"/>
        <v/>
      </c>
      <c r="U477" s="25" t="str">
        <f t="shared" si="113"/>
        <v/>
      </c>
    </row>
    <row r="478" spans="2:21" ht="16.5" x14ac:dyDescent="0.3">
      <c r="B478" s="26"/>
      <c r="C478" s="22" t="str">
        <f>IF(B478="","",VLOOKUP(B478,LISTAS!$F$5:$G$1006,2,0))</f>
        <v/>
      </c>
      <c r="D478" s="35"/>
      <c r="E478" s="35"/>
      <c r="F478" s="35" t="str">
        <f t="shared" si="114"/>
        <v/>
      </c>
      <c r="G478" s="5"/>
      <c r="H478" s="48" t="str">
        <f t="shared" si="112"/>
        <v/>
      </c>
      <c r="I478" s="63" t="str">
        <f t="shared" si="115"/>
        <v/>
      </c>
      <c r="J478" s="63" t="str">
        <f t="shared" si="116"/>
        <v/>
      </c>
      <c r="K478" s="48" t="str">
        <f t="shared" si="117"/>
        <v/>
      </c>
      <c r="L478" s="69" t="str">
        <f t="shared" si="106"/>
        <v/>
      </c>
      <c r="M478" s="67" t="str">
        <f t="shared" si="118"/>
        <v/>
      </c>
      <c r="N478" s="49">
        <v>50</v>
      </c>
      <c r="O478" s="28"/>
      <c r="P478" s="47" t="str">
        <f t="shared" si="119"/>
        <v/>
      </c>
      <c r="Q478" s="24" t="str">
        <f t="shared" si="120"/>
        <v/>
      </c>
      <c r="R478" s="24" t="str">
        <f>IF($L478="","",VLOOKUP(Q478,LISTAS!$F$5:$G$1006,2,0))</f>
        <v/>
      </c>
      <c r="S478" s="36" t="str">
        <f t="shared" si="121"/>
        <v/>
      </c>
      <c r="T478" s="25" t="str">
        <f t="shared" si="122"/>
        <v/>
      </c>
      <c r="U478" s="25" t="str">
        <f t="shared" si="113"/>
        <v/>
      </c>
    </row>
    <row r="479" spans="2:21" ht="16.5" x14ac:dyDescent="0.3">
      <c r="B479" s="26"/>
      <c r="C479" s="22" t="str">
        <f>IF(B479="","",VLOOKUP(B479,LISTAS!$F$5:$G$1006,2,0))</f>
        <v/>
      </c>
      <c r="D479" s="35"/>
      <c r="E479" s="35"/>
      <c r="F479" s="35" t="str">
        <f t="shared" si="114"/>
        <v/>
      </c>
      <c r="G479" s="5"/>
      <c r="H479" s="48" t="str">
        <f t="shared" si="112"/>
        <v/>
      </c>
      <c r="I479" s="63" t="str">
        <f t="shared" si="115"/>
        <v/>
      </c>
      <c r="J479" s="63" t="str">
        <f t="shared" si="116"/>
        <v/>
      </c>
      <c r="K479" s="48" t="str">
        <f t="shared" si="117"/>
        <v/>
      </c>
      <c r="L479" s="69" t="str">
        <f t="shared" si="106"/>
        <v/>
      </c>
      <c r="M479" s="67" t="str">
        <f t="shared" si="118"/>
        <v/>
      </c>
      <c r="N479" s="49">
        <v>51</v>
      </c>
      <c r="O479" s="28"/>
      <c r="P479" s="47" t="str">
        <f t="shared" si="119"/>
        <v/>
      </c>
      <c r="Q479" s="24" t="str">
        <f t="shared" si="120"/>
        <v/>
      </c>
      <c r="R479" s="24" t="str">
        <f>IF($L479="","",VLOOKUP(Q479,LISTAS!$F$5:$G$1006,2,0))</f>
        <v/>
      </c>
      <c r="S479" s="36" t="str">
        <f t="shared" si="121"/>
        <v/>
      </c>
      <c r="T479" s="25" t="str">
        <f t="shared" si="122"/>
        <v/>
      </c>
      <c r="U479" s="25" t="str">
        <f t="shared" si="113"/>
        <v/>
      </c>
    </row>
    <row r="480" spans="2:21" ht="16.5" x14ac:dyDescent="0.3">
      <c r="B480" s="26"/>
      <c r="C480" s="22" t="str">
        <f>IF(B480="","",VLOOKUP(B480,LISTAS!$F$5:$G$1006,2,0))</f>
        <v/>
      </c>
      <c r="D480" s="35"/>
      <c r="E480" s="35"/>
      <c r="F480" s="35" t="str">
        <f t="shared" si="114"/>
        <v/>
      </c>
      <c r="G480" s="5"/>
      <c r="H480" s="48" t="str">
        <f t="shared" si="112"/>
        <v/>
      </c>
      <c r="I480" s="63" t="str">
        <f t="shared" si="115"/>
        <v/>
      </c>
      <c r="J480" s="63" t="str">
        <f t="shared" si="116"/>
        <v/>
      </c>
      <c r="K480" s="48" t="str">
        <f t="shared" si="117"/>
        <v/>
      </c>
      <c r="L480" s="69" t="str">
        <f t="shared" si="106"/>
        <v/>
      </c>
      <c r="M480" s="67" t="str">
        <f t="shared" si="118"/>
        <v/>
      </c>
      <c r="N480" s="49">
        <v>52</v>
      </c>
      <c r="O480" s="28"/>
      <c r="P480" s="47" t="str">
        <f t="shared" si="119"/>
        <v/>
      </c>
      <c r="Q480" s="24" t="str">
        <f t="shared" si="120"/>
        <v/>
      </c>
      <c r="R480" s="24" t="str">
        <f>IF($L480="","",VLOOKUP(Q480,LISTAS!$F$5:$G$1006,2,0))</f>
        <v/>
      </c>
      <c r="S480" s="36" t="str">
        <f t="shared" si="121"/>
        <v/>
      </c>
      <c r="T480" s="25" t="str">
        <f t="shared" si="122"/>
        <v/>
      </c>
      <c r="U480" s="25" t="str">
        <f t="shared" si="113"/>
        <v/>
      </c>
    </row>
    <row r="481" spans="2:21" ht="16.5" x14ac:dyDescent="0.3">
      <c r="B481" s="26"/>
      <c r="C481" s="22" t="str">
        <f>IF(B481="","",VLOOKUP(B481,LISTAS!$F$5:$G$1006,2,0))</f>
        <v/>
      </c>
      <c r="D481" s="35"/>
      <c r="E481" s="35"/>
      <c r="F481" s="35" t="str">
        <f t="shared" si="114"/>
        <v/>
      </c>
      <c r="G481" s="5"/>
      <c r="H481" s="48" t="str">
        <f t="shared" si="112"/>
        <v/>
      </c>
      <c r="I481" s="63" t="str">
        <f t="shared" si="115"/>
        <v/>
      </c>
      <c r="J481" s="63" t="str">
        <f t="shared" si="116"/>
        <v/>
      </c>
      <c r="K481" s="48" t="str">
        <f t="shared" si="117"/>
        <v/>
      </c>
      <c r="L481" s="69" t="str">
        <f t="shared" si="106"/>
        <v/>
      </c>
      <c r="M481" s="67" t="str">
        <f t="shared" si="118"/>
        <v/>
      </c>
      <c r="N481" s="49">
        <v>53</v>
      </c>
      <c r="O481" s="28"/>
      <c r="P481" s="47" t="str">
        <f t="shared" si="119"/>
        <v/>
      </c>
      <c r="Q481" s="24" t="str">
        <f t="shared" si="120"/>
        <v/>
      </c>
      <c r="R481" s="24" t="str">
        <f>IF($L481="","",VLOOKUP(Q481,LISTAS!$F$5:$G$1006,2,0))</f>
        <v/>
      </c>
      <c r="S481" s="36" t="str">
        <f t="shared" si="121"/>
        <v/>
      </c>
      <c r="T481" s="25" t="str">
        <f t="shared" si="122"/>
        <v/>
      </c>
      <c r="U481" s="25" t="str">
        <f t="shared" si="113"/>
        <v/>
      </c>
    </row>
    <row r="482" spans="2:21" ht="16.5" x14ac:dyDescent="0.3">
      <c r="B482" s="26"/>
      <c r="C482" s="22" t="str">
        <f>IF(B482="","",VLOOKUP(B482,LISTAS!$F$5:$G$1006,2,0))</f>
        <v/>
      </c>
      <c r="D482" s="35"/>
      <c r="E482" s="35"/>
      <c r="F482" s="35" t="str">
        <f t="shared" si="114"/>
        <v/>
      </c>
      <c r="G482" s="5"/>
      <c r="H482" s="48" t="str">
        <f t="shared" si="112"/>
        <v/>
      </c>
      <c r="I482" s="63" t="str">
        <f t="shared" si="115"/>
        <v/>
      </c>
      <c r="J482" s="63" t="str">
        <f t="shared" si="116"/>
        <v/>
      </c>
      <c r="K482" s="48" t="str">
        <f t="shared" si="117"/>
        <v/>
      </c>
      <c r="L482" s="69" t="str">
        <f t="shared" si="106"/>
        <v/>
      </c>
      <c r="M482" s="67" t="str">
        <f t="shared" si="118"/>
        <v/>
      </c>
      <c r="N482" s="49">
        <v>54</v>
      </c>
      <c r="O482" s="28"/>
      <c r="P482" s="47" t="str">
        <f t="shared" si="119"/>
        <v/>
      </c>
      <c r="Q482" s="24" t="str">
        <f t="shared" si="120"/>
        <v/>
      </c>
      <c r="R482" s="24" t="str">
        <f>IF($L482="","",VLOOKUP(Q482,LISTAS!$F$5:$G$1006,2,0))</f>
        <v/>
      </c>
      <c r="S482" s="36" t="str">
        <f t="shared" si="121"/>
        <v/>
      </c>
      <c r="T482" s="25" t="str">
        <f t="shared" si="122"/>
        <v/>
      </c>
      <c r="U482" s="25" t="str">
        <f t="shared" si="113"/>
        <v/>
      </c>
    </row>
    <row r="483" spans="2:21" ht="16.5" x14ac:dyDescent="0.3">
      <c r="B483" s="26"/>
      <c r="C483" s="22" t="str">
        <f>IF(B483="","",VLOOKUP(B483,LISTAS!$F$5:$G$1006,2,0))</f>
        <v/>
      </c>
      <c r="D483" s="35"/>
      <c r="E483" s="35"/>
      <c r="F483" s="35" t="str">
        <f t="shared" si="114"/>
        <v/>
      </c>
      <c r="G483" s="5"/>
      <c r="H483" s="48" t="str">
        <f t="shared" si="112"/>
        <v/>
      </c>
      <c r="I483" s="63" t="str">
        <f t="shared" si="115"/>
        <v/>
      </c>
      <c r="J483" s="63" t="str">
        <f t="shared" si="116"/>
        <v/>
      </c>
      <c r="K483" s="48" t="str">
        <f t="shared" si="117"/>
        <v/>
      </c>
      <c r="L483" s="69" t="str">
        <f t="shared" si="106"/>
        <v/>
      </c>
      <c r="M483" s="67" t="str">
        <f t="shared" si="118"/>
        <v/>
      </c>
      <c r="N483" s="49">
        <v>55</v>
      </c>
      <c r="O483" s="28"/>
      <c r="P483" s="47" t="str">
        <f t="shared" si="119"/>
        <v/>
      </c>
      <c r="Q483" s="24" t="str">
        <f t="shared" si="120"/>
        <v/>
      </c>
      <c r="R483" s="24" t="str">
        <f>IF($L483="","",VLOOKUP(Q483,LISTAS!$F$5:$G$1006,2,0))</f>
        <v/>
      </c>
      <c r="S483" s="36" t="str">
        <f t="shared" si="121"/>
        <v/>
      </c>
      <c r="T483" s="25" t="str">
        <f t="shared" si="122"/>
        <v/>
      </c>
      <c r="U483" s="25" t="str">
        <f t="shared" si="113"/>
        <v/>
      </c>
    </row>
    <row r="484" spans="2:21" ht="16.5" x14ac:dyDescent="0.3">
      <c r="B484" s="26"/>
      <c r="C484" s="22" t="str">
        <f>IF(B484="","",VLOOKUP(B484,LISTAS!$F$5:$G$1006,2,0))</f>
        <v/>
      </c>
      <c r="D484" s="35"/>
      <c r="E484" s="35"/>
      <c r="F484" s="35" t="str">
        <f t="shared" si="114"/>
        <v/>
      </c>
      <c r="G484" s="5"/>
      <c r="H484" s="48" t="str">
        <f t="shared" si="112"/>
        <v/>
      </c>
      <c r="I484" s="63" t="str">
        <f t="shared" si="115"/>
        <v/>
      </c>
      <c r="J484" s="63" t="str">
        <f t="shared" si="116"/>
        <v/>
      </c>
      <c r="K484" s="48" t="str">
        <f t="shared" si="117"/>
        <v/>
      </c>
      <c r="L484" s="69" t="str">
        <f t="shared" si="106"/>
        <v/>
      </c>
      <c r="M484" s="67" t="str">
        <f t="shared" si="118"/>
        <v/>
      </c>
      <c r="N484" s="49">
        <v>56</v>
      </c>
      <c r="O484" s="28"/>
      <c r="P484" s="47" t="str">
        <f t="shared" si="119"/>
        <v/>
      </c>
      <c r="Q484" s="24" t="str">
        <f t="shared" si="120"/>
        <v/>
      </c>
      <c r="R484" s="24" t="str">
        <f>IF($L484="","",VLOOKUP(Q484,LISTAS!$F$5:$G$1006,2,0))</f>
        <v/>
      </c>
      <c r="S484" s="36" t="str">
        <f t="shared" si="121"/>
        <v/>
      </c>
      <c r="T484" s="25" t="str">
        <f t="shared" si="122"/>
        <v/>
      </c>
      <c r="U484" s="25" t="str">
        <f t="shared" si="113"/>
        <v/>
      </c>
    </row>
    <row r="485" spans="2:21" ht="16.5" x14ac:dyDescent="0.3">
      <c r="B485" s="26"/>
      <c r="C485" s="22" t="str">
        <f>IF(B485="","",VLOOKUP(B485,LISTAS!$F$5:$G$1006,2,0))</f>
        <v/>
      </c>
      <c r="D485" s="35"/>
      <c r="E485" s="35"/>
      <c r="F485" s="35" t="str">
        <f t="shared" si="114"/>
        <v/>
      </c>
      <c r="G485" s="5"/>
      <c r="H485" s="48" t="str">
        <f t="shared" si="112"/>
        <v/>
      </c>
      <c r="I485" s="63" t="str">
        <f t="shared" si="115"/>
        <v/>
      </c>
      <c r="J485" s="63" t="str">
        <f t="shared" si="116"/>
        <v/>
      </c>
      <c r="K485" s="48" t="str">
        <f t="shared" si="117"/>
        <v/>
      </c>
      <c r="L485" s="69" t="str">
        <f t="shared" si="106"/>
        <v/>
      </c>
      <c r="M485" s="67" t="str">
        <f t="shared" si="118"/>
        <v/>
      </c>
      <c r="N485" s="49">
        <v>57</v>
      </c>
      <c r="O485" s="28"/>
      <c r="P485" s="47" t="str">
        <f t="shared" si="119"/>
        <v/>
      </c>
      <c r="Q485" s="24" t="str">
        <f t="shared" si="120"/>
        <v/>
      </c>
      <c r="R485" s="24" t="str">
        <f>IF($L485="","",VLOOKUP(Q485,LISTAS!$F$5:$G$1006,2,0))</f>
        <v/>
      </c>
      <c r="S485" s="36" t="str">
        <f t="shared" si="121"/>
        <v/>
      </c>
      <c r="T485" s="25" t="str">
        <f t="shared" si="122"/>
        <v/>
      </c>
      <c r="U485" s="25" t="str">
        <f t="shared" si="113"/>
        <v/>
      </c>
    </row>
    <row r="486" spans="2:21" ht="16.5" x14ac:dyDescent="0.3">
      <c r="B486" s="26"/>
      <c r="C486" s="22" t="str">
        <f>IF(B486="","",VLOOKUP(B486,LISTAS!$F$5:$G$1006,2,0))</f>
        <v/>
      </c>
      <c r="D486" s="35"/>
      <c r="E486" s="35"/>
      <c r="F486" s="35" t="str">
        <f t="shared" si="114"/>
        <v/>
      </c>
      <c r="G486" s="5"/>
      <c r="H486" s="48" t="str">
        <f t="shared" si="112"/>
        <v/>
      </c>
      <c r="I486" s="63" t="str">
        <f t="shared" si="115"/>
        <v/>
      </c>
      <c r="J486" s="63" t="str">
        <f t="shared" si="116"/>
        <v/>
      </c>
      <c r="K486" s="48" t="str">
        <f t="shared" si="117"/>
        <v/>
      </c>
      <c r="L486" s="69" t="str">
        <f t="shared" si="106"/>
        <v/>
      </c>
      <c r="M486" s="67" t="str">
        <f t="shared" si="118"/>
        <v/>
      </c>
      <c r="N486" s="49">
        <v>58</v>
      </c>
      <c r="O486" s="28"/>
      <c r="P486" s="47" t="str">
        <f t="shared" si="119"/>
        <v/>
      </c>
      <c r="Q486" s="24" t="str">
        <f t="shared" si="120"/>
        <v/>
      </c>
      <c r="R486" s="24" t="str">
        <f>IF($L486="","",VLOOKUP(Q486,LISTAS!$F$5:$G$1006,2,0))</f>
        <v/>
      </c>
      <c r="S486" s="36" t="str">
        <f t="shared" si="121"/>
        <v/>
      </c>
      <c r="T486" s="25" t="str">
        <f t="shared" si="122"/>
        <v/>
      </c>
      <c r="U486" s="25" t="str">
        <f t="shared" si="113"/>
        <v/>
      </c>
    </row>
    <row r="487" spans="2:21" ht="16.5" x14ac:dyDescent="0.3">
      <c r="B487" s="26"/>
      <c r="C487" s="22" t="str">
        <f>IF(B487="","",VLOOKUP(B487,LISTAS!$F$5:$G$1006,2,0))</f>
        <v/>
      </c>
      <c r="D487" s="35"/>
      <c r="E487" s="35"/>
      <c r="F487" s="35" t="str">
        <f t="shared" si="114"/>
        <v/>
      </c>
      <c r="G487" s="5"/>
      <c r="H487" s="48" t="str">
        <f t="shared" si="112"/>
        <v/>
      </c>
      <c r="I487" s="63" t="str">
        <f t="shared" si="115"/>
        <v/>
      </c>
      <c r="J487" s="63" t="str">
        <f t="shared" si="116"/>
        <v/>
      </c>
      <c r="K487" s="48" t="str">
        <f t="shared" si="117"/>
        <v/>
      </c>
      <c r="L487" s="69" t="str">
        <f t="shared" si="106"/>
        <v/>
      </c>
      <c r="M487" s="67" t="str">
        <f t="shared" si="118"/>
        <v/>
      </c>
      <c r="N487" s="49">
        <v>59</v>
      </c>
      <c r="O487" s="28"/>
      <c r="P487" s="47" t="str">
        <f t="shared" si="119"/>
        <v/>
      </c>
      <c r="Q487" s="24" t="str">
        <f t="shared" si="120"/>
        <v/>
      </c>
      <c r="R487" s="24" t="str">
        <f>IF($L487="","",VLOOKUP(Q487,LISTAS!$F$5:$G$1006,2,0))</f>
        <v/>
      </c>
      <c r="S487" s="36" t="str">
        <f t="shared" si="121"/>
        <v/>
      </c>
      <c r="T487" s="25" t="str">
        <f t="shared" si="122"/>
        <v/>
      </c>
      <c r="U487" s="25" t="str">
        <f t="shared" si="113"/>
        <v/>
      </c>
    </row>
    <row r="488" spans="2:21" ht="16.5" x14ac:dyDescent="0.3">
      <c r="B488" s="26"/>
      <c r="C488" s="22" t="str">
        <f>IF(B488="","",VLOOKUP(B488,LISTAS!$F$5:$G$1006,2,0))</f>
        <v/>
      </c>
      <c r="D488" s="35"/>
      <c r="E488" s="35"/>
      <c r="F488" s="35" t="str">
        <f t="shared" si="114"/>
        <v/>
      </c>
      <c r="G488" s="5"/>
      <c r="H488" s="48" t="str">
        <f t="shared" si="112"/>
        <v/>
      </c>
      <c r="I488" s="63" t="str">
        <f t="shared" si="115"/>
        <v/>
      </c>
      <c r="J488" s="63" t="str">
        <f t="shared" si="116"/>
        <v/>
      </c>
      <c r="K488" s="48" t="str">
        <f t="shared" si="117"/>
        <v/>
      </c>
      <c r="L488" s="69" t="str">
        <f t="shared" si="106"/>
        <v/>
      </c>
      <c r="M488" s="67" t="str">
        <f t="shared" si="118"/>
        <v/>
      </c>
      <c r="N488" s="49">
        <v>60</v>
      </c>
      <c r="O488" s="28"/>
      <c r="P488" s="47" t="str">
        <f t="shared" si="119"/>
        <v/>
      </c>
      <c r="Q488" s="24" t="str">
        <f t="shared" si="120"/>
        <v/>
      </c>
      <c r="R488" s="24" t="str">
        <f>IF($L488="","",VLOOKUP(Q488,LISTAS!$F$5:$G$1006,2,0))</f>
        <v/>
      </c>
      <c r="S488" s="36" t="str">
        <f t="shared" si="121"/>
        <v/>
      </c>
      <c r="T488" s="25" t="str">
        <f t="shared" si="122"/>
        <v/>
      </c>
      <c r="U488" s="25" t="str">
        <f t="shared" si="113"/>
        <v/>
      </c>
    </row>
    <row r="489" spans="2:21" ht="16.5" x14ac:dyDescent="0.3">
      <c r="B489" s="26"/>
      <c r="C489" s="22" t="str">
        <f>IF(B489="","",VLOOKUP(B489,LISTAS!$F$5:$G$1006,2,0))</f>
        <v/>
      </c>
      <c r="D489" s="35"/>
      <c r="E489" s="35"/>
      <c r="F489" s="35" t="str">
        <f t="shared" si="114"/>
        <v/>
      </c>
      <c r="G489" s="5"/>
      <c r="H489" s="48" t="str">
        <f t="shared" si="112"/>
        <v/>
      </c>
      <c r="I489" s="63" t="str">
        <f t="shared" si="115"/>
        <v/>
      </c>
      <c r="J489" s="63" t="str">
        <f t="shared" si="116"/>
        <v/>
      </c>
      <c r="K489" s="48" t="str">
        <f t="shared" si="117"/>
        <v/>
      </c>
      <c r="L489" s="69" t="str">
        <f t="shared" si="106"/>
        <v/>
      </c>
      <c r="M489" s="67" t="str">
        <f t="shared" si="118"/>
        <v/>
      </c>
      <c r="N489" s="49">
        <v>61</v>
      </c>
      <c r="O489" s="28"/>
      <c r="P489" s="47" t="str">
        <f t="shared" si="119"/>
        <v/>
      </c>
      <c r="Q489" s="24" t="str">
        <f t="shared" si="120"/>
        <v/>
      </c>
      <c r="R489" s="24" t="str">
        <f>IF($L489="","",VLOOKUP(Q489,LISTAS!$F$5:$G$1006,2,0))</f>
        <v/>
      </c>
      <c r="S489" s="36" t="str">
        <f t="shared" si="121"/>
        <v/>
      </c>
      <c r="T489" s="25" t="str">
        <f t="shared" si="122"/>
        <v/>
      </c>
      <c r="U489" s="25" t="str">
        <f t="shared" si="113"/>
        <v/>
      </c>
    </row>
    <row r="490" spans="2:21" ht="16.5" x14ac:dyDescent="0.3">
      <c r="B490" s="26"/>
      <c r="C490" s="22" t="str">
        <f>IF(B490="","",VLOOKUP(B490,LISTAS!$F$5:$G$1006,2,0))</f>
        <v/>
      </c>
      <c r="D490" s="35"/>
      <c r="E490" s="35"/>
      <c r="F490" s="35" t="str">
        <f t="shared" si="114"/>
        <v/>
      </c>
      <c r="G490" s="5"/>
      <c r="H490" s="48" t="str">
        <f t="shared" si="112"/>
        <v/>
      </c>
      <c r="I490" s="63" t="str">
        <f t="shared" si="115"/>
        <v/>
      </c>
      <c r="J490" s="63" t="str">
        <f t="shared" si="116"/>
        <v/>
      </c>
      <c r="K490" s="48" t="str">
        <f t="shared" si="117"/>
        <v/>
      </c>
      <c r="L490" s="69" t="str">
        <f t="shared" si="106"/>
        <v/>
      </c>
      <c r="M490" s="67" t="str">
        <f t="shared" si="118"/>
        <v/>
      </c>
      <c r="N490" s="49">
        <v>62</v>
      </c>
      <c r="O490" s="28"/>
      <c r="P490" s="47" t="str">
        <f t="shared" si="119"/>
        <v/>
      </c>
      <c r="Q490" s="24" t="str">
        <f t="shared" si="120"/>
        <v/>
      </c>
      <c r="R490" s="24" t="str">
        <f>IF($L490="","",VLOOKUP(Q490,LISTAS!$F$5:$G$1006,2,0))</f>
        <v/>
      </c>
      <c r="S490" s="36" t="str">
        <f t="shared" si="121"/>
        <v/>
      </c>
      <c r="T490" s="25" t="str">
        <f t="shared" si="122"/>
        <v/>
      </c>
      <c r="U490" s="25" t="str">
        <f t="shared" si="113"/>
        <v/>
      </c>
    </row>
    <row r="491" spans="2:21" ht="16.5" x14ac:dyDescent="0.3">
      <c r="B491" s="26"/>
      <c r="C491" s="22" t="str">
        <f>IF(B491="","",VLOOKUP(B491,LISTAS!$F$5:$G$1006,2,0))</f>
        <v/>
      </c>
      <c r="D491" s="35"/>
      <c r="E491" s="35"/>
      <c r="F491" s="35" t="str">
        <f t="shared" si="114"/>
        <v/>
      </c>
      <c r="G491" s="5"/>
      <c r="H491" s="48" t="str">
        <f t="shared" si="112"/>
        <v/>
      </c>
      <c r="I491" s="63" t="str">
        <f t="shared" si="115"/>
        <v/>
      </c>
      <c r="J491" s="63" t="str">
        <f t="shared" si="116"/>
        <v/>
      </c>
      <c r="K491" s="48" t="str">
        <f t="shared" si="117"/>
        <v/>
      </c>
      <c r="L491" s="69" t="str">
        <f t="shared" si="106"/>
        <v/>
      </c>
      <c r="M491" s="67" t="str">
        <f t="shared" si="118"/>
        <v/>
      </c>
      <c r="N491" s="49">
        <v>63</v>
      </c>
      <c r="O491" s="28"/>
      <c r="P491" s="47" t="str">
        <f t="shared" si="119"/>
        <v/>
      </c>
      <c r="Q491" s="24" t="str">
        <f t="shared" si="120"/>
        <v/>
      </c>
      <c r="R491" s="24" t="str">
        <f>IF($L491="","",VLOOKUP(Q491,LISTAS!$F$5:$G$1006,2,0))</f>
        <v/>
      </c>
      <c r="S491" s="36" t="str">
        <f t="shared" si="121"/>
        <v/>
      </c>
      <c r="T491" s="25" t="str">
        <f t="shared" si="122"/>
        <v/>
      </c>
      <c r="U491" s="25" t="str">
        <f t="shared" si="113"/>
        <v/>
      </c>
    </row>
    <row r="492" spans="2:21" ht="16.5" x14ac:dyDescent="0.3">
      <c r="B492" s="26"/>
      <c r="C492" s="22" t="str">
        <f>IF(B492="","",VLOOKUP(B492,LISTAS!$F$5:$G$1006,2,0))</f>
        <v/>
      </c>
      <c r="D492" s="35"/>
      <c r="E492" s="35"/>
      <c r="F492" s="35" t="str">
        <f t="shared" si="114"/>
        <v/>
      </c>
      <c r="G492" s="5"/>
      <c r="H492" s="48" t="str">
        <f t="shared" si="112"/>
        <v/>
      </c>
      <c r="I492" s="63" t="str">
        <f t="shared" si="115"/>
        <v/>
      </c>
      <c r="J492" s="63" t="str">
        <f t="shared" si="116"/>
        <v/>
      </c>
      <c r="K492" s="48" t="str">
        <f t="shared" si="117"/>
        <v/>
      </c>
      <c r="L492" s="69" t="str">
        <f t="shared" si="106"/>
        <v/>
      </c>
      <c r="M492" s="67" t="str">
        <f t="shared" si="118"/>
        <v/>
      </c>
      <c r="N492" s="49">
        <v>64</v>
      </c>
      <c r="O492" s="28"/>
      <c r="P492" s="47" t="str">
        <f t="shared" si="119"/>
        <v/>
      </c>
      <c r="Q492" s="24" t="str">
        <f t="shared" si="120"/>
        <v/>
      </c>
      <c r="R492" s="24" t="str">
        <f>IF($L492="","",VLOOKUP(Q492,LISTAS!$F$5:$G$1006,2,0))</f>
        <v/>
      </c>
      <c r="S492" s="36" t="str">
        <f t="shared" si="121"/>
        <v/>
      </c>
      <c r="T492" s="25" t="str">
        <f t="shared" si="122"/>
        <v/>
      </c>
      <c r="U492" s="25" t="str">
        <f t="shared" si="113"/>
        <v/>
      </c>
    </row>
    <row r="493" spans="2:21" ht="16.5" x14ac:dyDescent="0.3">
      <c r="B493" s="26"/>
      <c r="C493" s="22" t="str">
        <f>IF(B493="","",VLOOKUP(B493,LISTAS!$F$5:$G$1006,2,0))</f>
        <v/>
      </c>
      <c r="D493" s="35"/>
      <c r="E493" s="35"/>
      <c r="F493" s="35" t="str">
        <f t="shared" ref="F493:F496" si="123">IF(D493="",IF(E493="","",SUM(D493:E493)),SUM(D493:E493))</f>
        <v/>
      </c>
      <c r="G493" s="5"/>
      <c r="H493" s="48" t="str">
        <f t="shared" si="112"/>
        <v/>
      </c>
      <c r="I493" s="63" t="str">
        <f t="shared" ref="I493:I528" si="124">IF($L493="","",IF(B493="","",B493))</f>
        <v/>
      </c>
      <c r="J493" s="63" t="str">
        <f t="shared" ref="J493:J528" si="125">IF($L493="","",IF(C493="","",C493))</f>
        <v/>
      </c>
      <c r="K493" s="48" t="str">
        <f t="shared" ref="K493:K528" si="126">IF($L493="","",F493)</f>
        <v/>
      </c>
      <c r="L493" s="69" t="str">
        <f t="shared" ref="L493:L528" si="127">H493</f>
        <v/>
      </c>
      <c r="M493" s="67" t="str">
        <f t="shared" ref="M493:M524" si="128">IF(L493="","",LARGE($L$429:$L$528,N493))</f>
        <v/>
      </c>
      <c r="N493" s="49">
        <v>65</v>
      </c>
      <c r="O493" s="28"/>
      <c r="P493" s="47" t="str">
        <f t="shared" ref="P493:P528" si="129">IF(S493&lt;&gt;"",_xlfn.RANK.EQ(S493,$S$429:$S$528,0),"")</f>
        <v/>
      </c>
      <c r="Q493" s="24" t="str">
        <f t="shared" ref="Q493:Q528" si="130">IF($L493="","",VLOOKUP(M493,$H$429:$K$528,2,0))</f>
        <v/>
      </c>
      <c r="R493" s="24" t="str">
        <f>IF($L493="","",VLOOKUP(Q493,LISTAS!$F$5:$G$1006,2,0))</f>
        <v/>
      </c>
      <c r="S493" s="36" t="str">
        <f t="shared" ref="S493:S528" si="131">IF($L493="","",VLOOKUP(M493,$H$429:$K$528,4,0))</f>
        <v/>
      </c>
      <c r="T493" s="25" t="str">
        <f t="shared" ref="T493:T524" si="132">IF($P493="","",IF(S493=$U$5,"",IF($P493=1,400,IF($P493=2,340,IF($P493=3,300,IF($P493=4,280,IF($P493=5,270,IF($P493=6,260,IF($P493=7,250,IF($P493=8,240,IF($P493=9,200,IF($P493=10,200,IF($P493=11,200,IF($P493=12,200,IF($P493=13,200,IF($P493=14,200,IF($P493=15,200,IF($P493=16,200,IF($P493&gt;16,"","")))))))))))))))))))</f>
        <v/>
      </c>
      <c r="U493" s="25" t="str">
        <f t="shared" si="113"/>
        <v/>
      </c>
    </row>
    <row r="494" spans="2:21" ht="16.5" x14ac:dyDescent="0.3">
      <c r="B494" s="26"/>
      <c r="C494" s="22" t="str">
        <f>IF(B494="","",VLOOKUP(B494,LISTAS!$F$5:$G$1006,2,0))</f>
        <v/>
      </c>
      <c r="D494" s="35"/>
      <c r="E494" s="35"/>
      <c r="F494" s="35" t="str">
        <f t="shared" si="123"/>
        <v/>
      </c>
      <c r="G494" s="5"/>
      <c r="H494" s="48" t="str">
        <f t="shared" ref="H494:H528" si="133">IF(F494="","",F494+(ROW(F494)/1000))</f>
        <v/>
      </c>
      <c r="I494" s="63" t="str">
        <f t="shared" si="124"/>
        <v/>
      </c>
      <c r="J494" s="63" t="str">
        <f t="shared" si="125"/>
        <v/>
      </c>
      <c r="K494" s="48" t="str">
        <f t="shared" si="126"/>
        <v/>
      </c>
      <c r="L494" s="69" t="str">
        <f t="shared" si="127"/>
        <v/>
      </c>
      <c r="M494" s="67" t="str">
        <f t="shared" si="128"/>
        <v/>
      </c>
      <c r="N494" s="49">
        <v>66</v>
      </c>
      <c r="O494" s="28"/>
      <c r="P494" s="47" t="str">
        <f t="shared" si="129"/>
        <v/>
      </c>
      <c r="Q494" s="24" t="str">
        <f t="shared" si="130"/>
        <v/>
      </c>
      <c r="R494" s="24" t="str">
        <f>IF($L494="","",VLOOKUP(Q494,LISTAS!$F$5:$G$1006,2,0))</f>
        <v/>
      </c>
      <c r="S494" s="36" t="str">
        <f t="shared" si="131"/>
        <v/>
      </c>
      <c r="T494" s="25" t="str">
        <f t="shared" si="132"/>
        <v/>
      </c>
      <c r="U494" s="25" t="str">
        <f t="shared" ref="U494:U528" si="134">IF(P494="","",IF($S$5="NÃO","",IF(S494=$U$5,"",IF(P494=1,400,IF(P494=2,340,IF(P494=3,300,IF(P494=4,280,IF(P494=5,270,IF(P494=6,260,IF(P494=7,250,IF(P494=8,240,IF(P494=9,200,IF(P494=10,200,IF(P494=11,200,IF(P494=12,200,IF(P494=13,200,IF(P494=14,200,IF(P494=15,200,IF(P494=16,200,IF(P494&gt;16,"",""))))))))))))))))))))</f>
        <v/>
      </c>
    </row>
    <row r="495" spans="2:21" ht="16.5" x14ac:dyDescent="0.3">
      <c r="B495" s="26"/>
      <c r="C495" s="22" t="str">
        <f>IF(B495="","",VLOOKUP(B495,LISTAS!$F$5:$G$1006,2,0))</f>
        <v/>
      </c>
      <c r="D495" s="35"/>
      <c r="E495" s="35"/>
      <c r="F495" s="35" t="str">
        <f t="shared" si="123"/>
        <v/>
      </c>
      <c r="G495" s="5"/>
      <c r="H495" s="48" t="str">
        <f t="shared" si="133"/>
        <v/>
      </c>
      <c r="I495" s="63" t="str">
        <f t="shared" si="124"/>
        <v/>
      </c>
      <c r="J495" s="63" t="str">
        <f t="shared" si="125"/>
        <v/>
      </c>
      <c r="K495" s="48" t="str">
        <f t="shared" si="126"/>
        <v/>
      </c>
      <c r="L495" s="69" t="str">
        <f t="shared" si="127"/>
        <v/>
      </c>
      <c r="M495" s="67" t="str">
        <f t="shared" si="128"/>
        <v/>
      </c>
      <c r="N495" s="49">
        <v>67</v>
      </c>
      <c r="O495" s="28"/>
      <c r="P495" s="47" t="str">
        <f t="shared" si="129"/>
        <v/>
      </c>
      <c r="Q495" s="24" t="str">
        <f t="shared" si="130"/>
        <v/>
      </c>
      <c r="R495" s="24" t="str">
        <f>IF($L495="","",VLOOKUP(Q495,LISTAS!$F$5:$G$1006,2,0))</f>
        <v/>
      </c>
      <c r="S495" s="36" t="str">
        <f t="shared" si="131"/>
        <v/>
      </c>
      <c r="T495" s="25" t="str">
        <f t="shared" si="132"/>
        <v/>
      </c>
      <c r="U495" s="25" t="str">
        <f t="shared" si="134"/>
        <v/>
      </c>
    </row>
    <row r="496" spans="2:21" ht="16.5" x14ac:dyDescent="0.3">
      <c r="B496" s="26"/>
      <c r="C496" s="22" t="str">
        <f>IF(B496="","",VLOOKUP(B496,LISTAS!$F$5:$G$1006,2,0))</f>
        <v/>
      </c>
      <c r="D496" s="35"/>
      <c r="E496" s="35"/>
      <c r="F496" s="35" t="str">
        <f t="shared" si="123"/>
        <v/>
      </c>
      <c r="G496" s="5"/>
      <c r="H496" s="48" t="str">
        <f t="shared" si="133"/>
        <v/>
      </c>
      <c r="I496" s="63" t="str">
        <f t="shared" si="124"/>
        <v/>
      </c>
      <c r="J496" s="63" t="str">
        <f t="shared" si="125"/>
        <v/>
      </c>
      <c r="K496" s="48" t="str">
        <f t="shared" si="126"/>
        <v/>
      </c>
      <c r="L496" s="69" t="str">
        <f t="shared" si="127"/>
        <v/>
      </c>
      <c r="M496" s="67" t="str">
        <f t="shared" si="128"/>
        <v/>
      </c>
      <c r="N496" s="49">
        <v>68</v>
      </c>
      <c r="O496" s="28"/>
      <c r="P496" s="47" t="str">
        <f t="shared" si="129"/>
        <v/>
      </c>
      <c r="Q496" s="24" t="str">
        <f t="shared" si="130"/>
        <v/>
      </c>
      <c r="R496" s="24" t="str">
        <f>IF($L496="","",VLOOKUP(Q496,LISTAS!$F$5:$G$1006,2,0))</f>
        <v/>
      </c>
      <c r="S496" s="36" t="str">
        <f t="shared" si="131"/>
        <v/>
      </c>
      <c r="T496" s="25" t="str">
        <f t="shared" si="132"/>
        <v/>
      </c>
      <c r="U496" s="25" t="str">
        <f t="shared" si="134"/>
        <v/>
      </c>
    </row>
    <row r="497" spans="2:21" ht="16.5" x14ac:dyDescent="0.3">
      <c r="B497" s="26"/>
      <c r="C497" s="22"/>
      <c r="D497" s="35"/>
      <c r="E497" s="35"/>
      <c r="F497" s="35" t="str">
        <f t="shared" ref="F497:F528" si="135">IF(D497="",IF(E497="","",SUM(D497:E497)),SUM(D497:E497))</f>
        <v/>
      </c>
      <c r="G497" s="5"/>
      <c r="H497" s="48" t="str">
        <f t="shared" si="133"/>
        <v/>
      </c>
      <c r="I497" s="63" t="str">
        <f t="shared" si="124"/>
        <v/>
      </c>
      <c r="J497" s="63" t="str">
        <f t="shared" si="125"/>
        <v/>
      </c>
      <c r="K497" s="48" t="str">
        <f t="shared" si="126"/>
        <v/>
      </c>
      <c r="L497" s="69" t="str">
        <f t="shared" si="127"/>
        <v/>
      </c>
      <c r="M497" s="67" t="str">
        <f t="shared" si="128"/>
        <v/>
      </c>
      <c r="N497" s="49">
        <v>69</v>
      </c>
      <c r="O497" s="28"/>
      <c r="P497" s="47" t="str">
        <f t="shared" si="129"/>
        <v/>
      </c>
      <c r="Q497" s="24" t="str">
        <f t="shared" si="130"/>
        <v/>
      </c>
      <c r="R497" s="24" t="str">
        <f>IF($L497="","",VLOOKUP(Q497,LISTAS!$F$5:$G$1006,2,0))</f>
        <v/>
      </c>
      <c r="S497" s="36" t="str">
        <f t="shared" si="131"/>
        <v/>
      </c>
      <c r="T497" s="25" t="str">
        <f t="shared" si="132"/>
        <v/>
      </c>
      <c r="U497" s="25" t="str">
        <f t="shared" si="134"/>
        <v/>
      </c>
    </row>
    <row r="498" spans="2:21" ht="16.5" x14ac:dyDescent="0.3">
      <c r="B498" s="26"/>
      <c r="C498" s="22"/>
      <c r="D498" s="35"/>
      <c r="E498" s="35"/>
      <c r="F498" s="35" t="str">
        <f t="shared" si="135"/>
        <v/>
      </c>
      <c r="G498" s="5"/>
      <c r="H498" s="48" t="str">
        <f t="shared" si="133"/>
        <v/>
      </c>
      <c r="I498" s="63" t="str">
        <f t="shared" si="124"/>
        <v/>
      </c>
      <c r="J498" s="63" t="str">
        <f t="shared" si="125"/>
        <v/>
      </c>
      <c r="K498" s="48" t="str">
        <f t="shared" si="126"/>
        <v/>
      </c>
      <c r="L498" s="69" t="str">
        <f t="shared" si="127"/>
        <v/>
      </c>
      <c r="M498" s="67" t="str">
        <f t="shared" si="128"/>
        <v/>
      </c>
      <c r="N498" s="49">
        <v>70</v>
      </c>
      <c r="O498" s="28"/>
      <c r="P498" s="47" t="str">
        <f t="shared" si="129"/>
        <v/>
      </c>
      <c r="Q498" s="24" t="str">
        <f t="shared" si="130"/>
        <v/>
      </c>
      <c r="R498" s="24" t="str">
        <f>IF($L498="","",VLOOKUP(Q498,LISTAS!$F$5:$G$1006,2,0))</f>
        <v/>
      </c>
      <c r="S498" s="36" t="str">
        <f t="shared" si="131"/>
        <v/>
      </c>
      <c r="T498" s="25" t="str">
        <f t="shared" si="132"/>
        <v/>
      </c>
      <c r="U498" s="25" t="str">
        <f t="shared" si="134"/>
        <v/>
      </c>
    </row>
    <row r="499" spans="2:21" ht="16.5" x14ac:dyDescent="0.3">
      <c r="B499" s="26"/>
      <c r="C499" s="22"/>
      <c r="D499" s="35"/>
      <c r="E499" s="35"/>
      <c r="F499" s="35" t="str">
        <f t="shared" si="135"/>
        <v/>
      </c>
      <c r="G499" s="5"/>
      <c r="H499" s="48" t="str">
        <f t="shared" si="133"/>
        <v/>
      </c>
      <c r="I499" s="63" t="str">
        <f t="shared" si="124"/>
        <v/>
      </c>
      <c r="J499" s="63" t="str">
        <f t="shared" si="125"/>
        <v/>
      </c>
      <c r="K499" s="48" t="str">
        <f t="shared" si="126"/>
        <v/>
      </c>
      <c r="L499" s="69" t="str">
        <f t="shared" si="127"/>
        <v/>
      </c>
      <c r="M499" s="67" t="str">
        <f t="shared" si="128"/>
        <v/>
      </c>
      <c r="N499" s="49">
        <v>71</v>
      </c>
      <c r="O499" s="28"/>
      <c r="P499" s="47" t="str">
        <f t="shared" si="129"/>
        <v/>
      </c>
      <c r="Q499" s="24" t="str">
        <f t="shared" si="130"/>
        <v/>
      </c>
      <c r="R499" s="24" t="str">
        <f>IF($L499="","",VLOOKUP(Q499,LISTAS!$F$5:$G$1006,2,0))</f>
        <v/>
      </c>
      <c r="S499" s="36" t="str">
        <f t="shared" si="131"/>
        <v/>
      </c>
      <c r="T499" s="25" t="str">
        <f t="shared" si="132"/>
        <v/>
      </c>
      <c r="U499" s="25" t="str">
        <f t="shared" si="134"/>
        <v/>
      </c>
    </row>
    <row r="500" spans="2:21" ht="16.5" x14ac:dyDescent="0.3">
      <c r="B500" s="26"/>
      <c r="C500" s="22"/>
      <c r="D500" s="35"/>
      <c r="E500" s="35"/>
      <c r="F500" s="35" t="str">
        <f t="shared" si="135"/>
        <v/>
      </c>
      <c r="G500" s="5"/>
      <c r="H500" s="48" t="str">
        <f t="shared" si="133"/>
        <v/>
      </c>
      <c r="I500" s="63" t="str">
        <f t="shared" si="124"/>
        <v/>
      </c>
      <c r="J500" s="63" t="str">
        <f t="shared" si="125"/>
        <v/>
      </c>
      <c r="K500" s="48" t="str">
        <f t="shared" si="126"/>
        <v/>
      </c>
      <c r="L500" s="69" t="str">
        <f t="shared" si="127"/>
        <v/>
      </c>
      <c r="M500" s="67" t="str">
        <f t="shared" si="128"/>
        <v/>
      </c>
      <c r="N500" s="49">
        <v>72</v>
      </c>
      <c r="O500" s="28"/>
      <c r="P500" s="47" t="str">
        <f t="shared" si="129"/>
        <v/>
      </c>
      <c r="Q500" s="24" t="str">
        <f t="shared" si="130"/>
        <v/>
      </c>
      <c r="R500" s="24" t="str">
        <f>IF($L500="","",VLOOKUP(Q500,LISTAS!$F$5:$G$1006,2,0))</f>
        <v/>
      </c>
      <c r="S500" s="36" t="str">
        <f t="shared" si="131"/>
        <v/>
      </c>
      <c r="T500" s="25" t="str">
        <f t="shared" si="132"/>
        <v/>
      </c>
      <c r="U500" s="25" t="str">
        <f t="shared" si="134"/>
        <v/>
      </c>
    </row>
    <row r="501" spans="2:21" ht="16.5" x14ac:dyDescent="0.3">
      <c r="B501" s="26"/>
      <c r="C501" s="22"/>
      <c r="D501" s="35"/>
      <c r="E501" s="35"/>
      <c r="F501" s="35" t="str">
        <f t="shared" si="135"/>
        <v/>
      </c>
      <c r="G501" s="5"/>
      <c r="H501" s="48" t="str">
        <f t="shared" si="133"/>
        <v/>
      </c>
      <c r="I501" s="63" t="str">
        <f t="shared" si="124"/>
        <v/>
      </c>
      <c r="J501" s="63" t="str">
        <f t="shared" si="125"/>
        <v/>
      </c>
      <c r="K501" s="48" t="str">
        <f t="shared" si="126"/>
        <v/>
      </c>
      <c r="L501" s="69" t="str">
        <f t="shared" si="127"/>
        <v/>
      </c>
      <c r="M501" s="67" t="str">
        <f t="shared" si="128"/>
        <v/>
      </c>
      <c r="N501" s="49">
        <v>73</v>
      </c>
      <c r="O501" s="28"/>
      <c r="P501" s="47" t="str">
        <f t="shared" si="129"/>
        <v/>
      </c>
      <c r="Q501" s="24" t="str">
        <f t="shared" si="130"/>
        <v/>
      </c>
      <c r="R501" s="24" t="str">
        <f>IF($L501="","",VLOOKUP(Q501,LISTAS!$F$5:$G$1006,2,0))</f>
        <v/>
      </c>
      <c r="S501" s="36" t="str">
        <f t="shared" si="131"/>
        <v/>
      </c>
      <c r="T501" s="25" t="str">
        <f t="shared" si="132"/>
        <v/>
      </c>
      <c r="U501" s="25" t="str">
        <f t="shared" si="134"/>
        <v/>
      </c>
    </row>
    <row r="502" spans="2:21" ht="16.5" x14ac:dyDescent="0.3">
      <c r="B502" s="26"/>
      <c r="C502" s="22"/>
      <c r="D502" s="35"/>
      <c r="E502" s="35"/>
      <c r="F502" s="35" t="str">
        <f t="shared" si="135"/>
        <v/>
      </c>
      <c r="G502" s="5"/>
      <c r="H502" s="48" t="str">
        <f t="shared" si="133"/>
        <v/>
      </c>
      <c r="I502" s="63" t="str">
        <f t="shared" si="124"/>
        <v/>
      </c>
      <c r="J502" s="63" t="str">
        <f t="shared" si="125"/>
        <v/>
      </c>
      <c r="K502" s="48" t="str">
        <f t="shared" si="126"/>
        <v/>
      </c>
      <c r="L502" s="69" t="str">
        <f t="shared" si="127"/>
        <v/>
      </c>
      <c r="M502" s="67" t="str">
        <f t="shared" si="128"/>
        <v/>
      </c>
      <c r="N502" s="49">
        <v>74</v>
      </c>
      <c r="O502" s="28"/>
      <c r="P502" s="47" t="str">
        <f t="shared" si="129"/>
        <v/>
      </c>
      <c r="Q502" s="24" t="str">
        <f t="shared" si="130"/>
        <v/>
      </c>
      <c r="R502" s="24" t="str">
        <f>IF($L502="","",VLOOKUP(Q502,LISTAS!$F$5:$G$1006,2,0))</f>
        <v/>
      </c>
      <c r="S502" s="36" t="str">
        <f t="shared" si="131"/>
        <v/>
      </c>
      <c r="T502" s="25" t="str">
        <f t="shared" si="132"/>
        <v/>
      </c>
      <c r="U502" s="25" t="str">
        <f t="shared" si="134"/>
        <v/>
      </c>
    </row>
    <row r="503" spans="2:21" ht="16.5" x14ac:dyDescent="0.3">
      <c r="B503" s="26"/>
      <c r="C503" s="22"/>
      <c r="D503" s="35"/>
      <c r="E503" s="35"/>
      <c r="F503" s="35" t="str">
        <f t="shared" si="135"/>
        <v/>
      </c>
      <c r="G503" s="5"/>
      <c r="H503" s="48" t="str">
        <f t="shared" si="133"/>
        <v/>
      </c>
      <c r="I503" s="63" t="str">
        <f t="shared" si="124"/>
        <v/>
      </c>
      <c r="J503" s="63" t="str">
        <f t="shared" si="125"/>
        <v/>
      </c>
      <c r="K503" s="48" t="str">
        <f t="shared" si="126"/>
        <v/>
      </c>
      <c r="L503" s="69" t="str">
        <f t="shared" si="127"/>
        <v/>
      </c>
      <c r="M503" s="67" t="str">
        <f t="shared" si="128"/>
        <v/>
      </c>
      <c r="N503" s="49">
        <v>75</v>
      </c>
      <c r="O503" s="28"/>
      <c r="P503" s="47" t="str">
        <f t="shared" si="129"/>
        <v/>
      </c>
      <c r="Q503" s="24" t="str">
        <f t="shared" si="130"/>
        <v/>
      </c>
      <c r="R503" s="24" t="str">
        <f>IF($L503="","",VLOOKUP(Q503,LISTAS!$F$5:$G$1006,2,0))</f>
        <v/>
      </c>
      <c r="S503" s="36" t="str">
        <f t="shared" si="131"/>
        <v/>
      </c>
      <c r="T503" s="25" t="str">
        <f t="shared" si="132"/>
        <v/>
      </c>
      <c r="U503" s="25" t="str">
        <f t="shared" si="134"/>
        <v/>
      </c>
    </row>
    <row r="504" spans="2:21" ht="16.5" x14ac:dyDescent="0.3">
      <c r="B504" s="26"/>
      <c r="C504" s="22"/>
      <c r="D504" s="35"/>
      <c r="E504" s="35"/>
      <c r="F504" s="35" t="str">
        <f t="shared" si="135"/>
        <v/>
      </c>
      <c r="G504" s="5"/>
      <c r="H504" s="48" t="str">
        <f t="shared" si="133"/>
        <v/>
      </c>
      <c r="I504" s="63" t="str">
        <f t="shared" si="124"/>
        <v/>
      </c>
      <c r="J504" s="63" t="str">
        <f t="shared" si="125"/>
        <v/>
      </c>
      <c r="K504" s="48" t="str">
        <f t="shared" si="126"/>
        <v/>
      </c>
      <c r="L504" s="69" t="str">
        <f t="shared" si="127"/>
        <v/>
      </c>
      <c r="M504" s="67" t="str">
        <f t="shared" si="128"/>
        <v/>
      </c>
      <c r="N504" s="49">
        <v>76</v>
      </c>
      <c r="O504" s="28"/>
      <c r="P504" s="47" t="str">
        <f t="shared" si="129"/>
        <v/>
      </c>
      <c r="Q504" s="24" t="str">
        <f t="shared" si="130"/>
        <v/>
      </c>
      <c r="R504" s="24" t="str">
        <f>IF($L504="","",VLOOKUP(Q504,LISTAS!$F$5:$G$1006,2,0))</f>
        <v/>
      </c>
      <c r="S504" s="36" t="str">
        <f t="shared" si="131"/>
        <v/>
      </c>
      <c r="T504" s="25" t="str">
        <f t="shared" si="132"/>
        <v/>
      </c>
      <c r="U504" s="25" t="str">
        <f t="shared" si="134"/>
        <v/>
      </c>
    </row>
    <row r="505" spans="2:21" ht="16.5" x14ac:dyDescent="0.3">
      <c r="B505" s="26"/>
      <c r="C505" s="22"/>
      <c r="D505" s="35"/>
      <c r="E505" s="35"/>
      <c r="F505" s="35" t="str">
        <f t="shared" si="135"/>
        <v/>
      </c>
      <c r="G505" s="5"/>
      <c r="H505" s="48" t="str">
        <f t="shared" si="133"/>
        <v/>
      </c>
      <c r="I505" s="63" t="str">
        <f t="shared" si="124"/>
        <v/>
      </c>
      <c r="J505" s="63" t="str">
        <f t="shared" si="125"/>
        <v/>
      </c>
      <c r="K505" s="48" t="str">
        <f t="shared" si="126"/>
        <v/>
      </c>
      <c r="L505" s="69" t="str">
        <f t="shared" si="127"/>
        <v/>
      </c>
      <c r="M505" s="67" t="str">
        <f t="shared" si="128"/>
        <v/>
      </c>
      <c r="N505" s="49">
        <v>77</v>
      </c>
      <c r="O505" s="28"/>
      <c r="P505" s="47" t="str">
        <f t="shared" si="129"/>
        <v/>
      </c>
      <c r="Q505" s="24" t="str">
        <f t="shared" si="130"/>
        <v/>
      </c>
      <c r="R505" s="24" t="str">
        <f>IF($L505="","",VLOOKUP(Q505,LISTAS!$F$5:$G$1006,2,0))</f>
        <v/>
      </c>
      <c r="S505" s="36" t="str">
        <f t="shared" si="131"/>
        <v/>
      </c>
      <c r="T505" s="25" t="str">
        <f t="shared" si="132"/>
        <v/>
      </c>
      <c r="U505" s="25" t="str">
        <f t="shared" si="134"/>
        <v/>
      </c>
    </row>
    <row r="506" spans="2:21" ht="16.5" x14ac:dyDescent="0.3">
      <c r="B506" s="26"/>
      <c r="C506" s="22"/>
      <c r="D506" s="35"/>
      <c r="E506" s="35"/>
      <c r="F506" s="35" t="str">
        <f t="shared" si="135"/>
        <v/>
      </c>
      <c r="G506" s="5"/>
      <c r="H506" s="48" t="str">
        <f t="shared" si="133"/>
        <v/>
      </c>
      <c r="I506" s="63" t="str">
        <f t="shared" si="124"/>
        <v/>
      </c>
      <c r="J506" s="63" t="str">
        <f t="shared" si="125"/>
        <v/>
      </c>
      <c r="K506" s="48" t="str">
        <f t="shared" si="126"/>
        <v/>
      </c>
      <c r="L506" s="69" t="str">
        <f t="shared" si="127"/>
        <v/>
      </c>
      <c r="M506" s="67" t="str">
        <f t="shared" si="128"/>
        <v/>
      </c>
      <c r="N506" s="49">
        <v>78</v>
      </c>
      <c r="O506" s="28"/>
      <c r="P506" s="47" t="str">
        <f t="shared" si="129"/>
        <v/>
      </c>
      <c r="Q506" s="24" t="str">
        <f t="shared" si="130"/>
        <v/>
      </c>
      <c r="R506" s="24" t="str">
        <f>IF($L506="","",VLOOKUP(Q506,LISTAS!$F$5:$G$1006,2,0))</f>
        <v/>
      </c>
      <c r="S506" s="36" t="str">
        <f t="shared" si="131"/>
        <v/>
      </c>
      <c r="T506" s="25" t="str">
        <f t="shared" si="132"/>
        <v/>
      </c>
      <c r="U506" s="25" t="str">
        <f t="shared" si="134"/>
        <v/>
      </c>
    </row>
    <row r="507" spans="2:21" ht="16.5" x14ac:dyDescent="0.3">
      <c r="B507" s="26"/>
      <c r="C507" s="22"/>
      <c r="D507" s="35"/>
      <c r="E507" s="35"/>
      <c r="F507" s="35" t="str">
        <f t="shared" si="135"/>
        <v/>
      </c>
      <c r="G507" s="5"/>
      <c r="H507" s="48" t="str">
        <f t="shared" si="133"/>
        <v/>
      </c>
      <c r="I507" s="63" t="str">
        <f t="shared" si="124"/>
        <v/>
      </c>
      <c r="J507" s="63" t="str">
        <f t="shared" si="125"/>
        <v/>
      </c>
      <c r="K507" s="48" t="str">
        <f t="shared" si="126"/>
        <v/>
      </c>
      <c r="L507" s="69" t="str">
        <f t="shared" si="127"/>
        <v/>
      </c>
      <c r="M507" s="67" t="str">
        <f t="shared" si="128"/>
        <v/>
      </c>
      <c r="N507" s="49">
        <v>79</v>
      </c>
      <c r="O507" s="28"/>
      <c r="P507" s="47" t="str">
        <f t="shared" si="129"/>
        <v/>
      </c>
      <c r="Q507" s="24" t="str">
        <f t="shared" si="130"/>
        <v/>
      </c>
      <c r="R507" s="24" t="str">
        <f>IF($L507="","",VLOOKUP(Q507,LISTAS!$F$5:$G$1006,2,0))</f>
        <v/>
      </c>
      <c r="S507" s="36" t="str">
        <f t="shared" si="131"/>
        <v/>
      </c>
      <c r="T507" s="25" t="str">
        <f t="shared" si="132"/>
        <v/>
      </c>
      <c r="U507" s="25" t="str">
        <f t="shared" si="134"/>
        <v/>
      </c>
    </row>
    <row r="508" spans="2:21" ht="16.5" x14ac:dyDescent="0.3">
      <c r="B508" s="26"/>
      <c r="C508" s="22"/>
      <c r="D508" s="35"/>
      <c r="E508" s="35"/>
      <c r="F508" s="35" t="str">
        <f t="shared" si="135"/>
        <v/>
      </c>
      <c r="G508" s="5"/>
      <c r="H508" s="48" t="str">
        <f t="shared" si="133"/>
        <v/>
      </c>
      <c r="I508" s="63" t="str">
        <f t="shared" si="124"/>
        <v/>
      </c>
      <c r="J508" s="63" t="str">
        <f t="shared" si="125"/>
        <v/>
      </c>
      <c r="K508" s="48" t="str">
        <f t="shared" si="126"/>
        <v/>
      </c>
      <c r="L508" s="69" t="str">
        <f t="shared" si="127"/>
        <v/>
      </c>
      <c r="M508" s="67" t="str">
        <f t="shared" si="128"/>
        <v/>
      </c>
      <c r="N508" s="49">
        <v>80</v>
      </c>
      <c r="O508" s="28"/>
      <c r="P508" s="47" t="str">
        <f t="shared" si="129"/>
        <v/>
      </c>
      <c r="Q508" s="24" t="str">
        <f t="shared" si="130"/>
        <v/>
      </c>
      <c r="R508" s="24" t="str">
        <f>IF($L508="","",VLOOKUP(Q508,LISTAS!$F$5:$G$1006,2,0))</f>
        <v/>
      </c>
      <c r="S508" s="36" t="str">
        <f t="shared" si="131"/>
        <v/>
      </c>
      <c r="T508" s="25" t="str">
        <f t="shared" si="132"/>
        <v/>
      </c>
      <c r="U508" s="25" t="str">
        <f t="shared" si="134"/>
        <v/>
      </c>
    </row>
    <row r="509" spans="2:21" ht="16.5" x14ac:dyDescent="0.3">
      <c r="B509" s="26"/>
      <c r="C509" s="22"/>
      <c r="D509" s="35"/>
      <c r="E509" s="35"/>
      <c r="F509" s="35" t="str">
        <f t="shared" si="135"/>
        <v/>
      </c>
      <c r="G509" s="5"/>
      <c r="H509" s="48" t="str">
        <f t="shared" si="133"/>
        <v/>
      </c>
      <c r="I509" s="63" t="str">
        <f t="shared" si="124"/>
        <v/>
      </c>
      <c r="J509" s="63" t="str">
        <f t="shared" si="125"/>
        <v/>
      </c>
      <c r="K509" s="48" t="str">
        <f t="shared" si="126"/>
        <v/>
      </c>
      <c r="L509" s="69" t="str">
        <f t="shared" si="127"/>
        <v/>
      </c>
      <c r="M509" s="67" t="str">
        <f t="shared" si="128"/>
        <v/>
      </c>
      <c r="N509" s="49">
        <v>81</v>
      </c>
      <c r="O509" s="28"/>
      <c r="P509" s="47" t="str">
        <f t="shared" si="129"/>
        <v/>
      </c>
      <c r="Q509" s="24" t="str">
        <f t="shared" si="130"/>
        <v/>
      </c>
      <c r="R509" s="24" t="str">
        <f>IF($L509="","",VLOOKUP(Q509,LISTAS!$F$5:$G$1006,2,0))</f>
        <v/>
      </c>
      <c r="S509" s="36" t="str">
        <f t="shared" si="131"/>
        <v/>
      </c>
      <c r="T509" s="25" t="str">
        <f t="shared" si="132"/>
        <v/>
      </c>
      <c r="U509" s="25" t="str">
        <f t="shared" si="134"/>
        <v/>
      </c>
    </row>
    <row r="510" spans="2:21" ht="16.5" x14ac:dyDescent="0.3">
      <c r="B510" s="26"/>
      <c r="C510" s="22"/>
      <c r="D510" s="35"/>
      <c r="E510" s="35"/>
      <c r="F510" s="35" t="str">
        <f t="shared" si="135"/>
        <v/>
      </c>
      <c r="G510" s="5"/>
      <c r="H510" s="48" t="str">
        <f t="shared" si="133"/>
        <v/>
      </c>
      <c r="I510" s="63" t="str">
        <f t="shared" si="124"/>
        <v/>
      </c>
      <c r="J510" s="63" t="str">
        <f t="shared" si="125"/>
        <v/>
      </c>
      <c r="K510" s="48" t="str">
        <f t="shared" si="126"/>
        <v/>
      </c>
      <c r="L510" s="69" t="str">
        <f t="shared" si="127"/>
        <v/>
      </c>
      <c r="M510" s="67" t="str">
        <f t="shared" si="128"/>
        <v/>
      </c>
      <c r="N510" s="49">
        <v>82</v>
      </c>
      <c r="O510" s="28"/>
      <c r="P510" s="47" t="str">
        <f t="shared" si="129"/>
        <v/>
      </c>
      <c r="Q510" s="24" t="str">
        <f t="shared" si="130"/>
        <v/>
      </c>
      <c r="R510" s="24" t="str">
        <f>IF($L510="","",VLOOKUP(Q510,LISTAS!$F$5:$G$1006,2,0))</f>
        <v/>
      </c>
      <c r="S510" s="36" t="str">
        <f t="shared" si="131"/>
        <v/>
      </c>
      <c r="T510" s="25" t="str">
        <f t="shared" si="132"/>
        <v/>
      </c>
      <c r="U510" s="25" t="str">
        <f t="shared" si="134"/>
        <v/>
      </c>
    </row>
    <row r="511" spans="2:21" ht="16.5" x14ac:dyDescent="0.3">
      <c r="B511" s="26"/>
      <c r="C511" s="22"/>
      <c r="D511" s="35"/>
      <c r="E511" s="35"/>
      <c r="F511" s="35" t="str">
        <f t="shared" si="135"/>
        <v/>
      </c>
      <c r="G511" s="5"/>
      <c r="H511" s="48" t="str">
        <f t="shared" si="133"/>
        <v/>
      </c>
      <c r="I511" s="63" t="str">
        <f t="shared" si="124"/>
        <v/>
      </c>
      <c r="J511" s="63" t="str">
        <f t="shared" si="125"/>
        <v/>
      </c>
      <c r="K511" s="48" t="str">
        <f t="shared" si="126"/>
        <v/>
      </c>
      <c r="L511" s="69" t="str">
        <f t="shared" si="127"/>
        <v/>
      </c>
      <c r="M511" s="67" t="str">
        <f t="shared" si="128"/>
        <v/>
      </c>
      <c r="N511" s="49">
        <v>83</v>
      </c>
      <c r="O511" s="28"/>
      <c r="P511" s="47" t="str">
        <f t="shared" si="129"/>
        <v/>
      </c>
      <c r="Q511" s="24" t="str">
        <f t="shared" si="130"/>
        <v/>
      </c>
      <c r="R511" s="24" t="str">
        <f>IF($L511="","",VLOOKUP(Q511,LISTAS!$F$5:$G$1006,2,0))</f>
        <v/>
      </c>
      <c r="S511" s="36" t="str">
        <f t="shared" si="131"/>
        <v/>
      </c>
      <c r="T511" s="25" t="str">
        <f t="shared" si="132"/>
        <v/>
      </c>
      <c r="U511" s="25" t="str">
        <f t="shared" si="134"/>
        <v/>
      </c>
    </row>
    <row r="512" spans="2:21" ht="16.5" x14ac:dyDescent="0.3">
      <c r="B512" s="26"/>
      <c r="C512" s="22"/>
      <c r="D512" s="35"/>
      <c r="E512" s="35"/>
      <c r="F512" s="35" t="str">
        <f t="shared" si="135"/>
        <v/>
      </c>
      <c r="G512" s="5"/>
      <c r="H512" s="48" t="str">
        <f t="shared" si="133"/>
        <v/>
      </c>
      <c r="I512" s="63" t="str">
        <f t="shared" si="124"/>
        <v/>
      </c>
      <c r="J512" s="63" t="str">
        <f t="shared" si="125"/>
        <v/>
      </c>
      <c r="K512" s="48" t="str">
        <f t="shared" si="126"/>
        <v/>
      </c>
      <c r="L512" s="69" t="str">
        <f t="shared" si="127"/>
        <v/>
      </c>
      <c r="M512" s="67" t="str">
        <f t="shared" si="128"/>
        <v/>
      </c>
      <c r="N512" s="49">
        <v>84</v>
      </c>
      <c r="O512" s="28"/>
      <c r="P512" s="47" t="str">
        <f t="shared" si="129"/>
        <v/>
      </c>
      <c r="Q512" s="24" t="str">
        <f t="shared" si="130"/>
        <v/>
      </c>
      <c r="R512" s="24" t="str">
        <f>IF($L512="","",VLOOKUP(Q512,LISTAS!$F$5:$G$1006,2,0))</f>
        <v/>
      </c>
      <c r="S512" s="36" t="str">
        <f t="shared" si="131"/>
        <v/>
      </c>
      <c r="T512" s="25" t="str">
        <f t="shared" si="132"/>
        <v/>
      </c>
      <c r="U512" s="25" t="str">
        <f t="shared" si="134"/>
        <v/>
      </c>
    </row>
    <row r="513" spans="2:21" ht="16.5" x14ac:dyDescent="0.3">
      <c r="B513" s="26"/>
      <c r="C513" s="22"/>
      <c r="D513" s="35"/>
      <c r="E513" s="35"/>
      <c r="F513" s="35" t="str">
        <f t="shared" si="135"/>
        <v/>
      </c>
      <c r="G513" s="5"/>
      <c r="H513" s="48" t="str">
        <f t="shared" si="133"/>
        <v/>
      </c>
      <c r="I513" s="63" t="str">
        <f t="shared" si="124"/>
        <v/>
      </c>
      <c r="J513" s="63" t="str">
        <f t="shared" si="125"/>
        <v/>
      </c>
      <c r="K513" s="48" t="str">
        <f t="shared" si="126"/>
        <v/>
      </c>
      <c r="L513" s="69" t="str">
        <f t="shared" si="127"/>
        <v/>
      </c>
      <c r="M513" s="67" t="str">
        <f t="shared" si="128"/>
        <v/>
      </c>
      <c r="N513" s="49">
        <v>85</v>
      </c>
      <c r="O513" s="28"/>
      <c r="P513" s="47" t="str">
        <f t="shared" si="129"/>
        <v/>
      </c>
      <c r="Q513" s="24" t="str">
        <f t="shared" si="130"/>
        <v/>
      </c>
      <c r="R513" s="24" t="str">
        <f>IF($L513="","",VLOOKUP(Q513,LISTAS!$F$5:$G$1006,2,0))</f>
        <v/>
      </c>
      <c r="S513" s="36" t="str">
        <f t="shared" si="131"/>
        <v/>
      </c>
      <c r="T513" s="25" t="str">
        <f t="shared" si="132"/>
        <v/>
      </c>
      <c r="U513" s="25" t="str">
        <f t="shared" si="134"/>
        <v/>
      </c>
    </row>
    <row r="514" spans="2:21" ht="16.5" x14ac:dyDescent="0.3">
      <c r="B514" s="26"/>
      <c r="C514" s="22"/>
      <c r="D514" s="35"/>
      <c r="E514" s="35"/>
      <c r="F514" s="35" t="str">
        <f t="shared" si="135"/>
        <v/>
      </c>
      <c r="G514" s="5"/>
      <c r="H514" s="48" t="str">
        <f t="shared" si="133"/>
        <v/>
      </c>
      <c r="I514" s="63" t="str">
        <f t="shared" si="124"/>
        <v/>
      </c>
      <c r="J514" s="63" t="str">
        <f t="shared" si="125"/>
        <v/>
      </c>
      <c r="K514" s="48" t="str">
        <f t="shared" si="126"/>
        <v/>
      </c>
      <c r="L514" s="69" t="str">
        <f t="shared" si="127"/>
        <v/>
      </c>
      <c r="M514" s="67" t="str">
        <f t="shared" si="128"/>
        <v/>
      </c>
      <c r="N514" s="49">
        <v>86</v>
      </c>
      <c r="O514" s="28"/>
      <c r="P514" s="47" t="str">
        <f t="shared" si="129"/>
        <v/>
      </c>
      <c r="Q514" s="24" t="str">
        <f t="shared" si="130"/>
        <v/>
      </c>
      <c r="R514" s="24" t="str">
        <f>IF($L514="","",VLOOKUP(Q514,LISTAS!$F$5:$G$1006,2,0))</f>
        <v/>
      </c>
      <c r="S514" s="36" t="str">
        <f t="shared" si="131"/>
        <v/>
      </c>
      <c r="T514" s="25" t="str">
        <f t="shared" si="132"/>
        <v/>
      </c>
      <c r="U514" s="25" t="str">
        <f t="shared" si="134"/>
        <v/>
      </c>
    </row>
    <row r="515" spans="2:21" ht="16.5" x14ac:dyDescent="0.3">
      <c r="B515" s="26"/>
      <c r="C515" s="22"/>
      <c r="D515" s="35"/>
      <c r="E515" s="35"/>
      <c r="F515" s="35" t="str">
        <f t="shared" si="135"/>
        <v/>
      </c>
      <c r="G515" s="5"/>
      <c r="H515" s="48" t="str">
        <f t="shared" si="133"/>
        <v/>
      </c>
      <c r="I515" s="63" t="str">
        <f t="shared" si="124"/>
        <v/>
      </c>
      <c r="J515" s="63" t="str">
        <f t="shared" si="125"/>
        <v/>
      </c>
      <c r="K515" s="48" t="str">
        <f t="shared" si="126"/>
        <v/>
      </c>
      <c r="L515" s="69" t="str">
        <f t="shared" si="127"/>
        <v/>
      </c>
      <c r="M515" s="67" t="str">
        <f t="shared" si="128"/>
        <v/>
      </c>
      <c r="N515" s="49">
        <v>87</v>
      </c>
      <c r="O515" s="28"/>
      <c r="P515" s="47" t="str">
        <f t="shared" si="129"/>
        <v/>
      </c>
      <c r="Q515" s="24" t="str">
        <f t="shared" si="130"/>
        <v/>
      </c>
      <c r="R515" s="24" t="str">
        <f>IF($L515="","",VLOOKUP(Q515,LISTAS!$F$5:$G$1006,2,0))</f>
        <v/>
      </c>
      <c r="S515" s="36" t="str">
        <f t="shared" si="131"/>
        <v/>
      </c>
      <c r="T515" s="25" t="str">
        <f t="shared" si="132"/>
        <v/>
      </c>
      <c r="U515" s="25" t="str">
        <f t="shared" si="134"/>
        <v/>
      </c>
    </row>
    <row r="516" spans="2:21" ht="16.5" x14ac:dyDescent="0.3">
      <c r="B516" s="26"/>
      <c r="C516" s="22"/>
      <c r="D516" s="35"/>
      <c r="E516" s="35"/>
      <c r="F516" s="35" t="str">
        <f t="shared" si="135"/>
        <v/>
      </c>
      <c r="G516" s="5"/>
      <c r="H516" s="48" t="str">
        <f t="shared" si="133"/>
        <v/>
      </c>
      <c r="I516" s="63" t="str">
        <f t="shared" si="124"/>
        <v/>
      </c>
      <c r="J516" s="63" t="str">
        <f t="shared" si="125"/>
        <v/>
      </c>
      <c r="K516" s="48" t="str">
        <f t="shared" si="126"/>
        <v/>
      </c>
      <c r="L516" s="69" t="str">
        <f t="shared" si="127"/>
        <v/>
      </c>
      <c r="M516" s="67" t="str">
        <f t="shared" si="128"/>
        <v/>
      </c>
      <c r="N516" s="49">
        <v>88</v>
      </c>
      <c r="O516" s="28"/>
      <c r="P516" s="47" t="str">
        <f t="shared" si="129"/>
        <v/>
      </c>
      <c r="Q516" s="24" t="str">
        <f t="shared" si="130"/>
        <v/>
      </c>
      <c r="R516" s="24" t="str">
        <f>IF($L516="","",VLOOKUP(Q516,LISTAS!$F$5:$G$1006,2,0))</f>
        <v/>
      </c>
      <c r="S516" s="36" t="str">
        <f t="shared" si="131"/>
        <v/>
      </c>
      <c r="T516" s="25" t="str">
        <f t="shared" si="132"/>
        <v/>
      </c>
      <c r="U516" s="25" t="str">
        <f t="shared" si="134"/>
        <v/>
      </c>
    </row>
    <row r="517" spans="2:21" ht="16.5" x14ac:dyDescent="0.3">
      <c r="B517" s="26"/>
      <c r="C517" s="22"/>
      <c r="D517" s="35"/>
      <c r="E517" s="35"/>
      <c r="F517" s="35" t="str">
        <f t="shared" si="135"/>
        <v/>
      </c>
      <c r="G517" s="5"/>
      <c r="H517" s="48" t="str">
        <f t="shared" si="133"/>
        <v/>
      </c>
      <c r="I517" s="63" t="str">
        <f t="shared" si="124"/>
        <v/>
      </c>
      <c r="J517" s="63" t="str">
        <f t="shared" si="125"/>
        <v/>
      </c>
      <c r="K517" s="48" t="str">
        <f t="shared" si="126"/>
        <v/>
      </c>
      <c r="L517" s="69" t="str">
        <f t="shared" si="127"/>
        <v/>
      </c>
      <c r="M517" s="67" t="str">
        <f t="shared" si="128"/>
        <v/>
      </c>
      <c r="N517" s="49">
        <v>89</v>
      </c>
      <c r="O517" s="28"/>
      <c r="P517" s="47" t="str">
        <f t="shared" si="129"/>
        <v/>
      </c>
      <c r="Q517" s="24" t="str">
        <f t="shared" si="130"/>
        <v/>
      </c>
      <c r="R517" s="24" t="str">
        <f>IF($L517="","",VLOOKUP(Q517,LISTAS!$F$5:$G$1006,2,0))</f>
        <v/>
      </c>
      <c r="S517" s="36" t="str">
        <f t="shared" si="131"/>
        <v/>
      </c>
      <c r="T517" s="25" t="str">
        <f t="shared" si="132"/>
        <v/>
      </c>
      <c r="U517" s="25" t="str">
        <f t="shared" si="134"/>
        <v/>
      </c>
    </row>
    <row r="518" spans="2:21" ht="16.5" x14ac:dyDescent="0.3">
      <c r="B518" s="26"/>
      <c r="C518" s="22"/>
      <c r="D518" s="35"/>
      <c r="E518" s="35"/>
      <c r="F518" s="35" t="str">
        <f t="shared" si="135"/>
        <v/>
      </c>
      <c r="G518" s="5"/>
      <c r="H518" s="48" t="str">
        <f t="shared" si="133"/>
        <v/>
      </c>
      <c r="I518" s="63" t="str">
        <f t="shared" si="124"/>
        <v/>
      </c>
      <c r="J518" s="63" t="str">
        <f t="shared" si="125"/>
        <v/>
      </c>
      <c r="K518" s="48" t="str">
        <f t="shared" si="126"/>
        <v/>
      </c>
      <c r="L518" s="69" t="str">
        <f t="shared" si="127"/>
        <v/>
      </c>
      <c r="M518" s="67" t="str">
        <f t="shared" si="128"/>
        <v/>
      </c>
      <c r="N518" s="49">
        <v>90</v>
      </c>
      <c r="O518" s="28"/>
      <c r="P518" s="47" t="str">
        <f t="shared" si="129"/>
        <v/>
      </c>
      <c r="Q518" s="24" t="str">
        <f t="shared" si="130"/>
        <v/>
      </c>
      <c r="R518" s="24" t="str">
        <f>IF($L518="","",VLOOKUP(Q518,LISTAS!$F$5:$G$1006,2,0))</f>
        <v/>
      </c>
      <c r="S518" s="36" t="str">
        <f t="shared" si="131"/>
        <v/>
      </c>
      <c r="T518" s="25" t="str">
        <f t="shared" si="132"/>
        <v/>
      </c>
      <c r="U518" s="25" t="str">
        <f t="shared" si="134"/>
        <v/>
      </c>
    </row>
    <row r="519" spans="2:21" ht="16.5" x14ac:dyDescent="0.3">
      <c r="B519" s="26"/>
      <c r="C519" s="22"/>
      <c r="D519" s="35"/>
      <c r="E519" s="35"/>
      <c r="F519" s="35" t="str">
        <f t="shared" si="135"/>
        <v/>
      </c>
      <c r="G519" s="5"/>
      <c r="H519" s="48" t="str">
        <f t="shared" si="133"/>
        <v/>
      </c>
      <c r="I519" s="63" t="str">
        <f t="shared" si="124"/>
        <v/>
      </c>
      <c r="J519" s="63" t="str">
        <f t="shared" si="125"/>
        <v/>
      </c>
      <c r="K519" s="48" t="str">
        <f t="shared" si="126"/>
        <v/>
      </c>
      <c r="L519" s="69" t="str">
        <f t="shared" si="127"/>
        <v/>
      </c>
      <c r="M519" s="67" t="str">
        <f t="shared" si="128"/>
        <v/>
      </c>
      <c r="N519" s="49">
        <v>91</v>
      </c>
      <c r="O519" s="28"/>
      <c r="P519" s="47" t="str">
        <f t="shared" si="129"/>
        <v/>
      </c>
      <c r="Q519" s="24" t="str">
        <f t="shared" si="130"/>
        <v/>
      </c>
      <c r="R519" s="24" t="str">
        <f>IF($L519="","",VLOOKUP(Q519,LISTAS!$F$5:$G$1006,2,0))</f>
        <v/>
      </c>
      <c r="S519" s="36" t="str">
        <f t="shared" si="131"/>
        <v/>
      </c>
      <c r="T519" s="25" t="str">
        <f t="shared" si="132"/>
        <v/>
      </c>
      <c r="U519" s="25" t="str">
        <f t="shared" si="134"/>
        <v/>
      </c>
    </row>
    <row r="520" spans="2:21" ht="16.5" x14ac:dyDescent="0.3">
      <c r="B520" s="26"/>
      <c r="C520" s="22"/>
      <c r="D520" s="35"/>
      <c r="E520" s="35"/>
      <c r="F520" s="35" t="str">
        <f t="shared" si="135"/>
        <v/>
      </c>
      <c r="G520" s="5"/>
      <c r="H520" s="48" t="str">
        <f t="shared" si="133"/>
        <v/>
      </c>
      <c r="I520" s="63" t="str">
        <f t="shared" si="124"/>
        <v/>
      </c>
      <c r="J520" s="63" t="str">
        <f t="shared" si="125"/>
        <v/>
      </c>
      <c r="K520" s="48" t="str">
        <f t="shared" si="126"/>
        <v/>
      </c>
      <c r="L520" s="69" t="str">
        <f t="shared" si="127"/>
        <v/>
      </c>
      <c r="M520" s="67" t="str">
        <f t="shared" si="128"/>
        <v/>
      </c>
      <c r="N520" s="49">
        <v>92</v>
      </c>
      <c r="O520" s="28"/>
      <c r="P520" s="47" t="str">
        <f t="shared" si="129"/>
        <v/>
      </c>
      <c r="Q520" s="24" t="str">
        <f t="shared" si="130"/>
        <v/>
      </c>
      <c r="R520" s="24" t="str">
        <f>IF($L520="","",VLOOKUP(Q520,LISTAS!$F$5:$G$1006,2,0))</f>
        <v/>
      </c>
      <c r="S520" s="36" t="str">
        <f t="shared" si="131"/>
        <v/>
      </c>
      <c r="T520" s="25" t="str">
        <f t="shared" si="132"/>
        <v/>
      </c>
      <c r="U520" s="25" t="str">
        <f t="shared" si="134"/>
        <v/>
      </c>
    </row>
    <row r="521" spans="2:21" ht="16.5" x14ac:dyDescent="0.3">
      <c r="B521" s="26"/>
      <c r="C521" s="22"/>
      <c r="D521" s="35"/>
      <c r="E521" s="35"/>
      <c r="F521" s="35" t="str">
        <f t="shared" si="135"/>
        <v/>
      </c>
      <c r="G521" s="5"/>
      <c r="H521" s="48" t="str">
        <f t="shared" si="133"/>
        <v/>
      </c>
      <c r="I521" s="63" t="str">
        <f t="shared" si="124"/>
        <v/>
      </c>
      <c r="J521" s="63" t="str">
        <f t="shared" si="125"/>
        <v/>
      </c>
      <c r="K521" s="48" t="str">
        <f t="shared" si="126"/>
        <v/>
      </c>
      <c r="L521" s="69" t="str">
        <f t="shared" si="127"/>
        <v/>
      </c>
      <c r="M521" s="67" t="str">
        <f t="shared" si="128"/>
        <v/>
      </c>
      <c r="N521" s="49">
        <v>93</v>
      </c>
      <c r="O521" s="28"/>
      <c r="P521" s="47" t="str">
        <f t="shared" si="129"/>
        <v/>
      </c>
      <c r="Q521" s="24" t="str">
        <f t="shared" si="130"/>
        <v/>
      </c>
      <c r="R521" s="24" t="str">
        <f>IF($L521="","",VLOOKUP(Q521,LISTAS!$F$5:$G$1006,2,0))</f>
        <v/>
      </c>
      <c r="S521" s="36" t="str">
        <f t="shared" si="131"/>
        <v/>
      </c>
      <c r="T521" s="25" t="str">
        <f t="shared" si="132"/>
        <v/>
      </c>
      <c r="U521" s="25" t="str">
        <f t="shared" si="134"/>
        <v/>
      </c>
    </row>
    <row r="522" spans="2:21" ht="16.5" x14ac:dyDescent="0.3">
      <c r="B522" s="26"/>
      <c r="C522" s="22" t="str">
        <f>IF(B522="","",VLOOKUP(B522,LISTAS!$F$5:$G$1006,2,0))</f>
        <v/>
      </c>
      <c r="D522" s="35"/>
      <c r="E522" s="35"/>
      <c r="F522" s="35" t="str">
        <f t="shared" si="135"/>
        <v/>
      </c>
      <c r="G522" s="5"/>
      <c r="H522" s="48" t="str">
        <f t="shared" si="133"/>
        <v/>
      </c>
      <c r="I522" s="63" t="str">
        <f t="shared" si="124"/>
        <v/>
      </c>
      <c r="J522" s="63" t="str">
        <f t="shared" si="125"/>
        <v/>
      </c>
      <c r="K522" s="48" t="str">
        <f t="shared" si="126"/>
        <v/>
      </c>
      <c r="L522" s="69" t="str">
        <f t="shared" si="127"/>
        <v/>
      </c>
      <c r="M522" s="67" t="str">
        <f t="shared" si="128"/>
        <v/>
      </c>
      <c r="N522" s="49">
        <v>94</v>
      </c>
      <c r="O522" s="28"/>
      <c r="P522" s="47" t="str">
        <f t="shared" si="129"/>
        <v/>
      </c>
      <c r="Q522" s="24" t="str">
        <f t="shared" si="130"/>
        <v/>
      </c>
      <c r="R522" s="24" t="str">
        <f>IF($L522="","",VLOOKUP(Q522,LISTAS!$F$5:$G$1006,2,0))</f>
        <v/>
      </c>
      <c r="S522" s="36" t="str">
        <f t="shared" si="131"/>
        <v/>
      </c>
      <c r="T522" s="25" t="str">
        <f t="shared" si="132"/>
        <v/>
      </c>
      <c r="U522" s="25" t="str">
        <f t="shared" si="134"/>
        <v/>
      </c>
    </row>
    <row r="523" spans="2:21" ht="16.5" x14ac:dyDescent="0.3">
      <c r="B523" s="26"/>
      <c r="C523" s="22" t="str">
        <f>IF(B523="","",VLOOKUP(B523,LISTAS!$F$5:$G$1006,2,0))</f>
        <v/>
      </c>
      <c r="D523" s="35"/>
      <c r="E523" s="35"/>
      <c r="F523" s="35" t="str">
        <f t="shared" si="135"/>
        <v/>
      </c>
      <c r="G523" s="5"/>
      <c r="H523" s="48" t="str">
        <f t="shared" si="133"/>
        <v/>
      </c>
      <c r="I523" s="63" t="str">
        <f t="shared" si="124"/>
        <v/>
      </c>
      <c r="J523" s="63" t="str">
        <f t="shared" si="125"/>
        <v/>
      </c>
      <c r="K523" s="48" t="str">
        <f t="shared" si="126"/>
        <v/>
      </c>
      <c r="L523" s="69" t="str">
        <f t="shared" si="127"/>
        <v/>
      </c>
      <c r="M523" s="67" t="str">
        <f t="shared" si="128"/>
        <v/>
      </c>
      <c r="N523" s="49">
        <v>95</v>
      </c>
      <c r="O523" s="28"/>
      <c r="P523" s="47" t="str">
        <f t="shared" si="129"/>
        <v/>
      </c>
      <c r="Q523" s="24" t="str">
        <f t="shared" si="130"/>
        <v/>
      </c>
      <c r="R523" s="24" t="str">
        <f>IF($L523="","",VLOOKUP(Q523,LISTAS!$F$5:$G$1006,2,0))</f>
        <v/>
      </c>
      <c r="S523" s="36" t="str">
        <f t="shared" si="131"/>
        <v/>
      </c>
      <c r="T523" s="25" t="str">
        <f t="shared" si="132"/>
        <v/>
      </c>
      <c r="U523" s="25" t="str">
        <f t="shared" si="134"/>
        <v/>
      </c>
    </row>
    <row r="524" spans="2:21" ht="16.5" x14ac:dyDescent="0.3">
      <c r="B524" s="26"/>
      <c r="C524" s="22" t="str">
        <f>IF(B524="","",VLOOKUP(B524,LISTAS!$F$5:$G$1006,2,0))</f>
        <v/>
      </c>
      <c r="D524" s="35"/>
      <c r="E524" s="35"/>
      <c r="F524" s="35" t="str">
        <f t="shared" si="135"/>
        <v/>
      </c>
      <c r="G524" s="5"/>
      <c r="H524" s="48" t="str">
        <f t="shared" si="133"/>
        <v/>
      </c>
      <c r="I524" s="63" t="str">
        <f t="shared" si="124"/>
        <v/>
      </c>
      <c r="J524" s="63" t="str">
        <f t="shared" si="125"/>
        <v/>
      </c>
      <c r="K524" s="48" t="str">
        <f t="shared" si="126"/>
        <v/>
      </c>
      <c r="L524" s="69" t="str">
        <f t="shared" si="127"/>
        <v/>
      </c>
      <c r="M524" s="67" t="str">
        <f t="shared" si="128"/>
        <v/>
      </c>
      <c r="N524" s="49">
        <v>96</v>
      </c>
      <c r="O524" s="28"/>
      <c r="P524" s="47" t="str">
        <f t="shared" si="129"/>
        <v/>
      </c>
      <c r="Q524" s="24" t="str">
        <f t="shared" si="130"/>
        <v/>
      </c>
      <c r="R524" s="24" t="str">
        <f>IF($L524="","",VLOOKUP(Q524,LISTAS!$F$5:$G$1006,2,0))</f>
        <v/>
      </c>
      <c r="S524" s="36" t="str">
        <f t="shared" si="131"/>
        <v/>
      </c>
      <c r="T524" s="25" t="str">
        <f t="shared" si="132"/>
        <v/>
      </c>
      <c r="U524" s="25" t="str">
        <f t="shared" si="134"/>
        <v/>
      </c>
    </row>
    <row r="525" spans="2:21" ht="16.5" x14ac:dyDescent="0.3">
      <c r="B525" s="26"/>
      <c r="C525" s="22" t="str">
        <f>IF(B525="","",VLOOKUP(B525,LISTAS!$F$5:$G$1006,2,0))</f>
        <v/>
      </c>
      <c r="D525" s="35"/>
      <c r="E525" s="35"/>
      <c r="F525" s="35" t="str">
        <f t="shared" si="135"/>
        <v/>
      </c>
      <c r="G525" s="5"/>
      <c r="H525" s="48" t="str">
        <f t="shared" si="133"/>
        <v/>
      </c>
      <c r="I525" s="63" t="str">
        <f t="shared" si="124"/>
        <v/>
      </c>
      <c r="J525" s="63" t="str">
        <f t="shared" si="125"/>
        <v/>
      </c>
      <c r="K525" s="48" t="str">
        <f t="shared" si="126"/>
        <v/>
      </c>
      <c r="L525" s="69" t="str">
        <f t="shared" si="127"/>
        <v/>
      </c>
      <c r="M525" s="67" t="str">
        <f t="shared" ref="M525:M528" si="136">IF(L525="","",LARGE($L$429:$L$528,N525))</f>
        <v/>
      </c>
      <c r="N525" s="49">
        <v>97</v>
      </c>
      <c r="O525" s="28"/>
      <c r="P525" s="47" t="str">
        <f t="shared" si="129"/>
        <v/>
      </c>
      <c r="Q525" s="24" t="str">
        <f t="shared" si="130"/>
        <v/>
      </c>
      <c r="R525" s="24" t="str">
        <f>IF($L525="","",VLOOKUP(Q525,LISTAS!$F$5:$G$1006,2,0))</f>
        <v/>
      </c>
      <c r="S525" s="36" t="str">
        <f t="shared" si="131"/>
        <v/>
      </c>
      <c r="T525" s="25" t="str">
        <f t="shared" ref="T525:T528" si="137">IF($P525="","",IF(S525=$U$5,"",IF($P525=1,400,IF($P525=2,340,IF($P525=3,300,IF($P525=4,280,IF($P525=5,270,IF($P525=6,260,IF($P525=7,250,IF($P525=8,240,IF($P525=9,200,IF($P525=10,200,IF($P525=11,200,IF($P525=12,200,IF($P525=13,200,IF($P525=14,200,IF($P525=15,200,IF($P525=16,200,IF($P525&gt;16,"","")))))))))))))))))))</f>
        <v/>
      </c>
      <c r="U525" s="25" t="str">
        <f t="shared" si="134"/>
        <v/>
      </c>
    </row>
    <row r="526" spans="2:21" ht="16.5" x14ac:dyDescent="0.3">
      <c r="B526" s="26"/>
      <c r="C526" s="22" t="str">
        <f>IF(B526="","",VLOOKUP(B526,LISTAS!$F$5:$G$1006,2,0))</f>
        <v/>
      </c>
      <c r="D526" s="35"/>
      <c r="E526" s="35"/>
      <c r="F526" s="35" t="str">
        <f t="shared" si="135"/>
        <v/>
      </c>
      <c r="G526" s="5"/>
      <c r="H526" s="48" t="str">
        <f t="shared" si="133"/>
        <v/>
      </c>
      <c r="I526" s="63" t="str">
        <f t="shared" si="124"/>
        <v/>
      </c>
      <c r="J526" s="63" t="str">
        <f t="shared" si="125"/>
        <v/>
      </c>
      <c r="K526" s="48" t="str">
        <f t="shared" si="126"/>
        <v/>
      </c>
      <c r="L526" s="69" t="str">
        <f t="shared" si="127"/>
        <v/>
      </c>
      <c r="M526" s="67" t="str">
        <f t="shared" si="136"/>
        <v/>
      </c>
      <c r="N526" s="49">
        <v>98</v>
      </c>
      <c r="O526" s="28"/>
      <c r="P526" s="47" t="str">
        <f t="shared" si="129"/>
        <v/>
      </c>
      <c r="Q526" s="24" t="str">
        <f t="shared" si="130"/>
        <v/>
      </c>
      <c r="R526" s="24" t="str">
        <f>IF($L526="","",VLOOKUP(Q526,LISTAS!$F$5:$G$1006,2,0))</f>
        <v/>
      </c>
      <c r="S526" s="36" t="str">
        <f t="shared" si="131"/>
        <v/>
      </c>
      <c r="T526" s="25" t="str">
        <f t="shared" si="137"/>
        <v/>
      </c>
      <c r="U526" s="25" t="str">
        <f t="shared" si="134"/>
        <v/>
      </c>
    </row>
    <row r="527" spans="2:21" ht="16.5" x14ac:dyDescent="0.3">
      <c r="B527" s="26"/>
      <c r="C527" s="22" t="str">
        <f>IF(B527="","",VLOOKUP(B527,LISTAS!$F$5:$G$1006,2,0))</f>
        <v/>
      </c>
      <c r="D527" s="35"/>
      <c r="E527" s="35"/>
      <c r="F527" s="35" t="str">
        <f t="shared" si="135"/>
        <v/>
      </c>
      <c r="G527" s="5"/>
      <c r="H527" s="48" t="str">
        <f t="shared" si="133"/>
        <v/>
      </c>
      <c r="I527" s="63" t="str">
        <f t="shared" si="124"/>
        <v/>
      </c>
      <c r="J527" s="63" t="str">
        <f t="shared" si="125"/>
        <v/>
      </c>
      <c r="K527" s="48" t="str">
        <f t="shared" si="126"/>
        <v/>
      </c>
      <c r="L527" s="69" t="str">
        <f t="shared" si="127"/>
        <v/>
      </c>
      <c r="M527" s="67" t="str">
        <f t="shared" si="136"/>
        <v/>
      </c>
      <c r="N527" s="49">
        <v>99</v>
      </c>
      <c r="O527" s="28"/>
      <c r="P527" s="47" t="str">
        <f t="shared" si="129"/>
        <v/>
      </c>
      <c r="Q527" s="24" t="str">
        <f t="shared" si="130"/>
        <v/>
      </c>
      <c r="R527" s="24" t="str">
        <f>IF($L527="","",VLOOKUP(Q527,LISTAS!$F$5:$G$1006,2,0))</f>
        <v/>
      </c>
      <c r="S527" s="36" t="str">
        <f t="shared" si="131"/>
        <v/>
      </c>
      <c r="T527" s="25" t="str">
        <f t="shared" si="137"/>
        <v/>
      </c>
      <c r="U527" s="25" t="str">
        <f t="shared" si="134"/>
        <v/>
      </c>
    </row>
    <row r="528" spans="2:21" ht="16.5" x14ac:dyDescent="0.3">
      <c r="B528" s="26"/>
      <c r="C528" s="22" t="str">
        <f>IF(B528="","",VLOOKUP(B528,LISTAS!$F$5:$G$1006,2,0))</f>
        <v/>
      </c>
      <c r="D528" s="35"/>
      <c r="E528" s="35"/>
      <c r="F528" s="35" t="str">
        <f t="shared" si="135"/>
        <v/>
      </c>
      <c r="G528" s="5"/>
      <c r="H528" s="48" t="str">
        <f t="shared" si="133"/>
        <v/>
      </c>
      <c r="I528" s="63" t="str">
        <f t="shared" si="124"/>
        <v/>
      </c>
      <c r="J528" s="63" t="str">
        <f t="shared" si="125"/>
        <v/>
      </c>
      <c r="K528" s="48" t="str">
        <f t="shared" si="126"/>
        <v/>
      </c>
      <c r="L528" s="69" t="str">
        <f t="shared" si="127"/>
        <v/>
      </c>
      <c r="M528" s="67" t="str">
        <f t="shared" si="136"/>
        <v/>
      </c>
      <c r="N528" s="49">
        <v>100</v>
      </c>
      <c r="O528" s="28"/>
      <c r="P528" s="47" t="str">
        <f t="shared" si="129"/>
        <v/>
      </c>
      <c r="Q528" s="24" t="str">
        <f t="shared" si="130"/>
        <v/>
      </c>
      <c r="R528" s="24" t="str">
        <f>IF($L528="","",VLOOKUP(Q528,LISTAS!$F$5:$G$1006,2,0))</f>
        <v/>
      </c>
      <c r="S528" s="36" t="str">
        <f t="shared" si="131"/>
        <v/>
      </c>
      <c r="T528" s="25" t="str">
        <f t="shared" si="137"/>
        <v/>
      </c>
      <c r="U528" s="25" t="str">
        <f t="shared" si="134"/>
        <v/>
      </c>
    </row>
  </sheetData>
  <sortState xmlns:xlrd2="http://schemas.microsoft.com/office/spreadsheetml/2017/richdata2" ref="B114:F124">
    <sortCondition ref="F114:F124"/>
  </sortState>
  <mergeCells count="17">
    <mergeCell ref="B111:U111"/>
    <mergeCell ref="B112:F112"/>
    <mergeCell ref="P112:U112"/>
    <mergeCell ref="B216:U216"/>
    <mergeCell ref="B2:U3"/>
    <mergeCell ref="D5:F5"/>
    <mergeCell ref="B6:U6"/>
    <mergeCell ref="B7:F7"/>
    <mergeCell ref="P7:U7"/>
    <mergeCell ref="B217:F217"/>
    <mergeCell ref="P217:U217"/>
    <mergeCell ref="B426:U426"/>
    <mergeCell ref="B427:F427"/>
    <mergeCell ref="P427:U427"/>
    <mergeCell ref="B321:U321"/>
    <mergeCell ref="B322:F322"/>
    <mergeCell ref="P322:U322"/>
  </mergeCells>
  <dataValidations count="2">
    <dataValidation type="list" allowBlank="1" showInputMessage="1" showErrorMessage="1" sqref="C114" xr:uid="{00000000-0002-0000-0200-000000000000}">
      <formula1>$B$5:$B$34</formula1>
    </dataValidation>
    <dataValidation type="list" allowBlank="1" showInputMessage="1" showErrorMessage="1" sqref="B524:B528 B127:B213 B428 B324:B426 B220:B318" xr:uid="{00000000-0002-0000-0200-000001000000}">
      <formula1>$F$5:$F$1006</formula1>
    </dataValidation>
  </dataValidations>
  <printOptions horizontalCentered="1"/>
  <pageMargins left="0.39370078740157483" right="0.39370078740157483" top="0.39370078740157483" bottom="0.39370078740157483" header="0" footer="0"/>
  <pageSetup paperSize="9" scale="80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200-000006000000}">
          <x14:formula1>
            <xm:f>LISTAS!$D$5:$D$6</xm:f>
          </x14:formula1>
          <xm:sqref>S5 G5</xm:sqref>
        </x14:dataValidation>
        <x14:dataValidation type="list" allowBlank="1" showInputMessage="1" showErrorMessage="1" xr:uid="{00000000-0002-0000-0200-000007000000}">
          <x14:formula1>
            <xm:f>LISTAS!$F$5:$F$1006</xm:f>
          </x14:formula1>
          <xm:sqref>B81:B108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ilha7">
    <tabColor rgb="FF0070C0"/>
  </sheetPr>
  <dimension ref="A1:U424"/>
  <sheetViews>
    <sheetView showGridLines="0" zoomScale="85" zoomScaleNormal="85" workbookViewId="0">
      <selection activeCell="P118" sqref="P118"/>
    </sheetView>
  </sheetViews>
  <sheetFormatPr defaultRowHeight="14.25" x14ac:dyDescent="0.25"/>
  <cols>
    <col min="1" max="1" width="1.28515625" style="5" customWidth="1"/>
    <col min="2" max="2" width="35.140625" style="2" customWidth="1"/>
    <col min="3" max="3" width="41.140625" style="2" bestFit="1" customWidth="1"/>
    <col min="4" max="4" width="13.42578125" style="2" bestFit="1" customWidth="1"/>
    <col min="5" max="5" width="14" style="2" bestFit="1" customWidth="1"/>
    <col min="6" max="6" width="14" style="2" customWidth="1"/>
    <col min="7" max="7" width="2.7109375" style="2" customWidth="1"/>
    <col min="8" max="8" width="11" style="2" hidden="1" customWidth="1"/>
    <col min="9" max="10" width="11" style="5" hidden="1" customWidth="1"/>
    <col min="11" max="11" width="11" style="2" hidden="1" customWidth="1"/>
    <col min="12" max="12" width="11" style="68" hidden="1" customWidth="1"/>
    <col min="13" max="13" width="11" style="2" hidden="1" customWidth="1"/>
    <col min="14" max="14" width="9.28515625" style="2" hidden="1" customWidth="1"/>
    <col min="15" max="15" width="3.42578125" style="2" customWidth="1"/>
    <col min="16" max="16" width="18.42578125" style="2" customWidth="1"/>
    <col min="17" max="17" width="36.7109375" style="2" customWidth="1"/>
    <col min="18" max="18" width="41.140625" style="2" bestFit="1" customWidth="1"/>
    <col min="19" max="19" width="16" style="2" customWidth="1"/>
    <col min="20" max="21" width="16" style="32" customWidth="1"/>
    <col min="22" max="16384" width="9.140625" style="2"/>
  </cols>
  <sheetData>
    <row r="1" spans="1:21" s="5" customFormat="1" ht="6" customHeight="1" x14ac:dyDescent="0.25">
      <c r="B1" s="6"/>
      <c r="C1" s="6"/>
      <c r="D1" s="6"/>
      <c r="E1" s="6"/>
      <c r="F1" s="6"/>
      <c r="H1" s="7"/>
      <c r="I1" s="60"/>
      <c r="J1" s="60"/>
      <c r="K1" s="8"/>
      <c r="L1" s="64"/>
      <c r="M1" s="8"/>
      <c r="N1" s="8"/>
      <c r="T1" s="31"/>
      <c r="U1" s="31"/>
    </row>
    <row r="2" spans="1:21" s="1" customFormat="1" ht="60.75" customHeight="1" x14ac:dyDescent="0.25"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</row>
    <row r="3" spans="1:21" s="1" customFormat="1" ht="60.75" customHeight="1" x14ac:dyDescent="0.25"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</row>
    <row r="4" spans="1:21" x14ac:dyDescent="0.25">
      <c r="A4" s="2"/>
      <c r="H4" s="7"/>
      <c r="I4" s="60"/>
      <c r="J4" s="60"/>
      <c r="K4" s="8"/>
      <c r="L4" s="64"/>
      <c r="M4" s="8"/>
      <c r="N4" s="8"/>
    </row>
    <row r="5" spans="1:21" x14ac:dyDescent="0.25">
      <c r="A5" s="2"/>
      <c r="D5" s="156"/>
      <c r="E5" s="156"/>
      <c r="F5" s="157"/>
      <c r="G5" s="10"/>
      <c r="H5" s="7"/>
      <c r="I5" s="60"/>
      <c r="J5" s="60"/>
      <c r="K5" s="8"/>
      <c r="L5" s="64"/>
      <c r="M5" s="8"/>
      <c r="N5" s="8"/>
      <c r="R5" s="33" t="s">
        <v>12</v>
      </c>
      <c r="S5" s="34" t="s">
        <v>13</v>
      </c>
    </row>
    <row r="6" spans="1:21" ht="32.25" customHeight="1" x14ac:dyDescent="0.25">
      <c r="A6" s="2"/>
      <c r="B6" s="146" t="s">
        <v>633</v>
      </c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47"/>
      <c r="R6" s="147"/>
      <c r="S6" s="147"/>
      <c r="T6" s="147"/>
      <c r="U6" s="148"/>
    </row>
    <row r="7" spans="1:21" ht="20.25" customHeight="1" x14ac:dyDescent="0.25">
      <c r="A7" s="2"/>
      <c r="B7" s="158" t="s">
        <v>30</v>
      </c>
      <c r="C7" s="159"/>
      <c r="D7" s="159"/>
      <c r="E7" s="159"/>
      <c r="F7" s="160"/>
      <c r="H7" s="11"/>
      <c r="I7" s="61"/>
      <c r="J7" s="61"/>
      <c r="K7" s="12"/>
      <c r="L7" s="65"/>
      <c r="M7" s="12"/>
      <c r="N7" s="12"/>
      <c r="O7" s="14"/>
      <c r="P7" s="152" t="s">
        <v>14</v>
      </c>
      <c r="Q7" s="153"/>
      <c r="R7" s="153"/>
      <c r="S7" s="153"/>
      <c r="T7" s="153"/>
      <c r="U7" s="154"/>
    </row>
    <row r="8" spans="1:21" s="15" customFormat="1" ht="28.5" customHeight="1" x14ac:dyDescent="0.25">
      <c r="B8" s="50" t="s">
        <v>15</v>
      </c>
      <c r="C8" s="50" t="s">
        <v>1</v>
      </c>
      <c r="D8" s="50" t="s">
        <v>26</v>
      </c>
      <c r="E8" s="50" t="s">
        <v>27</v>
      </c>
      <c r="F8" s="50" t="s">
        <v>3</v>
      </c>
      <c r="G8" s="17"/>
      <c r="H8" s="18"/>
      <c r="I8" s="62"/>
      <c r="J8" s="62"/>
      <c r="K8" s="19"/>
      <c r="L8" s="66"/>
      <c r="M8" s="19"/>
      <c r="N8" s="19"/>
      <c r="O8" s="18"/>
      <c r="P8" s="21" t="s">
        <v>4</v>
      </c>
      <c r="Q8" s="29" t="s">
        <v>15</v>
      </c>
      <c r="R8" s="29" t="s">
        <v>1</v>
      </c>
      <c r="S8" s="29" t="s">
        <v>3</v>
      </c>
      <c r="T8" s="21" t="s">
        <v>16</v>
      </c>
      <c r="U8" s="21" t="s">
        <v>17</v>
      </c>
    </row>
    <row r="9" spans="1:21" s="5" customFormat="1" ht="18.75" customHeight="1" x14ac:dyDescent="0.25">
      <c r="B9" s="51" t="s">
        <v>197</v>
      </c>
      <c r="C9" s="51" t="str">
        <f>IF(B9="","",VLOOKUP(B9,LISTAS!$F$5:$G$1006,2,0))</f>
        <v>COLÉGIO ARBOS - UNIDADE SANTO ANDRÉ</v>
      </c>
      <c r="D9" s="52">
        <v>0</v>
      </c>
      <c r="E9" s="52">
        <v>0</v>
      </c>
      <c r="F9" s="52">
        <f t="shared" ref="F9:F26" si="0">IF(D9="",IF(E9="","",SUM(D9:E9)),SUM(D9:E9))</f>
        <v>0</v>
      </c>
      <c r="H9" s="48">
        <f>IF(F9="","",F9+(ROW(F9)/1000))</f>
        <v>8.9999999999999993E-3</v>
      </c>
      <c r="I9" s="63" t="str">
        <f>IF($L9="","",IF(B9="","",B9))</f>
        <v>ALEX LOPES PETROVICZ OLIVEIRA</v>
      </c>
      <c r="J9" s="63" t="str">
        <f>IF($L9="","",IF(C9="","",C9))</f>
        <v>COLÉGIO ARBOS - UNIDADE SANTO ANDRÉ</v>
      </c>
      <c r="K9" s="48">
        <f t="shared" ref="K9:K72" si="1">IF($L9="","",F9)</f>
        <v>0</v>
      </c>
      <c r="L9" s="67">
        <f t="shared" ref="L9:L72" si="2">H9</f>
        <v>8.9999999999999993E-3</v>
      </c>
      <c r="M9" s="48">
        <f>IF(L9="","",LARGE($L$9:$L$108,N9))</f>
        <v>30.721999999999998</v>
      </c>
      <c r="N9" s="49">
        <v>1</v>
      </c>
      <c r="O9" s="23"/>
      <c r="P9" s="47">
        <f>IF(S9&lt;&gt;"",_xlfn.RANK.EQ(S9,$S$9:$S$108,0),"")</f>
        <v>1</v>
      </c>
      <c r="Q9" s="24" t="str">
        <f>IF($L9="","",VLOOKUP(M9,$H$9:$K$108,2,0))</f>
        <v>MANUEL COSTA DA SILVA</v>
      </c>
      <c r="R9" s="24" t="str">
        <f>IF($L9="","",VLOOKUP(Q9,LISTAS!$F$5:$G$1006,2,0))</f>
        <v>COLÉGIO ARBOS S.C.S.</v>
      </c>
      <c r="S9" s="36">
        <f>IF($L9="","",VLOOKUP(M9,$H$9:$K$108,4,0))</f>
        <v>30.7</v>
      </c>
      <c r="T9" s="25">
        <f>IF($P9="","",IF(S9=$U$5,"",IF($P9=1,400,IF($P9=2,340,IF($P9=3,300,IF($P9=4,280,IF($P9=5,270,IF($P9=6,260,IF($P9=7,250,IF($P9=8,240,IF($P9=9,200,IF($P9=10,200,IF($P9=11,200,IF($P9=12,200,IF($P9=13,200,IF($P9=14,200,IF($P9=15,200,IF($P9=16,200,IF($P9&gt;16,"","")))))))))))))))))))</f>
        <v>400</v>
      </c>
      <c r="U9" s="25">
        <f>IF(P9="","",IF($S$5="NÃO","",IF(S9=$U$5,"",IF(P9=1,400,IF(P9=2,340,IF(P9=3,300,IF(P9=4,280,IF(P9=5,270,IF(P9=6,260,IF(P9=7,250,IF(P9=8,240,IF(P9=9,200,IF(P9=10,200,IF(P9=11,200,IF(P9=12,200,IF(P9=13,200,IF(P9=14,200,IF(P9=15,200,IF(P9=16,200,IF(P9&gt;16,"",""))))))))))))))))))))</f>
        <v>400</v>
      </c>
    </row>
    <row r="10" spans="1:21" s="5" customFormat="1" ht="18.75" customHeight="1" x14ac:dyDescent="0.25">
      <c r="B10" s="51" t="s">
        <v>196</v>
      </c>
      <c r="C10" s="51" t="str">
        <f>IF(B10="","",VLOOKUP(B10,LISTAS!$F$5:$G$1006,2,0))</f>
        <v>COLEGIO PETROPOLIS</v>
      </c>
      <c r="D10" s="52">
        <v>0</v>
      </c>
      <c r="E10" s="52">
        <v>0</v>
      </c>
      <c r="F10" s="52">
        <f t="shared" si="0"/>
        <v>0</v>
      </c>
      <c r="H10" s="48">
        <f t="shared" ref="H10:H73" si="3">IF(F10="","",F10+(ROW(F10)/1000))</f>
        <v>0.01</v>
      </c>
      <c r="I10" s="63" t="str">
        <f t="shared" ref="I10:J73" si="4">IF($L10="","",IF(B10="","",B10))</f>
        <v>FRANCISCO DE MELLO GONÇALVES</v>
      </c>
      <c r="J10" s="63" t="str">
        <f t="shared" si="4"/>
        <v>COLEGIO PETROPOLIS</v>
      </c>
      <c r="K10" s="48">
        <f t="shared" si="1"/>
        <v>0</v>
      </c>
      <c r="L10" s="67">
        <f t="shared" si="2"/>
        <v>0.01</v>
      </c>
      <c r="M10" s="48">
        <f t="shared" ref="M10:M73" si="5">IF(L10="","",LARGE($L$9:$L$108,N10))</f>
        <v>30.420999999999999</v>
      </c>
      <c r="N10" s="49">
        <v>2</v>
      </c>
      <c r="O10" s="27"/>
      <c r="P10" s="47">
        <f t="shared" ref="P10:P73" si="6">IF(S10&lt;&gt;"",_xlfn.RANK.EQ(S10,$S$9:$S$108,0),"")</f>
        <v>2</v>
      </c>
      <c r="Q10" s="24" t="str">
        <f t="shared" ref="Q10:Q73" si="7">IF($L10="","",VLOOKUP(M10,$H$9:$K$108,2,0))</f>
        <v>MATEUS SIQUEIRA ZENKER</v>
      </c>
      <c r="R10" s="24" t="str">
        <f>IF($L10="","",VLOOKUP(Q10,LISTAS!$F$5:$G$1006,2,0))</f>
        <v>COLÉGIO ARBOS - UNIDADE SANTO ANDRÉ</v>
      </c>
      <c r="S10" s="36">
        <f t="shared" ref="S10:S73" si="8">IF($L10="","",VLOOKUP(M10,$H$9:$K$108,4,0))</f>
        <v>30.4</v>
      </c>
      <c r="T10" s="25">
        <f t="shared" ref="T10:T73" si="9">IF($P10="","",IF(S10=$U$5,"",IF($P10=1,400,IF($P10=2,340,IF($P10=3,300,IF($P10=4,280,IF($P10=5,270,IF($P10=6,260,IF($P10=7,250,IF($P10=8,240,IF($P10=9,200,IF($P10=10,200,IF($P10=11,200,IF($P10=12,200,IF($P10=13,200,IF($P10=14,200,IF($P10=15,200,IF($P10=16,200,IF($P10&gt;16,"","")))))))))))))))))))</f>
        <v>340</v>
      </c>
      <c r="U10" s="25">
        <f t="shared" ref="U10:U73" si="10">IF(P10="","",IF($S$5="NÃO","",IF(S10=$U$5,"",IF(P10=1,400,IF(P10=2,340,IF(P10=3,300,IF(P10=4,280,IF(P10=5,270,IF(P10=6,260,IF(P10=7,250,IF(P10=8,240,IF(P10=9,200,IF(P10=10,200,IF(P10=11,200,IF(P10=12,200,IF(P10=13,200,IF(P10=14,200,IF(P10=15,200,IF(P10=16,200,IF(P10&gt;16,"",""))))))))))))))))))))</f>
        <v>340</v>
      </c>
    </row>
    <row r="11" spans="1:21" s="5" customFormat="1" ht="18.75" customHeight="1" x14ac:dyDescent="0.3">
      <c r="B11" s="51" t="s">
        <v>195</v>
      </c>
      <c r="C11" s="51" t="str">
        <f>IF(B11="","",VLOOKUP(B11,LISTAS!$F$5:$G$1006,2,0))</f>
        <v>COLEGIO PETROPOLIS</v>
      </c>
      <c r="D11" s="52">
        <v>12.7</v>
      </c>
      <c r="E11" s="52">
        <v>12.8</v>
      </c>
      <c r="F11" s="52">
        <f t="shared" si="0"/>
        <v>25.5</v>
      </c>
      <c r="H11" s="48">
        <f t="shared" si="3"/>
        <v>25.510999999999999</v>
      </c>
      <c r="I11" s="63" t="str">
        <f t="shared" si="4"/>
        <v>DAVI SIMÕES BERTOCCO</v>
      </c>
      <c r="J11" s="63" t="str">
        <f t="shared" si="4"/>
        <v>COLEGIO PETROPOLIS</v>
      </c>
      <c r="K11" s="48">
        <f t="shared" si="1"/>
        <v>25.5</v>
      </c>
      <c r="L11" s="67">
        <f t="shared" si="2"/>
        <v>25.510999999999999</v>
      </c>
      <c r="M11" s="48">
        <f t="shared" si="5"/>
        <v>29.82</v>
      </c>
      <c r="N11" s="49">
        <v>3</v>
      </c>
      <c r="O11" s="28"/>
      <c r="P11" s="47">
        <f t="shared" si="6"/>
        <v>3</v>
      </c>
      <c r="Q11" s="24" t="str">
        <f t="shared" si="7"/>
        <v>GABRIEL GOMES SALVADOR</v>
      </c>
      <c r="R11" s="24" t="str">
        <f>IF($L11="","",VLOOKUP(Q11,LISTAS!$F$5:$G$1006,2,0))</f>
        <v>LICEU JARDIM</v>
      </c>
      <c r="S11" s="36">
        <f t="shared" si="8"/>
        <v>29.8</v>
      </c>
      <c r="T11" s="25">
        <f t="shared" si="9"/>
        <v>300</v>
      </c>
      <c r="U11" s="25">
        <f t="shared" si="10"/>
        <v>300</v>
      </c>
    </row>
    <row r="12" spans="1:21" s="5" customFormat="1" ht="18.75" customHeight="1" x14ac:dyDescent="0.3">
      <c r="B12" s="51" t="s">
        <v>202</v>
      </c>
      <c r="C12" s="51" t="str">
        <f>IF(B12="","",VLOOKUP(B12,LISTAS!$F$5:$G$1006,2,0))</f>
        <v>EXTERNATO RIO BRANCO</v>
      </c>
      <c r="D12" s="52">
        <v>13.3</v>
      </c>
      <c r="E12" s="52">
        <v>13.8</v>
      </c>
      <c r="F12" s="52">
        <f t="shared" si="0"/>
        <v>27.1</v>
      </c>
      <c r="H12" s="48">
        <f t="shared" si="3"/>
        <v>27.112000000000002</v>
      </c>
      <c r="I12" s="63" t="str">
        <f t="shared" si="4"/>
        <v>GUILHERME JUNQUEIRA VIEIRA</v>
      </c>
      <c r="J12" s="63" t="str">
        <f t="shared" si="4"/>
        <v>EXTERNATO RIO BRANCO</v>
      </c>
      <c r="K12" s="48">
        <f t="shared" si="1"/>
        <v>27.1</v>
      </c>
      <c r="L12" s="67">
        <f t="shared" si="2"/>
        <v>27.112000000000002</v>
      </c>
      <c r="M12" s="48">
        <f t="shared" si="5"/>
        <v>29.518999999999998</v>
      </c>
      <c r="N12" s="49">
        <v>4</v>
      </c>
      <c r="O12" s="28"/>
      <c r="P12" s="47">
        <f t="shared" si="6"/>
        <v>4</v>
      </c>
      <c r="Q12" s="24" t="str">
        <f t="shared" si="7"/>
        <v>ANDRÉ LOURENÇO SCHARENBERG</v>
      </c>
      <c r="R12" s="24" t="str">
        <f>IF($L12="","",VLOOKUP(Q12,LISTAS!$F$5:$G$1006,2,0))</f>
        <v>EXTERNATO RIO BRANCO</v>
      </c>
      <c r="S12" s="36">
        <f t="shared" si="8"/>
        <v>29.5</v>
      </c>
      <c r="T12" s="25">
        <f t="shared" si="9"/>
        <v>280</v>
      </c>
      <c r="U12" s="25">
        <f t="shared" si="10"/>
        <v>280</v>
      </c>
    </row>
    <row r="13" spans="1:21" s="5" customFormat="1" ht="18.75" customHeight="1" x14ac:dyDescent="0.3">
      <c r="B13" s="51" t="s">
        <v>200</v>
      </c>
      <c r="C13" s="51" t="str">
        <f>IF(B13="","",VLOOKUP(B13,LISTAS!$F$5:$G$1006,2,0))</f>
        <v>EXTERNATO RIO BRANCO</v>
      </c>
      <c r="D13" s="52">
        <v>13.9</v>
      </c>
      <c r="E13" s="52">
        <v>14.1</v>
      </c>
      <c r="F13" s="52">
        <f t="shared" si="0"/>
        <v>28</v>
      </c>
      <c r="H13" s="48">
        <f t="shared" si="3"/>
        <v>28.013000000000002</v>
      </c>
      <c r="I13" s="63" t="str">
        <f t="shared" si="4"/>
        <v>FELIPE AFONSO MACEDO</v>
      </c>
      <c r="J13" s="63" t="str">
        <f t="shared" si="4"/>
        <v>EXTERNATO RIO BRANCO</v>
      </c>
      <c r="K13" s="48">
        <f t="shared" si="1"/>
        <v>28</v>
      </c>
      <c r="L13" s="67">
        <f t="shared" si="2"/>
        <v>28.013000000000002</v>
      </c>
      <c r="M13" s="48">
        <f t="shared" si="5"/>
        <v>29.018000000000001</v>
      </c>
      <c r="N13" s="49">
        <v>5</v>
      </c>
      <c r="O13" s="28"/>
      <c r="P13" s="47">
        <f t="shared" si="6"/>
        <v>5</v>
      </c>
      <c r="Q13" s="24" t="str">
        <f t="shared" si="7"/>
        <v>GABRIEL DUARTE DE OLIVEIRA</v>
      </c>
      <c r="R13" s="24" t="str">
        <f>IF($L13="","",VLOOKUP(Q13,LISTAS!$F$5:$G$1006,2,0))</f>
        <v>EXTERNATO RIO BRANCO</v>
      </c>
      <c r="S13" s="36">
        <f t="shared" si="8"/>
        <v>29</v>
      </c>
      <c r="T13" s="25">
        <f t="shared" si="9"/>
        <v>270</v>
      </c>
      <c r="U13" s="25">
        <f t="shared" si="10"/>
        <v>270</v>
      </c>
    </row>
    <row r="14" spans="1:21" s="5" customFormat="1" ht="18.75" customHeight="1" x14ac:dyDescent="0.3">
      <c r="B14" s="51" t="s">
        <v>426</v>
      </c>
      <c r="C14" s="51" t="str">
        <f>IF(B14="","",VLOOKUP(B14,LISTAS!$F$5:$G$1006,2,0))</f>
        <v>COLÉGIO ARBOS S.C.S.</v>
      </c>
      <c r="D14" s="52">
        <v>13.6</v>
      </c>
      <c r="E14" s="52">
        <v>14.5</v>
      </c>
      <c r="F14" s="52">
        <f t="shared" si="0"/>
        <v>28.1</v>
      </c>
      <c r="H14" s="48">
        <f t="shared" si="3"/>
        <v>28.114000000000001</v>
      </c>
      <c r="I14" s="63" t="str">
        <f t="shared" si="4"/>
        <v>VICENTE SACHETA DA COSTA</v>
      </c>
      <c r="J14" s="63" t="str">
        <f t="shared" si="4"/>
        <v>COLÉGIO ARBOS S.C.S.</v>
      </c>
      <c r="K14" s="48">
        <f t="shared" si="1"/>
        <v>28.1</v>
      </c>
      <c r="L14" s="67">
        <f t="shared" si="2"/>
        <v>28.114000000000001</v>
      </c>
      <c r="M14" s="48">
        <f t="shared" si="5"/>
        <v>28.717000000000002</v>
      </c>
      <c r="N14" s="49">
        <v>6</v>
      </c>
      <c r="O14" s="28"/>
      <c r="P14" s="47">
        <f t="shared" si="6"/>
        <v>6</v>
      </c>
      <c r="Q14" s="24" t="str">
        <f t="shared" si="7"/>
        <v>ROMEU MOURA RUMY</v>
      </c>
      <c r="R14" s="24" t="str">
        <f>IF($L14="","",VLOOKUP(Q14,LISTAS!$F$5:$G$1006,2,0))</f>
        <v>COLÉGIO ARBOS S.C.S.</v>
      </c>
      <c r="S14" s="36">
        <f t="shared" si="8"/>
        <v>28.700000000000003</v>
      </c>
      <c r="T14" s="25">
        <f t="shared" si="9"/>
        <v>260</v>
      </c>
      <c r="U14" s="25">
        <f t="shared" si="10"/>
        <v>260</v>
      </c>
    </row>
    <row r="15" spans="1:21" s="5" customFormat="1" ht="18.75" customHeight="1" x14ac:dyDescent="0.3">
      <c r="B15" s="51" t="s">
        <v>428</v>
      </c>
      <c r="C15" s="51" t="str">
        <f>IF(B15="","",VLOOKUP(B15,LISTAS!$F$5:$G$1006,2,0))</f>
        <v>COLÉGIO ARBOS S.C.S.</v>
      </c>
      <c r="D15" s="52">
        <v>13.5</v>
      </c>
      <c r="E15" s="52">
        <v>14.8</v>
      </c>
      <c r="F15" s="52">
        <f t="shared" si="0"/>
        <v>28.3</v>
      </c>
      <c r="H15" s="48">
        <f t="shared" si="3"/>
        <v>28.315000000000001</v>
      </c>
      <c r="I15" s="63" t="str">
        <f t="shared" si="4"/>
        <v>CAUÃ DO NASCIMENTO MORALES</v>
      </c>
      <c r="J15" s="63" t="str">
        <f t="shared" si="4"/>
        <v>COLÉGIO ARBOS S.C.S.</v>
      </c>
      <c r="K15" s="48">
        <f t="shared" si="1"/>
        <v>28.3</v>
      </c>
      <c r="L15" s="67">
        <f t="shared" si="2"/>
        <v>28.315000000000001</v>
      </c>
      <c r="M15" s="48">
        <f t="shared" si="5"/>
        <v>28.315999999999999</v>
      </c>
      <c r="N15" s="49">
        <v>7</v>
      </c>
      <c r="O15" s="28"/>
      <c r="P15" s="47">
        <f t="shared" si="6"/>
        <v>7</v>
      </c>
      <c r="Q15" s="24" t="str">
        <f t="shared" si="7"/>
        <v>VICTOR PAOLUCCI GERAUD</v>
      </c>
      <c r="R15" s="24" t="str">
        <f>IF($L15="","",VLOOKUP(Q15,LISTAS!$F$5:$G$1006,2,0))</f>
        <v>COLÉGIO ARBOS S.C.S.</v>
      </c>
      <c r="S15" s="36">
        <f t="shared" si="8"/>
        <v>28.3</v>
      </c>
      <c r="T15" s="25">
        <f t="shared" si="9"/>
        <v>250</v>
      </c>
      <c r="U15" s="25">
        <f t="shared" si="10"/>
        <v>250</v>
      </c>
    </row>
    <row r="16" spans="1:21" s="5" customFormat="1" ht="18.75" customHeight="1" x14ac:dyDescent="0.3">
      <c r="B16" s="51" t="s">
        <v>856</v>
      </c>
      <c r="C16" s="51" t="str">
        <f>IF(B16="","",VLOOKUP(B16,LISTAS!$F$5:$G$1006,2,0))</f>
        <v>COLÉGIO ARBOS S.C.S.</v>
      </c>
      <c r="D16" s="52">
        <v>14.3</v>
      </c>
      <c r="E16" s="52">
        <v>14</v>
      </c>
      <c r="F16" s="52">
        <f t="shared" si="0"/>
        <v>28.3</v>
      </c>
      <c r="H16" s="48">
        <f t="shared" si="3"/>
        <v>28.315999999999999</v>
      </c>
      <c r="I16" s="63" t="str">
        <f t="shared" si="4"/>
        <v>VICTOR PAOLUCCI GERAUD</v>
      </c>
      <c r="J16" s="63" t="str">
        <f t="shared" si="4"/>
        <v>COLÉGIO ARBOS S.C.S.</v>
      </c>
      <c r="K16" s="48">
        <f t="shared" si="1"/>
        <v>28.3</v>
      </c>
      <c r="L16" s="67">
        <f t="shared" si="2"/>
        <v>28.315999999999999</v>
      </c>
      <c r="M16" s="48">
        <f t="shared" si="5"/>
        <v>28.315000000000001</v>
      </c>
      <c r="N16" s="49">
        <v>8</v>
      </c>
      <c r="O16" s="28"/>
      <c r="P16" s="47">
        <f t="shared" si="6"/>
        <v>7</v>
      </c>
      <c r="Q16" s="24" t="str">
        <f t="shared" si="7"/>
        <v>CAUÃ DO NASCIMENTO MORALES</v>
      </c>
      <c r="R16" s="24" t="str">
        <f>IF($L16="","",VLOOKUP(Q16,LISTAS!$F$5:$G$1006,2,0))</f>
        <v>COLÉGIO ARBOS S.C.S.</v>
      </c>
      <c r="S16" s="36">
        <f t="shared" si="8"/>
        <v>28.3</v>
      </c>
      <c r="T16" s="25">
        <f t="shared" si="9"/>
        <v>250</v>
      </c>
      <c r="U16" s="25">
        <f t="shared" si="10"/>
        <v>250</v>
      </c>
    </row>
    <row r="17" spans="2:21" s="5" customFormat="1" ht="18.75" customHeight="1" x14ac:dyDescent="0.3">
      <c r="B17" s="51" t="s">
        <v>429</v>
      </c>
      <c r="C17" s="51" t="str">
        <f>IF(B17="","",VLOOKUP(B17,LISTAS!$F$5:$G$1006,2,0))</f>
        <v>COLÉGIO ARBOS S.C.S.</v>
      </c>
      <c r="D17" s="52">
        <v>13.9</v>
      </c>
      <c r="E17" s="52">
        <v>14.8</v>
      </c>
      <c r="F17" s="52">
        <f t="shared" si="0"/>
        <v>28.700000000000003</v>
      </c>
      <c r="H17" s="48">
        <f t="shared" si="3"/>
        <v>28.717000000000002</v>
      </c>
      <c r="I17" s="63" t="str">
        <f t="shared" si="4"/>
        <v>ROMEU MOURA RUMY</v>
      </c>
      <c r="J17" s="63" t="str">
        <f t="shared" si="4"/>
        <v>COLÉGIO ARBOS S.C.S.</v>
      </c>
      <c r="K17" s="48">
        <f t="shared" si="1"/>
        <v>28.700000000000003</v>
      </c>
      <c r="L17" s="67">
        <f t="shared" si="2"/>
        <v>28.717000000000002</v>
      </c>
      <c r="M17" s="48">
        <f t="shared" si="5"/>
        <v>28.114000000000001</v>
      </c>
      <c r="N17" s="49">
        <v>9</v>
      </c>
      <c r="O17" s="28"/>
      <c r="P17" s="47">
        <f t="shared" si="6"/>
        <v>9</v>
      </c>
      <c r="Q17" s="24" t="str">
        <f t="shared" si="7"/>
        <v>VICENTE SACHETA DA COSTA</v>
      </c>
      <c r="R17" s="24" t="str">
        <f>IF($L17="","",VLOOKUP(Q17,LISTAS!$F$5:$G$1006,2,0))</f>
        <v>COLÉGIO ARBOS S.C.S.</v>
      </c>
      <c r="S17" s="36">
        <f t="shared" si="8"/>
        <v>28.1</v>
      </c>
      <c r="T17" s="25">
        <f t="shared" si="9"/>
        <v>200</v>
      </c>
      <c r="U17" s="25">
        <f t="shared" si="10"/>
        <v>200</v>
      </c>
    </row>
    <row r="18" spans="2:21" s="5" customFormat="1" ht="18.75" customHeight="1" x14ac:dyDescent="0.3">
      <c r="B18" s="51" t="s">
        <v>201</v>
      </c>
      <c r="C18" s="51" t="str">
        <f>IF(B18="","",VLOOKUP(B18,LISTAS!$F$5:$G$1006,2,0))</f>
        <v>EXTERNATO RIO BRANCO</v>
      </c>
      <c r="D18" s="52">
        <v>14.2</v>
      </c>
      <c r="E18" s="52">
        <v>14.8</v>
      </c>
      <c r="F18" s="52">
        <f t="shared" si="0"/>
        <v>29</v>
      </c>
      <c r="H18" s="48">
        <f t="shared" si="3"/>
        <v>29.018000000000001</v>
      </c>
      <c r="I18" s="63" t="str">
        <f t="shared" si="4"/>
        <v>GABRIEL DUARTE DE OLIVEIRA</v>
      </c>
      <c r="J18" s="63" t="str">
        <f t="shared" si="4"/>
        <v>EXTERNATO RIO BRANCO</v>
      </c>
      <c r="K18" s="48">
        <f t="shared" si="1"/>
        <v>29</v>
      </c>
      <c r="L18" s="67">
        <f t="shared" si="2"/>
        <v>29.018000000000001</v>
      </c>
      <c r="M18" s="48">
        <f t="shared" si="5"/>
        <v>28.013000000000002</v>
      </c>
      <c r="N18" s="49">
        <v>10</v>
      </c>
      <c r="O18" s="28"/>
      <c r="P18" s="47">
        <f t="shared" si="6"/>
        <v>10</v>
      </c>
      <c r="Q18" s="24" t="str">
        <f t="shared" si="7"/>
        <v>FELIPE AFONSO MACEDO</v>
      </c>
      <c r="R18" s="24" t="str">
        <f>IF($L18="","",VLOOKUP(Q18,LISTAS!$F$5:$G$1006,2,0))</f>
        <v>EXTERNATO RIO BRANCO</v>
      </c>
      <c r="S18" s="36">
        <f t="shared" si="8"/>
        <v>28</v>
      </c>
      <c r="T18" s="25">
        <f t="shared" si="9"/>
        <v>200</v>
      </c>
      <c r="U18" s="25">
        <f t="shared" si="10"/>
        <v>200</v>
      </c>
    </row>
    <row r="19" spans="2:21" s="5" customFormat="1" ht="18.75" customHeight="1" x14ac:dyDescent="0.3">
      <c r="B19" s="51" t="s">
        <v>199</v>
      </c>
      <c r="C19" s="51" t="str">
        <f>IF(B19="","",VLOOKUP(B19,LISTAS!$F$5:$G$1006,2,0))</f>
        <v>EXTERNATO RIO BRANCO</v>
      </c>
      <c r="D19" s="52">
        <v>14.4</v>
      </c>
      <c r="E19" s="52">
        <v>15.1</v>
      </c>
      <c r="F19" s="52">
        <f t="shared" si="0"/>
        <v>29.5</v>
      </c>
      <c r="H19" s="48">
        <f t="shared" si="3"/>
        <v>29.518999999999998</v>
      </c>
      <c r="I19" s="63" t="str">
        <f t="shared" si="4"/>
        <v>ANDRÉ LOURENÇO SCHARENBERG</v>
      </c>
      <c r="J19" s="63" t="str">
        <f t="shared" si="4"/>
        <v>EXTERNATO RIO BRANCO</v>
      </c>
      <c r="K19" s="48">
        <f t="shared" si="1"/>
        <v>29.5</v>
      </c>
      <c r="L19" s="67">
        <f t="shared" si="2"/>
        <v>29.518999999999998</v>
      </c>
      <c r="M19" s="48">
        <f t="shared" si="5"/>
        <v>27.112000000000002</v>
      </c>
      <c r="N19" s="49">
        <v>11</v>
      </c>
      <c r="O19" s="28"/>
      <c r="P19" s="47">
        <f t="shared" si="6"/>
        <v>11</v>
      </c>
      <c r="Q19" s="24" t="str">
        <f t="shared" si="7"/>
        <v>GUILHERME JUNQUEIRA VIEIRA</v>
      </c>
      <c r="R19" s="24" t="str">
        <f>IF($L19="","",VLOOKUP(Q19,LISTAS!$F$5:$G$1006,2,0))</f>
        <v>EXTERNATO RIO BRANCO</v>
      </c>
      <c r="S19" s="36">
        <f t="shared" si="8"/>
        <v>27.1</v>
      </c>
      <c r="T19" s="25">
        <f t="shared" si="9"/>
        <v>200</v>
      </c>
      <c r="U19" s="25">
        <f t="shared" si="10"/>
        <v>200</v>
      </c>
    </row>
    <row r="20" spans="2:21" s="5" customFormat="1" ht="18.75" customHeight="1" x14ac:dyDescent="0.3">
      <c r="B20" s="51" t="s">
        <v>855</v>
      </c>
      <c r="C20" s="51" t="str">
        <f>IF(B20="","",VLOOKUP(B20,LISTAS!$F$5:$G$1006,2,0))</f>
        <v>LICEU JARDIM</v>
      </c>
      <c r="D20" s="52">
        <v>15</v>
      </c>
      <c r="E20" s="52">
        <v>14.8</v>
      </c>
      <c r="F20" s="52">
        <f t="shared" si="0"/>
        <v>29.8</v>
      </c>
      <c r="H20" s="48">
        <f t="shared" si="3"/>
        <v>29.82</v>
      </c>
      <c r="I20" s="63" t="str">
        <f t="shared" si="4"/>
        <v>GABRIEL GOMES SALVADOR</v>
      </c>
      <c r="J20" s="63" t="str">
        <f t="shared" si="4"/>
        <v>LICEU JARDIM</v>
      </c>
      <c r="K20" s="48">
        <f t="shared" si="1"/>
        <v>29.8</v>
      </c>
      <c r="L20" s="67">
        <f t="shared" si="2"/>
        <v>29.82</v>
      </c>
      <c r="M20" s="48">
        <f t="shared" si="5"/>
        <v>25.510999999999999</v>
      </c>
      <c r="N20" s="49">
        <v>12</v>
      </c>
      <c r="O20" s="28"/>
      <c r="P20" s="47">
        <f t="shared" si="6"/>
        <v>12</v>
      </c>
      <c r="Q20" s="24" t="str">
        <f t="shared" si="7"/>
        <v>DAVI SIMÕES BERTOCCO</v>
      </c>
      <c r="R20" s="24" t="str">
        <f>IF($L20="","",VLOOKUP(Q20,LISTAS!$F$5:$G$1006,2,0))</f>
        <v>COLEGIO PETROPOLIS</v>
      </c>
      <c r="S20" s="36">
        <f t="shared" si="8"/>
        <v>25.5</v>
      </c>
      <c r="T20" s="25">
        <f t="shared" si="9"/>
        <v>200</v>
      </c>
      <c r="U20" s="25">
        <f t="shared" si="10"/>
        <v>200</v>
      </c>
    </row>
    <row r="21" spans="2:21" s="5" customFormat="1" ht="18.75" customHeight="1" x14ac:dyDescent="0.3">
      <c r="B21" s="51" t="s">
        <v>198</v>
      </c>
      <c r="C21" s="51" t="str">
        <f>IF(B21="","",VLOOKUP(B21,LISTAS!$F$5:$G$1006,2,0))</f>
        <v>COLÉGIO ARBOS - UNIDADE SANTO ANDRÉ</v>
      </c>
      <c r="D21" s="52">
        <v>15</v>
      </c>
      <c r="E21" s="52">
        <v>15.4</v>
      </c>
      <c r="F21" s="52">
        <f t="shared" si="0"/>
        <v>30.4</v>
      </c>
      <c r="H21" s="48">
        <f t="shared" si="3"/>
        <v>30.420999999999999</v>
      </c>
      <c r="I21" s="63" t="str">
        <f t="shared" si="4"/>
        <v>MATEUS SIQUEIRA ZENKER</v>
      </c>
      <c r="J21" s="63" t="str">
        <f t="shared" si="4"/>
        <v>COLÉGIO ARBOS - UNIDADE SANTO ANDRÉ</v>
      </c>
      <c r="K21" s="48">
        <f t="shared" si="1"/>
        <v>30.4</v>
      </c>
      <c r="L21" s="67">
        <f t="shared" si="2"/>
        <v>30.420999999999999</v>
      </c>
      <c r="M21" s="48">
        <f t="shared" si="5"/>
        <v>0.01</v>
      </c>
      <c r="N21" s="49">
        <v>13</v>
      </c>
      <c r="O21" s="28"/>
      <c r="P21" s="47">
        <f t="shared" si="6"/>
        <v>13</v>
      </c>
      <c r="Q21" s="24" t="str">
        <f t="shared" si="7"/>
        <v>FRANCISCO DE MELLO GONÇALVES</v>
      </c>
      <c r="R21" s="24" t="str">
        <f>IF($L21="","",VLOOKUP(Q21,LISTAS!$F$5:$G$1006,2,0))</f>
        <v>COLEGIO PETROPOLIS</v>
      </c>
      <c r="S21" s="36">
        <f t="shared" si="8"/>
        <v>0</v>
      </c>
      <c r="T21" s="25" t="str">
        <f t="shared" si="9"/>
        <v/>
      </c>
      <c r="U21" s="25" t="str">
        <f t="shared" si="10"/>
        <v/>
      </c>
    </row>
    <row r="22" spans="2:21" s="5" customFormat="1" ht="18.75" customHeight="1" x14ac:dyDescent="0.3">
      <c r="B22" s="51" t="s">
        <v>427</v>
      </c>
      <c r="C22" s="51" t="str">
        <f>IF(B22="","",VLOOKUP(B22,LISTAS!$F$5:$G$1006,2,0))</f>
        <v>COLÉGIO ARBOS S.C.S.</v>
      </c>
      <c r="D22" s="52">
        <v>15.2</v>
      </c>
      <c r="E22" s="52">
        <v>15.5</v>
      </c>
      <c r="F22" s="52">
        <f t="shared" si="0"/>
        <v>30.7</v>
      </c>
      <c r="H22" s="48">
        <f t="shared" si="3"/>
        <v>30.721999999999998</v>
      </c>
      <c r="I22" s="63" t="str">
        <f t="shared" si="4"/>
        <v>MANUEL COSTA DA SILVA</v>
      </c>
      <c r="J22" s="63" t="str">
        <f t="shared" si="4"/>
        <v>COLÉGIO ARBOS S.C.S.</v>
      </c>
      <c r="K22" s="48">
        <f t="shared" si="1"/>
        <v>30.7</v>
      </c>
      <c r="L22" s="67">
        <f t="shared" si="2"/>
        <v>30.721999999999998</v>
      </c>
      <c r="M22" s="48">
        <f t="shared" si="5"/>
        <v>8.9999999999999993E-3</v>
      </c>
      <c r="N22" s="49">
        <v>14</v>
      </c>
      <c r="O22" s="28"/>
      <c r="P22" s="47">
        <f t="shared" si="6"/>
        <v>13</v>
      </c>
      <c r="Q22" s="24" t="str">
        <f t="shared" si="7"/>
        <v>ALEX LOPES PETROVICZ OLIVEIRA</v>
      </c>
      <c r="R22" s="24" t="str">
        <f>IF($L22="","",VLOOKUP(Q22,LISTAS!$F$5:$G$1006,2,0))</f>
        <v>COLÉGIO ARBOS - UNIDADE SANTO ANDRÉ</v>
      </c>
      <c r="S22" s="36">
        <f t="shared" si="8"/>
        <v>0</v>
      </c>
      <c r="T22" s="25" t="str">
        <f t="shared" si="9"/>
        <v/>
      </c>
      <c r="U22" s="25" t="str">
        <f t="shared" si="10"/>
        <v/>
      </c>
    </row>
    <row r="23" spans="2:21" s="5" customFormat="1" ht="18.75" customHeight="1" x14ac:dyDescent="0.3">
      <c r="B23" s="51"/>
      <c r="C23" s="51" t="str">
        <f>IF(B23="","",VLOOKUP(B23,LISTAS!$F$5:$G$1006,2,0))</f>
        <v/>
      </c>
      <c r="D23" s="52"/>
      <c r="E23" s="52"/>
      <c r="F23" s="52" t="str">
        <f t="shared" si="0"/>
        <v/>
      </c>
      <c r="H23" s="48" t="str">
        <f t="shared" si="3"/>
        <v/>
      </c>
      <c r="I23" s="63" t="str">
        <f t="shared" si="4"/>
        <v/>
      </c>
      <c r="J23" s="63" t="str">
        <f t="shared" si="4"/>
        <v/>
      </c>
      <c r="K23" s="48" t="str">
        <f t="shared" si="1"/>
        <v/>
      </c>
      <c r="L23" s="67" t="str">
        <f t="shared" si="2"/>
        <v/>
      </c>
      <c r="M23" s="48" t="str">
        <f t="shared" si="5"/>
        <v/>
      </c>
      <c r="N23" s="49">
        <v>15</v>
      </c>
      <c r="O23" s="28"/>
      <c r="P23" s="47" t="str">
        <f t="shared" si="6"/>
        <v/>
      </c>
      <c r="Q23" s="24" t="str">
        <f t="shared" si="7"/>
        <v/>
      </c>
      <c r="R23" s="24" t="str">
        <f>IF($L23="","",VLOOKUP(Q23,LISTAS!$F$5:$G$1006,2,0))</f>
        <v/>
      </c>
      <c r="S23" s="36" t="str">
        <f t="shared" si="8"/>
        <v/>
      </c>
      <c r="T23" s="25" t="str">
        <f t="shared" si="9"/>
        <v/>
      </c>
      <c r="U23" s="25" t="str">
        <f t="shared" si="10"/>
        <v/>
      </c>
    </row>
    <row r="24" spans="2:21" s="5" customFormat="1" ht="18.75" customHeight="1" x14ac:dyDescent="0.3">
      <c r="B24" s="51"/>
      <c r="C24" s="51" t="str">
        <f>IF(B24="","",VLOOKUP(B24,LISTAS!$F$5:$G$1006,2,0))</f>
        <v/>
      </c>
      <c r="D24" s="52"/>
      <c r="E24" s="52"/>
      <c r="F24" s="52" t="str">
        <f t="shared" si="0"/>
        <v/>
      </c>
      <c r="H24" s="48" t="str">
        <f t="shared" si="3"/>
        <v/>
      </c>
      <c r="I24" s="63" t="str">
        <f t="shared" si="4"/>
        <v/>
      </c>
      <c r="J24" s="63" t="str">
        <f t="shared" si="4"/>
        <v/>
      </c>
      <c r="K24" s="48" t="str">
        <f t="shared" si="1"/>
        <v/>
      </c>
      <c r="L24" s="67" t="str">
        <f t="shared" si="2"/>
        <v/>
      </c>
      <c r="M24" s="48" t="str">
        <f t="shared" si="5"/>
        <v/>
      </c>
      <c r="N24" s="49">
        <v>16</v>
      </c>
      <c r="O24" s="28"/>
      <c r="P24" s="47" t="str">
        <f t="shared" si="6"/>
        <v/>
      </c>
      <c r="Q24" s="24" t="str">
        <f t="shared" si="7"/>
        <v/>
      </c>
      <c r="R24" s="24" t="str">
        <f>IF($L24="","",VLOOKUP(Q24,LISTAS!$F$5:$G$1006,2,0))</f>
        <v/>
      </c>
      <c r="S24" s="36" t="str">
        <f t="shared" si="8"/>
        <v/>
      </c>
      <c r="T24" s="25" t="str">
        <f t="shared" si="9"/>
        <v/>
      </c>
      <c r="U24" s="25" t="str">
        <f t="shared" si="10"/>
        <v/>
      </c>
    </row>
    <row r="25" spans="2:21" s="5" customFormat="1" ht="18.75" customHeight="1" x14ac:dyDescent="0.3">
      <c r="B25" s="51"/>
      <c r="C25" s="51" t="str">
        <f>IF(B25="","",VLOOKUP(B25,LISTAS!$F$5:$G$1006,2,0))</f>
        <v/>
      </c>
      <c r="D25" s="52"/>
      <c r="E25" s="52"/>
      <c r="F25" s="52" t="str">
        <f t="shared" si="0"/>
        <v/>
      </c>
      <c r="H25" s="48" t="str">
        <f t="shared" si="3"/>
        <v/>
      </c>
      <c r="I25" s="63" t="str">
        <f t="shared" si="4"/>
        <v/>
      </c>
      <c r="J25" s="63" t="str">
        <f t="shared" si="4"/>
        <v/>
      </c>
      <c r="K25" s="48" t="str">
        <f t="shared" si="1"/>
        <v/>
      </c>
      <c r="L25" s="67" t="str">
        <f t="shared" si="2"/>
        <v/>
      </c>
      <c r="M25" s="48" t="str">
        <f t="shared" si="5"/>
        <v/>
      </c>
      <c r="N25" s="49">
        <v>17</v>
      </c>
      <c r="O25" s="28"/>
      <c r="P25" s="47" t="str">
        <f t="shared" si="6"/>
        <v/>
      </c>
      <c r="Q25" s="24" t="str">
        <f t="shared" si="7"/>
        <v/>
      </c>
      <c r="R25" s="24" t="str">
        <f>IF($L25="","",VLOOKUP(Q25,LISTAS!$F$5:$G$1006,2,0))</f>
        <v/>
      </c>
      <c r="S25" s="36" t="str">
        <f t="shared" si="8"/>
        <v/>
      </c>
      <c r="T25" s="25" t="str">
        <f t="shared" si="9"/>
        <v/>
      </c>
      <c r="U25" s="25" t="str">
        <f t="shared" si="10"/>
        <v/>
      </c>
    </row>
    <row r="26" spans="2:21" s="5" customFormat="1" ht="18.75" customHeight="1" x14ac:dyDescent="0.3">
      <c r="B26" s="51"/>
      <c r="C26" s="51" t="str">
        <f>IF(B26="","",VLOOKUP(B26,LISTAS!$F$5:$G$1006,2,0))</f>
        <v/>
      </c>
      <c r="D26" s="52"/>
      <c r="E26" s="52"/>
      <c r="F26" s="52" t="str">
        <f t="shared" si="0"/>
        <v/>
      </c>
      <c r="H26" s="48" t="str">
        <f t="shared" si="3"/>
        <v/>
      </c>
      <c r="I26" s="63" t="str">
        <f t="shared" si="4"/>
        <v/>
      </c>
      <c r="J26" s="63" t="str">
        <f t="shared" si="4"/>
        <v/>
      </c>
      <c r="K26" s="48" t="str">
        <f t="shared" si="1"/>
        <v/>
      </c>
      <c r="L26" s="67" t="str">
        <f t="shared" si="2"/>
        <v/>
      </c>
      <c r="M26" s="48" t="str">
        <f t="shared" si="5"/>
        <v/>
      </c>
      <c r="N26" s="49">
        <v>18</v>
      </c>
      <c r="O26" s="28"/>
      <c r="P26" s="47" t="str">
        <f t="shared" si="6"/>
        <v/>
      </c>
      <c r="Q26" s="24" t="str">
        <f t="shared" si="7"/>
        <v/>
      </c>
      <c r="R26" s="24" t="str">
        <f>IF($L26="","",VLOOKUP(Q26,LISTAS!$F$5:$G$1006,2,0))</f>
        <v/>
      </c>
      <c r="S26" s="36" t="str">
        <f t="shared" si="8"/>
        <v/>
      </c>
      <c r="T26" s="25" t="str">
        <f t="shared" si="9"/>
        <v/>
      </c>
      <c r="U26" s="25" t="str">
        <f t="shared" si="10"/>
        <v/>
      </c>
    </row>
    <row r="27" spans="2:21" s="5" customFormat="1" ht="18.75" customHeight="1" x14ac:dyDescent="0.3">
      <c r="B27" s="51"/>
      <c r="C27" s="51" t="str">
        <f>IF(B27="","",VLOOKUP(B27,LISTAS!$F$5:$G$1006,2,0))</f>
        <v/>
      </c>
      <c r="D27" s="52"/>
      <c r="E27" s="52"/>
      <c r="F27" s="52" t="str">
        <f t="shared" ref="F27:F28" si="11">IF(D27="",IF(E27="","",SUM(D27:E27)),SUM(D27:E27))</f>
        <v/>
      </c>
      <c r="H27" s="48" t="str">
        <f t="shared" si="3"/>
        <v/>
      </c>
      <c r="I27" s="63" t="str">
        <f t="shared" si="4"/>
        <v/>
      </c>
      <c r="J27" s="63" t="str">
        <f t="shared" si="4"/>
        <v/>
      </c>
      <c r="K27" s="48" t="str">
        <f t="shared" si="1"/>
        <v/>
      </c>
      <c r="L27" s="67" t="str">
        <f t="shared" si="2"/>
        <v/>
      </c>
      <c r="M27" s="48" t="str">
        <f t="shared" si="5"/>
        <v/>
      </c>
      <c r="N27" s="49">
        <v>19</v>
      </c>
      <c r="O27" s="28"/>
      <c r="P27" s="47" t="str">
        <f t="shared" si="6"/>
        <v/>
      </c>
      <c r="Q27" s="24" t="str">
        <f t="shared" si="7"/>
        <v/>
      </c>
      <c r="R27" s="24" t="str">
        <f>IF($L27="","",VLOOKUP(Q27,LISTAS!$F$5:$G$1006,2,0))</f>
        <v/>
      </c>
      <c r="S27" s="36" t="str">
        <f t="shared" si="8"/>
        <v/>
      </c>
      <c r="T27" s="25" t="str">
        <f t="shared" si="9"/>
        <v/>
      </c>
      <c r="U27" s="25" t="str">
        <f t="shared" si="10"/>
        <v/>
      </c>
    </row>
    <row r="28" spans="2:21" s="5" customFormat="1" ht="18.75" customHeight="1" x14ac:dyDescent="0.3">
      <c r="B28" s="51"/>
      <c r="C28" s="51" t="str">
        <f>IF(B28="","",VLOOKUP(B28,LISTAS!$F$5:$G$1006,2,0))</f>
        <v/>
      </c>
      <c r="D28" s="52"/>
      <c r="E28" s="52"/>
      <c r="F28" s="52" t="str">
        <f t="shared" si="11"/>
        <v/>
      </c>
      <c r="H28" s="48" t="str">
        <f t="shared" si="3"/>
        <v/>
      </c>
      <c r="I28" s="63" t="str">
        <f t="shared" si="4"/>
        <v/>
      </c>
      <c r="J28" s="63" t="str">
        <f t="shared" si="4"/>
        <v/>
      </c>
      <c r="K28" s="48" t="str">
        <f t="shared" si="1"/>
        <v/>
      </c>
      <c r="L28" s="67" t="str">
        <f t="shared" si="2"/>
        <v/>
      </c>
      <c r="M28" s="48" t="str">
        <f t="shared" si="5"/>
        <v/>
      </c>
      <c r="N28" s="49">
        <v>20</v>
      </c>
      <c r="O28" s="28"/>
      <c r="P28" s="47" t="str">
        <f t="shared" si="6"/>
        <v/>
      </c>
      <c r="Q28" s="24" t="str">
        <f t="shared" si="7"/>
        <v/>
      </c>
      <c r="R28" s="24" t="str">
        <f>IF($L28="","",VLOOKUP(Q28,LISTAS!$F$5:$G$1006,2,0))</f>
        <v/>
      </c>
      <c r="S28" s="36" t="str">
        <f t="shared" si="8"/>
        <v/>
      </c>
      <c r="T28" s="25" t="str">
        <f t="shared" si="9"/>
        <v/>
      </c>
      <c r="U28" s="25" t="str">
        <f t="shared" si="10"/>
        <v/>
      </c>
    </row>
    <row r="29" spans="2:21" ht="16.5" x14ac:dyDescent="0.3">
      <c r="B29" s="51"/>
      <c r="C29" s="51" t="str">
        <f>IF(B29="","",VLOOKUP(B29,LISTAS!$F$5:$G$1006,2,0))</f>
        <v/>
      </c>
      <c r="D29" s="52"/>
      <c r="E29" s="52"/>
      <c r="F29" s="52" t="str">
        <f t="shared" ref="F29:F72" si="12">IF(D29="",IF(E29="","",SUM(D29:E29)),SUM(D29:E29))</f>
        <v/>
      </c>
      <c r="G29" s="5"/>
      <c r="H29" s="48" t="str">
        <f t="shared" si="3"/>
        <v/>
      </c>
      <c r="I29" s="63" t="str">
        <f t="shared" si="4"/>
        <v/>
      </c>
      <c r="J29" s="63" t="str">
        <f t="shared" si="4"/>
        <v/>
      </c>
      <c r="K29" s="48" t="str">
        <f t="shared" si="1"/>
        <v/>
      </c>
      <c r="L29" s="67" t="str">
        <f t="shared" si="2"/>
        <v/>
      </c>
      <c r="M29" s="48" t="str">
        <f t="shared" si="5"/>
        <v/>
      </c>
      <c r="N29" s="49">
        <v>21</v>
      </c>
      <c r="O29" s="28"/>
      <c r="P29" s="47" t="str">
        <f t="shared" si="6"/>
        <v/>
      </c>
      <c r="Q29" s="24" t="str">
        <f t="shared" si="7"/>
        <v/>
      </c>
      <c r="R29" s="24" t="str">
        <f>IF($L29="","",VLOOKUP(Q29,LISTAS!$F$5:$G$1006,2,0))</f>
        <v/>
      </c>
      <c r="S29" s="36" t="str">
        <f t="shared" si="8"/>
        <v/>
      </c>
      <c r="T29" s="25" t="str">
        <f t="shared" si="9"/>
        <v/>
      </c>
      <c r="U29" s="25" t="str">
        <f t="shared" si="10"/>
        <v/>
      </c>
    </row>
    <row r="30" spans="2:21" ht="16.5" x14ac:dyDescent="0.3">
      <c r="B30" s="51"/>
      <c r="C30" s="51" t="str">
        <f>IF(B30="","",VLOOKUP(B30,LISTAS!$F$5:$G$1006,2,0))</f>
        <v/>
      </c>
      <c r="D30" s="52"/>
      <c r="E30" s="52"/>
      <c r="F30" s="52" t="str">
        <f t="shared" si="12"/>
        <v/>
      </c>
      <c r="G30" s="5"/>
      <c r="H30" s="48" t="str">
        <f t="shared" si="3"/>
        <v/>
      </c>
      <c r="I30" s="63" t="str">
        <f t="shared" si="4"/>
        <v/>
      </c>
      <c r="J30" s="63" t="str">
        <f t="shared" si="4"/>
        <v/>
      </c>
      <c r="K30" s="48" t="str">
        <f t="shared" si="1"/>
        <v/>
      </c>
      <c r="L30" s="67" t="str">
        <f t="shared" si="2"/>
        <v/>
      </c>
      <c r="M30" s="48" t="str">
        <f t="shared" si="5"/>
        <v/>
      </c>
      <c r="N30" s="49">
        <v>22</v>
      </c>
      <c r="O30" s="28"/>
      <c r="P30" s="47" t="str">
        <f t="shared" si="6"/>
        <v/>
      </c>
      <c r="Q30" s="24" t="str">
        <f t="shared" si="7"/>
        <v/>
      </c>
      <c r="R30" s="24" t="str">
        <f>IF($L30="","",VLOOKUP(Q30,LISTAS!$F$5:$G$1006,2,0))</f>
        <v/>
      </c>
      <c r="S30" s="36" t="str">
        <f t="shared" si="8"/>
        <v/>
      </c>
      <c r="T30" s="25" t="str">
        <f t="shared" si="9"/>
        <v/>
      </c>
      <c r="U30" s="25" t="str">
        <f t="shared" si="10"/>
        <v/>
      </c>
    </row>
    <row r="31" spans="2:21" ht="16.5" x14ac:dyDescent="0.3">
      <c r="B31" s="51"/>
      <c r="C31" s="51" t="str">
        <f>IF(B31="","",VLOOKUP(B31,LISTAS!$F$5:$G$1006,2,0))</f>
        <v/>
      </c>
      <c r="D31" s="52"/>
      <c r="E31" s="52"/>
      <c r="F31" s="52" t="str">
        <f t="shared" si="12"/>
        <v/>
      </c>
      <c r="G31" s="5"/>
      <c r="H31" s="48" t="str">
        <f t="shared" si="3"/>
        <v/>
      </c>
      <c r="I31" s="63" t="str">
        <f t="shared" si="4"/>
        <v/>
      </c>
      <c r="J31" s="63" t="str">
        <f t="shared" si="4"/>
        <v/>
      </c>
      <c r="K31" s="48" t="str">
        <f t="shared" si="1"/>
        <v/>
      </c>
      <c r="L31" s="67" t="str">
        <f t="shared" si="2"/>
        <v/>
      </c>
      <c r="M31" s="48" t="str">
        <f t="shared" si="5"/>
        <v/>
      </c>
      <c r="N31" s="49">
        <v>23</v>
      </c>
      <c r="O31" s="28"/>
      <c r="P31" s="47" t="str">
        <f t="shared" si="6"/>
        <v/>
      </c>
      <c r="Q31" s="24" t="str">
        <f t="shared" si="7"/>
        <v/>
      </c>
      <c r="R31" s="24" t="str">
        <f>IF($L31="","",VLOOKUP(Q31,LISTAS!$F$5:$G$1006,2,0))</f>
        <v/>
      </c>
      <c r="S31" s="36" t="str">
        <f t="shared" si="8"/>
        <v/>
      </c>
      <c r="T31" s="25" t="str">
        <f t="shared" si="9"/>
        <v/>
      </c>
      <c r="U31" s="25" t="str">
        <f t="shared" si="10"/>
        <v/>
      </c>
    </row>
    <row r="32" spans="2:21" ht="16.5" x14ac:dyDescent="0.3">
      <c r="B32" s="51"/>
      <c r="C32" s="51" t="str">
        <f>IF(B32="","",VLOOKUP(B32,LISTAS!$F$5:$G$1006,2,0))</f>
        <v/>
      </c>
      <c r="D32" s="52"/>
      <c r="E32" s="52"/>
      <c r="F32" s="52" t="str">
        <f t="shared" si="12"/>
        <v/>
      </c>
      <c r="G32" s="5"/>
      <c r="H32" s="48" t="str">
        <f t="shared" si="3"/>
        <v/>
      </c>
      <c r="I32" s="63" t="str">
        <f t="shared" si="4"/>
        <v/>
      </c>
      <c r="J32" s="63" t="str">
        <f t="shared" si="4"/>
        <v/>
      </c>
      <c r="K32" s="48" t="str">
        <f t="shared" si="1"/>
        <v/>
      </c>
      <c r="L32" s="67" t="str">
        <f t="shared" si="2"/>
        <v/>
      </c>
      <c r="M32" s="48" t="str">
        <f t="shared" si="5"/>
        <v/>
      </c>
      <c r="N32" s="49">
        <v>24</v>
      </c>
      <c r="O32" s="28"/>
      <c r="P32" s="47" t="str">
        <f t="shared" si="6"/>
        <v/>
      </c>
      <c r="Q32" s="24" t="str">
        <f t="shared" si="7"/>
        <v/>
      </c>
      <c r="R32" s="24" t="str">
        <f>IF($L32="","",VLOOKUP(Q32,LISTAS!$F$5:$G$1006,2,0))</f>
        <v/>
      </c>
      <c r="S32" s="36" t="str">
        <f t="shared" si="8"/>
        <v/>
      </c>
      <c r="T32" s="25" t="str">
        <f t="shared" si="9"/>
        <v/>
      </c>
      <c r="U32" s="25" t="str">
        <f t="shared" si="10"/>
        <v/>
      </c>
    </row>
    <row r="33" spans="2:21" ht="16.5" x14ac:dyDescent="0.3">
      <c r="B33" s="51"/>
      <c r="C33" s="51" t="str">
        <f>IF(B33="","",VLOOKUP(B33,LISTAS!$F$5:$G$1006,2,0))</f>
        <v/>
      </c>
      <c r="D33" s="52"/>
      <c r="E33" s="52"/>
      <c r="F33" s="52" t="str">
        <f t="shared" si="12"/>
        <v/>
      </c>
      <c r="G33" s="5"/>
      <c r="H33" s="48" t="str">
        <f t="shared" si="3"/>
        <v/>
      </c>
      <c r="I33" s="63" t="str">
        <f t="shared" si="4"/>
        <v/>
      </c>
      <c r="J33" s="63" t="str">
        <f t="shared" si="4"/>
        <v/>
      </c>
      <c r="K33" s="48" t="str">
        <f t="shared" si="1"/>
        <v/>
      </c>
      <c r="L33" s="67" t="str">
        <f t="shared" si="2"/>
        <v/>
      </c>
      <c r="M33" s="48" t="str">
        <f t="shared" si="5"/>
        <v/>
      </c>
      <c r="N33" s="49">
        <v>25</v>
      </c>
      <c r="O33" s="28"/>
      <c r="P33" s="47" t="str">
        <f t="shared" si="6"/>
        <v/>
      </c>
      <c r="Q33" s="24" t="str">
        <f t="shared" si="7"/>
        <v/>
      </c>
      <c r="R33" s="24" t="str">
        <f>IF($L33="","",VLOOKUP(Q33,LISTAS!$F$5:$G$1006,2,0))</f>
        <v/>
      </c>
      <c r="S33" s="36" t="str">
        <f t="shared" si="8"/>
        <v/>
      </c>
      <c r="T33" s="25" t="str">
        <f t="shared" si="9"/>
        <v/>
      </c>
      <c r="U33" s="25" t="str">
        <f t="shared" si="10"/>
        <v/>
      </c>
    </row>
    <row r="34" spans="2:21" ht="16.5" x14ac:dyDescent="0.3">
      <c r="B34" s="51"/>
      <c r="C34" s="51" t="str">
        <f>IF(B34="","",VLOOKUP(B34,LISTAS!$F$5:$G$1006,2,0))</f>
        <v/>
      </c>
      <c r="D34" s="52"/>
      <c r="E34" s="52"/>
      <c r="F34" s="52" t="str">
        <f t="shared" si="12"/>
        <v/>
      </c>
      <c r="G34" s="5"/>
      <c r="H34" s="48" t="str">
        <f t="shared" si="3"/>
        <v/>
      </c>
      <c r="I34" s="63" t="str">
        <f t="shared" si="4"/>
        <v/>
      </c>
      <c r="J34" s="63" t="str">
        <f t="shared" si="4"/>
        <v/>
      </c>
      <c r="K34" s="48" t="str">
        <f t="shared" si="1"/>
        <v/>
      </c>
      <c r="L34" s="67" t="str">
        <f t="shared" si="2"/>
        <v/>
      </c>
      <c r="M34" s="48" t="str">
        <f t="shared" si="5"/>
        <v/>
      </c>
      <c r="N34" s="49">
        <v>26</v>
      </c>
      <c r="O34" s="28"/>
      <c r="P34" s="47" t="str">
        <f t="shared" si="6"/>
        <v/>
      </c>
      <c r="Q34" s="24" t="str">
        <f t="shared" si="7"/>
        <v/>
      </c>
      <c r="R34" s="24" t="str">
        <f>IF($L34="","",VLOOKUP(Q34,LISTAS!$F$5:$G$1006,2,0))</f>
        <v/>
      </c>
      <c r="S34" s="36" t="str">
        <f t="shared" si="8"/>
        <v/>
      </c>
      <c r="T34" s="25" t="str">
        <f t="shared" si="9"/>
        <v/>
      </c>
      <c r="U34" s="25" t="str">
        <f t="shared" si="10"/>
        <v/>
      </c>
    </row>
    <row r="35" spans="2:21" ht="16.5" x14ac:dyDescent="0.3">
      <c r="B35" s="51"/>
      <c r="C35" s="51" t="str">
        <f>IF(B35="","",VLOOKUP(B35,LISTAS!$F$5:$G$1006,2,0))</f>
        <v/>
      </c>
      <c r="D35" s="52"/>
      <c r="E35" s="52"/>
      <c r="F35" s="52" t="str">
        <f t="shared" si="12"/>
        <v/>
      </c>
      <c r="G35" s="5"/>
      <c r="H35" s="48" t="str">
        <f t="shared" si="3"/>
        <v/>
      </c>
      <c r="I35" s="63" t="str">
        <f t="shared" si="4"/>
        <v/>
      </c>
      <c r="J35" s="63" t="str">
        <f t="shared" si="4"/>
        <v/>
      </c>
      <c r="K35" s="48" t="str">
        <f t="shared" si="1"/>
        <v/>
      </c>
      <c r="L35" s="67" t="str">
        <f t="shared" si="2"/>
        <v/>
      </c>
      <c r="M35" s="48" t="str">
        <f t="shared" si="5"/>
        <v/>
      </c>
      <c r="N35" s="49">
        <v>27</v>
      </c>
      <c r="O35" s="28"/>
      <c r="P35" s="47" t="str">
        <f t="shared" si="6"/>
        <v/>
      </c>
      <c r="Q35" s="24" t="str">
        <f t="shared" si="7"/>
        <v/>
      </c>
      <c r="R35" s="24" t="str">
        <f>IF($L35="","",VLOOKUP(Q35,LISTAS!$F$5:$G$1006,2,0))</f>
        <v/>
      </c>
      <c r="S35" s="36" t="str">
        <f t="shared" si="8"/>
        <v/>
      </c>
      <c r="T35" s="25" t="str">
        <f t="shared" si="9"/>
        <v/>
      </c>
      <c r="U35" s="25" t="str">
        <f t="shared" si="10"/>
        <v/>
      </c>
    </row>
    <row r="36" spans="2:21" ht="16.5" x14ac:dyDescent="0.3">
      <c r="B36" s="51"/>
      <c r="C36" s="51" t="str">
        <f>IF(B36="","",VLOOKUP(B36,LISTAS!$F$5:$G$1006,2,0))</f>
        <v/>
      </c>
      <c r="D36" s="52"/>
      <c r="E36" s="52"/>
      <c r="F36" s="52" t="str">
        <f t="shared" si="12"/>
        <v/>
      </c>
      <c r="G36" s="5"/>
      <c r="H36" s="48" t="str">
        <f t="shared" si="3"/>
        <v/>
      </c>
      <c r="I36" s="63" t="str">
        <f t="shared" si="4"/>
        <v/>
      </c>
      <c r="J36" s="63" t="str">
        <f t="shared" si="4"/>
        <v/>
      </c>
      <c r="K36" s="48" t="str">
        <f t="shared" si="1"/>
        <v/>
      </c>
      <c r="L36" s="67" t="str">
        <f t="shared" si="2"/>
        <v/>
      </c>
      <c r="M36" s="48" t="str">
        <f t="shared" si="5"/>
        <v/>
      </c>
      <c r="N36" s="49">
        <v>28</v>
      </c>
      <c r="O36" s="28"/>
      <c r="P36" s="47" t="str">
        <f t="shared" si="6"/>
        <v/>
      </c>
      <c r="Q36" s="24" t="str">
        <f t="shared" si="7"/>
        <v/>
      </c>
      <c r="R36" s="24" t="str">
        <f>IF($L36="","",VLOOKUP(Q36,LISTAS!$F$5:$G$1006,2,0))</f>
        <v/>
      </c>
      <c r="S36" s="36" t="str">
        <f t="shared" si="8"/>
        <v/>
      </c>
      <c r="T36" s="25" t="str">
        <f t="shared" si="9"/>
        <v/>
      </c>
      <c r="U36" s="25" t="str">
        <f t="shared" si="10"/>
        <v/>
      </c>
    </row>
    <row r="37" spans="2:21" ht="16.5" x14ac:dyDescent="0.3">
      <c r="B37" s="51"/>
      <c r="C37" s="51" t="str">
        <f>IF(B37="","",VLOOKUP(B37,LISTAS!$F$5:$G$1006,2,0))</f>
        <v/>
      </c>
      <c r="D37" s="52"/>
      <c r="E37" s="52"/>
      <c r="F37" s="52" t="str">
        <f t="shared" si="12"/>
        <v/>
      </c>
      <c r="G37" s="5"/>
      <c r="H37" s="48" t="str">
        <f t="shared" si="3"/>
        <v/>
      </c>
      <c r="I37" s="63" t="str">
        <f t="shared" si="4"/>
        <v/>
      </c>
      <c r="J37" s="63" t="str">
        <f t="shared" si="4"/>
        <v/>
      </c>
      <c r="K37" s="48" t="str">
        <f t="shared" si="1"/>
        <v/>
      </c>
      <c r="L37" s="67" t="str">
        <f t="shared" si="2"/>
        <v/>
      </c>
      <c r="M37" s="48" t="str">
        <f t="shared" si="5"/>
        <v/>
      </c>
      <c r="N37" s="49">
        <v>29</v>
      </c>
      <c r="O37" s="28"/>
      <c r="P37" s="47" t="str">
        <f t="shared" si="6"/>
        <v/>
      </c>
      <c r="Q37" s="24" t="str">
        <f t="shared" si="7"/>
        <v/>
      </c>
      <c r="R37" s="24" t="str">
        <f>IF($L37="","",VLOOKUP(Q37,LISTAS!$F$5:$G$1006,2,0))</f>
        <v/>
      </c>
      <c r="S37" s="36" t="str">
        <f t="shared" si="8"/>
        <v/>
      </c>
      <c r="T37" s="25" t="str">
        <f t="shared" si="9"/>
        <v/>
      </c>
      <c r="U37" s="25" t="str">
        <f t="shared" si="10"/>
        <v/>
      </c>
    </row>
    <row r="38" spans="2:21" ht="16.5" x14ac:dyDescent="0.3">
      <c r="B38" s="51"/>
      <c r="C38" s="51" t="str">
        <f>IF(B38="","",VLOOKUP(B38,LISTAS!$F$5:$G$1006,2,0))</f>
        <v/>
      </c>
      <c r="D38" s="52"/>
      <c r="E38" s="52"/>
      <c r="F38" s="52" t="str">
        <f t="shared" si="12"/>
        <v/>
      </c>
      <c r="G38" s="5"/>
      <c r="H38" s="48" t="str">
        <f t="shared" si="3"/>
        <v/>
      </c>
      <c r="I38" s="63" t="str">
        <f t="shared" si="4"/>
        <v/>
      </c>
      <c r="J38" s="63" t="str">
        <f t="shared" si="4"/>
        <v/>
      </c>
      <c r="K38" s="48" t="str">
        <f t="shared" si="1"/>
        <v/>
      </c>
      <c r="L38" s="67" t="str">
        <f t="shared" si="2"/>
        <v/>
      </c>
      <c r="M38" s="48" t="str">
        <f t="shared" si="5"/>
        <v/>
      </c>
      <c r="N38" s="49">
        <v>30</v>
      </c>
      <c r="O38" s="28"/>
      <c r="P38" s="47" t="str">
        <f t="shared" si="6"/>
        <v/>
      </c>
      <c r="Q38" s="24" t="str">
        <f t="shared" si="7"/>
        <v/>
      </c>
      <c r="R38" s="24" t="str">
        <f>IF($L38="","",VLOOKUP(Q38,LISTAS!$F$5:$G$1006,2,0))</f>
        <v/>
      </c>
      <c r="S38" s="36" t="str">
        <f t="shared" si="8"/>
        <v/>
      </c>
      <c r="T38" s="25" t="str">
        <f t="shared" si="9"/>
        <v/>
      </c>
      <c r="U38" s="25" t="str">
        <f t="shared" si="10"/>
        <v/>
      </c>
    </row>
    <row r="39" spans="2:21" ht="16.5" x14ac:dyDescent="0.3">
      <c r="B39" s="51"/>
      <c r="C39" s="51" t="str">
        <f>IF(B39="","",VLOOKUP(B39,LISTAS!$F$5:$G$1006,2,0))</f>
        <v/>
      </c>
      <c r="D39" s="52"/>
      <c r="E39" s="52"/>
      <c r="F39" s="52" t="str">
        <f t="shared" si="12"/>
        <v/>
      </c>
      <c r="G39" s="5"/>
      <c r="H39" s="48" t="str">
        <f t="shared" si="3"/>
        <v/>
      </c>
      <c r="I39" s="63" t="str">
        <f t="shared" si="4"/>
        <v/>
      </c>
      <c r="J39" s="63" t="str">
        <f t="shared" si="4"/>
        <v/>
      </c>
      <c r="K39" s="48" t="str">
        <f t="shared" si="1"/>
        <v/>
      </c>
      <c r="L39" s="67" t="str">
        <f t="shared" si="2"/>
        <v/>
      </c>
      <c r="M39" s="48" t="str">
        <f t="shared" si="5"/>
        <v/>
      </c>
      <c r="N39" s="49">
        <v>31</v>
      </c>
      <c r="O39" s="28"/>
      <c r="P39" s="47" t="str">
        <f t="shared" si="6"/>
        <v/>
      </c>
      <c r="Q39" s="24" t="str">
        <f t="shared" si="7"/>
        <v/>
      </c>
      <c r="R39" s="24" t="str">
        <f>IF($L39="","",VLOOKUP(Q39,LISTAS!$F$5:$G$1006,2,0))</f>
        <v/>
      </c>
      <c r="S39" s="36" t="str">
        <f t="shared" si="8"/>
        <v/>
      </c>
      <c r="T39" s="25" t="str">
        <f t="shared" si="9"/>
        <v/>
      </c>
      <c r="U39" s="25" t="str">
        <f t="shared" si="10"/>
        <v/>
      </c>
    </row>
    <row r="40" spans="2:21" ht="16.5" x14ac:dyDescent="0.3">
      <c r="B40" s="51"/>
      <c r="C40" s="51" t="str">
        <f>IF(B40="","",VLOOKUP(B40,LISTAS!$F$5:$G$1006,2,0))</f>
        <v/>
      </c>
      <c r="D40" s="52"/>
      <c r="E40" s="52"/>
      <c r="F40" s="52" t="str">
        <f t="shared" si="12"/>
        <v/>
      </c>
      <c r="G40" s="5"/>
      <c r="H40" s="48" t="str">
        <f t="shared" si="3"/>
        <v/>
      </c>
      <c r="I40" s="63" t="str">
        <f t="shared" si="4"/>
        <v/>
      </c>
      <c r="J40" s="63" t="str">
        <f t="shared" si="4"/>
        <v/>
      </c>
      <c r="K40" s="48" t="str">
        <f t="shared" si="1"/>
        <v/>
      </c>
      <c r="L40" s="67" t="str">
        <f t="shared" si="2"/>
        <v/>
      </c>
      <c r="M40" s="48" t="str">
        <f t="shared" si="5"/>
        <v/>
      </c>
      <c r="N40" s="49">
        <v>32</v>
      </c>
      <c r="O40" s="28"/>
      <c r="P40" s="47" t="str">
        <f t="shared" si="6"/>
        <v/>
      </c>
      <c r="Q40" s="24" t="str">
        <f t="shared" si="7"/>
        <v/>
      </c>
      <c r="R40" s="24" t="str">
        <f>IF($L40="","",VLOOKUP(Q40,LISTAS!$F$5:$G$1006,2,0))</f>
        <v/>
      </c>
      <c r="S40" s="36" t="str">
        <f t="shared" si="8"/>
        <v/>
      </c>
      <c r="T40" s="25" t="str">
        <f t="shared" si="9"/>
        <v/>
      </c>
      <c r="U40" s="25" t="str">
        <f t="shared" si="10"/>
        <v/>
      </c>
    </row>
    <row r="41" spans="2:21" ht="16.5" x14ac:dyDescent="0.3">
      <c r="B41" s="51"/>
      <c r="C41" s="51" t="str">
        <f>IF(B41="","",VLOOKUP(B41,LISTAS!$F$5:$G$1006,2,0))</f>
        <v/>
      </c>
      <c r="D41" s="52"/>
      <c r="E41" s="52"/>
      <c r="F41" s="52" t="str">
        <f t="shared" si="12"/>
        <v/>
      </c>
      <c r="G41" s="5"/>
      <c r="H41" s="48" t="str">
        <f t="shared" si="3"/>
        <v/>
      </c>
      <c r="I41" s="63" t="str">
        <f t="shared" si="4"/>
        <v/>
      </c>
      <c r="J41" s="63" t="str">
        <f t="shared" si="4"/>
        <v/>
      </c>
      <c r="K41" s="48" t="str">
        <f t="shared" si="1"/>
        <v/>
      </c>
      <c r="L41" s="67" t="str">
        <f t="shared" si="2"/>
        <v/>
      </c>
      <c r="M41" s="48" t="str">
        <f t="shared" si="5"/>
        <v/>
      </c>
      <c r="N41" s="49">
        <v>33</v>
      </c>
      <c r="O41" s="28"/>
      <c r="P41" s="47" t="str">
        <f t="shared" si="6"/>
        <v/>
      </c>
      <c r="Q41" s="24" t="str">
        <f t="shared" si="7"/>
        <v/>
      </c>
      <c r="R41" s="24" t="str">
        <f>IF($L41="","",VLOOKUP(Q41,LISTAS!$F$5:$G$1006,2,0))</f>
        <v/>
      </c>
      <c r="S41" s="36" t="str">
        <f t="shared" si="8"/>
        <v/>
      </c>
      <c r="T41" s="25" t="str">
        <f t="shared" si="9"/>
        <v/>
      </c>
      <c r="U41" s="25" t="str">
        <f t="shared" si="10"/>
        <v/>
      </c>
    </row>
    <row r="42" spans="2:21" ht="16.5" x14ac:dyDescent="0.3">
      <c r="B42" s="51"/>
      <c r="C42" s="51" t="str">
        <f>IF(B42="","",VLOOKUP(B42,LISTAS!$F$5:$G$1006,2,0))</f>
        <v/>
      </c>
      <c r="D42" s="52"/>
      <c r="E42" s="52"/>
      <c r="F42" s="52" t="str">
        <f t="shared" si="12"/>
        <v/>
      </c>
      <c r="G42" s="5"/>
      <c r="H42" s="48" t="str">
        <f t="shared" si="3"/>
        <v/>
      </c>
      <c r="I42" s="63" t="str">
        <f t="shared" si="4"/>
        <v/>
      </c>
      <c r="J42" s="63" t="str">
        <f t="shared" si="4"/>
        <v/>
      </c>
      <c r="K42" s="48" t="str">
        <f t="shared" si="1"/>
        <v/>
      </c>
      <c r="L42" s="67" t="str">
        <f t="shared" si="2"/>
        <v/>
      </c>
      <c r="M42" s="48" t="str">
        <f t="shared" si="5"/>
        <v/>
      </c>
      <c r="N42" s="49">
        <v>34</v>
      </c>
      <c r="O42" s="28"/>
      <c r="P42" s="47" t="str">
        <f t="shared" si="6"/>
        <v/>
      </c>
      <c r="Q42" s="24" t="str">
        <f t="shared" si="7"/>
        <v/>
      </c>
      <c r="R42" s="24" t="str">
        <f>IF($L42="","",VLOOKUP(Q42,LISTAS!$F$5:$G$1006,2,0))</f>
        <v/>
      </c>
      <c r="S42" s="36" t="str">
        <f t="shared" si="8"/>
        <v/>
      </c>
      <c r="T42" s="25" t="str">
        <f t="shared" si="9"/>
        <v/>
      </c>
      <c r="U42" s="25" t="str">
        <f t="shared" si="10"/>
        <v/>
      </c>
    </row>
    <row r="43" spans="2:21" ht="16.5" x14ac:dyDescent="0.3">
      <c r="B43" s="51"/>
      <c r="C43" s="51" t="str">
        <f>IF(B43="","",VLOOKUP(B43,LISTAS!$F$5:$G$1006,2,0))</f>
        <v/>
      </c>
      <c r="D43" s="52"/>
      <c r="E43" s="52"/>
      <c r="F43" s="52" t="str">
        <f t="shared" si="12"/>
        <v/>
      </c>
      <c r="G43" s="5"/>
      <c r="H43" s="48" t="str">
        <f t="shared" si="3"/>
        <v/>
      </c>
      <c r="I43" s="63" t="str">
        <f t="shared" si="4"/>
        <v/>
      </c>
      <c r="J43" s="63" t="str">
        <f t="shared" si="4"/>
        <v/>
      </c>
      <c r="K43" s="48" t="str">
        <f t="shared" si="1"/>
        <v/>
      </c>
      <c r="L43" s="67" t="str">
        <f t="shared" si="2"/>
        <v/>
      </c>
      <c r="M43" s="48" t="str">
        <f t="shared" si="5"/>
        <v/>
      </c>
      <c r="N43" s="49">
        <v>35</v>
      </c>
      <c r="O43" s="28"/>
      <c r="P43" s="47" t="str">
        <f t="shared" si="6"/>
        <v/>
      </c>
      <c r="Q43" s="24" t="str">
        <f t="shared" si="7"/>
        <v/>
      </c>
      <c r="R43" s="24" t="str">
        <f>IF($L43="","",VLOOKUP(Q43,LISTAS!$F$5:$G$1006,2,0))</f>
        <v/>
      </c>
      <c r="S43" s="36" t="str">
        <f t="shared" si="8"/>
        <v/>
      </c>
      <c r="T43" s="25" t="str">
        <f t="shared" si="9"/>
        <v/>
      </c>
      <c r="U43" s="25" t="str">
        <f t="shared" si="10"/>
        <v/>
      </c>
    </row>
    <row r="44" spans="2:21" ht="16.5" x14ac:dyDescent="0.3">
      <c r="B44" s="51"/>
      <c r="C44" s="51" t="str">
        <f>IF(B44="","",VLOOKUP(B44,LISTAS!$F$5:$G$1006,2,0))</f>
        <v/>
      </c>
      <c r="D44" s="52"/>
      <c r="E44" s="52"/>
      <c r="F44" s="52" t="str">
        <f t="shared" si="12"/>
        <v/>
      </c>
      <c r="G44" s="5"/>
      <c r="H44" s="48" t="str">
        <f t="shared" si="3"/>
        <v/>
      </c>
      <c r="I44" s="63" t="str">
        <f t="shared" si="4"/>
        <v/>
      </c>
      <c r="J44" s="63" t="str">
        <f t="shared" si="4"/>
        <v/>
      </c>
      <c r="K44" s="48" t="str">
        <f t="shared" si="1"/>
        <v/>
      </c>
      <c r="L44" s="67" t="str">
        <f t="shared" si="2"/>
        <v/>
      </c>
      <c r="M44" s="48" t="str">
        <f t="shared" si="5"/>
        <v/>
      </c>
      <c r="N44" s="49">
        <v>36</v>
      </c>
      <c r="O44" s="28"/>
      <c r="P44" s="47" t="str">
        <f t="shared" si="6"/>
        <v/>
      </c>
      <c r="Q44" s="24" t="str">
        <f t="shared" si="7"/>
        <v/>
      </c>
      <c r="R44" s="24" t="str">
        <f>IF($L44="","",VLOOKUP(Q44,LISTAS!$F$5:$G$1006,2,0))</f>
        <v/>
      </c>
      <c r="S44" s="36" t="str">
        <f t="shared" si="8"/>
        <v/>
      </c>
      <c r="T44" s="25" t="str">
        <f t="shared" si="9"/>
        <v/>
      </c>
      <c r="U44" s="25" t="str">
        <f t="shared" si="10"/>
        <v/>
      </c>
    </row>
    <row r="45" spans="2:21" ht="16.5" x14ac:dyDescent="0.3">
      <c r="B45" s="51"/>
      <c r="C45" s="51" t="str">
        <f>IF(B45="","",VLOOKUP(B45,LISTAS!$F$5:$G$1006,2,0))</f>
        <v/>
      </c>
      <c r="D45" s="52"/>
      <c r="E45" s="52"/>
      <c r="F45" s="52" t="str">
        <f t="shared" si="12"/>
        <v/>
      </c>
      <c r="G45" s="5"/>
      <c r="H45" s="48" t="str">
        <f t="shared" si="3"/>
        <v/>
      </c>
      <c r="I45" s="63" t="str">
        <f t="shared" si="4"/>
        <v/>
      </c>
      <c r="J45" s="63" t="str">
        <f t="shared" si="4"/>
        <v/>
      </c>
      <c r="K45" s="48" t="str">
        <f t="shared" si="1"/>
        <v/>
      </c>
      <c r="L45" s="67" t="str">
        <f t="shared" si="2"/>
        <v/>
      </c>
      <c r="M45" s="48" t="str">
        <f t="shared" si="5"/>
        <v/>
      </c>
      <c r="N45" s="49">
        <v>37</v>
      </c>
      <c r="O45" s="28"/>
      <c r="P45" s="47" t="str">
        <f t="shared" si="6"/>
        <v/>
      </c>
      <c r="Q45" s="24" t="str">
        <f t="shared" si="7"/>
        <v/>
      </c>
      <c r="R45" s="24" t="str">
        <f>IF($L45="","",VLOOKUP(Q45,LISTAS!$F$5:$G$1006,2,0))</f>
        <v/>
      </c>
      <c r="S45" s="36" t="str">
        <f t="shared" si="8"/>
        <v/>
      </c>
      <c r="T45" s="25" t="str">
        <f t="shared" si="9"/>
        <v/>
      </c>
      <c r="U45" s="25" t="str">
        <f t="shared" si="10"/>
        <v/>
      </c>
    </row>
    <row r="46" spans="2:21" ht="16.5" x14ac:dyDescent="0.3">
      <c r="B46" s="51"/>
      <c r="C46" s="51" t="str">
        <f>IF(B46="","",VLOOKUP(B46,LISTAS!$F$5:$G$1006,2,0))</f>
        <v/>
      </c>
      <c r="D46" s="52"/>
      <c r="E46" s="52"/>
      <c r="F46" s="52" t="str">
        <f t="shared" si="12"/>
        <v/>
      </c>
      <c r="G46" s="5"/>
      <c r="H46" s="48" t="str">
        <f t="shared" si="3"/>
        <v/>
      </c>
      <c r="I46" s="63" t="str">
        <f t="shared" si="4"/>
        <v/>
      </c>
      <c r="J46" s="63" t="str">
        <f t="shared" si="4"/>
        <v/>
      </c>
      <c r="K46" s="48" t="str">
        <f t="shared" si="1"/>
        <v/>
      </c>
      <c r="L46" s="67" t="str">
        <f t="shared" si="2"/>
        <v/>
      </c>
      <c r="M46" s="48" t="str">
        <f t="shared" si="5"/>
        <v/>
      </c>
      <c r="N46" s="49">
        <v>38</v>
      </c>
      <c r="O46" s="28"/>
      <c r="P46" s="47" t="str">
        <f t="shared" si="6"/>
        <v/>
      </c>
      <c r="Q46" s="24" t="str">
        <f t="shared" si="7"/>
        <v/>
      </c>
      <c r="R46" s="24" t="str">
        <f>IF($L46="","",VLOOKUP(Q46,LISTAS!$F$5:$G$1006,2,0))</f>
        <v/>
      </c>
      <c r="S46" s="36" t="str">
        <f t="shared" si="8"/>
        <v/>
      </c>
      <c r="T46" s="25" t="str">
        <f t="shared" si="9"/>
        <v/>
      </c>
      <c r="U46" s="25" t="str">
        <f t="shared" si="10"/>
        <v/>
      </c>
    </row>
    <row r="47" spans="2:21" ht="16.5" x14ac:dyDescent="0.3">
      <c r="B47" s="51"/>
      <c r="C47" s="51" t="str">
        <f>IF(B47="","",VLOOKUP(B47,LISTAS!$F$5:$G$1006,2,0))</f>
        <v/>
      </c>
      <c r="D47" s="52"/>
      <c r="E47" s="52"/>
      <c r="F47" s="52" t="str">
        <f t="shared" si="12"/>
        <v/>
      </c>
      <c r="G47" s="5"/>
      <c r="H47" s="48" t="str">
        <f t="shared" si="3"/>
        <v/>
      </c>
      <c r="I47" s="63" t="str">
        <f t="shared" si="4"/>
        <v/>
      </c>
      <c r="J47" s="63" t="str">
        <f t="shared" si="4"/>
        <v/>
      </c>
      <c r="K47" s="48" t="str">
        <f t="shared" si="1"/>
        <v/>
      </c>
      <c r="L47" s="67" t="str">
        <f t="shared" si="2"/>
        <v/>
      </c>
      <c r="M47" s="48" t="str">
        <f t="shared" si="5"/>
        <v/>
      </c>
      <c r="N47" s="49">
        <v>39</v>
      </c>
      <c r="O47" s="28"/>
      <c r="P47" s="47" t="str">
        <f t="shared" si="6"/>
        <v/>
      </c>
      <c r="Q47" s="24" t="str">
        <f t="shared" si="7"/>
        <v/>
      </c>
      <c r="R47" s="24" t="str">
        <f>IF($L47="","",VLOOKUP(Q47,LISTAS!$F$5:$G$1006,2,0))</f>
        <v/>
      </c>
      <c r="S47" s="36" t="str">
        <f t="shared" si="8"/>
        <v/>
      </c>
      <c r="T47" s="25" t="str">
        <f t="shared" si="9"/>
        <v/>
      </c>
      <c r="U47" s="25" t="str">
        <f t="shared" si="10"/>
        <v/>
      </c>
    </row>
    <row r="48" spans="2:21" ht="16.5" x14ac:dyDescent="0.3">
      <c r="B48" s="51"/>
      <c r="C48" s="51" t="str">
        <f>IF(B48="","",VLOOKUP(B48,LISTAS!$F$5:$G$1006,2,0))</f>
        <v/>
      </c>
      <c r="D48" s="52"/>
      <c r="E48" s="52"/>
      <c r="F48" s="52" t="str">
        <f t="shared" si="12"/>
        <v/>
      </c>
      <c r="G48" s="5"/>
      <c r="H48" s="48" t="str">
        <f t="shared" si="3"/>
        <v/>
      </c>
      <c r="I48" s="63" t="str">
        <f t="shared" si="4"/>
        <v/>
      </c>
      <c r="J48" s="63" t="str">
        <f t="shared" si="4"/>
        <v/>
      </c>
      <c r="K48" s="48" t="str">
        <f t="shared" si="1"/>
        <v/>
      </c>
      <c r="L48" s="67" t="str">
        <f t="shared" si="2"/>
        <v/>
      </c>
      <c r="M48" s="48" t="str">
        <f t="shared" si="5"/>
        <v/>
      </c>
      <c r="N48" s="49">
        <v>40</v>
      </c>
      <c r="O48" s="28"/>
      <c r="P48" s="47" t="str">
        <f t="shared" si="6"/>
        <v/>
      </c>
      <c r="Q48" s="24" t="str">
        <f t="shared" si="7"/>
        <v/>
      </c>
      <c r="R48" s="24" t="str">
        <f>IF($L48="","",VLOOKUP(Q48,LISTAS!$F$5:$G$1006,2,0))</f>
        <v/>
      </c>
      <c r="S48" s="36" t="str">
        <f t="shared" si="8"/>
        <v/>
      </c>
      <c r="T48" s="25" t="str">
        <f t="shared" si="9"/>
        <v/>
      </c>
      <c r="U48" s="25" t="str">
        <f t="shared" si="10"/>
        <v/>
      </c>
    </row>
    <row r="49" spans="2:21" ht="16.5" x14ac:dyDescent="0.3">
      <c r="B49" s="51"/>
      <c r="C49" s="51" t="str">
        <f>IF(B49="","",VLOOKUP(B49,LISTAS!$F$5:$G$1006,2,0))</f>
        <v/>
      </c>
      <c r="D49" s="52"/>
      <c r="E49" s="52"/>
      <c r="F49" s="52" t="str">
        <f t="shared" si="12"/>
        <v/>
      </c>
      <c r="G49" s="5"/>
      <c r="H49" s="48" t="str">
        <f t="shared" si="3"/>
        <v/>
      </c>
      <c r="I49" s="63" t="str">
        <f t="shared" si="4"/>
        <v/>
      </c>
      <c r="J49" s="63" t="str">
        <f t="shared" si="4"/>
        <v/>
      </c>
      <c r="K49" s="48" t="str">
        <f t="shared" si="1"/>
        <v/>
      </c>
      <c r="L49" s="67" t="str">
        <f t="shared" si="2"/>
        <v/>
      </c>
      <c r="M49" s="48" t="str">
        <f t="shared" si="5"/>
        <v/>
      </c>
      <c r="N49" s="49">
        <v>41</v>
      </c>
      <c r="O49" s="28"/>
      <c r="P49" s="47" t="str">
        <f t="shared" si="6"/>
        <v/>
      </c>
      <c r="Q49" s="24" t="str">
        <f t="shared" si="7"/>
        <v/>
      </c>
      <c r="R49" s="24" t="str">
        <f>IF($L49="","",VLOOKUP(Q49,LISTAS!$F$5:$G$1006,2,0))</f>
        <v/>
      </c>
      <c r="S49" s="36" t="str">
        <f t="shared" si="8"/>
        <v/>
      </c>
      <c r="T49" s="25" t="str">
        <f t="shared" si="9"/>
        <v/>
      </c>
      <c r="U49" s="25" t="str">
        <f t="shared" si="10"/>
        <v/>
      </c>
    </row>
    <row r="50" spans="2:21" ht="16.5" x14ac:dyDescent="0.3">
      <c r="B50" s="51"/>
      <c r="C50" s="51" t="str">
        <f>IF(B50="","",VLOOKUP(B50,LISTAS!$F$5:$G$1006,2,0))</f>
        <v/>
      </c>
      <c r="D50" s="52"/>
      <c r="E50" s="52"/>
      <c r="F50" s="52" t="str">
        <f t="shared" si="12"/>
        <v/>
      </c>
      <c r="G50" s="5"/>
      <c r="H50" s="48" t="str">
        <f t="shared" si="3"/>
        <v/>
      </c>
      <c r="I50" s="63" t="str">
        <f t="shared" si="4"/>
        <v/>
      </c>
      <c r="J50" s="63" t="str">
        <f t="shared" si="4"/>
        <v/>
      </c>
      <c r="K50" s="48" t="str">
        <f t="shared" si="1"/>
        <v/>
      </c>
      <c r="L50" s="67" t="str">
        <f t="shared" si="2"/>
        <v/>
      </c>
      <c r="M50" s="48" t="str">
        <f t="shared" si="5"/>
        <v/>
      </c>
      <c r="N50" s="49">
        <v>42</v>
      </c>
      <c r="O50" s="28"/>
      <c r="P50" s="47" t="str">
        <f t="shared" si="6"/>
        <v/>
      </c>
      <c r="Q50" s="24" t="str">
        <f t="shared" si="7"/>
        <v/>
      </c>
      <c r="R50" s="24" t="str">
        <f>IF($L50="","",VLOOKUP(Q50,LISTAS!$F$5:$G$1006,2,0))</f>
        <v/>
      </c>
      <c r="S50" s="36" t="str">
        <f t="shared" si="8"/>
        <v/>
      </c>
      <c r="T50" s="25" t="str">
        <f t="shared" si="9"/>
        <v/>
      </c>
      <c r="U50" s="25" t="str">
        <f t="shared" si="10"/>
        <v/>
      </c>
    </row>
    <row r="51" spans="2:21" ht="16.5" x14ac:dyDescent="0.3">
      <c r="B51" s="51"/>
      <c r="C51" s="51" t="str">
        <f>IF(B51="","",VLOOKUP(B51,LISTAS!$F$5:$G$1006,2,0))</f>
        <v/>
      </c>
      <c r="D51" s="52"/>
      <c r="E51" s="52"/>
      <c r="F51" s="52" t="str">
        <f t="shared" si="12"/>
        <v/>
      </c>
      <c r="G51" s="5"/>
      <c r="H51" s="48" t="str">
        <f t="shared" si="3"/>
        <v/>
      </c>
      <c r="I51" s="63" t="str">
        <f t="shared" si="4"/>
        <v/>
      </c>
      <c r="J51" s="63" t="str">
        <f t="shared" si="4"/>
        <v/>
      </c>
      <c r="K51" s="48" t="str">
        <f t="shared" si="1"/>
        <v/>
      </c>
      <c r="L51" s="67" t="str">
        <f t="shared" si="2"/>
        <v/>
      </c>
      <c r="M51" s="48" t="str">
        <f t="shared" si="5"/>
        <v/>
      </c>
      <c r="N51" s="49">
        <v>43</v>
      </c>
      <c r="O51" s="28"/>
      <c r="P51" s="47" t="str">
        <f t="shared" si="6"/>
        <v/>
      </c>
      <c r="Q51" s="24" t="str">
        <f t="shared" si="7"/>
        <v/>
      </c>
      <c r="R51" s="24" t="str">
        <f>IF($L51="","",VLOOKUP(Q51,LISTAS!$F$5:$G$1006,2,0))</f>
        <v/>
      </c>
      <c r="S51" s="36" t="str">
        <f t="shared" si="8"/>
        <v/>
      </c>
      <c r="T51" s="25" t="str">
        <f t="shared" si="9"/>
        <v/>
      </c>
      <c r="U51" s="25" t="str">
        <f t="shared" si="10"/>
        <v/>
      </c>
    </row>
    <row r="52" spans="2:21" ht="16.5" x14ac:dyDescent="0.3">
      <c r="B52" s="51"/>
      <c r="C52" s="51" t="str">
        <f>IF(B52="","",VLOOKUP(B52,LISTAS!$F$5:$G$1006,2,0))</f>
        <v/>
      </c>
      <c r="D52" s="52"/>
      <c r="E52" s="52"/>
      <c r="F52" s="52" t="str">
        <f t="shared" si="12"/>
        <v/>
      </c>
      <c r="G52" s="5"/>
      <c r="H52" s="48" t="str">
        <f t="shared" si="3"/>
        <v/>
      </c>
      <c r="I52" s="63" t="str">
        <f t="shared" si="4"/>
        <v/>
      </c>
      <c r="J52" s="63" t="str">
        <f t="shared" si="4"/>
        <v/>
      </c>
      <c r="K52" s="48" t="str">
        <f t="shared" si="1"/>
        <v/>
      </c>
      <c r="L52" s="67" t="str">
        <f t="shared" si="2"/>
        <v/>
      </c>
      <c r="M52" s="48" t="str">
        <f t="shared" si="5"/>
        <v/>
      </c>
      <c r="N52" s="49">
        <v>44</v>
      </c>
      <c r="O52" s="28"/>
      <c r="P52" s="47" t="str">
        <f t="shared" si="6"/>
        <v/>
      </c>
      <c r="Q52" s="24" t="str">
        <f t="shared" si="7"/>
        <v/>
      </c>
      <c r="R52" s="24" t="str">
        <f>IF($L52="","",VLOOKUP(Q52,LISTAS!$F$5:$G$1006,2,0))</f>
        <v/>
      </c>
      <c r="S52" s="36" t="str">
        <f t="shared" si="8"/>
        <v/>
      </c>
      <c r="T52" s="25" t="str">
        <f t="shared" si="9"/>
        <v/>
      </c>
      <c r="U52" s="25" t="str">
        <f t="shared" si="10"/>
        <v/>
      </c>
    </row>
    <row r="53" spans="2:21" ht="16.5" x14ac:dyDescent="0.3">
      <c r="B53" s="51"/>
      <c r="C53" s="51" t="str">
        <f>IF(B53="","",VLOOKUP(B53,LISTAS!$F$5:$G$1006,2,0))</f>
        <v/>
      </c>
      <c r="D53" s="52"/>
      <c r="E53" s="52"/>
      <c r="F53" s="52" t="str">
        <f t="shared" si="12"/>
        <v/>
      </c>
      <c r="G53" s="5"/>
      <c r="H53" s="48" t="str">
        <f t="shared" si="3"/>
        <v/>
      </c>
      <c r="I53" s="63" t="str">
        <f t="shared" si="4"/>
        <v/>
      </c>
      <c r="J53" s="63" t="str">
        <f t="shared" si="4"/>
        <v/>
      </c>
      <c r="K53" s="48" t="str">
        <f t="shared" si="1"/>
        <v/>
      </c>
      <c r="L53" s="67" t="str">
        <f t="shared" si="2"/>
        <v/>
      </c>
      <c r="M53" s="48" t="str">
        <f t="shared" si="5"/>
        <v/>
      </c>
      <c r="N53" s="49">
        <v>45</v>
      </c>
      <c r="O53" s="28"/>
      <c r="P53" s="47" t="str">
        <f t="shared" si="6"/>
        <v/>
      </c>
      <c r="Q53" s="24" t="str">
        <f t="shared" si="7"/>
        <v/>
      </c>
      <c r="R53" s="24" t="str">
        <f>IF($L53="","",VLOOKUP(Q53,LISTAS!$F$5:$G$1006,2,0))</f>
        <v/>
      </c>
      <c r="S53" s="36" t="str">
        <f t="shared" si="8"/>
        <v/>
      </c>
      <c r="T53" s="25" t="str">
        <f t="shared" si="9"/>
        <v/>
      </c>
      <c r="U53" s="25" t="str">
        <f t="shared" si="10"/>
        <v/>
      </c>
    </row>
    <row r="54" spans="2:21" ht="16.5" x14ac:dyDescent="0.3">
      <c r="B54" s="51"/>
      <c r="C54" s="51" t="str">
        <f>IF(B54="","",VLOOKUP(B54,LISTAS!$F$5:$G$1006,2,0))</f>
        <v/>
      </c>
      <c r="D54" s="52"/>
      <c r="E54" s="52"/>
      <c r="F54" s="52" t="str">
        <f t="shared" si="12"/>
        <v/>
      </c>
      <c r="G54" s="5"/>
      <c r="H54" s="48" t="str">
        <f t="shared" si="3"/>
        <v/>
      </c>
      <c r="I54" s="63" t="str">
        <f t="shared" si="4"/>
        <v/>
      </c>
      <c r="J54" s="63" t="str">
        <f t="shared" si="4"/>
        <v/>
      </c>
      <c r="K54" s="48" t="str">
        <f t="shared" si="1"/>
        <v/>
      </c>
      <c r="L54" s="67" t="str">
        <f t="shared" si="2"/>
        <v/>
      </c>
      <c r="M54" s="48" t="str">
        <f t="shared" si="5"/>
        <v/>
      </c>
      <c r="N54" s="49">
        <v>46</v>
      </c>
      <c r="O54" s="28"/>
      <c r="P54" s="47" t="str">
        <f t="shared" si="6"/>
        <v/>
      </c>
      <c r="Q54" s="24" t="str">
        <f t="shared" si="7"/>
        <v/>
      </c>
      <c r="R54" s="24" t="str">
        <f>IF($L54="","",VLOOKUP(Q54,LISTAS!$F$5:$G$1006,2,0))</f>
        <v/>
      </c>
      <c r="S54" s="36" t="str">
        <f t="shared" si="8"/>
        <v/>
      </c>
      <c r="T54" s="25" t="str">
        <f t="shared" si="9"/>
        <v/>
      </c>
      <c r="U54" s="25" t="str">
        <f t="shared" si="10"/>
        <v/>
      </c>
    </row>
    <row r="55" spans="2:21" ht="16.5" x14ac:dyDescent="0.3">
      <c r="B55" s="51"/>
      <c r="C55" s="51" t="str">
        <f>IF(B55="","",VLOOKUP(B55,LISTAS!$F$5:$G$1006,2,0))</f>
        <v/>
      </c>
      <c r="D55" s="52"/>
      <c r="E55" s="52"/>
      <c r="F55" s="52" t="str">
        <f t="shared" si="12"/>
        <v/>
      </c>
      <c r="G55" s="5"/>
      <c r="H55" s="48" t="str">
        <f t="shared" si="3"/>
        <v/>
      </c>
      <c r="I55" s="63" t="str">
        <f t="shared" si="4"/>
        <v/>
      </c>
      <c r="J55" s="63" t="str">
        <f t="shared" si="4"/>
        <v/>
      </c>
      <c r="K55" s="48" t="str">
        <f t="shared" si="1"/>
        <v/>
      </c>
      <c r="L55" s="67" t="str">
        <f t="shared" si="2"/>
        <v/>
      </c>
      <c r="M55" s="48" t="str">
        <f t="shared" si="5"/>
        <v/>
      </c>
      <c r="N55" s="49">
        <v>47</v>
      </c>
      <c r="O55" s="28"/>
      <c r="P55" s="47" t="str">
        <f t="shared" si="6"/>
        <v/>
      </c>
      <c r="Q55" s="24" t="str">
        <f t="shared" si="7"/>
        <v/>
      </c>
      <c r="R55" s="24" t="str">
        <f>IF($L55="","",VLOOKUP(Q55,LISTAS!$F$5:$G$1006,2,0))</f>
        <v/>
      </c>
      <c r="S55" s="36" t="str">
        <f t="shared" si="8"/>
        <v/>
      </c>
      <c r="T55" s="25" t="str">
        <f t="shared" si="9"/>
        <v/>
      </c>
      <c r="U55" s="25" t="str">
        <f t="shared" si="10"/>
        <v/>
      </c>
    </row>
    <row r="56" spans="2:21" ht="16.5" x14ac:dyDescent="0.3">
      <c r="B56" s="51"/>
      <c r="C56" s="51" t="str">
        <f>IF(B56="","",VLOOKUP(B56,LISTAS!$F$5:$G$1006,2,0))</f>
        <v/>
      </c>
      <c r="D56" s="52"/>
      <c r="E56" s="52"/>
      <c r="F56" s="52" t="str">
        <f t="shared" si="12"/>
        <v/>
      </c>
      <c r="G56" s="5"/>
      <c r="H56" s="48" t="str">
        <f t="shared" si="3"/>
        <v/>
      </c>
      <c r="I56" s="63" t="str">
        <f t="shared" si="4"/>
        <v/>
      </c>
      <c r="J56" s="63" t="str">
        <f t="shared" si="4"/>
        <v/>
      </c>
      <c r="K56" s="48" t="str">
        <f t="shared" si="1"/>
        <v/>
      </c>
      <c r="L56" s="67" t="str">
        <f t="shared" si="2"/>
        <v/>
      </c>
      <c r="M56" s="48" t="str">
        <f t="shared" si="5"/>
        <v/>
      </c>
      <c r="N56" s="49">
        <v>48</v>
      </c>
      <c r="O56" s="28"/>
      <c r="P56" s="47" t="str">
        <f t="shared" si="6"/>
        <v/>
      </c>
      <c r="Q56" s="24" t="str">
        <f t="shared" si="7"/>
        <v/>
      </c>
      <c r="R56" s="24" t="str">
        <f>IF($L56="","",VLOOKUP(Q56,LISTAS!$F$5:$G$1006,2,0))</f>
        <v/>
      </c>
      <c r="S56" s="36" t="str">
        <f t="shared" si="8"/>
        <v/>
      </c>
      <c r="T56" s="25" t="str">
        <f t="shared" si="9"/>
        <v/>
      </c>
      <c r="U56" s="25" t="str">
        <f t="shared" si="10"/>
        <v/>
      </c>
    </row>
    <row r="57" spans="2:21" ht="16.5" x14ac:dyDescent="0.3">
      <c r="B57" s="51"/>
      <c r="C57" s="51" t="str">
        <f>IF(B57="","",VLOOKUP(B57,LISTAS!$F$5:$G$1006,2,0))</f>
        <v/>
      </c>
      <c r="D57" s="52"/>
      <c r="E57" s="52"/>
      <c r="F57" s="52" t="str">
        <f t="shared" si="12"/>
        <v/>
      </c>
      <c r="G57" s="5"/>
      <c r="H57" s="48" t="str">
        <f t="shared" si="3"/>
        <v/>
      </c>
      <c r="I57" s="63" t="str">
        <f t="shared" si="4"/>
        <v/>
      </c>
      <c r="J57" s="63" t="str">
        <f t="shared" si="4"/>
        <v/>
      </c>
      <c r="K57" s="48" t="str">
        <f t="shared" si="1"/>
        <v/>
      </c>
      <c r="L57" s="67" t="str">
        <f t="shared" si="2"/>
        <v/>
      </c>
      <c r="M57" s="48" t="str">
        <f t="shared" si="5"/>
        <v/>
      </c>
      <c r="N57" s="49">
        <v>49</v>
      </c>
      <c r="O57" s="28"/>
      <c r="P57" s="47" t="str">
        <f t="shared" si="6"/>
        <v/>
      </c>
      <c r="Q57" s="24" t="str">
        <f t="shared" si="7"/>
        <v/>
      </c>
      <c r="R57" s="24" t="str">
        <f>IF($L57="","",VLOOKUP(Q57,LISTAS!$F$5:$G$1006,2,0))</f>
        <v/>
      </c>
      <c r="S57" s="36" t="str">
        <f t="shared" si="8"/>
        <v/>
      </c>
      <c r="T57" s="25" t="str">
        <f t="shared" si="9"/>
        <v/>
      </c>
      <c r="U57" s="25" t="str">
        <f t="shared" si="10"/>
        <v/>
      </c>
    </row>
    <row r="58" spans="2:21" ht="16.5" x14ac:dyDescent="0.3">
      <c r="B58" s="51"/>
      <c r="C58" s="51" t="str">
        <f>IF(B58="","",VLOOKUP(B58,LISTAS!$F$5:$G$1006,2,0))</f>
        <v/>
      </c>
      <c r="D58" s="52"/>
      <c r="E58" s="52"/>
      <c r="F58" s="52" t="str">
        <f t="shared" si="12"/>
        <v/>
      </c>
      <c r="G58" s="5"/>
      <c r="H58" s="48" t="str">
        <f t="shared" si="3"/>
        <v/>
      </c>
      <c r="I58" s="63" t="str">
        <f t="shared" si="4"/>
        <v/>
      </c>
      <c r="J58" s="63" t="str">
        <f t="shared" si="4"/>
        <v/>
      </c>
      <c r="K58" s="48" t="str">
        <f t="shared" si="1"/>
        <v/>
      </c>
      <c r="L58" s="67" t="str">
        <f t="shared" si="2"/>
        <v/>
      </c>
      <c r="M58" s="48" t="str">
        <f t="shared" si="5"/>
        <v/>
      </c>
      <c r="N58" s="49">
        <v>50</v>
      </c>
      <c r="O58" s="28"/>
      <c r="P58" s="47" t="str">
        <f t="shared" si="6"/>
        <v/>
      </c>
      <c r="Q58" s="24" t="str">
        <f t="shared" si="7"/>
        <v/>
      </c>
      <c r="R58" s="24" t="str">
        <f>IF($L58="","",VLOOKUP(Q58,LISTAS!$F$5:$G$1006,2,0))</f>
        <v/>
      </c>
      <c r="S58" s="36" t="str">
        <f t="shared" si="8"/>
        <v/>
      </c>
      <c r="T58" s="25" t="str">
        <f t="shared" si="9"/>
        <v/>
      </c>
      <c r="U58" s="25" t="str">
        <f t="shared" si="10"/>
        <v/>
      </c>
    </row>
    <row r="59" spans="2:21" ht="16.5" x14ac:dyDescent="0.3">
      <c r="B59" s="51"/>
      <c r="C59" s="51" t="str">
        <f>IF(B59="","",VLOOKUP(B59,LISTAS!$F$5:$G$1006,2,0))</f>
        <v/>
      </c>
      <c r="D59" s="52"/>
      <c r="E59" s="52"/>
      <c r="F59" s="52" t="str">
        <f t="shared" si="12"/>
        <v/>
      </c>
      <c r="G59" s="5"/>
      <c r="H59" s="48" t="str">
        <f t="shared" si="3"/>
        <v/>
      </c>
      <c r="I59" s="63" t="str">
        <f t="shared" si="4"/>
        <v/>
      </c>
      <c r="J59" s="63" t="str">
        <f t="shared" si="4"/>
        <v/>
      </c>
      <c r="K59" s="48" t="str">
        <f t="shared" si="1"/>
        <v/>
      </c>
      <c r="L59" s="67" t="str">
        <f t="shared" si="2"/>
        <v/>
      </c>
      <c r="M59" s="48" t="str">
        <f t="shared" si="5"/>
        <v/>
      </c>
      <c r="N59" s="49">
        <v>51</v>
      </c>
      <c r="O59" s="28"/>
      <c r="P59" s="47" t="str">
        <f t="shared" si="6"/>
        <v/>
      </c>
      <c r="Q59" s="24" t="str">
        <f t="shared" si="7"/>
        <v/>
      </c>
      <c r="R59" s="24" t="str">
        <f>IF($L59="","",VLOOKUP(Q59,LISTAS!$F$5:$G$1006,2,0))</f>
        <v/>
      </c>
      <c r="S59" s="36" t="str">
        <f t="shared" si="8"/>
        <v/>
      </c>
      <c r="T59" s="25" t="str">
        <f t="shared" si="9"/>
        <v/>
      </c>
      <c r="U59" s="25" t="str">
        <f t="shared" si="10"/>
        <v/>
      </c>
    </row>
    <row r="60" spans="2:21" ht="16.5" x14ac:dyDescent="0.3">
      <c r="B60" s="51"/>
      <c r="C60" s="51" t="str">
        <f>IF(B60="","",VLOOKUP(B60,LISTAS!$F$5:$G$1006,2,0))</f>
        <v/>
      </c>
      <c r="D60" s="52"/>
      <c r="E60" s="52"/>
      <c r="F60" s="52" t="str">
        <f t="shared" si="12"/>
        <v/>
      </c>
      <c r="G60" s="5"/>
      <c r="H60" s="48" t="str">
        <f t="shared" si="3"/>
        <v/>
      </c>
      <c r="I60" s="63" t="str">
        <f t="shared" si="4"/>
        <v/>
      </c>
      <c r="J60" s="63" t="str">
        <f t="shared" si="4"/>
        <v/>
      </c>
      <c r="K60" s="48" t="str">
        <f t="shared" si="1"/>
        <v/>
      </c>
      <c r="L60" s="67" t="str">
        <f t="shared" si="2"/>
        <v/>
      </c>
      <c r="M60" s="48" t="str">
        <f t="shared" si="5"/>
        <v/>
      </c>
      <c r="N60" s="49">
        <v>52</v>
      </c>
      <c r="O60" s="28"/>
      <c r="P60" s="47" t="str">
        <f t="shared" si="6"/>
        <v/>
      </c>
      <c r="Q60" s="24" t="str">
        <f t="shared" si="7"/>
        <v/>
      </c>
      <c r="R60" s="24" t="str">
        <f>IF($L60="","",VLOOKUP(Q60,LISTAS!$F$5:$G$1006,2,0))</f>
        <v/>
      </c>
      <c r="S60" s="36" t="str">
        <f t="shared" si="8"/>
        <v/>
      </c>
      <c r="T60" s="25" t="str">
        <f t="shared" si="9"/>
        <v/>
      </c>
      <c r="U60" s="25" t="str">
        <f t="shared" si="10"/>
        <v/>
      </c>
    </row>
    <row r="61" spans="2:21" ht="16.5" x14ac:dyDescent="0.3">
      <c r="B61" s="51"/>
      <c r="C61" s="51" t="str">
        <f>IF(B61="","",VLOOKUP(B61,LISTAS!$F$5:$G$1006,2,0))</f>
        <v/>
      </c>
      <c r="D61" s="52"/>
      <c r="E61" s="52"/>
      <c r="F61" s="52" t="str">
        <f t="shared" si="12"/>
        <v/>
      </c>
      <c r="G61" s="5"/>
      <c r="H61" s="48" t="str">
        <f t="shared" si="3"/>
        <v/>
      </c>
      <c r="I61" s="63" t="str">
        <f t="shared" si="4"/>
        <v/>
      </c>
      <c r="J61" s="63" t="str">
        <f t="shared" si="4"/>
        <v/>
      </c>
      <c r="K61" s="48" t="str">
        <f t="shared" si="1"/>
        <v/>
      </c>
      <c r="L61" s="67" t="str">
        <f t="shared" si="2"/>
        <v/>
      </c>
      <c r="M61" s="48" t="str">
        <f t="shared" si="5"/>
        <v/>
      </c>
      <c r="N61" s="49">
        <v>53</v>
      </c>
      <c r="O61" s="28"/>
      <c r="P61" s="47" t="str">
        <f t="shared" si="6"/>
        <v/>
      </c>
      <c r="Q61" s="24" t="str">
        <f t="shared" si="7"/>
        <v/>
      </c>
      <c r="R61" s="24" t="str">
        <f>IF($L61="","",VLOOKUP(Q61,LISTAS!$F$5:$G$1006,2,0))</f>
        <v/>
      </c>
      <c r="S61" s="36" t="str">
        <f t="shared" si="8"/>
        <v/>
      </c>
      <c r="T61" s="25" t="str">
        <f t="shared" si="9"/>
        <v/>
      </c>
      <c r="U61" s="25" t="str">
        <f t="shared" si="10"/>
        <v/>
      </c>
    </row>
    <row r="62" spans="2:21" ht="16.5" x14ac:dyDescent="0.3">
      <c r="B62" s="51"/>
      <c r="C62" s="51" t="str">
        <f>IF(B62="","",VLOOKUP(B62,LISTAS!$F$5:$G$1006,2,0))</f>
        <v/>
      </c>
      <c r="D62" s="52"/>
      <c r="E62" s="52"/>
      <c r="F62" s="52" t="str">
        <f t="shared" si="12"/>
        <v/>
      </c>
      <c r="G62" s="5"/>
      <c r="H62" s="48" t="str">
        <f t="shared" si="3"/>
        <v/>
      </c>
      <c r="I62" s="63" t="str">
        <f t="shared" si="4"/>
        <v/>
      </c>
      <c r="J62" s="63" t="str">
        <f t="shared" si="4"/>
        <v/>
      </c>
      <c r="K62" s="48" t="str">
        <f t="shared" si="1"/>
        <v/>
      </c>
      <c r="L62" s="67" t="str">
        <f t="shared" si="2"/>
        <v/>
      </c>
      <c r="M62" s="48" t="str">
        <f t="shared" si="5"/>
        <v/>
      </c>
      <c r="N62" s="49">
        <v>54</v>
      </c>
      <c r="O62" s="28"/>
      <c r="P62" s="47" t="str">
        <f t="shared" si="6"/>
        <v/>
      </c>
      <c r="Q62" s="24" t="str">
        <f t="shared" si="7"/>
        <v/>
      </c>
      <c r="R62" s="24" t="str">
        <f>IF($L62="","",VLOOKUP(Q62,LISTAS!$F$5:$G$1006,2,0))</f>
        <v/>
      </c>
      <c r="S62" s="36" t="str">
        <f t="shared" si="8"/>
        <v/>
      </c>
      <c r="T62" s="25" t="str">
        <f t="shared" si="9"/>
        <v/>
      </c>
      <c r="U62" s="25" t="str">
        <f t="shared" si="10"/>
        <v/>
      </c>
    </row>
    <row r="63" spans="2:21" ht="16.5" x14ac:dyDescent="0.3">
      <c r="B63" s="51"/>
      <c r="C63" s="51" t="str">
        <f>IF(B63="","",VLOOKUP(B63,LISTAS!$F$5:$G$1006,2,0))</f>
        <v/>
      </c>
      <c r="D63" s="52"/>
      <c r="E63" s="52"/>
      <c r="F63" s="52" t="str">
        <f t="shared" si="12"/>
        <v/>
      </c>
      <c r="G63" s="5"/>
      <c r="H63" s="48" t="str">
        <f t="shared" si="3"/>
        <v/>
      </c>
      <c r="I63" s="63" t="str">
        <f t="shared" si="4"/>
        <v/>
      </c>
      <c r="J63" s="63" t="str">
        <f t="shared" si="4"/>
        <v/>
      </c>
      <c r="K63" s="48" t="str">
        <f t="shared" si="1"/>
        <v/>
      </c>
      <c r="L63" s="67" t="str">
        <f t="shared" si="2"/>
        <v/>
      </c>
      <c r="M63" s="48" t="str">
        <f t="shared" si="5"/>
        <v/>
      </c>
      <c r="N63" s="49">
        <v>55</v>
      </c>
      <c r="O63" s="28"/>
      <c r="P63" s="47" t="str">
        <f t="shared" si="6"/>
        <v/>
      </c>
      <c r="Q63" s="24" t="str">
        <f t="shared" si="7"/>
        <v/>
      </c>
      <c r="R63" s="24" t="str">
        <f>IF($L63="","",VLOOKUP(Q63,LISTAS!$F$5:$G$1006,2,0))</f>
        <v/>
      </c>
      <c r="S63" s="36" t="str">
        <f t="shared" si="8"/>
        <v/>
      </c>
      <c r="T63" s="25" t="str">
        <f t="shared" si="9"/>
        <v/>
      </c>
      <c r="U63" s="25" t="str">
        <f t="shared" si="10"/>
        <v/>
      </c>
    </row>
    <row r="64" spans="2:21" ht="16.5" x14ac:dyDescent="0.3">
      <c r="B64" s="51"/>
      <c r="C64" s="51" t="str">
        <f>IF(B64="","",VLOOKUP(B64,LISTAS!$F$5:$G$1006,2,0))</f>
        <v/>
      </c>
      <c r="D64" s="52"/>
      <c r="E64" s="52"/>
      <c r="F64" s="52" t="str">
        <f t="shared" si="12"/>
        <v/>
      </c>
      <c r="G64" s="5"/>
      <c r="H64" s="48" t="str">
        <f t="shared" si="3"/>
        <v/>
      </c>
      <c r="I64" s="63" t="str">
        <f t="shared" si="4"/>
        <v/>
      </c>
      <c r="J64" s="63" t="str">
        <f t="shared" si="4"/>
        <v/>
      </c>
      <c r="K64" s="48" t="str">
        <f t="shared" si="1"/>
        <v/>
      </c>
      <c r="L64" s="67" t="str">
        <f t="shared" si="2"/>
        <v/>
      </c>
      <c r="M64" s="48" t="str">
        <f t="shared" si="5"/>
        <v/>
      </c>
      <c r="N64" s="49">
        <v>56</v>
      </c>
      <c r="O64" s="28"/>
      <c r="P64" s="47" t="str">
        <f t="shared" si="6"/>
        <v/>
      </c>
      <c r="Q64" s="24" t="str">
        <f t="shared" si="7"/>
        <v/>
      </c>
      <c r="R64" s="24" t="str">
        <f>IF($L64="","",VLOOKUP(Q64,LISTAS!$F$5:$G$1006,2,0))</f>
        <v/>
      </c>
      <c r="S64" s="36" t="str">
        <f t="shared" si="8"/>
        <v/>
      </c>
      <c r="T64" s="25" t="str">
        <f t="shared" si="9"/>
        <v/>
      </c>
      <c r="U64" s="25" t="str">
        <f t="shared" si="10"/>
        <v/>
      </c>
    </row>
    <row r="65" spans="2:21" ht="16.5" x14ac:dyDescent="0.3">
      <c r="B65" s="51"/>
      <c r="C65" s="51" t="str">
        <f>IF(B65="","",VLOOKUP(B65,LISTAS!$F$5:$G$1006,2,0))</f>
        <v/>
      </c>
      <c r="D65" s="52"/>
      <c r="E65" s="52"/>
      <c r="F65" s="52" t="str">
        <f t="shared" si="12"/>
        <v/>
      </c>
      <c r="G65" s="5"/>
      <c r="H65" s="48" t="str">
        <f t="shared" si="3"/>
        <v/>
      </c>
      <c r="I65" s="63" t="str">
        <f t="shared" si="4"/>
        <v/>
      </c>
      <c r="J65" s="63" t="str">
        <f t="shared" si="4"/>
        <v/>
      </c>
      <c r="K65" s="48" t="str">
        <f t="shared" si="1"/>
        <v/>
      </c>
      <c r="L65" s="67" t="str">
        <f t="shared" si="2"/>
        <v/>
      </c>
      <c r="M65" s="48" t="str">
        <f t="shared" si="5"/>
        <v/>
      </c>
      <c r="N65" s="49">
        <v>57</v>
      </c>
      <c r="O65" s="28"/>
      <c r="P65" s="47" t="str">
        <f t="shared" si="6"/>
        <v/>
      </c>
      <c r="Q65" s="24" t="str">
        <f t="shared" si="7"/>
        <v/>
      </c>
      <c r="R65" s="24" t="str">
        <f>IF($L65="","",VLOOKUP(Q65,LISTAS!$F$5:$G$1006,2,0))</f>
        <v/>
      </c>
      <c r="S65" s="36" t="str">
        <f t="shared" si="8"/>
        <v/>
      </c>
      <c r="T65" s="25" t="str">
        <f t="shared" si="9"/>
        <v/>
      </c>
      <c r="U65" s="25" t="str">
        <f t="shared" si="10"/>
        <v/>
      </c>
    </row>
    <row r="66" spans="2:21" ht="16.5" x14ac:dyDescent="0.3">
      <c r="B66" s="51"/>
      <c r="C66" s="51" t="str">
        <f>IF(B66="","",VLOOKUP(B66,LISTAS!$F$5:$G$1006,2,0))</f>
        <v/>
      </c>
      <c r="D66" s="52"/>
      <c r="E66" s="52"/>
      <c r="F66" s="52" t="str">
        <f t="shared" si="12"/>
        <v/>
      </c>
      <c r="G66" s="5"/>
      <c r="H66" s="48" t="str">
        <f t="shared" si="3"/>
        <v/>
      </c>
      <c r="I66" s="63" t="str">
        <f t="shared" si="4"/>
        <v/>
      </c>
      <c r="J66" s="63" t="str">
        <f t="shared" si="4"/>
        <v/>
      </c>
      <c r="K66" s="48" t="str">
        <f t="shared" si="1"/>
        <v/>
      </c>
      <c r="L66" s="67" t="str">
        <f t="shared" si="2"/>
        <v/>
      </c>
      <c r="M66" s="48" t="str">
        <f t="shared" si="5"/>
        <v/>
      </c>
      <c r="N66" s="49">
        <v>58</v>
      </c>
      <c r="O66" s="28"/>
      <c r="P66" s="47" t="str">
        <f t="shared" si="6"/>
        <v/>
      </c>
      <c r="Q66" s="24" t="str">
        <f t="shared" si="7"/>
        <v/>
      </c>
      <c r="R66" s="24" t="str">
        <f>IF($L66="","",VLOOKUP(Q66,LISTAS!$F$5:$G$1006,2,0))</f>
        <v/>
      </c>
      <c r="S66" s="36" t="str">
        <f t="shared" si="8"/>
        <v/>
      </c>
      <c r="T66" s="25" t="str">
        <f t="shared" si="9"/>
        <v/>
      </c>
      <c r="U66" s="25" t="str">
        <f t="shared" si="10"/>
        <v/>
      </c>
    </row>
    <row r="67" spans="2:21" ht="16.5" x14ac:dyDescent="0.3">
      <c r="B67" s="51"/>
      <c r="C67" s="51" t="str">
        <f>IF(B67="","",VLOOKUP(B67,LISTAS!$F$5:$G$1006,2,0))</f>
        <v/>
      </c>
      <c r="D67" s="52"/>
      <c r="E67" s="52"/>
      <c r="F67" s="52" t="str">
        <f t="shared" si="12"/>
        <v/>
      </c>
      <c r="G67" s="5"/>
      <c r="H67" s="48" t="str">
        <f t="shared" si="3"/>
        <v/>
      </c>
      <c r="I67" s="63" t="str">
        <f t="shared" si="4"/>
        <v/>
      </c>
      <c r="J67" s="63" t="str">
        <f t="shared" si="4"/>
        <v/>
      </c>
      <c r="K67" s="48" t="str">
        <f t="shared" si="1"/>
        <v/>
      </c>
      <c r="L67" s="67" t="str">
        <f t="shared" si="2"/>
        <v/>
      </c>
      <c r="M67" s="48" t="str">
        <f t="shared" si="5"/>
        <v/>
      </c>
      <c r="N67" s="49">
        <v>59</v>
      </c>
      <c r="O67" s="28"/>
      <c r="P67" s="47" t="str">
        <f t="shared" si="6"/>
        <v/>
      </c>
      <c r="Q67" s="24" t="str">
        <f t="shared" si="7"/>
        <v/>
      </c>
      <c r="R67" s="24" t="str">
        <f>IF($L67="","",VLOOKUP(Q67,LISTAS!$F$5:$G$1006,2,0))</f>
        <v/>
      </c>
      <c r="S67" s="36" t="str">
        <f t="shared" si="8"/>
        <v/>
      </c>
      <c r="T67" s="25" t="str">
        <f t="shared" si="9"/>
        <v/>
      </c>
      <c r="U67" s="25" t="str">
        <f t="shared" si="10"/>
        <v/>
      </c>
    </row>
    <row r="68" spans="2:21" ht="16.5" x14ac:dyDescent="0.3">
      <c r="B68" s="51"/>
      <c r="C68" s="51" t="str">
        <f>IF(B68="","",VLOOKUP(B68,LISTAS!$F$5:$G$1006,2,0))</f>
        <v/>
      </c>
      <c r="D68" s="52"/>
      <c r="E68" s="52"/>
      <c r="F68" s="52" t="str">
        <f t="shared" si="12"/>
        <v/>
      </c>
      <c r="G68" s="5"/>
      <c r="H68" s="48" t="str">
        <f t="shared" si="3"/>
        <v/>
      </c>
      <c r="I68" s="63" t="str">
        <f t="shared" si="4"/>
        <v/>
      </c>
      <c r="J68" s="63" t="str">
        <f t="shared" si="4"/>
        <v/>
      </c>
      <c r="K68" s="48" t="str">
        <f t="shared" si="1"/>
        <v/>
      </c>
      <c r="L68" s="67" t="str">
        <f t="shared" si="2"/>
        <v/>
      </c>
      <c r="M68" s="48" t="str">
        <f t="shared" si="5"/>
        <v/>
      </c>
      <c r="N68" s="49">
        <v>60</v>
      </c>
      <c r="O68" s="28"/>
      <c r="P68" s="47" t="str">
        <f t="shared" si="6"/>
        <v/>
      </c>
      <c r="Q68" s="24" t="str">
        <f t="shared" si="7"/>
        <v/>
      </c>
      <c r="R68" s="24" t="str">
        <f>IF($L68="","",VLOOKUP(Q68,LISTAS!$F$5:$G$1006,2,0))</f>
        <v/>
      </c>
      <c r="S68" s="36" t="str">
        <f t="shared" si="8"/>
        <v/>
      </c>
      <c r="T68" s="25" t="str">
        <f t="shared" si="9"/>
        <v/>
      </c>
      <c r="U68" s="25" t="str">
        <f t="shared" si="10"/>
        <v/>
      </c>
    </row>
    <row r="69" spans="2:21" ht="16.5" x14ac:dyDescent="0.3">
      <c r="B69" s="51"/>
      <c r="C69" s="51" t="str">
        <f>IF(B69="","",VLOOKUP(B69,LISTAS!$F$5:$G$1006,2,0))</f>
        <v/>
      </c>
      <c r="D69" s="52"/>
      <c r="E69" s="52"/>
      <c r="F69" s="52" t="str">
        <f t="shared" si="12"/>
        <v/>
      </c>
      <c r="G69" s="5"/>
      <c r="H69" s="48" t="str">
        <f t="shared" si="3"/>
        <v/>
      </c>
      <c r="I69" s="63" t="str">
        <f t="shared" si="4"/>
        <v/>
      </c>
      <c r="J69" s="63" t="str">
        <f t="shared" si="4"/>
        <v/>
      </c>
      <c r="K69" s="48" t="str">
        <f t="shared" si="1"/>
        <v/>
      </c>
      <c r="L69" s="67" t="str">
        <f t="shared" si="2"/>
        <v/>
      </c>
      <c r="M69" s="48" t="str">
        <f t="shared" si="5"/>
        <v/>
      </c>
      <c r="N69" s="49">
        <v>61</v>
      </c>
      <c r="O69" s="28"/>
      <c r="P69" s="47" t="str">
        <f t="shared" si="6"/>
        <v/>
      </c>
      <c r="Q69" s="24" t="str">
        <f t="shared" si="7"/>
        <v/>
      </c>
      <c r="R69" s="24" t="str">
        <f>IF($L69="","",VLOOKUP(Q69,LISTAS!$F$5:$G$1006,2,0))</f>
        <v/>
      </c>
      <c r="S69" s="36" t="str">
        <f t="shared" si="8"/>
        <v/>
      </c>
      <c r="T69" s="25" t="str">
        <f t="shared" si="9"/>
        <v/>
      </c>
      <c r="U69" s="25" t="str">
        <f t="shared" si="10"/>
        <v/>
      </c>
    </row>
    <row r="70" spans="2:21" ht="16.5" x14ac:dyDescent="0.3">
      <c r="B70" s="51"/>
      <c r="C70" s="51" t="str">
        <f>IF(B70="","",VLOOKUP(B70,LISTAS!$F$5:$G$1006,2,0))</f>
        <v/>
      </c>
      <c r="D70" s="52"/>
      <c r="E70" s="52"/>
      <c r="F70" s="52" t="str">
        <f t="shared" si="12"/>
        <v/>
      </c>
      <c r="G70" s="5"/>
      <c r="H70" s="48" t="str">
        <f t="shared" si="3"/>
        <v/>
      </c>
      <c r="I70" s="63" t="str">
        <f t="shared" si="4"/>
        <v/>
      </c>
      <c r="J70" s="63" t="str">
        <f t="shared" si="4"/>
        <v/>
      </c>
      <c r="K70" s="48" t="str">
        <f t="shared" si="1"/>
        <v/>
      </c>
      <c r="L70" s="67" t="str">
        <f t="shared" si="2"/>
        <v/>
      </c>
      <c r="M70" s="48" t="str">
        <f t="shared" si="5"/>
        <v/>
      </c>
      <c r="N70" s="49">
        <v>62</v>
      </c>
      <c r="O70" s="28"/>
      <c r="P70" s="47" t="str">
        <f t="shared" si="6"/>
        <v/>
      </c>
      <c r="Q70" s="24" t="str">
        <f t="shared" si="7"/>
        <v/>
      </c>
      <c r="R70" s="24" t="str">
        <f>IF($L70="","",VLOOKUP(Q70,LISTAS!$F$5:$G$1006,2,0))</f>
        <v/>
      </c>
      <c r="S70" s="36" t="str">
        <f t="shared" si="8"/>
        <v/>
      </c>
      <c r="T70" s="25" t="str">
        <f t="shared" si="9"/>
        <v/>
      </c>
      <c r="U70" s="25" t="str">
        <f t="shared" si="10"/>
        <v/>
      </c>
    </row>
    <row r="71" spans="2:21" ht="16.5" x14ac:dyDescent="0.3">
      <c r="B71" s="51"/>
      <c r="C71" s="51" t="str">
        <f>IF(B71="","",VLOOKUP(B71,LISTAS!$F$5:$G$1006,2,0))</f>
        <v/>
      </c>
      <c r="D71" s="52"/>
      <c r="E71" s="52"/>
      <c r="F71" s="52" t="str">
        <f t="shared" si="12"/>
        <v/>
      </c>
      <c r="G71" s="5"/>
      <c r="H71" s="48" t="str">
        <f t="shared" si="3"/>
        <v/>
      </c>
      <c r="I71" s="63" t="str">
        <f t="shared" si="4"/>
        <v/>
      </c>
      <c r="J71" s="63" t="str">
        <f t="shared" si="4"/>
        <v/>
      </c>
      <c r="K71" s="48" t="str">
        <f t="shared" si="1"/>
        <v/>
      </c>
      <c r="L71" s="67" t="str">
        <f t="shared" si="2"/>
        <v/>
      </c>
      <c r="M71" s="48" t="str">
        <f t="shared" si="5"/>
        <v/>
      </c>
      <c r="N71" s="49">
        <v>63</v>
      </c>
      <c r="O71" s="28"/>
      <c r="P71" s="47" t="str">
        <f t="shared" si="6"/>
        <v/>
      </c>
      <c r="Q71" s="24" t="str">
        <f t="shared" si="7"/>
        <v/>
      </c>
      <c r="R71" s="24" t="str">
        <f>IF($L71="","",VLOOKUP(Q71,LISTAS!$F$5:$G$1006,2,0))</f>
        <v/>
      </c>
      <c r="S71" s="36" t="str">
        <f t="shared" si="8"/>
        <v/>
      </c>
      <c r="T71" s="25" t="str">
        <f t="shared" si="9"/>
        <v/>
      </c>
      <c r="U71" s="25" t="str">
        <f t="shared" si="10"/>
        <v/>
      </c>
    </row>
    <row r="72" spans="2:21" ht="16.5" x14ac:dyDescent="0.3">
      <c r="B72" s="51"/>
      <c r="C72" s="51" t="str">
        <f>IF(B72="","",VLOOKUP(B72,LISTAS!$F$5:$G$1006,2,0))</f>
        <v/>
      </c>
      <c r="D72" s="52"/>
      <c r="E72" s="52"/>
      <c r="F72" s="52" t="str">
        <f t="shared" si="12"/>
        <v/>
      </c>
      <c r="G72" s="5"/>
      <c r="H72" s="48" t="str">
        <f t="shared" si="3"/>
        <v/>
      </c>
      <c r="I72" s="63" t="str">
        <f t="shared" si="4"/>
        <v/>
      </c>
      <c r="J72" s="63" t="str">
        <f t="shared" si="4"/>
        <v/>
      </c>
      <c r="K72" s="48" t="str">
        <f t="shared" si="1"/>
        <v/>
      </c>
      <c r="L72" s="67" t="str">
        <f t="shared" si="2"/>
        <v/>
      </c>
      <c r="M72" s="48" t="str">
        <f t="shared" si="5"/>
        <v/>
      </c>
      <c r="N72" s="49">
        <v>64</v>
      </c>
      <c r="O72" s="28"/>
      <c r="P72" s="47" t="str">
        <f t="shared" si="6"/>
        <v/>
      </c>
      <c r="Q72" s="24" t="str">
        <f t="shared" si="7"/>
        <v/>
      </c>
      <c r="R72" s="24" t="str">
        <f>IF($L72="","",VLOOKUP(Q72,LISTAS!$F$5:$G$1006,2,0))</f>
        <v/>
      </c>
      <c r="S72" s="36" t="str">
        <f t="shared" si="8"/>
        <v/>
      </c>
      <c r="T72" s="25" t="str">
        <f t="shared" si="9"/>
        <v/>
      </c>
      <c r="U72" s="25" t="str">
        <f t="shared" si="10"/>
        <v/>
      </c>
    </row>
    <row r="73" spans="2:21" ht="16.5" x14ac:dyDescent="0.3">
      <c r="B73" s="51"/>
      <c r="C73" s="51" t="str">
        <f>IF(B73="","",VLOOKUP(B73,LISTAS!$F$5:$G$1006,2,0))</f>
        <v/>
      </c>
      <c r="D73" s="52"/>
      <c r="E73" s="52"/>
      <c r="F73" s="52" t="str">
        <f t="shared" ref="F73:F108" si="13">IF(D73="",IF(E73="","",SUM(D73:E73)),SUM(D73:E73))</f>
        <v/>
      </c>
      <c r="G73" s="5"/>
      <c r="H73" s="48" t="str">
        <f t="shared" si="3"/>
        <v/>
      </c>
      <c r="I73" s="63" t="str">
        <f t="shared" si="4"/>
        <v/>
      </c>
      <c r="J73" s="63" t="str">
        <f t="shared" si="4"/>
        <v/>
      </c>
      <c r="K73" s="48" t="str">
        <f t="shared" ref="K73:K108" si="14">IF($L73="","",F73)</f>
        <v/>
      </c>
      <c r="L73" s="67" t="str">
        <f t="shared" ref="L73:L108" si="15">H73</f>
        <v/>
      </c>
      <c r="M73" s="48" t="str">
        <f t="shared" si="5"/>
        <v/>
      </c>
      <c r="N73" s="49">
        <v>65</v>
      </c>
      <c r="O73" s="28"/>
      <c r="P73" s="47" t="str">
        <f t="shared" si="6"/>
        <v/>
      </c>
      <c r="Q73" s="24" t="str">
        <f t="shared" si="7"/>
        <v/>
      </c>
      <c r="R73" s="24" t="str">
        <f>IF($L73="","",VLOOKUP(Q73,LISTAS!$F$5:$G$1006,2,0))</f>
        <v/>
      </c>
      <c r="S73" s="36" t="str">
        <f t="shared" si="8"/>
        <v/>
      </c>
      <c r="T73" s="25" t="str">
        <f t="shared" si="9"/>
        <v/>
      </c>
      <c r="U73" s="25" t="str">
        <f t="shared" si="10"/>
        <v/>
      </c>
    </row>
    <row r="74" spans="2:21" ht="16.5" x14ac:dyDescent="0.3">
      <c r="B74" s="51"/>
      <c r="C74" s="51" t="str">
        <f>IF(B74="","",VLOOKUP(B74,LISTAS!$F$5:$G$1006,2,0))</f>
        <v/>
      </c>
      <c r="D74" s="52"/>
      <c r="E74" s="52"/>
      <c r="F74" s="52" t="str">
        <f t="shared" si="13"/>
        <v/>
      </c>
      <c r="G74" s="5"/>
      <c r="H74" s="48" t="str">
        <f t="shared" ref="H74:H108" si="16">IF(F74="","",F74+(ROW(F74)/1000))</f>
        <v/>
      </c>
      <c r="I74" s="63" t="str">
        <f t="shared" ref="I74:J108" si="17">IF($L74="","",IF(B74="","",B74))</f>
        <v/>
      </c>
      <c r="J74" s="63" t="str">
        <f t="shared" si="17"/>
        <v/>
      </c>
      <c r="K74" s="48" t="str">
        <f t="shared" si="14"/>
        <v/>
      </c>
      <c r="L74" s="67" t="str">
        <f t="shared" si="15"/>
        <v/>
      </c>
      <c r="M74" s="48" t="str">
        <f t="shared" ref="M74:M108" si="18">IF(L74="","",LARGE($L$9:$L$108,N74))</f>
        <v/>
      </c>
      <c r="N74" s="49">
        <v>66</v>
      </c>
      <c r="O74" s="28"/>
      <c r="P74" s="47" t="str">
        <f t="shared" ref="P74:P108" si="19">IF(S74&lt;&gt;"",_xlfn.RANK.EQ(S74,$S$9:$S$108,0),"")</f>
        <v/>
      </c>
      <c r="Q74" s="24" t="str">
        <f t="shared" ref="Q74:Q108" si="20">IF($L74="","",VLOOKUP(M74,$H$9:$K$108,2,0))</f>
        <v/>
      </c>
      <c r="R74" s="24" t="str">
        <f>IF($L74="","",VLOOKUP(Q74,LISTAS!$F$5:$G$1006,2,0))</f>
        <v/>
      </c>
      <c r="S74" s="36" t="str">
        <f t="shared" ref="S74:S108" si="21">IF($L74="","",VLOOKUP(M74,$H$9:$K$108,4,0))</f>
        <v/>
      </c>
      <c r="T74" s="25" t="str">
        <f t="shared" ref="T74:T108" si="22">IF($P74="","",IF(S74=$U$5,"",IF($P74=1,400,IF($P74=2,340,IF($P74=3,300,IF($P74=4,280,IF($P74=5,270,IF($P74=6,260,IF($P74=7,250,IF($P74=8,240,IF($P74=9,200,IF($P74=10,200,IF($P74=11,200,IF($P74=12,200,IF($P74=13,200,IF($P74=14,200,IF($P74=15,200,IF($P74=16,200,IF($P74&gt;16,"","")))))))))))))))))))</f>
        <v/>
      </c>
      <c r="U74" s="25" t="str">
        <f t="shared" ref="U74:U108" si="23">IF(P74="","",IF($S$5="NÃO","",IF(S74=$U$5,"",IF(P74=1,400,IF(P74=2,340,IF(P74=3,300,IF(P74=4,280,IF(P74=5,270,IF(P74=6,260,IF(P74=7,250,IF(P74=8,240,IF(P74=9,200,IF(P74=10,200,IF(P74=11,200,IF(P74=12,200,IF(P74=13,200,IF(P74=14,200,IF(P74=15,200,IF(P74=16,200,IF(P74&gt;16,"",""))))))))))))))))))))</f>
        <v/>
      </c>
    </row>
    <row r="75" spans="2:21" ht="16.5" x14ac:dyDescent="0.3">
      <c r="B75" s="51"/>
      <c r="C75" s="51" t="str">
        <f>IF(B75="","",VLOOKUP(B75,LISTAS!$F$5:$G$1006,2,0))</f>
        <v/>
      </c>
      <c r="D75" s="52"/>
      <c r="E75" s="52"/>
      <c r="F75" s="52" t="str">
        <f t="shared" si="13"/>
        <v/>
      </c>
      <c r="G75" s="5"/>
      <c r="H75" s="48" t="str">
        <f t="shared" si="16"/>
        <v/>
      </c>
      <c r="I75" s="63" t="str">
        <f t="shared" si="17"/>
        <v/>
      </c>
      <c r="J75" s="63" t="str">
        <f t="shared" si="17"/>
        <v/>
      </c>
      <c r="K75" s="48" t="str">
        <f t="shared" si="14"/>
        <v/>
      </c>
      <c r="L75" s="67" t="str">
        <f t="shared" si="15"/>
        <v/>
      </c>
      <c r="M75" s="48" t="str">
        <f t="shared" si="18"/>
        <v/>
      </c>
      <c r="N75" s="49">
        <v>67</v>
      </c>
      <c r="O75" s="28"/>
      <c r="P75" s="47" t="str">
        <f t="shared" si="19"/>
        <v/>
      </c>
      <c r="Q75" s="24" t="str">
        <f t="shared" si="20"/>
        <v/>
      </c>
      <c r="R75" s="24" t="str">
        <f>IF($L75="","",VLOOKUP(Q75,LISTAS!$F$5:$G$1006,2,0))</f>
        <v/>
      </c>
      <c r="S75" s="36" t="str">
        <f t="shared" si="21"/>
        <v/>
      </c>
      <c r="T75" s="25" t="str">
        <f t="shared" si="22"/>
        <v/>
      </c>
      <c r="U75" s="25" t="str">
        <f t="shared" si="23"/>
        <v/>
      </c>
    </row>
    <row r="76" spans="2:21" ht="16.5" x14ac:dyDescent="0.3">
      <c r="B76" s="51"/>
      <c r="C76" s="51" t="str">
        <f>IF(B76="","",VLOOKUP(B76,LISTAS!$F$5:$G$1006,2,0))</f>
        <v/>
      </c>
      <c r="D76" s="52"/>
      <c r="E76" s="52"/>
      <c r="F76" s="52" t="str">
        <f t="shared" si="13"/>
        <v/>
      </c>
      <c r="G76" s="5"/>
      <c r="H76" s="48" t="str">
        <f t="shared" si="16"/>
        <v/>
      </c>
      <c r="I76" s="63" t="str">
        <f t="shared" si="17"/>
        <v/>
      </c>
      <c r="J76" s="63" t="str">
        <f t="shared" si="17"/>
        <v/>
      </c>
      <c r="K76" s="48" t="str">
        <f t="shared" si="14"/>
        <v/>
      </c>
      <c r="L76" s="67" t="str">
        <f t="shared" si="15"/>
        <v/>
      </c>
      <c r="M76" s="48" t="str">
        <f t="shared" si="18"/>
        <v/>
      </c>
      <c r="N76" s="49">
        <v>68</v>
      </c>
      <c r="O76" s="28"/>
      <c r="P76" s="47" t="str">
        <f t="shared" si="19"/>
        <v/>
      </c>
      <c r="Q76" s="24" t="str">
        <f t="shared" si="20"/>
        <v/>
      </c>
      <c r="R76" s="24" t="str">
        <f>IF($L76="","",VLOOKUP(Q76,LISTAS!$F$5:$G$1006,2,0))</f>
        <v/>
      </c>
      <c r="S76" s="36" t="str">
        <f t="shared" si="21"/>
        <v/>
      </c>
      <c r="T76" s="25" t="str">
        <f t="shared" si="22"/>
        <v/>
      </c>
      <c r="U76" s="25" t="str">
        <f t="shared" si="23"/>
        <v/>
      </c>
    </row>
    <row r="77" spans="2:21" ht="16.5" x14ac:dyDescent="0.3">
      <c r="B77" s="51"/>
      <c r="C77" s="51" t="str">
        <f>IF(B77="","",VLOOKUP(B77,LISTAS!$F$5:$G$1006,2,0))</f>
        <v/>
      </c>
      <c r="D77" s="52"/>
      <c r="E77" s="52"/>
      <c r="F77" s="52" t="str">
        <f t="shared" si="13"/>
        <v/>
      </c>
      <c r="G77" s="5"/>
      <c r="H77" s="48" t="str">
        <f t="shared" si="16"/>
        <v/>
      </c>
      <c r="I77" s="63" t="str">
        <f t="shared" si="17"/>
        <v/>
      </c>
      <c r="J77" s="63" t="str">
        <f t="shared" si="17"/>
        <v/>
      </c>
      <c r="K77" s="48" t="str">
        <f t="shared" si="14"/>
        <v/>
      </c>
      <c r="L77" s="67" t="str">
        <f t="shared" si="15"/>
        <v/>
      </c>
      <c r="M77" s="48" t="str">
        <f t="shared" si="18"/>
        <v/>
      </c>
      <c r="N77" s="49">
        <v>69</v>
      </c>
      <c r="O77" s="28"/>
      <c r="P77" s="47" t="str">
        <f t="shared" si="19"/>
        <v/>
      </c>
      <c r="Q77" s="24" t="str">
        <f t="shared" si="20"/>
        <v/>
      </c>
      <c r="R77" s="24" t="str">
        <f>IF($L77="","",VLOOKUP(Q77,LISTAS!$F$5:$G$1006,2,0))</f>
        <v/>
      </c>
      <c r="S77" s="36" t="str">
        <f t="shared" si="21"/>
        <v/>
      </c>
      <c r="T77" s="25" t="str">
        <f t="shared" si="22"/>
        <v/>
      </c>
      <c r="U77" s="25" t="str">
        <f t="shared" si="23"/>
        <v/>
      </c>
    </row>
    <row r="78" spans="2:21" ht="16.5" x14ac:dyDescent="0.3">
      <c r="B78" s="51"/>
      <c r="C78" s="51" t="str">
        <f>IF(B78="","",VLOOKUP(B78,LISTAS!$F$5:$G$1006,2,0))</f>
        <v/>
      </c>
      <c r="D78" s="52"/>
      <c r="E78" s="52"/>
      <c r="F78" s="52" t="str">
        <f t="shared" si="13"/>
        <v/>
      </c>
      <c r="G78" s="5"/>
      <c r="H78" s="48" t="str">
        <f t="shared" si="16"/>
        <v/>
      </c>
      <c r="I78" s="63" t="str">
        <f t="shared" si="17"/>
        <v/>
      </c>
      <c r="J78" s="63" t="str">
        <f t="shared" si="17"/>
        <v/>
      </c>
      <c r="K78" s="48" t="str">
        <f t="shared" si="14"/>
        <v/>
      </c>
      <c r="L78" s="67" t="str">
        <f t="shared" si="15"/>
        <v/>
      </c>
      <c r="M78" s="48" t="str">
        <f t="shared" si="18"/>
        <v/>
      </c>
      <c r="N78" s="49">
        <v>70</v>
      </c>
      <c r="O78" s="28"/>
      <c r="P78" s="47" t="str">
        <f t="shared" si="19"/>
        <v/>
      </c>
      <c r="Q78" s="24" t="str">
        <f t="shared" si="20"/>
        <v/>
      </c>
      <c r="R78" s="24" t="str">
        <f>IF($L78="","",VLOOKUP(Q78,LISTAS!$F$5:$G$1006,2,0))</f>
        <v/>
      </c>
      <c r="S78" s="36" t="str">
        <f t="shared" si="21"/>
        <v/>
      </c>
      <c r="T78" s="25" t="str">
        <f t="shared" si="22"/>
        <v/>
      </c>
      <c r="U78" s="25" t="str">
        <f t="shared" si="23"/>
        <v/>
      </c>
    </row>
    <row r="79" spans="2:21" ht="16.5" x14ac:dyDescent="0.3">
      <c r="B79" s="51"/>
      <c r="C79" s="51" t="str">
        <f>IF(B79="","",VLOOKUP(B79,LISTAS!$F$5:$G$1006,2,0))</f>
        <v/>
      </c>
      <c r="D79" s="52"/>
      <c r="E79" s="52"/>
      <c r="F79" s="52" t="str">
        <f t="shared" si="13"/>
        <v/>
      </c>
      <c r="G79" s="5"/>
      <c r="H79" s="48" t="str">
        <f t="shared" si="16"/>
        <v/>
      </c>
      <c r="I79" s="63" t="str">
        <f t="shared" si="17"/>
        <v/>
      </c>
      <c r="J79" s="63" t="str">
        <f t="shared" si="17"/>
        <v/>
      </c>
      <c r="K79" s="48" t="str">
        <f t="shared" si="14"/>
        <v/>
      </c>
      <c r="L79" s="67" t="str">
        <f t="shared" si="15"/>
        <v/>
      </c>
      <c r="M79" s="48" t="str">
        <f t="shared" si="18"/>
        <v/>
      </c>
      <c r="N79" s="49">
        <v>71</v>
      </c>
      <c r="O79" s="28"/>
      <c r="P79" s="47" t="str">
        <f t="shared" si="19"/>
        <v/>
      </c>
      <c r="Q79" s="24" t="str">
        <f t="shared" si="20"/>
        <v/>
      </c>
      <c r="R79" s="24" t="str">
        <f>IF($L79="","",VLOOKUP(Q79,LISTAS!$F$5:$G$1006,2,0))</f>
        <v/>
      </c>
      <c r="S79" s="36" t="str">
        <f t="shared" si="21"/>
        <v/>
      </c>
      <c r="T79" s="25" t="str">
        <f t="shared" si="22"/>
        <v/>
      </c>
      <c r="U79" s="25" t="str">
        <f t="shared" si="23"/>
        <v/>
      </c>
    </row>
    <row r="80" spans="2:21" ht="16.5" x14ac:dyDescent="0.3">
      <c r="B80" s="51"/>
      <c r="C80" s="51" t="str">
        <f>IF(B80="","",VLOOKUP(B80,LISTAS!$F$5:$G$1006,2,0))</f>
        <v/>
      </c>
      <c r="D80" s="52"/>
      <c r="E80" s="52"/>
      <c r="F80" s="52" t="str">
        <f t="shared" si="13"/>
        <v/>
      </c>
      <c r="G80" s="5"/>
      <c r="H80" s="48" t="str">
        <f t="shared" si="16"/>
        <v/>
      </c>
      <c r="I80" s="63" t="str">
        <f t="shared" si="17"/>
        <v/>
      </c>
      <c r="J80" s="63" t="str">
        <f t="shared" si="17"/>
        <v/>
      </c>
      <c r="K80" s="48" t="str">
        <f t="shared" si="14"/>
        <v/>
      </c>
      <c r="L80" s="67" t="str">
        <f t="shared" si="15"/>
        <v/>
      </c>
      <c r="M80" s="48" t="str">
        <f t="shared" si="18"/>
        <v/>
      </c>
      <c r="N80" s="49">
        <v>72</v>
      </c>
      <c r="O80" s="28"/>
      <c r="P80" s="47" t="str">
        <f t="shared" si="19"/>
        <v/>
      </c>
      <c r="Q80" s="24" t="str">
        <f t="shared" si="20"/>
        <v/>
      </c>
      <c r="R80" s="24" t="str">
        <f>IF($L80="","",VLOOKUP(Q80,LISTAS!$F$5:$G$1006,2,0))</f>
        <v/>
      </c>
      <c r="S80" s="36" t="str">
        <f t="shared" si="21"/>
        <v/>
      </c>
      <c r="T80" s="25" t="str">
        <f t="shared" si="22"/>
        <v/>
      </c>
      <c r="U80" s="25" t="str">
        <f t="shared" si="23"/>
        <v/>
      </c>
    </row>
    <row r="81" spans="2:21" ht="16.5" x14ac:dyDescent="0.3">
      <c r="B81" s="51"/>
      <c r="C81" s="51" t="str">
        <f>IF(B81="","",VLOOKUP(B81,LISTAS!$F$5:$G$1006,2,0))</f>
        <v/>
      </c>
      <c r="D81" s="52"/>
      <c r="E81" s="52"/>
      <c r="F81" s="52" t="str">
        <f t="shared" si="13"/>
        <v/>
      </c>
      <c r="G81" s="5"/>
      <c r="H81" s="48" t="str">
        <f t="shared" si="16"/>
        <v/>
      </c>
      <c r="I81" s="63" t="str">
        <f t="shared" si="17"/>
        <v/>
      </c>
      <c r="J81" s="63" t="str">
        <f t="shared" si="17"/>
        <v/>
      </c>
      <c r="K81" s="48" t="str">
        <f t="shared" si="14"/>
        <v/>
      </c>
      <c r="L81" s="67" t="str">
        <f t="shared" si="15"/>
        <v/>
      </c>
      <c r="M81" s="48" t="str">
        <f t="shared" si="18"/>
        <v/>
      </c>
      <c r="N81" s="49">
        <v>73</v>
      </c>
      <c r="O81" s="28"/>
      <c r="P81" s="47" t="str">
        <f t="shared" si="19"/>
        <v/>
      </c>
      <c r="Q81" s="24" t="str">
        <f t="shared" si="20"/>
        <v/>
      </c>
      <c r="R81" s="24" t="str">
        <f>IF($L81="","",VLOOKUP(Q81,LISTAS!$F$5:$G$1006,2,0))</f>
        <v/>
      </c>
      <c r="S81" s="36" t="str">
        <f t="shared" si="21"/>
        <v/>
      </c>
      <c r="T81" s="25" t="str">
        <f t="shared" si="22"/>
        <v/>
      </c>
      <c r="U81" s="25" t="str">
        <f t="shared" si="23"/>
        <v/>
      </c>
    </row>
    <row r="82" spans="2:21" ht="16.5" x14ac:dyDescent="0.3">
      <c r="B82" s="51"/>
      <c r="C82" s="51" t="str">
        <f>IF(B82="","",VLOOKUP(B82,LISTAS!$F$5:$G$1006,2,0))</f>
        <v/>
      </c>
      <c r="D82" s="52"/>
      <c r="E82" s="52"/>
      <c r="F82" s="52" t="str">
        <f t="shared" si="13"/>
        <v/>
      </c>
      <c r="G82" s="5"/>
      <c r="H82" s="48" t="str">
        <f t="shared" si="16"/>
        <v/>
      </c>
      <c r="I82" s="63" t="str">
        <f t="shared" si="17"/>
        <v/>
      </c>
      <c r="J82" s="63" t="str">
        <f t="shared" si="17"/>
        <v/>
      </c>
      <c r="K82" s="48" t="str">
        <f t="shared" si="14"/>
        <v/>
      </c>
      <c r="L82" s="67" t="str">
        <f t="shared" si="15"/>
        <v/>
      </c>
      <c r="M82" s="48" t="str">
        <f t="shared" si="18"/>
        <v/>
      </c>
      <c r="N82" s="49">
        <v>74</v>
      </c>
      <c r="O82" s="28"/>
      <c r="P82" s="47" t="str">
        <f t="shared" si="19"/>
        <v/>
      </c>
      <c r="Q82" s="24" t="str">
        <f t="shared" si="20"/>
        <v/>
      </c>
      <c r="R82" s="24" t="str">
        <f>IF($L82="","",VLOOKUP(Q82,LISTAS!$F$5:$G$1006,2,0))</f>
        <v/>
      </c>
      <c r="S82" s="36" t="str">
        <f t="shared" si="21"/>
        <v/>
      </c>
      <c r="T82" s="25" t="str">
        <f t="shared" si="22"/>
        <v/>
      </c>
      <c r="U82" s="25" t="str">
        <f t="shared" si="23"/>
        <v/>
      </c>
    </row>
    <row r="83" spans="2:21" ht="16.5" x14ac:dyDescent="0.3">
      <c r="B83" s="51"/>
      <c r="C83" s="51" t="str">
        <f>IF(B83="","",VLOOKUP(B83,LISTAS!$F$5:$G$1006,2,0))</f>
        <v/>
      </c>
      <c r="D83" s="52"/>
      <c r="E83" s="52"/>
      <c r="F83" s="52" t="str">
        <f t="shared" si="13"/>
        <v/>
      </c>
      <c r="G83" s="5"/>
      <c r="H83" s="48" t="str">
        <f t="shared" si="16"/>
        <v/>
      </c>
      <c r="I83" s="63" t="str">
        <f t="shared" si="17"/>
        <v/>
      </c>
      <c r="J83" s="63" t="str">
        <f t="shared" si="17"/>
        <v/>
      </c>
      <c r="K83" s="48" t="str">
        <f t="shared" si="14"/>
        <v/>
      </c>
      <c r="L83" s="67" t="str">
        <f t="shared" si="15"/>
        <v/>
      </c>
      <c r="M83" s="48" t="str">
        <f t="shared" si="18"/>
        <v/>
      </c>
      <c r="N83" s="49">
        <v>75</v>
      </c>
      <c r="O83" s="28"/>
      <c r="P83" s="47" t="str">
        <f t="shared" si="19"/>
        <v/>
      </c>
      <c r="Q83" s="24" t="str">
        <f t="shared" si="20"/>
        <v/>
      </c>
      <c r="R83" s="24" t="str">
        <f>IF($L83="","",VLOOKUP(Q83,LISTAS!$F$5:$G$1006,2,0))</f>
        <v/>
      </c>
      <c r="S83" s="36" t="str">
        <f t="shared" si="21"/>
        <v/>
      </c>
      <c r="T83" s="25" t="str">
        <f t="shared" si="22"/>
        <v/>
      </c>
      <c r="U83" s="25" t="str">
        <f t="shared" si="23"/>
        <v/>
      </c>
    </row>
    <row r="84" spans="2:21" ht="16.5" x14ac:dyDescent="0.3">
      <c r="B84" s="51"/>
      <c r="C84" s="51" t="str">
        <f>IF(B84="","",VLOOKUP(B84,LISTAS!$F$5:$G$1006,2,0))</f>
        <v/>
      </c>
      <c r="D84" s="52"/>
      <c r="E84" s="52"/>
      <c r="F84" s="52" t="str">
        <f t="shared" si="13"/>
        <v/>
      </c>
      <c r="G84" s="5"/>
      <c r="H84" s="48" t="str">
        <f t="shared" si="16"/>
        <v/>
      </c>
      <c r="I84" s="63" t="str">
        <f t="shared" si="17"/>
        <v/>
      </c>
      <c r="J84" s="63" t="str">
        <f t="shared" si="17"/>
        <v/>
      </c>
      <c r="K84" s="48" t="str">
        <f t="shared" si="14"/>
        <v/>
      </c>
      <c r="L84" s="67" t="str">
        <f t="shared" si="15"/>
        <v/>
      </c>
      <c r="M84" s="48" t="str">
        <f t="shared" si="18"/>
        <v/>
      </c>
      <c r="N84" s="49">
        <v>76</v>
      </c>
      <c r="O84" s="28"/>
      <c r="P84" s="47" t="str">
        <f t="shared" si="19"/>
        <v/>
      </c>
      <c r="Q84" s="24" t="str">
        <f t="shared" si="20"/>
        <v/>
      </c>
      <c r="R84" s="24" t="str">
        <f>IF($L84="","",VLOOKUP(Q84,LISTAS!$F$5:$G$1006,2,0))</f>
        <v/>
      </c>
      <c r="S84" s="36" t="str">
        <f t="shared" si="21"/>
        <v/>
      </c>
      <c r="T84" s="25" t="str">
        <f t="shared" si="22"/>
        <v/>
      </c>
      <c r="U84" s="25" t="str">
        <f t="shared" si="23"/>
        <v/>
      </c>
    </row>
    <row r="85" spans="2:21" ht="16.5" x14ac:dyDescent="0.3">
      <c r="B85" s="51"/>
      <c r="C85" s="51" t="str">
        <f>IF(B85="","",VLOOKUP(B85,LISTAS!$F$5:$G$1006,2,0))</f>
        <v/>
      </c>
      <c r="D85" s="52"/>
      <c r="E85" s="52"/>
      <c r="F85" s="52" t="str">
        <f t="shared" si="13"/>
        <v/>
      </c>
      <c r="G85" s="5"/>
      <c r="H85" s="48" t="str">
        <f t="shared" si="16"/>
        <v/>
      </c>
      <c r="I85" s="63" t="str">
        <f t="shared" si="17"/>
        <v/>
      </c>
      <c r="J85" s="63" t="str">
        <f t="shared" si="17"/>
        <v/>
      </c>
      <c r="K85" s="48" t="str">
        <f t="shared" si="14"/>
        <v/>
      </c>
      <c r="L85" s="67" t="str">
        <f t="shared" si="15"/>
        <v/>
      </c>
      <c r="M85" s="48" t="str">
        <f t="shared" si="18"/>
        <v/>
      </c>
      <c r="N85" s="49">
        <v>77</v>
      </c>
      <c r="O85" s="28"/>
      <c r="P85" s="47" t="str">
        <f t="shared" si="19"/>
        <v/>
      </c>
      <c r="Q85" s="24" t="str">
        <f t="shared" si="20"/>
        <v/>
      </c>
      <c r="R85" s="24" t="str">
        <f>IF($L85="","",VLOOKUP(Q85,LISTAS!$F$5:$G$1006,2,0))</f>
        <v/>
      </c>
      <c r="S85" s="36" t="str">
        <f t="shared" si="21"/>
        <v/>
      </c>
      <c r="T85" s="25" t="str">
        <f t="shared" si="22"/>
        <v/>
      </c>
      <c r="U85" s="25" t="str">
        <f t="shared" si="23"/>
        <v/>
      </c>
    </row>
    <row r="86" spans="2:21" ht="16.5" x14ac:dyDescent="0.3">
      <c r="B86" s="51"/>
      <c r="C86" s="51" t="str">
        <f>IF(B86="","",VLOOKUP(B86,LISTAS!$F$5:$G$1006,2,0))</f>
        <v/>
      </c>
      <c r="D86" s="52"/>
      <c r="E86" s="52"/>
      <c r="F86" s="52" t="str">
        <f t="shared" si="13"/>
        <v/>
      </c>
      <c r="G86" s="5"/>
      <c r="H86" s="48" t="str">
        <f t="shared" si="16"/>
        <v/>
      </c>
      <c r="I86" s="63" t="str">
        <f t="shared" si="17"/>
        <v/>
      </c>
      <c r="J86" s="63" t="str">
        <f t="shared" si="17"/>
        <v/>
      </c>
      <c r="K86" s="48" t="str">
        <f t="shared" si="14"/>
        <v/>
      </c>
      <c r="L86" s="67" t="str">
        <f t="shared" si="15"/>
        <v/>
      </c>
      <c r="M86" s="48" t="str">
        <f t="shared" si="18"/>
        <v/>
      </c>
      <c r="N86" s="49">
        <v>78</v>
      </c>
      <c r="O86" s="28"/>
      <c r="P86" s="47" t="str">
        <f t="shared" si="19"/>
        <v/>
      </c>
      <c r="Q86" s="24" t="str">
        <f t="shared" si="20"/>
        <v/>
      </c>
      <c r="R86" s="24" t="str">
        <f>IF($L86="","",VLOOKUP(Q86,LISTAS!$F$5:$G$1006,2,0))</f>
        <v/>
      </c>
      <c r="S86" s="36" t="str">
        <f t="shared" si="21"/>
        <v/>
      </c>
      <c r="T86" s="25" t="str">
        <f t="shared" si="22"/>
        <v/>
      </c>
      <c r="U86" s="25" t="str">
        <f t="shared" si="23"/>
        <v/>
      </c>
    </row>
    <row r="87" spans="2:21" ht="16.5" x14ac:dyDescent="0.3">
      <c r="B87" s="51"/>
      <c r="C87" s="51" t="str">
        <f>IF(B87="","",VLOOKUP(B87,LISTAS!$F$5:$G$1006,2,0))</f>
        <v/>
      </c>
      <c r="D87" s="52"/>
      <c r="E87" s="52"/>
      <c r="F87" s="52" t="str">
        <f t="shared" si="13"/>
        <v/>
      </c>
      <c r="G87" s="5"/>
      <c r="H87" s="48" t="str">
        <f t="shared" si="16"/>
        <v/>
      </c>
      <c r="I87" s="63" t="str">
        <f t="shared" si="17"/>
        <v/>
      </c>
      <c r="J87" s="63" t="str">
        <f t="shared" si="17"/>
        <v/>
      </c>
      <c r="K87" s="48" t="str">
        <f t="shared" si="14"/>
        <v/>
      </c>
      <c r="L87" s="67" t="str">
        <f t="shared" si="15"/>
        <v/>
      </c>
      <c r="M87" s="48" t="str">
        <f t="shared" si="18"/>
        <v/>
      </c>
      <c r="N87" s="49">
        <v>79</v>
      </c>
      <c r="O87" s="28"/>
      <c r="P87" s="47" t="str">
        <f t="shared" si="19"/>
        <v/>
      </c>
      <c r="Q87" s="24" t="str">
        <f t="shared" si="20"/>
        <v/>
      </c>
      <c r="R87" s="24" t="str">
        <f>IF($L87="","",VLOOKUP(Q87,LISTAS!$F$5:$G$1006,2,0))</f>
        <v/>
      </c>
      <c r="S87" s="36" t="str">
        <f t="shared" si="21"/>
        <v/>
      </c>
      <c r="T87" s="25" t="str">
        <f t="shared" si="22"/>
        <v/>
      </c>
      <c r="U87" s="25" t="str">
        <f t="shared" si="23"/>
        <v/>
      </c>
    </row>
    <row r="88" spans="2:21" ht="16.5" x14ac:dyDescent="0.3">
      <c r="B88" s="51"/>
      <c r="C88" s="51" t="str">
        <f>IF(B88="","",VLOOKUP(B88,LISTAS!$F$5:$G$1006,2,0))</f>
        <v/>
      </c>
      <c r="D88" s="52"/>
      <c r="E88" s="52"/>
      <c r="F88" s="52" t="str">
        <f t="shared" si="13"/>
        <v/>
      </c>
      <c r="G88" s="5"/>
      <c r="H88" s="48" t="str">
        <f t="shared" si="16"/>
        <v/>
      </c>
      <c r="I88" s="63" t="str">
        <f t="shared" si="17"/>
        <v/>
      </c>
      <c r="J88" s="63" t="str">
        <f t="shared" si="17"/>
        <v/>
      </c>
      <c r="K88" s="48" t="str">
        <f t="shared" si="14"/>
        <v/>
      </c>
      <c r="L88" s="67" t="str">
        <f t="shared" si="15"/>
        <v/>
      </c>
      <c r="M88" s="48" t="str">
        <f t="shared" si="18"/>
        <v/>
      </c>
      <c r="N88" s="49">
        <v>80</v>
      </c>
      <c r="O88" s="28"/>
      <c r="P88" s="47" t="str">
        <f t="shared" si="19"/>
        <v/>
      </c>
      <c r="Q88" s="24" t="str">
        <f t="shared" si="20"/>
        <v/>
      </c>
      <c r="R88" s="24" t="str">
        <f>IF($L88="","",VLOOKUP(Q88,LISTAS!$F$5:$G$1006,2,0))</f>
        <v/>
      </c>
      <c r="S88" s="36" t="str">
        <f t="shared" si="21"/>
        <v/>
      </c>
      <c r="T88" s="25" t="str">
        <f t="shared" si="22"/>
        <v/>
      </c>
      <c r="U88" s="25" t="str">
        <f t="shared" si="23"/>
        <v/>
      </c>
    </row>
    <row r="89" spans="2:21" ht="16.5" x14ac:dyDescent="0.3">
      <c r="B89" s="51"/>
      <c r="C89" s="51" t="str">
        <f>IF(B89="","",VLOOKUP(B89,LISTAS!$F$5:$G$1006,2,0))</f>
        <v/>
      </c>
      <c r="D89" s="52"/>
      <c r="E89" s="52"/>
      <c r="F89" s="52" t="str">
        <f t="shared" si="13"/>
        <v/>
      </c>
      <c r="G89" s="5"/>
      <c r="H89" s="48" t="str">
        <f t="shared" si="16"/>
        <v/>
      </c>
      <c r="I89" s="63" t="str">
        <f t="shared" si="17"/>
        <v/>
      </c>
      <c r="J89" s="63" t="str">
        <f t="shared" si="17"/>
        <v/>
      </c>
      <c r="K89" s="48" t="str">
        <f t="shared" si="14"/>
        <v/>
      </c>
      <c r="L89" s="67" t="str">
        <f t="shared" si="15"/>
        <v/>
      </c>
      <c r="M89" s="48" t="str">
        <f t="shared" si="18"/>
        <v/>
      </c>
      <c r="N89" s="49">
        <v>81</v>
      </c>
      <c r="O89" s="28"/>
      <c r="P89" s="47" t="str">
        <f t="shared" si="19"/>
        <v/>
      </c>
      <c r="Q89" s="24" t="str">
        <f t="shared" si="20"/>
        <v/>
      </c>
      <c r="R89" s="24" t="str">
        <f>IF($L89="","",VLOOKUP(Q89,LISTAS!$F$5:$G$1006,2,0))</f>
        <v/>
      </c>
      <c r="S89" s="36" t="str">
        <f t="shared" si="21"/>
        <v/>
      </c>
      <c r="T89" s="25" t="str">
        <f t="shared" si="22"/>
        <v/>
      </c>
      <c r="U89" s="25" t="str">
        <f t="shared" si="23"/>
        <v/>
      </c>
    </row>
    <row r="90" spans="2:21" ht="16.5" x14ac:dyDescent="0.3">
      <c r="B90" s="51"/>
      <c r="C90" s="51" t="str">
        <f>IF(B90="","",VLOOKUP(B90,LISTAS!$F$5:$G$1006,2,0))</f>
        <v/>
      </c>
      <c r="D90" s="52"/>
      <c r="E90" s="52"/>
      <c r="F90" s="52" t="str">
        <f t="shared" si="13"/>
        <v/>
      </c>
      <c r="G90" s="5"/>
      <c r="H90" s="48" t="str">
        <f t="shared" si="16"/>
        <v/>
      </c>
      <c r="I90" s="63" t="str">
        <f t="shared" si="17"/>
        <v/>
      </c>
      <c r="J90" s="63" t="str">
        <f t="shared" si="17"/>
        <v/>
      </c>
      <c r="K90" s="48" t="str">
        <f t="shared" si="14"/>
        <v/>
      </c>
      <c r="L90" s="67" t="str">
        <f t="shared" si="15"/>
        <v/>
      </c>
      <c r="M90" s="48" t="str">
        <f t="shared" si="18"/>
        <v/>
      </c>
      <c r="N90" s="49">
        <v>82</v>
      </c>
      <c r="O90" s="28"/>
      <c r="P90" s="47" t="str">
        <f t="shared" si="19"/>
        <v/>
      </c>
      <c r="Q90" s="24" t="str">
        <f t="shared" si="20"/>
        <v/>
      </c>
      <c r="R90" s="24" t="str">
        <f>IF($L90="","",VLOOKUP(Q90,LISTAS!$F$5:$G$1006,2,0))</f>
        <v/>
      </c>
      <c r="S90" s="36" t="str">
        <f t="shared" si="21"/>
        <v/>
      </c>
      <c r="T90" s="25" t="str">
        <f t="shared" si="22"/>
        <v/>
      </c>
      <c r="U90" s="25" t="str">
        <f t="shared" si="23"/>
        <v/>
      </c>
    </row>
    <row r="91" spans="2:21" ht="16.5" x14ac:dyDescent="0.3">
      <c r="B91" s="51"/>
      <c r="C91" s="51" t="str">
        <f>IF(B91="","",VLOOKUP(B91,LISTAS!$F$5:$G$1006,2,0))</f>
        <v/>
      </c>
      <c r="D91" s="52"/>
      <c r="E91" s="52"/>
      <c r="F91" s="52" t="str">
        <f t="shared" si="13"/>
        <v/>
      </c>
      <c r="G91" s="5"/>
      <c r="H91" s="48" t="str">
        <f t="shared" si="16"/>
        <v/>
      </c>
      <c r="I91" s="63" t="str">
        <f t="shared" si="17"/>
        <v/>
      </c>
      <c r="J91" s="63" t="str">
        <f t="shared" si="17"/>
        <v/>
      </c>
      <c r="K91" s="48" t="str">
        <f t="shared" si="14"/>
        <v/>
      </c>
      <c r="L91" s="67" t="str">
        <f t="shared" si="15"/>
        <v/>
      </c>
      <c r="M91" s="48" t="str">
        <f t="shared" si="18"/>
        <v/>
      </c>
      <c r="N91" s="49">
        <v>83</v>
      </c>
      <c r="O91" s="28"/>
      <c r="P91" s="47" t="str">
        <f t="shared" si="19"/>
        <v/>
      </c>
      <c r="Q91" s="24" t="str">
        <f t="shared" si="20"/>
        <v/>
      </c>
      <c r="R91" s="24" t="str">
        <f>IF($L91="","",VLOOKUP(Q91,LISTAS!$F$5:$G$1006,2,0))</f>
        <v/>
      </c>
      <c r="S91" s="36" t="str">
        <f t="shared" si="21"/>
        <v/>
      </c>
      <c r="T91" s="25" t="str">
        <f t="shared" si="22"/>
        <v/>
      </c>
      <c r="U91" s="25" t="str">
        <f t="shared" si="23"/>
        <v/>
      </c>
    </row>
    <row r="92" spans="2:21" ht="16.5" x14ac:dyDescent="0.3">
      <c r="B92" s="51"/>
      <c r="C92" s="51" t="str">
        <f>IF(B92="","",VLOOKUP(B92,LISTAS!$F$5:$G$1006,2,0))</f>
        <v/>
      </c>
      <c r="D92" s="52"/>
      <c r="E92" s="52"/>
      <c r="F92" s="52" t="str">
        <f t="shared" si="13"/>
        <v/>
      </c>
      <c r="G92" s="5"/>
      <c r="H92" s="48" t="str">
        <f t="shared" si="16"/>
        <v/>
      </c>
      <c r="I92" s="63" t="str">
        <f t="shared" si="17"/>
        <v/>
      </c>
      <c r="J92" s="63" t="str">
        <f t="shared" si="17"/>
        <v/>
      </c>
      <c r="K92" s="48" t="str">
        <f t="shared" si="14"/>
        <v/>
      </c>
      <c r="L92" s="67" t="str">
        <f t="shared" si="15"/>
        <v/>
      </c>
      <c r="M92" s="48" t="str">
        <f t="shared" si="18"/>
        <v/>
      </c>
      <c r="N92" s="49">
        <v>84</v>
      </c>
      <c r="O92" s="28"/>
      <c r="P92" s="47" t="str">
        <f t="shared" si="19"/>
        <v/>
      </c>
      <c r="Q92" s="24" t="str">
        <f t="shared" si="20"/>
        <v/>
      </c>
      <c r="R92" s="24" t="str">
        <f>IF($L92="","",VLOOKUP(Q92,LISTAS!$F$5:$G$1006,2,0))</f>
        <v/>
      </c>
      <c r="S92" s="36" t="str">
        <f t="shared" si="21"/>
        <v/>
      </c>
      <c r="T92" s="25" t="str">
        <f t="shared" si="22"/>
        <v/>
      </c>
      <c r="U92" s="25" t="str">
        <f t="shared" si="23"/>
        <v/>
      </c>
    </row>
    <row r="93" spans="2:21" ht="16.5" x14ac:dyDescent="0.3">
      <c r="B93" s="51"/>
      <c r="C93" s="51" t="str">
        <f>IF(B93="","",VLOOKUP(B93,LISTAS!$F$5:$G$1006,2,0))</f>
        <v/>
      </c>
      <c r="D93" s="52"/>
      <c r="E93" s="52"/>
      <c r="F93" s="52" t="str">
        <f t="shared" si="13"/>
        <v/>
      </c>
      <c r="G93" s="5"/>
      <c r="H93" s="48" t="str">
        <f t="shared" si="16"/>
        <v/>
      </c>
      <c r="I93" s="63" t="str">
        <f t="shared" si="17"/>
        <v/>
      </c>
      <c r="J93" s="63" t="str">
        <f t="shared" si="17"/>
        <v/>
      </c>
      <c r="K93" s="48" t="str">
        <f t="shared" si="14"/>
        <v/>
      </c>
      <c r="L93" s="67" t="str">
        <f t="shared" si="15"/>
        <v/>
      </c>
      <c r="M93" s="48" t="str">
        <f t="shared" si="18"/>
        <v/>
      </c>
      <c r="N93" s="49">
        <v>85</v>
      </c>
      <c r="O93" s="28"/>
      <c r="P93" s="47" t="str">
        <f t="shared" si="19"/>
        <v/>
      </c>
      <c r="Q93" s="24" t="str">
        <f t="shared" si="20"/>
        <v/>
      </c>
      <c r="R93" s="24" t="str">
        <f>IF($L93="","",VLOOKUP(Q93,LISTAS!$F$5:$G$1006,2,0))</f>
        <v/>
      </c>
      <c r="S93" s="36" t="str">
        <f t="shared" si="21"/>
        <v/>
      </c>
      <c r="T93" s="25" t="str">
        <f t="shared" si="22"/>
        <v/>
      </c>
      <c r="U93" s="25" t="str">
        <f t="shared" si="23"/>
        <v/>
      </c>
    </row>
    <row r="94" spans="2:21" ht="16.5" x14ac:dyDescent="0.3">
      <c r="B94" s="51"/>
      <c r="C94" s="51" t="str">
        <f>IF(B94="","",VLOOKUP(B94,LISTAS!$F$5:$G$1006,2,0))</f>
        <v/>
      </c>
      <c r="D94" s="52"/>
      <c r="E94" s="52"/>
      <c r="F94" s="52" t="str">
        <f t="shared" si="13"/>
        <v/>
      </c>
      <c r="G94" s="5"/>
      <c r="H94" s="48" t="str">
        <f t="shared" si="16"/>
        <v/>
      </c>
      <c r="I94" s="63" t="str">
        <f t="shared" si="17"/>
        <v/>
      </c>
      <c r="J94" s="63" t="str">
        <f t="shared" si="17"/>
        <v/>
      </c>
      <c r="K94" s="48" t="str">
        <f t="shared" si="14"/>
        <v/>
      </c>
      <c r="L94" s="67" t="str">
        <f t="shared" si="15"/>
        <v/>
      </c>
      <c r="M94" s="48" t="str">
        <f t="shared" si="18"/>
        <v/>
      </c>
      <c r="N94" s="49">
        <v>86</v>
      </c>
      <c r="O94" s="28"/>
      <c r="P94" s="47" t="str">
        <f t="shared" si="19"/>
        <v/>
      </c>
      <c r="Q94" s="24" t="str">
        <f t="shared" si="20"/>
        <v/>
      </c>
      <c r="R94" s="24" t="str">
        <f>IF($L94="","",VLOOKUP(Q94,LISTAS!$F$5:$G$1006,2,0))</f>
        <v/>
      </c>
      <c r="S94" s="36" t="str">
        <f t="shared" si="21"/>
        <v/>
      </c>
      <c r="T94" s="25" t="str">
        <f t="shared" si="22"/>
        <v/>
      </c>
      <c r="U94" s="25" t="str">
        <f t="shared" si="23"/>
        <v/>
      </c>
    </row>
    <row r="95" spans="2:21" ht="16.5" x14ac:dyDescent="0.3">
      <c r="B95" s="51"/>
      <c r="C95" s="51" t="str">
        <f>IF(B95="","",VLOOKUP(B95,LISTAS!$F$5:$G$1006,2,0))</f>
        <v/>
      </c>
      <c r="D95" s="52"/>
      <c r="E95" s="52"/>
      <c r="F95" s="52" t="str">
        <f t="shared" si="13"/>
        <v/>
      </c>
      <c r="G95" s="5"/>
      <c r="H95" s="48" t="str">
        <f t="shared" si="16"/>
        <v/>
      </c>
      <c r="I95" s="63" t="str">
        <f t="shared" si="17"/>
        <v/>
      </c>
      <c r="J95" s="63" t="str">
        <f t="shared" si="17"/>
        <v/>
      </c>
      <c r="K95" s="48" t="str">
        <f t="shared" si="14"/>
        <v/>
      </c>
      <c r="L95" s="67" t="str">
        <f t="shared" si="15"/>
        <v/>
      </c>
      <c r="M95" s="48" t="str">
        <f t="shared" si="18"/>
        <v/>
      </c>
      <c r="N95" s="49">
        <v>87</v>
      </c>
      <c r="O95" s="28"/>
      <c r="P95" s="47" t="str">
        <f t="shared" si="19"/>
        <v/>
      </c>
      <c r="Q95" s="24" t="str">
        <f t="shared" si="20"/>
        <v/>
      </c>
      <c r="R95" s="24" t="str">
        <f>IF($L95="","",VLOOKUP(Q95,LISTAS!$F$5:$G$1006,2,0))</f>
        <v/>
      </c>
      <c r="S95" s="36" t="str">
        <f t="shared" si="21"/>
        <v/>
      </c>
      <c r="T95" s="25" t="str">
        <f t="shared" si="22"/>
        <v/>
      </c>
      <c r="U95" s="25" t="str">
        <f t="shared" si="23"/>
        <v/>
      </c>
    </row>
    <row r="96" spans="2:21" ht="16.5" x14ac:dyDescent="0.3">
      <c r="B96" s="51"/>
      <c r="C96" s="51" t="str">
        <f>IF(B96="","",VLOOKUP(B96,LISTAS!$F$5:$G$1006,2,0))</f>
        <v/>
      </c>
      <c r="D96" s="52"/>
      <c r="E96" s="52"/>
      <c r="F96" s="52" t="str">
        <f t="shared" si="13"/>
        <v/>
      </c>
      <c r="G96" s="5"/>
      <c r="H96" s="48" t="str">
        <f t="shared" si="16"/>
        <v/>
      </c>
      <c r="I96" s="63" t="str">
        <f t="shared" si="17"/>
        <v/>
      </c>
      <c r="J96" s="63" t="str">
        <f t="shared" si="17"/>
        <v/>
      </c>
      <c r="K96" s="48" t="str">
        <f t="shared" si="14"/>
        <v/>
      </c>
      <c r="L96" s="67" t="str">
        <f t="shared" si="15"/>
        <v/>
      </c>
      <c r="M96" s="48" t="str">
        <f t="shared" si="18"/>
        <v/>
      </c>
      <c r="N96" s="49">
        <v>88</v>
      </c>
      <c r="O96" s="28"/>
      <c r="P96" s="47" t="str">
        <f t="shared" si="19"/>
        <v/>
      </c>
      <c r="Q96" s="24" t="str">
        <f t="shared" si="20"/>
        <v/>
      </c>
      <c r="R96" s="24" t="str">
        <f>IF($L96="","",VLOOKUP(Q96,LISTAS!$F$5:$G$1006,2,0))</f>
        <v/>
      </c>
      <c r="S96" s="36" t="str">
        <f t="shared" si="21"/>
        <v/>
      </c>
      <c r="T96" s="25" t="str">
        <f t="shared" si="22"/>
        <v/>
      </c>
      <c r="U96" s="25" t="str">
        <f t="shared" si="23"/>
        <v/>
      </c>
    </row>
    <row r="97" spans="1:21" ht="16.5" x14ac:dyDescent="0.3">
      <c r="B97" s="51"/>
      <c r="C97" s="51" t="str">
        <f>IF(B97="","",VLOOKUP(B97,LISTAS!$F$5:$G$1006,2,0))</f>
        <v/>
      </c>
      <c r="D97" s="52"/>
      <c r="E97" s="52"/>
      <c r="F97" s="52" t="str">
        <f t="shared" si="13"/>
        <v/>
      </c>
      <c r="G97" s="5"/>
      <c r="H97" s="48" t="str">
        <f t="shared" si="16"/>
        <v/>
      </c>
      <c r="I97" s="63" t="str">
        <f t="shared" si="17"/>
        <v/>
      </c>
      <c r="J97" s="63" t="str">
        <f t="shared" si="17"/>
        <v/>
      </c>
      <c r="K97" s="48" t="str">
        <f t="shared" si="14"/>
        <v/>
      </c>
      <c r="L97" s="67" t="str">
        <f t="shared" si="15"/>
        <v/>
      </c>
      <c r="M97" s="48" t="str">
        <f t="shared" si="18"/>
        <v/>
      </c>
      <c r="N97" s="49">
        <v>89</v>
      </c>
      <c r="O97" s="28"/>
      <c r="P97" s="47" t="str">
        <f t="shared" si="19"/>
        <v/>
      </c>
      <c r="Q97" s="24" t="str">
        <f t="shared" si="20"/>
        <v/>
      </c>
      <c r="R97" s="24" t="str">
        <f>IF($L97="","",VLOOKUP(Q97,LISTAS!$F$5:$G$1006,2,0))</f>
        <v/>
      </c>
      <c r="S97" s="36" t="str">
        <f t="shared" si="21"/>
        <v/>
      </c>
      <c r="T97" s="25" t="str">
        <f t="shared" si="22"/>
        <v/>
      </c>
      <c r="U97" s="25" t="str">
        <f t="shared" si="23"/>
        <v/>
      </c>
    </row>
    <row r="98" spans="1:21" ht="16.5" x14ac:dyDescent="0.3">
      <c r="B98" s="51"/>
      <c r="C98" s="51" t="str">
        <f>IF(B98="","",VLOOKUP(B98,LISTAS!$F$5:$G$1006,2,0))</f>
        <v/>
      </c>
      <c r="D98" s="52"/>
      <c r="E98" s="52"/>
      <c r="F98" s="52" t="str">
        <f t="shared" si="13"/>
        <v/>
      </c>
      <c r="G98" s="5"/>
      <c r="H98" s="48" t="str">
        <f t="shared" si="16"/>
        <v/>
      </c>
      <c r="I98" s="63" t="str">
        <f t="shared" si="17"/>
        <v/>
      </c>
      <c r="J98" s="63" t="str">
        <f t="shared" si="17"/>
        <v/>
      </c>
      <c r="K98" s="48" t="str">
        <f t="shared" si="14"/>
        <v/>
      </c>
      <c r="L98" s="67" t="str">
        <f t="shared" si="15"/>
        <v/>
      </c>
      <c r="M98" s="48" t="str">
        <f t="shared" si="18"/>
        <v/>
      </c>
      <c r="N98" s="49">
        <v>90</v>
      </c>
      <c r="O98" s="28"/>
      <c r="P98" s="47" t="str">
        <f t="shared" si="19"/>
        <v/>
      </c>
      <c r="Q98" s="24" t="str">
        <f t="shared" si="20"/>
        <v/>
      </c>
      <c r="R98" s="24" t="str">
        <f>IF($L98="","",VLOOKUP(Q98,LISTAS!$F$5:$G$1006,2,0))</f>
        <v/>
      </c>
      <c r="S98" s="36" t="str">
        <f t="shared" si="21"/>
        <v/>
      </c>
      <c r="T98" s="25" t="str">
        <f t="shared" si="22"/>
        <v/>
      </c>
      <c r="U98" s="25" t="str">
        <f t="shared" si="23"/>
        <v/>
      </c>
    </row>
    <row r="99" spans="1:21" ht="16.5" x14ac:dyDescent="0.3">
      <c r="B99" s="51"/>
      <c r="C99" s="51" t="str">
        <f>IF(B99="","",VLOOKUP(B99,LISTAS!$F$5:$G$1006,2,0))</f>
        <v/>
      </c>
      <c r="D99" s="52"/>
      <c r="E99" s="52"/>
      <c r="F99" s="52" t="str">
        <f t="shared" si="13"/>
        <v/>
      </c>
      <c r="G99" s="5"/>
      <c r="H99" s="48" t="str">
        <f t="shared" si="16"/>
        <v/>
      </c>
      <c r="I99" s="63" t="str">
        <f t="shared" si="17"/>
        <v/>
      </c>
      <c r="J99" s="63" t="str">
        <f t="shared" si="17"/>
        <v/>
      </c>
      <c r="K99" s="48" t="str">
        <f t="shared" si="14"/>
        <v/>
      </c>
      <c r="L99" s="67" t="str">
        <f t="shared" si="15"/>
        <v/>
      </c>
      <c r="M99" s="48" t="str">
        <f t="shared" si="18"/>
        <v/>
      </c>
      <c r="N99" s="49">
        <v>91</v>
      </c>
      <c r="O99" s="28"/>
      <c r="P99" s="47" t="str">
        <f t="shared" si="19"/>
        <v/>
      </c>
      <c r="Q99" s="24" t="str">
        <f t="shared" si="20"/>
        <v/>
      </c>
      <c r="R99" s="24" t="str">
        <f>IF($L99="","",VLOOKUP(Q99,LISTAS!$F$5:$G$1006,2,0))</f>
        <v/>
      </c>
      <c r="S99" s="36" t="str">
        <f t="shared" si="21"/>
        <v/>
      </c>
      <c r="T99" s="25" t="str">
        <f t="shared" si="22"/>
        <v/>
      </c>
      <c r="U99" s="25" t="str">
        <f t="shared" si="23"/>
        <v/>
      </c>
    </row>
    <row r="100" spans="1:21" ht="16.5" x14ac:dyDescent="0.3">
      <c r="B100" s="51"/>
      <c r="C100" s="51" t="str">
        <f>IF(B100="","",VLOOKUP(B100,LISTAS!$F$5:$G$1006,2,0))</f>
        <v/>
      </c>
      <c r="D100" s="52"/>
      <c r="E100" s="52"/>
      <c r="F100" s="52" t="str">
        <f t="shared" si="13"/>
        <v/>
      </c>
      <c r="G100" s="5"/>
      <c r="H100" s="48" t="str">
        <f t="shared" si="16"/>
        <v/>
      </c>
      <c r="I100" s="63" t="str">
        <f t="shared" si="17"/>
        <v/>
      </c>
      <c r="J100" s="63" t="str">
        <f t="shared" si="17"/>
        <v/>
      </c>
      <c r="K100" s="48" t="str">
        <f t="shared" si="14"/>
        <v/>
      </c>
      <c r="L100" s="67" t="str">
        <f t="shared" si="15"/>
        <v/>
      </c>
      <c r="M100" s="48" t="str">
        <f t="shared" si="18"/>
        <v/>
      </c>
      <c r="N100" s="49">
        <v>92</v>
      </c>
      <c r="O100" s="28"/>
      <c r="P100" s="47" t="str">
        <f t="shared" si="19"/>
        <v/>
      </c>
      <c r="Q100" s="24" t="str">
        <f t="shared" si="20"/>
        <v/>
      </c>
      <c r="R100" s="24" t="str">
        <f>IF($L100="","",VLOOKUP(Q100,LISTAS!$F$5:$G$1006,2,0))</f>
        <v/>
      </c>
      <c r="S100" s="36" t="str">
        <f t="shared" si="21"/>
        <v/>
      </c>
      <c r="T100" s="25" t="str">
        <f t="shared" si="22"/>
        <v/>
      </c>
      <c r="U100" s="25" t="str">
        <f t="shared" si="23"/>
        <v/>
      </c>
    </row>
    <row r="101" spans="1:21" ht="16.5" x14ac:dyDescent="0.3">
      <c r="B101" s="51"/>
      <c r="C101" s="51" t="str">
        <f>IF(B101="","",VLOOKUP(B101,LISTAS!$F$5:$G$1006,2,0))</f>
        <v/>
      </c>
      <c r="D101" s="52"/>
      <c r="E101" s="52"/>
      <c r="F101" s="52" t="str">
        <f t="shared" si="13"/>
        <v/>
      </c>
      <c r="G101" s="5"/>
      <c r="H101" s="48" t="str">
        <f t="shared" si="16"/>
        <v/>
      </c>
      <c r="I101" s="63" t="str">
        <f t="shared" si="17"/>
        <v/>
      </c>
      <c r="J101" s="63" t="str">
        <f t="shared" si="17"/>
        <v/>
      </c>
      <c r="K101" s="48" t="str">
        <f t="shared" si="14"/>
        <v/>
      </c>
      <c r="L101" s="67" t="str">
        <f t="shared" si="15"/>
        <v/>
      </c>
      <c r="M101" s="48" t="str">
        <f t="shared" si="18"/>
        <v/>
      </c>
      <c r="N101" s="49">
        <v>93</v>
      </c>
      <c r="O101" s="28"/>
      <c r="P101" s="47" t="str">
        <f t="shared" si="19"/>
        <v/>
      </c>
      <c r="Q101" s="24" t="str">
        <f t="shared" si="20"/>
        <v/>
      </c>
      <c r="R101" s="24" t="str">
        <f>IF($L101="","",VLOOKUP(Q101,LISTAS!$F$5:$G$1006,2,0))</f>
        <v/>
      </c>
      <c r="S101" s="36" t="str">
        <f t="shared" si="21"/>
        <v/>
      </c>
      <c r="T101" s="25" t="str">
        <f t="shared" si="22"/>
        <v/>
      </c>
      <c r="U101" s="25" t="str">
        <f t="shared" si="23"/>
        <v/>
      </c>
    </row>
    <row r="102" spans="1:21" ht="16.5" x14ac:dyDescent="0.3">
      <c r="B102" s="51"/>
      <c r="C102" s="51" t="str">
        <f>IF(B102="","",VLOOKUP(B102,LISTAS!$F$5:$G$1006,2,0))</f>
        <v/>
      </c>
      <c r="D102" s="52"/>
      <c r="E102" s="52"/>
      <c r="F102" s="52" t="str">
        <f t="shared" si="13"/>
        <v/>
      </c>
      <c r="G102" s="5"/>
      <c r="H102" s="48" t="str">
        <f t="shared" si="16"/>
        <v/>
      </c>
      <c r="I102" s="63" t="str">
        <f t="shared" si="17"/>
        <v/>
      </c>
      <c r="J102" s="63" t="str">
        <f t="shared" si="17"/>
        <v/>
      </c>
      <c r="K102" s="48" t="str">
        <f t="shared" si="14"/>
        <v/>
      </c>
      <c r="L102" s="67" t="str">
        <f t="shared" si="15"/>
        <v/>
      </c>
      <c r="M102" s="48" t="str">
        <f t="shared" si="18"/>
        <v/>
      </c>
      <c r="N102" s="49">
        <v>94</v>
      </c>
      <c r="O102" s="28"/>
      <c r="P102" s="47" t="str">
        <f t="shared" si="19"/>
        <v/>
      </c>
      <c r="Q102" s="24" t="str">
        <f t="shared" si="20"/>
        <v/>
      </c>
      <c r="R102" s="24" t="str">
        <f>IF($L102="","",VLOOKUP(Q102,LISTAS!$F$5:$G$1006,2,0))</f>
        <v/>
      </c>
      <c r="S102" s="36" t="str">
        <f t="shared" si="21"/>
        <v/>
      </c>
      <c r="T102" s="25" t="str">
        <f t="shared" si="22"/>
        <v/>
      </c>
      <c r="U102" s="25" t="str">
        <f t="shared" si="23"/>
        <v/>
      </c>
    </row>
    <row r="103" spans="1:21" ht="16.5" x14ac:dyDescent="0.3">
      <c r="B103" s="51"/>
      <c r="C103" s="51" t="str">
        <f>IF(B103="","",VLOOKUP(B103,LISTAS!$F$5:$G$1006,2,0))</f>
        <v/>
      </c>
      <c r="D103" s="52"/>
      <c r="E103" s="52"/>
      <c r="F103" s="52" t="str">
        <f t="shared" si="13"/>
        <v/>
      </c>
      <c r="G103" s="5"/>
      <c r="H103" s="48" t="str">
        <f t="shared" si="16"/>
        <v/>
      </c>
      <c r="I103" s="63" t="str">
        <f t="shared" si="17"/>
        <v/>
      </c>
      <c r="J103" s="63" t="str">
        <f t="shared" si="17"/>
        <v/>
      </c>
      <c r="K103" s="48" t="str">
        <f t="shared" si="14"/>
        <v/>
      </c>
      <c r="L103" s="67" t="str">
        <f t="shared" si="15"/>
        <v/>
      </c>
      <c r="M103" s="48" t="str">
        <f t="shared" si="18"/>
        <v/>
      </c>
      <c r="N103" s="49">
        <v>95</v>
      </c>
      <c r="O103" s="28"/>
      <c r="P103" s="47" t="str">
        <f t="shared" si="19"/>
        <v/>
      </c>
      <c r="Q103" s="24" t="str">
        <f t="shared" si="20"/>
        <v/>
      </c>
      <c r="R103" s="24" t="str">
        <f>IF($L103="","",VLOOKUP(Q103,LISTAS!$F$5:$G$1006,2,0))</f>
        <v/>
      </c>
      <c r="S103" s="36" t="str">
        <f t="shared" si="21"/>
        <v/>
      </c>
      <c r="T103" s="25" t="str">
        <f t="shared" si="22"/>
        <v/>
      </c>
      <c r="U103" s="25" t="str">
        <f t="shared" si="23"/>
        <v/>
      </c>
    </row>
    <row r="104" spans="1:21" ht="16.5" x14ac:dyDescent="0.3">
      <c r="B104" s="51"/>
      <c r="C104" s="51" t="str">
        <f>IF(B104="","",VLOOKUP(B104,LISTAS!$F$5:$G$1006,2,0))</f>
        <v/>
      </c>
      <c r="D104" s="52"/>
      <c r="E104" s="52"/>
      <c r="F104" s="52" t="str">
        <f t="shared" si="13"/>
        <v/>
      </c>
      <c r="G104" s="5"/>
      <c r="H104" s="48" t="str">
        <f t="shared" si="16"/>
        <v/>
      </c>
      <c r="I104" s="63" t="str">
        <f t="shared" si="17"/>
        <v/>
      </c>
      <c r="J104" s="63" t="str">
        <f t="shared" si="17"/>
        <v/>
      </c>
      <c r="K104" s="48" t="str">
        <f t="shared" si="14"/>
        <v/>
      </c>
      <c r="L104" s="67" t="str">
        <f t="shared" si="15"/>
        <v/>
      </c>
      <c r="M104" s="48" t="str">
        <f t="shared" si="18"/>
        <v/>
      </c>
      <c r="N104" s="49">
        <v>96</v>
      </c>
      <c r="O104" s="28"/>
      <c r="P104" s="47" t="str">
        <f t="shared" si="19"/>
        <v/>
      </c>
      <c r="Q104" s="24" t="str">
        <f t="shared" si="20"/>
        <v/>
      </c>
      <c r="R104" s="24" t="str">
        <f>IF($L104="","",VLOOKUP(Q104,LISTAS!$F$5:$G$1006,2,0))</f>
        <v/>
      </c>
      <c r="S104" s="36" t="str">
        <f t="shared" si="21"/>
        <v/>
      </c>
      <c r="T104" s="25" t="str">
        <f t="shared" si="22"/>
        <v/>
      </c>
      <c r="U104" s="25" t="str">
        <f t="shared" si="23"/>
        <v/>
      </c>
    </row>
    <row r="105" spans="1:21" ht="16.5" x14ac:dyDescent="0.3">
      <c r="B105" s="51"/>
      <c r="C105" s="51" t="str">
        <f>IF(B105="","",VLOOKUP(B105,LISTAS!$F$5:$G$1006,2,0))</f>
        <v/>
      </c>
      <c r="D105" s="52"/>
      <c r="E105" s="52"/>
      <c r="F105" s="52" t="str">
        <f t="shared" si="13"/>
        <v/>
      </c>
      <c r="G105" s="5"/>
      <c r="H105" s="48" t="str">
        <f t="shared" si="16"/>
        <v/>
      </c>
      <c r="I105" s="63" t="str">
        <f t="shared" si="17"/>
        <v/>
      </c>
      <c r="J105" s="63" t="str">
        <f t="shared" si="17"/>
        <v/>
      </c>
      <c r="K105" s="48" t="str">
        <f t="shared" si="14"/>
        <v/>
      </c>
      <c r="L105" s="67" t="str">
        <f t="shared" si="15"/>
        <v/>
      </c>
      <c r="M105" s="48" t="str">
        <f t="shared" si="18"/>
        <v/>
      </c>
      <c r="N105" s="49">
        <v>97</v>
      </c>
      <c r="O105" s="28"/>
      <c r="P105" s="47" t="str">
        <f t="shared" si="19"/>
        <v/>
      </c>
      <c r="Q105" s="24" t="str">
        <f t="shared" si="20"/>
        <v/>
      </c>
      <c r="R105" s="24" t="str">
        <f>IF($L105="","",VLOOKUP(Q105,LISTAS!$F$5:$G$1006,2,0))</f>
        <v/>
      </c>
      <c r="S105" s="36" t="str">
        <f t="shared" si="21"/>
        <v/>
      </c>
      <c r="T105" s="25" t="str">
        <f t="shared" si="22"/>
        <v/>
      </c>
      <c r="U105" s="25" t="str">
        <f t="shared" si="23"/>
        <v/>
      </c>
    </row>
    <row r="106" spans="1:21" ht="16.5" x14ac:dyDescent="0.3">
      <c r="B106" s="51"/>
      <c r="C106" s="51" t="str">
        <f>IF(B106="","",VLOOKUP(B106,LISTAS!$F$5:$G$1006,2,0))</f>
        <v/>
      </c>
      <c r="D106" s="52"/>
      <c r="E106" s="52"/>
      <c r="F106" s="52" t="str">
        <f t="shared" si="13"/>
        <v/>
      </c>
      <c r="G106" s="5"/>
      <c r="H106" s="48" t="str">
        <f t="shared" si="16"/>
        <v/>
      </c>
      <c r="I106" s="63" t="str">
        <f t="shared" si="17"/>
        <v/>
      </c>
      <c r="J106" s="63" t="str">
        <f t="shared" si="17"/>
        <v/>
      </c>
      <c r="K106" s="48" t="str">
        <f t="shared" si="14"/>
        <v/>
      </c>
      <c r="L106" s="67" t="str">
        <f t="shared" si="15"/>
        <v/>
      </c>
      <c r="M106" s="48" t="str">
        <f t="shared" si="18"/>
        <v/>
      </c>
      <c r="N106" s="49">
        <v>98</v>
      </c>
      <c r="O106" s="28"/>
      <c r="P106" s="47" t="str">
        <f t="shared" si="19"/>
        <v/>
      </c>
      <c r="Q106" s="24" t="str">
        <f t="shared" si="20"/>
        <v/>
      </c>
      <c r="R106" s="24" t="str">
        <f>IF($L106="","",VLOOKUP(Q106,LISTAS!$F$5:$G$1006,2,0))</f>
        <v/>
      </c>
      <c r="S106" s="36" t="str">
        <f t="shared" si="21"/>
        <v/>
      </c>
      <c r="T106" s="25" t="str">
        <f t="shared" si="22"/>
        <v/>
      </c>
      <c r="U106" s="25" t="str">
        <f t="shared" si="23"/>
        <v/>
      </c>
    </row>
    <row r="107" spans="1:21" ht="16.5" x14ac:dyDescent="0.3">
      <c r="B107" s="51"/>
      <c r="C107" s="51" t="str">
        <f>IF(B107="","",VLOOKUP(B107,LISTAS!$F$5:$G$1006,2,0))</f>
        <v/>
      </c>
      <c r="D107" s="52"/>
      <c r="E107" s="52"/>
      <c r="F107" s="52" t="str">
        <f t="shared" si="13"/>
        <v/>
      </c>
      <c r="G107" s="5"/>
      <c r="H107" s="48" t="str">
        <f t="shared" si="16"/>
        <v/>
      </c>
      <c r="I107" s="63" t="str">
        <f t="shared" si="17"/>
        <v/>
      </c>
      <c r="J107" s="63" t="str">
        <f t="shared" si="17"/>
        <v/>
      </c>
      <c r="K107" s="48" t="str">
        <f t="shared" si="14"/>
        <v/>
      </c>
      <c r="L107" s="67" t="str">
        <f t="shared" si="15"/>
        <v/>
      </c>
      <c r="M107" s="48" t="str">
        <f t="shared" si="18"/>
        <v/>
      </c>
      <c r="N107" s="49">
        <v>99</v>
      </c>
      <c r="O107" s="28"/>
      <c r="P107" s="47" t="str">
        <f t="shared" si="19"/>
        <v/>
      </c>
      <c r="Q107" s="24" t="str">
        <f t="shared" si="20"/>
        <v/>
      </c>
      <c r="R107" s="24" t="str">
        <f>IF($L107="","",VLOOKUP(Q107,LISTAS!$F$5:$G$1006,2,0))</f>
        <v/>
      </c>
      <c r="S107" s="36" t="str">
        <f t="shared" si="21"/>
        <v/>
      </c>
      <c r="T107" s="25" t="str">
        <f t="shared" si="22"/>
        <v/>
      </c>
      <c r="U107" s="25" t="str">
        <f t="shared" si="23"/>
        <v/>
      </c>
    </row>
    <row r="108" spans="1:21" ht="16.5" x14ac:dyDescent="0.3">
      <c r="B108" s="51"/>
      <c r="C108" s="51" t="str">
        <f>IF(B108="","",VLOOKUP(B108,LISTAS!$F$5:$G$1006,2,0))</f>
        <v/>
      </c>
      <c r="D108" s="52"/>
      <c r="E108" s="52"/>
      <c r="F108" s="52" t="str">
        <f t="shared" si="13"/>
        <v/>
      </c>
      <c r="G108" s="5"/>
      <c r="H108" s="48" t="str">
        <f t="shared" si="16"/>
        <v/>
      </c>
      <c r="I108" s="63" t="str">
        <f t="shared" si="17"/>
        <v/>
      </c>
      <c r="J108" s="63" t="str">
        <f t="shared" si="17"/>
        <v/>
      </c>
      <c r="K108" s="48" t="str">
        <f t="shared" si="14"/>
        <v/>
      </c>
      <c r="L108" s="67" t="str">
        <f t="shared" si="15"/>
        <v/>
      </c>
      <c r="M108" s="48" t="str">
        <f t="shared" si="18"/>
        <v/>
      </c>
      <c r="N108" s="49">
        <v>100</v>
      </c>
      <c r="O108" s="28"/>
      <c r="P108" s="47" t="str">
        <f t="shared" si="19"/>
        <v/>
      </c>
      <c r="Q108" s="24" t="str">
        <f t="shared" si="20"/>
        <v/>
      </c>
      <c r="R108" s="24" t="str">
        <f>IF($L108="","",VLOOKUP(Q108,LISTAS!$F$5:$G$1006,2,0))</f>
        <v/>
      </c>
      <c r="S108" s="36" t="str">
        <f t="shared" si="21"/>
        <v/>
      </c>
      <c r="T108" s="25" t="str">
        <f t="shared" si="22"/>
        <v/>
      </c>
      <c r="U108" s="25" t="str">
        <f t="shared" si="23"/>
        <v/>
      </c>
    </row>
    <row r="109" spans="1:21" x14ac:dyDescent="0.25">
      <c r="L109" s="70"/>
      <c r="M109" s="68"/>
    </row>
    <row r="110" spans="1:21" x14ac:dyDescent="0.25">
      <c r="L110" s="70"/>
      <c r="M110" s="68"/>
    </row>
    <row r="111" spans="1:21" ht="32.25" customHeight="1" x14ac:dyDescent="0.25">
      <c r="A111" s="2"/>
      <c r="B111" s="146" t="s">
        <v>636</v>
      </c>
      <c r="C111" s="147"/>
      <c r="D111" s="147"/>
      <c r="E111" s="147"/>
      <c r="F111" s="147"/>
      <c r="G111" s="147"/>
      <c r="H111" s="147"/>
      <c r="I111" s="147"/>
      <c r="J111" s="147"/>
      <c r="K111" s="147"/>
      <c r="L111" s="147"/>
      <c r="M111" s="147"/>
      <c r="N111" s="147"/>
      <c r="O111" s="147"/>
      <c r="P111" s="147"/>
      <c r="Q111" s="147"/>
      <c r="R111" s="147"/>
      <c r="S111" s="147"/>
      <c r="T111" s="147"/>
      <c r="U111" s="148"/>
    </row>
    <row r="112" spans="1:21" ht="20.25" customHeight="1" x14ac:dyDescent="0.25">
      <c r="A112" s="2"/>
      <c r="B112" s="158" t="s">
        <v>30</v>
      </c>
      <c r="C112" s="159"/>
      <c r="D112" s="159"/>
      <c r="E112" s="159"/>
      <c r="F112" s="160"/>
      <c r="H112" s="11"/>
      <c r="I112" s="61"/>
      <c r="J112" s="61"/>
      <c r="K112" s="12"/>
      <c r="L112" s="13"/>
      <c r="M112" s="65"/>
      <c r="N112" s="12"/>
      <c r="O112" s="14"/>
      <c r="P112" s="152" t="s">
        <v>14</v>
      </c>
      <c r="Q112" s="153"/>
      <c r="R112" s="153"/>
      <c r="S112" s="153"/>
      <c r="T112" s="153"/>
      <c r="U112" s="154"/>
    </row>
    <row r="113" spans="2:21" s="15" customFormat="1" ht="28.5" customHeight="1" x14ac:dyDescent="0.25">
      <c r="B113" s="50"/>
      <c r="C113" s="50" t="s">
        <v>1</v>
      </c>
      <c r="D113" s="50" t="s">
        <v>26</v>
      </c>
      <c r="E113" s="50" t="s">
        <v>27</v>
      </c>
      <c r="F113" s="50" t="s">
        <v>3</v>
      </c>
      <c r="G113" s="17"/>
      <c r="H113" s="18"/>
      <c r="I113" s="62"/>
      <c r="J113" s="62"/>
      <c r="K113" s="19"/>
      <c r="L113" s="66"/>
      <c r="M113" s="19"/>
      <c r="N113" s="19"/>
      <c r="O113" s="18"/>
      <c r="P113" s="21" t="s">
        <v>4</v>
      </c>
      <c r="Q113" s="29" t="s">
        <v>15</v>
      </c>
      <c r="R113" s="29" t="s">
        <v>1</v>
      </c>
      <c r="S113" s="29" t="s">
        <v>3</v>
      </c>
      <c r="T113" s="21" t="s">
        <v>16</v>
      </c>
      <c r="U113" s="21" t="s">
        <v>17</v>
      </c>
    </row>
    <row r="114" spans="2:21" s="5" customFormat="1" ht="18.75" customHeight="1" x14ac:dyDescent="0.25">
      <c r="B114" s="51" t="s">
        <v>853</v>
      </c>
      <c r="C114" s="51" t="str">
        <f>IF(B114="","",VLOOKUP(B114,LISTAS!$F$5:$G$1006,2,0))</f>
        <v>LICEU JARDIM</v>
      </c>
      <c r="D114" s="52">
        <v>16.7</v>
      </c>
      <c r="E114" s="52">
        <v>13.5</v>
      </c>
      <c r="F114" s="52">
        <f t="shared" ref="F114:F177" si="24">IF(D114="",IF(E114="","",SUM(D114:E114)),SUM(D114:E114))</f>
        <v>30.2</v>
      </c>
      <c r="H114" s="48">
        <f>IF(F114="","",F114+(ROW(F114)/1000))</f>
        <v>30.314</v>
      </c>
      <c r="I114" s="63" t="str">
        <f>IF($L114="","",IF(B114="","",B114))</f>
        <v>LUCAS DOBRIOGLO PEREIRA IGNACIO</v>
      </c>
      <c r="J114" s="63" t="str">
        <f>IF($L114="","",IF(C114="","",C114))</f>
        <v>LICEU JARDIM</v>
      </c>
      <c r="K114" s="48">
        <f t="shared" ref="K114:K177" si="25">IF($L114="","",F114)</f>
        <v>30.2</v>
      </c>
      <c r="L114" s="67">
        <f t="shared" ref="L114:L177" si="26">H114</f>
        <v>30.314</v>
      </c>
      <c r="M114" s="48">
        <f t="shared" ref="M114:M145" si="27">IF(L114="","",LARGE($L$114:$L$213,N114))</f>
        <v>33.116</v>
      </c>
      <c r="N114" s="49">
        <v>1</v>
      </c>
      <c r="O114" s="23"/>
      <c r="P114" s="47">
        <f t="shared" ref="P114:P145" si="28">IF(S114&lt;&gt;"",_xlfn.RANK.EQ(S114,$S$114:$S$213,0),"")</f>
        <v>1</v>
      </c>
      <c r="Q114" s="24" t="str">
        <f t="shared" ref="Q114:Q145" si="29">IF($L114="","",VLOOKUP(M114,$H$114:$K$213,2,0))</f>
        <v>LUCCA FRANCO</v>
      </c>
      <c r="R114" s="24" t="str">
        <f>IF($L114="","",VLOOKUP(Q114,LISTAS!$F$5:$G$1006,2,0))</f>
        <v>COLÉGIO ARBOS - UNIDADE SANTO ANDRÉ</v>
      </c>
      <c r="S114" s="36">
        <f t="shared" ref="S114:S145" si="30">IF($L114="","",VLOOKUP(M114,$H$114:$K$213,4,0))</f>
        <v>33</v>
      </c>
      <c r="T114" s="25">
        <f>IF($P114="","",IF(S114=$U$5,"",IF($P114=1,400,IF($P114=2,340,IF($P114=3,300,IF($P114=4,280,IF($P114=5,270,IF($P114=6,260,IF($P114=7,250,IF($P114=8,240,IF($P114=9,200,IF($P114=10,200,IF($P114=11,200,IF($P114=12,200,IF($P114=13,200,IF($P114=14,200,IF($P114=15,200,IF($P114=16,200,IF($P114&gt;16,"","")))))))))))))))))))</f>
        <v>400</v>
      </c>
      <c r="U114" s="25">
        <f>IF(P114="","",IF($S$5="NÃO","",IF(S114=$U$5,"",IF(P114=1,400,IF(P114=2,340,IF(P114=3,300,IF(P114=4,280,IF(P114=5,270,IF(P114=6,260,IF(P114=7,250,IF(P114=8,240,IF(P114=9,200,IF(P114=10,200,IF(P114=11,200,IF(P114=12,200,IF(P114=13,200,IF(P114=14,200,IF(P114=15,200,IF(P114=16,200,IF(P114&gt;16,"",""))))))))))))))))))))</f>
        <v>400</v>
      </c>
    </row>
    <row r="115" spans="2:21" s="5" customFormat="1" ht="18.75" customHeight="1" x14ac:dyDescent="0.25">
      <c r="B115" s="51" t="s">
        <v>439</v>
      </c>
      <c r="C115" s="51" t="str">
        <f>IF(B115="","",VLOOKUP(B115,LISTAS!$F$5:$G$1006,2,0))</f>
        <v>COLÉGIO ATENEU</v>
      </c>
      <c r="D115" s="52">
        <v>14.9</v>
      </c>
      <c r="E115" s="52">
        <v>13.9</v>
      </c>
      <c r="F115" s="52">
        <f t="shared" si="24"/>
        <v>28.8</v>
      </c>
      <c r="H115" s="48">
        <f t="shared" ref="H115:H178" si="31">IF(F115="","",F115+(ROW(F115)/1000))</f>
        <v>28.914999999999999</v>
      </c>
      <c r="I115" s="63" t="str">
        <f t="shared" ref="I115:J178" si="32">IF($L115="","",IF(B115="","",B115))</f>
        <v>LORENZO ARAUJO CONOCCHIARI</v>
      </c>
      <c r="J115" s="63" t="str">
        <f t="shared" si="32"/>
        <v>COLÉGIO ATENEU</v>
      </c>
      <c r="K115" s="48">
        <f t="shared" si="25"/>
        <v>28.8</v>
      </c>
      <c r="L115" s="67">
        <f t="shared" si="26"/>
        <v>28.914999999999999</v>
      </c>
      <c r="M115" s="48">
        <f t="shared" si="27"/>
        <v>30.314</v>
      </c>
      <c r="N115" s="49">
        <v>2</v>
      </c>
      <c r="O115" s="27"/>
      <c r="P115" s="47">
        <f t="shared" si="28"/>
        <v>2</v>
      </c>
      <c r="Q115" s="24" t="str">
        <f t="shared" si="29"/>
        <v>LUCAS DOBRIOGLO PEREIRA IGNACIO</v>
      </c>
      <c r="R115" s="24" t="str">
        <f>IF($L115="","",VLOOKUP(Q115,LISTAS!$F$5:$G$1006,2,0))</f>
        <v>LICEU JARDIM</v>
      </c>
      <c r="S115" s="36">
        <f t="shared" si="30"/>
        <v>30.2</v>
      </c>
      <c r="T115" s="25">
        <f t="shared" ref="T115:T178" si="33">IF($P115="","",IF(S115=$U$5,"",IF($P115=1,400,IF($P115=2,340,IF($P115=3,300,IF($P115=4,280,IF($P115=5,270,IF($P115=6,260,IF($P115=7,250,IF($P115=8,240,IF($P115=9,200,IF($P115=10,200,IF($P115=11,200,IF($P115=12,200,IF($P115=13,200,IF($P115=14,200,IF($P115=15,200,IF($P115=16,200,IF($P115&gt;16,"","")))))))))))))))))))</f>
        <v>340</v>
      </c>
      <c r="U115" s="25">
        <f t="shared" ref="U115:U178" si="34">IF(P115="","",IF($S$5="NÃO","",IF(S115=$U$5,"",IF(P115=1,400,IF(P115=2,340,IF(P115=3,300,IF(P115=4,280,IF(P115=5,270,IF(P115=6,260,IF(P115=7,250,IF(P115=8,240,IF(P115=9,200,IF(P115=10,200,IF(P115=11,200,IF(P115=12,200,IF(P115=13,200,IF(P115=14,200,IF(P115=15,200,IF(P115=16,200,IF(P115&gt;16,"",""))))))))))))))))))))</f>
        <v>340</v>
      </c>
    </row>
    <row r="116" spans="2:21" s="5" customFormat="1" ht="18.75" customHeight="1" x14ac:dyDescent="0.3">
      <c r="B116" s="51" t="s">
        <v>318</v>
      </c>
      <c r="C116" s="51" t="str">
        <f>IF(B116="","",VLOOKUP(B116,LISTAS!$F$5:$G$1006,2,0))</f>
        <v>COLÉGIO ARBOS - UNIDADE SANTO ANDRÉ</v>
      </c>
      <c r="D116" s="52">
        <v>17.600000000000001</v>
      </c>
      <c r="E116" s="52">
        <v>15.4</v>
      </c>
      <c r="F116" s="52">
        <f t="shared" si="24"/>
        <v>33</v>
      </c>
      <c r="H116" s="48">
        <f t="shared" si="31"/>
        <v>33.116</v>
      </c>
      <c r="I116" s="63" t="str">
        <f t="shared" si="32"/>
        <v>LUCCA FRANCO</v>
      </c>
      <c r="J116" s="63" t="str">
        <f t="shared" si="32"/>
        <v>COLÉGIO ARBOS - UNIDADE SANTO ANDRÉ</v>
      </c>
      <c r="K116" s="48">
        <f t="shared" si="25"/>
        <v>33</v>
      </c>
      <c r="L116" s="67">
        <f t="shared" si="26"/>
        <v>33.116</v>
      </c>
      <c r="M116" s="48">
        <f t="shared" si="27"/>
        <v>28.914999999999999</v>
      </c>
      <c r="N116" s="49">
        <v>3</v>
      </c>
      <c r="O116" s="28"/>
      <c r="P116" s="47">
        <f t="shared" si="28"/>
        <v>3</v>
      </c>
      <c r="Q116" s="24" t="str">
        <f t="shared" si="29"/>
        <v>LORENZO ARAUJO CONOCCHIARI</v>
      </c>
      <c r="R116" s="24" t="str">
        <f>IF($L116="","",VLOOKUP(Q116,LISTAS!$F$5:$G$1006,2,0))</f>
        <v>COLÉGIO ATENEU</v>
      </c>
      <c r="S116" s="36">
        <f t="shared" si="30"/>
        <v>28.8</v>
      </c>
      <c r="T116" s="25">
        <f t="shared" si="33"/>
        <v>300</v>
      </c>
      <c r="U116" s="25">
        <f t="shared" si="34"/>
        <v>300</v>
      </c>
    </row>
    <row r="117" spans="2:21" s="5" customFormat="1" ht="18.75" customHeight="1" x14ac:dyDescent="0.3">
      <c r="B117" s="51"/>
      <c r="C117" s="51" t="str">
        <f>IF(B117="","",VLOOKUP(B117,LISTAS!$F$5:$G$1006,2,0))</f>
        <v/>
      </c>
      <c r="D117" s="52"/>
      <c r="E117" s="52"/>
      <c r="F117" s="52" t="str">
        <f t="shared" si="24"/>
        <v/>
      </c>
      <c r="H117" s="48" t="str">
        <f t="shared" si="31"/>
        <v/>
      </c>
      <c r="I117" s="63" t="str">
        <f t="shared" si="32"/>
        <v/>
      </c>
      <c r="J117" s="63" t="str">
        <f t="shared" si="32"/>
        <v/>
      </c>
      <c r="K117" s="48" t="str">
        <f t="shared" si="25"/>
        <v/>
      </c>
      <c r="L117" s="67" t="str">
        <f t="shared" si="26"/>
        <v/>
      </c>
      <c r="M117" s="48" t="str">
        <f t="shared" si="27"/>
        <v/>
      </c>
      <c r="N117" s="49">
        <v>4</v>
      </c>
      <c r="O117" s="28"/>
      <c r="P117" s="47" t="str">
        <f t="shared" si="28"/>
        <v/>
      </c>
      <c r="Q117" s="24" t="str">
        <f t="shared" si="29"/>
        <v/>
      </c>
      <c r="R117" s="24" t="str">
        <f>IF($L117="","",VLOOKUP(Q117,LISTAS!$F$5:$G$1006,2,0))</f>
        <v/>
      </c>
      <c r="S117" s="36" t="str">
        <f t="shared" si="30"/>
        <v/>
      </c>
      <c r="T117" s="25" t="str">
        <f t="shared" si="33"/>
        <v/>
      </c>
      <c r="U117" s="25" t="str">
        <f t="shared" si="34"/>
        <v/>
      </c>
    </row>
    <row r="118" spans="2:21" s="5" customFormat="1" ht="18.75" customHeight="1" x14ac:dyDescent="0.3">
      <c r="B118" s="51"/>
      <c r="C118" s="51" t="str">
        <f>IF(B118="","",VLOOKUP(B118,LISTAS!$F$5:$G$1006,2,0))</f>
        <v/>
      </c>
      <c r="D118" s="52"/>
      <c r="E118" s="52"/>
      <c r="F118" s="52" t="str">
        <f t="shared" si="24"/>
        <v/>
      </c>
      <c r="H118" s="48" t="str">
        <f t="shared" si="31"/>
        <v/>
      </c>
      <c r="I118" s="63" t="str">
        <f t="shared" si="32"/>
        <v/>
      </c>
      <c r="J118" s="63" t="str">
        <f t="shared" si="32"/>
        <v/>
      </c>
      <c r="K118" s="48" t="str">
        <f t="shared" si="25"/>
        <v/>
      </c>
      <c r="L118" s="67" t="str">
        <f t="shared" si="26"/>
        <v/>
      </c>
      <c r="M118" s="48" t="str">
        <f t="shared" si="27"/>
        <v/>
      </c>
      <c r="N118" s="49">
        <v>5</v>
      </c>
      <c r="O118" s="28"/>
      <c r="P118" s="47" t="str">
        <f t="shared" si="28"/>
        <v/>
      </c>
      <c r="Q118" s="24" t="str">
        <f t="shared" si="29"/>
        <v/>
      </c>
      <c r="R118" s="24" t="str">
        <f>IF($L118="","",VLOOKUP(Q118,LISTAS!$F$5:$G$1006,2,0))</f>
        <v/>
      </c>
      <c r="S118" s="36" t="str">
        <f t="shared" si="30"/>
        <v/>
      </c>
      <c r="T118" s="25" t="str">
        <f t="shared" si="33"/>
        <v/>
      </c>
      <c r="U118" s="25" t="str">
        <f t="shared" si="34"/>
        <v/>
      </c>
    </row>
    <row r="119" spans="2:21" s="5" customFormat="1" ht="18.75" customHeight="1" x14ac:dyDescent="0.3">
      <c r="B119" s="51"/>
      <c r="C119" s="51" t="str">
        <f>IF(B119="","",VLOOKUP(B119,LISTAS!$F$5:$G$1006,2,0))</f>
        <v/>
      </c>
      <c r="D119" s="52"/>
      <c r="E119" s="52"/>
      <c r="F119" s="52" t="str">
        <f t="shared" si="24"/>
        <v/>
      </c>
      <c r="H119" s="48" t="str">
        <f t="shared" si="31"/>
        <v/>
      </c>
      <c r="I119" s="63" t="str">
        <f t="shared" si="32"/>
        <v/>
      </c>
      <c r="J119" s="63" t="str">
        <f t="shared" si="32"/>
        <v/>
      </c>
      <c r="K119" s="48" t="str">
        <f t="shared" si="25"/>
        <v/>
      </c>
      <c r="L119" s="67" t="str">
        <f t="shared" si="26"/>
        <v/>
      </c>
      <c r="M119" s="48" t="str">
        <f t="shared" si="27"/>
        <v/>
      </c>
      <c r="N119" s="49">
        <v>6</v>
      </c>
      <c r="O119" s="28"/>
      <c r="P119" s="47" t="str">
        <f t="shared" si="28"/>
        <v/>
      </c>
      <c r="Q119" s="24" t="str">
        <f t="shared" si="29"/>
        <v/>
      </c>
      <c r="R119" s="24" t="str">
        <f>IF($L119="","",VLOOKUP(Q119,LISTAS!$F$5:$G$1006,2,0))</f>
        <v/>
      </c>
      <c r="S119" s="36" t="str">
        <f t="shared" si="30"/>
        <v/>
      </c>
      <c r="T119" s="25" t="str">
        <f t="shared" si="33"/>
        <v/>
      </c>
      <c r="U119" s="25" t="str">
        <f t="shared" si="34"/>
        <v/>
      </c>
    </row>
    <row r="120" spans="2:21" s="5" customFormat="1" ht="18.75" customHeight="1" x14ac:dyDescent="0.3">
      <c r="B120" s="51"/>
      <c r="C120" s="51" t="str">
        <f>IF(B120="","",VLOOKUP(B120,LISTAS!$F$5:$G$1006,2,0))</f>
        <v/>
      </c>
      <c r="D120" s="52"/>
      <c r="E120" s="52"/>
      <c r="F120" s="52" t="str">
        <f t="shared" si="24"/>
        <v/>
      </c>
      <c r="H120" s="48" t="str">
        <f t="shared" si="31"/>
        <v/>
      </c>
      <c r="I120" s="63" t="str">
        <f t="shared" si="32"/>
        <v/>
      </c>
      <c r="J120" s="63" t="str">
        <f t="shared" si="32"/>
        <v/>
      </c>
      <c r="K120" s="48" t="str">
        <f t="shared" si="25"/>
        <v/>
      </c>
      <c r="L120" s="67" t="str">
        <f t="shared" si="26"/>
        <v/>
      </c>
      <c r="M120" s="48" t="str">
        <f t="shared" si="27"/>
        <v/>
      </c>
      <c r="N120" s="49">
        <v>7</v>
      </c>
      <c r="O120" s="28"/>
      <c r="P120" s="47" t="str">
        <f t="shared" si="28"/>
        <v/>
      </c>
      <c r="Q120" s="24" t="str">
        <f t="shared" si="29"/>
        <v/>
      </c>
      <c r="R120" s="24" t="str">
        <f>IF($L120="","",VLOOKUP(Q120,LISTAS!$F$5:$G$1006,2,0))</f>
        <v/>
      </c>
      <c r="S120" s="36" t="str">
        <f t="shared" si="30"/>
        <v/>
      </c>
      <c r="T120" s="25" t="str">
        <f t="shared" si="33"/>
        <v/>
      </c>
      <c r="U120" s="25" t="str">
        <f t="shared" si="34"/>
        <v/>
      </c>
    </row>
    <row r="121" spans="2:21" s="5" customFormat="1" ht="18.75" customHeight="1" x14ac:dyDescent="0.3">
      <c r="B121" s="51"/>
      <c r="C121" s="51" t="str">
        <f>IF(B121="","",VLOOKUP(B121,LISTAS!$F$5:$G$1006,2,0))</f>
        <v/>
      </c>
      <c r="D121" s="52"/>
      <c r="E121" s="52"/>
      <c r="F121" s="52" t="str">
        <f t="shared" si="24"/>
        <v/>
      </c>
      <c r="H121" s="48" t="str">
        <f t="shared" si="31"/>
        <v/>
      </c>
      <c r="I121" s="63" t="str">
        <f t="shared" si="32"/>
        <v/>
      </c>
      <c r="J121" s="63" t="str">
        <f t="shared" si="32"/>
        <v/>
      </c>
      <c r="K121" s="48" t="str">
        <f t="shared" si="25"/>
        <v/>
      </c>
      <c r="L121" s="67" t="str">
        <f t="shared" si="26"/>
        <v/>
      </c>
      <c r="M121" s="48" t="str">
        <f t="shared" si="27"/>
        <v/>
      </c>
      <c r="N121" s="49">
        <v>8</v>
      </c>
      <c r="O121" s="28"/>
      <c r="P121" s="47" t="str">
        <f t="shared" si="28"/>
        <v/>
      </c>
      <c r="Q121" s="24" t="str">
        <f t="shared" si="29"/>
        <v/>
      </c>
      <c r="R121" s="24" t="str">
        <f>IF($L121="","",VLOOKUP(Q121,LISTAS!$F$5:$G$1006,2,0))</f>
        <v/>
      </c>
      <c r="S121" s="36" t="str">
        <f t="shared" si="30"/>
        <v/>
      </c>
      <c r="T121" s="25" t="str">
        <f t="shared" si="33"/>
        <v/>
      </c>
      <c r="U121" s="25" t="str">
        <f t="shared" si="34"/>
        <v/>
      </c>
    </row>
    <row r="122" spans="2:21" s="5" customFormat="1" ht="18.75" customHeight="1" x14ac:dyDescent="0.3">
      <c r="B122" s="51"/>
      <c r="C122" s="51" t="str">
        <f>IF(B122="","",VLOOKUP(B122,LISTAS!$F$5:$G$1006,2,0))</f>
        <v/>
      </c>
      <c r="D122" s="52"/>
      <c r="E122" s="52"/>
      <c r="F122" s="52" t="str">
        <f t="shared" si="24"/>
        <v/>
      </c>
      <c r="H122" s="48" t="str">
        <f t="shared" si="31"/>
        <v/>
      </c>
      <c r="I122" s="63" t="str">
        <f t="shared" si="32"/>
        <v/>
      </c>
      <c r="J122" s="63" t="str">
        <f t="shared" si="32"/>
        <v/>
      </c>
      <c r="K122" s="48" t="str">
        <f t="shared" si="25"/>
        <v/>
      </c>
      <c r="L122" s="67" t="str">
        <f t="shared" si="26"/>
        <v/>
      </c>
      <c r="M122" s="48" t="str">
        <f t="shared" si="27"/>
        <v/>
      </c>
      <c r="N122" s="49">
        <v>9</v>
      </c>
      <c r="O122" s="28"/>
      <c r="P122" s="47" t="str">
        <f t="shared" si="28"/>
        <v/>
      </c>
      <c r="Q122" s="24" t="str">
        <f t="shared" si="29"/>
        <v/>
      </c>
      <c r="R122" s="24" t="str">
        <f>IF($L122="","",VLOOKUP(Q122,LISTAS!$F$5:$G$1006,2,0))</f>
        <v/>
      </c>
      <c r="S122" s="36" t="str">
        <f t="shared" si="30"/>
        <v/>
      </c>
      <c r="T122" s="25" t="str">
        <f t="shared" si="33"/>
        <v/>
      </c>
      <c r="U122" s="25" t="str">
        <f t="shared" si="34"/>
        <v/>
      </c>
    </row>
    <row r="123" spans="2:21" s="5" customFormat="1" ht="18.75" customHeight="1" x14ac:dyDescent="0.3">
      <c r="B123" s="51"/>
      <c r="C123" s="51" t="str">
        <f>IF(B123="","",VLOOKUP(B123,LISTAS!$F$5:$G$1006,2,0))</f>
        <v/>
      </c>
      <c r="D123" s="52"/>
      <c r="E123" s="52"/>
      <c r="F123" s="52" t="str">
        <f t="shared" si="24"/>
        <v/>
      </c>
      <c r="H123" s="48" t="str">
        <f t="shared" si="31"/>
        <v/>
      </c>
      <c r="I123" s="63" t="str">
        <f t="shared" si="32"/>
        <v/>
      </c>
      <c r="J123" s="63" t="str">
        <f t="shared" si="32"/>
        <v/>
      </c>
      <c r="K123" s="48" t="str">
        <f t="shared" si="25"/>
        <v/>
      </c>
      <c r="L123" s="67" t="str">
        <f t="shared" si="26"/>
        <v/>
      </c>
      <c r="M123" s="48" t="str">
        <f t="shared" si="27"/>
        <v/>
      </c>
      <c r="N123" s="49">
        <v>10</v>
      </c>
      <c r="O123" s="28"/>
      <c r="P123" s="47" t="str">
        <f t="shared" si="28"/>
        <v/>
      </c>
      <c r="Q123" s="24" t="str">
        <f t="shared" si="29"/>
        <v/>
      </c>
      <c r="R123" s="24" t="str">
        <f>IF($L123="","",VLOOKUP(Q123,LISTAS!$F$5:$G$1006,2,0))</f>
        <v/>
      </c>
      <c r="S123" s="36" t="str">
        <f t="shared" si="30"/>
        <v/>
      </c>
      <c r="T123" s="25" t="str">
        <f t="shared" si="33"/>
        <v/>
      </c>
      <c r="U123" s="25" t="str">
        <f t="shared" si="34"/>
        <v/>
      </c>
    </row>
    <row r="124" spans="2:21" s="5" customFormat="1" ht="18.75" customHeight="1" x14ac:dyDescent="0.3">
      <c r="B124" s="51"/>
      <c r="C124" s="51" t="str">
        <f>IF(B124="","",VLOOKUP(B124,LISTAS!$F$5:$G$1006,2,0))</f>
        <v/>
      </c>
      <c r="D124" s="52"/>
      <c r="E124" s="52"/>
      <c r="F124" s="52" t="str">
        <f t="shared" si="24"/>
        <v/>
      </c>
      <c r="H124" s="48" t="str">
        <f t="shared" si="31"/>
        <v/>
      </c>
      <c r="I124" s="63" t="str">
        <f t="shared" si="32"/>
        <v/>
      </c>
      <c r="J124" s="63" t="str">
        <f t="shared" si="32"/>
        <v/>
      </c>
      <c r="K124" s="48" t="str">
        <f t="shared" si="25"/>
        <v/>
      </c>
      <c r="L124" s="67" t="str">
        <f t="shared" si="26"/>
        <v/>
      </c>
      <c r="M124" s="48" t="str">
        <f t="shared" si="27"/>
        <v/>
      </c>
      <c r="N124" s="49">
        <v>11</v>
      </c>
      <c r="O124" s="28"/>
      <c r="P124" s="47" t="str">
        <f t="shared" si="28"/>
        <v/>
      </c>
      <c r="Q124" s="24" t="str">
        <f t="shared" si="29"/>
        <v/>
      </c>
      <c r="R124" s="24" t="str">
        <f>IF($L124="","",VLOOKUP(Q124,LISTAS!$F$5:$G$1006,2,0))</f>
        <v/>
      </c>
      <c r="S124" s="36" t="str">
        <f t="shared" si="30"/>
        <v/>
      </c>
      <c r="T124" s="25" t="str">
        <f t="shared" si="33"/>
        <v/>
      </c>
      <c r="U124" s="25" t="str">
        <f t="shared" si="34"/>
        <v/>
      </c>
    </row>
    <row r="125" spans="2:21" s="5" customFormat="1" ht="18.75" customHeight="1" x14ac:dyDescent="0.3">
      <c r="B125" s="51"/>
      <c r="C125" s="51" t="str">
        <f>IF(B125="","",VLOOKUP(B125,LISTAS!$F$5:$G$1006,2,0))</f>
        <v/>
      </c>
      <c r="D125" s="52"/>
      <c r="E125" s="52"/>
      <c r="F125" s="52" t="str">
        <f t="shared" si="24"/>
        <v/>
      </c>
      <c r="H125" s="48" t="str">
        <f t="shared" si="31"/>
        <v/>
      </c>
      <c r="I125" s="63" t="str">
        <f t="shared" si="32"/>
        <v/>
      </c>
      <c r="J125" s="63" t="str">
        <f t="shared" si="32"/>
        <v/>
      </c>
      <c r="K125" s="48" t="str">
        <f t="shared" si="25"/>
        <v/>
      </c>
      <c r="L125" s="67" t="str">
        <f t="shared" si="26"/>
        <v/>
      </c>
      <c r="M125" s="48" t="str">
        <f t="shared" si="27"/>
        <v/>
      </c>
      <c r="N125" s="49">
        <v>12</v>
      </c>
      <c r="O125" s="28"/>
      <c r="P125" s="47" t="str">
        <f t="shared" si="28"/>
        <v/>
      </c>
      <c r="Q125" s="24" t="str">
        <f t="shared" si="29"/>
        <v/>
      </c>
      <c r="R125" s="24" t="str">
        <f>IF($L125="","",VLOOKUP(Q125,LISTAS!$F$5:$G$1006,2,0))</f>
        <v/>
      </c>
      <c r="S125" s="36" t="str">
        <f t="shared" si="30"/>
        <v/>
      </c>
      <c r="T125" s="25" t="str">
        <f t="shared" si="33"/>
        <v/>
      </c>
      <c r="U125" s="25" t="str">
        <f t="shared" si="34"/>
        <v/>
      </c>
    </row>
    <row r="126" spans="2:21" s="5" customFormat="1" ht="18.75" customHeight="1" x14ac:dyDescent="0.3">
      <c r="B126" s="51"/>
      <c r="C126" s="51" t="str">
        <f>IF(B126="","",VLOOKUP(B126,LISTAS!$F$5:$G$1006,2,0))</f>
        <v/>
      </c>
      <c r="D126" s="52"/>
      <c r="E126" s="52"/>
      <c r="F126" s="52" t="str">
        <f t="shared" si="24"/>
        <v/>
      </c>
      <c r="H126" s="48" t="str">
        <f t="shared" si="31"/>
        <v/>
      </c>
      <c r="I126" s="63" t="str">
        <f t="shared" si="32"/>
        <v/>
      </c>
      <c r="J126" s="63" t="str">
        <f t="shared" si="32"/>
        <v/>
      </c>
      <c r="K126" s="48" t="str">
        <f t="shared" si="25"/>
        <v/>
      </c>
      <c r="L126" s="67" t="str">
        <f t="shared" si="26"/>
        <v/>
      </c>
      <c r="M126" s="48" t="str">
        <f t="shared" si="27"/>
        <v/>
      </c>
      <c r="N126" s="49">
        <v>13</v>
      </c>
      <c r="O126" s="28"/>
      <c r="P126" s="47" t="str">
        <f t="shared" si="28"/>
        <v/>
      </c>
      <c r="Q126" s="24" t="str">
        <f t="shared" si="29"/>
        <v/>
      </c>
      <c r="R126" s="24" t="str">
        <f>IF($L126="","",VLOOKUP(Q126,LISTAS!$F$5:$G$1006,2,0))</f>
        <v/>
      </c>
      <c r="S126" s="36" t="str">
        <f t="shared" si="30"/>
        <v/>
      </c>
      <c r="T126" s="25" t="str">
        <f t="shared" si="33"/>
        <v/>
      </c>
      <c r="U126" s="25" t="str">
        <f t="shared" si="34"/>
        <v/>
      </c>
    </row>
    <row r="127" spans="2:21" s="5" customFormat="1" ht="18.75" customHeight="1" x14ac:dyDescent="0.3">
      <c r="B127" s="51"/>
      <c r="C127" s="51" t="str">
        <f>IF(B127="","",VLOOKUP(B127,LISTAS!$F$5:$G$1006,2,0))</f>
        <v/>
      </c>
      <c r="D127" s="52"/>
      <c r="E127" s="52"/>
      <c r="F127" s="52" t="str">
        <f t="shared" si="24"/>
        <v/>
      </c>
      <c r="H127" s="48" t="str">
        <f t="shared" si="31"/>
        <v/>
      </c>
      <c r="I127" s="63" t="str">
        <f t="shared" si="32"/>
        <v/>
      </c>
      <c r="J127" s="63" t="str">
        <f t="shared" si="32"/>
        <v/>
      </c>
      <c r="K127" s="48" t="str">
        <f t="shared" si="25"/>
        <v/>
      </c>
      <c r="L127" s="67" t="str">
        <f t="shared" si="26"/>
        <v/>
      </c>
      <c r="M127" s="48" t="str">
        <f t="shared" si="27"/>
        <v/>
      </c>
      <c r="N127" s="49">
        <v>14</v>
      </c>
      <c r="O127" s="28"/>
      <c r="P127" s="47" t="str">
        <f t="shared" si="28"/>
        <v/>
      </c>
      <c r="Q127" s="24" t="str">
        <f t="shared" si="29"/>
        <v/>
      </c>
      <c r="R127" s="24" t="str">
        <f>IF($L127="","",VLOOKUP(Q127,LISTAS!$F$5:$G$1006,2,0))</f>
        <v/>
      </c>
      <c r="S127" s="36" t="str">
        <f t="shared" si="30"/>
        <v/>
      </c>
      <c r="T127" s="25" t="str">
        <f t="shared" si="33"/>
        <v/>
      </c>
      <c r="U127" s="25" t="str">
        <f t="shared" si="34"/>
        <v/>
      </c>
    </row>
    <row r="128" spans="2:21" s="5" customFormat="1" ht="18.75" customHeight="1" x14ac:dyDescent="0.3">
      <c r="B128" s="51"/>
      <c r="C128" s="51" t="str">
        <f>IF(B128="","",VLOOKUP(B128,LISTAS!$F$5:$G$1006,2,0))</f>
        <v/>
      </c>
      <c r="D128" s="52"/>
      <c r="E128" s="52"/>
      <c r="F128" s="52" t="str">
        <f t="shared" si="24"/>
        <v/>
      </c>
      <c r="H128" s="48" t="str">
        <f t="shared" si="31"/>
        <v/>
      </c>
      <c r="I128" s="63" t="str">
        <f t="shared" si="32"/>
        <v/>
      </c>
      <c r="J128" s="63" t="str">
        <f t="shared" si="32"/>
        <v/>
      </c>
      <c r="K128" s="48" t="str">
        <f t="shared" si="25"/>
        <v/>
      </c>
      <c r="L128" s="67" t="str">
        <f t="shared" si="26"/>
        <v/>
      </c>
      <c r="M128" s="48" t="str">
        <f t="shared" si="27"/>
        <v/>
      </c>
      <c r="N128" s="49">
        <v>15</v>
      </c>
      <c r="O128" s="28"/>
      <c r="P128" s="47" t="str">
        <f t="shared" si="28"/>
        <v/>
      </c>
      <c r="Q128" s="24" t="str">
        <f t="shared" si="29"/>
        <v/>
      </c>
      <c r="R128" s="24" t="str">
        <f>IF($L128="","",VLOOKUP(Q128,LISTAS!$F$5:$G$1006,2,0))</f>
        <v/>
      </c>
      <c r="S128" s="36" t="str">
        <f t="shared" si="30"/>
        <v/>
      </c>
      <c r="T128" s="25" t="str">
        <f t="shared" si="33"/>
        <v/>
      </c>
      <c r="U128" s="25" t="str">
        <f t="shared" si="34"/>
        <v/>
      </c>
    </row>
    <row r="129" spans="2:21" s="5" customFormat="1" ht="18.75" customHeight="1" x14ac:dyDescent="0.3">
      <c r="B129" s="51"/>
      <c r="C129" s="51" t="str">
        <f>IF(B129="","",VLOOKUP(B129,LISTAS!$F$5:$G$1006,2,0))</f>
        <v/>
      </c>
      <c r="D129" s="52"/>
      <c r="E129" s="52"/>
      <c r="F129" s="52" t="str">
        <f t="shared" si="24"/>
        <v/>
      </c>
      <c r="H129" s="48" t="str">
        <f t="shared" si="31"/>
        <v/>
      </c>
      <c r="I129" s="63" t="str">
        <f t="shared" si="32"/>
        <v/>
      </c>
      <c r="J129" s="63" t="str">
        <f t="shared" si="32"/>
        <v/>
      </c>
      <c r="K129" s="48" t="str">
        <f t="shared" si="25"/>
        <v/>
      </c>
      <c r="L129" s="67" t="str">
        <f t="shared" si="26"/>
        <v/>
      </c>
      <c r="M129" s="48" t="str">
        <f t="shared" si="27"/>
        <v/>
      </c>
      <c r="N129" s="49">
        <v>16</v>
      </c>
      <c r="O129" s="28"/>
      <c r="P129" s="47" t="str">
        <f t="shared" si="28"/>
        <v/>
      </c>
      <c r="Q129" s="24" t="str">
        <f t="shared" si="29"/>
        <v/>
      </c>
      <c r="R129" s="24" t="str">
        <f>IF($L129="","",VLOOKUP(Q129,LISTAS!$F$5:$G$1006,2,0))</f>
        <v/>
      </c>
      <c r="S129" s="36" t="str">
        <f t="shared" si="30"/>
        <v/>
      </c>
      <c r="T129" s="25" t="str">
        <f t="shared" si="33"/>
        <v/>
      </c>
      <c r="U129" s="25" t="str">
        <f t="shared" si="34"/>
        <v/>
      </c>
    </row>
    <row r="130" spans="2:21" s="5" customFormat="1" ht="18.75" customHeight="1" x14ac:dyDescent="0.3">
      <c r="B130" s="51"/>
      <c r="C130" s="51" t="str">
        <f>IF(B130="","",VLOOKUP(B130,LISTAS!$F$5:$G$1006,2,0))</f>
        <v/>
      </c>
      <c r="D130" s="52"/>
      <c r="E130" s="52"/>
      <c r="F130" s="52" t="str">
        <f t="shared" si="24"/>
        <v/>
      </c>
      <c r="H130" s="48" t="str">
        <f t="shared" si="31"/>
        <v/>
      </c>
      <c r="I130" s="63" t="str">
        <f t="shared" si="32"/>
        <v/>
      </c>
      <c r="J130" s="63" t="str">
        <f t="shared" si="32"/>
        <v/>
      </c>
      <c r="K130" s="48" t="str">
        <f t="shared" si="25"/>
        <v/>
      </c>
      <c r="L130" s="67" t="str">
        <f t="shared" si="26"/>
        <v/>
      </c>
      <c r="M130" s="48" t="str">
        <f t="shared" si="27"/>
        <v/>
      </c>
      <c r="N130" s="49">
        <v>17</v>
      </c>
      <c r="O130" s="28"/>
      <c r="P130" s="47" t="str">
        <f t="shared" si="28"/>
        <v/>
      </c>
      <c r="Q130" s="24" t="str">
        <f t="shared" si="29"/>
        <v/>
      </c>
      <c r="R130" s="24" t="str">
        <f>IF($L130="","",VLOOKUP(Q130,LISTAS!$F$5:$G$1006,2,0))</f>
        <v/>
      </c>
      <c r="S130" s="36" t="str">
        <f t="shared" si="30"/>
        <v/>
      </c>
      <c r="T130" s="25" t="str">
        <f t="shared" si="33"/>
        <v/>
      </c>
      <c r="U130" s="25" t="str">
        <f t="shared" si="34"/>
        <v/>
      </c>
    </row>
    <row r="131" spans="2:21" s="5" customFormat="1" ht="18.75" customHeight="1" x14ac:dyDescent="0.3">
      <c r="B131" s="51"/>
      <c r="C131" s="51" t="str">
        <f>IF(B131="","",VLOOKUP(B131,LISTAS!$F$5:$G$1006,2,0))</f>
        <v/>
      </c>
      <c r="D131" s="52"/>
      <c r="E131" s="52"/>
      <c r="F131" s="52" t="str">
        <f t="shared" si="24"/>
        <v/>
      </c>
      <c r="H131" s="48" t="str">
        <f t="shared" si="31"/>
        <v/>
      </c>
      <c r="I131" s="63" t="str">
        <f t="shared" si="32"/>
        <v/>
      </c>
      <c r="J131" s="63" t="str">
        <f t="shared" si="32"/>
        <v/>
      </c>
      <c r="K131" s="48" t="str">
        <f t="shared" si="25"/>
        <v/>
      </c>
      <c r="L131" s="67" t="str">
        <f t="shared" si="26"/>
        <v/>
      </c>
      <c r="M131" s="48" t="str">
        <f t="shared" si="27"/>
        <v/>
      </c>
      <c r="N131" s="49">
        <v>18</v>
      </c>
      <c r="O131" s="28"/>
      <c r="P131" s="47" t="str">
        <f t="shared" si="28"/>
        <v/>
      </c>
      <c r="Q131" s="24" t="str">
        <f t="shared" si="29"/>
        <v/>
      </c>
      <c r="R131" s="24" t="str">
        <f>IF($L131="","",VLOOKUP(Q131,LISTAS!$F$5:$G$1006,2,0))</f>
        <v/>
      </c>
      <c r="S131" s="36" t="str">
        <f t="shared" si="30"/>
        <v/>
      </c>
      <c r="T131" s="25" t="str">
        <f t="shared" si="33"/>
        <v/>
      </c>
      <c r="U131" s="25" t="str">
        <f t="shared" si="34"/>
        <v/>
      </c>
    </row>
    <row r="132" spans="2:21" s="5" customFormat="1" ht="18.75" customHeight="1" x14ac:dyDescent="0.3">
      <c r="B132" s="51"/>
      <c r="C132" s="51" t="str">
        <f>IF(B132="","",VLOOKUP(B132,LISTAS!$F$5:$G$1006,2,0))</f>
        <v/>
      </c>
      <c r="D132" s="52"/>
      <c r="E132" s="52"/>
      <c r="F132" s="52" t="str">
        <f t="shared" si="24"/>
        <v/>
      </c>
      <c r="H132" s="48" t="str">
        <f t="shared" si="31"/>
        <v/>
      </c>
      <c r="I132" s="63" t="str">
        <f t="shared" si="32"/>
        <v/>
      </c>
      <c r="J132" s="63" t="str">
        <f t="shared" si="32"/>
        <v/>
      </c>
      <c r="K132" s="48" t="str">
        <f t="shared" si="25"/>
        <v/>
      </c>
      <c r="L132" s="67" t="str">
        <f t="shared" si="26"/>
        <v/>
      </c>
      <c r="M132" s="48" t="str">
        <f t="shared" si="27"/>
        <v/>
      </c>
      <c r="N132" s="49">
        <v>19</v>
      </c>
      <c r="O132" s="28"/>
      <c r="P132" s="47" t="str">
        <f t="shared" si="28"/>
        <v/>
      </c>
      <c r="Q132" s="24" t="str">
        <f t="shared" si="29"/>
        <v/>
      </c>
      <c r="R132" s="24" t="str">
        <f>IF($L132="","",VLOOKUP(Q132,LISTAS!$F$5:$G$1006,2,0))</f>
        <v/>
      </c>
      <c r="S132" s="36" t="str">
        <f t="shared" si="30"/>
        <v/>
      </c>
      <c r="T132" s="25" t="str">
        <f t="shared" si="33"/>
        <v/>
      </c>
      <c r="U132" s="25" t="str">
        <f t="shared" si="34"/>
        <v/>
      </c>
    </row>
    <row r="133" spans="2:21" s="5" customFormat="1" ht="18.75" customHeight="1" x14ac:dyDescent="0.3">
      <c r="B133" s="51"/>
      <c r="C133" s="51" t="str">
        <f>IF(B133="","",VLOOKUP(B133,LISTAS!$F$5:$G$1006,2,0))</f>
        <v/>
      </c>
      <c r="D133" s="52"/>
      <c r="E133" s="52"/>
      <c r="F133" s="52" t="str">
        <f t="shared" si="24"/>
        <v/>
      </c>
      <c r="H133" s="48" t="str">
        <f t="shared" si="31"/>
        <v/>
      </c>
      <c r="I133" s="63" t="str">
        <f t="shared" si="32"/>
        <v/>
      </c>
      <c r="J133" s="63" t="str">
        <f t="shared" si="32"/>
        <v/>
      </c>
      <c r="K133" s="48" t="str">
        <f t="shared" si="25"/>
        <v/>
      </c>
      <c r="L133" s="67" t="str">
        <f t="shared" si="26"/>
        <v/>
      </c>
      <c r="M133" s="48" t="str">
        <f t="shared" si="27"/>
        <v/>
      </c>
      <c r="N133" s="49">
        <v>20</v>
      </c>
      <c r="O133" s="28"/>
      <c r="P133" s="47" t="str">
        <f t="shared" si="28"/>
        <v/>
      </c>
      <c r="Q133" s="24" t="str">
        <f t="shared" si="29"/>
        <v/>
      </c>
      <c r="R133" s="24" t="str">
        <f>IF($L133="","",VLOOKUP(Q133,LISTAS!$F$5:$G$1006,2,0))</f>
        <v/>
      </c>
      <c r="S133" s="36" t="str">
        <f t="shared" si="30"/>
        <v/>
      </c>
      <c r="T133" s="25" t="str">
        <f t="shared" si="33"/>
        <v/>
      </c>
      <c r="U133" s="25" t="str">
        <f t="shared" si="34"/>
        <v/>
      </c>
    </row>
    <row r="134" spans="2:21" ht="16.5" x14ac:dyDescent="0.3">
      <c r="B134" s="51"/>
      <c r="C134" s="51" t="str">
        <f>IF(B134="","",VLOOKUP(B134,LISTAS!$F$5:$G$1006,2,0))</f>
        <v/>
      </c>
      <c r="D134" s="52"/>
      <c r="E134" s="52"/>
      <c r="F134" s="52" t="str">
        <f t="shared" si="24"/>
        <v/>
      </c>
      <c r="G134" s="5"/>
      <c r="H134" s="48" t="str">
        <f t="shared" si="31"/>
        <v/>
      </c>
      <c r="I134" s="63" t="str">
        <f t="shared" si="32"/>
        <v/>
      </c>
      <c r="J134" s="63" t="str">
        <f t="shared" si="32"/>
        <v/>
      </c>
      <c r="K134" s="48" t="str">
        <f t="shared" si="25"/>
        <v/>
      </c>
      <c r="L134" s="67" t="str">
        <f t="shared" si="26"/>
        <v/>
      </c>
      <c r="M134" s="48" t="str">
        <f t="shared" si="27"/>
        <v/>
      </c>
      <c r="N134" s="49">
        <v>21</v>
      </c>
      <c r="O134" s="28"/>
      <c r="P134" s="47" t="str">
        <f t="shared" si="28"/>
        <v/>
      </c>
      <c r="Q134" s="24" t="str">
        <f t="shared" si="29"/>
        <v/>
      </c>
      <c r="R134" s="24" t="str">
        <f>IF($L134="","",VLOOKUP(Q134,LISTAS!$F$5:$G$1006,2,0))</f>
        <v/>
      </c>
      <c r="S134" s="36" t="str">
        <f t="shared" si="30"/>
        <v/>
      </c>
      <c r="T134" s="25" t="str">
        <f t="shared" si="33"/>
        <v/>
      </c>
      <c r="U134" s="25" t="str">
        <f t="shared" si="34"/>
        <v/>
      </c>
    </row>
    <row r="135" spans="2:21" ht="16.5" x14ac:dyDescent="0.3">
      <c r="B135" s="51"/>
      <c r="C135" s="51" t="str">
        <f>IF(B135="","",VLOOKUP(B135,LISTAS!$F$5:$G$1006,2,0))</f>
        <v/>
      </c>
      <c r="D135" s="52"/>
      <c r="E135" s="52"/>
      <c r="F135" s="52" t="str">
        <f t="shared" si="24"/>
        <v/>
      </c>
      <c r="G135" s="5"/>
      <c r="H135" s="48" t="str">
        <f t="shared" si="31"/>
        <v/>
      </c>
      <c r="I135" s="63" t="str">
        <f t="shared" si="32"/>
        <v/>
      </c>
      <c r="J135" s="63" t="str">
        <f t="shared" si="32"/>
        <v/>
      </c>
      <c r="K135" s="48" t="str">
        <f t="shared" si="25"/>
        <v/>
      </c>
      <c r="L135" s="67" t="str">
        <f t="shared" si="26"/>
        <v/>
      </c>
      <c r="M135" s="48" t="str">
        <f t="shared" si="27"/>
        <v/>
      </c>
      <c r="N135" s="49">
        <v>22</v>
      </c>
      <c r="O135" s="28"/>
      <c r="P135" s="47" t="str">
        <f t="shared" si="28"/>
        <v/>
      </c>
      <c r="Q135" s="24" t="str">
        <f t="shared" si="29"/>
        <v/>
      </c>
      <c r="R135" s="24" t="str">
        <f>IF($L135="","",VLOOKUP(Q135,LISTAS!$F$5:$G$1006,2,0))</f>
        <v/>
      </c>
      <c r="S135" s="36" t="str">
        <f t="shared" si="30"/>
        <v/>
      </c>
      <c r="T135" s="25" t="str">
        <f t="shared" si="33"/>
        <v/>
      </c>
      <c r="U135" s="25" t="str">
        <f t="shared" si="34"/>
        <v/>
      </c>
    </row>
    <row r="136" spans="2:21" ht="16.5" x14ac:dyDescent="0.3">
      <c r="B136" s="51"/>
      <c r="C136" s="51" t="str">
        <f>IF(B136="","",VLOOKUP(B136,LISTAS!$F$5:$G$1006,2,0))</f>
        <v/>
      </c>
      <c r="D136" s="52"/>
      <c r="E136" s="52"/>
      <c r="F136" s="52" t="str">
        <f t="shared" si="24"/>
        <v/>
      </c>
      <c r="G136" s="5"/>
      <c r="H136" s="48" t="str">
        <f t="shared" si="31"/>
        <v/>
      </c>
      <c r="I136" s="63" t="str">
        <f t="shared" si="32"/>
        <v/>
      </c>
      <c r="J136" s="63" t="str">
        <f t="shared" si="32"/>
        <v/>
      </c>
      <c r="K136" s="48" t="str">
        <f t="shared" si="25"/>
        <v/>
      </c>
      <c r="L136" s="67" t="str">
        <f t="shared" si="26"/>
        <v/>
      </c>
      <c r="M136" s="48" t="str">
        <f t="shared" si="27"/>
        <v/>
      </c>
      <c r="N136" s="49">
        <v>23</v>
      </c>
      <c r="O136" s="28"/>
      <c r="P136" s="47" t="str">
        <f t="shared" si="28"/>
        <v/>
      </c>
      <c r="Q136" s="24" t="str">
        <f t="shared" si="29"/>
        <v/>
      </c>
      <c r="R136" s="24" t="str">
        <f>IF($L136="","",VLOOKUP(Q136,LISTAS!$F$5:$G$1006,2,0))</f>
        <v/>
      </c>
      <c r="S136" s="36" t="str">
        <f t="shared" si="30"/>
        <v/>
      </c>
      <c r="T136" s="25" t="str">
        <f t="shared" si="33"/>
        <v/>
      </c>
      <c r="U136" s="25" t="str">
        <f t="shared" si="34"/>
        <v/>
      </c>
    </row>
    <row r="137" spans="2:21" ht="16.5" x14ac:dyDescent="0.3">
      <c r="B137" s="51"/>
      <c r="C137" s="51" t="str">
        <f>IF(B137="","",VLOOKUP(B137,LISTAS!$F$5:$G$1006,2,0))</f>
        <v/>
      </c>
      <c r="D137" s="52"/>
      <c r="E137" s="52"/>
      <c r="F137" s="52" t="str">
        <f t="shared" si="24"/>
        <v/>
      </c>
      <c r="G137" s="5"/>
      <c r="H137" s="48" t="str">
        <f t="shared" si="31"/>
        <v/>
      </c>
      <c r="I137" s="63" t="str">
        <f t="shared" si="32"/>
        <v/>
      </c>
      <c r="J137" s="63" t="str">
        <f t="shared" si="32"/>
        <v/>
      </c>
      <c r="K137" s="48" t="str">
        <f t="shared" si="25"/>
        <v/>
      </c>
      <c r="L137" s="67" t="str">
        <f t="shared" si="26"/>
        <v/>
      </c>
      <c r="M137" s="48" t="str">
        <f t="shared" si="27"/>
        <v/>
      </c>
      <c r="N137" s="49">
        <v>24</v>
      </c>
      <c r="O137" s="28"/>
      <c r="P137" s="47" t="str">
        <f t="shared" si="28"/>
        <v/>
      </c>
      <c r="Q137" s="24" t="str">
        <f t="shared" si="29"/>
        <v/>
      </c>
      <c r="R137" s="24" t="str">
        <f>IF($L137="","",VLOOKUP(Q137,LISTAS!$F$5:$G$1006,2,0))</f>
        <v/>
      </c>
      <c r="S137" s="36" t="str">
        <f t="shared" si="30"/>
        <v/>
      </c>
      <c r="T137" s="25" t="str">
        <f t="shared" si="33"/>
        <v/>
      </c>
      <c r="U137" s="25" t="str">
        <f t="shared" si="34"/>
        <v/>
      </c>
    </row>
    <row r="138" spans="2:21" ht="16.5" x14ac:dyDescent="0.3">
      <c r="B138" s="51"/>
      <c r="C138" s="51" t="str">
        <f>IF(B138="","",VLOOKUP(B138,LISTAS!$F$5:$G$1006,2,0))</f>
        <v/>
      </c>
      <c r="D138" s="52"/>
      <c r="E138" s="52"/>
      <c r="F138" s="52" t="str">
        <f t="shared" si="24"/>
        <v/>
      </c>
      <c r="G138" s="5"/>
      <c r="H138" s="48" t="str">
        <f t="shared" si="31"/>
        <v/>
      </c>
      <c r="I138" s="63" t="str">
        <f t="shared" si="32"/>
        <v/>
      </c>
      <c r="J138" s="63" t="str">
        <f t="shared" si="32"/>
        <v/>
      </c>
      <c r="K138" s="48" t="str">
        <f t="shared" si="25"/>
        <v/>
      </c>
      <c r="L138" s="67" t="str">
        <f t="shared" si="26"/>
        <v/>
      </c>
      <c r="M138" s="48" t="str">
        <f t="shared" si="27"/>
        <v/>
      </c>
      <c r="N138" s="49">
        <v>25</v>
      </c>
      <c r="O138" s="28"/>
      <c r="P138" s="47" t="str">
        <f t="shared" si="28"/>
        <v/>
      </c>
      <c r="Q138" s="24" t="str">
        <f t="shared" si="29"/>
        <v/>
      </c>
      <c r="R138" s="24" t="str">
        <f>IF($L138="","",VLOOKUP(Q138,LISTAS!$F$5:$G$1006,2,0))</f>
        <v/>
      </c>
      <c r="S138" s="36" t="str">
        <f t="shared" si="30"/>
        <v/>
      </c>
      <c r="T138" s="25" t="str">
        <f t="shared" si="33"/>
        <v/>
      </c>
      <c r="U138" s="25" t="str">
        <f t="shared" si="34"/>
        <v/>
      </c>
    </row>
    <row r="139" spans="2:21" ht="16.5" x14ac:dyDescent="0.3">
      <c r="B139" s="51"/>
      <c r="C139" s="51" t="str">
        <f>IF(B139="","",VLOOKUP(B139,LISTAS!$F$5:$G$1006,2,0))</f>
        <v/>
      </c>
      <c r="D139" s="52"/>
      <c r="E139" s="52"/>
      <c r="F139" s="52" t="str">
        <f t="shared" si="24"/>
        <v/>
      </c>
      <c r="G139" s="5"/>
      <c r="H139" s="48" t="str">
        <f t="shared" si="31"/>
        <v/>
      </c>
      <c r="I139" s="63" t="str">
        <f t="shared" si="32"/>
        <v/>
      </c>
      <c r="J139" s="63" t="str">
        <f t="shared" si="32"/>
        <v/>
      </c>
      <c r="K139" s="48" t="str">
        <f t="shared" si="25"/>
        <v/>
      </c>
      <c r="L139" s="67" t="str">
        <f t="shared" si="26"/>
        <v/>
      </c>
      <c r="M139" s="48" t="str">
        <f t="shared" si="27"/>
        <v/>
      </c>
      <c r="N139" s="49">
        <v>26</v>
      </c>
      <c r="O139" s="28"/>
      <c r="P139" s="47" t="str">
        <f t="shared" si="28"/>
        <v/>
      </c>
      <c r="Q139" s="24" t="str">
        <f t="shared" si="29"/>
        <v/>
      </c>
      <c r="R139" s="24" t="str">
        <f>IF($L139="","",VLOOKUP(Q139,LISTAS!$F$5:$G$1006,2,0))</f>
        <v/>
      </c>
      <c r="S139" s="36" t="str">
        <f t="shared" si="30"/>
        <v/>
      </c>
      <c r="T139" s="25" t="str">
        <f t="shared" si="33"/>
        <v/>
      </c>
      <c r="U139" s="25" t="str">
        <f t="shared" si="34"/>
        <v/>
      </c>
    </row>
    <row r="140" spans="2:21" ht="16.5" x14ac:dyDescent="0.3">
      <c r="B140" s="51"/>
      <c r="C140" s="51" t="str">
        <f>IF(B140="","",VLOOKUP(B140,LISTAS!$F$5:$G$1006,2,0))</f>
        <v/>
      </c>
      <c r="D140" s="52"/>
      <c r="E140" s="52"/>
      <c r="F140" s="52" t="str">
        <f t="shared" si="24"/>
        <v/>
      </c>
      <c r="G140" s="5"/>
      <c r="H140" s="48" t="str">
        <f t="shared" si="31"/>
        <v/>
      </c>
      <c r="I140" s="63" t="str">
        <f t="shared" si="32"/>
        <v/>
      </c>
      <c r="J140" s="63" t="str">
        <f t="shared" si="32"/>
        <v/>
      </c>
      <c r="K140" s="48" t="str">
        <f t="shared" si="25"/>
        <v/>
      </c>
      <c r="L140" s="67" t="str">
        <f t="shared" si="26"/>
        <v/>
      </c>
      <c r="M140" s="48" t="str">
        <f t="shared" si="27"/>
        <v/>
      </c>
      <c r="N140" s="49">
        <v>27</v>
      </c>
      <c r="O140" s="28"/>
      <c r="P140" s="47" t="str">
        <f t="shared" si="28"/>
        <v/>
      </c>
      <c r="Q140" s="24" t="str">
        <f t="shared" si="29"/>
        <v/>
      </c>
      <c r="R140" s="24" t="str">
        <f>IF($L140="","",VLOOKUP(Q140,LISTAS!$F$5:$G$1006,2,0))</f>
        <v/>
      </c>
      <c r="S140" s="36" t="str">
        <f t="shared" si="30"/>
        <v/>
      </c>
      <c r="T140" s="25" t="str">
        <f t="shared" si="33"/>
        <v/>
      </c>
      <c r="U140" s="25" t="str">
        <f t="shared" si="34"/>
        <v/>
      </c>
    </row>
    <row r="141" spans="2:21" ht="16.5" x14ac:dyDescent="0.3">
      <c r="B141" s="51"/>
      <c r="C141" s="51" t="str">
        <f>IF(B141="","",VLOOKUP(B141,LISTAS!$F$5:$G$1006,2,0))</f>
        <v/>
      </c>
      <c r="D141" s="52"/>
      <c r="E141" s="52"/>
      <c r="F141" s="52" t="str">
        <f t="shared" si="24"/>
        <v/>
      </c>
      <c r="G141" s="5"/>
      <c r="H141" s="48" t="str">
        <f t="shared" si="31"/>
        <v/>
      </c>
      <c r="I141" s="63" t="str">
        <f t="shared" si="32"/>
        <v/>
      </c>
      <c r="J141" s="63" t="str">
        <f t="shared" si="32"/>
        <v/>
      </c>
      <c r="K141" s="48" t="str">
        <f t="shared" si="25"/>
        <v/>
      </c>
      <c r="L141" s="67" t="str">
        <f t="shared" si="26"/>
        <v/>
      </c>
      <c r="M141" s="48" t="str">
        <f t="shared" si="27"/>
        <v/>
      </c>
      <c r="N141" s="49">
        <v>28</v>
      </c>
      <c r="O141" s="28"/>
      <c r="P141" s="47" t="str">
        <f t="shared" si="28"/>
        <v/>
      </c>
      <c r="Q141" s="24" t="str">
        <f t="shared" si="29"/>
        <v/>
      </c>
      <c r="R141" s="24" t="str">
        <f>IF($L141="","",VLOOKUP(Q141,LISTAS!$F$5:$G$1006,2,0))</f>
        <v/>
      </c>
      <c r="S141" s="36" t="str">
        <f t="shared" si="30"/>
        <v/>
      </c>
      <c r="T141" s="25" t="str">
        <f t="shared" si="33"/>
        <v/>
      </c>
      <c r="U141" s="25" t="str">
        <f t="shared" si="34"/>
        <v/>
      </c>
    </row>
    <row r="142" spans="2:21" ht="16.5" x14ac:dyDescent="0.3">
      <c r="B142" s="51"/>
      <c r="C142" s="51" t="str">
        <f>IF(B142="","",VLOOKUP(B142,LISTAS!$F$5:$G$1006,2,0))</f>
        <v/>
      </c>
      <c r="D142" s="52"/>
      <c r="E142" s="52"/>
      <c r="F142" s="52" t="str">
        <f t="shared" si="24"/>
        <v/>
      </c>
      <c r="G142" s="5"/>
      <c r="H142" s="48" t="str">
        <f t="shared" si="31"/>
        <v/>
      </c>
      <c r="I142" s="63" t="str">
        <f t="shared" si="32"/>
        <v/>
      </c>
      <c r="J142" s="63" t="str">
        <f t="shared" si="32"/>
        <v/>
      </c>
      <c r="K142" s="48" t="str">
        <f t="shared" si="25"/>
        <v/>
      </c>
      <c r="L142" s="67" t="str">
        <f t="shared" si="26"/>
        <v/>
      </c>
      <c r="M142" s="48" t="str">
        <f t="shared" si="27"/>
        <v/>
      </c>
      <c r="N142" s="49">
        <v>29</v>
      </c>
      <c r="O142" s="28"/>
      <c r="P142" s="47" t="str">
        <f t="shared" si="28"/>
        <v/>
      </c>
      <c r="Q142" s="24" t="str">
        <f t="shared" si="29"/>
        <v/>
      </c>
      <c r="R142" s="24" t="str">
        <f>IF($L142="","",VLOOKUP(Q142,LISTAS!$F$5:$G$1006,2,0))</f>
        <v/>
      </c>
      <c r="S142" s="36" t="str">
        <f t="shared" si="30"/>
        <v/>
      </c>
      <c r="T142" s="25" t="str">
        <f t="shared" si="33"/>
        <v/>
      </c>
      <c r="U142" s="25" t="str">
        <f t="shared" si="34"/>
        <v/>
      </c>
    </row>
    <row r="143" spans="2:21" ht="16.5" x14ac:dyDescent="0.3">
      <c r="B143" s="51"/>
      <c r="C143" s="51" t="str">
        <f>IF(B143="","",VLOOKUP(B143,LISTAS!$F$5:$G$1006,2,0))</f>
        <v/>
      </c>
      <c r="D143" s="52"/>
      <c r="E143" s="52"/>
      <c r="F143" s="52" t="str">
        <f t="shared" si="24"/>
        <v/>
      </c>
      <c r="G143" s="5"/>
      <c r="H143" s="48" t="str">
        <f t="shared" si="31"/>
        <v/>
      </c>
      <c r="I143" s="63" t="str">
        <f t="shared" si="32"/>
        <v/>
      </c>
      <c r="J143" s="63" t="str">
        <f t="shared" si="32"/>
        <v/>
      </c>
      <c r="K143" s="48" t="str">
        <f t="shared" si="25"/>
        <v/>
      </c>
      <c r="L143" s="67" t="str">
        <f t="shared" si="26"/>
        <v/>
      </c>
      <c r="M143" s="48" t="str">
        <f t="shared" si="27"/>
        <v/>
      </c>
      <c r="N143" s="49">
        <v>30</v>
      </c>
      <c r="O143" s="28"/>
      <c r="P143" s="47" t="str">
        <f t="shared" si="28"/>
        <v/>
      </c>
      <c r="Q143" s="24" t="str">
        <f t="shared" si="29"/>
        <v/>
      </c>
      <c r="R143" s="24" t="str">
        <f>IF($L143="","",VLOOKUP(Q143,LISTAS!$F$5:$G$1006,2,0))</f>
        <v/>
      </c>
      <c r="S143" s="36" t="str">
        <f t="shared" si="30"/>
        <v/>
      </c>
      <c r="T143" s="25" t="str">
        <f t="shared" si="33"/>
        <v/>
      </c>
      <c r="U143" s="25" t="str">
        <f t="shared" si="34"/>
        <v/>
      </c>
    </row>
    <row r="144" spans="2:21" ht="16.5" x14ac:dyDescent="0.3">
      <c r="B144" s="51"/>
      <c r="C144" s="51" t="str">
        <f>IF(B144="","",VLOOKUP(B144,LISTAS!$F$5:$G$1006,2,0))</f>
        <v/>
      </c>
      <c r="D144" s="52"/>
      <c r="E144" s="52"/>
      <c r="F144" s="52" t="str">
        <f t="shared" si="24"/>
        <v/>
      </c>
      <c r="G144" s="5"/>
      <c r="H144" s="48" t="str">
        <f t="shared" si="31"/>
        <v/>
      </c>
      <c r="I144" s="63" t="str">
        <f t="shared" si="32"/>
        <v/>
      </c>
      <c r="J144" s="63" t="str">
        <f t="shared" si="32"/>
        <v/>
      </c>
      <c r="K144" s="48" t="str">
        <f t="shared" si="25"/>
        <v/>
      </c>
      <c r="L144" s="67" t="str">
        <f t="shared" si="26"/>
        <v/>
      </c>
      <c r="M144" s="48" t="str">
        <f t="shared" si="27"/>
        <v/>
      </c>
      <c r="N144" s="49">
        <v>31</v>
      </c>
      <c r="O144" s="28"/>
      <c r="P144" s="47" t="str">
        <f t="shared" si="28"/>
        <v/>
      </c>
      <c r="Q144" s="24" t="str">
        <f t="shared" si="29"/>
        <v/>
      </c>
      <c r="R144" s="24" t="str">
        <f>IF($L144="","",VLOOKUP(Q144,LISTAS!$F$5:$G$1006,2,0))</f>
        <v/>
      </c>
      <c r="S144" s="36" t="str">
        <f t="shared" si="30"/>
        <v/>
      </c>
      <c r="T144" s="25" t="str">
        <f t="shared" si="33"/>
        <v/>
      </c>
      <c r="U144" s="25" t="str">
        <f t="shared" si="34"/>
        <v/>
      </c>
    </row>
    <row r="145" spans="2:21" ht="16.5" x14ac:dyDescent="0.3">
      <c r="B145" s="51"/>
      <c r="C145" s="51" t="str">
        <f>IF(B145="","",VLOOKUP(B145,LISTAS!$F$5:$G$1006,2,0))</f>
        <v/>
      </c>
      <c r="D145" s="52"/>
      <c r="E145" s="52"/>
      <c r="F145" s="52" t="str">
        <f t="shared" si="24"/>
        <v/>
      </c>
      <c r="G145" s="5"/>
      <c r="H145" s="48" t="str">
        <f t="shared" si="31"/>
        <v/>
      </c>
      <c r="I145" s="63" t="str">
        <f t="shared" si="32"/>
        <v/>
      </c>
      <c r="J145" s="63" t="str">
        <f t="shared" si="32"/>
        <v/>
      </c>
      <c r="K145" s="48" t="str">
        <f t="shared" si="25"/>
        <v/>
      </c>
      <c r="L145" s="67" t="str">
        <f t="shared" si="26"/>
        <v/>
      </c>
      <c r="M145" s="48" t="str">
        <f t="shared" si="27"/>
        <v/>
      </c>
      <c r="N145" s="49">
        <v>32</v>
      </c>
      <c r="O145" s="28"/>
      <c r="P145" s="47" t="str">
        <f t="shared" si="28"/>
        <v/>
      </c>
      <c r="Q145" s="24" t="str">
        <f t="shared" si="29"/>
        <v/>
      </c>
      <c r="R145" s="24" t="str">
        <f>IF($L145="","",VLOOKUP(Q145,LISTAS!$F$5:$G$1006,2,0))</f>
        <v/>
      </c>
      <c r="S145" s="36" t="str">
        <f t="shared" si="30"/>
        <v/>
      </c>
      <c r="T145" s="25" t="str">
        <f t="shared" si="33"/>
        <v/>
      </c>
      <c r="U145" s="25" t="str">
        <f t="shared" si="34"/>
        <v/>
      </c>
    </row>
    <row r="146" spans="2:21" ht="16.5" x14ac:dyDescent="0.3">
      <c r="B146" s="51"/>
      <c r="C146" s="51" t="str">
        <f>IF(B146="","",VLOOKUP(B146,LISTAS!$F$5:$G$1006,2,0))</f>
        <v/>
      </c>
      <c r="D146" s="52"/>
      <c r="E146" s="52"/>
      <c r="F146" s="52" t="str">
        <f t="shared" si="24"/>
        <v/>
      </c>
      <c r="G146" s="5"/>
      <c r="H146" s="48" t="str">
        <f t="shared" si="31"/>
        <v/>
      </c>
      <c r="I146" s="63" t="str">
        <f t="shared" si="32"/>
        <v/>
      </c>
      <c r="J146" s="63" t="str">
        <f t="shared" si="32"/>
        <v/>
      </c>
      <c r="K146" s="48" t="str">
        <f t="shared" si="25"/>
        <v/>
      </c>
      <c r="L146" s="67" t="str">
        <f t="shared" si="26"/>
        <v/>
      </c>
      <c r="M146" s="48" t="str">
        <f t="shared" ref="M146:M177" si="35">IF(L146="","",LARGE($L$114:$L$213,N146))</f>
        <v/>
      </c>
      <c r="N146" s="49">
        <v>33</v>
      </c>
      <c r="O146" s="28"/>
      <c r="P146" s="47" t="str">
        <f t="shared" ref="P146:P177" si="36">IF(S146&lt;&gt;"",_xlfn.RANK.EQ(S146,$S$114:$S$213,0),"")</f>
        <v/>
      </c>
      <c r="Q146" s="24" t="str">
        <f t="shared" ref="Q146:Q177" si="37">IF($L146="","",VLOOKUP(M146,$H$114:$K$213,2,0))</f>
        <v/>
      </c>
      <c r="R146" s="24" t="str">
        <f>IF($L146="","",VLOOKUP(Q146,LISTAS!$F$5:$G$1006,2,0))</f>
        <v/>
      </c>
      <c r="S146" s="36" t="str">
        <f t="shared" ref="S146:S177" si="38">IF($L146="","",VLOOKUP(M146,$H$114:$K$213,4,0))</f>
        <v/>
      </c>
      <c r="T146" s="25" t="str">
        <f t="shared" si="33"/>
        <v/>
      </c>
      <c r="U146" s="25" t="str">
        <f t="shared" si="34"/>
        <v/>
      </c>
    </row>
    <row r="147" spans="2:21" ht="16.5" x14ac:dyDescent="0.3">
      <c r="B147" s="51"/>
      <c r="C147" s="51" t="str">
        <f>IF(B147="","",VLOOKUP(B147,LISTAS!$F$5:$G$1006,2,0))</f>
        <v/>
      </c>
      <c r="D147" s="52"/>
      <c r="E147" s="52"/>
      <c r="F147" s="52" t="str">
        <f t="shared" si="24"/>
        <v/>
      </c>
      <c r="G147" s="5"/>
      <c r="H147" s="48" t="str">
        <f t="shared" si="31"/>
        <v/>
      </c>
      <c r="I147" s="63" t="str">
        <f t="shared" si="32"/>
        <v/>
      </c>
      <c r="J147" s="63" t="str">
        <f t="shared" si="32"/>
        <v/>
      </c>
      <c r="K147" s="48" t="str">
        <f t="shared" si="25"/>
        <v/>
      </c>
      <c r="L147" s="67" t="str">
        <f t="shared" si="26"/>
        <v/>
      </c>
      <c r="M147" s="48" t="str">
        <f t="shared" si="35"/>
        <v/>
      </c>
      <c r="N147" s="49">
        <v>34</v>
      </c>
      <c r="O147" s="28"/>
      <c r="P147" s="47" t="str">
        <f t="shared" si="36"/>
        <v/>
      </c>
      <c r="Q147" s="24" t="str">
        <f t="shared" si="37"/>
        <v/>
      </c>
      <c r="R147" s="24" t="str">
        <f>IF($L147="","",VLOOKUP(Q147,LISTAS!$F$5:$G$1006,2,0))</f>
        <v/>
      </c>
      <c r="S147" s="36" t="str">
        <f t="shared" si="38"/>
        <v/>
      </c>
      <c r="T147" s="25" t="str">
        <f t="shared" si="33"/>
        <v/>
      </c>
      <c r="U147" s="25" t="str">
        <f t="shared" si="34"/>
        <v/>
      </c>
    </row>
    <row r="148" spans="2:21" ht="16.5" x14ac:dyDescent="0.3">
      <c r="B148" s="51"/>
      <c r="C148" s="51" t="str">
        <f>IF(B148="","",VLOOKUP(B148,LISTAS!$F$5:$G$1006,2,0))</f>
        <v/>
      </c>
      <c r="D148" s="52"/>
      <c r="E148" s="52"/>
      <c r="F148" s="52" t="str">
        <f t="shared" si="24"/>
        <v/>
      </c>
      <c r="G148" s="5"/>
      <c r="H148" s="48" t="str">
        <f t="shared" si="31"/>
        <v/>
      </c>
      <c r="I148" s="63" t="str">
        <f t="shared" si="32"/>
        <v/>
      </c>
      <c r="J148" s="63" t="str">
        <f t="shared" si="32"/>
        <v/>
      </c>
      <c r="K148" s="48" t="str">
        <f t="shared" si="25"/>
        <v/>
      </c>
      <c r="L148" s="67" t="str">
        <f t="shared" si="26"/>
        <v/>
      </c>
      <c r="M148" s="48" t="str">
        <f t="shared" si="35"/>
        <v/>
      </c>
      <c r="N148" s="49">
        <v>35</v>
      </c>
      <c r="O148" s="28"/>
      <c r="P148" s="47" t="str">
        <f t="shared" si="36"/>
        <v/>
      </c>
      <c r="Q148" s="24" t="str">
        <f t="shared" si="37"/>
        <v/>
      </c>
      <c r="R148" s="24" t="str">
        <f>IF($L148="","",VLOOKUP(Q148,LISTAS!$F$5:$G$1006,2,0))</f>
        <v/>
      </c>
      <c r="S148" s="36" t="str">
        <f t="shared" si="38"/>
        <v/>
      </c>
      <c r="T148" s="25" t="str">
        <f t="shared" si="33"/>
        <v/>
      </c>
      <c r="U148" s="25" t="str">
        <f t="shared" si="34"/>
        <v/>
      </c>
    </row>
    <row r="149" spans="2:21" ht="16.5" x14ac:dyDescent="0.3">
      <c r="B149" s="51"/>
      <c r="C149" s="51" t="str">
        <f>IF(B149="","",VLOOKUP(B149,LISTAS!$F$5:$G$1006,2,0))</f>
        <v/>
      </c>
      <c r="D149" s="52"/>
      <c r="E149" s="52"/>
      <c r="F149" s="52" t="str">
        <f t="shared" si="24"/>
        <v/>
      </c>
      <c r="G149" s="5"/>
      <c r="H149" s="48" t="str">
        <f t="shared" si="31"/>
        <v/>
      </c>
      <c r="I149" s="63" t="str">
        <f t="shared" si="32"/>
        <v/>
      </c>
      <c r="J149" s="63" t="str">
        <f t="shared" si="32"/>
        <v/>
      </c>
      <c r="K149" s="48" t="str">
        <f t="shared" si="25"/>
        <v/>
      </c>
      <c r="L149" s="67" t="str">
        <f t="shared" si="26"/>
        <v/>
      </c>
      <c r="M149" s="48" t="str">
        <f t="shared" si="35"/>
        <v/>
      </c>
      <c r="N149" s="49">
        <v>36</v>
      </c>
      <c r="O149" s="28"/>
      <c r="P149" s="47" t="str">
        <f t="shared" si="36"/>
        <v/>
      </c>
      <c r="Q149" s="24" t="str">
        <f t="shared" si="37"/>
        <v/>
      </c>
      <c r="R149" s="24" t="str">
        <f>IF($L149="","",VLOOKUP(Q149,LISTAS!$F$5:$G$1006,2,0))</f>
        <v/>
      </c>
      <c r="S149" s="36" t="str">
        <f t="shared" si="38"/>
        <v/>
      </c>
      <c r="T149" s="25" t="str">
        <f t="shared" si="33"/>
        <v/>
      </c>
      <c r="U149" s="25" t="str">
        <f t="shared" si="34"/>
        <v/>
      </c>
    </row>
    <row r="150" spans="2:21" ht="16.5" x14ac:dyDescent="0.3">
      <c r="B150" s="51"/>
      <c r="C150" s="51" t="str">
        <f>IF(B150="","",VLOOKUP(B150,LISTAS!$F$5:$G$1006,2,0))</f>
        <v/>
      </c>
      <c r="D150" s="52"/>
      <c r="E150" s="52"/>
      <c r="F150" s="52" t="str">
        <f t="shared" si="24"/>
        <v/>
      </c>
      <c r="G150" s="5"/>
      <c r="H150" s="48" t="str">
        <f t="shared" si="31"/>
        <v/>
      </c>
      <c r="I150" s="63" t="str">
        <f t="shared" si="32"/>
        <v/>
      </c>
      <c r="J150" s="63" t="str">
        <f t="shared" si="32"/>
        <v/>
      </c>
      <c r="K150" s="48" t="str">
        <f t="shared" si="25"/>
        <v/>
      </c>
      <c r="L150" s="67" t="str">
        <f t="shared" si="26"/>
        <v/>
      </c>
      <c r="M150" s="48" t="str">
        <f t="shared" si="35"/>
        <v/>
      </c>
      <c r="N150" s="49">
        <v>37</v>
      </c>
      <c r="O150" s="28"/>
      <c r="P150" s="47" t="str">
        <f t="shared" si="36"/>
        <v/>
      </c>
      <c r="Q150" s="24" t="str">
        <f t="shared" si="37"/>
        <v/>
      </c>
      <c r="R150" s="24" t="str">
        <f>IF($L150="","",VLOOKUP(Q150,LISTAS!$F$5:$G$1006,2,0))</f>
        <v/>
      </c>
      <c r="S150" s="36" t="str">
        <f t="shared" si="38"/>
        <v/>
      </c>
      <c r="T150" s="25" t="str">
        <f t="shared" si="33"/>
        <v/>
      </c>
      <c r="U150" s="25" t="str">
        <f t="shared" si="34"/>
        <v/>
      </c>
    </row>
    <row r="151" spans="2:21" ht="16.5" x14ac:dyDescent="0.3">
      <c r="B151" s="51"/>
      <c r="C151" s="51" t="str">
        <f>IF(B151="","",VLOOKUP(B151,LISTAS!$F$5:$G$1006,2,0))</f>
        <v/>
      </c>
      <c r="D151" s="52"/>
      <c r="E151" s="52"/>
      <c r="F151" s="52" t="str">
        <f t="shared" si="24"/>
        <v/>
      </c>
      <c r="G151" s="5"/>
      <c r="H151" s="48" t="str">
        <f t="shared" si="31"/>
        <v/>
      </c>
      <c r="I151" s="63" t="str">
        <f t="shared" si="32"/>
        <v/>
      </c>
      <c r="J151" s="63" t="str">
        <f t="shared" si="32"/>
        <v/>
      </c>
      <c r="K151" s="48" t="str">
        <f t="shared" si="25"/>
        <v/>
      </c>
      <c r="L151" s="67" t="str">
        <f t="shared" si="26"/>
        <v/>
      </c>
      <c r="M151" s="48" t="str">
        <f t="shared" si="35"/>
        <v/>
      </c>
      <c r="N151" s="49">
        <v>38</v>
      </c>
      <c r="O151" s="28"/>
      <c r="P151" s="47" t="str">
        <f t="shared" si="36"/>
        <v/>
      </c>
      <c r="Q151" s="24" t="str">
        <f t="shared" si="37"/>
        <v/>
      </c>
      <c r="R151" s="24" t="str">
        <f>IF($L151="","",VLOOKUP(Q151,LISTAS!$F$5:$G$1006,2,0))</f>
        <v/>
      </c>
      <c r="S151" s="36" t="str">
        <f t="shared" si="38"/>
        <v/>
      </c>
      <c r="T151" s="25" t="str">
        <f t="shared" si="33"/>
        <v/>
      </c>
      <c r="U151" s="25" t="str">
        <f t="shared" si="34"/>
        <v/>
      </c>
    </row>
    <row r="152" spans="2:21" ht="16.5" x14ac:dyDescent="0.3">
      <c r="B152" s="51"/>
      <c r="C152" s="51" t="str">
        <f>IF(B152="","",VLOOKUP(B152,LISTAS!$F$5:$G$1006,2,0))</f>
        <v/>
      </c>
      <c r="D152" s="52"/>
      <c r="E152" s="52"/>
      <c r="F152" s="52" t="str">
        <f t="shared" si="24"/>
        <v/>
      </c>
      <c r="G152" s="5"/>
      <c r="H152" s="48" t="str">
        <f t="shared" si="31"/>
        <v/>
      </c>
      <c r="I152" s="63" t="str">
        <f t="shared" si="32"/>
        <v/>
      </c>
      <c r="J152" s="63" t="str">
        <f t="shared" si="32"/>
        <v/>
      </c>
      <c r="K152" s="48" t="str">
        <f t="shared" si="25"/>
        <v/>
      </c>
      <c r="L152" s="67" t="str">
        <f t="shared" si="26"/>
        <v/>
      </c>
      <c r="M152" s="48" t="str">
        <f t="shared" si="35"/>
        <v/>
      </c>
      <c r="N152" s="49">
        <v>39</v>
      </c>
      <c r="O152" s="28"/>
      <c r="P152" s="47" t="str">
        <f t="shared" si="36"/>
        <v/>
      </c>
      <c r="Q152" s="24" t="str">
        <f t="shared" si="37"/>
        <v/>
      </c>
      <c r="R152" s="24" t="str">
        <f>IF($L152="","",VLOOKUP(Q152,LISTAS!$F$5:$G$1006,2,0))</f>
        <v/>
      </c>
      <c r="S152" s="36" t="str">
        <f t="shared" si="38"/>
        <v/>
      </c>
      <c r="T152" s="25" t="str">
        <f t="shared" si="33"/>
        <v/>
      </c>
      <c r="U152" s="25" t="str">
        <f t="shared" si="34"/>
        <v/>
      </c>
    </row>
    <row r="153" spans="2:21" ht="16.5" x14ac:dyDescent="0.3">
      <c r="B153" s="51"/>
      <c r="C153" s="51" t="str">
        <f>IF(B153="","",VLOOKUP(B153,LISTAS!$F$5:$G$1006,2,0))</f>
        <v/>
      </c>
      <c r="D153" s="52"/>
      <c r="E153" s="52"/>
      <c r="F153" s="52" t="str">
        <f t="shared" si="24"/>
        <v/>
      </c>
      <c r="G153" s="5"/>
      <c r="H153" s="48" t="str">
        <f t="shared" si="31"/>
        <v/>
      </c>
      <c r="I153" s="63" t="str">
        <f t="shared" si="32"/>
        <v/>
      </c>
      <c r="J153" s="63" t="str">
        <f t="shared" si="32"/>
        <v/>
      </c>
      <c r="K153" s="48" t="str">
        <f t="shared" si="25"/>
        <v/>
      </c>
      <c r="L153" s="67" t="str">
        <f t="shared" si="26"/>
        <v/>
      </c>
      <c r="M153" s="48" t="str">
        <f t="shared" si="35"/>
        <v/>
      </c>
      <c r="N153" s="49">
        <v>40</v>
      </c>
      <c r="O153" s="28"/>
      <c r="P153" s="47" t="str">
        <f t="shared" si="36"/>
        <v/>
      </c>
      <c r="Q153" s="24" t="str">
        <f t="shared" si="37"/>
        <v/>
      </c>
      <c r="R153" s="24" t="str">
        <f>IF($L153="","",VLOOKUP(Q153,LISTAS!$F$5:$G$1006,2,0))</f>
        <v/>
      </c>
      <c r="S153" s="36" t="str">
        <f t="shared" si="38"/>
        <v/>
      </c>
      <c r="T153" s="25" t="str">
        <f t="shared" si="33"/>
        <v/>
      </c>
      <c r="U153" s="25" t="str">
        <f t="shared" si="34"/>
        <v/>
      </c>
    </row>
    <row r="154" spans="2:21" ht="16.5" x14ac:dyDescent="0.3">
      <c r="B154" s="51"/>
      <c r="C154" s="51" t="str">
        <f>IF(B154="","",VLOOKUP(B154,LISTAS!$F$5:$G$1006,2,0))</f>
        <v/>
      </c>
      <c r="D154" s="52"/>
      <c r="E154" s="52"/>
      <c r="F154" s="52" t="str">
        <f t="shared" si="24"/>
        <v/>
      </c>
      <c r="G154" s="5"/>
      <c r="H154" s="48" t="str">
        <f t="shared" si="31"/>
        <v/>
      </c>
      <c r="I154" s="63" t="str">
        <f t="shared" si="32"/>
        <v/>
      </c>
      <c r="J154" s="63" t="str">
        <f t="shared" si="32"/>
        <v/>
      </c>
      <c r="K154" s="48" t="str">
        <f t="shared" si="25"/>
        <v/>
      </c>
      <c r="L154" s="67" t="str">
        <f t="shared" si="26"/>
        <v/>
      </c>
      <c r="M154" s="48" t="str">
        <f t="shared" si="35"/>
        <v/>
      </c>
      <c r="N154" s="49">
        <v>41</v>
      </c>
      <c r="O154" s="28"/>
      <c r="P154" s="47" t="str">
        <f t="shared" si="36"/>
        <v/>
      </c>
      <c r="Q154" s="24" t="str">
        <f t="shared" si="37"/>
        <v/>
      </c>
      <c r="R154" s="24" t="str">
        <f>IF($L154="","",VLOOKUP(Q154,LISTAS!$F$5:$G$1006,2,0))</f>
        <v/>
      </c>
      <c r="S154" s="36" t="str">
        <f t="shared" si="38"/>
        <v/>
      </c>
      <c r="T154" s="25" t="str">
        <f t="shared" si="33"/>
        <v/>
      </c>
      <c r="U154" s="25" t="str">
        <f t="shared" si="34"/>
        <v/>
      </c>
    </row>
    <row r="155" spans="2:21" ht="16.5" x14ac:dyDescent="0.3">
      <c r="B155" s="51"/>
      <c r="C155" s="51" t="str">
        <f>IF(B155="","",VLOOKUP(B155,LISTAS!$F$5:$G$1006,2,0))</f>
        <v/>
      </c>
      <c r="D155" s="52"/>
      <c r="E155" s="52"/>
      <c r="F155" s="52" t="str">
        <f t="shared" si="24"/>
        <v/>
      </c>
      <c r="G155" s="5"/>
      <c r="H155" s="48" t="str">
        <f t="shared" si="31"/>
        <v/>
      </c>
      <c r="I155" s="63" t="str">
        <f t="shared" si="32"/>
        <v/>
      </c>
      <c r="J155" s="63" t="str">
        <f t="shared" si="32"/>
        <v/>
      </c>
      <c r="K155" s="48" t="str">
        <f t="shared" si="25"/>
        <v/>
      </c>
      <c r="L155" s="67" t="str">
        <f t="shared" si="26"/>
        <v/>
      </c>
      <c r="M155" s="48" t="str">
        <f t="shared" si="35"/>
        <v/>
      </c>
      <c r="N155" s="49">
        <v>42</v>
      </c>
      <c r="O155" s="28"/>
      <c r="P155" s="47" t="str">
        <f t="shared" si="36"/>
        <v/>
      </c>
      <c r="Q155" s="24" t="str">
        <f t="shared" si="37"/>
        <v/>
      </c>
      <c r="R155" s="24" t="str">
        <f>IF($L155="","",VLOOKUP(Q155,LISTAS!$F$5:$G$1006,2,0))</f>
        <v/>
      </c>
      <c r="S155" s="36" t="str">
        <f t="shared" si="38"/>
        <v/>
      </c>
      <c r="T155" s="25" t="str">
        <f t="shared" si="33"/>
        <v/>
      </c>
      <c r="U155" s="25" t="str">
        <f t="shared" si="34"/>
        <v/>
      </c>
    </row>
    <row r="156" spans="2:21" ht="16.5" x14ac:dyDescent="0.3">
      <c r="B156" s="51"/>
      <c r="C156" s="51" t="str">
        <f>IF(B156="","",VLOOKUP(B156,LISTAS!$F$5:$G$1006,2,0))</f>
        <v/>
      </c>
      <c r="D156" s="52"/>
      <c r="E156" s="52"/>
      <c r="F156" s="52" t="str">
        <f t="shared" si="24"/>
        <v/>
      </c>
      <c r="G156" s="5"/>
      <c r="H156" s="48" t="str">
        <f t="shared" si="31"/>
        <v/>
      </c>
      <c r="I156" s="63" t="str">
        <f t="shared" si="32"/>
        <v/>
      </c>
      <c r="J156" s="63" t="str">
        <f t="shared" si="32"/>
        <v/>
      </c>
      <c r="K156" s="48" t="str">
        <f t="shared" si="25"/>
        <v/>
      </c>
      <c r="L156" s="67" t="str">
        <f t="shared" si="26"/>
        <v/>
      </c>
      <c r="M156" s="48" t="str">
        <f t="shared" si="35"/>
        <v/>
      </c>
      <c r="N156" s="49">
        <v>43</v>
      </c>
      <c r="O156" s="28"/>
      <c r="P156" s="47" t="str">
        <f t="shared" si="36"/>
        <v/>
      </c>
      <c r="Q156" s="24" t="str">
        <f t="shared" si="37"/>
        <v/>
      </c>
      <c r="R156" s="24" t="str">
        <f>IF($L156="","",VLOOKUP(Q156,LISTAS!$F$5:$G$1006,2,0))</f>
        <v/>
      </c>
      <c r="S156" s="36" t="str">
        <f t="shared" si="38"/>
        <v/>
      </c>
      <c r="T156" s="25" t="str">
        <f t="shared" si="33"/>
        <v/>
      </c>
      <c r="U156" s="25" t="str">
        <f t="shared" si="34"/>
        <v/>
      </c>
    </row>
    <row r="157" spans="2:21" ht="16.5" x14ac:dyDescent="0.3">
      <c r="B157" s="51"/>
      <c r="C157" s="51" t="str">
        <f>IF(B157="","",VLOOKUP(B157,LISTAS!$F$5:$G$1006,2,0))</f>
        <v/>
      </c>
      <c r="D157" s="52"/>
      <c r="E157" s="52"/>
      <c r="F157" s="52" t="str">
        <f t="shared" si="24"/>
        <v/>
      </c>
      <c r="G157" s="5"/>
      <c r="H157" s="48" t="str">
        <f t="shared" si="31"/>
        <v/>
      </c>
      <c r="I157" s="63" t="str">
        <f t="shared" si="32"/>
        <v/>
      </c>
      <c r="J157" s="63" t="str">
        <f t="shared" si="32"/>
        <v/>
      </c>
      <c r="K157" s="48" t="str">
        <f t="shared" si="25"/>
        <v/>
      </c>
      <c r="L157" s="67" t="str">
        <f t="shared" si="26"/>
        <v/>
      </c>
      <c r="M157" s="48" t="str">
        <f t="shared" si="35"/>
        <v/>
      </c>
      <c r="N157" s="49">
        <v>44</v>
      </c>
      <c r="O157" s="28"/>
      <c r="P157" s="47" t="str">
        <f t="shared" si="36"/>
        <v/>
      </c>
      <c r="Q157" s="24" t="str">
        <f t="shared" si="37"/>
        <v/>
      </c>
      <c r="R157" s="24" t="str">
        <f>IF($L157="","",VLOOKUP(Q157,LISTAS!$F$5:$G$1006,2,0))</f>
        <v/>
      </c>
      <c r="S157" s="36" t="str">
        <f t="shared" si="38"/>
        <v/>
      </c>
      <c r="T157" s="25" t="str">
        <f t="shared" si="33"/>
        <v/>
      </c>
      <c r="U157" s="25" t="str">
        <f t="shared" si="34"/>
        <v/>
      </c>
    </row>
    <row r="158" spans="2:21" ht="16.5" x14ac:dyDescent="0.3">
      <c r="B158" s="51"/>
      <c r="C158" s="51" t="str">
        <f>IF(B158="","",VLOOKUP(B158,LISTAS!$F$5:$G$1006,2,0))</f>
        <v/>
      </c>
      <c r="D158" s="52"/>
      <c r="E158" s="52"/>
      <c r="F158" s="52" t="str">
        <f t="shared" si="24"/>
        <v/>
      </c>
      <c r="G158" s="5"/>
      <c r="H158" s="48" t="str">
        <f t="shared" si="31"/>
        <v/>
      </c>
      <c r="I158" s="63" t="str">
        <f t="shared" si="32"/>
        <v/>
      </c>
      <c r="J158" s="63" t="str">
        <f t="shared" si="32"/>
        <v/>
      </c>
      <c r="K158" s="48" t="str">
        <f t="shared" si="25"/>
        <v/>
      </c>
      <c r="L158" s="67" t="str">
        <f t="shared" si="26"/>
        <v/>
      </c>
      <c r="M158" s="48" t="str">
        <f t="shared" si="35"/>
        <v/>
      </c>
      <c r="N158" s="49">
        <v>45</v>
      </c>
      <c r="O158" s="28"/>
      <c r="P158" s="47" t="str">
        <f t="shared" si="36"/>
        <v/>
      </c>
      <c r="Q158" s="24" t="str">
        <f t="shared" si="37"/>
        <v/>
      </c>
      <c r="R158" s="24" t="str">
        <f>IF($L158="","",VLOOKUP(Q158,LISTAS!$F$5:$G$1006,2,0))</f>
        <v/>
      </c>
      <c r="S158" s="36" t="str">
        <f t="shared" si="38"/>
        <v/>
      </c>
      <c r="T158" s="25" t="str">
        <f t="shared" si="33"/>
        <v/>
      </c>
      <c r="U158" s="25" t="str">
        <f t="shared" si="34"/>
        <v/>
      </c>
    </row>
    <row r="159" spans="2:21" ht="16.5" x14ac:dyDescent="0.3">
      <c r="B159" s="51"/>
      <c r="C159" s="51" t="str">
        <f>IF(B159="","",VLOOKUP(B159,LISTAS!$F$5:$G$1006,2,0))</f>
        <v/>
      </c>
      <c r="D159" s="52"/>
      <c r="E159" s="52"/>
      <c r="F159" s="52" t="str">
        <f t="shared" si="24"/>
        <v/>
      </c>
      <c r="G159" s="5"/>
      <c r="H159" s="48" t="str">
        <f t="shared" si="31"/>
        <v/>
      </c>
      <c r="I159" s="63" t="str">
        <f t="shared" si="32"/>
        <v/>
      </c>
      <c r="J159" s="63" t="str">
        <f t="shared" si="32"/>
        <v/>
      </c>
      <c r="K159" s="48" t="str">
        <f t="shared" si="25"/>
        <v/>
      </c>
      <c r="L159" s="67" t="str">
        <f t="shared" si="26"/>
        <v/>
      </c>
      <c r="M159" s="48" t="str">
        <f t="shared" si="35"/>
        <v/>
      </c>
      <c r="N159" s="49">
        <v>46</v>
      </c>
      <c r="O159" s="28"/>
      <c r="P159" s="47" t="str">
        <f t="shared" si="36"/>
        <v/>
      </c>
      <c r="Q159" s="24" t="str">
        <f t="shared" si="37"/>
        <v/>
      </c>
      <c r="R159" s="24" t="str">
        <f>IF($L159="","",VLOOKUP(Q159,LISTAS!$F$5:$G$1006,2,0))</f>
        <v/>
      </c>
      <c r="S159" s="36" t="str">
        <f t="shared" si="38"/>
        <v/>
      </c>
      <c r="T159" s="25" t="str">
        <f t="shared" si="33"/>
        <v/>
      </c>
      <c r="U159" s="25" t="str">
        <f t="shared" si="34"/>
        <v/>
      </c>
    </row>
    <row r="160" spans="2:21" ht="16.5" x14ac:dyDescent="0.3">
      <c r="B160" s="51"/>
      <c r="C160" s="51" t="str">
        <f>IF(B160="","",VLOOKUP(B160,LISTAS!$F$5:$G$1006,2,0))</f>
        <v/>
      </c>
      <c r="D160" s="52"/>
      <c r="E160" s="52"/>
      <c r="F160" s="52" t="str">
        <f t="shared" si="24"/>
        <v/>
      </c>
      <c r="G160" s="5"/>
      <c r="H160" s="48" t="str">
        <f t="shared" si="31"/>
        <v/>
      </c>
      <c r="I160" s="63" t="str">
        <f t="shared" si="32"/>
        <v/>
      </c>
      <c r="J160" s="63" t="str">
        <f t="shared" si="32"/>
        <v/>
      </c>
      <c r="K160" s="48" t="str">
        <f t="shared" si="25"/>
        <v/>
      </c>
      <c r="L160" s="67" t="str">
        <f t="shared" si="26"/>
        <v/>
      </c>
      <c r="M160" s="48" t="str">
        <f t="shared" si="35"/>
        <v/>
      </c>
      <c r="N160" s="49">
        <v>47</v>
      </c>
      <c r="O160" s="28"/>
      <c r="P160" s="47" t="str">
        <f t="shared" si="36"/>
        <v/>
      </c>
      <c r="Q160" s="24" t="str">
        <f t="shared" si="37"/>
        <v/>
      </c>
      <c r="R160" s="24" t="str">
        <f>IF($L160="","",VLOOKUP(Q160,LISTAS!$F$5:$G$1006,2,0))</f>
        <v/>
      </c>
      <c r="S160" s="36" t="str">
        <f t="shared" si="38"/>
        <v/>
      </c>
      <c r="T160" s="25" t="str">
        <f t="shared" si="33"/>
        <v/>
      </c>
      <c r="U160" s="25" t="str">
        <f t="shared" si="34"/>
        <v/>
      </c>
    </row>
    <row r="161" spans="2:21" ht="16.5" x14ac:dyDescent="0.3">
      <c r="B161" s="51"/>
      <c r="C161" s="51" t="str">
        <f>IF(B161="","",VLOOKUP(B161,LISTAS!$F$5:$G$1006,2,0))</f>
        <v/>
      </c>
      <c r="D161" s="52"/>
      <c r="E161" s="52"/>
      <c r="F161" s="52" t="str">
        <f t="shared" si="24"/>
        <v/>
      </c>
      <c r="G161" s="5"/>
      <c r="H161" s="48" t="str">
        <f t="shared" si="31"/>
        <v/>
      </c>
      <c r="I161" s="63" t="str">
        <f t="shared" si="32"/>
        <v/>
      </c>
      <c r="J161" s="63" t="str">
        <f t="shared" si="32"/>
        <v/>
      </c>
      <c r="K161" s="48" t="str">
        <f t="shared" si="25"/>
        <v/>
      </c>
      <c r="L161" s="67" t="str">
        <f t="shared" si="26"/>
        <v/>
      </c>
      <c r="M161" s="48" t="str">
        <f t="shared" si="35"/>
        <v/>
      </c>
      <c r="N161" s="49">
        <v>48</v>
      </c>
      <c r="O161" s="28"/>
      <c r="P161" s="47" t="str">
        <f t="shared" si="36"/>
        <v/>
      </c>
      <c r="Q161" s="24" t="str">
        <f t="shared" si="37"/>
        <v/>
      </c>
      <c r="R161" s="24" t="str">
        <f>IF($L161="","",VLOOKUP(Q161,LISTAS!$F$5:$G$1006,2,0))</f>
        <v/>
      </c>
      <c r="S161" s="36" t="str">
        <f t="shared" si="38"/>
        <v/>
      </c>
      <c r="T161" s="25" t="str">
        <f t="shared" si="33"/>
        <v/>
      </c>
      <c r="U161" s="25" t="str">
        <f t="shared" si="34"/>
        <v/>
      </c>
    </row>
    <row r="162" spans="2:21" ht="16.5" x14ac:dyDescent="0.3">
      <c r="B162" s="51"/>
      <c r="C162" s="51" t="str">
        <f>IF(B162="","",VLOOKUP(B162,LISTAS!$F$5:$G$1006,2,0))</f>
        <v/>
      </c>
      <c r="D162" s="52"/>
      <c r="E162" s="52"/>
      <c r="F162" s="52" t="str">
        <f t="shared" si="24"/>
        <v/>
      </c>
      <c r="G162" s="5"/>
      <c r="H162" s="48" t="str">
        <f t="shared" si="31"/>
        <v/>
      </c>
      <c r="I162" s="63" t="str">
        <f t="shared" si="32"/>
        <v/>
      </c>
      <c r="J162" s="63" t="str">
        <f t="shared" si="32"/>
        <v/>
      </c>
      <c r="K162" s="48" t="str">
        <f t="shared" si="25"/>
        <v/>
      </c>
      <c r="L162" s="67" t="str">
        <f t="shared" si="26"/>
        <v/>
      </c>
      <c r="M162" s="48" t="str">
        <f t="shared" si="35"/>
        <v/>
      </c>
      <c r="N162" s="49">
        <v>49</v>
      </c>
      <c r="O162" s="28"/>
      <c r="P162" s="47" t="str">
        <f t="shared" si="36"/>
        <v/>
      </c>
      <c r="Q162" s="24" t="str">
        <f t="shared" si="37"/>
        <v/>
      </c>
      <c r="R162" s="24" t="str">
        <f>IF($L162="","",VLOOKUP(Q162,LISTAS!$F$5:$G$1006,2,0))</f>
        <v/>
      </c>
      <c r="S162" s="36" t="str">
        <f t="shared" si="38"/>
        <v/>
      </c>
      <c r="T162" s="25" t="str">
        <f t="shared" si="33"/>
        <v/>
      </c>
      <c r="U162" s="25" t="str">
        <f t="shared" si="34"/>
        <v/>
      </c>
    </row>
    <row r="163" spans="2:21" ht="16.5" x14ac:dyDescent="0.3">
      <c r="B163" s="51"/>
      <c r="C163" s="51" t="str">
        <f>IF(B163="","",VLOOKUP(B163,LISTAS!$F$5:$G$1006,2,0))</f>
        <v/>
      </c>
      <c r="D163" s="52"/>
      <c r="E163" s="52"/>
      <c r="F163" s="52" t="str">
        <f t="shared" si="24"/>
        <v/>
      </c>
      <c r="G163" s="5"/>
      <c r="H163" s="48" t="str">
        <f t="shared" si="31"/>
        <v/>
      </c>
      <c r="I163" s="63" t="str">
        <f t="shared" si="32"/>
        <v/>
      </c>
      <c r="J163" s="63" t="str">
        <f t="shared" si="32"/>
        <v/>
      </c>
      <c r="K163" s="48" t="str">
        <f t="shared" si="25"/>
        <v/>
      </c>
      <c r="L163" s="67" t="str">
        <f t="shared" si="26"/>
        <v/>
      </c>
      <c r="M163" s="48" t="str">
        <f t="shared" si="35"/>
        <v/>
      </c>
      <c r="N163" s="49">
        <v>50</v>
      </c>
      <c r="O163" s="28"/>
      <c r="P163" s="47" t="str">
        <f t="shared" si="36"/>
        <v/>
      </c>
      <c r="Q163" s="24" t="str">
        <f t="shared" si="37"/>
        <v/>
      </c>
      <c r="R163" s="24" t="str">
        <f>IF($L163="","",VLOOKUP(Q163,LISTAS!$F$5:$G$1006,2,0))</f>
        <v/>
      </c>
      <c r="S163" s="36" t="str">
        <f t="shared" si="38"/>
        <v/>
      </c>
      <c r="T163" s="25" t="str">
        <f t="shared" si="33"/>
        <v/>
      </c>
      <c r="U163" s="25" t="str">
        <f t="shared" si="34"/>
        <v/>
      </c>
    </row>
    <row r="164" spans="2:21" ht="16.5" x14ac:dyDescent="0.3">
      <c r="B164" s="51"/>
      <c r="C164" s="51" t="str">
        <f>IF(B164="","",VLOOKUP(B164,LISTAS!$F$5:$G$1006,2,0))</f>
        <v/>
      </c>
      <c r="D164" s="52"/>
      <c r="E164" s="52"/>
      <c r="F164" s="52" t="str">
        <f t="shared" si="24"/>
        <v/>
      </c>
      <c r="G164" s="5"/>
      <c r="H164" s="48" t="str">
        <f t="shared" si="31"/>
        <v/>
      </c>
      <c r="I164" s="63" t="str">
        <f t="shared" si="32"/>
        <v/>
      </c>
      <c r="J164" s="63" t="str">
        <f t="shared" si="32"/>
        <v/>
      </c>
      <c r="K164" s="48" t="str">
        <f t="shared" si="25"/>
        <v/>
      </c>
      <c r="L164" s="67" t="str">
        <f t="shared" si="26"/>
        <v/>
      </c>
      <c r="M164" s="48" t="str">
        <f t="shared" si="35"/>
        <v/>
      </c>
      <c r="N164" s="49">
        <v>51</v>
      </c>
      <c r="O164" s="28"/>
      <c r="P164" s="47" t="str">
        <f t="shared" si="36"/>
        <v/>
      </c>
      <c r="Q164" s="24" t="str">
        <f t="shared" si="37"/>
        <v/>
      </c>
      <c r="R164" s="24" t="str">
        <f>IF($L164="","",VLOOKUP(Q164,LISTAS!$F$5:$G$1006,2,0))</f>
        <v/>
      </c>
      <c r="S164" s="36" t="str">
        <f t="shared" si="38"/>
        <v/>
      </c>
      <c r="T164" s="25" t="str">
        <f t="shared" si="33"/>
        <v/>
      </c>
      <c r="U164" s="25" t="str">
        <f t="shared" si="34"/>
        <v/>
      </c>
    </row>
    <row r="165" spans="2:21" ht="16.5" x14ac:dyDescent="0.3">
      <c r="B165" s="51"/>
      <c r="C165" s="51" t="str">
        <f>IF(B165="","",VLOOKUP(B165,LISTAS!$F$5:$G$1006,2,0))</f>
        <v/>
      </c>
      <c r="D165" s="52"/>
      <c r="E165" s="52"/>
      <c r="F165" s="52" t="str">
        <f t="shared" si="24"/>
        <v/>
      </c>
      <c r="G165" s="5"/>
      <c r="H165" s="48" t="str">
        <f t="shared" si="31"/>
        <v/>
      </c>
      <c r="I165" s="63" t="str">
        <f t="shared" si="32"/>
        <v/>
      </c>
      <c r="J165" s="63" t="str">
        <f t="shared" si="32"/>
        <v/>
      </c>
      <c r="K165" s="48" t="str">
        <f t="shared" si="25"/>
        <v/>
      </c>
      <c r="L165" s="67" t="str">
        <f t="shared" si="26"/>
        <v/>
      </c>
      <c r="M165" s="48" t="str">
        <f t="shared" si="35"/>
        <v/>
      </c>
      <c r="N165" s="49">
        <v>52</v>
      </c>
      <c r="O165" s="28"/>
      <c r="P165" s="47" t="str">
        <f t="shared" si="36"/>
        <v/>
      </c>
      <c r="Q165" s="24" t="str">
        <f t="shared" si="37"/>
        <v/>
      </c>
      <c r="R165" s="24" t="str">
        <f>IF($L165="","",VLOOKUP(Q165,LISTAS!$F$5:$G$1006,2,0))</f>
        <v/>
      </c>
      <c r="S165" s="36" t="str">
        <f t="shared" si="38"/>
        <v/>
      </c>
      <c r="T165" s="25" t="str">
        <f t="shared" si="33"/>
        <v/>
      </c>
      <c r="U165" s="25" t="str">
        <f t="shared" si="34"/>
        <v/>
      </c>
    </row>
    <row r="166" spans="2:21" ht="16.5" x14ac:dyDescent="0.3">
      <c r="B166" s="51"/>
      <c r="C166" s="51" t="str">
        <f>IF(B166="","",VLOOKUP(B166,LISTAS!$F$5:$G$1006,2,0))</f>
        <v/>
      </c>
      <c r="D166" s="52"/>
      <c r="E166" s="52"/>
      <c r="F166" s="52" t="str">
        <f t="shared" si="24"/>
        <v/>
      </c>
      <c r="G166" s="5"/>
      <c r="H166" s="48" t="str">
        <f t="shared" si="31"/>
        <v/>
      </c>
      <c r="I166" s="63" t="str">
        <f t="shared" si="32"/>
        <v/>
      </c>
      <c r="J166" s="63" t="str">
        <f t="shared" si="32"/>
        <v/>
      </c>
      <c r="K166" s="48" t="str">
        <f t="shared" si="25"/>
        <v/>
      </c>
      <c r="L166" s="67" t="str">
        <f t="shared" si="26"/>
        <v/>
      </c>
      <c r="M166" s="48" t="str">
        <f t="shared" si="35"/>
        <v/>
      </c>
      <c r="N166" s="49">
        <v>53</v>
      </c>
      <c r="O166" s="28"/>
      <c r="P166" s="47" t="str">
        <f t="shared" si="36"/>
        <v/>
      </c>
      <c r="Q166" s="24" t="str">
        <f t="shared" si="37"/>
        <v/>
      </c>
      <c r="R166" s="24" t="str">
        <f>IF($L166="","",VLOOKUP(Q166,LISTAS!$F$5:$G$1006,2,0))</f>
        <v/>
      </c>
      <c r="S166" s="36" t="str">
        <f t="shared" si="38"/>
        <v/>
      </c>
      <c r="T166" s="25" t="str">
        <f t="shared" si="33"/>
        <v/>
      </c>
      <c r="U166" s="25" t="str">
        <f t="shared" si="34"/>
        <v/>
      </c>
    </row>
    <row r="167" spans="2:21" ht="16.5" x14ac:dyDescent="0.3">
      <c r="B167" s="51"/>
      <c r="C167" s="51" t="str">
        <f>IF(B167="","",VLOOKUP(B167,LISTAS!$F$5:$G$1006,2,0))</f>
        <v/>
      </c>
      <c r="D167" s="52"/>
      <c r="E167" s="52"/>
      <c r="F167" s="52" t="str">
        <f t="shared" si="24"/>
        <v/>
      </c>
      <c r="G167" s="5"/>
      <c r="H167" s="48" t="str">
        <f t="shared" si="31"/>
        <v/>
      </c>
      <c r="I167" s="63" t="str">
        <f t="shared" si="32"/>
        <v/>
      </c>
      <c r="J167" s="63" t="str">
        <f t="shared" si="32"/>
        <v/>
      </c>
      <c r="K167" s="48" t="str">
        <f t="shared" si="25"/>
        <v/>
      </c>
      <c r="L167" s="67" t="str">
        <f t="shared" si="26"/>
        <v/>
      </c>
      <c r="M167" s="48" t="str">
        <f t="shared" si="35"/>
        <v/>
      </c>
      <c r="N167" s="49">
        <v>54</v>
      </c>
      <c r="O167" s="28"/>
      <c r="P167" s="47" t="str">
        <f t="shared" si="36"/>
        <v/>
      </c>
      <c r="Q167" s="24" t="str">
        <f t="shared" si="37"/>
        <v/>
      </c>
      <c r="R167" s="24" t="str">
        <f>IF($L167="","",VLOOKUP(Q167,LISTAS!$F$5:$G$1006,2,0))</f>
        <v/>
      </c>
      <c r="S167" s="36" t="str">
        <f t="shared" si="38"/>
        <v/>
      </c>
      <c r="T167" s="25" t="str">
        <f t="shared" si="33"/>
        <v/>
      </c>
      <c r="U167" s="25" t="str">
        <f t="shared" si="34"/>
        <v/>
      </c>
    </row>
    <row r="168" spans="2:21" ht="16.5" x14ac:dyDescent="0.3">
      <c r="B168" s="51"/>
      <c r="C168" s="51" t="str">
        <f>IF(B168="","",VLOOKUP(B168,LISTAS!$F$5:$G$1006,2,0))</f>
        <v/>
      </c>
      <c r="D168" s="52"/>
      <c r="E168" s="52"/>
      <c r="F168" s="52" t="str">
        <f t="shared" si="24"/>
        <v/>
      </c>
      <c r="G168" s="5"/>
      <c r="H168" s="48" t="str">
        <f t="shared" si="31"/>
        <v/>
      </c>
      <c r="I168" s="63" t="str">
        <f t="shared" si="32"/>
        <v/>
      </c>
      <c r="J168" s="63" t="str">
        <f t="shared" si="32"/>
        <v/>
      </c>
      <c r="K168" s="48" t="str">
        <f t="shared" si="25"/>
        <v/>
      </c>
      <c r="L168" s="67" t="str">
        <f t="shared" si="26"/>
        <v/>
      </c>
      <c r="M168" s="48" t="str">
        <f t="shared" si="35"/>
        <v/>
      </c>
      <c r="N168" s="49">
        <v>55</v>
      </c>
      <c r="O168" s="28"/>
      <c r="P168" s="47" t="str">
        <f t="shared" si="36"/>
        <v/>
      </c>
      <c r="Q168" s="24" t="str">
        <f t="shared" si="37"/>
        <v/>
      </c>
      <c r="R168" s="24" t="str">
        <f>IF($L168="","",VLOOKUP(Q168,LISTAS!$F$5:$G$1006,2,0))</f>
        <v/>
      </c>
      <c r="S168" s="36" t="str">
        <f t="shared" si="38"/>
        <v/>
      </c>
      <c r="T168" s="25" t="str">
        <f t="shared" si="33"/>
        <v/>
      </c>
      <c r="U168" s="25" t="str">
        <f t="shared" si="34"/>
        <v/>
      </c>
    </row>
    <row r="169" spans="2:21" ht="16.5" x14ac:dyDescent="0.3">
      <c r="B169" s="51"/>
      <c r="C169" s="51" t="str">
        <f>IF(B169="","",VLOOKUP(B169,LISTAS!$F$5:$G$1006,2,0))</f>
        <v/>
      </c>
      <c r="D169" s="52"/>
      <c r="E169" s="52"/>
      <c r="F169" s="52" t="str">
        <f t="shared" si="24"/>
        <v/>
      </c>
      <c r="G169" s="5"/>
      <c r="H169" s="48" t="str">
        <f t="shared" si="31"/>
        <v/>
      </c>
      <c r="I169" s="63" t="str">
        <f t="shared" si="32"/>
        <v/>
      </c>
      <c r="J169" s="63" t="str">
        <f t="shared" si="32"/>
        <v/>
      </c>
      <c r="K169" s="48" t="str">
        <f t="shared" si="25"/>
        <v/>
      </c>
      <c r="L169" s="67" t="str">
        <f t="shared" si="26"/>
        <v/>
      </c>
      <c r="M169" s="48" t="str">
        <f t="shared" si="35"/>
        <v/>
      </c>
      <c r="N169" s="49">
        <v>56</v>
      </c>
      <c r="O169" s="28"/>
      <c r="P169" s="47" t="str">
        <f t="shared" si="36"/>
        <v/>
      </c>
      <c r="Q169" s="24" t="str">
        <f t="shared" si="37"/>
        <v/>
      </c>
      <c r="R169" s="24" t="str">
        <f>IF($L169="","",VLOOKUP(Q169,LISTAS!$F$5:$G$1006,2,0))</f>
        <v/>
      </c>
      <c r="S169" s="36" t="str">
        <f t="shared" si="38"/>
        <v/>
      </c>
      <c r="T169" s="25" t="str">
        <f t="shared" si="33"/>
        <v/>
      </c>
      <c r="U169" s="25" t="str">
        <f t="shared" si="34"/>
        <v/>
      </c>
    </row>
    <row r="170" spans="2:21" ht="16.5" x14ac:dyDescent="0.3">
      <c r="B170" s="51"/>
      <c r="C170" s="51" t="str">
        <f>IF(B170="","",VLOOKUP(B170,LISTAS!$F$5:$G$1006,2,0))</f>
        <v/>
      </c>
      <c r="D170" s="52"/>
      <c r="E170" s="52"/>
      <c r="F170" s="52" t="str">
        <f t="shared" si="24"/>
        <v/>
      </c>
      <c r="G170" s="5"/>
      <c r="H170" s="48" t="str">
        <f t="shared" si="31"/>
        <v/>
      </c>
      <c r="I170" s="63" t="str">
        <f t="shared" si="32"/>
        <v/>
      </c>
      <c r="J170" s="63" t="str">
        <f t="shared" si="32"/>
        <v/>
      </c>
      <c r="K170" s="48" t="str">
        <f t="shared" si="25"/>
        <v/>
      </c>
      <c r="L170" s="67" t="str">
        <f t="shared" si="26"/>
        <v/>
      </c>
      <c r="M170" s="48" t="str">
        <f t="shared" si="35"/>
        <v/>
      </c>
      <c r="N170" s="49">
        <v>57</v>
      </c>
      <c r="O170" s="28"/>
      <c r="P170" s="47" t="str">
        <f t="shared" si="36"/>
        <v/>
      </c>
      <c r="Q170" s="24" t="str">
        <f t="shared" si="37"/>
        <v/>
      </c>
      <c r="R170" s="24" t="str">
        <f>IF($L170="","",VLOOKUP(Q170,LISTAS!$F$5:$G$1006,2,0))</f>
        <v/>
      </c>
      <c r="S170" s="36" t="str">
        <f t="shared" si="38"/>
        <v/>
      </c>
      <c r="T170" s="25" t="str">
        <f t="shared" si="33"/>
        <v/>
      </c>
      <c r="U170" s="25" t="str">
        <f t="shared" si="34"/>
        <v/>
      </c>
    </row>
    <row r="171" spans="2:21" ht="16.5" x14ac:dyDescent="0.3">
      <c r="B171" s="51"/>
      <c r="C171" s="51" t="str">
        <f>IF(B171="","",VLOOKUP(B171,LISTAS!$F$5:$G$1006,2,0))</f>
        <v/>
      </c>
      <c r="D171" s="52"/>
      <c r="E171" s="52"/>
      <c r="F171" s="52" t="str">
        <f t="shared" si="24"/>
        <v/>
      </c>
      <c r="G171" s="5"/>
      <c r="H171" s="48" t="str">
        <f t="shared" si="31"/>
        <v/>
      </c>
      <c r="I171" s="63" t="str">
        <f t="shared" si="32"/>
        <v/>
      </c>
      <c r="J171" s="63" t="str">
        <f t="shared" si="32"/>
        <v/>
      </c>
      <c r="K171" s="48" t="str">
        <f t="shared" si="25"/>
        <v/>
      </c>
      <c r="L171" s="67" t="str">
        <f t="shared" si="26"/>
        <v/>
      </c>
      <c r="M171" s="48" t="str">
        <f t="shared" si="35"/>
        <v/>
      </c>
      <c r="N171" s="49">
        <v>58</v>
      </c>
      <c r="O171" s="28"/>
      <c r="P171" s="47" t="str">
        <f t="shared" si="36"/>
        <v/>
      </c>
      <c r="Q171" s="24" t="str">
        <f t="shared" si="37"/>
        <v/>
      </c>
      <c r="R171" s="24" t="str">
        <f>IF($L171="","",VLOOKUP(Q171,LISTAS!$F$5:$G$1006,2,0))</f>
        <v/>
      </c>
      <c r="S171" s="36" t="str">
        <f t="shared" si="38"/>
        <v/>
      </c>
      <c r="T171" s="25" t="str">
        <f t="shared" si="33"/>
        <v/>
      </c>
      <c r="U171" s="25" t="str">
        <f t="shared" si="34"/>
        <v/>
      </c>
    </row>
    <row r="172" spans="2:21" ht="16.5" x14ac:dyDescent="0.3">
      <c r="B172" s="51"/>
      <c r="C172" s="51" t="str">
        <f>IF(B172="","",VLOOKUP(B172,LISTAS!$F$5:$G$1006,2,0))</f>
        <v/>
      </c>
      <c r="D172" s="52"/>
      <c r="E172" s="52"/>
      <c r="F172" s="52" t="str">
        <f t="shared" si="24"/>
        <v/>
      </c>
      <c r="G172" s="5"/>
      <c r="H172" s="48" t="str">
        <f t="shared" si="31"/>
        <v/>
      </c>
      <c r="I172" s="63" t="str">
        <f t="shared" si="32"/>
        <v/>
      </c>
      <c r="J172" s="63" t="str">
        <f t="shared" si="32"/>
        <v/>
      </c>
      <c r="K172" s="48" t="str">
        <f t="shared" si="25"/>
        <v/>
      </c>
      <c r="L172" s="67" t="str">
        <f t="shared" si="26"/>
        <v/>
      </c>
      <c r="M172" s="48" t="str">
        <f t="shared" si="35"/>
        <v/>
      </c>
      <c r="N172" s="49">
        <v>59</v>
      </c>
      <c r="O172" s="28"/>
      <c r="P172" s="47" t="str">
        <f t="shared" si="36"/>
        <v/>
      </c>
      <c r="Q172" s="24" t="str">
        <f t="shared" si="37"/>
        <v/>
      </c>
      <c r="R172" s="24" t="str">
        <f>IF($L172="","",VLOOKUP(Q172,LISTAS!$F$5:$G$1006,2,0))</f>
        <v/>
      </c>
      <c r="S172" s="36" t="str">
        <f t="shared" si="38"/>
        <v/>
      </c>
      <c r="T172" s="25" t="str">
        <f t="shared" si="33"/>
        <v/>
      </c>
      <c r="U172" s="25" t="str">
        <f t="shared" si="34"/>
        <v/>
      </c>
    </row>
    <row r="173" spans="2:21" ht="16.5" x14ac:dyDescent="0.3">
      <c r="B173" s="51"/>
      <c r="C173" s="51" t="str">
        <f>IF(B173="","",VLOOKUP(B173,LISTAS!$F$5:$G$1006,2,0))</f>
        <v/>
      </c>
      <c r="D173" s="52"/>
      <c r="E173" s="52"/>
      <c r="F173" s="52" t="str">
        <f t="shared" si="24"/>
        <v/>
      </c>
      <c r="G173" s="5"/>
      <c r="H173" s="48" t="str">
        <f t="shared" si="31"/>
        <v/>
      </c>
      <c r="I173" s="63" t="str">
        <f t="shared" si="32"/>
        <v/>
      </c>
      <c r="J173" s="63" t="str">
        <f t="shared" si="32"/>
        <v/>
      </c>
      <c r="K173" s="48" t="str">
        <f t="shared" si="25"/>
        <v/>
      </c>
      <c r="L173" s="67" t="str">
        <f t="shared" si="26"/>
        <v/>
      </c>
      <c r="M173" s="48" t="str">
        <f t="shared" si="35"/>
        <v/>
      </c>
      <c r="N173" s="49">
        <v>60</v>
      </c>
      <c r="O173" s="28"/>
      <c r="P173" s="47" t="str">
        <f t="shared" si="36"/>
        <v/>
      </c>
      <c r="Q173" s="24" t="str">
        <f t="shared" si="37"/>
        <v/>
      </c>
      <c r="R173" s="24" t="str">
        <f>IF($L173="","",VLOOKUP(Q173,LISTAS!$F$5:$G$1006,2,0))</f>
        <v/>
      </c>
      <c r="S173" s="36" t="str">
        <f t="shared" si="38"/>
        <v/>
      </c>
      <c r="T173" s="25" t="str">
        <f t="shared" si="33"/>
        <v/>
      </c>
      <c r="U173" s="25" t="str">
        <f t="shared" si="34"/>
        <v/>
      </c>
    </row>
    <row r="174" spans="2:21" ht="16.5" x14ac:dyDescent="0.3">
      <c r="B174" s="51"/>
      <c r="C174" s="51" t="str">
        <f>IF(B174="","",VLOOKUP(B174,LISTAS!$F$5:$G$1006,2,0))</f>
        <v/>
      </c>
      <c r="D174" s="52"/>
      <c r="E174" s="52"/>
      <c r="F174" s="52" t="str">
        <f t="shared" si="24"/>
        <v/>
      </c>
      <c r="G174" s="5"/>
      <c r="H174" s="48" t="str">
        <f t="shared" si="31"/>
        <v/>
      </c>
      <c r="I174" s="63" t="str">
        <f t="shared" si="32"/>
        <v/>
      </c>
      <c r="J174" s="63" t="str">
        <f t="shared" si="32"/>
        <v/>
      </c>
      <c r="K174" s="48" t="str">
        <f t="shared" si="25"/>
        <v/>
      </c>
      <c r="L174" s="67" t="str">
        <f t="shared" si="26"/>
        <v/>
      </c>
      <c r="M174" s="48" t="str">
        <f t="shared" si="35"/>
        <v/>
      </c>
      <c r="N174" s="49">
        <v>61</v>
      </c>
      <c r="O174" s="28"/>
      <c r="P174" s="47" t="str">
        <f t="shared" si="36"/>
        <v/>
      </c>
      <c r="Q174" s="24" t="str">
        <f t="shared" si="37"/>
        <v/>
      </c>
      <c r="R174" s="24" t="str">
        <f>IF($L174="","",VLOOKUP(Q174,LISTAS!$F$5:$G$1006,2,0))</f>
        <v/>
      </c>
      <c r="S174" s="36" t="str">
        <f t="shared" si="38"/>
        <v/>
      </c>
      <c r="T174" s="25" t="str">
        <f t="shared" si="33"/>
        <v/>
      </c>
      <c r="U174" s="25" t="str">
        <f t="shared" si="34"/>
        <v/>
      </c>
    </row>
    <row r="175" spans="2:21" ht="16.5" x14ac:dyDescent="0.3">
      <c r="B175" s="51"/>
      <c r="C175" s="51" t="str">
        <f>IF(B175="","",VLOOKUP(B175,LISTAS!$F$5:$G$1006,2,0))</f>
        <v/>
      </c>
      <c r="D175" s="52"/>
      <c r="E175" s="52"/>
      <c r="F175" s="52" t="str">
        <f t="shared" si="24"/>
        <v/>
      </c>
      <c r="G175" s="5"/>
      <c r="H175" s="48" t="str">
        <f t="shared" si="31"/>
        <v/>
      </c>
      <c r="I175" s="63" t="str">
        <f t="shared" si="32"/>
        <v/>
      </c>
      <c r="J175" s="63" t="str">
        <f t="shared" si="32"/>
        <v/>
      </c>
      <c r="K175" s="48" t="str">
        <f t="shared" si="25"/>
        <v/>
      </c>
      <c r="L175" s="67" t="str">
        <f t="shared" si="26"/>
        <v/>
      </c>
      <c r="M175" s="48" t="str">
        <f t="shared" si="35"/>
        <v/>
      </c>
      <c r="N175" s="49">
        <v>62</v>
      </c>
      <c r="O175" s="28"/>
      <c r="P175" s="47" t="str">
        <f t="shared" si="36"/>
        <v/>
      </c>
      <c r="Q175" s="24" t="str">
        <f t="shared" si="37"/>
        <v/>
      </c>
      <c r="R175" s="24" t="str">
        <f>IF($L175="","",VLOOKUP(Q175,LISTAS!$F$5:$G$1006,2,0))</f>
        <v/>
      </c>
      <c r="S175" s="36" t="str">
        <f t="shared" si="38"/>
        <v/>
      </c>
      <c r="T175" s="25" t="str">
        <f t="shared" si="33"/>
        <v/>
      </c>
      <c r="U175" s="25" t="str">
        <f t="shared" si="34"/>
        <v/>
      </c>
    </row>
    <row r="176" spans="2:21" ht="16.5" x14ac:dyDescent="0.3">
      <c r="B176" s="51"/>
      <c r="C176" s="51" t="str">
        <f>IF(B176="","",VLOOKUP(B176,LISTAS!$F$5:$G$1006,2,0))</f>
        <v/>
      </c>
      <c r="D176" s="52"/>
      <c r="E176" s="52"/>
      <c r="F176" s="52" t="str">
        <f t="shared" si="24"/>
        <v/>
      </c>
      <c r="G176" s="5"/>
      <c r="H176" s="48" t="str">
        <f t="shared" si="31"/>
        <v/>
      </c>
      <c r="I176" s="63" t="str">
        <f t="shared" si="32"/>
        <v/>
      </c>
      <c r="J176" s="63" t="str">
        <f t="shared" si="32"/>
        <v/>
      </c>
      <c r="K176" s="48" t="str">
        <f t="shared" si="25"/>
        <v/>
      </c>
      <c r="L176" s="67" t="str">
        <f t="shared" si="26"/>
        <v/>
      </c>
      <c r="M176" s="48" t="str">
        <f t="shared" si="35"/>
        <v/>
      </c>
      <c r="N176" s="49">
        <v>63</v>
      </c>
      <c r="O176" s="28"/>
      <c r="P176" s="47" t="str">
        <f t="shared" si="36"/>
        <v/>
      </c>
      <c r="Q176" s="24" t="str">
        <f t="shared" si="37"/>
        <v/>
      </c>
      <c r="R176" s="24" t="str">
        <f>IF($L176="","",VLOOKUP(Q176,LISTAS!$F$5:$G$1006,2,0))</f>
        <v/>
      </c>
      <c r="S176" s="36" t="str">
        <f t="shared" si="38"/>
        <v/>
      </c>
      <c r="T176" s="25" t="str">
        <f t="shared" si="33"/>
        <v/>
      </c>
      <c r="U176" s="25" t="str">
        <f t="shared" si="34"/>
        <v/>
      </c>
    </row>
    <row r="177" spans="2:21" ht="16.5" x14ac:dyDescent="0.3">
      <c r="B177" s="51"/>
      <c r="C177" s="51" t="str">
        <f>IF(B177="","",VLOOKUP(B177,LISTAS!$F$5:$G$1006,2,0))</f>
        <v/>
      </c>
      <c r="D177" s="52"/>
      <c r="E177" s="52"/>
      <c r="F177" s="52" t="str">
        <f t="shared" si="24"/>
        <v/>
      </c>
      <c r="G177" s="5"/>
      <c r="H177" s="48" t="str">
        <f t="shared" si="31"/>
        <v/>
      </c>
      <c r="I177" s="63" t="str">
        <f t="shared" si="32"/>
        <v/>
      </c>
      <c r="J177" s="63" t="str">
        <f t="shared" si="32"/>
        <v/>
      </c>
      <c r="K177" s="48" t="str">
        <f t="shared" si="25"/>
        <v/>
      </c>
      <c r="L177" s="67" t="str">
        <f t="shared" si="26"/>
        <v/>
      </c>
      <c r="M177" s="48" t="str">
        <f t="shared" si="35"/>
        <v/>
      </c>
      <c r="N177" s="49">
        <v>64</v>
      </c>
      <c r="O177" s="28"/>
      <c r="P177" s="47" t="str">
        <f t="shared" si="36"/>
        <v/>
      </c>
      <c r="Q177" s="24" t="str">
        <f t="shared" si="37"/>
        <v/>
      </c>
      <c r="R177" s="24" t="str">
        <f>IF($L177="","",VLOOKUP(Q177,LISTAS!$F$5:$G$1006,2,0))</f>
        <v/>
      </c>
      <c r="S177" s="36" t="str">
        <f t="shared" si="38"/>
        <v/>
      </c>
      <c r="T177" s="25" t="str">
        <f t="shared" si="33"/>
        <v/>
      </c>
      <c r="U177" s="25" t="str">
        <f t="shared" si="34"/>
        <v/>
      </c>
    </row>
    <row r="178" spans="2:21" ht="16.5" x14ac:dyDescent="0.3">
      <c r="B178" s="51"/>
      <c r="C178" s="51" t="str">
        <f>IF(B178="","",VLOOKUP(B178,LISTAS!$F$5:$G$1006,2,0))</f>
        <v/>
      </c>
      <c r="D178" s="52"/>
      <c r="E178" s="52"/>
      <c r="F178" s="52" t="str">
        <f t="shared" ref="F178:F213" si="39">IF(D178="",IF(E178="","",SUM(D178:E178)),SUM(D178:E178))</f>
        <v/>
      </c>
      <c r="G178" s="5"/>
      <c r="H178" s="48" t="str">
        <f t="shared" si="31"/>
        <v/>
      </c>
      <c r="I178" s="63" t="str">
        <f t="shared" si="32"/>
        <v/>
      </c>
      <c r="J178" s="63" t="str">
        <f t="shared" si="32"/>
        <v/>
      </c>
      <c r="K178" s="48" t="str">
        <f t="shared" ref="K178:K213" si="40">IF($L178="","",F178)</f>
        <v/>
      </c>
      <c r="L178" s="67" t="str">
        <f t="shared" ref="L178:L213" si="41">H178</f>
        <v/>
      </c>
      <c r="M178" s="48" t="str">
        <f t="shared" ref="M178:M209" si="42">IF(L178="","",LARGE($L$114:$L$213,N178))</f>
        <v/>
      </c>
      <c r="N178" s="49">
        <v>65</v>
      </c>
      <c r="O178" s="28"/>
      <c r="P178" s="47" t="str">
        <f t="shared" ref="P178:P213" si="43">IF(S178&lt;&gt;"",_xlfn.RANK.EQ(S178,$S$114:$S$213,0),"")</f>
        <v/>
      </c>
      <c r="Q178" s="24" t="str">
        <f t="shared" ref="Q178:Q213" si="44">IF($L178="","",VLOOKUP(M178,$H$114:$K$213,2,0))</f>
        <v/>
      </c>
      <c r="R178" s="24" t="str">
        <f>IF($L178="","",VLOOKUP(Q178,LISTAS!$F$5:$G$1006,2,0))</f>
        <v/>
      </c>
      <c r="S178" s="36" t="str">
        <f t="shared" ref="S178:S213" si="45">IF($L178="","",VLOOKUP(M178,$H$114:$K$213,4,0))</f>
        <v/>
      </c>
      <c r="T178" s="25" t="str">
        <f t="shared" si="33"/>
        <v/>
      </c>
      <c r="U178" s="25" t="str">
        <f t="shared" si="34"/>
        <v/>
      </c>
    </row>
    <row r="179" spans="2:21" ht="16.5" x14ac:dyDescent="0.3">
      <c r="B179" s="51"/>
      <c r="C179" s="51" t="str">
        <f>IF(B179="","",VLOOKUP(B179,LISTAS!$F$5:$G$1006,2,0))</f>
        <v/>
      </c>
      <c r="D179" s="52"/>
      <c r="E179" s="52"/>
      <c r="F179" s="52" t="str">
        <f t="shared" si="39"/>
        <v/>
      </c>
      <c r="G179" s="5"/>
      <c r="H179" s="48" t="str">
        <f t="shared" ref="H179:H213" si="46">IF(F179="","",F179+(ROW(F179)/1000))</f>
        <v/>
      </c>
      <c r="I179" s="63" t="str">
        <f t="shared" ref="I179:J213" si="47">IF($L179="","",IF(B179="","",B179))</f>
        <v/>
      </c>
      <c r="J179" s="63" t="str">
        <f t="shared" si="47"/>
        <v/>
      </c>
      <c r="K179" s="48" t="str">
        <f t="shared" si="40"/>
        <v/>
      </c>
      <c r="L179" s="67" t="str">
        <f t="shared" si="41"/>
        <v/>
      </c>
      <c r="M179" s="48" t="str">
        <f t="shared" si="42"/>
        <v/>
      </c>
      <c r="N179" s="49">
        <v>66</v>
      </c>
      <c r="O179" s="28"/>
      <c r="P179" s="47" t="str">
        <f t="shared" si="43"/>
        <v/>
      </c>
      <c r="Q179" s="24" t="str">
        <f t="shared" si="44"/>
        <v/>
      </c>
      <c r="R179" s="24" t="str">
        <f>IF($L179="","",VLOOKUP(Q179,LISTAS!$F$5:$G$1006,2,0))</f>
        <v/>
      </c>
      <c r="S179" s="36" t="str">
        <f t="shared" si="45"/>
        <v/>
      </c>
      <c r="T179" s="25" t="str">
        <f t="shared" ref="T179:T213" si="48">IF($P179="","",IF(S179=$U$5,"",IF($P179=1,400,IF($P179=2,340,IF($P179=3,300,IF($P179=4,280,IF($P179=5,270,IF($P179=6,260,IF($P179=7,250,IF($P179=8,240,IF($P179=9,200,IF($P179=10,200,IF($P179=11,200,IF($P179=12,200,IF($P179=13,200,IF($P179=14,200,IF($P179=15,200,IF($P179=16,200,IF($P179&gt;16,"","")))))))))))))))))))</f>
        <v/>
      </c>
      <c r="U179" s="25" t="str">
        <f t="shared" ref="U179:U213" si="49">IF(P179="","",IF($S$5="NÃO","",IF(S179=$U$5,"",IF(P179=1,400,IF(P179=2,340,IF(P179=3,300,IF(P179=4,280,IF(P179=5,270,IF(P179=6,260,IF(P179=7,250,IF(P179=8,240,IF(P179=9,200,IF(P179=10,200,IF(P179=11,200,IF(P179=12,200,IF(P179=13,200,IF(P179=14,200,IF(P179=15,200,IF(P179=16,200,IF(P179&gt;16,"",""))))))))))))))))))))</f>
        <v/>
      </c>
    </row>
    <row r="180" spans="2:21" ht="16.5" x14ac:dyDescent="0.3">
      <c r="B180" s="51"/>
      <c r="C180" s="51" t="str">
        <f>IF(B180="","",VLOOKUP(B180,LISTAS!$F$5:$G$1006,2,0))</f>
        <v/>
      </c>
      <c r="D180" s="52"/>
      <c r="E180" s="52"/>
      <c r="F180" s="52" t="str">
        <f t="shared" si="39"/>
        <v/>
      </c>
      <c r="G180" s="5"/>
      <c r="H180" s="48" t="str">
        <f t="shared" si="46"/>
        <v/>
      </c>
      <c r="I180" s="63" t="str">
        <f t="shared" si="47"/>
        <v/>
      </c>
      <c r="J180" s="63" t="str">
        <f t="shared" si="47"/>
        <v/>
      </c>
      <c r="K180" s="48" t="str">
        <f t="shared" si="40"/>
        <v/>
      </c>
      <c r="L180" s="67" t="str">
        <f t="shared" si="41"/>
        <v/>
      </c>
      <c r="M180" s="48" t="str">
        <f t="shared" si="42"/>
        <v/>
      </c>
      <c r="N180" s="49">
        <v>67</v>
      </c>
      <c r="O180" s="28"/>
      <c r="P180" s="47" t="str">
        <f t="shared" si="43"/>
        <v/>
      </c>
      <c r="Q180" s="24" t="str">
        <f t="shared" si="44"/>
        <v/>
      </c>
      <c r="R180" s="24" t="str">
        <f>IF($L180="","",VLOOKUP(Q180,LISTAS!$F$5:$G$1006,2,0))</f>
        <v/>
      </c>
      <c r="S180" s="36" t="str">
        <f t="shared" si="45"/>
        <v/>
      </c>
      <c r="T180" s="25" t="str">
        <f t="shared" si="48"/>
        <v/>
      </c>
      <c r="U180" s="25" t="str">
        <f t="shared" si="49"/>
        <v/>
      </c>
    </row>
    <row r="181" spans="2:21" ht="16.5" x14ac:dyDescent="0.3">
      <c r="B181" s="51"/>
      <c r="C181" s="51" t="str">
        <f>IF(B181="","",VLOOKUP(B181,LISTAS!$F$5:$G$1006,2,0))</f>
        <v/>
      </c>
      <c r="D181" s="52"/>
      <c r="E181" s="52"/>
      <c r="F181" s="52" t="str">
        <f t="shared" si="39"/>
        <v/>
      </c>
      <c r="G181" s="5"/>
      <c r="H181" s="48" t="str">
        <f t="shared" si="46"/>
        <v/>
      </c>
      <c r="I181" s="63" t="str">
        <f t="shared" si="47"/>
        <v/>
      </c>
      <c r="J181" s="63" t="str">
        <f t="shared" si="47"/>
        <v/>
      </c>
      <c r="K181" s="48" t="str">
        <f t="shared" si="40"/>
        <v/>
      </c>
      <c r="L181" s="67" t="str">
        <f t="shared" si="41"/>
        <v/>
      </c>
      <c r="M181" s="48" t="str">
        <f t="shared" si="42"/>
        <v/>
      </c>
      <c r="N181" s="49">
        <v>68</v>
      </c>
      <c r="O181" s="28"/>
      <c r="P181" s="47" t="str">
        <f t="shared" si="43"/>
        <v/>
      </c>
      <c r="Q181" s="24" t="str">
        <f t="shared" si="44"/>
        <v/>
      </c>
      <c r="R181" s="24" t="str">
        <f>IF($L181="","",VLOOKUP(Q181,LISTAS!$F$5:$G$1006,2,0))</f>
        <v/>
      </c>
      <c r="S181" s="36" t="str">
        <f t="shared" si="45"/>
        <v/>
      </c>
      <c r="T181" s="25" t="str">
        <f t="shared" si="48"/>
        <v/>
      </c>
      <c r="U181" s="25" t="str">
        <f t="shared" si="49"/>
        <v/>
      </c>
    </row>
    <row r="182" spans="2:21" ht="16.5" x14ac:dyDescent="0.3">
      <c r="B182" s="51"/>
      <c r="C182" s="51" t="str">
        <f>IF(B182="","",VLOOKUP(B182,LISTAS!$F$5:$G$1006,2,0))</f>
        <v/>
      </c>
      <c r="D182" s="52"/>
      <c r="E182" s="52"/>
      <c r="F182" s="52" t="str">
        <f t="shared" si="39"/>
        <v/>
      </c>
      <c r="G182" s="5"/>
      <c r="H182" s="48" t="str">
        <f t="shared" si="46"/>
        <v/>
      </c>
      <c r="I182" s="63" t="str">
        <f t="shared" si="47"/>
        <v/>
      </c>
      <c r="J182" s="63" t="str">
        <f t="shared" si="47"/>
        <v/>
      </c>
      <c r="K182" s="48" t="str">
        <f t="shared" si="40"/>
        <v/>
      </c>
      <c r="L182" s="67" t="str">
        <f t="shared" si="41"/>
        <v/>
      </c>
      <c r="M182" s="48" t="str">
        <f t="shared" si="42"/>
        <v/>
      </c>
      <c r="N182" s="49">
        <v>69</v>
      </c>
      <c r="O182" s="28"/>
      <c r="P182" s="47" t="str">
        <f t="shared" si="43"/>
        <v/>
      </c>
      <c r="Q182" s="24" t="str">
        <f t="shared" si="44"/>
        <v/>
      </c>
      <c r="R182" s="24" t="str">
        <f>IF($L182="","",VLOOKUP(Q182,LISTAS!$F$5:$G$1006,2,0))</f>
        <v/>
      </c>
      <c r="S182" s="36" t="str">
        <f t="shared" si="45"/>
        <v/>
      </c>
      <c r="T182" s="25" t="str">
        <f t="shared" si="48"/>
        <v/>
      </c>
      <c r="U182" s="25" t="str">
        <f t="shared" si="49"/>
        <v/>
      </c>
    </row>
    <row r="183" spans="2:21" ht="16.5" x14ac:dyDescent="0.3">
      <c r="B183" s="51"/>
      <c r="C183" s="51" t="str">
        <f>IF(B183="","",VLOOKUP(B183,LISTAS!$F$5:$G$1006,2,0))</f>
        <v/>
      </c>
      <c r="D183" s="52"/>
      <c r="E183" s="52"/>
      <c r="F183" s="52" t="str">
        <f t="shared" si="39"/>
        <v/>
      </c>
      <c r="G183" s="5"/>
      <c r="H183" s="48" t="str">
        <f t="shared" si="46"/>
        <v/>
      </c>
      <c r="I183" s="63" t="str">
        <f t="shared" si="47"/>
        <v/>
      </c>
      <c r="J183" s="63" t="str">
        <f t="shared" si="47"/>
        <v/>
      </c>
      <c r="K183" s="48" t="str">
        <f t="shared" si="40"/>
        <v/>
      </c>
      <c r="L183" s="67" t="str">
        <f t="shared" si="41"/>
        <v/>
      </c>
      <c r="M183" s="48" t="str">
        <f t="shared" si="42"/>
        <v/>
      </c>
      <c r="N183" s="49">
        <v>70</v>
      </c>
      <c r="O183" s="28"/>
      <c r="P183" s="47" t="str">
        <f t="shared" si="43"/>
        <v/>
      </c>
      <c r="Q183" s="24" t="str">
        <f t="shared" si="44"/>
        <v/>
      </c>
      <c r="R183" s="24" t="str">
        <f>IF($L183="","",VLOOKUP(Q183,LISTAS!$F$5:$G$1006,2,0))</f>
        <v/>
      </c>
      <c r="S183" s="36" t="str">
        <f t="shared" si="45"/>
        <v/>
      </c>
      <c r="T183" s="25" t="str">
        <f t="shared" si="48"/>
        <v/>
      </c>
      <c r="U183" s="25" t="str">
        <f t="shared" si="49"/>
        <v/>
      </c>
    </row>
    <row r="184" spans="2:21" ht="16.5" x14ac:dyDescent="0.3">
      <c r="B184" s="51"/>
      <c r="C184" s="51" t="str">
        <f>IF(B184="","",VLOOKUP(B184,LISTAS!$F$5:$G$1006,2,0))</f>
        <v/>
      </c>
      <c r="D184" s="52"/>
      <c r="E184" s="52"/>
      <c r="F184" s="52" t="str">
        <f t="shared" si="39"/>
        <v/>
      </c>
      <c r="G184" s="5"/>
      <c r="H184" s="48" t="str">
        <f t="shared" si="46"/>
        <v/>
      </c>
      <c r="I184" s="63" t="str">
        <f t="shared" si="47"/>
        <v/>
      </c>
      <c r="J184" s="63" t="str">
        <f t="shared" si="47"/>
        <v/>
      </c>
      <c r="K184" s="48" t="str">
        <f t="shared" si="40"/>
        <v/>
      </c>
      <c r="L184" s="67" t="str">
        <f t="shared" si="41"/>
        <v/>
      </c>
      <c r="M184" s="48" t="str">
        <f t="shared" si="42"/>
        <v/>
      </c>
      <c r="N184" s="49">
        <v>71</v>
      </c>
      <c r="O184" s="28"/>
      <c r="P184" s="47" t="str">
        <f t="shared" si="43"/>
        <v/>
      </c>
      <c r="Q184" s="24" t="str">
        <f t="shared" si="44"/>
        <v/>
      </c>
      <c r="R184" s="24" t="str">
        <f>IF($L184="","",VLOOKUP(Q184,LISTAS!$F$5:$G$1006,2,0))</f>
        <v/>
      </c>
      <c r="S184" s="36" t="str">
        <f t="shared" si="45"/>
        <v/>
      </c>
      <c r="T184" s="25" t="str">
        <f t="shared" si="48"/>
        <v/>
      </c>
      <c r="U184" s="25" t="str">
        <f t="shared" si="49"/>
        <v/>
      </c>
    </row>
    <row r="185" spans="2:21" ht="16.5" x14ac:dyDescent="0.3">
      <c r="B185" s="51"/>
      <c r="C185" s="51" t="str">
        <f>IF(B185="","",VLOOKUP(B185,LISTAS!$F$5:$G$1006,2,0))</f>
        <v/>
      </c>
      <c r="D185" s="52"/>
      <c r="E185" s="52"/>
      <c r="F185" s="52" t="str">
        <f t="shared" si="39"/>
        <v/>
      </c>
      <c r="G185" s="5"/>
      <c r="H185" s="48" t="str">
        <f t="shared" si="46"/>
        <v/>
      </c>
      <c r="I185" s="63" t="str">
        <f t="shared" si="47"/>
        <v/>
      </c>
      <c r="J185" s="63" t="str">
        <f t="shared" si="47"/>
        <v/>
      </c>
      <c r="K185" s="48" t="str">
        <f t="shared" si="40"/>
        <v/>
      </c>
      <c r="L185" s="67" t="str">
        <f t="shared" si="41"/>
        <v/>
      </c>
      <c r="M185" s="48" t="str">
        <f t="shared" si="42"/>
        <v/>
      </c>
      <c r="N185" s="49">
        <v>72</v>
      </c>
      <c r="O185" s="28"/>
      <c r="P185" s="47" t="str">
        <f t="shared" si="43"/>
        <v/>
      </c>
      <c r="Q185" s="24" t="str">
        <f t="shared" si="44"/>
        <v/>
      </c>
      <c r="R185" s="24" t="str">
        <f>IF($L185="","",VLOOKUP(Q185,LISTAS!$F$5:$G$1006,2,0))</f>
        <v/>
      </c>
      <c r="S185" s="36" t="str">
        <f t="shared" si="45"/>
        <v/>
      </c>
      <c r="T185" s="25" t="str">
        <f t="shared" si="48"/>
        <v/>
      </c>
      <c r="U185" s="25" t="str">
        <f t="shared" si="49"/>
        <v/>
      </c>
    </row>
    <row r="186" spans="2:21" ht="16.5" x14ac:dyDescent="0.3">
      <c r="B186" s="51"/>
      <c r="C186" s="51" t="str">
        <f>IF(B186="","",VLOOKUP(B186,LISTAS!$F$5:$G$1006,2,0))</f>
        <v/>
      </c>
      <c r="D186" s="52"/>
      <c r="E186" s="52"/>
      <c r="F186" s="52" t="str">
        <f t="shared" si="39"/>
        <v/>
      </c>
      <c r="G186" s="5"/>
      <c r="H186" s="48" t="str">
        <f t="shared" si="46"/>
        <v/>
      </c>
      <c r="I186" s="63" t="str">
        <f t="shared" si="47"/>
        <v/>
      </c>
      <c r="J186" s="63" t="str">
        <f t="shared" si="47"/>
        <v/>
      </c>
      <c r="K186" s="48" t="str">
        <f t="shared" si="40"/>
        <v/>
      </c>
      <c r="L186" s="67" t="str">
        <f t="shared" si="41"/>
        <v/>
      </c>
      <c r="M186" s="48" t="str">
        <f t="shared" si="42"/>
        <v/>
      </c>
      <c r="N186" s="49">
        <v>73</v>
      </c>
      <c r="O186" s="28"/>
      <c r="P186" s="47" t="str">
        <f t="shared" si="43"/>
        <v/>
      </c>
      <c r="Q186" s="24" t="str">
        <f t="shared" si="44"/>
        <v/>
      </c>
      <c r="R186" s="24" t="str">
        <f>IF($L186="","",VLOOKUP(Q186,LISTAS!$F$5:$G$1006,2,0))</f>
        <v/>
      </c>
      <c r="S186" s="36" t="str">
        <f t="shared" si="45"/>
        <v/>
      </c>
      <c r="T186" s="25" t="str">
        <f t="shared" si="48"/>
        <v/>
      </c>
      <c r="U186" s="25" t="str">
        <f t="shared" si="49"/>
        <v/>
      </c>
    </row>
    <row r="187" spans="2:21" ht="16.5" x14ac:dyDescent="0.3">
      <c r="B187" s="51"/>
      <c r="C187" s="51" t="str">
        <f>IF(B187="","",VLOOKUP(B187,LISTAS!$F$5:$G$1006,2,0))</f>
        <v/>
      </c>
      <c r="D187" s="52"/>
      <c r="E187" s="52"/>
      <c r="F187" s="52" t="str">
        <f t="shared" si="39"/>
        <v/>
      </c>
      <c r="G187" s="5"/>
      <c r="H187" s="48" t="str">
        <f t="shared" si="46"/>
        <v/>
      </c>
      <c r="I187" s="63" t="str">
        <f t="shared" si="47"/>
        <v/>
      </c>
      <c r="J187" s="63" t="str">
        <f t="shared" si="47"/>
        <v/>
      </c>
      <c r="K187" s="48" t="str">
        <f t="shared" si="40"/>
        <v/>
      </c>
      <c r="L187" s="67" t="str">
        <f t="shared" si="41"/>
        <v/>
      </c>
      <c r="M187" s="48" t="str">
        <f t="shared" si="42"/>
        <v/>
      </c>
      <c r="N187" s="49">
        <v>74</v>
      </c>
      <c r="O187" s="28"/>
      <c r="P187" s="47" t="str">
        <f t="shared" si="43"/>
        <v/>
      </c>
      <c r="Q187" s="24" t="str">
        <f t="shared" si="44"/>
        <v/>
      </c>
      <c r="R187" s="24" t="str">
        <f>IF($L187="","",VLOOKUP(Q187,LISTAS!$F$5:$G$1006,2,0))</f>
        <v/>
      </c>
      <c r="S187" s="36" t="str">
        <f t="shared" si="45"/>
        <v/>
      </c>
      <c r="T187" s="25" t="str">
        <f t="shared" si="48"/>
        <v/>
      </c>
      <c r="U187" s="25" t="str">
        <f t="shared" si="49"/>
        <v/>
      </c>
    </row>
    <row r="188" spans="2:21" ht="16.5" x14ac:dyDescent="0.3">
      <c r="B188" s="51"/>
      <c r="C188" s="51" t="str">
        <f>IF(B188="","",VLOOKUP(B188,LISTAS!$F$5:$G$1006,2,0))</f>
        <v/>
      </c>
      <c r="D188" s="52"/>
      <c r="E188" s="52"/>
      <c r="F188" s="52" t="str">
        <f t="shared" si="39"/>
        <v/>
      </c>
      <c r="G188" s="5"/>
      <c r="H188" s="48" t="str">
        <f t="shared" si="46"/>
        <v/>
      </c>
      <c r="I188" s="63" t="str">
        <f t="shared" si="47"/>
        <v/>
      </c>
      <c r="J188" s="63" t="str">
        <f t="shared" si="47"/>
        <v/>
      </c>
      <c r="K188" s="48" t="str">
        <f t="shared" si="40"/>
        <v/>
      </c>
      <c r="L188" s="67" t="str">
        <f t="shared" si="41"/>
        <v/>
      </c>
      <c r="M188" s="48" t="str">
        <f t="shared" si="42"/>
        <v/>
      </c>
      <c r="N188" s="49">
        <v>75</v>
      </c>
      <c r="O188" s="28"/>
      <c r="P188" s="47" t="str">
        <f t="shared" si="43"/>
        <v/>
      </c>
      <c r="Q188" s="24" t="str">
        <f t="shared" si="44"/>
        <v/>
      </c>
      <c r="R188" s="24" t="str">
        <f>IF($L188="","",VLOOKUP(Q188,LISTAS!$F$5:$G$1006,2,0))</f>
        <v/>
      </c>
      <c r="S188" s="36" t="str">
        <f t="shared" si="45"/>
        <v/>
      </c>
      <c r="T188" s="25" t="str">
        <f t="shared" si="48"/>
        <v/>
      </c>
      <c r="U188" s="25" t="str">
        <f t="shared" si="49"/>
        <v/>
      </c>
    </row>
    <row r="189" spans="2:21" ht="16.5" x14ac:dyDescent="0.3">
      <c r="B189" s="51"/>
      <c r="C189" s="51" t="str">
        <f>IF(B189="","",VLOOKUP(B189,LISTAS!$F$5:$G$1006,2,0))</f>
        <v/>
      </c>
      <c r="D189" s="52"/>
      <c r="E189" s="52"/>
      <c r="F189" s="52" t="str">
        <f t="shared" si="39"/>
        <v/>
      </c>
      <c r="G189" s="5"/>
      <c r="H189" s="48" t="str">
        <f t="shared" si="46"/>
        <v/>
      </c>
      <c r="I189" s="63" t="str">
        <f t="shared" si="47"/>
        <v/>
      </c>
      <c r="J189" s="63" t="str">
        <f t="shared" si="47"/>
        <v/>
      </c>
      <c r="K189" s="48" t="str">
        <f t="shared" si="40"/>
        <v/>
      </c>
      <c r="L189" s="67" t="str">
        <f t="shared" si="41"/>
        <v/>
      </c>
      <c r="M189" s="48" t="str">
        <f t="shared" si="42"/>
        <v/>
      </c>
      <c r="N189" s="49">
        <v>76</v>
      </c>
      <c r="O189" s="28"/>
      <c r="P189" s="47" t="str">
        <f t="shared" si="43"/>
        <v/>
      </c>
      <c r="Q189" s="24" t="str">
        <f t="shared" si="44"/>
        <v/>
      </c>
      <c r="R189" s="24" t="str">
        <f>IF($L189="","",VLOOKUP(Q189,LISTAS!$F$5:$G$1006,2,0))</f>
        <v/>
      </c>
      <c r="S189" s="36" t="str">
        <f t="shared" si="45"/>
        <v/>
      </c>
      <c r="T189" s="25" t="str">
        <f t="shared" si="48"/>
        <v/>
      </c>
      <c r="U189" s="25" t="str">
        <f t="shared" si="49"/>
        <v/>
      </c>
    </row>
    <row r="190" spans="2:21" ht="16.5" x14ac:dyDescent="0.3">
      <c r="B190" s="51"/>
      <c r="C190" s="51" t="str">
        <f>IF(B190="","",VLOOKUP(B190,LISTAS!$F$5:$G$1006,2,0))</f>
        <v/>
      </c>
      <c r="D190" s="52"/>
      <c r="E190" s="52"/>
      <c r="F190" s="52" t="str">
        <f t="shared" si="39"/>
        <v/>
      </c>
      <c r="G190" s="5"/>
      <c r="H190" s="48" t="str">
        <f t="shared" si="46"/>
        <v/>
      </c>
      <c r="I190" s="63" t="str">
        <f t="shared" si="47"/>
        <v/>
      </c>
      <c r="J190" s="63" t="str">
        <f t="shared" si="47"/>
        <v/>
      </c>
      <c r="K190" s="48" t="str">
        <f t="shared" si="40"/>
        <v/>
      </c>
      <c r="L190" s="67" t="str">
        <f t="shared" si="41"/>
        <v/>
      </c>
      <c r="M190" s="48" t="str">
        <f t="shared" si="42"/>
        <v/>
      </c>
      <c r="N190" s="49">
        <v>77</v>
      </c>
      <c r="O190" s="28"/>
      <c r="P190" s="47" t="str">
        <f t="shared" si="43"/>
        <v/>
      </c>
      <c r="Q190" s="24" t="str">
        <f t="shared" si="44"/>
        <v/>
      </c>
      <c r="R190" s="24" t="str">
        <f>IF($L190="","",VLOOKUP(Q190,LISTAS!$F$5:$G$1006,2,0))</f>
        <v/>
      </c>
      <c r="S190" s="36" t="str">
        <f t="shared" si="45"/>
        <v/>
      </c>
      <c r="T190" s="25" t="str">
        <f t="shared" si="48"/>
        <v/>
      </c>
      <c r="U190" s="25" t="str">
        <f t="shared" si="49"/>
        <v/>
      </c>
    </row>
    <row r="191" spans="2:21" ht="16.5" x14ac:dyDescent="0.3">
      <c r="B191" s="51"/>
      <c r="C191" s="51" t="str">
        <f>IF(B191="","",VLOOKUP(B191,LISTAS!$F$5:$G$1006,2,0))</f>
        <v/>
      </c>
      <c r="D191" s="52"/>
      <c r="E191" s="52"/>
      <c r="F191" s="52" t="str">
        <f t="shared" si="39"/>
        <v/>
      </c>
      <c r="G191" s="5"/>
      <c r="H191" s="48" t="str">
        <f t="shared" si="46"/>
        <v/>
      </c>
      <c r="I191" s="63" t="str">
        <f t="shared" si="47"/>
        <v/>
      </c>
      <c r="J191" s="63" t="str">
        <f t="shared" si="47"/>
        <v/>
      </c>
      <c r="K191" s="48" t="str">
        <f t="shared" si="40"/>
        <v/>
      </c>
      <c r="L191" s="67" t="str">
        <f t="shared" si="41"/>
        <v/>
      </c>
      <c r="M191" s="48" t="str">
        <f t="shared" si="42"/>
        <v/>
      </c>
      <c r="N191" s="49">
        <v>78</v>
      </c>
      <c r="O191" s="28"/>
      <c r="P191" s="47" t="str">
        <f t="shared" si="43"/>
        <v/>
      </c>
      <c r="Q191" s="24" t="str">
        <f t="shared" si="44"/>
        <v/>
      </c>
      <c r="R191" s="24" t="str">
        <f>IF($L191="","",VLOOKUP(Q191,LISTAS!$F$5:$G$1006,2,0))</f>
        <v/>
      </c>
      <c r="S191" s="36" t="str">
        <f t="shared" si="45"/>
        <v/>
      </c>
      <c r="T191" s="25" t="str">
        <f t="shared" si="48"/>
        <v/>
      </c>
      <c r="U191" s="25" t="str">
        <f t="shared" si="49"/>
        <v/>
      </c>
    </row>
    <row r="192" spans="2:21" ht="16.5" x14ac:dyDescent="0.3">
      <c r="B192" s="51"/>
      <c r="C192" s="51" t="str">
        <f>IF(B192="","",VLOOKUP(B192,LISTAS!$F$5:$G$1006,2,0))</f>
        <v/>
      </c>
      <c r="D192" s="52"/>
      <c r="E192" s="52"/>
      <c r="F192" s="52" t="str">
        <f t="shared" si="39"/>
        <v/>
      </c>
      <c r="G192" s="5"/>
      <c r="H192" s="48" t="str">
        <f t="shared" si="46"/>
        <v/>
      </c>
      <c r="I192" s="63" t="str">
        <f t="shared" si="47"/>
        <v/>
      </c>
      <c r="J192" s="63" t="str">
        <f t="shared" si="47"/>
        <v/>
      </c>
      <c r="K192" s="48" t="str">
        <f t="shared" si="40"/>
        <v/>
      </c>
      <c r="L192" s="67" t="str">
        <f t="shared" si="41"/>
        <v/>
      </c>
      <c r="M192" s="48" t="str">
        <f t="shared" si="42"/>
        <v/>
      </c>
      <c r="N192" s="49">
        <v>79</v>
      </c>
      <c r="O192" s="28"/>
      <c r="P192" s="47" t="str">
        <f t="shared" si="43"/>
        <v/>
      </c>
      <c r="Q192" s="24" t="str">
        <f t="shared" si="44"/>
        <v/>
      </c>
      <c r="R192" s="24" t="str">
        <f>IF($L192="","",VLOOKUP(Q192,LISTAS!$F$5:$G$1006,2,0))</f>
        <v/>
      </c>
      <c r="S192" s="36" t="str">
        <f t="shared" si="45"/>
        <v/>
      </c>
      <c r="T192" s="25" t="str">
        <f t="shared" si="48"/>
        <v/>
      </c>
      <c r="U192" s="25" t="str">
        <f t="shared" si="49"/>
        <v/>
      </c>
    </row>
    <row r="193" spans="2:21" ht="16.5" x14ac:dyDescent="0.3">
      <c r="B193" s="51"/>
      <c r="C193" s="51" t="str">
        <f>IF(B193="","",VLOOKUP(B193,LISTAS!$F$5:$G$1006,2,0))</f>
        <v/>
      </c>
      <c r="D193" s="52"/>
      <c r="E193" s="52"/>
      <c r="F193" s="52" t="str">
        <f t="shared" si="39"/>
        <v/>
      </c>
      <c r="G193" s="5"/>
      <c r="H193" s="48" t="str">
        <f t="shared" si="46"/>
        <v/>
      </c>
      <c r="I193" s="63" t="str">
        <f t="shared" si="47"/>
        <v/>
      </c>
      <c r="J193" s="63" t="str">
        <f t="shared" si="47"/>
        <v/>
      </c>
      <c r="K193" s="48" t="str">
        <f t="shared" si="40"/>
        <v/>
      </c>
      <c r="L193" s="67" t="str">
        <f t="shared" si="41"/>
        <v/>
      </c>
      <c r="M193" s="48" t="str">
        <f t="shared" si="42"/>
        <v/>
      </c>
      <c r="N193" s="49">
        <v>80</v>
      </c>
      <c r="O193" s="28"/>
      <c r="P193" s="47" t="str">
        <f t="shared" si="43"/>
        <v/>
      </c>
      <c r="Q193" s="24" t="str">
        <f t="shared" si="44"/>
        <v/>
      </c>
      <c r="R193" s="24" t="str">
        <f>IF($L193="","",VLOOKUP(Q193,LISTAS!$F$5:$G$1006,2,0))</f>
        <v/>
      </c>
      <c r="S193" s="36" t="str">
        <f t="shared" si="45"/>
        <v/>
      </c>
      <c r="T193" s="25" t="str">
        <f t="shared" si="48"/>
        <v/>
      </c>
      <c r="U193" s="25" t="str">
        <f t="shared" si="49"/>
        <v/>
      </c>
    </row>
    <row r="194" spans="2:21" ht="16.5" x14ac:dyDescent="0.3">
      <c r="B194" s="51"/>
      <c r="C194" s="51" t="str">
        <f>IF(B194="","",VLOOKUP(B194,LISTAS!$F$5:$G$1006,2,0))</f>
        <v/>
      </c>
      <c r="D194" s="52"/>
      <c r="E194" s="52"/>
      <c r="F194" s="52" t="str">
        <f t="shared" si="39"/>
        <v/>
      </c>
      <c r="G194" s="5"/>
      <c r="H194" s="48" t="str">
        <f t="shared" si="46"/>
        <v/>
      </c>
      <c r="I194" s="63" t="str">
        <f t="shared" si="47"/>
        <v/>
      </c>
      <c r="J194" s="63" t="str">
        <f t="shared" si="47"/>
        <v/>
      </c>
      <c r="K194" s="48" t="str">
        <f t="shared" si="40"/>
        <v/>
      </c>
      <c r="L194" s="67" t="str">
        <f t="shared" si="41"/>
        <v/>
      </c>
      <c r="M194" s="48" t="str">
        <f t="shared" si="42"/>
        <v/>
      </c>
      <c r="N194" s="49">
        <v>81</v>
      </c>
      <c r="O194" s="28"/>
      <c r="P194" s="47" t="str">
        <f t="shared" si="43"/>
        <v/>
      </c>
      <c r="Q194" s="24" t="str">
        <f t="shared" si="44"/>
        <v/>
      </c>
      <c r="R194" s="24" t="str">
        <f>IF($L194="","",VLOOKUP(Q194,LISTAS!$F$5:$G$1006,2,0))</f>
        <v/>
      </c>
      <c r="S194" s="36" t="str">
        <f t="shared" si="45"/>
        <v/>
      </c>
      <c r="T194" s="25" t="str">
        <f t="shared" si="48"/>
        <v/>
      </c>
      <c r="U194" s="25" t="str">
        <f t="shared" si="49"/>
        <v/>
      </c>
    </row>
    <row r="195" spans="2:21" ht="16.5" x14ac:dyDescent="0.3">
      <c r="B195" s="51"/>
      <c r="C195" s="51" t="str">
        <f>IF(B195="","",VLOOKUP(B195,LISTAS!$F$5:$G$1006,2,0))</f>
        <v/>
      </c>
      <c r="D195" s="52"/>
      <c r="E195" s="52"/>
      <c r="F195" s="52" t="str">
        <f t="shared" si="39"/>
        <v/>
      </c>
      <c r="G195" s="5"/>
      <c r="H195" s="48" t="str">
        <f t="shared" si="46"/>
        <v/>
      </c>
      <c r="I195" s="63" t="str">
        <f t="shared" si="47"/>
        <v/>
      </c>
      <c r="J195" s="63" t="str">
        <f t="shared" si="47"/>
        <v/>
      </c>
      <c r="K195" s="48" t="str">
        <f t="shared" si="40"/>
        <v/>
      </c>
      <c r="L195" s="67" t="str">
        <f t="shared" si="41"/>
        <v/>
      </c>
      <c r="M195" s="48" t="str">
        <f t="shared" si="42"/>
        <v/>
      </c>
      <c r="N195" s="49">
        <v>82</v>
      </c>
      <c r="O195" s="28"/>
      <c r="P195" s="47" t="str">
        <f t="shared" si="43"/>
        <v/>
      </c>
      <c r="Q195" s="24" t="str">
        <f t="shared" si="44"/>
        <v/>
      </c>
      <c r="R195" s="24" t="str">
        <f>IF($L195="","",VLOOKUP(Q195,LISTAS!$F$5:$G$1006,2,0))</f>
        <v/>
      </c>
      <c r="S195" s="36" t="str">
        <f t="shared" si="45"/>
        <v/>
      </c>
      <c r="T195" s="25" t="str">
        <f t="shared" si="48"/>
        <v/>
      </c>
      <c r="U195" s="25" t="str">
        <f t="shared" si="49"/>
        <v/>
      </c>
    </row>
    <row r="196" spans="2:21" ht="16.5" x14ac:dyDescent="0.3">
      <c r="B196" s="51"/>
      <c r="C196" s="51" t="str">
        <f>IF(B196="","",VLOOKUP(B196,LISTAS!$F$5:$G$1006,2,0))</f>
        <v/>
      </c>
      <c r="D196" s="52"/>
      <c r="E196" s="52"/>
      <c r="F196" s="52" t="str">
        <f t="shared" si="39"/>
        <v/>
      </c>
      <c r="G196" s="5"/>
      <c r="H196" s="48" t="str">
        <f t="shared" si="46"/>
        <v/>
      </c>
      <c r="I196" s="63" t="str">
        <f t="shared" si="47"/>
        <v/>
      </c>
      <c r="J196" s="63" t="str">
        <f t="shared" si="47"/>
        <v/>
      </c>
      <c r="K196" s="48" t="str">
        <f t="shared" si="40"/>
        <v/>
      </c>
      <c r="L196" s="67" t="str">
        <f t="shared" si="41"/>
        <v/>
      </c>
      <c r="M196" s="48" t="str">
        <f t="shared" si="42"/>
        <v/>
      </c>
      <c r="N196" s="49">
        <v>83</v>
      </c>
      <c r="O196" s="28"/>
      <c r="P196" s="47" t="str">
        <f t="shared" si="43"/>
        <v/>
      </c>
      <c r="Q196" s="24" t="str">
        <f t="shared" si="44"/>
        <v/>
      </c>
      <c r="R196" s="24" t="str">
        <f>IF($L196="","",VLOOKUP(Q196,LISTAS!$F$5:$G$1006,2,0))</f>
        <v/>
      </c>
      <c r="S196" s="36" t="str">
        <f t="shared" si="45"/>
        <v/>
      </c>
      <c r="T196" s="25" t="str">
        <f t="shared" si="48"/>
        <v/>
      </c>
      <c r="U196" s="25" t="str">
        <f t="shared" si="49"/>
        <v/>
      </c>
    </row>
    <row r="197" spans="2:21" ht="16.5" x14ac:dyDescent="0.3">
      <c r="B197" s="51"/>
      <c r="C197" s="51" t="str">
        <f>IF(B197="","",VLOOKUP(B197,LISTAS!$F$5:$G$1006,2,0))</f>
        <v/>
      </c>
      <c r="D197" s="52"/>
      <c r="E197" s="52"/>
      <c r="F197" s="52" t="str">
        <f t="shared" si="39"/>
        <v/>
      </c>
      <c r="G197" s="5"/>
      <c r="H197" s="48" t="str">
        <f t="shared" si="46"/>
        <v/>
      </c>
      <c r="I197" s="63" t="str">
        <f t="shared" si="47"/>
        <v/>
      </c>
      <c r="J197" s="63" t="str">
        <f t="shared" si="47"/>
        <v/>
      </c>
      <c r="K197" s="48" t="str">
        <f t="shared" si="40"/>
        <v/>
      </c>
      <c r="L197" s="67" t="str">
        <f t="shared" si="41"/>
        <v/>
      </c>
      <c r="M197" s="48" t="str">
        <f t="shared" si="42"/>
        <v/>
      </c>
      <c r="N197" s="49">
        <v>84</v>
      </c>
      <c r="O197" s="28"/>
      <c r="P197" s="47" t="str">
        <f t="shared" si="43"/>
        <v/>
      </c>
      <c r="Q197" s="24" t="str">
        <f t="shared" si="44"/>
        <v/>
      </c>
      <c r="R197" s="24" t="str">
        <f>IF($L197="","",VLOOKUP(Q197,LISTAS!$F$5:$G$1006,2,0))</f>
        <v/>
      </c>
      <c r="S197" s="36" t="str">
        <f t="shared" si="45"/>
        <v/>
      </c>
      <c r="T197" s="25" t="str">
        <f t="shared" si="48"/>
        <v/>
      </c>
      <c r="U197" s="25" t="str">
        <f t="shared" si="49"/>
        <v/>
      </c>
    </row>
    <row r="198" spans="2:21" ht="16.5" x14ac:dyDescent="0.3">
      <c r="B198" s="51"/>
      <c r="C198" s="51" t="str">
        <f>IF(B198="","",VLOOKUP(B198,LISTAS!$F$5:$G$1006,2,0))</f>
        <v/>
      </c>
      <c r="D198" s="52"/>
      <c r="E198" s="52"/>
      <c r="F198" s="52" t="str">
        <f t="shared" si="39"/>
        <v/>
      </c>
      <c r="G198" s="5"/>
      <c r="H198" s="48" t="str">
        <f t="shared" si="46"/>
        <v/>
      </c>
      <c r="I198" s="63" t="str">
        <f t="shared" si="47"/>
        <v/>
      </c>
      <c r="J198" s="63" t="str">
        <f t="shared" si="47"/>
        <v/>
      </c>
      <c r="K198" s="48" t="str">
        <f t="shared" si="40"/>
        <v/>
      </c>
      <c r="L198" s="67" t="str">
        <f t="shared" si="41"/>
        <v/>
      </c>
      <c r="M198" s="48" t="str">
        <f t="shared" si="42"/>
        <v/>
      </c>
      <c r="N198" s="49">
        <v>85</v>
      </c>
      <c r="O198" s="28"/>
      <c r="P198" s="47" t="str">
        <f t="shared" si="43"/>
        <v/>
      </c>
      <c r="Q198" s="24" t="str">
        <f t="shared" si="44"/>
        <v/>
      </c>
      <c r="R198" s="24" t="str">
        <f>IF($L198="","",VLOOKUP(Q198,LISTAS!$F$5:$G$1006,2,0))</f>
        <v/>
      </c>
      <c r="S198" s="36" t="str">
        <f t="shared" si="45"/>
        <v/>
      </c>
      <c r="T198" s="25" t="str">
        <f t="shared" si="48"/>
        <v/>
      </c>
      <c r="U198" s="25" t="str">
        <f t="shared" si="49"/>
        <v/>
      </c>
    </row>
    <row r="199" spans="2:21" ht="16.5" x14ac:dyDescent="0.3">
      <c r="B199" s="51"/>
      <c r="C199" s="51" t="str">
        <f>IF(B199="","",VLOOKUP(B199,LISTAS!$F$5:$G$1006,2,0))</f>
        <v/>
      </c>
      <c r="D199" s="52"/>
      <c r="E199" s="52"/>
      <c r="F199" s="52" t="str">
        <f t="shared" si="39"/>
        <v/>
      </c>
      <c r="G199" s="5"/>
      <c r="H199" s="48" t="str">
        <f t="shared" si="46"/>
        <v/>
      </c>
      <c r="I199" s="63" t="str">
        <f t="shared" si="47"/>
        <v/>
      </c>
      <c r="J199" s="63" t="str">
        <f t="shared" si="47"/>
        <v/>
      </c>
      <c r="K199" s="48" t="str">
        <f t="shared" si="40"/>
        <v/>
      </c>
      <c r="L199" s="67" t="str">
        <f t="shared" si="41"/>
        <v/>
      </c>
      <c r="M199" s="48" t="str">
        <f t="shared" si="42"/>
        <v/>
      </c>
      <c r="N199" s="49">
        <v>86</v>
      </c>
      <c r="O199" s="28"/>
      <c r="P199" s="47" t="str">
        <f t="shared" si="43"/>
        <v/>
      </c>
      <c r="Q199" s="24" t="str">
        <f t="shared" si="44"/>
        <v/>
      </c>
      <c r="R199" s="24" t="str">
        <f>IF($L199="","",VLOOKUP(Q199,LISTAS!$F$5:$G$1006,2,0))</f>
        <v/>
      </c>
      <c r="S199" s="36" t="str">
        <f t="shared" si="45"/>
        <v/>
      </c>
      <c r="T199" s="25" t="str">
        <f t="shared" si="48"/>
        <v/>
      </c>
      <c r="U199" s="25" t="str">
        <f t="shared" si="49"/>
        <v/>
      </c>
    </row>
    <row r="200" spans="2:21" ht="16.5" x14ac:dyDescent="0.3">
      <c r="B200" s="51"/>
      <c r="C200" s="51" t="str">
        <f>IF(B200="","",VLOOKUP(B200,LISTAS!$F$5:$G$1006,2,0))</f>
        <v/>
      </c>
      <c r="D200" s="52"/>
      <c r="E200" s="52"/>
      <c r="F200" s="52" t="str">
        <f t="shared" si="39"/>
        <v/>
      </c>
      <c r="G200" s="5"/>
      <c r="H200" s="48" t="str">
        <f t="shared" si="46"/>
        <v/>
      </c>
      <c r="I200" s="63" t="str">
        <f t="shared" si="47"/>
        <v/>
      </c>
      <c r="J200" s="63" t="str">
        <f t="shared" si="47"/>
        <v/>
      </c>
      <c r="K200" s="48" t="str">
        <f t="shared" si="40"/>
        <v/>
      </c>
      <c r="L200" s="67" t="str">
        <f t="shared" si="41"/>
        <v/>
      </c>
      <c r="M200" s="48" t="str">
        <f t="shared" si="42"/>
        <v/>
      </c>
      <c r="N200" s="49">
        <v>87</v>
      </c>
      <c r="O200" s="28"/>
      <c r="P200" s="47" t="str">
        <f t="shared" si="43"/>
        <v/>
      </c>
      <c r="Q200" s="24" t="str">
        <f t="shared" si="44"/>
        <v/>
      </c>
      <c r="R200" s="24" t="str">
        <f>IF($L200="","",VLOOKUP(Q200,LISTAS!$F$5:$G$1006,2,0))</f>
        <v/>
      </c>
      <c r="S200" s="36" t="str">
        <f t="shared" si="45"/>
        <v/>
      </c>
      <c r="T200" s="25" t="str">
        <f t="shared" si="48"/>
        <v/>
      </c>
      <c r="U200" s="25" t="str">
        <f t="shared" si="49"/>
        <v/>
      </c>
    </row>
    <row r="201" spans="2:21" ht="16.5" x14ac:dyDescent="0.3">
      <c r="B201" s="51"/>
      <c r="C201" s="51" t="str">
        <f>IF(B201="","",VLOOKUP(B201,LISTAS!$F$5:$G$1006,2,0))</f>
        <v/>
      </c>
      <c r="D201" s="52"/>
      <c r="E201" s="52"/>
      <c r="F201" s="52" t="str">
        <f t="shared" si="39"/>
        <v/>
      </c>
      <c r="G201" s="5"/>
      <c r="H201" s="48" t="str">
        <f t="shared" si="46"/>
        <v/>
      </c>
      <c r="I201" s="63" t="str">
        <f t="shared" si="47"/>
        <v/>
      </c>
      <c r="J201" s="63" t="str">
        <f t="shared" si="47"/>
        <v/>
      </c>
      <c r="K201" s="48" t="str">
        <f t="shared" si="40"/>
        <v/>
      </c>
      <c r="L201" s="67" t="str">
        <f t="shared" si="41"/>
        <v/>
      </c>
      <c r="M201" s="48" t="str">
        <f t="shared" si="42"/>
        <v/>
      </c>
      <c r="N201" s="49">
        <v>88</v>
      </c>
      <c r="O201" s="28"/>
      <c r="P201" s="47" t="str">
        <f t="shared" si="43"/>
        <v/>
      </c>
      <c r="Q201" s="24" t="str">
        <f t="shared" si="44"/>
        <v/>
      </c>
      <c r="R201" s="24" t="str">
        <f>IF($L201="","",VLOOKUP(Q201,LISTAS!$F$5:$G$1006,2,0))</f>
        <v/>
      </c>
      <c r="S201" s="36" t="str">
        <f t="shared" si="45"/>
        <v/>
      </c>
      <c r="T201" s="25" t="str">
        <f t="shared" si="48"/>
        <v/>
      </c>
      <c r="U201" s="25" t="str">
        <f t="shared" si="49"/>
        <v/>
      </c>
    </row>
    <row r="202" spans="2:21" ht="16.5" x14ac:dyDescent="0.3">
      <c r="B202" s="51"/>
      <c r="C202" s="51" t="str">
        <f>IF(B202="","",VLOOKUP(B202,LISTAS!$F$5:$G$1006,2,0))</f>
        <v/>
      </c>
      <c r="D202" s="52"/>
      <c r="E202" s="52"/>
      <c r="F202" s="52" t="str">
        <f t="shared" si="39"/>
        <v/>
      </c>
      <c r="G202" s="5"/>
      <c r="H202" s="48" t="str">
        <f t="shared" si="46"/>
        <v/>
      </c>
      <c r="I202" s="63" t="str">
        <f t="shared" si="47"/>
        <v/>
      </c>
      <c r="J202" s="63" t="str">
        <f t="shared" si="47"/>
        <v/>
      </c>
      <c r="K202" s="48" t="str">
        <f t="shared" si="40"/>
        <v/>
      </c>
      <c r="L202" s="67" t="str">
        <f t="shared" si="41"/>
        <v/>
      </c>
      <c r="M202" s="48" t="str">
        <f t="shared" si="42"/>
        <v/>
      </c>
      <c r="N202" s="49">
        <v>89</v>
      </c>
      <c r="O202" s="28"/>
      <c r="P202" s="47" t="str">
        <f t="shared" si="43"/>
        <v/>
      </c>
      <c r="Q202" s="24" t="str">
        <f t="shared" si="44"/>
        <v/>
      </c>
      <c r="R202" s="24" t="str">
        <f>IF($L202="","",VLOOKUP(Q202,LISTAS!$F$5:$G$1006,2,0))</f>
        <v/>
      </c>
      <c r="S202" s="36" t="str">
        <f t="shared" si="45"/>
        <v/>
      </c>
      <c r="T202" s="25" t="str">
        <f t="shared" si="48"/>
        <v/>
      </c>
      <c r="U202" s="25" t="str">
        <f t="shared" si="49"/>
        <v/>
      </c>
    </row>
    <row r="203" spans="2:21" ht="16.5" x14ac:dyDescent="0.3">
      <c r="B203" s="51"/>
      <c r="C203" s="51" t="str">
        <f>IF(B203="","",VLOOKUP(B203,LISTAS!$F$5:$G$1006,2,0))</f>
        <v/>
      </c>
      <c r="D203" s="52"/>
      <c r="E203" s="52"/>
      <c r="F203" s="52" t="str">
        <f t="shared" si="39"/>
        <v/>
      </c>
      <c r="G203" s="5"/>
      <c r="H203" s="48" t="str">
        <f t="shared" si="46"/>
        <v/>
      </c>
      <c r="I203" s="63" t="str">
        <f t="shared" si="47"/>
        <v/>
      </c>
      <c r="J203" s="63" t="str">
        <f t="shared" si="47"/>
        <v/>
      </c>
      <c r="K203" s="48" t="str">
        <f t="shared" si="40"/>
        <v/>
      </c>
      <c r="L203" s="67" t="str">
        <f t="shared" si="41"/>
        <v/>
      </c>
      <c r="M203" s="48" t="str">
        <f t="shared" si="42"/>
        <v/>
      </c>
      <c r="N203" s="49">
        <v>90</v>
      </c>
      <c r="O203" s="28"/>
      <c r="P203" s="47" t="str">
        <f t="shared" si="43"/>
        <v/>
      </c>
      <c r="Q203" s="24" t="str">
        <f t="shared" si="44"/>
        <v/>
      </c>
      <c r="R203" s="24" t="str">
        <f>IF($L203="","",VLOOKUP(Q203,LISTAS!$F$5:$G$1006,2,0))</f>
        <v/>
      </c>
      <c r="S203" s="36" t="str">
        <f t="shared" si="45"/>
        <v/>
      </c>
      <c r="T203" s="25" t="str">
        <f t="shared" si="48"/>
        <v/>
      </c>
      <c r="U203" s="25" t="str">
        <f t="shared" si="49"/>
        <v/>
      </c>
    </row>
    <row r="204" spans="2:21" ht="16.5" x14ac:dyDescent="0.3">
      <c r="B204" s="51"/>
      <c r="C204" s="51" t="str">
        <f>IF(B204="","",VLOOKUP(B204,LISTAS!$F$5:$G$1006,2,0))</f>
        <v/>
      </c>
      <c r="D204" s="52"/>
      <c r="E204" s="52"/>
      <c r="F204" s="52" t="str">
        <f t="shared" si="39"/>
        <v/>
      </c>
      <c r="G204" s="5"/>
      <c r="H204" s="48" t="str">
        <f t="shared" si="46"/>
        <v/>
      </c>
      <c r="I204" s="63" t="str">
        <f t="shared" si="47"/>
        <v/>
      </c>
      <c r="J204" s="63" t="str">
        <f t="shared" si="47"/>
        <v/>
      </c>
      <c r="K204" s="48" t="str">
        <f t="shared" si="40"/>
        <v/>
      </c>
      <c r="L204" s="67" t="str">
        <f t="shared" si="41"/>
        <v/>
      </c>
      <c r="M204" s="48" t="str">
        <f t="shared" si="42"/>
        <v/>
      </c>
      <c r="N204" s="49">
        <v>91</v>
      </c>
      <c r="O204" s="28"/>
      <c r="P204" s="47" t="str">
        <f t="shared" si="43"/>
        <v/>
      </c>
      <c r="Q204" s="24" t="str">
        <f t="shared" si="44"/>
        <v/>
      </c>
      <c r="R204" s="24" t="str">
        <f>IF($L204="","",VLOOKUP(Q204,LISTAS!$F$5:$G$1006,2,0))</f>
        <v/>
      </c>
      <c r="S204" s="36" t="str">
        <f t="shared" si="45"/>
        <v/>
      </c>
      <c r="T204" s="25" t="str">
        <f t="shared" si="48"/>
        <v/>
      </c>
      <c r="U204" s="25" t="str">
        <f t="shared" si="49"/>
        <v/>
      </c>
    </row>
    <row r="205" spans="2:21" ht="16.5" x14ac:dyDescent="0.3">
      <c r="B205" s="51"/>
      <c r="C205" s="51" t="str">
        <f>IF(B205="","",VLOOKUP(B205,LISTAS!$F$5:$G$1006,2,0))</f>
        <v/>
      </c>
      <c r="D205" s="52"/>
      <c r="E205" s="52"/>
      <c r="F205" s="52" t="str">
        <f t="shared" si="39"/>
        <v/>
      </c>
      <c r="G205" s="5"/>
      <c r="H205" s="48" t="str">
        <f t="shared" si="46"/>
        <v/>
      </c>
      <c r="I205" s="63" t="str">
        <f t="shared" si="47"/>
        <v/>
      </c>
      <c r="J205" s="63" t="str">
        <f t="shared" si="47"/>
        <v/>
      </c>
      <c r="K205" s="48" t="str">
        <f t="shared" si="40"/>
        <v/>
      </c>
      <c r="L205" s="67" t="str">
        <f t="shared" si="41"/>
        <v/>
      </c>
      <c r="M205" s="48" t="str">
        <f t="shared" si="42"/>
        <v/>
      </c>
      <c r="N205" s="49">
        <v>92</v>
      </c>
      <c r="O205" s="28"/>
      <c r="P205" s="47" t="str">
        <f t="shared" si="43"/>
        <v/>
      </c>
      <c r="Q205" s="24" t="str">
        <f t="shared" si="44"/>
        <v/>
      </c>
      <c r="R205" s="24" t="str">
        <f>IF($L205="","",VLOOKUP(Q205,LISTAS!$F$5:$G$1006,2,0))</f>
        <v/>
      </c>
      <c r="S205" s="36" t="str">
        <f t="shared" si="45"/>
        <v/>
      </c>
      <c r="T205" s="25" t="str">
        <f t="shared" si="48"/>
        <v/>
      </c>
      <c r="U205" s="25" t="str">
        <f t="shared" si="49"/>
        <v/>
      </c>
    </row>
    <row r="206" spans="2:21" ht="16.5" x14ac:dyDescent="0.3">
      <c r="B206" s="51"/>
      <c r="C206" s="51" t="str">
        <f>IF(B206="","",VLOOKUP(B206,LISTAS!$F$5:$G$1006,2,0))</f>
        <v/>
      </c>
      <c r="D206" s="52"/>
      <c r="E206" s="52"/>
      <c r="F206" s="52" t="str">
        <f t="shared" si="39"/>
        <v/>
      </c>
      <c r="G206" s="5"/>
      <c r="H206" s="48" t="str">
        <f t="shared" si="46"/>
        <v/>
      </c>
      <c r="I206" s="63" t="str">
        <f t="shared" si="47"/>
        <v/>
      </c>
      <c r="J206" s="63" t="str">
        <f t="shared" si="47"/>
        <v/>
      </c>
      <c r="K206" s="48" t="str">
        <f t="shared" si="40"/>
        <v/>
      </c>
      <c r="L206" s="67" t="str">
        <f t="shared" si="41"/>
        <v/>
      </c>
      <c r="M206" s="48" t="str">
        <f t="shared" si="42"/>
        <v/>
      </c>
      <c r="N206" s="49">
        <v>93</v>
      </c>
      <c r="O206" s="28"/>
      <c r="P206" s="47" t="str">
        <f t="shared" si="43"/>
        <v/>
      </c>
      <c r="Q206" s="24" t="str">
        <f t="shared" si="44"/>
        <v/>
      </c>
      <c r="R206" s="24" t="str">
        <f>IF($L206="","",VLOOKUP(Q206,LISTAS!$F$5:$G$1006,2,0))</f>
        <v/>
      </c>
      <c r="S206" s="36" t="str">
        <f t="shared" si="45"/>
        <v/>
      </c>
      <c r="T206" s="25" t="str">
        <f t="shared" si="48"/>
        <v/>
      </c>
      <c r="U206" s="25" t="str">
        <f t="shared" si="49"/>
        <v/>
      </c>
    </row>
    <row r="207" spans="2:21" ht="16.5" x14ac:dyDescent="0.3">
      <c r="B207" s="51"/>
      <c r="C207" s="51" t="str">
        <f>IF(B207="","",VLOOKUP(B207,LISTAS!$F$5:$G$1006,2,0))</f>
        <v/>
      </c>
      <c r="D207" s="52"/>
      <c r="E207" s="52"/>
      <c r="F207" s="52" t="str">
        <f t="shared" si="39"/>
        <v/>
      </c>
      <c r="G207" s="5"/>
      <c r="H207" s="48" t="str">
        <f t="shared" si="46"/>
        <v/>
      </c>
      <c r="I207" s="63" t="str">
        <f t="shared" si="47"/>
        <v/>
      </c>
      <c r="J207" s="63" t="str">
        <f t="shared" si="47"/>
        <v/>
      </c>
      <c r="K207" s="48" t="str">
        <f t="shared" si="40"/>
        <v/>
      </c>
      <c r="L207" s="67" t="str">
        <f t="shared" si="41"/>
        <v/>
      </c>
      <c r="M207" s="48" t="str">
        <f t="shared" si="42"/>
        <v/>
      </c>
      <c r="N207" s="49">
        <v>94</v>
      </c>
      <c r="O207" s="28"/>
      <c r="P207" s="47" t="str">
        <f t="shared" si="43"/>
        <v/>
      </c>
      <c r="Q207" s="24" t="str">
        <f t="shared" si="44"/>
        <v/>
      </c>
      <c r="R207" s="24" t="str">
        <f>IF($L207="","",VLOOKUP(Q207,LISTAS!$F$5:$G$1006,2,0))</f>
        <v/>
      </c>
      <c r="S207" s="36" t="str">
        <f t="shared" si="45"/>
        <v/>
      </c>
      <c r="T207" s="25" t="str">
        <f t="shared" si="48"/>
        <v/>
      </c>
      <c r="U207" s="25" t="str">
        <f t="shared" si="49"/>
        <v/>
      </c>
    </row>
    <row r="208" spans="2:21" ht="16.5" x14ac:dyDescent="0.3">
      <c r="B208" s="51"/>
      <c r="C208" s="51" t="str">
        <f>IF(B208="","",VLOOKUP(B208,LISTAS!$F$5:$G$1006,2,0))</f>
        <v/>
      </c>
      <c r="D208" s="52"/>
      <c r="E208" s="52"/>
      <c r="F208" s="52" t="str">
        <f t="shared" si="39"/>
        <v/>
      </c>
      <c r="G208" s="5"/>
      <c r="H208" s="48" t="str">
        <f t="shared" si="46"/>
        <v/>
      </c>
      <c r="I208" s="63" t="str">
        <f t="shared" si="47"/>
        <v/>
      </c>
      <c r="J208" s="63" t="str">
        <f t="shared" si="47"/>
        <v/>
      </c>
      <c r="K208" s="48" t="str">
        <f t="shared" si="40"/>
        <v/>
      </c>
      <c r="L208" s="67" t="str">
        <f t="shared" si="41"/>
        <v/>
      </c>
      <c r="M208" s="48" t="str">
        <f t="shared" si="42"/>
        <v/>
      </c>
      <c r="N208" s="49">
        <v>95</v>
      </c>
      <c r="O208" s="28"/>
      <c r="P208" s="47" t="str">
        <f t="shared" si="43"/>
        <v/>
      </c>
      <c r="Q208" s="24" t="str">
        <f t="shared" si="44"/>
        <v/>
      </c>
      <c r="R208" s="24" t="str">
        <f>IF($L208="","",VLOOKUP(Q208,LISTAS!$F$5:$G$1006,2,0))</f>
        <v/>
      </c>
      <c r="S208" s="36" t="str">
        <f t="shared" si="45"/>
        <v/>
      </c>
      <c r="T208" s="25" t="str">
        <f t="shared" si="48"/>
        <v/>
      </c>
      <c r="U208" s="25" t="str">
        <f t="shared" si="49"/>
        <v/>
      </c>
    </row>
    <row r="209" spans="1:21" ht="16.5" x14ac:dyDescent="0.3">
      <c r="B209" s="51"/>
      <c r="C209" s="51" t="str">
        <f>IF(B209="","",VLOOKUP(B209,LISTAS!$F$5:$G$1006,2,0))</f>
        <v/>
      </c>
      <c r="D209" s="52"/>
      <c r="E209" s="52"/>
      <c r="F209" s="52" t="str">
        <f t="shared" si="39"/>
        <v/>
      </c>
      <c r="G209" s="5"/>
      <c r="H209" s="48" t="str">
        <f t="shared" si="46"/>
        <v/>
      </c>
      <c r="I209" s="63" t="str">
        <f t="shared" si="47"/>
        <v/>
      </c>
      <c r="J209" s="63" t="str">
        <f t="shared" si="47"/>
        <v/>
      </c>
      <c r="K209" s="48" t="str">
        <f t="shared" si="40"/>
        <v/>
      </c>
      <c r="L209" s="67" t="str">
        <f t="shared" si="41"/>
        <v/>
      </c>
      <c r="M209" s="48" t="str">
        <f t="shared" si="42"/>
        <v/>
      </c>
      <c r="N209" s="49">
        <v>96</v>
      </c>
      <c r="O209" s="28"/>
      <c r="P209" s="47" t="str">
        <f t="shared" si="43"/>
        <v/>
      </c>
      <c r="Q209" s="24" t="str">
        <f t="shared" si="44"/>
        <v/>
      </c>
      <c r="R209" s="24" t="str">
        <f>IF($L209="","",VLOOKUP(Q209,LISTAS!$F$5:$G$1006,2,0))</f>
        <v/>
      </c>
      <c r="S209" s="36" t="str">
        <f t="shared" si="45"/>
        <v/>
      </c>
      <c r="T209" s="25" t="str">
        <f t="shared" si="48"/>
        <v/>
      </c>
      <c r="U209" s="25" t="str">
        <f t="shared" si="49"/>
        <v/>
      </c>
    </row>
    <row r="210" spans="1:21" ht="16.5" x14ac:dyDescent="0.3">
      <c r="B210" s="51"/>
      <c r="C210" s="51" t="str">
        <f>IF(B210="","",VLOOKUP(B210,LISTAS!$F$5:$G$1006,2,0))</f>
        <v/>
      </c>
      <c r="D210" s="52"/>
      <c r="E210" s="52"/>
      <c r="F210" s="52" t="str">
        <f t="shared" si="39"/>
        <v/>
      </c>
      <c r="G210" s="5"/>
      <c r="H210" s="48" t="str">
        <f t="shared" si="46"/>
        <v/>
      </c>
      <c r="I210" s="63" t="str">
        <f t="shared" si="47"/>
        <v/>
      </c>
      <c r="J210" s="63" t="str">
        <f t="shared" si="47"/>
        <v/>
      </c>
      <c r="K210" s="48" t="str">
        <f t="shared" si="40"/>
        <v/>
      </c>
      <c r="L210" s="67" t="str">
        <f t="shared" si="41"/>
        <v/>
      </c>
      <c r="M210" s="48" t="str">
        <f t="shared" ref="M210:M213" si="50">IF(L210="","",LARGE($L$114:$L$213,N210))</f>
        <v/>
      </c>
      <c r="N210" s="49">
        <v>97</v>
      </c>
      <c r="O210" s="28"/>
      <c r="P210" s="47" t="str">
        <f t="shared" si="43"/>
        <v/>
      </c>
      <c r="Q210" s="24" t="str">
        <f t="shared" si="44"/>
        <v/>
      </c>
      <c r="R210" s="24" t="str">
        <f>IF($L210="","",VLOOKUP(Q210,LISTAS!$F$5:$G$1006,2,0))</f>
        <v/>
      </c>
      <c r="S210" s="36" t="str">
        <f t="shared" si="45"/>
        <v/>
      </c>
      <c r="T210" s="25" t="str">
        <f t="shared" si="48"/>
        <v/>
      </c>
      <c r="U210" s="25" t="str">
        <f t="shared" si="49"/>
        <v/>
      </c>
    </row>
    <row r="211" spans="1:21" ht="16.5" x14ac:dyDescent="0.3">
      <c r="B211" s="51"/>
      <c r="C211" s="51" t="str">
        <f>IF(B211="","",VLOOKUP(B211,LISTAS!$F$5:$G$1006,2,0))</f>
        <v/>
      </c>
      <c r="D211" s="52"/>
      <c r="E211" s="52"/>
      <c r="F211" s="52" t="str">
        <f t="shared" si="39"/>
        <v/>
      </c>
      <c r="G211" s="5"/>
      <c r="H211" s="48" t="str">
        <f t="shared" si="46"/>
        <v/>
      </c>
      <c r="I211" s="63" t="str">
        <f t="shared" si="47"/>
        <v/>
      </c>
      <c r="J211" s="63" t="str">
        <f t="shared" si="47"/>
        <v/>
      </c>
      <c r="K211" s="48" t="str">
        <f t="shared" si="40"/>
        <v/>
      </c>
      <c r="L211" s="67" t="str">
        <f t="shared" si="41"/>
        <v/>
      </c>
      <c r="M211" s="48" t="str">
        <f t="shared" si="50"/>
        <v/>
      </c>
      <c r="N211" s="49">
        <v>98</v>
      </c>
      <c r="O211" s="28"/>
      <c r="P211" s="47" t="str">
        <f t="shared" si="43"/>
        <v/>
      </c>
      <c r="Q211" s="24" t="str">
        <f t="shared" si="44"/>
        <v/>
      </c>
      <c r="R211" s="24" t="str">
        <f>IF($L211="","",VLOOKUP(Q211,LISTAS!$F$5:$G$1006,2,0))</f>
        <v/>
      </c>
      <c r="S211" s="36" t="str">
        <f t="shared" si="45"/>
        <v/>
      </c>
      <c r="T211" s="25" t="str">
        <f t="shared" si="48"/>
        <v/>
      </c>
      <c r="U211" s="25" t="str">
        <f t="shared" si="49"/>
        <v/>
      </c>
    </row>
    <row r="212" spans="1:21" ht="16.5" x14ac:dyDescent="0.3">
      <c r="B212" s="51"/>
      <c r="C212" s="51" t="str">
        <f>IF(B212="","",VLOOKUP(B212,LISTAS!$F$5:$G$1006,2,0))</f>
        <v/>
      </c>
      <c r="D212" s="52"/>
      <c r="E212" s="52"/>
      <c r="F212" s="52" t="str">
        <f t="shared" si="39"/>
        <v/>
      </c>
      <c r="G212" s="5"/>
      <c r="H212" s="48" t="str">
        <f t="shared" si="46"/>
        <v/>
      </c>
      <c r="I212" s="63" t="str">
        <f t="shared" si="47"/>
        <v/>
      </c>
      <c r="J212" s="63" t="str">
        <f t="shared" si="47"/>
        <v/>
      </c>
      <c r="K212" s="48" t="str">
        <f t="shared" si="40"/>
        <v/>
      </c>
      <c r="L212" s="67" t="str">
        <f t="shared" si="41"/>
        <v/>
      </c>
      <c r="M212" s="48" t="str">
        <f t="shared" si="50"/>
        <v/>
      </c>
      <c r="N212" s="49">
        <v>99</v>
      </c>
      <c r="O212" s="28"/>
      <c r="P212" s="47" t="str">
        <f t="shared" si="43"/>
        <v/>
      </c>
      <c r="Q212" s="24" t="str">
        <f t="shared" si="44"/>
        <v/>
      </c>
      <c r="R212" s="24" t="str">
        <f>IF($L212="","",VLOOKUP(Q212,LISTAS!$F$5:$G$1006,2,0))</f>
        <v/>
      </c>
      <c r="S212" s="36" t="str">
        <f t="shared" si="45"/>
        <v/>
      </c>
      <c r="T212" s="25" t="str">
        <f t="shared" si="48"/>
        <v/>
      </c>
      <c r="U212" s="25" t="str">
        <f t="shared" si="49"/>
        <v/>
      </c>
    </row>
    <row r="213" spans="1:21" ht="16.5" x14ac:dyDescent="0.3">
      <c r="B213" s="51"/>
      <c r="C213" s="51" t="str">
        <f>IF(B213="","",VLOOKUP(B213,LISTAS!$F$5:$G$1006,2,0))</f>
        <v/>
      </c>
      <c r="D213" s="52"/>
      <c r="E213" s="52"/>
      <c r="F213" s="52" t="str">
        <f t="shared" si="39"/>
        <v/>
      </c>
      <c r="G213" s="5"/>
      <c r="H213" s="48" t="str">
        <f t="shared" si="46"/>
        <v/>
      </c>
      <c r="I213" s="63" t="str">
        <f t="shared" si="47"/>
        <v/>
      </c>
      <c r="J213" s="63" t="str">
        <f t="shared" si="47"/>
        <v/>
      </c>
      <c r="K213" s="48" t="str">
        <f t="shared" si="40"/>
        <v/>
      </c>
      <c r="L213" s="67" t="str">
        <f t="shared" si="41"/>
        <v/>
      </c>
      <c r="M213" s="48" t="str">
        <f t="shared" si="50"/>
        <v/>
      </c>
      <c r="N213" s="49">
        <v>100</v>
      </c>
      <c r="O213" s="28"/>
      <c r="P213" s="47" t="str">
        <f t="shared" si="43"/>
        <v/>
      </c>
      <c r="Q213" s="24" t="str">
        <f t="shared" si="44"/>
        <v/>
      </c>
      <c r="R213" s="24" t="str">
        <f>IF($L213="","",VLOOKUP(Q213,LISTAS!$F$5:$G$1006,2,0))</f>
        <v/>
      </c>
      <c r="S213" s="36" t="str">
        <f t="shared" si="45"/>
        <v/>
      </c>
      <c r="T213" s="25" t="str">
        <f t="shared" si="48"/>
        <v/>
      </c>
      <c r="U213" s="25" t="str">
        <f t="shared" si="49"/>
        <v/>
      </c>
    </row>
    <row r="214" spans="1:21" x14ac:dyDescent="0.25">
      <c r="L214" s="70"/>
      <c r="M214" s="68"/>
    </row>
    <row r="215" spans="1:21" x14ac:dyDescent="0.25">
      <c r="L215" s="70"/>
      <c r="M215" s="68"/>
    </row>
    <row r="216" spans="1:21" ht="32.25" customHeight="1" x14ac:dyDescent="0.25">
      <c r="A216" s="2"/>
      <c r="B216" s="146" t="s">
        <v>40</v>
      </c>
      <c r="C216" s="147"/>
      <c r="D216" s="147"/>
      <c r="E216" s="147"/>
      <c r="F216" s="147"/>
      <c r="G216" s="147"/>
      <c r="H216" s="147"/>
      <c r="I216" s="147"/>
      <c r="J216" s="147"/>
      <c r="K216" s="147"/>
      <c r="L216" s="147"/>
      <c r="M216" s="147"/>
      <c r="N216" s="147"/>
      <c r="O216" s="147"/>
      <c r="P216" s="147"/>
      <c r="Q216" s="147"/>
      <c r="R216" s="147"/>
      <c r="S216" s="147"/>
      <c r="T216" s="147"/>
      <c r="U216" s="148"/>
    </row>
    <row r="217" spans="1:21" ht="20.25" customHeight="1" x14ac:dyDescent="0.25">
      <c r="A217" s="2"/>
      <c r="B217" s="158" t="s">
        <v>30</v>
      </c>
      <c r="C217" s="159"/>
      <c r="D217" s="159"/>
      <c r="E217" s="159"/>
      <c r="F217" s="160"/>
      <c r="H217" s="11"/>
      <c r="I217" s="61"/>
      <c r="J217" s="61"/>
      <c r="K217" s="12"/>
      <c r="L217" s="65"/>
      <c r="M217" s="12"/>
      <c r="N217" s="12"/>
      <c r="O217" s="14"/>
      <c r="P217" s="152" t="s">
        <v>14</v>
      </c>
      <c r="Q217" s="153"/>
      <c r="R217" s="153"/>
      <c r="S217" s="153"/>
      <c r="T217" s="153"/>
      <c r="U217" s="154"/>
    </row>
    <row r="218" spans="1:21" s="15" customFormat="1" ht="28.5" customHeight="1" x14ac:dyDescent="0.25">
      <c r="B218" s="50" t="s">
        <v>15</v>
      </c>
      <c r="C218" s="50" t="s">
        <v>1</v>
      </c>
      <c r="D218" s="50" t="s">
        <v>26</v>
      </c>
      <c r="E218" s="50" t="s">
        <v>27</v>
      </c>
      <c r="F218" s="50" t="s">
        <v>3</v>
      </c>
      <c r="G218" s="17"/>
      <c r="H218" s="18"/>
      <c r="I218" s="62"/>
      <c r="J218" s="62"/>
      <c r="K218" s="19"/>
      <c r="L218" s="66"/>
      <c r="M218" s="19"/>
      <c r="N218" s="19"/>
      <c r="O218" s="18"/>
      <c r="P218" s="21" t="s">
        <v>4</v>
      </c>
      <c r="Q218" s="29" t="s">
        <v>15</v>
      </c>
      <c r="R218" s="29" t="s">
        <v>1</v>
      </c>
      <c r="S218" s="29" t="s">
        <v>3</v>
      </c>
      <c r="T218" s="21" t="s">
        <v>16</v>
      </c>
      <c r="U218" s="21" t="s">
        <v>17</v>
      </c>
    </row>
    <row r="219" spans="1:21" s="5" customFormat="1" ht="18.75" customHeight="1" x14ac:dyDescent="0.25">
      <c r="B219" s="51"/>
      <c r="C219" s="51" t="str">
        <f>IF(B219="","",VLOOKUP(B219,LISTAS!$F$5:$G$1006,2,0))</f>
        <v/>
      </c>
      <c r="D219" s="52"/>
      <c r="E219" s="52"/>
      <c r="F219" s="52" t="str">
        <f t="shared" ref="F219:F282" si="51">IF(D219="",IF(E219="","",SUM(D219:E219)),SUM(D219:E219))</f>
        <v/>
      </c>
      <c r="H219" s="48" t="str">
        <f>IF(F219="","",F219+(ROW(F219)/1000))</f>
        <v/>
      </c>
      <c r="I219" s="63" t="str">
        <f>IF($L219="","",IF(B219="","",B219))</f>
        <v/>
      </c>
      <c r="J219" s="63" t="str">
        <f>IF($L219="","",IF(C219="","",C219))</f>
        <v/>
      </c>
      <c r="K219" s="48" t="str">
        <f t="shared" ref="K219:K282" si="52">IF($L219="","",F219)</f>
        <v/>
      </c>
      <c r="L219" s="67" t="str">
        <f t="shared" ref="L219:L282" si="53">H219</f>
        <v/>
      </c>
      <c r="M219" s="48" t="str">
        <f>IF(L219="","",LARGE($L$219:$L$318,N219))</f>
        <v/>
      </c>
      <c r="N219" s="49">
        <v>1</v>
      </c>
      <c r="O219" s="23"/>
      <c r="P219" s="47" t="str">
        <f>IF(S219&lt;&gt;"",_xlfn.RANK.EQ(S219,$S$219:$S$318,0),"")</f>
        <v/>
      </c>
      <c r="Q219" s="24" t="str">
        <f>IF($L219="","",VLOOKUP(M219,$H$219:$K$318,2,0))</f>
        <v/>
      </c>
      <c r="R219" s="24" t="str">
        <f>IF($L219="","",VLOOKUP(Q219,LISTAS!$F$5:$G$1006,2,0))</f>
        <v/>
      </c>
      <c r="S219" s="36" t="str">
        <f>IF($L219="","",VLOOKUP(M219,$H$219:$K$318,4,0))</f>
        <v/>
      </c>
      <c r="T219" s="25" t="str">
        <f>IF($P219="","",IF(S219=$U$5,"",IF($P219=1,400,IF($P219=2,340,IF($P219=3,300,IF($P219=4,280,IF($P219=5,270,IF($P219=6,260,IF($P219=7,250,IF($P219=8,240,IF($P219=9,200,IF($P219=10,200,IF($P219=11,200,IF($P219=12,200,IF($P219=13,200,IF($P219=14,200,IF($P219=15,200,IF($P219=16,200,IF($P219&gt;16,"","")))))))))))))))))))</f>
        <v/>
      </c>
      <c r="U219" s="25" t="str">
        <f>IF(P219="","",IF($S$5="NÃO","",IF(S219=$U$5,"",IF(P219=1,400,IF(P219=2,340,IF(P219=3,300,IF(P219=4,280,IF(P219=5,270,IF(P219=6,260,IF(P219=7,250,IF(P219=8,240,IF(P219=9,200,IF(P219=10,200,IF(P219=11,200,IF(P219=12,200,IF(P219=13,200,IF(P219=14,200,IF(P219=15,200,IF(P219=16,200,IF(P219&gt;16,"",""))))))))))))))))))))</f>
        <v/>
      </c>
    </row>
    <row r="220" spans="1:21" s="5" customFormat="1" ht="18.75" customHeight="1" x14ac:dyDescent="0.25">
      <c r="B220" s="51"/>
      <c r="C220" s="51" t="str">
        <f>IF(B220="","",VLOOKUP(B220,LISTAS!$F$5:$G$1006,2,0))</f>
        <v/>
      </c>
      <c r="D220" s="52"/>
      <c r="E220" s="52"/>
      <c r="F220" s="52" t="str">
        <f t="shared" si="51"/>
        <v/>
      </c>
      <c r="H220" s="48" t="str">
        <f t="shared" ref="H220:H283" si="54">IF(F220="","",F220+(ROW(F220)/1000))</f>
        <v/>
      </c>
      <c r="I220" s="63" t="str">
        <f t="shared" ref="I220:J283" si="55">IF($L220="","",IF(B220="","",B220))</f>
        <v/>
      </c>
      <c r="J220" s="63" t="str">
        <f t="shared" si="55"/>
        <v/>
      </c>
      <c r="K220" s="48" t="str">
        <f t="shared" si="52"/>
        <v/>
      </c>
      <c r="L220" s="67" t="str">
        <f t="shared" si="53"/>
        <v/>
      </c>
      <c r="M220" s="48" t="str">
        <f t="shared" ref="M220:M283" si="56">IF(L220="","",LARGE($L$219:$L$318,N220))</f>
        <v/>
      </c>
      <c r="N220" s="49">
        <v>2</v>
      </c>
      <c r="O220" s="27"/>
      <c r="P220" s="47" t="str">
        <f t="shared" ref="P220:P283" si="57">IF(S220&lt;&gt;"",_xlfn.RANK.EQ(S220,$S$219:$S$318,0),"")</f>
        <v/>
      </c>
      <c r="Q220" s="24" t="str">
        <f t="shared" ref="Q220:Q283" si="58">IF($L220="","",VLOOKUP(M220,$H$219:$K$318,2,0))</f>
        <v/>
      </c>
      <c r="R220" s="24" t="str">
        <f>IF($L220="","",VLOOKUP(Q220,LISTAS!$F$5:$G$1006,2,0))</f>
        <v/>
      </c>
      <c r="S220" s="36" t="str">
        <f t="shared" ref="S220:S283" si="59">IF($L220="","",VLOOKUP(M220,$H$219:$K$318,4,0))</f>
        <v/>
      </c>
      <c r="T220" s="25" t="str">
        <f t="shared" ref="T220:T283" si="60">IF($P220="","",IF(S220=$U$5,"",IF($P220=1,400,IF($P220=2,340,IF($P220=3,300,IF($P220=4,280,IF($P220=5,270,IF($P220=6,260,IF($P220=7,250,IF($P220=8,240,IF($P220=9,200,IF($P220=10,200,IF($P220=11,200,IF($P220=12,200,IF($P220=13,200,IF($P220=14,200,IF($P220=15,200,IF($P220=16,200,IF($P220&gt;16,"","")))))))))))))))))))</f>
        <v/>
      </c>
      <c r="U220" s="25" t="str">
        <f t="shared" ref="U220:U283" si="61">IF(P220="","",IF($S$5="NÃO","",IF(S220=$U$5,"",IF(P220=1,400,IF(P220=2,340,IF(P220=3,300,IF(P220=4,280,IF(P220=5,270,IF(P220=6,260,IF(P220=7,250,IF(P220=8,240,IF(P220=9,200,IF(P220=10,200,IF(P220=11,200,IF(P220=12,200,IF(P220=13,200,IF(P220=14,200,IF(P220=15,200,IF(P220=16,200,IF(P220&gt;16,"",""))))))))))))))))))))</f>
        <v/>
      </c>
    </row>
    <row r="221" spans="1:21" s="5" customFormat="1" ht="18.75" customHeight="1" x14ac:dyDescent="0.3">
      <c r="B221" s="51"/>
      <c r="C221" s="51" t="str">
        <f>IF(B221="","",VLOOKUP(B221,LISTAS!$F$5:$G$1006,2,0))</f>
        <v/>
      </c>
      <c r="D221" s="52"/>
      <c r="E221" s="52"/>
      <c r="F221" s="52" t="str">
        <f t="shared" si="51"/>
        <v/>
      </c>
      <c r="H221" s="48" t="str">
        <f t="shared" si="54"/>
        <v/>
      </c>
      <c r="I221" s="63" t="str">
        <f t="shared" si="55"/>
        <v/>
      </c>
      <c r="J221" s="63" t="str">
        <f t="shared" si="55"/>
        <v/>
      </c>
      <c r="K221" s="48" t="str">
        <f t="shared" si="52"/>
        <v/>
      </c>
      <c r="L221" s="67" t="str">
        <f t="shared" si="53"/>
        <v/>
      </c>
      <c r="M221" s="48" t="str">
        <f t="shared" si="56"/>
        <v/>
      </c>
      <c r="N221" s="49">
        <v>3</v>
      </c>
      <c r="O221" s="28"/>
      <c r="P221" s="47" t="str">
        <f t="shared" si="57"/>
        <v/>
      </c>
      <c r="Q221" s="24" t="str">
        <f t="shared" si="58"/>
        <v/>
      </c>
      <c r="R221" s="24" t="str">
        <f>IF($L221="","",VLOOKUP(Q221,LISTAS!$F$5:$G$1006,2,0))</f>
        <v/>
      </c>
      <c r="S221" s="36" t="str">
        <f t="shared" si="59"/>
        <v/>
      </c>
      <c r="T221" s="25" t="str">
        <f t="shared" si="60"/>
        <v/>
      </c>
      <c r="U221" s="25" t="str">
        <f t="shared" si="61"/>
        <v/>
      </c>
    </row>
    <row r="222" spans="1:21" s="5" customFormat="1" ht="18.75" customHeight="1" x14ac:dyDescent="0.3">
      <c r="B222" s="51"/>
      <c r="C222" s="51" t="str">
        <f>IF(B222="","",VLOOKUP(B222,LISTAS!$F$5:$G$1006,2,0))</f>
        <v/>
      </c>
      <c r="D222" s="52"/>
      <c r="E222" s="52"/>
      <c r="F222" s="52" t="str">
        <f t="shared" si="51"/>
        <v/>
      </c>
      <c r="H222" s="48" t="str">
        <f t="shared" si="54"/>
        <v/>
      </c>
      <c r="I222" s="63" t="str">
        <f t="shared" si="55"/>
        <v/>
      </c>
      <c r="J222" s="63" t="str">
        <f t="shared" si="55"/>
        <v/>
      </c>
      <c r="K222" s="48" t="str">
        <f t="shared" si="52"/>
        <v/>
      </c>
      <c r="L222" s="67" t="str">
        <f t="shared" si="53"/>
        <v/>
      </c>
      <c r="M222" s="48" t="str">
        <f t="shared" si="56"/>
        <v/>
      </c>
      <c r="N222" s="49">
        <v>4</v>
      </c>
      <c r="O222" s="28"/>
      <c r="P222" s="47" t="str">
        <f t="shared" si="57"/>
        <v/>
      </c>
      <c r="Q222" s="24" t="str">
        <f t="shared" si="58"/>
        <v/>
      </c>
      <c r="R222" s="24" t="str">
        <f>IF($L222="","",VLOOKUP(Q222,LISTAS!$F$5:$G$1006,2,0))</f>
        <v/>
      </c>
      <c r="S222" s="36" t="str">
        <f t="shared" si="59"/>
        <v/>
      </c>
      <c r="T222" s="25" t="str">
        <f t="shared" si="60"/>
        <v/>
      </c>
      <c r="U222" s="25" t="str">
        <f t="shared" si="61"/>
        <v/>
      </c>
    </row>
    <row r="223" spans="1:21" s="5" customFormat="1" ht="18.75" customHeight="1" x14ac:dyDescent="0.3">
      <c r="B223" s="51"/>
      <c r="C223" s="51" t="str">
        <f>IF(B223="","",VLOOKUP(B223,LISTAS!$F$5:$G$1006,2,0))</f>
        <v/>
      </c>
      <c r="D223" s="52"/>
      <c r="E223" s="52"/>
      <c r="F223" s="52" t="str">
        <f t="shared" si="51"/>
        <v/>
      </c>
      <c r="H223" s="48" t="str">
        <f t="shared" si="54"/>
        <v/>
      </c>
      <c r="I223" s="63" t="str">
        <f t="shared" si="55"/>
        <v/>
      </c>
      <c r="J223" s="63" t="str">
        <f t="shared" si="55"/>
        <v/>
      </c>
      <c r="K223" s="48" t="str">
        <f t="shared" si="52"/>
        <v/>
      </c>
      <c r="L223" s="67" t="str">
        <f t="shared" si="53"/>
        <v/>
      </c>
      <c r="M223" s="48" t="str">
        <f t="shared" si="56"/>
        <v/>
      </c>
      <c r="N223" s="49">
        <v>5</v>
      </c>
      <c r="O223" s="28"/>
      <c r="P223" s="47" t="str">
        <f t="shared" si="57"/>
        <v/>
      </c>
      <c r="Q223" s="24" t="str">
        <f t="shared" si="58"/>
        <v/>
      </c>
      <c r="R223" s="24" t="str">
        <f>IF($L223="","",VLOOKUP(Q223,LISTAS!$F$5:$G$1006,2,0))</f>
        <v/>
      </c>
      <c r="S223" s="36" t="str">
        <f t="shared" si="59"/>
        <v/>
      </c>
      <c r="T223" s="25" t="str">
        <f t="shared" si="60"/>
        <v/>
      </c>
      <c r="U223" s="25" t="str">
        <f t="shared" si="61"/>
        <v/>
      </c>
    </row>
    <row r="224" spans="1:21" s="5" customFormat="1" ht="18.75" customHeight="1" x14ac:dyDescent="0.3">
      <c r="B224" s="51"/>
      <c r="C224" s="51" t="str">
        <f>IF(B224="","",VLOOKUP(B224,LISTAS!$F$5:$G$1006,2,0))</f>
        <v/>
      </c>
      <c r="D224" s="52"/>
      <c r="E224" s="52"/>
      <c r="F224" s="52" t="str">
        <f t="shared" si="51"/>
        <v/>
      </c>
      <c r="H224" s="48" t="str">
        <f t="shared" si="54"/>
        <v/>
      </c>
      <c r="I224" s="63" t="str">
        <f t="shared" si="55"/>
        <v/>
      </c>
      <c r="J224" s="63" t="str">
        <f t="shared" si="55"/>
        <v/>
      </c>
      <c r="K224" s="48" t="str">
        <f t="shared" si="52"/>
        <v/>
      </c>
      <c r="L224" s="67" t="str">
        <f t="shared" si="53"/>
        <v/>
      </c>
      <c r="M224" s="48" t="str">
        <f t="shared" si="56"/>
        <v/>
      </c>
      <c r="N224" s="49">
        <v>6</v>
      </c>
      <c r="O224" s="28"/>
      <c r="P224" s="47" t="str">
        <f t="shared" si="57"/>
        <v/>
      </c>
      <c r="Q224" s="24" t="str">
        <f t="shared" si="58"/>
        <v/>
      </c>
      <c r="R224" s="24" t="str">
        <f>IF($L224="","",VLOOKUP(Q224,LISTAS!$F$5:$G$1006,2,0))</f>
        <v/>
      </c>
      <c r="S224" s="36" t="str">
        <f t="shared" si="59"/>
        <v/>
      </c>
      <c r="T224" s="25" t="str">
        <f t="shared" si="60"/>
        <v/>
      </c>
      <c r="U224" s="25" t="str">
        <f t="shared" si="61"/>
        <v/>
      </c>
    </row>
    <row r="225" spans="2:21" s="5" customFormat="1" ht="18.75" customHeight="1" x14ac:dyDescent="0.3">
      <c r="B225" s="51"/>
      <c r="C225" s="51" t="str">
        <f>IF(B225="","",VLOOKUP(B225,LISTAS!$F$5:$G$1006,2,0))</f>
        <v/>
      </c>
      <c r="D225" s="52"/>
      <c r="E225" s="52"/>
      <c r="F225" s="52" t="str">
        <f t="shared" si="51"/>
        <v/>
      </c>
      <c r="H225" s="48" t="str">
        <f t="shared" si="54"/>
        <v/>
      </c>
      <c r="I225" s="63" t="str">
        <f t="shared" si="55"/>
        <v/>
      </c>
      <c r="J225" s="63" t="str">
        <f t="shared" si="55"/>
        <v/>
      </c>
      <c r="K225" s="48" t="str">
        <f t="shared" si="52"/>
        <v/>
      </c>
      <c r="L225" s="67" t="str">
        <f t="shared" si="53"/>
        <v/>
      </c>
      <c r="M225" s="48" t="str">
        <f t="shared" si="56"/>
        <v/>
      </c>
      <c r="N225" s="49">
        <v>7</v>
      </c>
      <c r="O225" s="28"/>
      <c r="P225" s="47" t="str">
        <f t="shared" si="57"/>
        <v/>
      </c>
      <c r="Q225" s="24" t="str">
        <f t="shared" si="58"/>
        <v/>
      </c>
      <c r="R225" s="24" t="str">
        <f>IF($L225="","",VLOOKUP(Q225,LISTAS!$F$5:$G$1006,2,0))</f>
        <v/>
      </c>
      <c r="S225" s="36" t="str">
        <f t="shared" si="59"/>
        <v/>
      </c>
      <c r="T225" s="25" t="str">
        <f t="shared" si="60"/>
        <v/>
      </c>
      <c r="U225" s="25" t="str">
        <f t="shared" si="61"/>
        <v/>
      </c>
    </row>
    <row r="226" spans="2:21" s="5" customFormat="1" ht="18.75" customHeight="1" x14ac:dyDescent="0.3">
      <c r="B226" s="51"/>
      <c r="C226" s="51" t="str">
        <f>IF(B226="","",VLOOKUP(B226,LISTAS!$F$5:$G$1006,2,0))</f>
        <v/>
      </c>
      <c r="D226" s="52"/>
      <c r="E226" s="52"/>
      <c r="F226" s="52" t="str">
        <f t="shared" si="51"/>
        <v/>
      </c>
      <c r="H226" s="48" t="str">
        <f t="shared" si="54"/>
        <v/>
      </c>
      <c r="I226" s="63" t="str">
        <f t="shared" si="55"/>
        <v/>
      </c>
      <c r="J226" s="63" t="str">
        <f t="shared" si="55"/>
        <v/>
      </c>
      <c r="K226" s="48" t="str">
        <f t="shared" si="52"/>
        <v/>
      </c>
      <c r="L226" s="67" t="str">
        <f t="shared" si="53"/>
        <v/>
      </c>
      <c r="M226" s="48" t="str">
        <f t="shared" si="56"/>
        <v/>
      </c>
      <c r="N226" s="49">
        <v>8</v>
      </c>
      <c r="O226" s="28"/>
      <c r="P226" s="47" t="str">
        <f t="shared" si="57"/>
        <v/>
      </c>
      <c r="Q226" s="24" t="str">
        <f t="shared" si="58"/>
        <v/>
      </c>
      <c r="R226" s="24" t="str">
        <f>IF($L226="","",VLOOKUP(Q226,LISTAS!$F$5:$G$1006,2,0))</f>
        <v/>
      </c>
      <c r="S226" s="36" t="str">
        <f t="shared" si="59"/>
        <v/>
      </c>
      <c r="T226" s="25" t="str">
        <f t="shared" si="60"/>
        <v/>
      </c>
      <c r="U226" s="25" t="str">
        <f t="shared" si="61"/>
        <v/>
      </c>
    </row>
    <row r="227" spans="2:21" s="5" customFormat="1" ht="18.75" customHeight="1" x14ac:dyDescent="0.3">
      <c r="B227" s="51"/>
      <c r="C227" s="51" t="str">
        <f>IF(B227="","",VLOOKUP(B227,LISTAS!$F$5:$G$1006,2,0))</f>
        <v/>
      </c>
      <c r="D227" s="52"/>
      <c r="E227" s="52"/>
      <c r="F227" s="52" t="str">
        <f t="shared" si="51"/>
        <v/>
      </c>
      <c r="H227" s="48" t="str">
        <f t="shared" si="54"/>
        <v/>
      </c>
      <c r="I227" s="63" t="str">
        <f t="shared" si="55"/>
        <v/>
      </c>
      <c r="J227" s="63" t="str">
        <f t="shared" si="55"/>
        <v/>
      </c>
      <c r="K227" s="48" t="str">
        <f t="shared" si="52"/>
        <v/>
      </c>
      <c r="L227" s="67" t="str">
        <f t="shared" si="53"/>
        <v/>
      </c>
      <c r="M227" s="48" t="str">
        <f t="shared" si="56"/>
        <v/>
      </c>
      <c r="N227" s="49">
        <v>9</v>
      </c>
      <c r="O227" s="28"/>
      <c r="P227" s="47" t="str">
        <f t="shared" si="57"/>
        <v/>
      </c>
      <c r="Q227" s="24" t="str">
        <f t="shared" si="58"/>
        <v/>
      </c>
      <c r="R227" s="24" t="str">
        <f>IF($L227="","",VLOOKUP(Q227,LISTAS!$F$5:$G$1006,2,0))</f>
        <v/>
      </c>
      <c r="S227" s="36" t="str">
        <f t="shared" si="59"/>
        <v/>
      </c>
      <c r="T227" s="25" t="str">
        <f t="shared" si="60"/>
        <v/>
      </c>
      <c r="U227" s="25" t="str">
        <f t="shared" si="61"/>
        <v/>
      </c>
    </row>
    <row r="228" spans="2:21" s="5" customFormat="1" ht="18.75" customHeight="1" x14ac:dyDescent="0.3">
      <c r="B228" s="51"/>
      <c r="C228" s="51" t="str">
        <f>IF(B228="","",VLOOKUP(B228,LISTAS!$F$5:$G$1006,2,0))</f>
        <v/>
      </c>
      <c r="D228" s="52"/>
      <c r="E228" s="52"/>
      <c r="F228" s="52" t="str">
        <f t="shared" si="51"/>
        <v/>
      </c>
      <c r="H228" s="48" t="str">
        <f t="shared" si="54"/>
        <v/>
      </c>
      <c r="I228" s="63" t="str">
        <f t="shared" si="55"/>
        <v/>
      </c>
      <c r="J228" s="63" t="str">
        <f t="shared" si="55"/>
        <v/>
      </c>
      <c r="K228" s="48" t="str">
        <f t="shared" si="52"/>
        <v/>
      </c>
      <c r="L228" s="67" t="str">
        <f t="shared" si="53"/>
        <v/>
      </c>
      <c r="M228" s="48" t="str">
        <f t="shared" si="56"/>
        <v/>
      </c>
      <c r="N228" s="49">
        <v>10</v>
      </c>
      <c r="O228" s="28"/>
      <c r="P228" s="47" t="str">
        <f t="shared" si="57"/>
        <v/>
      </c>
      <c r="Q228" s="24" t="str">
        <f t="shared" si="58"/>
        <v/>
      </c>
      <c r="R228" s="24" t="str">
        <f>IF($L228="","",VLOOKUP(Q228,LISTAS!$F$5:$G$1006,2,0))</f>
        <v/>
      </c>
      <c r="S228" s="36" t="str">
        <f t="shared" si="59"/>
        <v/>
      </c>
      <c r="T228" s="25" t="str">
        <f t="shared" si="60"/>
        <v/>
      </c>
      <c r="U228" s="25" t="str">
        <f t="shared" si="61"/>
        <v/>
      </c>
    </row>
    <row r="229" spans="2:21" s="5" customFormat="1" ht="18.75" customHeight="1" x14ac:dyDescent="0.3">
      <c r="B229" s="51"/>
      <c r="C229" s="51" t="str">
        <f>IF(B229="","",VLOOKUP(B229,LISTAS!$F$5:$G$1006,2,0))</f>
        <v/>
      </c>
      <c r="D229" s="52"/>
      <c r="E229" s="52"/>
      <c r="F229" s="52" t="str">
        <f t="shared" si="51"/>
        <v/>
      </c>
      <c r="H229" s="48" t="str">
        <f t="shared" si="54"/>
        <v/>
      </c>
      <c r="I229" s="63" t="str">
        <f t="shared" si="55"/>
        <v/>
      </c>
      <c r="J229" s="63" t="str">
        <f t="shared" si="55"/>
        <v/>
      </c>
      <c r="K229" s="48" t="str">
        <f t="shared" si="52"/>
        <v/>
      </c>
      <c r="L229" s="67" t="str">
        <f t="shared" si="53"/>
        <v/>
      </c>
      <c r="M229" s="48" t="str">
        <f t="shared" si="56"/>
        <v/>
      </c>
      <c r="N229" s="49">
        <v>11</v>
      </c>
      <c r="O229" s="28"/>
      <c r="P229" s="47" t="str">
        <f t="shared" si="57"/>
        <v/>
      </c>
      <c r="Q229" s="24" t="str">
        <f t="shared" si="58"/>
        <v/>
      </c>
      <c r="R229" s="24" t="str">
        <f>IF($L229="","",VLOOKUP(Q229,LISTAS!$F$5:$G$1006,2,0))</f>
        <v/>
      </c>
      <c r="S229" s="36" t="str">
        <f t="shared" si="59"/>
        <v/>
      </c>
      <c r="T229" s="25" t="str">
        <f t="shared" si="60"/>
        <v/>
      </c>
      <c r="U229" s="25" t="str">
        <f t="shared" si="61"/>
        <v/>
      </c>
    </row>
    <row r="230" spans="2:21" s="5" customFormat="1" ht="18.75" customHeight="1" x14ac:dyDescent="0.3">
      <c r="B230" s="51"/>
      <c r="C230" s="51" t="str">
        <f>IF(B230="","",VLOOKUP(B230,LISTAS!$F$5:$G$1006,2,0))</f>
        <v/>
      </c>
      <c r="D230" s="52"/>
      <c r="E230" s="52"/>
      <c r="F230" s="52" t="str">
        <f t="shared" si="51"/>
        <v/>
      </c>
      <c r="H230" s="48" t="str">
        <f t="shared" si="54"/>
        <v/>
      </c>
      <c r="I230" s="63" t="str">
        <f t="shared" si="55"/>
        <v/>
      </c>
      <c r="J230" s="63" t="str">
        <f t="shared" si="55"/>
        <v/>
      </c>
      <c r="K230" s="48" t="str">
        <f t="shared" si="52"/>
        <v/>
      </c>
      <c r="L230" s="67" t="str">
        <f t="shared" si="53"/>
        <v/>
      </c>
      <c r="M230" s="48" t="str">
        <f t="shared" si="56"/>
        <v/>
      </c>
      <c r="N230" s="49">
        <v>12</v>
      </c>
      <c r="O230" s="28"/>
      <c r="P230" s="47" t="str">
        <f t="shared" si="57"/>
        <v/>
      </c>
      <c r="Q230" s="24" t="str">
        <f t="shared" si="58"/>
        <v/>
      </c>
      <c r="R230" s="24" t="str">
        <f>IF($L230="","",VLOOKUP(Q230,LISTAS!$F$5:$G$1006,2,0))</f>
        <v/>
      </c>
      <c r="S230" s="36" t="str">
        <f t="shared" si="59"/>
        <v/>
      </c>
      <c r="T230" s="25" t="str">
        <f t="shared" si="60"/>
        <v/>
      </c>
      <c r="U230" s="25" t="str">
        <f t="shared" si="61"/>
        <v/>
      </c>
    </row>
    <row r="231" spans="2:21" s="5" customFormat="1" ht="18.75" customHeight="1" x14ac:dyDescent="0.3">
      <c r="B231" s="51"/>
      <c r="C231" s="51" t="str">
        <f>IF(B231="","",VLOOKUP(B231,LISTAS!$F$5:$G$1006,2,0))</f>
        <v/>
      </c>
      <c r="D231" s="52"/>
      <c r="E231" s="52"/>
      <c r="F231" s="52" t="str">
        <f t="shared" si="51"/>
        <v/>
      </c>
      <c r="H231" s="48" t="str">
        <f t="shared" si="54"/>
        <v/>
      </c>
      <c r="I231" s="63" t="str">
        <f t="shared" si="55"/>
        <v/>
      </c>
      <c r="J231" s="63" t="str">
        <f t="shared" si="55"/>
        <v/>
      </c>
      <c r="K231" s="48" t="str">
        <f t="shared" si="52"/>
        <v/>
      </c>
      <c r="L231" s="67" t="str">
        <f t="shared" si="53"/>
        <v/>
      </c>
      <c r="M231" s="48" t="str">
        <f t="shared" si="56"/>
        <v/>
      </c>
      <c r="N231" s="49">
        <v>13</v>
      </c>
      <c r="O231" s="28"/>
      <c r="P231" s="47" t="str">
        <f t="shared" si="57"/>
        <v/>
      </c>
      <c r="Q231" s="24" t="str">
        <f t="shared" si="58"/>
        <v/>
      </c>
      <c r="R231" s="24" t="str">
        <f>IF($L231="","",VLOOKUP(Q231,LISTAS!$F$5:$G$1006,2,0))</f>
        <v/>
      </c>
      <c r="S231" s="36" t="str">
        <f t="shared" si="59"/>
        <v/>
      </c>
      <c r="T231" s="25" t="str">
        <f t="shared" si="60"/>
        <v/>
      </c>
      <c r="U231" s="25" t="str">
        <f t="shared" si="61"/>
        <v/>
      </c>
    </row>
    <row r="232" spans="2:21" s="5" customFormat="1" ht="18.75" customHeight="1" x14ac:dyDescent="0.3">
      <c r="B232" s="51"/>
      <c r="C232" s="51" t="str">
        <f>IF(B232="","",VLOOKUP(B232,LISTAS!$F$5:$G$1006,2,0))</f>
        <v/>
      </c>
      <c r="D232" s="52"/>
      <c r="E232" s="52"/>
      <c r="F232" s="52" t="str">
        <f t="shared" si="51"/>
        <v/>
      </c>
      <c r="H232" s="48" t="str">
        <f t="shared" si="54"/>
        <v/>
      </c>
      <c r="I232" s="63" t="str">
        <f t="shared" si="55"/>
        <v/>
      </c>
      <c r="J232" s="63" t="str">
        <f t="shared" si="55"/>
        <v/>
      </c>
      <c r="K232" s="48" t="str">
        <f t="shared" si="52"/>
        <v/>
      </c>
      <c r="L232" s="67" t="str">
        <f t="shared" si="53"/>
        <v/>
      </c>
      <c r="M232" s="48" t="str">
        <f t="shared" si="56"/>
        <v/>
      </c>
      <c r="N232" s="49">
        <v>14</v>
      </c>
      <c r="O232" s="28"/>
      <c r="P232" s="47" t="str">
        <f t="shared" si="57"/>
        <v/>
      </c>
      <c r="Q232" s="24" t="str">
        <f t="shared" si="58"/>
        <v/>
      </c>
      <c r="R232" s="24" t="str">
        <f>IF($L232="","",VLOOKUP(Q232,LISTAS!$F$5:$G$1006,2,0))</f>
        <v/>
      </c>
      <c r="S232" s="36" t="str">
        <f t="shared" si="59"/>
        <v/>
      </c>
      <c r="T232" s="25" t="str">
        <f t="shared" si="60"/>
        <v/>
      </c>
      <c r="U232" s="25" t="str">
        <f t="shared" si="61"/>
        <v/>
      </c>
    </row>
    <row r="233" spans="2:21" s="5" customFormat="1" ht="18.75" customHeight="1" x14ac:dyDescent="0.3">
      <c r="B233" s="51"/>
      <c r="C233" s="51" t="str">
        <f>IF(B233="","",VLOOKUP(B233,LISTAS!$F$5:$G$1006,2,0))</f>
        <v/>
      </c>
      <c r="D233" s="52"/>
      <c r="E233" s="52"/>
      <c r="F233" s="52" t="str">
        <f t="shared" si="51"/>
        <v/>
      </c>
      <c r="H233" s="48" t="str">
        <f t="shared" si="54"/>
        <v/>
      </c>
      <c r="I233" s="63" t="str">
        <f t="shared" si="55"/>
        <v/>
      </c>
      <c r="J233" s="63" t="str">
        <f t="shared" si="55"/>
        <v/>
      </c>
      <c r="K233" s="48" t="str">
        <f t="shared" si="52"/>
        <v/>
      </c>
      <c r="L233" s="67" t="str">
        <f t="shared" si="53"/>
        <v/>
      </c>
      <c r="M233" s="48" t="str">
        <f t="shared" si="56"/>
        <v/>
      </c>
      <c r="N233" s="49">
        <v>15</v>
      </c>
      <c r="O233" s="28"/>
      <c r="P233" s="47" t="str">
        <f t="shared" si="57"/>
        <v/>
      </c>
      <c r="Q233" s="24" t="str">
        <f t="shared" si="58"/>
        <v/>
      </c>
      <c r="R233" s="24" t="str">
        <f>IF($L233="","",VLOOKUP(Q233,LISTAS!$F$5:$G$1006,2,0))</f>
        <v/>
      </c>
      <c r="S233" s="36" t="str">
        <f t="shared" si="59"/>
        <v/>
      </c>
      <c r="T233" s="25" t="str">
        <f t="shared" si="60"/>
        <v/>
      </c>
      <c r="U233" s="25" t="str">
        <f t="shared" si="61"/>
        <v/>
      </c>
    </row>
    <row r="234" spans="2:21" s="5" customFormat="1" ht="18.75" customHeight="1" x14ac:dyDescent="0.3">
      <c r="B234" s="51"/>
      <c r="C234" s="51" t="str">
        <f>IF(B234="","",VLOOKUP(B234,LISTAS!$F$5:$G$1006,2,0))</f>
        <v/>
      </c>
      <c r="D234" s="52"/>
      <c r="E234" s="52"/>
      <c r="F234" s="52" t="str">
        <f t="shared" si="51"/>
        <v/>
      </c>
      <c r="H234" s="48" t="str">
        <f t="shared" si="54"/>
        <v/>
      </c>
      <c r="I234" s="63" t="str">
        <f t="shared" si="55"/>
        <v/>
      </c>
      <c r="J234" s="63" t="str">
        <f t="shared" si="55"/>
        <v/>
      </c>
      <c r="K234" s="48" t="str">
        <f t="shared" si="52"/>
        <v/>
      </c>
      <c r="L234" s="67" t="str">
        <f t="shared" si="53"/>
        <v/>
      </c>
      <c r="M234" s="48" t="str">
        <f t="shared" si="56"/>
        <v/>
      </c>
      <c r="N234" s="49">
        <v>16</v>
      </c>
      <c r="O234" s="28"/>
      <c r="P234" s="47" t="str">
        <f t="shared" si="57"/>
        <v/>
      </c>
      <c r="Q234" s="24" t="str">
        <f t="shared" si="58"/>
        <v/>
      </c>
      <c r="R234" s="24" t="str">
        <f>IF($L234="","",VLOOKUP(Q234,LISTAS!$F$5:$G$1006,2,0))</f>
        <v/>
      </c>
      <c r="S234" s="36" t="str">
        <f t="shared" si="59"/>
        <v/>
      </c>
      <c r="T234" s="25" t="str">
        <f t="shared" si="60"/>
        <v/>
      </c>
      <c r="U234" s="25" t="str">
        <f t="shared" si="61"/>
        <v/>
      </c>
    </row>
    <row r="235" spans="2:21" s="5" customFormat="1" ht="18.75" customHeight="1" x14ac:dyDescent="0.3">
      <c r="B235" s="51"/>
      <c r="C235" s="51" t="str">
        <f>IF(B235="","",VLOOKUP(B235,LISTAS!$F$5:$G$1006,2,0))</f>
        <v/>
      </c>
      <c r="D235" s="52"/>
      <c r="E235" s="52"/>
      <c r="F235" s="52" t="str">
        <f t="shared" si="51"/>
        <v/>
      </c>
      <c r="H235" s="48" t="str">
        <f t="shared" si="54"/>
        <v/>
      </c>
      <c r="I235" s="63" t="str">
        <f t="shared" si="55"/>
        <v/>
      </c>
      <c r="J235" s="63" t="str">
        <f t="shared" si="55"/>
        <v/>
      </c>
      <c r="K235" s="48" t="str">
        <f t="shared" si="52"/>
        <v/>
      </c>
      <c r="L235" s="67" t="str">
        <f t="shared" si="53"/>
        <v/>
      </c>
      <c r="M235" s="48" t="str">
        <f t="shared" si="56"/>
        <v/>
      </c>
      <c r="N235" s="49">
        <v>17</v>
      </c>
      <c r="O235" s="28"/>
      <c r="P235" s="47" t="str">
        <f t="shared" si="57"/>
        <v/>
      </c>
      <c r="Q235" s="24" t="str">
        <f t="shared" si="58"/>
        <v/>
      </c>
      <c r="R235" s="24" t="str">
        <f>IF($L235="","",VLOOKUP(Q235,LISTAS!$F$5:$G$1006,2,0))</f>
        <v/>
      </c>
      <c r="S235" s="36" t="str">
        <f t="shared" si="59"/>
        <v/>
      </c>
      <c r="T235" s="25" t="str">
        <f t="shared" si="60"/>
        <v/>
      </c>
      <c r="U235" s="25" t="str">
        <f t="shared" si="61"/>
        <v/>
      </c>
    </row>
    <row r="236" spans="2:21" s="5" customFormat="1" ht="18.75" customHeight="1" x14ac:dyDescent="0.3">
      <c r="B236" s="51"/>
      <c r="C236" s="51" t="str">
        <f>IF(B236="","",VLOOKUP(B236,LISTAS!$F$5:$G$1006,2,0))</f>
        <v/>
      </c>
      <c r="D236" s="52"/>
      <c r="E236" s="52"/>
      <c r="F236" s="52" t="str">
        <f t="shared" si="51"/>
        <v/>
      </c>
      <c r="H236" s="48" t="str">
        <f t="shared" si="54"/>
        <v/>
      </c>
      <c r="I236" s="63" t="str">
        <f t="shared" si="55"/>
        <v/>
      </c>
      <c r="J236" s="63" t="str">
        <f t="shared" si="55"/>
        <v/>
      </c>
      <c r="K236" s="48" t="str">
        <f t="shared" si="52"/>
        <v/>
      </c>
      <c r="L236" s="67" t="str">
        <f t="shared" si="53"/>
        <v/>
      </c>
      <c r="M236" s="48" t="str">
        <f t="shared" si="56"/>
        <v/>
      </c>
      <c r="N236" s="49">
        <v>18</v>
      </c>
      <c r="O236" s="28"/>
      <c r="P236" s="47" t="str">
        <f t="shared" si="57"/>
        <v/>
      </c>
      <c r="Q236" s="24" t="str">
        <f t="shared" si="58"/>
        <v/>
      </c>
      <c r="R236" s="24" t="str">
        <f>IF($L236="","",VLOOKUP(Q236,LISTAS!$F$5:$G$1006,2,0))</f>
        <v/>
      </c>
      <c r="S236" s="36" t="str">
        <f t="shared" si="59"/>
        <v/>
      </c>
      <c r="T236" s="25" t="str">
        <f t="shared" si="60"/>
        <v/>
      </c>
      <c r="U236" s="25" t="str">
        <f t="shared" si="61"/>
        <v/>
      </c>
    </row>
    <row r="237" spans="2:21" s="5" customFormat="1" ht="18.75" customHeight="1" x14ac:dyDescent="0.3">
      <c r="B237" s="51"/>
      <c r="C237" s="51" t="str">
        <f>IF(B237="","",VLOOKUP(B237,LISTAS!$F$5:$G$1006,2,0))</f>
        <v/>
      </c>
      <c r="D237" s="52"/>
      <c r="E237" s="52"/>
      <c r="F237" s="52" t="str">
        <f t="shared" si="51"/>
        <v/>
      </c>
      <c r="H237" s="48" t="str">
        <f t="shared" si="54"/>
        <v/>
      </c>
      <c r="I237" s="63" t="str">
        <f t="shared" si="55"/>
        <v/>
      </c>
      <c r="J237" s="63" t="str">
        <f t="shared" si="55"/>
        <v/>
      </c>
      <c r="K237" s="48" t="str">
        <f t="shared" si="52"/>
        <v/>
      </c>
      <c r="L237" s="67" t="str">
        <f t="shared" si="53"/>
        <v/>
      </c>
      <c r="M237" s="48" t="str">
        <f t="shared" si="56"/>
        <v/>
      </c>
      <c r="N237" s="49">
        <v>19</v>
      </c>
      <c r="O237" s="28"/>
      <c r="P237" s="47" t="str">
        <f t="shared" si="57"/>
        <v/>
      </c>
      <c r="Q237" s="24" t="str">
        <f t="shared" si="58"/>
        <v/>
      </c>
      <c r="R237" s="24" t="str">
        <f>IF($L237="","",VLOOKUP(Q237,LISTAS!$F$5:$G$1006,2,0))</f>
        <v/>
      </c>
      <c r="S237" s="36" t="str">
        <f t="shared" si="59"/>
        <v/>
      </c>
      <c r="T237" s="25" t="str">
        <f t="shared" si="60"/>
        <v/>
      </c>
      <c r="U237" s="25" t="str">
        <f t="shared" si="61"/>
        <v/>
      </c>
    </row>
    <row r="238" spans="2:21" s="5" customFormat="1" ht="18.75" customHeight="1" x14ac:dyDescent="0.3">
      <c r="B238" s="51"/>
      <c r="C238" s="51" t="str">
        <f>IF(B238="","",VLOOKUP(B238,LISTAS!$F$5:$G$1006,2,0))</f>
        <v/>
      </c>
      <c r="D238" s="52"/>
      <c r="E238" s="52"/>
      <c r="F238" s="52" t="str">
        <f t="shared" si="51"/>
        <v/>
      </c>
      <c r="H238" s="48" t="str">
        <f t="shared" si="54"/>
        <v/>
      </c>
      <c r="I238" s="63" t="str">
        <f t="shared" si="55"/>
        <v/>
      </c>
      <c r="J238" s="63" t="str">
        <f t="shared" si="55"/>
        <v/>
      </c>
      <c r="K238" s="48" t="str">
        <f t="shared" si="52"/>
        <v/>
      </c>
      <c r="L238" s="67" t="str">
        <f t="shared" si="53"/>
        <v/>
      </c>
      <c r="M238" s="48" t="str">
        <f t="shared" si="56"/>
        <v/>
      </c>
      <c r="N238" s="49">
        <v>20</v>
      </c>
      <c r="O238" s="28"/>
      <c r="P238" s="47" t="str">
        <f t="shared" si="57"/>
        <v/>
      </c>
      <c r="Q238" s="24" t="str">
        <f t="shared" si="58"/>
        <v/>
      </c>
      <c r="R238" s="24" t="str">
        <f>IF($L238="","",VLOOKUP(Q238,LISTAS!$F$5:$G$1006,2,0))</f>
        <v/>
      </c>
      <c r="S238" s="36" t="str">
        <f t="shared" si="59"/>
        <v/>
      </c>
      <c r="T238" s="25" t="str">
        <f t="shared" si="60"/>
        <v/>
      </c>
      <c r="U238" s="25" t="str">
        <f t="shared" si="61"/>
        <v/>
      </c>
    </row>
    <row r="239" spans="2:21" ht="16.5" x14ac:dyDescent="0.3">
      <c r="B239" s="51"/>
      <c r="C239" s="51" t="str">
        <f>IF(B239="","",VLOOKUP(B239,LISTAS!$F$5:$G$1006,2,0))</f>
        <v/>
      </c>
      <c r="D239" s="52"/>
      <c r="E239" s="52"/>
      <c r="F239" s="52" t="str">
        <f t="shared" si="51"/>
        <v/>
      </c>
      <c r="G239" s="5"/>
      <c r="H239" s="48" t="str">
        <f t="shared" si="54"/>
        <v/>
      </c>
      <c r="I239" s="63" t="str">
        <f t="shared" si="55"/>
        <v/>
      </c>
      <c r="J239" s="63" t="str">
        <f t="shared" si="55"/>
        <v/>
      </c>
      <c r="K239" s="48" t="str">
        <f t="shared" si="52"/>
        <v/>
      </c>
      <c r="L239" s="67" t="str">
        <f t="shared" si="53"/>
        <v/>
      </c>
      <c r="M239" s="48" t="str">
        <f t="shared" si="56"/>
        <v/>
      </c>
      <c r="N239" s="49">
        <v>21</v>
      </c>
      <c r="O239" s="28"/>
      <c r="P239" s="47" t="str">
        <f t="shared" si="57"/>
        <v/>
      </c>
      <c r="Q239" s="24" t="str">
        <f t="shared" si="58"/>
        <v/>
      </c>
      <c r="R239" s="24" t="str">
        <f>IF($L239="","",VLOOKUP(Q239,LISTAS!$F$5:$G$1006,2,0))</f>
        <v/>
      </c>
      <c r="S239" s="36" t="str">
        <f t="shared" si="59"/>
        <v/>
      </c>
      <c r="T239" s="25" t="str">
        <f t="shared" si="60"/>
        <v/>
      </c>
      <c r="U239" s="25" t="str">
        <f t="shared" si="61"/>
        <v/>
      </c>
    </row>
    <row r="240" spans="2:21" ht="16.5" x14ac:dyDescent="0.3">
      <c r="B240" s="51"/>
      <c r="C240" s="51" t="str">
        <f>IF(B240="","",VLOOKUP(B240,LISTAS!$F$5:$G$1006,2,0))</f>
        <v/>
      </c>
      <c r="D240" s="52"/>
      <c r="E240" s="52"/>
      <c r="F240" s="52" t="str">
        <f t="shared" si="51"/>
        <v/>
      </c>
      <c r="G240" s="5"/>
      <c r="H240" s="48" t="str">
        <f t="shared" si="54"/>
        <v/>
      </c>
      <c r="I240" s="63" t="str">
        <f t="shared" si="55"/>
        <v/>
      </c>
      <c r="J240" s="63" t="str">
        <f t="shared" si="55"/>
        <v/>
      </c>
      <c r="K240" s="48" t="str">
        <f t="shared" si="52"/>
        <v/>
      </c>
      <c r="L240" s="67" t="str">
        <f t="shared" si="53"/>
        <v/>
      </c>
      <c r="M240" s="48" t="str">
        <f t="shared" si="56"/>
        <v/>
      </c>
      <c r="N240" s="49">
        <v>22</v>
      </c>
      <c r="O240" s="28"/>
      <c r="P240" s="47" t="str">
        <f t="shared" si="57"/>
        <v/>
      </c>
      <c r="Q240" s="24" t="str">
        <f t="shared" si="58"/>
        <v/>
      </c>
      <c r="R240" s="24" t="str">
        <f>IF($L240="","",VLOOKUP(Q240,LISTAS!$F$5:$G$1006,2,0))</f>
        <v/>
      </c>
      <c r="S240" s="36" t="str">
        <f t="shared" si="59"/>
        <v/>
      </c>
      <c r="T240" s="25" t="str">
        <f t="shared" si="60"/>
        <v/>
      </c>
      <c r="U240" s="25" t="str">
        <f t="shared" si="61"/>
        <v/>
      </c>
    </row>
    <row r="241" spans="2:21" ht="16.5" x14ac:dyDescent="0.3">
      <c r="B241" s="51"/>
      <c r="C241" s="51" t="str">
        <f>IF(B241="","",VLOOKUP(B241,LISTAS!$F$5:$G$1006,2,0))</f>
        <v/>
      </c>
      <c r="D241" s="52"/>
      <c r="E241" s="52"/>
      <c r="F241" s="52" t="str">
        <f t="shared" si="51"/>
        <v/>
      </c>
      <c r="G241" s="5"/>
      <c r="H241" s="48" t="str">
        <f t="shared" si="54"/>
        <v/>
      </c>
      <c r="I241" s="63" t="str">
        <f t="shared" si="55"/>
        <v/>
      </c>
      <c r="J241" s="63" t="str">
        <f t="shared" si="55"/>
        <v/>
      </c>
      <c r="K241" s="48" t="str">
        <f t="shared" si="52"/>
        <v/>
      </c>
      <c r="L241" s="67" t="str">
        <f t="shared" si="53"/>
        <v/>
      </c>
      <c r="M241" s="48" t="str">
        <f t="shared" si="56"/>
        <v/>
      </c>
      <c r="N241" s="49">
        <v>23</v>
      </c>
      <c r="O241" s="28"/>
      <c r="P241" s="47" t="str">
        <f t="shared" si="57"/>
        <v/>
      </c>
      <c r="Q241" s="24" t="str">
        <f t="shared" si="58"/>
        <v/>
      </c>
      <c r="R241" s="24" t="str">
        <f>IF($L241="","",VLOOKUP(Q241,LISTAS!$F$5:$G$1006,2,0))</f>
        <v/>
      </c>
      <c r="S241" s="36" t="str">
        <f t="shared" si="59"/>
        <v/>
      </c>
      <c r="T241" s="25" t="str">
        <f t="shared" si="60"/>
        <v/>
      </c>
      <c r="U241" s="25" t="str">
        <f t="shared" si="61"/>
        <v/>
      </c>
    </row>
    <row r="242" spans="2:21" ht="16.5" x14ac:dyDescent="0.3">
      <c r="B242" s="51"/>
      <c r="C242" s="51" t="str">
        <f>IF(B242="","",VLOOKUP(B242,LISTAS!$F$5:$G$1006,2,0))</f>
        <v/>
      </c>
      <c r="D242" s="52"/>
      <c r="E242" s="52"/>
      <c r="F242" s="52" t="str">
        <f t="shared" si="51"/>
        <v/>
      </c>
      <c r="G242" s="5"/>
      <c r="H242" s="48" t="str">
        <f t="shared" si="54"/>
        <v/>
      </c>
      <c r="I242" s="63" t="str">
        <f t="shared" si="55"/>
        <v/>
      </c>
      <c r="J242" s="63" t="str">
        <f t="shared" si="55"/>
        <v/>
      </c>
      <c r="K242" s="48" t="str">
        <f t="shared" si="52"/>
        <v/>
      </c>
      <c r="L242" s="67" t="str">
        <f t="shared" si="53"/>
        <v/>
      </c>
      <c r="M242" s="48" t="str">
        <f t="shared" si="56"/>
        <v/>
      </c>
      <c r="N242" s="49">
        <v>24</v>
      </c>
      <c r="O242" s="28"/>
      <c r="P242" s="47" t="str">
        <f t="shared" si="57"/>
        <v/>
      </c>
      <c r="Q242" s="24" t="str">
        <f t="shared" si="58"/>
        <v/>
      </c>
      <c r="R242" s="24" t="str">
        <f>IF($L242="","",VLOOKUP(Q242,LISTAS!$F$5:$G$1006,2,0))</f>
        <v/>
      </c>
      <c r="S242" s="36" t="str">
        <f t="shared" si="59"/>
        <v/>
      </c>
      <c r="T242" s="25" t="str">
        <f t="shared" si="60"/>
        <v/>
      </c>
      <c r="U242" s="25" t="str">
        <f t="shared" si="61"/>
        <v/>
      </c>
    </row>
    <row r="243" spans="2:21" ht="16.5" x14ac:dyDescent="0.3">
      <c r="B243" s="51"/>
      <c r="C243" s="51" t="str">
        <f>IF(B243="","",VLOOKUP(B243,LISTAS!$F$5:$G$1006,2,0))</f>
        <v/>
      </c>
      <c r="D243" s="52"/>
      <c r="E243" s="52"/>
      <c r="F243" s="52" t="str">
        <f t="shared" si="51"/>
        <v/>
      </c>
      <c r="G243" s="5"/>
      <c r="H243" s="48" t="str">
        <f t="shared" si="54"/>
        <v/>
      </c>
      <c r="I243" s="63" t="str">
        <f t="shared" si="55"/>
        <v/>
      </c>
      <c r="J243" s="63" t="str">
        <f t="shared" si="55"/>
        <v/>
      </c>
      <c r="K243" s="48" t="str">
        <f t="shared" si="52"/>
        <v/>
      </c>
      <c r="L243" s="67" t="str">
        <f t="shared" si="53"/>
        <v/>
      </c>
      <c r="M243" s="48" t="str">
        <f t="shared" si="56"/>
        <v/>
      </c>
      <c r="N243" s="49">
        <v>25</v>
      </c>
      <c r="O243" s="28"/>
      <c r="P243" s="47" t="str">
        <f t="shared" si="57"/>
        <v/>
      </c>
      <c r="Q243" s="24" t="str">
        <f t="shared" si="58"/>
        <v/>
      </c>
      <c r="R243" s="24" t="str">
        <f>IF($L243="","",VLOOKUP(Q243,LISTAS!$F$5:$G$1006,2,0))</f>
        <v/>
      </c>
      <c r="S243" s="36" t="str">
        <f t="shared" si="59"/>
        <v/>
      </c>
      <c r="T243" s="25" t="str">
        <f t="shared" si="60"/>
        <v/>
      </c>
      <c r="U243" s="25" t="str">
        <f t="shared" si="61"/>
        <v/>
      </c>
    </row>
    <row r="244" spans="2:21" ht="16.5" x14ac:dyDescent="0.3">
      <c r="B244" s="51"/>
      <c r="C244" s="51" t="str">
        <f>IF(B244="","",VLOOKUP(B244,LISTAS!$F$5:$G$1006,2,0))</f>
        <v/>
      </c>
      <c r="D244" s="52"/>
      <c r="E244" s="52"/>
      <c r="F244" s="52" t="str">
        <f t="shared" si="51"/>
        <v/>
      </c>
      <c r="G244" s="5"/>
      <c r="H244" s="48" t="str">
        <f t="shared" si="54"/>
        <v/>
      </c>
      <c r="I244" s="63" t="str">
        <f t="shared" si="55"/>
        <v/>
      </c>
      <c r="J244" s="63" t="str">
        <f t="shared" si="55"/>
        <v/>
      </c>
      <c r="K244" s="48" t="str">
        <f t="shared" si="52"/>
        <v/>
      </c>
      <c r="L244" s="67" t="str">
        <f t="shared" si="53"/>
        <v/>
      </c>
      <c r="M244" s="48" t="str">
        <f t="shared" si="56"/>
        <v/>
      </c>
      <c r="N244" s="49">
        <v>26</v>
      </c>
      <c r="O244" s="28"/>
      <c r="P244" s="47" t="str">
        <f t="shared" si="57"/>
        <v/>
      </c>
      <c r="Q244" s="24" t="str">
        <f t="shared" si="58"/>
        <v/>
      </c>
      <c r="R244" s="24" t="str">
        <f>IF($L244="","",VLOOKUP(Q244,LISTAS!$F$5:$G$1006,2,0))</f>
        <v/>
      </c>
      <c r="S244" s="36" t="str">
        <f t="shared" si="59"/>
        <v/>
      </c>
      <c r="T244" s="25" t="str">
        <f t="shared" si="60"/>
        <v/>
      </c>
      <c r="U244" s="25" t="str">
        <f t="shared" si="61"/>
        <v/>
      </c>
    </row>
    <row r="245" spans="2:21" ht="16.5" x14ac:dyDescent="0.3">
      <c r="B245" s="51"/>
      <c r="C245" s="51" t="str">
        <f>IF(B245="","",VLOOKUP(B245,LISTAS!$F$5:$G$1006,2,0))</f>
        <v/>
      </c>
      <c r="D245" s="52"/>
      <c r="E245" s="52"/>
      <c r="F245" s="52" t="str">
        <f t="shared" si="51"/>
        <v/>
      </c>
      <c r="G245" s="5"/>
      <c r="H245" s="48" t="str">
        <f t="shared" si="54"/>
        <v/>
      </c>
      <c r="I245" s="63" t="str">
        <f t="shared" si="55"/>
        <v/>
      </c>
      <c r="J245" s="63" t="str">
        <f t="shared" si="55"/>
        <v/>
      </c>
      <c r="K245" s="48" t="str">
        <f t="shared" si="52"/>
        <v/>
      </c>
      <c r="L245" s="67" t="str">
        <f t="shared" si="53"/>
        <v/>
      </c>
      <c r="M245" s="48" t="str">
        <f t="shared" si="56"/>
        <v/>
      </c>
      <c r="N245" s="49">
        <v>27</v>
      </c>
      <c r="O245" s="28"/>
      <c r="P245" s="47" t="str">
        <f t="shared" si="57"/>
        <v/>
      </c>
      <c r="Q245" s="24" t="str">
        <f t="shared" si="58"/>
        <v/>
      </c>
      <c r="R245" s="24" t="str">
        <f>IF($L245="","",VLOOKUP(Q245,LISTAS!$F$5:$G$1006,2,0))</f>
        <v/>
      </c>
      <c r="S245" s="36" t="str">
        <f t="shared" si="59"/>
        <v/>
      </c>
      <c r="T245" s="25" t="str">
        <f t="shared" si="60"/>
        <v/>
      </c>
      <c r="U245" s="25" t="str">
        <f t="shared" si="61"/>
        <v/>
      </c>
    </row>
    <row r="246" spans="2:21" ht="16.5" x14ac:dyDescent="0.3">
      <c r="B246" s="51"/>
      <c r="C246" s="51" t="str">
        <f>IF(B246="","",VLOOKUP(B246,LISTAS!$F$5:$G$1006,2,0))</f>
        <v/>
      </c>
      <c r="D246" s="52"/>
      <c r="E246" s="52"/>
      <c r="F246" s="52" t="str">
        <f t="shared" si="51"/>
        <v/>
      </c>
      <c r="G246" s="5"/>
      <c r="H246" s="48" t="str">
        <f t="shared" si="54"/>
        <v/>
      </c>
      <c r="I246" s="63" t="str">
        <f t="shared" si="55"/>
        <v/>
      </c>
      <c r="J246" s="63" t="str">
        <f t="shared" si="55"/>
        <v/>
      </c>
      <c r="K246" s="48" t="str">
        <f t="shared" si="52"/>
        <v/>
      </c>
      <c r="L246" s="67" t="str">
        <f t="shared" si="53"/>
        <v/>
      </c>
      <c r="M246" s="48" t="str">
        <f t="shared" si="56"/>
        <v/>
      </c>
      <c r="N246" s="49">
        <v>28</v>
      </c>
      <c r="O246" s="28"/>
      <c r="P246" s="47" t="str">
        <f t="shared" si="57"/>
        <v/>
      </c>
      <c r="Q246" s="24" t="str">
        <f t="shared" si="58"/>
        <v/>
      </c>
      <c r="R246" s="24" t="str">
        <f>IF($L246="","",VLOOKUP(Q246,LISTAS!$F$5:$G$1006,2,0))</f>
        <v/>
      </c>
      <c r="S246" s="36" t="str">
        <f t="shared" si="59"/>
        <v/>
      </c>
      <c r="T246" s="25" t="str">
        <f t="shared" si="60"/>
        <v/>
      </c>
      <c r="U246" s="25" t="str">
        <f t="shared" si="61"/>
        <v/>
      </c>
    </row>
    <row r="247" spans="2:21" ht="16.5" x14ac:dyDescent="0.3">
      <c r="B247" s="51"/>
      <c r="C247" s="51" t="str">
        <f>IF(B247="","",VLOOKUP(B247,LISTAS!$F$5:$G$1006,2,0))</f>
        <v/>
      </c>
      <c r="D247" s="52"/>
      <c r="E247" s="52"/>
      <c r="F247" s="52" t="str">
        <f t="shared" si="51"/>
        <v/>
      </c>
      <c r="G247" s="5"/>
      <c r="H247" s="48" t="str">
        <f t="shared" si="54"/>
        <v/>
      </c>
      <c r="I247" s="63" t="str">
        <f t="shared" si="55"/>
        <v/>
      </c>
      <c r="J247" s="63" t="str">
        <f t="shared" si="55"/>
        <v/>
      </c>
      <c r="K247" s="48" t="str">
        <f t="shared" si="52"/>
        <v/>
      </c>
      <c r="L247" s="67" t="str">
        <f t="shared" si="53"/>
        <v/>
      </c>
      <c r="M247" s="48" t="str">
        <f t="shared" si="56"/>
        <v/>
      </c>
      <c r="N247" s="49">
        <v>29</v>
      </c>
      <c r="O247" s="28"/>
      <c r="P247" s="47" t="str">
        <f t="shared" si="57"/>
        <v/>
      </c>
      <c r="Q247" s="24" t="str">
        <f t="shared" si="58"/>
        <v/>
      </c>
      <c r="R247" s="24" t="str">
        <f>IF($L247="","",VLOOKUP(Q247,LISTAS!$F$5:$G$1006,2,0))</f>
        <v/>
      </c>
      <c r="S247" s="36" t="str">
        <f t="shared" si="59"/>
        <v/>
      </c>
      <c r="T247" s="25" t="str">
        <f t="shared" si="60"/>
        <v/>
      </c>
      <c r="U247" s="25" t="str">
        <f t="shared" si="61"/>
        <v/>
      </c>
    </row>
    <row r="248" spans="2:21" ht="16.5" x14ac:dyDescent="0.3">
      <c r="B248" s="51"/>
      <c r="C248" s="51" t="str">
        <f>IF(B248="","",VLOOKUP(B248,LISTAS!$F$5:$G$1006,2,0))</f>
        <v/>
      </c>
      <c r="D248" s="52"/>
      <c r="E248" s="52"/>
      <c r="F248" s="52" t="str">
        <f t="shared" si="51"/>
        <v/>
      </c>
      <c r="G248" s="5"/>
      <c r="H248" s="48" t="str">
        <f t="shared" si="54"/>
        <v/>
      </c>
      <c r="I248" s="63" t="str">
        <f t="shared" si="55"/>
        <v/>
      </c>
      <c r="J248" s="63" t="str">
        <f t="shared" si="55"/>
        <v/>
      </c>
      <c r="K248" s="48" t="str">
        <f t="shared" si="52"/>
        <v/>
      </c>
      <c r="L248" s="67" t="str">
        <f t="shared" si="53"/>
        <v/>
      </c>
      <c r="M248" s="48" t="str">
        <f t="shared" si="56"/>
        <v/>
      </c>
      <c r="N248" s="49">
        <v>30</v>
      </c>
      <c r="O248" s="28"/>
      <c r="P248" s="47" t="str">
        <f t="shared" si="57"/>
        <v/>
      </c>
      <c r="Q248" s="24" t="str">
        <f t="shared" si="58"/>
        <v/>
      </c>
      <c r="R248" s="24" t="str">
        <f>IF($L248="","",VLOOKUP(Q248,LISTAS!$F$5:$G$1006,2,0))</f>
        <v/>
      </c>
      <c r="S248" s="36" t="str">
        <f t="shared" si="59"/>
        <v/>
      </c>
      <c r="T248" s="25" t="str">
        <f t="shared" si="60"/>
        <v/>
      </c>
      <c r="U248" s="25" t="str">
        <f t="shared" si="61"/>
        <v/>
      </c>
    </row>
    <row r="249" spans="2:21" ht="16.5" x14ac:dyDescent="0.3">
      <c r="B249" s="51"/>
      <c r="C249" s="51" t="str">
        <f>IF(B249="","",VLOOKUP(B249,LISTAS!$F$5:$G$1006,2,0))</f>
        <v/>
      </c>
      <c r="D249" s="52"/>
      <c r="E249" s="52"/>
      <c r="F249" s="52" t="str">
        <f t="shared" si="51"/>
        <v/>
      </c>
      <c r="G249" s="5"/>
      <c r="H249" s="48" t="str">
        <f t="shared" si="54"/>
        <v/>
      </c>
      <c r="I249" s="63" t="str">
        <f t="shared" si="55"/>
        <v/>
      </c>
      <c r="J249" s="63" t="str">
        <f t="shared" si="55"/>
        <v/>
      </c>
      <c r="K249" s="48" t="str">
        <f t="shared" si="52"/>
        <v/>
      </c>
      <c r="L249" s="67" t="str">
        <f t="shared" si="53"/>
        <v/>
      </c>
      <c r="M249" s="48" t="str">
        <f t="shared" si="56"/>
        <v/>
      </c>
      <c r="N249" s="49">
        <v>31</v>
      </c>
      <c r="O249" s="28"/>
      <c r="P249" s="47" t="str">
        <f t="shared" si="57"/>
        <v/>
      </c>
      <c r="Q249" s="24" t="str">
        <f t="shared" si="58"/>
        <v/>
      </c>
      <c r="R249" s="24" t="str">
        <f>IF($L249="","",VLOOKUP(Q249,LISTAS!$F$5:$G$1006,2,0))</f>
        <v/>
      </c>
      <c r="S249" s="36" t="str">
        <f t="shared" si="59"/>
        <v/>
      </c>
      <c r="T249" s="25" t="str">
        <f t="shared" si="60"/>
        <v/>
      </c>
      <c r="U249" s="25" t="str">
        <f t="shared" si="61"/>
        <v/>
      </c>
    </row>
    <row r="250" spans="2:21" ht="16.5" x14ac:dyDescent="0.3">
      <c r="B250" s="51"/>
      <c r="C250" s="51" t="str">
        <f>IF(B250="","",VLOOKUP(B250,LISTAS!$F$5:$G$1006,2,0))</f>
        <v/>
      </c>
      <c r="D250" s="52"/>
      <c r="E250" s="52"/>
      <c r="F250" s="52" t="str">
        <f t="shared" si="51"/>
        <v/>
      </c>
      <c r="G250" s="5"/>
      <c r="H250" s="48" t="str">
        <f t="shared" si="54"/>
        <v/>
      </c>
      <c r="I250" s="63" t="str">
        <f t="shared" si="55"/>
        <v/>
      </c>
      <c r="J250" s="63" t="str">
        <f t="shared" si="55"/>
        <v/>
      </c>
      <c r="K250" s="48" t="str">
        <f t="shared" si="52"/>
        <v/>
      </c>
      <c r="L250" s="67" t="str">
        <f t="shared" si="53"/>
        <v/>
      </c>
      <c r="M250" s="48" t="str">
        <f t="shared" si="56"/>
        <v/>
      </c>
      <c r="N250" s="49">
        <v>32</v>
      </c>
      <c r="O250" s="28"/>
      <c r="P250" s="47" t="str">
        <f t="shared" si="57"/>
        <v/>
      </c>
      <c r="Q250" s="24" t="str">
        <f t="shared" si="58"/>
        <v/>
      </c>
      <c r="R250" s="24" t="str">
        <f>IF($L250="","",VLOOKUP(Q250,LISTAS!$F$5:$G$1006,2,0))</f>
        <v/>
      </c>
      <c r="S250" s="36" t="str">
        <f t="shared" si="59"/>
        <v/>
      </c>
      <c r="T250" s="25" t="str">
        <f t="shared" si="60"/>
        <v/>
      </c>
      <c r="U250" s="25" t="str">
        <f t="shared" si="61"/>
        <v/>
      </c>
    </row>
    <row r="251" spans="2:21" ht="16.5" x14ac:dyDescent="0.3">
      <c r="B251" s="51"/>
      <c r="C251" s="51" t="str">
        <f>IF(B251="","",VLOOKUP(B251,LISTAS!$F$5:$G$1006,2,0))</f>
        <v/>
      </c>
      <c r="D251" s="52"/>
      <c r="E251" s="52"/>
      <c r="F251" s="52" t="str">
        <f t="shared" si="51"/>
        <v/>
      </c>
      <c r="G251" s="5"/>
      <c r="H251" s="48" t="str">
        <f t="shared" si="54"/>
        <v/>
      </c>
      <c r="I251" s="63" t="str">
        <f t="shared" si="55"/>
        <v/>
      </c>
      <c r="J251" s="63" t="str">
        <f t="shared" si="55"/>
        <v/>
      </c>
      <c r="K251" s="48" t="str">
        <f t="shared" si="52"/>
        <v/>
      </c>
      <c r="L251" s="67" t="str">
        <f t="shared" si="53"/>
        <v/>
      </c>
      <c r="M251" s="48" t="str">
        <f t="shared" si="56"/>
        <v/>
      </c>
      <c r="N251" s="49">
        <v>33</v>
      </c>
      <c r="O251" s="28"/>
      <c r="P251" s="47" t="str">
        <f t="shared" si="57"/>
        <v/>
      </c>
      <c r="Q251" s="24" t="str">
        <f t="shared" si="58"/>
        <v/>
      </c>
      <c r="R251" s="24" t="str">
        <f>IF($L251="","",VLOOKUP(Q251,LISTAS!$F$5:$G$1006,2,0))</f>
        <v/>
      </c>
      <c r="S251" s="36" t="str">
        <f t="shared" si="59"/>
        <v/>
      </c>
      <c r="T251" s="25" t="str">
        <f t="shared" si="60"/>
        <v/>
      </c>
      <c r="U251" s="25" t="str">
        <f t="shared" si="61"/>
        <v/>
      </c>
    </row>
    <row r="252" spans="2:21" ht="16.5" x14ac:dyDescent="0.3">
      <c r="B252" s="51"/>
      <c r="C252" s="51" t="str">
        <f>IF(B252="","",VLOOKUP(B252,LISTAS!$F$5:$G$1006,2,0))</f>
        <v/>
      </c>
      <c r="D252" s="52"/>
      <c r="E252" s="52"/>
      <c r="F252" s="52" t="str">
        <f t="shared" si="51"/>
        <v/>
      </c>
      <c r="G252" s="5"/>
      <c r="H252" s="48" t="str">
        <f t="shared" si="54"/>
        <v/>
      </c>
      <c r="I252" s="63" t="str">
        <f t="shared" si="55"/>
        <v/>
      </c>
      <c r="J252" s="63" t="str">
        <f t="shared" si="55"/>
        <v/>
      </c>
      <c r="K252" s="48" t="str">
        <f t="shared" si="52"/>
        <v/>
      </c>
      <c r="L252" s="67" t="str">
        <f t="shared" si="53"/>
        <v/>
      </c>
      <c r="M252" s="48" t="str">
        <f t="shared" si="56"/>
        <v/>
      </c>
      <c r="N252" s="49">
        <v>34</v>
      </c>
      <c r="O252" s="28"/>
      <c r="P252" s="47" t="str">
        <f t="shared" si="57"/>
        <v/>
      </c>
      <c r="Q252" s="24" t="str">
        <f t="shared" si="58"/>
        <v/>
      </c>
      <c r="R252" s="24" t="str">
        <f>IF($L252="","",VLOOKUP(Q252,LISTAS!$F$5:$G$1006,2,0))</f>
        <v/>
      </c>
      <c r="S252" s="36" t="str">
        <f t="shared" si="59"/>
        <v/>
      </c>
      <c r="T252" s="25" t="str">
        <f t="shared" si="60"/>
        <v/>
      </c>
      <c r="U252" s="25" t="str">
        <f t="shared" si="61"/>
        <v/>
      </c>
    </row>
    <row r="253" spans="2:21" ht="16.5" x14ac:dyDescent="0.3">
      <c r="B253" s="51"/>
      <c r="C253" s="51" t="str">
        <f>IF(B253="","",VLOOKUP(B253,LISTAS!$F$5:$G$1006,2,0))</f>
        <v/>
      </c>
      <c r="D253" s="52"/>
      <c r="E253" s="52"/>
      <c r="F253" s="52" t="str">
        <f t="shared" si="51"/>
        <v/>
      </c>
      <c r="G253" s="5"/>
      <c r="H253" s="48" t="str">
        <f t="shared" si="54"/>
        <v/>
      </c>
      <c r="I253" s="63" t="str">
        <f t="shared" si="55"/>
        <v/>
      </c>
      <c r="J253" s="63" t="str">
        <f t="shared" si="55"/>
        <v/>
      </c>
      <c r="K253" s="48" t="str">
        <f t="shared" si="52"/>
        <v/>
      </c>
      <c r="L253" s="67" t="str">
        <f t="shared" si="53"/>
        <v/>
      </c>
      <c r="M253" s="48" t="str">
        <f t="shared" si="56"/>
        <v/>
      </c>
      <c r="N253" s="49">
        <v>35</v>
      </c>
      <c r="O253" s="28"/>
      <c r="P253" s="47" t="str">
        <f t="shared" si="57"/>
        <v/>
      </c>
      <c r="Q253" s="24" t="str">
        <f t="shared" si="58"/>
        <v/>
      </c>
      <c r="R253" s="24" t="str">
        <f>IF($L253="","",VLOOKUP(Q253,LISTAS!$F$5:$G$1006,2,0))</f>
        <v/>
      </c>
      <c r="S253" s="36" t="str">
        <f t="shared" si="59"/>
        <v/>
      </c>
      <c r="T253" s="25" t="str">
        <f t="shared" si="60"/>
        <v/>
      </c>
      <c r="U253" s="25" t="str">
        <f t="shared" si="61"/>
        <v/>
      </c>
    </row>
    <row r="254" spans="2:21" ht="16.5" x14ac:dyDescent="0.3">
      <c r="B254" s="51"/>
      <c r="C254" s="51" t="str">
        <f>IF(B254="","",VLOOKUP(B254,LISTAS!$F$5:$G$1006,2,0))</f>
        <v/>
      </c>
      <c r="D254" s="52"/>
      <c r="E254" s="52"/>
      <c r="F254" s="52" t="str">
        <f t="shared" si="51"/>
        <v/>
      </c>
      <c r="G254" s="5"/>
      <c r="H254" s="48" t="str">
        <f t="shared" si="54"/>
        <v/>
      </c>
      <c r="I254" s="63" t="str">
        <f t="shared" si="55"/>
        <v/>
      </c>
      <c r="J254" s="63" t="str">
        <f t="shared" si="55"/>
        <v/>
      </c>
      <c r="K254" s="48" t="str">
        <f t="shared" si="52"/>
        <v/>
      </c>
      <c r="L254" s="67" t="str">
        <f t="shared" si="53"/>
        <v/>
      </c>
      <c r="M254" s="48" t="str">
        <f t="shared" si="56"/>
        <v/>
      </c>
      <c r="N254" s="49">
        <v>36</v>
      </c>
      <c r="O254" s="28"/>
      <c r="P254" s="47" t="str">
        <f t="shared" si="57"/>
        <v/>
      </c>
      <c r="Q254" s="24" t="str">
        <f t="shared" si="58"/>
        <v/>
      </c>
      <c r="R254" s="24" t="str">
        <f>IF($L254="","",VLOOKUP(Q254,LISTAS!$F$5:$G$1006,2,0))</f>
        <v/>
      </c>
      <c r="S254" s="36" t="str">
        <f t="shared" si="59"/>
        <v/>
      </c>
      <c r="T254" s="25" t="str">
        <f t="shared" si="60"/>
        <v/>
      </c>
      <c r="U254" s="25" t="str">
        <f t="shared" si="61"/>
        <v/>
      </c>
    </row>
    <row r="255" spans="2:21" ht="16.5" x14ac:dyDescent="0.3">
      <c r="B255" s="51"/>
      <c r="C255" s="51" t="str">
        <f>IF(B255="","",VLOOKUP(B255,LISTAS!$F$5:$G$1006,2,0))</f>
        <v/>
      </c>
      <c r="D255" s="52"/>
      <c r="E255" s="52"/>
      <c r="F255" s="52" t="str">
        <f t="shared" si="51"/>
        <v/>
      </c>
      <c r="G255" s="5"/>
      <c r="H255" s="48" t="str">
        <f t="shared" si="54"/>
        <v/>
      </c>
      <c r="I255" s="63" t="str">
        <f t="shared" si="55"/>
        <v/>
      </c>
      <c r="J255" s="63" t="str">
        <f t="shared" si="55"/>
        <v/>
      </c>
      <c r="K255" s="48" t="str">
        <f t="shared" si="52"/>
        <v/>
      </c>
      <c r="L255" s="67" t="str">
        <f t="shared" si="53"/>
        <v/>
      </c>
      <c r="M255" s="48" t="str">
        <f t="shared" si="56"/>
        <v/>
      </c>
      <c r="N255" s="49">
        <v>37</v>
      </c>
      <c r="O255" s="28"/>
      <c r="P255" s="47" t="str">
        <f t="shared" si="57"/>
        <v/>
      </c>
      <c r="Q255" s="24" t="str">
        <f t="shared" si="58"/>
        <v/>
      </c>
      <c r="R255" s="24" t="str">
        <f>IF($L255="","",VLOOKUP(Q255,LISTAS!$F$5:$G$1006,2,0))</f>
        <v/>
      </c>
      <c r="S255" s="36" t="str">
        <f t="shared" si="59"/>
        <v/>
      </c>
      <c r="T255" s="25" t="str">
        <f t="shared" si="60"/>
        <v/>
      </c>
      <c r="U255" s="25" t="str">
        <f t="shared" si="61"/>
        <v/>
      </c>
    </row>
    <row r="256" spans="2:21" ht="16.5" x14ac:dyDescent="0.3">
      <c r="B256" s="51"/>
      <c r="C256" s="51" t="str">
        <f>IF(B256="","",VLOOKUP(B256,LISTAS!$F$5:$G$1006,2,0))</f>
        <v/>
      </c>
      <c r="D256" s="52"/>
      <c r="E256" s="52"/>
      <c r="F256" s="52" t="str">
        <f t="shared" si="51"/>
        <v/>
      </c>
      <c r="G256" s="5"/>
      <c r="H256" s="48" t="str">
        <f t="shared" si="54"/>
        <v/>
      </c>
      <c r="I256" s="63" t="str">
        <f t="shared" si="55"/>
        <v/>
      </c>
      <c r="J256" s="63" t="str">
        <f t="shared" si="55"/>
        <v/>
      </c>
      <c r="K256" s="48" t="str">
        <f t="shared" si="52"/>
        <v/>
      </c>
      <c r="L256" s="67" t="str">
        <f t="shared" si="53"/>
        <v/>
      </c>
      <c r="M256" s="48" t="str">
        <f t="shared" si="56"/>
        <v/>
      </c>
      <c r="N256" s="49">
        <v>38</v>
      </c>
      <c r="O256" s="28"/>
      <c r="P256" s="47" t="str">
        <f t="shared" si="57"/>
        <v/>
      </c>
      <c r="Q256" s="24" t="str">
        <f t="shared" si="58"/>
        <v/>
      </c>
      <c r="R256" s="24" t="str">
        <f>IF($L256="","",VLOOKUP(Q256,LISTAS!$F$5:$G$1006,2,0))</f>
        <v/>
      </c>
      <c r="S256" s="36" t="str">
        <f t="shared" si="59"/>
        <v/>
      </c>
      <c r="T256" s="25" t="str">
        <f t="shared" si="60"/>
        <v/>
      </c>
      <c r="U256" s="25" t="str">
        <f t="shared" si="61"/>
        <v/>
      </c>
    </row>
    <row r="257" spans="2:21" ht="16.5" x14ac:dyDescent="0.3">
      <c r="B257" s="51"/>
      <c r="C257" s="51" t="str">
        <f>IF(B257="","",VLOOKUP(B257,LISTAS!$F$5:$G$1006,2,0))</f>
        <v/>
      </c>
      <c r="D257" s="52"/>
      <c r="E257" s="52"/>
      <c r="F257" s="52" t="str">
        <f t="shared" si="51"/>
        <v/>
      </c>
      <c r="G257" s="5"/>
      <c r="H257" s="48" t="str">
        <f t="shared" si="54"/>
        <v/>
      </c>
      <c r="I257" s="63" t="str">
        <f t="shared" si="55"/>
        <v/>
      </c>
      <c r="J257" s="63" t="str">
        <f t="shared" si="55"/>
        <v/>
      </c>
      <c r="K257" s="48" t="str">
        <f t="shared" si="52"/>
        <v/>
      </c>
      <c r="L257" s="67" t="str">
        <f t="shared" si="53"/>
        <v/>
      </c>
      <c r="M257" s="48" t="str">
        <f t="shared" si="56"/>
        <v/>
      </c>
      <c r="N257" s="49">
        <v>39</v>
      </c>
      <c r="O257" s="28"/>
      <c r="P257" s="47" t="str">
        <f t="shared" si="57"/>
        <v/>
      </c>
      <c r="Q257" s="24" t="str">
        <f t="shared" si="58"/>
        <v/>
      </c>
      <c r="R257" s="24" t="str">
        <f>IF($L257="","",VLOOKUP(Q257,LISTAS!$F$5:$G$1006,2,0))</f>
        <v/>
      </c>
      <c r="S257" s="36" t="str">
        <f t="shared" si="59"/>
        <v/>
      </c>
      <c r="T257" s="25" t="str">
        <f t="shared" si="60"/>
        <v/>
      </c>
      <c r="U257" s="25" t="str">
        <f t="shared" si="61"/>
        <v/>
      </c>
    </row>
    <row r="258" spans="2:21" ht="16.5" x14ac:dyDescent="0.3">
      <c r="B258" s="51"/>
      <c r="C258" s="51" t="str">
        <f>IF(B258="","",VLOOKUP(B258,LISTAS!$F$5:$G$1006,2,0))</f>
        <v/>
      </c>
      <c r="D258" s="52"/>
      <c r="E258" s="52"/>
      <c r="F258" s="52" t="str">
        <f t="shared" si="51"/>
        <v/>
      </c>
      <c r="G258" s="5"/>
      <c r="H258" s="48" t="str">
        <f t="shared" si="54"/>
        <v/>
      </c>
      <c r="I258" s="63" t="str">
        <f t="shared" si="55"/>
        <v/>
      </c>
      <c r="J258" s="63" t="str">
        <f t="shared" si="55"/>
        <v/>
      </c>
      <c r="K258" s="48" t="str">
        <f t="shared" si="52"/>
        <v/>
      </c>
      <c r="L258" s="67" t="str">
        <f t="shared" si="53"/>
        <v/>
      </c>
      <c r="M258" s="48" t="str">
        <f t="shared" si="56"/>
        <v/>
      </c>
      <c r="N258" s="49">
        <v>40</v>
      </c>
      <c r="O258" s="28"/>
      <c r="P258" s="47" t="str">
        <f t="shared" si="57"/>
        <v/>
      </c>
      <c r="Q258" s="24" t="str">
        <f t="shared" si="58"/>
        <v/>
      </c>
      <c r="R258" s="24" t="str">
        <f>IF($L258="","",VLOOKUP(Q258,LISTAS!$F$5:$G$1006,2,0))</f>
        <v/>
      </c>
      <c r="S258" s="36" t="str">
        <f t="shared" si="59"/>
        <v/>
      </c>
      <c r="T258" s="25" t="str">
        <f t="shared" si="60"/>
        <v/>
      </c>
      <c r="U258" s="25" t="str">
        <f t="shared" si="61"/>
        <v/>
      </c>
    </row>
    <row r="259" spans="2:21" ht="16.5" x14ac:dyDescent="0.3">
      <c r="B259" s="51"/>
      <c r="C259" s="51" t="str">
        <f>IF(B259="","",VLOOKUP(B259,LISTAS!$F$5:$G$1006,2,0))</f>
        <v/>
      </c>
      <c r="D259" s="52"/>
      <c r="E259" s="52"/>
      <c r="F259" s="52" t="str">
        <f t="shared" si="51"/>
        <v/>
      </c>
      <c r="G259" s="5"/>
      <c r="H259" s="48" t="str">
        <f t="shared" si="54"/>
        <v/>
      </c>
      <c r="I259" s="63" t="str">
        <f t="shared" si="55"/>
        <v/>
      </c>
      <c r="J259" s="63" t="str">
        <f t="shared" si="55"/>
        <v/>
      </c>
      <c r="K259" s="48" t="str">
        <f t="shared" si="52"/>
        <v/>
      </c>
      <c r="L259" s="67" t="str">
        <f t="shared" si="53"/>
        <v/>
      </c>
      <c r="M259" s="48" t="str">
        <f t="shared" si="56"/>
        <v/>
      </c>
      <c r="N259" s="49">
        <v>41</v>
      </c>
      <c r="O259" s="28"/>
      <c r="P259" s="47" t="str">
        <f t="shared" si="57"/>
        <v/>
      </c>
      <c r="Q259" s="24" t="str">
        <f t="shared" si="58"/>
        <v/>
      </c>
      <c r="R259" s="24" t="str">
        <f>IF($L259="","",VLOOKUP(Q259,LISTAS!$F$5:$G$1006,2,0))</f>
        <v/>
      </c>
      <c r="S259" s="36" t="str">
        <f t="shared" si="59"/>
        <v/>
      </c>
      <c r="T259" s="25" t="str">
        <f t="shared" si="60"/>
        <v/>
      </c>
      <c r="U259" s="25" t="str">
        <f t="shared" si="61"/>
        <v/>
      </c>
    </row>
    <row r="260" spans="2:21" ht="16.5" x14ac:dyDescent="0.3">
      <c r="B260" s="51"/>
      <c r="C260" s="51" t="str">
        <f>IF(B260="","",VLOOKUP(B260,LISTAS!$F$5:$G$1006,2,0))</f>
        <v/>
      </c>
      <c r="D260" s="52"/>
      <c r="E260" s="52"/>
      <c r="F260" s="52" t="str">
        <f t="shared" si="51"/>
        <v/>
      </c>
      <c r="G260" s="5"/>
      <c r="H260" s="48" t="str">
        <f t="shared" si="54"/>
        <v/>
      </c>
      <c r="I260" s="63" t="str">
        <f t="shared" si="55"/>
        <v/>
      </c>
      <c r="J260" s="63" t="str">
        <f t="shared" si="55"/>
        <v/>
      </c>
      <c r="K260" s="48" t="str">
        <f t="shared" si="52"/>
        <v/>
      </c>
      <c r="L260" s="67" t="str">
        <f t="shared" si="53"/>
        <v/>
      </c>
      <c r="M260" s="48" t="str">
        <f t="shared" si="56"/>
        <v/>
      </c>
      <c r="N260" s="49">
        <v>42</v>
      </c>
      <c r="O260" s="28"/>
      <c r="P260" s="47" t="str">
        <f t="shared" si="57"/>
        <v/>
      </c>
      <c r="Q260" s="24" t="str">
        <f t="shared" si="58"/>
        <v/>
      </c>
      <c r="R260" s="24" t="str">
        <f>IF($L260="","",VLOOKUP(Q260,LISTAS!$F$5:$G$1006,2,0))</f>
        <v/>
      </c>
      <c r="S260" s="36" t="str">
        <f t="shared" si="59"/>
        <v/>
      </c>
      <c r="T260" s="25" t="str">
        <f t="shared" si="60"/>
        <v/>
      </c>
      <c r="U260" s="25" t="str">
        <f t="shared" si="61"/>
        <v/>
      </c>
    </row>
    <row r="261" spans="2:21" ht="16.5" x14ac:dyDescent="0.3">
      <c r="B261" s="51"/>
      <c r="C261" s="51" t="str">
        <f>IF(B261="","",VLOOKUP(B261,LISTAS!$F$5:$G$1006,2,0))</f>
        <v/>
      </c>
      <c r="D261" s="52"/>
      <c r="E261" s="52"/>
      <c r="F261" s="52" t="str">
        <f t="shared" si="51"/>
        <v/>
      </c>
      <c r="G261" s="5"/>
      <c r="H261" s="48" t="str">
        <f t="shared" si="54"/>
        <v/>
      </c>
      <c r="I261" s="63" t="str">
        <f t="shared" si="55"/>
        <v/>
      </c>
      <c r="J261" s="63" t="str">
        <f t="shared" si="55"/>
        <v/>
      </c>
      <c r="K261" s="48" t="str">
        <f t="shared" si="52"/>
        <v/>
      </c>
      <c r="L261" s="67" t="str">
        <f t="shared" si="53"/>
        <v/>
      </c>
      <c r="M261" s="48" t="str">
        <f t="shared" si="56"/>
        <v/>
      </c>
      <c r="N261" s="49">
        <v>43</v>
      </c>
      <c r="O261" s="28"/>
      <c r="P261" s="47" t="str">
        <f t="shared" si="57"/>
        <v/>
      </c>
      <c r="Q261" s="24" t="str">
        <f t="shared" si="58"/>
        <v/>
      </c>
      <c r="R261" s="24" t="str">
        <f>IF($L261="","",VLOOKUP(Q261,LISTAS!$F$5:$G$1006,2,0))</f>
        <v/>
      </c>
      <c r="S261" s="36" t="str">
        <f t="shared" si="59"/>
        <v/>
      </c>
      <c r="T261" s="25" t="str">
        <f t="shared" si="60"/>
        <v/>
      </c>
      <c r="U261" s="25" t="str">
        <f t="shared" si="61"/>
        <v/>
      </c>
    </row>
    <row r="262" spans="2:21" ht="16.5" x14ac:dyDescent="0.3">
      <c r="B262" s="51"/>
      <c r="C262" s="51" t="str">
        <f>IF(B262="","",VLOOKUP(B262,LISTAS!$F$5:$G$1006,2,0))</f>
        <v/>
      </c>
      <c r="D262" s="52"/>
      <c r="E262" s="52"/>
      <c r="F262" s="52" t="str">
        <f t="shared" si="51"/>
        <v/>
      </c>
      <c r="G262" s="5"/>
      <c r="H262" s="48" t="str">
        <f t="shared" si="54"/>
        <v/>
      </c>
      <c r="I262" s="63" t="str">
        <f t="shared" si="55"/>
        <v/>
      </c>
      <c r="J262" s="63" t="str">
        <f t="shared" si="55"/>
        <v/>
      </c>
      <c r="K262" s="48" t="str">
        <f t="shared" si="52"/>
        <v/>
      </c>
      <c r="L262" s="67" t="str">
        <f t="shared" si="53"/>
        <v/>
      </c>
      <c r="M262" s="48" t="str">
        <f t="shared" si="56"/>
        <v/>
      </c>
      <c r="N262" s="49">
        <v>44</v>
      </c>
      <c r="O262" s="28"/>
      <c r="P262" s="47" t="str">
        <f t="shared" si="57"/>
        <v/>
      </c>
      <c r="Q262" s="24" t="str">
        <f t="shared" si="58"/>
        <v/>
      </c>
      <c r="R262" s="24" t="str">
        <f>IF($L262="","",VLOOKUP(Q262,LISTAS!$F$5:$G$1006,2,0))</f>
        <v/>
      </c>
      <c r="S262" s="36" t="str">
        <f t="shared" si="59"/>
        <v/>
      </c>
      <c r="T262" s="25" t="str">
        <f t="shared" si="60"/>
        <v/>
      </c>
      <c r="U262" s="25" t="str">
        <f t="shared" si="61"/>
        <v/>
      </c>
    </row>
    <row r="263" spans="2:21" ht="16.5" x14ac:dyDescent="0.3">
      <c r="B263" s="51"/>
      <c r="C263" s="51" t="str">
        <f>IF(B263="","",VLOOKUP(B263,LISTAS!$F$5:$G$1006,2,0))</f>
        <v/>
      </c>
      <c r="D263" s="52"/>
      <c r="E263" s="52"/>
      <c r="F263" s="52" t="str">
        <f t="shared" si="51"/>
        <v/>
      </c>
      <c r="G263" s="5"/>
      <c r="H263" s="48" t="str">
        <f t="shared" si="54"/>
        <v/>
      </c>
      <c r="I263" s="63" t="str">
        <f t="shared" si="55"/>
        <v/>
      </c>
      <c r="J263" s="63" t="str">
        <f t="shared" si="55"/>
        <v/>
      </c>
      <c r="K263" s="48" t="str">
        <f t="shared" si="52"/>
        <v/>
      </c>
      <c r="L263" s="67" t="str">
        <f t="shared" si="53"/>
        <v/>
      </c>
      <c r="M263" s="48" t="str">
        <f t="shared" si="56"/>
        <v/>
      </c>
      <c r="N263" s="49">
        <v>45</v>
      </c>
      <c r="O263" s="28"/>
      <c r="P263" s="47" t="str">
        <f t="shared" si="57"/>
        <v/>
      </c>
      <c r="Q263" s="24" t="str">
        <f t="shared" si="58"/>
        <v/>
      </c>
      <c r="R263" s="24" t="str">
        <f>IF($L263="","",VLOOKUP(Q263,LISTAS!$F$5:$G$1006,2,0))</f>
        <v/>
      </c>
      <c r="S263" s="36" t="str">
        <f t="shared" si="59"/>
        <v/>
      </c>
      <c r="T263" s="25" t="str">
        <f t="shared" si="60"/>
        <v/>
      </c>
      <c r="U263" s="25" t="str">
        <f t="shared" si="61"/>
        <v/>
      </c>
    </row>
    <row r="264" spans="2:21" ht="16.5" x14ac:dyDescent="0.3">
      <c r="B264" s="51"/>
      <c r="C264" s="51" t="str">
        <f>IF(B264="","",VLOOKUP(B264,LISTAS!$F$5:$G$1006,2,0))</f>
        <v/>
      </c>
      <c r="D264" s="52"/>
      <c r="E264" s="52"/>
      <c r="F264" s="52" t="str">
        <f t="shared" si="51"/>
        <v/>
      </c>
      <c r="G264" s="5"/>
      <c r="H264" s="48" t="str">
        <f t="shared" si="54"/>
        <v/>
      </c>
      <c r="I264" s="63" t="str">
        <f t="shared" si="55"/>
        <v/>
      </c>
      <c r="J264" s="63" t="str">
        <f t="shared" si="55"/>
        <v/>
      </c>
      <c r="K264" s="48" t="str">
        <f t="shared" si="52"/>
        <v/>
      </c>
      <c r="L264" s="67" t="str">
        <f t="shared" si="53"/>
        <v/>
      </c>
      <c r="M264" s="48" t="str">
        <f t="shared" si="56"/>
        <v/>
      </c>
      <c r="N264" s="49">
        <v>46</v>
      </c>
      <c r="O264" s="28"/>
      <c r="P264" s="47" t="str">
        <f t="shared" si="57"/>
        <v/>
      </c>
      <c r="Q264" s="24" t="str">
        <f t="shared" si="58"/>
        <v/>
      </c>
      <c r="R264" s="24" t="str">
        <f>IF($L264="","",VLOOKUP(Q264,LISTAS!$F$5:$G$1006,2,0))</f>
        <v/>
      </c>
      <c r="S264" s="36" t="str">
        <f t="shared" si="59"/>
        <v/>
      </c>
      <c r="T264" s="25" t="str">
        <f t="shared" si="60"/>
        <v/>
      </c>
      <c r="U264" s="25" t="str">
        <f t="shared" si="61"/>
        <v/>
      </c>
    </row>
    <row r="265" spans="2:21" ht="16.5" x14ac:dyDescent="0.3">
      <c r="B265" s="51"/>
      <c r="C265" s="51" t="str">
        <f>IF(B265="","",VLOOKUP(B265,LISTAS!$F$5:$G$1006,2,0))</f>
        <v/>
      </c>
      <c r="D265" s="52"/>
      <c r="E265" s="52"/>
      <c r="F265" s="52" t="str">
        <f t="shared" si="51"/>
        <v/>
      </c>
      <c r="G265" s="5"/>
      <c r="H265" s="48" t="str">
        <f t="shared" si="54"/>
        <v/>
      </c>
      <c r="I265" s="63" t="str">
        <f t="shared" si="55"/>
        <v/>
      </c>
      <c r="J265" s="63" t="str">
        <f t="shared" si="55"/>
        <v/>
      </c>
      <c r="K265" s="48" t="str">
        <f t="shared" si="52"/>
        <v/>
      </c>
      <c r="L265" s="67" t="str">
        <f t="shared" si="53"/>
        <v/>
      </c>
      <c r="M265" s="48" t="str">
        <f t="shared" si="56"/>
        <v/>
      </c>
      <c r="N265" s="49">
        <v>47</v>
      </c>
      <c r="O265" s="28"/>
      <c r="P265" s="47" t="str">
        <f t="shared" si="57"/>
        <v/>
      </c>
      <c r="Q265" s="24" t="str">
        <f t="shared" si="58"/>
        <v/>
      </c>
      <c r="R265" s="24" t="str">
        <f>IF($L265="","",VLOOKUP(Q265,LISTAS!$F$5:$G$1006,2,0))</f>
        <v/>
      </c>
      <c r="S265" s="36" t="str">
        <f t="shared" si="59"/>
        <v/>
      </c>
      <c r="T265" s="25" t="str">
        <f t="shared" si="60"/>
        <v/>
      </c>
      <c r="U265" s="25" t="str">
        <f t="shared" si="61"/>
        <v/>
      </c>
    </row>
    <row r="266" spans="2:21" ht="16.5" x14ac:dyDescent="0.3">
      <c r="B266" s="51"/>
      <c r="C266" s="51" t="str">
        <f>IF(B266="","",VLOOKUP(B266,LISTAS!$F$5:$G$1006,2,0))</f>
        <v/>
      </c>
      <c r="D266" s="52"/>
      <c r="E266" s="52"/>
      <c r="F266" s="52" t="str">
        <f t="shared" si="51"/>
        <v/>
      </c>
      <c r="G266" s="5"/>
      <c r="H266" s="48" t="str">
        <f t="shared" si="54"/>
        <v/>
      </c>
      <c r="I266" s="63" t="str">
        <f t="shared" si="55"/>
        <v/>
      </c>
      <c r="J266" s="63" t="str">
        <f t="shared" si="55"/>
        <v/>
      </c>
      <c r="K266" s="48" t="str">
        <f t="shared" si="52"/>
        <v/>
      </c>
      <c r="L266" s="67" t="str">
        <f t="shared" si="53"/>
        <v/>
      </c>
      <c r="M266" s="48" t="str">
        <f t="shared" si="56"/>
        <v/>
      </c>
      <c r="N266" s="49">
        <v>48</v>
      </c>
      <c r="O266" s="28"/>
      <c r="P266" s="47" t="str">
        <f t="shared" si="57"/>
        <v/>
      </c>
      <c r="Q266" s="24" t="str">
        <f t="shared" si="58"/>
        <v/>
      </c>
      <c r="R266" s="24" t="str">
        <f>IF($L266="","",VLOOKUP(Q266,LISTAS!$F$5:$G$1006,2,0))</f>
        <v/>
      </c>
      <c r="S266" s="36" t="str">
        <f t="shared" si="59"/>
        <v/>
      </c>
      <c r="T266" s="25" t="str">
        <f t="shared" si="60"/>
        <v/>
      </c>
      <c r="U266" s="25" t="str">
        <f t="shared" si="61"/>
        <v/>
      </c>
    </row>
    <row r="267" spans="2:21" ht="16.5" x14ac:dyDescent="0.3">
      <c r="B267" s="51"/>
      <c r="C267" s="51" t="str">
        <f>IF(B267="","",VLOOKUP(B267,LISTAS!$F$5:$G$1006,2,0))</f>
        <v/>
      </c>
      <c r="D267" s="52"/>
      <c r="E267" s="52"/>
      <c r="F267" s="52" t="str">
        <f t="shared" si="51"/>
        <v/>
      </c>
      <c r="G267" s="5"/>
      <c r="H267" s="48" t="str">
        <f t="shared" si="54"/>
        <v/>
      </c>
      <c r="I267" s="63" t="str">
        <f t="shared" si="55"/>
        <v/>
      </c>
      <c r="J267" s="63" t="str">
        <f t="shared" si="55"/>
        <v/>
      </c>
      <c r="K267" s="48" t="str">
        <f t="shared" si="52"/>
        <v/>
      </c>
      <c r="L267" s="67" t="str">
        <f t="shared" si="53"/>
        <v/>
      </c>
      <c r="M267" s="48" t="str">
        <f t="shared" si="56"/>
        <v/>
      </c>
      <c r="N267" s="49">
        <v>49</v>
      </c>
      <c r="O267" s="28"/>
      <c r="P267" s="47" t="str">
        <f t="shared" si="57"/>
        <v/>
      </c>
      <c r="Q267" s="24" t="str">
        <f t="shared" si="58"/>
        <v/>
      </c>
      <c r="R267" s="24" t="str">
        <f>IF($L267="","",VLOOKUP(Q267,LISTAS!$F$5:$G$1006,2,0))</f>
        <v/>
      </c>
      <c r="S267" s="36" t="str">
        <f t="shared" si="59"/>
        <v/>
      </c>
      <c r="T267" s="25" t="str">
        <f t="shared" si="60"/>
        <v/>
      </c>
      <c r="U267" s="25" t="str">
        <f t="shared" si="61"/>
        <v/>
      </c>
    </row>
    <row r="268" spans="2:21" ht="16.5" x14ac:dyDescent="0.3">
      <c r="B268" s="51"/>
      <c r="C268" s="51" t="str">
        <f>IF(B268="","",VLOOKUP(B268,LISTAS!$F$5:$G$1006,2,0))</f>
        <v/>
      </c>
      <c r="D268" s="52"/>
      <c r="E268" s="52"/>
      <c r="F268" s="52" t="str">
        <f t="shared" si="51"/>
        <v/>
      </c>
      <c r="G268" s="5"/>
      <c r="H268" s="48" t="str">
        <f t="shared" si="54"/>
        <v/>
      </c>
      <c r="I268" s="63" t="str">
        <f t="shared" si="55"/>
        <v/>
      </c>
      <c r="J268" s="63" t="str">
        <f t="shared" si="55"/>
        <v/>
      </c>
      <c r="K268" s="48" t="str">
        <f t="shared" si="52"/>
        <v/>
      </c>
      <c r="L268" s="67" t="str">
        <f t="shared" si="53"/>
        <v/>
      </c>
      <c r="M268" s="48" t="str">
        <f t="shared" si="56"/>
        <v/>
      </c>
      <c r="N268" s="49">
        <v>50</v>
      </c>
      <c r="O268" s="28"/>
      <c r="P268" s="47" t="str">
        <f t="shared" si="57"/>
        <v/>
      </c>
      <c r="Q268" s="24" t="str">
        <f t="shared" si="58"/>
        <v/>
      </c>
      <c r="R268" s="24" t="str">
        <f>IF($L268="","",VLOOKUP(Q268,LISTAS!$F$5:$G$1006,2,0))</f>
        <v/>
      </c>
      <c r="S268" s="36" t="str">
        <f t="shared" si="59"/>
        <v/>
      </c>
      <c r="T268" s="25" t="str">
        <f t="shared" si="60"/>
        <v/>
      </c>
      <c r="U268" s="25" t="str">
        <f t="shared" si="61"/>
        <v/>
      </c>
    </row>
    <row r="269" spans="2:21" ht="16.5" x14ac:dyDescent="0.3">
      <c r="B269" s="51"/>
      <c r="C269" s="51" t="str">
        <f>IF(B269="","",VLOOKUP(B269,LISTAS!$F$5:$G$1006,2,0))</f>
        <v/>
      </c>
      <c r="D269" s="52"/>
      <c r="E269" s="52"/>
      <c r="F269" s="52" t="str">
        <f t="shared" si="51"/>
        <v/>
      </c>
      <c r="G269" s="5"/>
      <c r="H269" s="48" t="str">
        <f t="shared" si="54"/>
        <v/>
      </c>
      <c r="I269" s="63" t="str">
        <f t="shared" si="55"/>
        <v/>
      </c>
      <c r="J269" s="63" t="str">
        <f t="shared" si="55"/>
        <v/>
      </c>
      <c r="K269" s="48" t="str">
        <f t="shared" si="52"/>
        <v/>
      </c>
      <c r="L269" s="67" t="str">
        <f t="shared" si="53"/>
        <v/>
      </c>
      <c r="M269" s="48" t="str">
        <f t="shared" si="56"/>
        <v/>
      </c>
      <c r="N269" s="49">
        <v>51</v>
      </c>
      <c r="O269" s="28"/>
      <c r="P269" s="47" t="str">
        <f t="shared" si="57"/>
        <v/>
      </c>
      <c r="Q269" s="24" t="str">
        <f t="shared" si="58"/>
        <v/>
      </c>
      <c r="R269" s="24" t="str">
        <f>IF($L269="","",VLOOKUP(Q269,LISTAS!$F$5:$G$1006,2,0))</f>
        <v/>
      </c>
      <c r="S269" s="36" t="str">
        <f t="shared" si="59"/>
        <v/>
      </c>
      <c r="T269" s="25" t="str">
        <f t="shared" si="60"/>
        <v/>
      </c>
      <c r="U269" s="25" t="str">
        <f t="shared" si="61"/>
        <v/>
      </c>
    </row>
    <row r="270" spans="2:21" ht="16.5" x14ac:dyDescent="0.3">
      <c r="B270" s="51"/>
      <c r="C270" s="51" t="str">
        <f>IF(B270="","",VLOOKUP(B270,LISTAS!$F$5:$G$1006,2,0))</f>
        <v/>
      </c>
      <c r="D270" s="52"/>
      <c r="E270" s="52"/>
      <c r="F270" s="52" t="str">
        <f t="shared" si="51"/>
        <v/>
      </c>
      <c r="G270" s="5"/>
      <c r="H270" s="48" t="str">
        <f t="shared" si="54"/>
        <v/>
      </c>
      <c r="I270" s="63" t="str">
        <f t="shared" si="55"/>
        <v/>
      </c>
      <c r="J270" s="63" t="str">
        <f t="shared" si="55"/>
        <v/>
      </c>
      <c r="K270" s="48" t="str">
        <f t="shared" si="52"/>
        <v/>
      </c>
      <c r="L270" s="67" t="str">
        <f t="shared" si="53"/>
        <v/>
      </c>
      <c r="M270" s="48" t="str">
        <f t="shared" si="56"/>
        <v/>
      </c>
      <c r="N270" s="49">
        <v>52</v>
      </c>
      <c r="O270" s="28"/>
      <c r="P270" s="47" t="str">
        <f t="shared" si="57"/>
        <v/>
      </c>
      <c r="Q270" s="24" t="str">
        <f t="shared" si="58"/>
        <v/>
      </c>
      <c r="R270" s="24" t="str">
        <f>IF($L270="","",VLOOKUP(Q270,LISTAS!$F$5:$G$1006,2,0))</f>
        <v/>
      </c>
      <c r="S270" s="36" t="str">
        <f t="shared" si="59"/>
        <v/>
      </c>
      <c r="T270" s="25" t="str">
        <f t="shared" si="60"/>
        <v/>
      </c>
      <c r="U270" s="25" t="str">
        <f t="shared" si="61"/>
        <v/>
      </c>
    </row>
    <row r="271" spans="2:21" ht="16.5" x14ac:dyDescent="0.3">
      <c r="B271" s="51"/>
      <c r="C271" s="51" t="str">
        <f>IF(B271="","",VLOOKUP(B271,LISTAS!$F$5:$G$1006,2,0))</f>
        <v/>
      </c>
      <c r="D271" s="52"/>
      <c r="E271" s="52"/>
      <c r="F271" s="52" t="str">
        <f t="shared" si="51"/>
        <v/>
      </c>
      <c r="G271" s="5"/>
      <c r="H271" s="48" t="str">
        <f t="shared" si="54"/>
        <v/>
      </c>
      <c r="I271" s="63" t="str">
        <f t="shared" si="55"/>
        <v/>
      </c>
      <c r="J271" s="63" t="str">
        <f t="shared" si="55"/>
        <v/>
      </c>
      <c r="K271" s="48" t="str">
        <f t="shared" si="52"/>
        <v/>
      </c>
      <c r="L271" s="67" t="str">
        <f t="shared" si="53"/>
        <v/>
      </c>
      <c r="M271" s="48" t="str">
        <f t="shared" si="56"/>
        <v/>
      </c>
      <c r="N271" s="49">
        <v>53</v>
      </c>
      <c r="O271" s="28"/>
      <c r="P271" s="47" t="str">
        <f t="shared" si="57"/>
        <v/>
      </c>
      <c r="Q271" s="24" t="str">
        <f t="shared" si="58"/>
        <v/>
      </c>
      <c r="R271" s="24" t="str">
        <f>IF($L271="","",VLOOKUP(Q271,LISTAS!$F$5:$G$1006,2,0))</f>
        <v/>
      </c>
      <c r="S271" s="36" t="str">
        <f t="shared" si="59"/>
        <v/>
      </c>
      <c r="T271" s="25" t="str">
        <f t="shared" si="60"/>
        <v/>
      </c>
      <c r="U271" s="25" t="str">
        <f t="shared" si="61"/>
        <v/>
      </c>
    </row>
    <row r="272" spans="2:21" ht="16.5" x14ac:dyDescent="0.3">
      <c r="B272" s="51"/>
      <c r="C272" s="51" t="str">
        <f>IF(B272="","",VLOOKUP(B272,LISTAS!$F$5:$G$1006,2,0))</f>
        <v/>
      </c>
      <c r="D272" s="52"/>
      <c r="E272" s="52"/>
      <c r="F272" s="52" t="str">
        <f t="shared" si="51"/>
        <v/>
      </c>
      <c r="G272" s="5"/>
      <c r="H272" s="48" t="str">
        <f t="shared" si="54"/>
        <v/>
      </c>
      <c r="I272" s="63" t="str">
        <f t="shared" si="55"/>
        <v/>
      </c>
      <c r="J272" s="63" t="str">
        <f t="shared" si="55"/>
        <v/>
      </c>
      <c r="K272" s="48" t="str">
        <f t="shared" si="52"/>
        <v/>
      </c>
      <c r="L272" s="67" t="str">
        <f t="shared" si="53"/>
        <v/>
      </c>
      <c r="M272" s="48" t="str">
        <f t="shared" si="56"/>
        <v/>
      </c>
      <c r="N272" s="49">
        <v>54</v>
      </c>
      <c r="O272" s="28"/>
      <c r="P272" s="47" t="str">
        <f t="shared" si="57"/>
        <v/>
      </c>
      <c r="Q272" s="24" t="str">
        <f t="shared" si="58"/>
        <v/>
      </c>
      <c r="R272" s="24" t="str">
        <f>IF($L272="","",VLOOKUP(Q272,LISTAS!$F$5:$G$1006,2,0))</f>
        <v/>
      </c>
      <c r="S272" s="36" t="str">
        <f t="shared" si="59"/>
        <v/>
      </c>
      <c r="T272" s="25" t="str">
        <f t="shared" si="60"/>
        <v/>
      </c>
      <c r="U272" s="25" t="str">
        <f t="shared" si="61"/>
        <v/>
      </c>
    </row>
    <row r="273" spans="2:21" ht="16.5" x14ac:dyDescent="0.3">
      <c r="B273" s="51"/>
      <c r="C273" s="51" t="str">
        <f>IF(B273="","",VLOOKUP(B273,LISTAS!$F$5:$G$1006,2,0))</f>
        <v/>
      </c>
      <c r="D273" s="52"/>
      <c r="E273" s="52"/>
      <c r="F273" s="52" t="str">
        <f t="shared" si="51"/>
        <v/>
      </c>
      <c r="G273" s="5"/>
      <c r="H273" s="48" t="str">
        <f t="shared" si="54"/>
        <v/>
      </c>
      <c r="I273" s="63" t="str">
        <f t="shared" si="55"/>
        <v/>
      </c>
      <c r="J273" s="63" t="str">
        <f t="shared" si="55"/>
        <v/>
      </c>
      <c r="K273" s="48" t="str">
        <f t="shared" si="52"/>
        <v/>
      </c>
      <c r="L273" s="67" t="str">
        <f t="shared" si="53"/>
        <v/>
      </c>
      <c r="M273" s="48" t="str">
        <f t="shared" si="56"/>
        <v/>
      </c>
      <c r="N273" s="49">
        <v>55</v>
      </c>
      <c r="O273" s="28"/>
      <c r="P273" s="47" t="str">
        <f t="shared" si="57"/>
        <v/>
      </c>
      <c r="Q273" s="24" t="str">
        <f t="shared" si="58"/>
        <v/>
      </c>
      <c r="R273" s="24" t="str">
        <f>IF($L273="","",VLOOKUP(Q273,LISTAS!$F$5:$G$1006,2,0))</f>
        <v/>
      </c>
      <c r="S273" s="36" t="str">
        <f t="shared" si="59"/>
        <v/>
      </c>
      <c r="T273" s="25" t="str">
        <f t="shared" si="60"/>
        <v/>
      </c>
      <c r="U273" s="25" t="str">
        <f t="shared" si="61"/>
        <v/>
      </c>
    </row>
    <row r="274" spans="2:21" ht="16.5" x14ac:dyDescent="0.3">
      <c r="B274" s="51"/>
      <c r="C274" s="51" t="str">
        <f>IF(B274="","",VLOOKUP(B274,LISTAS!$F$5:$G$1006,2,0))</f>
        <v/>
      </c>
      <c r="D274" s="52"/>
      <c r="E274" s="52"/>
      <c r="F274" s="52" t="str">
        <f t="shared" si="51"/>
        <v/>
      </c>
      <c r="G274" s="5"/>
      <c r="H274" s="48" t="str">
        <f t="shared" si="54"/>
        <v/>
      </c>
      <c r="I274" s="63" t="str">
        <f t="shared" si="55"/>
        <v/>
      </c>
      <c r="J274" s="63" t="str">
        <f t="shared" si="55"/>
        <v/>
      </c>
      <c r="K274" s="48" t="str">
        <f t="shared" si="52"/>
        <v/>
      </c>
      <c r="L274" s="67" t="str">
        <f t="shared" si="53"/>
        <v/>
      </c>
      <c r="M274" s="48" t="str">
        <f t="shared" si="56"/>
        <v/>
      </c>
      <c r="N274" s="49">
        <v>56</v>
      </c>
      <c r="O274" s="28"/>
      <c r="P274" s="47" t="str">
        <f t="shared" si="57"/>
        <v/>
      </c>
      <c r="Q274" s="24" t="str">
        <f t="shared" si="58"/>
        <v/>
      </c>
      <c r="R274" s="24" t="str">
        <f>IF($L274="","",VLOOKUP(Q274,LISTAS!$F$5:$G$1006,2,0))</f>
        <v/>
      </c>
      <c r="S274" s="36" t="str">
        <f t="shared" si="59"/>
        <v/>
      </c>
      <c r="T274" s="25" t="str">
        <f t="shared" si="60"/>
        <v/>
      </c>
      <c r="U274" s="25" t="str">
        <f t="shared" si="61"/>
        <v/>
      </c>
    </row>
    <row r="275" spans="2:21" ht="16.5" x14ac:dyDescent="0.3">
      <c r="B275" s="51"/>
      <c r="C275" s="51" t="str">
        <f>IF(B275="","",VLOOKUP(B275,LISTAS!$F$5:$G$1006,2,0))</f>
        <v/>
      </c>
      <c r="D275" s="52"/>
      <c r="E275" s="52"/>
      <c r="F275" s="52" t="str">
        <f t="shared" si="51"/>
        <v/>
      </c>
      <c r="G275" s="5"/>
      <c r="H275" s="48" t="str">
        <f t="shared" si="54"/>
        <v/>
      </c>
      <c r="I275" s="63" t="str">
        <f t="shared" si="55"/>
        <v/>
      </c>
      <c r="J275" s="63" t="str">
        <f t="shared" si="55"/>
        <v/>
      </c>
      <c r="K275" s="48" t="str">
        <f t="shared" si="52"/>
        <v/>
      </c>
      <c r="L275" s="67" t="str">
        <f t="shared" si="53"/>
        <v/>
      </c>
      <c r="M275" s="48" t="str">
        <f t="shared" si="56"/>
        <v/>
      </c>
      <c r="N275" s="49">
        <v>57</v>
      </c>
      <c r="O275" s="28"/>
      <c r="P275" s="47" t="str">
        <f t="shared" si="57"/>
        <v/>
      </c>
      <c r="Q275" s="24" t="str">
        <f t="shared" si="58"/>
        <v/>
      </c>
      <c r="R275" s="24" t="str">
        <f>IF($L275="","",VLOOKUP(Q275,LISTAS!$F$5:$G$1006,2,0))</f>
        <v/>
      </c>
      <c r="S275" s="36" t="str">
        <f t="shared" si="59"/>
        <v/>
      </c>
      <c r="T275" s="25" t="str">
        <f t="shared" si="60"/>
        <v/>
      </c>
      <c r="U275" s="25" t="str">
        <f t="shared" si="61"/>
        <v/>
      </c>
    </row>
    <row r="276" spans="2:21" ht="16.5" x14ac:dyDescent="0.3">
      <c r="B276" s="51"/>
      <c r="C276" s="51" t="str">
        <f>IF(B276="","",VLOOKUP(B276,LISTAS!$F$5:$G$1006,2,0))</f>
        <v/>
      </c>
      <c r="D276" s="52"/>
      <c r="E276" s="52"/>
      <c r="F276" s="52" t="str">
        <f t="shared" si="51"/>
        <v/>
      </c>
      <c r="G276" s="5"/>
      <c r="H276" s="48" t="str">
        <f t="shared" si="54"/>
        <v/>
      </c>
      <c r="I276" s="63" t="str">
        <f t="shared" si="55"/>
        <v/>
      </c>
      <c r="J276" s="63" t="str">
        <f t="shared" si="55"/>
        <v/>
      </c>
      <c r="K276" s="48" t="str">
        <f t="shared" si="52"/>
        <v/>
      </c>
      <c r="L276" s="67" t="str">
        <f t="shared" si="53"/>
        <v/>
      </c>
      <c r="M276" s="48" t="str">
        <f t="shared" si="56"/>
        <v/>
      </c>
      <c r="N276" s="49">
        <v>58</v>
      </c>
      <c r="O276" s="28"/>
      <c r="P276" s="47" t="str">
        <f t="shared" si="57"/>
        <v/>
      </c>
      <c r="Q276" s="24" t="str">
        <f t="shared" si="58"/>
        <v/>
      </c>
      <c r="R276" s="24" t="str">
        <f>IF($L276="","",VLOOKUP(Q276,LISTAS!$F$5:$G$1006,2,0))</f>
        <v/>
      </c>
      <c r="S276" s="36" t="str">
        <f t="shared" si="59"/>
        <v/>
      </c>
      <c r="T276" s="25" t="str">
        <f t="shared" si="60"/>
        <v/>
      </c>
      <c r="U276" s="25" t="str">
        <f t="shared" si="61"/>
        <v/>
      </c>
    </row>
    <row r="277" spans="2:21" ht="16.5" x14ac:dyDescent="0.3">
      <c r="B277" s="51"/>
      <c r="C277" s="51" t="str">
        <f>IF(B277="","",VLOOKUP(B277,LISTAS!$F$5:$G$1006,2,0))</f>
        <v/>
      </c>
      <c r="D277" s="52"/>
      <c r="E277" s="52"/>
      <c r="F277" s="52" t="str">
        <f t="shared" si="51"/>
        <v/>
      </c>
      <c r="G277" s="5"/>
      <c r="H277" s="48" t="str">
        <f t="shared" si="54"/>
        <v/>
      </c>
      <c r="I277" s="63" t="str">
        <f t="shared" si="55"/>
        <v/>
      </c>
      <c r="J277" s="63" t="str">
        <f t="shared" si="55"/>
        <v/>
      </c>
      <c r="K277" s="48" t="str">
        <f t="shared" si="52"/>
        <v/>
      </c>
      <c r="L277" s="67" t="str">
        <f t="shared" si="53"/>
        <v/>
      </c>
      <c r="M277" s="48" t="str">
        <f t="shared" si="56"/>
        <v/>
      </c>
      <c r="N277" s="49">
        <v>59</v>
      </c>
      <c r="O277" s="28"/>
      <c r="P277" s="47" t="str">
        <f t="shared" si="57"/>
        <v/>
      </c>
      <c r="Q277" s="24" t="str">
        <f t="shared" si="58"/>
        <v/>
      </c>
      <c r="R277" s="24" t="str">
        <f>IF($L277="","",VLOOKUP(Q277,LISTAS!$F$5:$G$1006,2,0))</f>
        <v/>
      </c>
      <c r="S277" s="36" t="str">
        <f t="shared" si="59"/>
        <v/>
      </c>
      <c r="T277" s="25" t="str">
        <f t="shared" si="60"/>
        <v/>
      </c>
      <c r="U277" s="25" t="str">
        <f t="shared" si="61"/>
        <v/>
      </c>
    </row>
    <row r="278" spans="2:21" ht="16.5" x14ac:dyDescent="0.3">
      <c r="B278" s="51"/>
      <c r="C278" s="51" t="str">
        <f>IF(B278="","",VLOOKUP(B278,LISTAS!$F$5:$G$1006,2,0))</f>
        <v/>
      </c>
      <c r="D278" s="52"/>
      <c r="E278" s="52"/>
      <c r="F278" s="52" t="str">
        <f t="shared" si="51"/>
        <v/>
      </c>
      <c r="G278" s="5"/>
      <c r="H278" s="48" t="str">
        <f t="shared" si="54"/>
        <v/>
      </c>
      <c r="I278" s="63" t="str">
        <f t="shared" si="55"/>
        <v/>
      </c>
      <c r="J278" s="63" t="str">
        <f t="shared" si="55"/>
        <v/>
      </c>
      <c r="K278" s="48" t="str">
        <f t="shared" si="52"/>
        <v/>
      </c>
      <c r="L278" s="67" t="str">
        <f t="shared" si="53"/>
        <v/>
      </c>
      <c r="M278" s="48" t="str">
        <f t="shared" si="56"/>
        <v/>
      </c>
      <c r="N278" s="49">
        <v>60</v>
      </c>
      <c r="O278" s="28"/>
      <c r="P278" s="47" t="str">
        <f t="shared" si="57"/>
        <v/>
      </c>
      <c r="Q278" s="24" t="str">
        <f t="shared" si="58"/>
        <v/>
      </c>
      <c r="R278" s="24" t="str">
        <f>IF($L278="","",VLOOKUP(Q278,LISTAS!$F$5:$G$1006,2,0))</f>
        <v/>
      </c>
      <c r="S278" s="36" t="str">
        <f t="shared" si="59"/>
        <v/>
      </c>
      <c r="T278" s="25" t="str">
        <f t="shared" si="60"/>
        <v/>
      </c>
      <c r="U278" s="25" t="str">
        <f t="shared" si="61"/>
        <v/>
      </c>
    </row>
    <row r="279" spans="2:21" ht="16.5" x14ac:dyDescent="0.3">
      <c r="B279" s="51"/>
      <c r="C279" s="51" t="str">
        <f>IF(B279="","",VLOOKUP(B279,LISTAS!$F$5:$G$1006,2,0))</f>
        <v/>
      </c>
      <c r="D279" s="52"/>
      <c r="E279" s="52"/>
      <c r="F279" s="52" t="str">
        <f t="shared" si="51"/>
        <v/>
      </c>
      <c r="G279" s="5"/>
      <c r="H279" s="48" t="str">
        <f t="shared" si="54"/>
        <v/>
      </c>
      <c r="I279" s="63" t="str">
        <f t="shared" si="55"/>
        <v/>
      </c>
      <c r="J279" s="63" t="str">
        <f t="shared" si="55"/>
        <v/>
      </c>
      <c r="K279" s="48" t="str">
        <f t="shared" si="52"/>
        <v/>
      </c>
      <c r="L279" s="67" t="str">
        <f t="shared" si="53"/>
        <v/>
      </c>
      <c r="M279" s="48" t="str">
        <f t="shared" si="56"/>
        <v/>
      </c>
      <c r="N279" s="49">
        <v>61</v>
      </c>
      <c r="O279" s="28"/>
      <c r="P279" s="47" t="str">
        <f t="shared" si="57"/>
        <v/>
      </c>
      <c r="Q279" s="24" t="str">
        <f t="shared" si="58"/>
        <v/>
      </c>
      <c r="R279" s="24" t="str">
        <f>IF($L279="","",VLOOKUP(Q279,LISTAS!$F$5:$G$1006,2,0))</f>
        <v/>
      </c>
      <c r="S279" s="36" t="str">
        <f t="shared" si="59"/>
        <v/>
      </c>
      <c r="T279" s="25" t="str">
        <f t="shared" si="60"/>
        <v/>
      </c>
      <c r="U279" s="25" t="str">
        <f t="shared" si="61"/>
        <v/>
      </c>
    </row>
    <row r="280" spans="2:21" ht="16.5" x14ac:dyDescent="0.3">
      <c r="B280" s="51"/>
      <c r="C280" s="51" t="str">
        <f>IF(B280="","",VLOOKUP(B280,LISTAS!$F$5:$G$1006,2,0))</f>
        <v/>
      </c>
      <c r="D280" s="52"/>
      <c r="E280" s="52"/>
      <c r="F280" s="52" t="str">
        <f t="shared" si="51"/>
        <v/>
      </c>
      <c r="G280" s="5"/>
      <c r="H280" s="48" t="str">
        <f t="shared" si="54"/>
        <v/>
      </c>
      <c r="I280" s="63" t="str">
        <f t="shared" si="55"/>
        <v/>
      </c>
      <c r="J280" s="63" t="str">
        <f t="shared" si="55"/>
        <v/>
      </c>
      <c r="K280" s="48" t="str">
        <f t="shared" si="52"/>
        <v/>
      </c>
      <c r="L280" s="67" t="str">
        <f t="shared" si="53"/>
        <v/>
      </c>
      <c r="M280" s="48" t="str">
        <f t="shared" si="56"/>
        <v/>
      </c>
      <c r="N280" s="49">
        <v>62</v>
      </c>
      <c r="O280" s="28"/>
      <c r="P280" s="47" t="str">
        <f t="shared" si="57"/>
        <v/>
      </c>
      <c r="Q280" s="24" t="str">
        <f t="shared" si="58"/>
        <v/>
      </c>
      <c r="R280" s="24" t="str">
        <f>IF($L280="","",VLOOKUP(Q280,LISTAS!$F$5:$G$1006,2,0))</f>
        <v/>
      </c>
      <c r="S280" s="36" t="str">
        <f t="shared" si="59"/>
        <v/>
      </c>
      <c r="T280" s="25" t="str">
        <f t="shared" si="60"/>
        <v/>
      </c>
      <c r="U280" s="25" t="str">
        <f t="shared" si="61"/>
        <v/>
      </c>
    </row>
    <row r="281" spans="2:21" ht="16.5" x14ac:dyDescent="0.3">
      <c r="B281" s="51"/>
      <c r="C281" s="51" t="str">
        <f>IF(B281="","",VLOOKUP(B281,LISTAS!$F$5:$G$1006,2,0))</f>
        <v/>
      </c>
      <c r="D281" s="52"/>
      <c r="E281" s="52"/>
      <c r="F281" s="52" t="str">
        <f t="shared" si="51"/>
        <v/>
      </c>
      <c r="G281" s="5"/>
      <c r="H281" s="48" t="str">
        <f t="shared" si="54"/>
        <v/>
      </c>
      <c r="I281" s="63" t="str">
        <f t="shared" si="55"/>
        <v/>
      </c>
      <c r="J281" s="63" t="str">
        <f t="shared" si="55"/>
        <v/>
      </c>
      <c r="K281" s="48" t="str">
        <f t="shared" si="52"/>
        <v/>
      </c>
      <c r="L281" s="67" t="str">
        <f t="shared" si="53"/>
        <v/>
      </c>
      <c r="M281" s="48" t="str">
        <f t="shared" si="56"/>
        <v/>
      </c>
      <c r="N281" s="49">
        <v>63</v>
      </c>
      <c r="O281" s="28"/>
      <c r="P281" s="47" t="str">
        <f t="shared" si="57"/>
        <v/>
      </c>
      <c r="Q281" s="24" t="str">
        <f t="shared" si="58"/>
        <v/>
      </c>
      <c r="R281" s="24" t="str">
        <f>IF($L281="","",VLOOKUP(Q281,LISTAS!$F$5:$G$1006,2,0))</f>
        <v/>
      </c>
      <c r="S281" s="36" t="str">
        <f t="shared" si="59"/>
        <v/>
      </c>
      <c r="T281" s="25" t="str">
        <f t="shared" si="60"/>
        <v/>
      </c>
      <c r="U281" s="25" t="str">
        <f t="shared" si="61"/>
        <v/>
      </c>
    </row>
    <row r="282" spans="2:21" ht="16.5" x14ac:dyDescent="0.3">
      <c r="B282" s="51"/>
      <c r="C282" s="51" t="str">
        <f>IF(B282="","",VLOOKUP(B282,LISTAS!$F$5:$G$1006,2,0))</f>
        <v/>
      </c>
      <c r="D282" s="52"/>
      <c r="E282" s="52"/>
      <c r="F282" s="52" t="str">
        <f t="shared" si="51"/>
        <v/>
      </c>
      <c r="G282" s="5"/>
      <c r="H282" s="48" t="str">
        <f t="shared" si="54"/>
        <v/>
      </c>
      <c r="I282" s="63" t="str">
        <f t="shared" si="55"/>
        <v/>
      </c>
      <c r="J282" s="63" t="str">
        <f t="shared" si="55"/>
        <v/>
      </c>
      <c r="K282" s="48" t="str">
        <f t="shared" si="52"/>
        <v/>
      </c>
      <c r="L282" s="67" t="str">
        <f t="shared" si="53"/>
        <v/>
      </c>
      <c r="M282" s="48" t="str">
        <f t="shared" si="56"/>
        <v/>
      </c>
      <c r="N282" s="49">
        <v>64</v>
      </c>
      <c r="O282" s="28"/>
      <c r="P282" s="47" t="str">
        <f t="shared" si="57"/>
        <v/>
      </c>
      <c r="Q282" s="24" t="str">
        <f t="shared" si="58"/>
        <v/>
      </c>
      <c r="R282" s="24" t="str">
        <f>IF($L282="","",VLOOKUP(Q282,LISTAS!$F$5:$G$1006,2,0))</f>
        <v/>
      </c>
      <c r="S282" s="36" t="str">
        <f t="shared" si="59"/>
        <v/>
      </c>
      <c r="T282" s="25" t="str">
        <f t="shared" si="60"/>
        <v/>
      </c>
      <c r="U282" s="25" t="str">
        <f t="shared" si="61"/>
        <v/>
      </c>
    </row>
    <row r="283" spans="2:21" ht="16.5" x14ac:dyDescent="0.3">
      <c r="B283" s="51"/>
      <c r="C283" s="51" t="str">
        <f>IF(B283="","",VLOOKUP(B283,LISTAS!$F$5:$G$1006,2,0))</f>
        <v/>
      </c>
      <c r="D283" s="52"/>
      <c r="E283" s="52"/>
      <c r="F283" s="52" t="str">
        <f t="shared" ref="F283:F318" si="62">IF(D283="",IF(E283="","",SUM(D283:E283)),SUM(D283:E283))</f>
        <v/>
      </c>
      <c r="G283" s="5"/>
      <c r="H283" s="48" t="str">
        <f t="shared" si="54"/>
        <v/>
      </c>
      <c r="I283" s="63" t="str">
        <f t="shared" si="55"/>
        <v/>
      </c>
      <c r="J283" s="63" t="str">
        <f t="shared" si="55"/>
        <v/>
      </c>
      <c r="K283" s="48" t="str">
        <f t="shared" ref="K283:K318" si="63">IF($L283="","",F283)</f>
        <v/>
      </c>
      <c r="L283" s="67" t="str">
        <f t="shared" ref="L283:L318" si="64">H283</f>
        <v/>
      </c>
      <c r="M283" s="48" t="str">
        <f t="shared" si="56"/>
        <v/>
      </c>
      <c r="N283" s="49">
        <v>65</v>
      </c>
      <c r="O283" s="28"/>
      <c r="P283" s="47" t="str">
        <f t="shared" si="57"/>
        <v/>
      </c>
      <c r="Q283" s="24" t="str">
        <f t="shared" si="58"/>
        <v/>
      </c>
      <c r="R283" s="24" t="str">
        <f>IF($L283="","",VLOOKUP(Q283,LISTAS!$F$5:$G$1006,2,0))</f>
        <v/>
      </c>
      <c r="S283" s="36" t="str">
        <f t="shared" si="59"/>
        <v/>
      </c>
      <c r="T283" s="25" t="str">
        <f t="shared" si="60"/>
        <v/>
      </c>
      <c r="U283" s="25" t="str">
        <f t="shared" si="61"/>
        <v/>
      </c>
    </row>
    <row r="284" spans="2:21" ht="16.5" x14ac:dyDescent="0.3">
      <c r="B284" s="51"/>
      <c r="C284" s="51" t="str">
        <f>IF(B284="","",VLOOKUP(B284,LISTAS!$F$5:$G$1006,2,0))</f>
        <v/>
      </c>
      <c r="D284" s="52"/>
      <c r="E284" s="52"/>
      <c r="F284" s="52" t="str">
        <f t="shared" si="62"/>
        <v/>
      </c>
      <c r="G284" s="5"/>
      <c r="H284" s="48" t="str">
        <f t="shared" ref="H284:H318" si="65">IF(F284="","",F284+(ROW(F284)/1000))</f>
        <v/>
      </c>
      <c r="I284" s="63" t="str">
        <f t="shared" ref="I284:J318" si="66">IF($L284="","",IF(B284="","",B284))</f>
        <v/>
      </c>
      <c r="J284" s="63" t="str">
        <f t="shared" si="66"/>
        <v/>
      </c>
      <c r="K284" s="48" t="str">
        <f t="shared" si="63"/>
        <v/>
      </c>
      <c r="L284" s="67" t="str">
        <f t="shared" si="64"/>
        <v/>
      </c>
      <c r="M284" s="48" t="str">
        <f t="shared" ref="M284:M318" si="67">IF(L284="","",LARGE($L$219:$L$318,N284))</f>
        <v/>
      </c>
      <c r="N284" s="49">
        <v>66</v>
      </c>
      <c r="O284" s="28"/>
      <c r="P284" s="47" t="str">
        <f t="shared" ref="P284:P318" si="68">IF(S284&lt;&gt;"",_xlfn.RANK.EQ(S284,$S$219:$S$318,0),"")</f>
        <v/>
      </c>
      <c r="Q284" s="24" t="str">
        <f t="shared" ref="Q284:Q318" si="69">IF($L284="","",VLOOKUP(M284,$H$219:$K$318,2,0))</f>
        <v/>
      </c>
      <c r="R284" s="24" t="str">
        <f>IF($L284="","",VLOOKUP(Q284,LISTAS!$F$5:$G$1006,2,0))</f>
        <v/>
      </c>
      <c r="S284" s="36" t="str">
        <f t="shared" ref="S284:S318" si="70">IF($L284="","",VLOOKUP(M284,$H$219:$K$318,4,0))</f>
        <v/>
      </c>
      <c r="T284" s="25" t="str">
        <f t="shared" ref="T284:T318" si="71">IF($P284="","",IF(S284=$U$5,"",IF($P284=1,400,IF($P284=2,340,IF($P284=3,300,IF($P284=4,280,IF($P284=5,270,IF($P284=6,260,IF($P284=7,250,IF($P284=8,240,IF($P284=9,200,IF($P284=10,200,IF($P284=11,200,IF($P284=12,200,IF($P284=13,200,IF($P284=14,200,IF($P284=15,200,IF($P284=16,200,IF($P284&gt;16,"","")))))))))))))))))))</f>
        <v/>
      </c>
      <c r="U284" s="25" t="str">
        <f t="shared" ref="U284:U318" si="72">IF(P284="","",IF($S$5="NÃO","",IF(S284=$U$5,"",IF(P284=1,400,IF(P284=2,340,IF(P284=3,300,IF(P284=4,280,IF(P284=5,270,IF(P284=6,260,IF(P284=7,250,IF(P284=8,240,IF(P284=9,200,IF(P284=10,200,IF(P284=11,200,IF(P284=12,200,IF(P284=13,200,IF(P284=14,200,IF(P284=15,200,IF(P284=16,200,IF(P284&gt;16,"",""))))))))))))))))))))</f>
        <v/>
      </c>
    </row>
    <row r="285" spans="2:21" ht="16.5" x14ac:dyDescent="0.3">
      <c r="B285" s="51"/>
      <c r="C285" s="51" t="str">
        <f>IF(B285="","",VLOOKUP(B285,LISTAS!$F$5:$G$1006,2,0))</f>
        <v/>
      </c>
      <c r="D285" s="52"/>
      <c r="E285" s="52"/>
      <c r="F285" s="52" t="str">
        <f t="shared" si="62"/>
        <v/>
      </c>
      <c r="G285" s="5"/>
      <c r="H285" s="48" t="str">
        <f t="shared" si="65"/>
        <v/>
      </c>
      <c r="I285" s="63" t="str">
        <f t="shared" si="66"/>
        <v/>
      </c>
      <c r="J285" s="63" t="str">
        <f t="shared" si="66"/>
        <v/>
      </c>
      <c r="K285" s="48" t="str">
        <f t="shared" si="63"/>
        <v/>
      </c>
      <c r="L285" s="67" t="str">
        <f t="shared" si="64"/>
        <v/>
      </c>
      <c r="M285" s="48" t="str">
        <f t="shared" si="67"/>
        <v/>
      </c>
      <c r="N285" s="49">
        <v>67</v>
      </c>
      <c r="O285" s="28"/>
      <c r="P285" s="47" t="str">
        <f t="shared" si="68"/>
        <v/>
      </c>
      <c r="Q285" s="24" t="str">
        <f t="shared" si="69"/>
        <v/>
      </c>
      <c r="R285" s="24" t="str">
        <f>IF($L285="","",VLOOKUP(Q285,LISTAS!$F$5:$G$1006,2,0))</f>
        <v/>
      </c>
      <c r="S285" s="36" t="str">
        <f t="shared" si="70"/>
        <v/>
      </c>
      <c r="T285" s="25" t="str">
        <f t="shared" si="71"/>
        <v/>
      </c>
      <c r="U285" s="25" t="str">
        <f t="shared" si="72"/>
        <v/>
      </c>
    </row>
    <row r="286" spans="2:21" ht="16.5" x14ac:dyDescent="0.3">
      <c r="B286" s="51"/>
      <c r="C286" s="51" t="str">
        <f>IF(B286="","",VLOOKUP(B286,LISTAS!$F$5:$G$1006,2,0))</f>
        <v/>
      </c>
      <c r="D286" s="52"/>
      <c r="E286" s="52"/>
      <c r="F286" s="52" t="str">
        <f t="shared" si="62"/>
        <v/>
      </c>
      <c r="G286" s="5"/>
      <c r="H286" s="48" t="str">
        <f t="shared" si="65"/>
        <v/>
      </c>
      <c r="I286" s="63" t="str">
        <f t="shared" si="66"/>
        <v/>
      </c>
      <c r="J286" s="63" t="str">
        <f t="shared" si="66"/>
        <v/>
      </c>
      <c r="K286" s="48" t="str">
        <f t="shared" si="63"/>
        <v/>
      </c>
      <c r="L286" s="67" t="str">
        <f t="shared" si="64"/>
        <v/>
      </c>
      <c r="M286" s="48" t="str">
        <f t="shared" si="67"/>
        <v/>
      </c>
      <c r="N286" s="49">
        <v>68</v>
      </c>
      <c r="O286" s="28"/>
      <c r="P286" s="47" t="str">
        <f t="shared" si="68"/>
        <v/>
      </c>
      <c r="Q286" s="24" t="str">
        <f t="shared" si="69"/>
        <v/>
      </c>
      <c r="R286" s="24" t="str">
        <f>IF($L286="","",VLOOKUP(Q286,LISTAS!$F$5:$G$1006,2,0))</f>
        <v/>
      </c>
      <c r="S286" s="36" t="str">
        <f t="shared" si="70"/>
        <v/>
      </c>
      <c r="T286" s="25" t="str">
        <f t="shared" si="71"/>
        <v/>
      </c>
      <c r="U286" s="25" t="str">
        <f t="shared" si="72"/>
        <v/>
      </c>
    </row>
    <row r="287" spans="2:21" ht="16.5" x14ac:dyDescent="0.3">
      <c r="B287" s="51"/>
      <c r="C287" s="51" t="str">
        <f>IF(B287="","",VLOOKUP(B287,LISTAS!$F$5:$G$1006,2,0))</f>
        <v/>
      </c>
      <c r="D287" s="52"/>
      <c r="E287" s="52"/>
      <c r="F287" s="52" t="str">
        <f t="shared" si="62"/>
        <v/>
      </c>
      <c r="G287" s="5"/>
      <c r="H287" s="48" t="str">
        <f t="shared" si="65"/>
        <v/>
      </c>
      <c r="I287" s="63" t="str">
        <f t="shared" si="66"/>
        <v/>
      </c>
      <c r="J287" s="63" t="str">
        <f t="shared" si="66"/>
        <v/>
      </c>
      <c r="K287" s="48" t="str">
        <f t="shared" si="63"/>
        <v/>
      </c>
      <c r="L287" s="67" t="str">
        <f t="shared" si="64"/>
        <v/>
      </c>
      <c r="M287" s="48" t="str">
        <f t="shared" si="67"/>
        <v/>
      </c>
      <c r="N287" s="49">
        <v>69</v>
      </c>
      <c r="O287" s="28"/>
      <c r="P287" s="47" t="str">
        <f t="shared" si="68"/>
        <v/>
      </c>
      <c r="Q287" s="24" t="str">
        <f t="shared" si="69"/>
        <v/>
      </c>
      <c r="R287" s="24" t="str">
        <f>IF($L287="","",VLOOKUP(Q287,LISTAS!$F$5:$G$1006,2,0))</f>
        <v/>
      </c>
      <c r="S287" s="36" t="str">
        <f t="shared" si="70"/>
        <v/>
      </c>
      <c r="T287" s="25" t="str">
        <f t="shared" si="71"/>
        <v/>
      </c>
      <c r="U287" s="25" t="str">
        <f t="shared" si="72"/>
        <v/>
      </c>
    </row>
    <row r="288" spans="2:21" ht="16.5" x14ac:dyDescent="0.3">
      <c r="B288" s="51"/>
      <c r="C288" s="51" t="str">
        <f>IF(B288="","",VLOOKUP(B288,LISTAS!$F$5:$G$1006,2,0))</f>
        <v/>
      </c>
      <c r="D288" s="52"/>
      <c r="E288" s="52"/>
      <c r="F288" s="52" t="str">
        <f t="shared" si="62"/>
        <v/>
      </c>
      <c r="G288" s="5"/>
      <c r="H288" s="48" t="str">
        <f t="shared" si="65"/>
        <v/>
      </c>
      <c r="I288" s="63" t="str">
        <f t="shared" si="66"/>
        <v/>
      </c>
      <c r="J288" s="63" t="str">
        <f t="shared" si="66"/>
        <v/>
      </c>
      <c r="K288" s="48" t="str">
        <f t="shared" si="63"/>
        <v/>
      </c>
      <c r="L288" s="67" t="str">
        <f t="shared" si="64"/>
        <v/>
      </c>
      <c r="M288" s="48" t="str">
        <f t="shared" si="67"/>
        <v/>
      </c>
      <c r="N288" s="49">
        <v>70</v>
      </c>
      <c r="O288" s="28"/>
      <c r="P288" s="47" t="str">
        <f t="shared" si="68"/>
        <v/>
      </c>
      <c r="Q288" s="24" t="str">
        <f t="shared" si="69"/>
        <v/>
      </c>
      <c r="R288" s="24" t="str">
        <f>IF($L288="","",VLOOKUP(Q288,LISTAS!$F$5:$G$1006,2,0))</f>
        <v/>
      </c>
      <c r="S288" s="36" t="str">
        <f t="shared" si="70"/>
        <v/>
      </c>
      <c r="T288" s="25" t="str">
        <f t="shared" si="71"/>
        <v/>
      </c>
      <c r="U288" s="25" t="str">
        <f t="shared" si="72"/>
        <v/>
      </c>
    </row>
    <row r="289" spans="2:21" ht="16.5" x14ac:dyDescent="0.3">
      <c r="B289" s="51"/>
      <c r="C289" s="51" t="str">
        <f>IF(B289="","",VLOOKUP(B289,LISTAS!$F$5:$G$1006,2,0))</f>
        <v/>
      </c>
      <c r="D289" s="52"/>
      <c r="E289" s="52"/>
      <c r="F289" s="52" t="str">
        <f t="shared" si="62"/>
        <v/>
      </c>
      <c r="G289" s="5"/>
      <c r="H289" s="48" t="str">
        <f t="shared" si="65"/>
        <v/>
      </c>
      <c r="I289" s="63" t="str">
        <f t="shared" si="66"/>
        <v/>
      </c>
      <c r="J289" s="63" t="str">
        <f t="shared" si="66"/>
        <v/>
      </c>
      <c r="K289" s="48" t="str">
        <f t="shared" si="63"/>
        <v/>
      </c>
      <c r="L289" s="67" t="str">
        <f t="shared" si="64"/>
        <v/>
      </c>
      <c r="M289" s="48" t="str">
        <f t="shared" si="67"/>
        <v/>
      </c>
      <c r="N289" s="49">
        <v>71</v>
      </c>
      <c r="O289" s="28"/>
      <c r="P289" s="47" t="str">
        <f t="shared" si="68"/>
        <v/>
      </c>
      <c r="Q289" s="24" t="str">
        <f t="shared" si="69"/>
        <v/>
      </c>
      <c r="R289" s="24" t="str">
        <f>IF($L289="","",VLOOKUP(Q289,LISTAS!$F$5:$G$1006,2,0))</f>
        <v/>
      </c>
      <c r="S289" s="36" t="str">
        <f t="shared" si="70"/>
        <v/>
      </c>
      <c r="T289" s="25" t="str">
        <f t="shared" si="71"/>
        <v/>
      </c>
      <c r="U289" s="25" t="str">
        <f t="shared" si="72"/>
        <v/>
      </c>
    </row>
    <row r="290" spans="2:21" ht="16.5" x14ac:dyDescent="0.3">
      <c r="B290" s="51"/>
      <c r="C290" s="51" t="str">
        <f>IF(B290="","",VLOOKUP(B290,LISTAS!$F$5:$G$1006,2,0))</f>
        <v/>
      </c>
      <c r="D290" s="52"/>
      <c r="E290" s="52"/>
      <c r="F290" s="52" t="str">
        <f t="shared" si="62"/>
        <v/>
      </c>
      <c r="G290" s="5"/>
      <c r="H290" s="48" t="str">
        <f t="shared" si="65"/>
        <v/>
      </c>
      <c r="I290" s="63" t="str">
        <f t="shared" si="66"/>
        <v/>
      </c>
      <c r="J290" s="63" t="str">
        <f t="shared" si="66"/>
        <v/>
      </c>
      <c r="K290" s="48" t="str">
        <f t="shared" si="63"/>
        <v/>
      </c>
      <c r="L290" s="67" t="str">
        <f t="shared" si="64"/>
        <v/>
      </c>
      <c r="M290" s="48" t="str">
        <f t="shared" si="67"/>
        <v/>
      </c>
      <c r="N290" s="49">
        <v>72</v>
      </c>
      <c r="O290" s="28"/>
      <c r="P290" s="47" t="str">
        <f t="shared" si="68"/>
        <v/>
      </c>
      <c r="Q290" s="24" t="str">
        <f t="shared" si="69"/>
        <v/>
      </c>
      <c r="R290" s="24" t="str">
        <f>IF($L290="","",VLOOKUP(Q290,LISTAS!$F$5:$G$1006,2,0))</f>
        <v/>
      </c>
      <c r="S290" s="36" t="str">
        <f t="shared" si="70"/>
        <v/>
      </c>
      <c r="T290" s="25" t="str">
        <f t="shared" si="71"/>
        <v/>
      </c>
      <c r="U290" s="25" t="str">
        <f t="shared" si="72"/>
        <v/>
      </c>
    </row>
    <row r="291" spans="2:21" ht="16.5" x14ac:dyDescent="0.3">
      <c r="B291" s="51"/>
      <c r="C291" s="51" t="str">
        <f>IF(B291="","",VLOOKUP(B291,LISTAS!$F$5:$G$1006,2,0))</f>
        <v/>
      </c>
      <c r="D291" s="52"/>
      <c r="E291" s="52"/>
      <c r="F291" s="52" t="str">
        <f t="shared" si="62"/>
        <v/>
      </c>
      <c r="G291" s="5"/>
      <c r="H291" s="48" t="str">
        <f t="shared" si="65"/>
        <v/>
      </c>
      <c r="I291" s="63" t="str">
        <f t="shared" si="66"/>
        <v/>
      </c>
      <c r="J291" s="63" t="str">
        <f t="shared" si="66"/>
        <v/>
      </c>
      <c r="K291" s="48" t="str">
        <f t="shared" si="63"/>
        <v/>
      </c>
      <c r="L291" s="67" t="str">
        <f t="shared" si="64"/>
        <v/>
      </c>
      <c r="M291" s="48" t="str">
        <f t="shared" si="67"/>
        <v/>
      </c>
      <c r="N291" s="49">
        <v>73</v>
      </c>
      <c r="O291" s="28"/>
      <c r="P291" s="47" t="str">
        <f t="shared" si="68"/>
        <v/>
      </c>
      <c r="Q291" s="24" t="str">
        <f t="shared" si="69"/>
        <v/>
      </c>
      <c r="R291" s="24" t="str">
        <f>IF($L291="","",VLOOKUP(Q291,LISTAS!$F$5:$G$1006,2,0))</f>
        <v/>
      </c>
      <c r="S291" s="36" t="str">
        <f t="shared" si="70"/>
        <v/>
      </c>
      <c r="T291" s="25" t="str">
        <f t="shared" si="71"/>
        <v/>
      </c>
      <c r="U291" s="25" t="str">
        <f t="shared" si="72"/>
        <v/>
      </c>
    </row>
    <row r="292" spans="2:21" ht="16.5" x14ac:dyDescent="0.3">
      <c r="B292" s="51"/>
      <c r="C292" s="51" t="str">
        <f>IF(B292="","",VLOOKUP(B292,LISTAS!$F$5:$G$1006,2,0))</f>
        <v/>
      </c>
      <c r="D292" s="52"/>
      <c r="E292" s="52"/>
      <c r="F292" s="52" t="str">
        <f t="shared" si="62"/>
        <v/>
      </c>
      <c r="G292" s="5"/>
      <c r="H292" s="48" t="str">
        <f t="shared" si="65"/>
        <v/>
      </c>
      <c r="I292" s="63" t="str">
        <f t="shared" si="66"/>
        <v/>
      </c>
      <c r="J292" s="63" t="str">
        <f t="shared" si="66"/>
        <v/>
      </c>
      <c r="K292" s="48" t="str">
        <f t="shared" si="63"/>
        <v/>
      </c>
      <c r="L292" s="67" t="str">
        <f t="shared" si="64"/>
        <v/>
      </c>
      <c r="M292" s="48" t="str">
        <f t="shared" si="67"/>
        <v/>
      </c>
      <c r="N292" s="49">
        <v>74</v>
      </c>
      <c r="O292" s="28"/>
      <c r="P292" s="47" t="str">
        <f t="shared" si="68"/>
        <v/>
      </c>
      <c r="Q292" s="24" t="str">
        <f t="shared" si="69"/>
        <v/>
      </c>
      <c r="R292" s="24" t="str">
        <f>IF($L292="","",VLOOKUP(Q292,LISTAS!$F$5:$G$1006,2,0))</f>
        <v/>
      </c>
      <c r="S292" s="36" t="str">
        <f t="shared" si="70"/>
        <v/>
      </c>
      <c r="T292" s="25" t="str">
        <f t="shared" si="71"/>
        <v/>
      </c>
      <c r="U292" s="25" t="str">
        <f t="shared" si="72"/>
        <v/>
      </c>
    </row>
    <row r="293" spans="2:21" ht="16.5" x14ac:dyDescent="0.3">
      <c r="B293" s="51"/>
      <c r="C293" s="51" t="str">
        <f>IF(B293="","",VLOOKUP(B293,LISTAS!$F$5:$G$1006,2,0))</f>
        <v/>
      </c>
      <c r="D293" s="52"/>
      <c r="E293" s="52"/>
      <c r="F293" s="52" t="str">
        <f t="shared" si="62"/>
        <v/>
      </c>
      <c r="G293" s="5"/>
      <c r="H293" s="48" t="str">
        <f t="shared" si="65"/>
        <v/>
      </c>
      <c r="I293" s="63" t="str">
        <f t="shared" si="66"/>
        <v/>
      </c>
      <c r="J293" s="63" t="str">
        <f t="shared" si="66"/>
        <v/>
      </c>
      <c r="K293" s="48" t="str">
        <f t="shared" si="63"/>
        <v/>
      </c>
      <c r="L293" s="67" t="str">
        <f t="shared" si="64"/>
        <v/>
      </c>
      <c r="M293" s="48" t="str">
        <f t="shared" si="67"/>
        <v/>
      </c>
      <c r="N293" s="49">
        <v>75</v>
      </c>
      <c r="O293" s="28"/>
      <c r="P293" s="47" t="str">
        <f t="shared" si="68"/>
        <v/>
      </c>
      <c r="Q293" s="24" t="str">
        <f t="shared" si="69"/>
        <v/>
      </c>
      <c r="R293" s="24" t="str">
        <f>IF($L293="","",VLOOKUP(Q293,LISTAS!$F$5:$G$1006,2,0))</f>
        <v/>
      </c>
      <c r="S293" s="36" t="str">
        <f t="shared" si="70"/>
        <v/>
      </c>
      <c r="T293" s="25" t="str">
        <f t="shared" si="71"/>
        <v/>
      </c>
      <c r="U293" s="25" t="str">
        <f t="shared" si="72"/>
        <v/>
      </c>
    </row>
    <row r="294" spans="2:21" ht="16.5" x14ac:dyDescent="0.3">
      <c r="B294" s="51"/>
      <c r="C294" s="51" t="str">
        <f>IF(B294="","",VLOOKUP(B294,LISTAS!$F$5:$G$1006,2,0))</f>
        <v/>
      </c>
      <c r="D294" s="52"/>
      <c r="E294" s="52"/>
      <c r="F294" s="52" t="str">
        <f t="shared" si="62"/>
        <v/>
      </c>
      <c r="G294" s="5"/>
      <c r="H294" s="48" t="str">
        <f t="shared" si="65"/>
        <v/>
      </c>
      <c r="I294" s="63" t="str">
        <f t="shared" si="66"/>
        <v/>
      </c>
      <c r="J294" s="63" t="str">
        <f t="shared" si="66"/>
        <v/>
      </c>
      <c r="K294" s="48" t="str">
        <f t="shared" si="63"/>
        <v/>
      </c>
      <c r="L294" s="67" t="str">
        <f t="shared" si="64"/>
        <v/>
      </c>
      <c r="M294" s="48" t="str">
        <f t="shared" si="67"/>
        <v/>
      </c>
      <c r="N294" s="49">
        <v>76</v>
      </c>
      <c r="O294" s="28"/>
      <c r="P294" s="47" t="str">
        <f t="shared" si="68"/>
        <v/>
      </c>
      <c r="Q294" s="24" t="str">
        <f t="shared" si="69"/>
        <v/>
      </c>
      <c r="R294" s="24" t="str">
        <f>IF($L294="","",VLOOKUP(Q294,LISTAS!$F$5:$G$1006,2,0))</f>
        <v/>
      </c>
      <c r="S294" s="36" t="str">
        <f t="shared" si="70"/>
        <v/>
      </c>
      <c r="T294" s="25" t="str">
        <f t="shared" si="71"/>
        <v/>
      </c>
      <c r="U294" s="25" t="str">
        <f t="shared" si="72"/>
        <v/>
      </c>
    </row>
    <row r="295" spans="2:21" ht="16.5" x14ac:dyDescent="0.3">
      <c r="B295" s="51"/>
      <c r="C295" s="51" t="str">
        <f>IF(B295="","",VLOOKUP(B295,LISTAS!$F$5:$G$1006,2,0))</f>
        <v/>
      </c>
      <c r="D295" s="52"/>
      <c r="E295" s="52"/>
      <c r="F295" s="52" t="str">
        <f t="shared" si="62"/>
        <v/>
      </c>
      <c r="G295" s="5"/>
      <c r="H295" s="48" t="str">
        <f t="shared" si="65"/>
        <v/>
      </c>
      <c r="I295" s="63" t="str">
        <f t="shared" si="66"/>
        <v/>
      </c>
      <c r="J295" s="63" t="str">
        <f t="shared" si="66"/>
        <v/>
      </c>
      <c r="K295" s="48" t="str">
        <f t="shared" si="63"/>
        <v/>
      </c>
      <c r="L295" s="67" t="str">
        <f t="shared" si="64"/>
        <v/>
      </c>
      <c r="M295" s="48" t="str">
        <f t="shared" si="67"/>
        <v/>
      </c>
      <c r="N295" s="49">
        <v>77</v>
      </c>
      <c r="O295" s="28"/>
      <c r="P295" s="47" t="str">
        <f t="shared" si="68"/>
        <v/>
      </c>
      <c r="Q295" s="24" t="str">
        <f t="shared" si="69"/>
        <v/>
      </c>
      <c r="R295" s="24" t="str">
        <f>IF($L295="","",VLOOKUP(Q295,LISTAS!$F$5:$G$1006,2,0))</f>
        <v/>
      </c>
      <c r="S295" s="36" t="str">
        <f t="shared" si="70"/>
        <v/>
      </c>
      <c r="T295" s="25" t="str">
        <f t="shared" si="71"/>
        <v/>
      </c>
      <c r="U295" s="25" t="str">
        <f t="shared" si="72"/>
        <v/>
      </c>
    </row>
    <row r="296" spans="2:21" ht="16.5" x14ac:dyDescent="0.3">
      <c r="B296" s="51"/>
      <c r="C296" s="51" t="str">
        <f>IF(B296="","",VLOOKUP(B296,LISTAS!$F$5:$G$1006,2,0))</f>
        <v/>
      </c>
      <c r="D296" s="52"/>
      <c r="E296" s="52"/>
      <c r="F296" s="52" t="str">
        <f t="shared" si="62"/>
        <v/>
      </c>
      <c r="G296" s="5"/>
      <c r="H296" s="48" t="str">
        <f t="shared" si="65"/>
        <v/>
      </c>
      <c r="I296" s="63" t="str">
        <f t="shared" si="66"/>
        <v/>
      </c>
      <c r="J296" s="63" t="str">
        <f t="shared" si="66"/>
        <v/>
      </c>
      <c r="K296" s="48" t="str">
        <f t="shared" si="63"/>
        <v/>
      </c>
      <c r="L296" s="67" t="str">
        <f t="shared" si="64"/>
        <v/>
      </c>
      <c r="M296" s="48" t="str">
        <f t="shared" si="67"/>
        <v/>
      </c>
      <c r="N296" s="49">
        <v>78</v>
      </c>
      <c r="O296" s="28"/>
      <c r="P296" s="47" t="str">
        <f t="shared" si="68"/>
        <v/>
      </c>
      <c r="Q296" s="24" t="str">
        <f t="shared" si="69"/>
        <v/>
      </c>
      <c r="R296" s="24" t="str">
        <f>IF($L296="","",VLOOKUP(Q296,LISTAS!$F$5:$G$1006,2,0))</f>
        <v/>
      </c>
      <c r="S296" s="36" t="str">
        <f t="shared" si="70"/>
        <v/>
      </c>
      <c r="T296" s="25" t="str">
        <f t="shared" si="71"/>
        <v/>
      </c>
      <c r="U296" s="25" t="str">
        <f t="shared" si="72"/>
        <v/>
      </c>
    </row>
    <row r="297" spans="2:21" ht="16.5" x14ac:dyDescent="0.3">
      <c r="B297" s="51"/>
      <c r="C297" s="51" t="str">
        <f>IF(B297="","",VLOOKUP(B297,LISTAS!$F$5:$G$1006,2,0))</f>
        <v/>
      </c>
      <c r="D297" s="52"/>
      <c r="E297" s="52"/>
      <c r="F297" s="52" t="str">
        <f t="shared" si="62"/>
        <v/>
      </c>
      <c r="G297" s="5"/>
      <c r="H297" s="48" t="str">
        <f t="shared" si="65"/>
        <v/>
      </c>
      <c r="I297" s="63" t="str">
        <f t="shared" si="66"/>
        <v/>
      </c>
      <c r="J297" s="63" t="str">
        <f t="shared" si="66"/>
        <v/>
      </c>
      <c r="K297" s="48" t="str">
        <f t="shared" si="63"/>
        <v/>
      </c>
      <c r="L297" s="67" t="str">
        <f t="shared" si="64"/>
        <v/>
      </c>
      <c r="M297" s="48" t="str">
        <f t="shared" si="67"/>
        <v/>
      </c>
      <c r="N297" s="49">
        <v>79</v>
      </c>
      <c r="O297" s="28"/>
      <c r="P297" s="47" t="str">
        <f t="shared" si="68"/>
        <v/>
      </c>
      <c r="Q297" s="24" t="str">
        <f t="shared" si="69"/>
        <v/>
      </c>
      <c r="R297" s="24" t="str">
        <f>IF($L297="","",VLOOKUP(Q297,LISTAS!$F$5:$G$1006,2,0))</f>
        <v/>
      </c>
      <c r="S297" s="36" t="str">
        <f t="shared" si="70"/>
        <v/>
      </c>
      <c r="T297" s="25" t="str">
        <f t="shared" si="71"/>
        <v/>
      </c>
      <c r="U297" s="25" t="str">
        <f t="shared" si="72"/>
        <v/>
      </c>
    </row>
    <row r="298" spans="2:21" ht="16.5" x14ac:dyDescent="0.3">
      <c r="B298" s="51"/>
      <c r="C298" s="51" t="str">
        <f>IF(B298="","",VLOOKUP(B298,LISTAS!$F$5:$G$1006,2,0))</f>
        <v/>
      </c>
      <c r="D298" s="52"/>
      <c r="E298" s="52"/>
      <c r="F298" s="52" t="str">
        <f t="shared" si="62"/>
        <v/>
      </c>
      <c r="G298" s="5"/>
      <c r="H298" s="48" t="str">
        <f t="shared" si="65"/>
        <v/>
      </c>
      <c r="I298" s="63" t="str">
        <f t="shared" si="66"/>
        <v/>
      </c>
      <c r="J298" s="63" t="str">
        <f t="shared" si="66"/>
        <v/>
      </c>
      <c r="K298" s="48" t="str">
        <f t="shared" si="63"/>
        <v/>
      </c>
      <c r="L298" s="67" t="str">
        <f t="shared" si="64"/>
        <v/>
      </c>
      <c r="M298" s="48" t="str">
        <f t="shared" si="67"/>
        <v/>
      </c>
      <c r="N298" s="49">
        <v>80</v>
      </c>
      <c r="O298" s="28"/>
      <c r="P298" s="47" t="str">
        <f t="shared" si="68"/>
        <v/>
      </c>
      <c r="Q298" s="24" t="str">
        <f t="shared" si="69"/>
        <v/>
      </c>
      <c r="R298" s="24" t="str">
        <f>IF($L298="","",VLOOKUP(Q298,LISTAS!$F$5:$G$1006,2,0))</f>
        <v/>
      </c>
      <c r="S298" s="36" t="str">
        <f t="shared" si="70"/>
        <v/>
      </c>
      <c r="T298" s="25" t="str">
        <f t="shared" si="71"/>
        <v/>
      </c>
      <c r="U298" s="25" t="str">
        <f t="shared" si="72"/>
        <v/>
      </c>
    </row>
    <row r="299" spans="2:21" ht="16.5" x14ac:dyDescent="0.3">
      <c r="B299" s="51"/>
      <c r="C299" s="51" t="str">
        <f>IF(B299="","",VLOOKUP(B299,LISTAS!$F$5:$G$1006,2,0))</f>
        <v/>
      </c>
      <c r="D299" s="52"/>
      <c r="E299" s="52"/>
      <c r="F299" s="52" t="str">
        <f t="shared" si="62"/>
        <v/>
      </c>
      <c r="G299" s="5"/>
      <c r="H299" s="48" t="str">
        <f t="shared" si="65"/>
        <v/>
      </c>
      <c r="I299" s="63" t="str">
        <f t="shared" si="66"/>
        <v/>
      </c>
      <c r="J299" s="63" t="str">
        <f t="shared" si="66"/>
        <v/>
      </c>
      <c r="K299" s="48" t="str">
        <f t="shared" si="63"/>
        <v/>
      </c>
      <c r="L299" s="67" t="str">
        <f t="shared" si="64"/>
        <v/>
      </c>
      <c r="M299" s="48" t="str">
        <f t="shared" si="67"/>
        <v/>
      </c>
      <c r="N299" s="49">
        <v>81</v>
      </c>
      <c r="O299" s="28"/>
      <c r="P299" s="47" t="str">
        <f t="shared" si="68"/>
        <v/>
      </c>
      <c r="Q299" s="24" t="str">
        <f t="shared" si="69"/>
        <v/>
      </c>
      <c r="R299" s="24" t="str">
        <f>IF($L299="","",VLOOKUP(Q299,LISTAS!$F$5:$G$1006,2,0))</f>
        <v/>
      </c>
      <c r="S299" s="36" t="str">
        <f t="shared" si="70"/>
        <v/>
      </c>
      <c r="T299" s="25" t="str">
        <f t="shared" si="71"/>
        <v/>
      </c>
      <c r="U299" s="25" t="str">
        <f t="shared" si="72"/>
        <v/>
      </c>
    </row>
    <row r="300" spans="2:21" ht="16.5" x14ac:dyDescent="0.3">
      <c r="B300" s="51"/>
      <c r="C300" s="51" t="str">
        <f>IF(B300="","",VLOOKUP(B300,LISTAS!$F$5:$G$1006,2,0))</f>
        <v/>
      </c>
      <c r="D300" s="52"/>
      <c r="E300" s="52"/>
      <c r="F300" s="52" t="str">
        <f t="shared" si="62"/>
        <v/>
      </c>
      <c r="G300" s="5"/>
      <c r="H300" s="48" t="str">
        <f t="shared" si="65"/>
        <v/>
      </c>
      <c r="I300" s="63" t="str">
        <f t="shared" si="66"/>
        <v/>
      </c>
      <c r="J300" s="63" t="str">
        <f t="shared" si="66"/>
        <v/>
      </c>
      <c r="K300" s="48" t="str">
        <f t="shared" si="63"/>
        <v/>
      </c>
      <c r="L300" s="67" t="str">
        <f t="shared" si="64"/>
        <v/>
      </c>
      <c r="M300" s="48" t="str">
        <f t="shared" si="67"/>
        <v/>
      </c>
      <c r="N300" s="49">
        <v>82</v>
      </c>
      <c r="O300" s="28"/>
      <c r="P300" s="47" t="str">
        <f t="shared" si="68"/>
        <v/>
      </c>
      <c r="Q300" s="24" t="str">
        <f t="shared" si="69"/>
        <v/>
      </c>
      <c r="R300" s="24" t="str">
        <f>IF($L300="","",VLOOKUP(Q300,LISTAS!$F$5:$G$1006,2,0))</f>
        <v/>
      </c>
      <c r="S300" s="36" t="str">
        <f t="shared" si="70"/>
        <v/>
      </c>
      <c r="T300" s="25" t="str">
        <f t="shared" si="71"/>
        <v/>
      </c>
      <c r="U300" s="25" t="str">
        <f t="shared" si="72"/>
        <v/>
      </c>
    </row>
    <row r="301" spans="2:21" ht="16.5" x14ac:dyDescent="0.3">
      <c r="B301" s="51"/>
      <c r="C301" s="51" t="str">
        <f>IF(B301="","",VLOOKUP(B301,LISTAS!$F$5:$G$1006,2,0))</f>
        <v/>
      </c>
      <c r="D301" s="52"/>
      <c r="E301" s="52"/>
      <c r="F301" s="52" t="str">
        <f t="shared" si="62"/>
        <v/>
      </c>
      <c r="G301" s="5"/>
      <c r="H301" s="48" t="str">
        <f t="shared" si="65"/>
        <v/>
      </c>
      <c r="I301" s="63" t="str">
        <f t="shared" si="66"/>
        <v/>
      </c>
      <c r="J301" s="63" t="str">
        <f t="shared" si="66"/>
        <v/>
      </c>
      <c r="K301" s="48" t="str">
        <f t="shared" si="63"/>
        <v/>
      </c>
      <c r="L301" s="67" t="str">
        <f t="shared" si="64"/>
        <v/>
      </c>
      <c r="M301" s="48" t="str">
        <f t="shared" si="67"/>
        <v/>
      </c>
      <c r="N301" s="49">
        <v>83</v>
      </c>
      <c r="O301" s="28"/>
      <c r="P301" s="47" t="str">
        <f t="shared" si="68"/>
        <v/>
      </c>
      <c r="Q301" s="24" t="str">
        <f t="shared" si="69"/>
        <v/>
      </c>
      <c r="R301" s="24" t="str">
        <f>IF($L301="","",VLOOKUP(Q301,LISTAS!$F$5:$G$1006,2,0))</f>
        <v/>
      </c>
      <c r="S301" s="36" t="str">
        <f t="shared" si="70"/>
        <v/>
      </c>
      <c r="T301" s="25" t="str">
        <f t="shared" si="71"/>
        <v/>
      </c>
      <c r="U301" s="25" t="str">
        <f t="shared" si="72"/>
        <v/>
      </c>
    </row>
    <row r="302" spans="2:21" ht="16.5" x14ac:dyDescent="0.3">
      <c r="B302" s="51"/>
      <c r="C302" s="51" t="str">
        <f>IF(B302="","",VLOOKUP(B302,LISTAS!$F$5:$G$1006,2,0))</f>
        <v/>
      </c>
      <c r="D302" s="52"/>
      <c r="E302" s="52"/>
      <c r="F302" s="52" t="str">
        <f t="shared" si="62"/>
        <v/>
      </c>
      <c r="G302" s="5"/>
      <c r="H302" s="48" t="str">
        <f t="shared" si="65"/>
        <v/>
      </c>
      <c r="I302" s="63" t="str">
        <f t="shared" si="66"/>
        <v/>
      </c>
      <c r="J302" s="63" t="str">
        <f t="shared" si="66"/>
        <v/>
      </c>
      <c r="K302" s="48" t="str">
        <f t="shared" si="63"/>
        <v/>
      </c>
      <c r="L302" s="67" t="str">
        <f t="shared" si="64"/>
        <v/>
      </c>
      <c r="M302" s="48" t="str">
        <f t="shared" si="67"/>
        <v/>
      </c>
      <c r="N302" s="49">
        <v>84</v>
      </c>
      <c r="O302" s="28"/>
      <c r="P302" s="47" t="str">
        <f t="shared" si="68"/>
        <v/>
      </c>
      <c r="Q302" s="24" t="str">
        <f t="shared" si="69"/>
        <v/>
      </c>
      <c r="R302" s="24" t="str">
        <f>IF($L302="","",VLOOKUP(Q302,LISTAS!$F$5:$G$1006,2,0))</f>
        <v/>
      </c>
      <c r="S302" s="36" t="str">
        <f t="shared" si="70"/>
        <v/>
      </c>
      <c r="T302" s="25" t="str">
        <f t="shared" si="71"/>
        <v/>
      </c>
      <c r="U302" s="25" t="str">
        <f t="shared" si="72"/>
        <v/>
      </c>
    </row>
    <row r="303" spans="2:21" ht="16.5" x14ac:dyDescent="0.3">
      <c r="B303" s="51"/>
      <c r="C303" s="51" t="str">
        <f>IF(B303="","",VLOOKUP(B303,LISTAS!$F$5:$G$1006,2,0))</f>
        <v/>
      </c>
      <c r="D303" s="52"/>
      <c r="E303" s="52"/>
      <c r="F303" s="52" t="str">
        <f t="shared" si="62"/>
        <v/>
      </c>
      <c r="G303" s="5"/>
      <c r="H303" s="48" t="str">
        <f t="shared" si="65"/>
        <v/>
      </c>
      <c r="I303" s="63" t="str">
        <f t="shared" si="66"/>
        <v/>
      </c>
      <c r="J303" s="63" t="str">
        <f t="shared" si="66"/>
        <v/>
      </c>
      <c r="K303" s="48" t="str">
        <f t="shared" si="63"/>
        <v/>
      </c>
      <c r="L303" s="67" t="str">
        <f t="shared" si="64"/>
        <v/>
      </c>
      <c r="M303" s="48" t="str">
        <f t="shared" si="67"/>
        <v/>
      </c>
      <c r="N303" s="49">
        <v>85</v>
      </c>
      <c r="O303" s="28"/>
      <c r="P303" s="47" t="str">
        <f t="shared" si="68"/>
        <v/>
      </c>
      <c r="Q303" s="24" t="str">
        <f t="shared" si="69"/>
        <v/>
      </c>
      <c r="R303" s="24" t="str">
        <f>IF($L303="","",VLOOKUP(Q303,LISTAS!$F$5:$G$1006,2,0))</f>
        <v/>
      </c>
      <c r="S303" s="36" t="str">
        <f t="shared" si="70"/>
        <v/>
      </c>
      <c r="T303" s="25" t="str">
        <f t="shared" si="71"/>
        <v/>
      </c>
      <c r="U303" s="25" t="str">
        <f t="shared" si="72"/>
        <v/>
      </c>
    </row>
    <row r="304" spans="2:21" ht="16.5" x14ac:dyDescent="0.3">
      <c r="B304" s="51"/>
      <c r="C304" s="51" t="str">
        <f>IF(B304="","",VLOOKUP(B304,LISTAS!$F$5:$G$1006,2,0))</f>
        <v/>
      </c>
      <c r="D304" s="52"/>
      <c r="E304" s="52"/>
      <c r="F304" s="52" t="str">
        <f t="shared" si="62"/>
        <v/>
      </c>
      <c r="G304" s="5"/>
      <c r="H304" s="48" t="str">
        <f t="shared" si="65"/>
        <v/>
      </c>
      <c r="I304" s="63" t="str">
        <f t="shared" si="66"/>
        <v/>
      </c>
      <c r="J304" s="63" t="str">
        <f t="shared" si="66"/>
        <v/>
      </c>
      <c r="K304" s="48" t="str">
        <f t="shared" si="63"/>
        <v/>
      </c>
      <c r="L304" s="67" t="str">
        <f t="shared" si="64"/>
        <v/>
      </c>
      <c r="M304" s="48" t="str">
        <f t="shared" si="67"/>
        <v/>
      </c>
      <c r="N304" s="49">
        <v>86</v>
      </c>
      <c r="O304" s="28"/>
      <c r="P304" s="47" t="str">
        <f t="shared" si="68"/>
        <v/>
      </c>
      <c r="Q304" s="24" t="str">
        <f t="shared" si="69"/>
        <v/>
      </c>
      <c r="R304" s="24" t="str">
        <f>IF($L304="","",VLOOKUP(Q304,LISTAS!$F$5:$G$1006,2,0))</f>
        <v/>
      </c>
      <c r="S304" s="36" t="str">
        <f t="shared" si="70"/>
        <v/>
      </c>
      <c r="T304" s="25" t="str">
        <f t="shared" si="71"/>
        <v/>
      </c>
      <c r="U304" s="25" t="str">
        <f t="shared" si="72"/>
        <v/>
      </c>
    </row>
    <row r="305" spans="2:21" ht="16.5" x14ac:dyDescent="0.3">
      <c r="B305" s="51"/>
      <c r="C305" s="51" t="str">
        <f>IF(B305="","",VLOOKUP(B305,LISTAS!$F$5:$G$1006,2,0))</f>
        <v/>
      </c>
      <c r="D305" s="52"/>
      <c r="E305" s="52"/>
      <c r="F305" s="52" t="str">
        <f t="shared" si="62"/>
        <v/>
      </c>
      <c r="G305" s="5"/>
      <c r="H305" s="48" t="str">
        <f t="shared" si="65"/>
        <v/>
      </c>
      <c r="I305" s="63" t="str">
        <f t="shared" si="66"/>
        <v/>
      </c>
      <c r="J305" s="63" t="str">
        <f t="shared" si="66"/>
        <v/>
      </c>
      <c r="K305" s="48" t="str">
        <f t="shared" si="63"/>
        <v/>
      </c>
      <c r="L305" s="67" t="str">
        <f t="shared" si="64"/>
        <v/>
      </c>
      <c r="M305" s="48" t="str">
        <f t="shared" si="67"/>
        <v/>
      </c>
      <c r="N305" s="49">
        <v>87</v>
      </c>
      <c r="O305" s="28"/>
      <c r="P305" s="47" t="str">
        <f t="shared" si="68"/>
        <v/>
      </c>
      <c r="Q305" s="24" t="str">
        <f t="shared" si="69"/>
        <v/>
      </c>
      <c r="R305" s="24" t="str">
        <f>IF($L305="","",VLOOKUP(Q305,LISTAS!$F$5:$G$1006,2,0))</f>
        <v/>
      </c>
      <c r="S305" s="36" t="str">
        <f t="shared" si="70"/>
        <v/>
      </c>
      <c r="T305" s="25" t="str">
        <f t="shared" si="71"/>
        <v/>
      </c>
      <c r="U305" s="25" t="str">
        <f t="shared" si="72"/>
        <v/>
      </c>
    </row>
    <row r="306" spans="2:21" ht="16.5" x14ac:dyDescent="0.3">
      <c r="B306" s="51"/>
      <c r="C306" s="51" t="str">
        <f>IF(B306="","",VLOOKUP(B306,LISTAS!$F$5:$G$1006,2,0))</f>
        <v/>
      </c>
      <c r="D306" s="52"/>
      <c r="E306" s="52"/>
      <c r="F306" s="52" t="str">
        <f t="shared" si="62"/>
        <v/>
      </c>
      <c r="G306" s="5"/>
      <c r="H306" s="48" t="str">
        <f t="shared" si="65"/>
        <v/>
      </c>
      <c r="I306" s="63" t="str">
        <f t="shared" si="66"/>
        <v/>
      </c>
      <c r="J306" s="63" t="str">
        <f t="shared" si="66"/>
        <v/>
      </c>
      <c r="K306" s="48" t="str">
        <f t="shared" si="63"/>
        <v/>
      </c>
      <c r="L306" s="67" t="str">
        <f t="shared" si="64"/>
        <v/>
      </c>
      <c r="M306" s="48" t="str">
        <f t="shared" si="67"/>
        <v/>
      </c>
      <c r="N306" s="49">
        <v>88</v>
      </c>
      <c r="O306" s="28"/>
      <c r="P306" s="47" t="str">
        <f t="shared" si="68"/>
        <v/>
      </c>
      <c r="Q306" s="24" t="str">
        <f t="shared" si="69"/>
        <v/>
      </c>
      <c r="R306" s="24" t="str">
        <f>IF($L306="","",VLOOKUP(Q306,LISTAS!$F$5:$G$1006,2,0))</f>
        <v/>
      </c>
      <c r="S306" s="36" t="str">
        <f t="shared" si="70"/>
        <v/>
      </c>
      <c r="T306" s="25" t="str">
        <f t="shared" si="71"/>
        <v/>
      </c>
      <c r="U306" s="25" t="str">
        <f t="shared" si="72"/>
        <v/>
      </c>
    </row>
    <row r="307" spans="2:21" ht="16.5" x14ac:dyDescent="0.3">
      <c r="B307" s="51"/>
      <c r="C307" s="51" t="str">
        <f>IF(B307="","",VLOOKUP(B307,LISTAS!$F$5:$G$1006,2,0))</f>
        <v/>
      </c>
      <c r="D307" s="52"/>
      <c r="E307" s="52"/>
      <c r="F307" s="52" t="str">
        <f t="shared" si="62"/>
        <v/>
      </c>
      <c r="G307" s="5"/>
      <c r="H307" s="48" t="str">
        <f t="shared" si="65"/>
        <v/>
      </c>
      <c r="I307" s="63" t="str">
        <f t="shared" si="66"/>
        <v/>
      </c>
      <c r="J307" s="63" t="str">
        <f t="shared" si="66"/>
        <v/>
      </c>
      <c r="K307" s="48" t="str">
        <f t="shared" si="63"/>
        <v/>
      </c>
      <c r="L307" s="67" t="str">
        <f t="shared" si="64"/>
        <v/>
      </c>
      <c r="M307" s="48" t="str">
        <f t="shared" si="67"/>
        <v/>
      </c>
      <c r="N307" s="49">
        <v>89</v>
      </c>
      <c r="O307" s="28"/>
      <c r="P307" s="47" t="str">
        <f t="shared" si="68"/>
        <v/>
      </c>
      <c r="Q307" s="24" t="str">
        <f t="shared" si="69"/>
        <v/>
      </c>
      <c r="R307" s="24" t="str">
        <f>IF($L307="","",VLOOKUP(Q307,LISTAS!$F$5:$G$1006,2,0))</f>
        <v/>
      </c>
      <c r="S307" s="36" t="str">
        <f t="shared" si="70"/>
        <v/>
      </c>
      <c r="T307" s="25" t="str">
        <f t="shared" si="71"/>
        <v/>
      </c>
      <c r="U307" s="25" t="str">
        <f t="shared" si="72"/>
        <v/>
      </c>
    </row>
    <row r="308" spans="2:21" ht="16.5" x14ac:dyDescent="0.3">
      <c r="B308" s="51"/>
      <c r="C308" s="51" t="str">
        <f>IF(B308="","",VLOOKUP(B308,LISTAS!$F$5:$G$1006,2,0))</f>
        <v/>
      </c>
      <c r="D308" s="52"/>
      <c r="E308" s="52"/>
      <c r="F308" s="52" t="str">
        <f t="shared" si="62"/>
        <v/>
      </c>
      <c r="G308" s="5"/>
      <c r="H308" s="48" t="str">
        <f t="shared" si="65"/>
        <v/>
      </c>
      <c r="I308" s="63" t="str">
        <f t="shared" si="66"/>
        <v/>
      </c>
      <c r="J308" s="63" t="str">
        <f t="shared" si="66"/>
        <v/>
      </c>
      <c r="K308" s="48" t="str">
        <f t="shared" si="63"/>
        <v/>
      </c>
      <c r="L308" s="67" t="str">
        <f t="shared" si="64"/>
        <v/>
      </c>
      <c r="M308" s="48" t="str">
        <f t="shared" si="67"/>
        <v/>
      </c>
      <c r="N308" s="49">
        <v>90</v>
      </c>
      <c r="O308" s="28"/>
      <c r="P308" s="47" t="str">
        <f t="shared" si="68"/>
        <v/>
      </c>
      <c r="Q308" s="24" t="str">
        <f t="shared" si="69"/>
        <v/>
      </c>
      <c r="R308" s="24" t="str">
        <f>IF($L308="","",VLOOKUP(Q308,LISTAS!$F$5:$G$1006,2,0))</f>
        <v/>
      </c>
      <c r="S308" s="36" t="str">
        <f t="shared" si="70"/>
        <v/>
      </c>
      <c r="T308" s="25" t="str">
        <f t="shared" si="71"/>
        <v/>
      </c>
      <c r="U308" s="25" t="str">
        <f t="shared" si="72"/>
        <v/>
      </c>
    </row>
    <row r="309" spans="2:21" ht="16.5" x14ac:dyDescent="0.3">
      <c r="B309" s="51"/>
      <c r="C309" s="51" t="str">
        <f>IF(B309="","",VLOOKUP(B309,LISTAS!$F$5:$G$1006,2,0))</f>
        <v/>
      </c>
      <c r="D309" s="52"/>
      <c r="E309" s="52"/>
      <c r="F309" s="52" t="str">
        <f t="shared" si="62"/>
        <v/>
      </c>
      <c r="G309" s="5"/>
      <c r="H309" s="48" t="str">
        <f t="shared" si="65"/>
        <v/>
      </c>
      <c r="I309" s="63" t="str">
        <f t="shared" si="66"/>
        <v/>
      </c>
      <c r="J309" s="63" t="str">
        <f t="shared" si="66"/>
        <v/>
      </c>
      <c r="K309" s="48" t="str">
        <f t="shared" si="63"/>
        <v/>
      </c>
      <c r="L309" s="67" t="str">
        <f t="shared" si="64"/>
        <v/>
      </c>
      <c r="M309" s="48" t="str">
        <f t="shared" si="67"/>
        <v/>
      </c>
      <c r="N309" s="49">
        <v>91</v>
      </c>
      <c r="O309" s="28"/>
      <c r="P309" s="47" t="str">
        <f t="shared" si="68"/>
        <v/>
      </c>
      <c r="Q309" s="24" t="str">
        <f t="shared" si="69"/>
        <v/>
      </c>
      <c r="R309" s="24" t="str">
        <f>IF($L309="","",VLOOKUP(Q309,LISTAS!$F$5:$G$1006,2,0))</f>
        <v/>
      </c>
      <c r="S309" s="36" t="str">
        <f t="shared" si="70"/>
        <v/>
      </c>
      <c r="T309" s="25" t="str">
        <f t="shared" si="71"/>
        <v/>
      </c>
      <c r="U309" s="25" t="str">
        <f t="shared" si="72"/>
        <v/>
      </c>
    </row>
    <row r="310" spans="2:21" ht="16.5" x14ac:dyDescent="0.3">
      <c r="B310" s="51"/>
      <c r="C310" s="51" t="str">
        <f>IF(B310="","",VLOOKUP(B310,LISTAS!$F$5:$G$1006,2,0))</f>
        <v/>
      </c>
      <c r="D310" s="52"/>
      <c r="E310" s="52"/>
      <c r="F310" s="52" t="str">
        <f t="shared" si="62"/>
        <v/>
      </c>
      <c r="G310" s="5"/>
      <c r="H310" s="48" t="str">
        <f t="shared" si="65"/>
        <v/>
      </c>
      <c r="I310" s="63" t="str">
        <f t="shared" si="66"/>
        <v/>
      </c>
      <c r="J310" s="63" t="str">
        <f t="shared" si="66"/>
        <v/>
      </c>
      <c r="K310" s="48" t="str">
        <f t="shared" si="63"/>
        <v/>
      </c>
      <c r="L310" s="67" t="str">
        <f t="shared" si="64"/>
        <v/>
      </c>
      <c r="M310" s="48" t="str">
        <f t="shared" si="67"/>
        <v/>
      </c>
      <c r="N310" s="49">
        <v>92</v>
      </c>
      <c r="O310" s="28"/>
      <c r="P310" s="47" t="str">
        <f t="shared" si="68"/>
        <v/>
      </c>
      <c r="Q310" s="24" t="str">
        <f t="shared" si="69"/>
        <v/>
      </c>
      <c r="R310" s="24" t="str">
        <f>IF($L310="","",VLOOKUP(Q310,LISTAS!$F$5:$G$1006,2,0))</f>
        <v/>
      </c>
      <c r="S310" s="36" t="str">
        <f t="shared" si="70"/>
        <v/>
      </c>
      <c r="T310" s="25" t="str">
        <f t="shared" si="71"/>
        <v/>
      </c>
      <c r="U310" s="25" t="str">
        <f t="shared" si="72"/>
        <v/>
      </c>
    </row>
    <row r="311" spans="2:21" ht="16.5" x14ac:dyDescent="0.3">
      <c r="B311" s="51"/>
      <c r="C311" s="51" t="str">
        <f>IF(B311="","",VLOOKUP(B311,LISTAS!$F$5:$G$1006,2,0))</f>
        <v/>
      </c>
      <c r="D311" s="52"/>
      <c r="E311" s="52"/>
      <c r="F311" s="52" t="str">
        <f t="shared" si="62"/>
        <v/>
      </c>
      <c r="G311" s="5"/>
      <c r="H311" s="48" t="str">
        <f t="shared" si="65"/>
        <v/>
      </c>
      <c r="I311" s="63" t="str">
        <f t="shared" si="66"/>
        <v/>
      </c>
      <c r="J311" s="63" t="str">
        <f t="shared" si="66"/>
        <v/>
      </c>
      <c r="K311" s="48" t="str">
        <f t="shared" si="63"/>
        <v/>
      </c>
      <c r="L311" s="67" t="str">
        <f t="shared" si="64"/>
        <v/>
      </c>
      <c r="M311" s="48" t="str">
        <f t="shared" si="67"/>
        <v/>
      </c>
      <c r="N311" s="49">
        <v>93</v>
      </c>
      <c r="O311" s="28"/>
      <c r="P311" s="47" t="str">
        <f t="shared" si="68"/>
        <v/>
      </c>
      <c r="Q311" s="24" t="str">
        <f t="shared" si="69"/>
        <v/>
      </c>
      <c r="R311" s="24" t="str">
        <f>IF($L311="","",VLOOKUP(Q311,LISTAS!$F$5:$G$1006,2,0))</f>
        <v/>
      </c>
      <c r="S311" s="36" t="str">
        <f t="shared" si="70"/>
        <v/>
      </c>
      <c r="T311" s="25" t="str">
        <f t="shared" si="71"/>
        <v/>
      </c>
      <c r="U311" s="25" t="str">
        <f t="shared" si="72"/>
        <v/>
      </c>
    </row>
    <row r="312" spans="2:21" ht="16.5" x14ac:dyDescent="0.3">
      <c r="B312" s="51"/>
      <c r="C312" s="51" t="str">
        <f>IF(B312="","",VLOOKUP(B312,LISTAS!$F$5:$G$1006,2,0))</f>
        <v/>
      </c>
      <c r="D312" s="52"/>
      <c r="E312" s="52"/>
      <c r="F312" s="52" t="str">
        <f t="shared" si="62"/>
        <v/>
      </c>
      <c r="G312" s="5"/>
      <c r="H312" s="48" t="str">
        <f t="shared" si="65"/>
        <v/>
      </c>
      <c r="I312" s="63" t="str">
        <f t="shared" si="66"/>
        <v/>
      </c>
      <c r="J312" s="63" t="str">
        <f t="shared" si="66"/>
        <v/>
      </c>
      <c r="K312" s="48" t="str">
        <f t="shared" si="63"/>
        <v/>
      </c>
      <c r="L312" s="67" t="str">
        <f t="shared" si="64"/>
        <v/>
      </c>
      <c r="M312" s="48" t="str">
        <f t="shared" si="67"/>
        <v/>
      </c>
      <c r="N312" s="49">
        <v>94</v>
      </c>
      <c r="O312" s="28"/>
      <c r="P312" s="47" t="str">
        <f t="shared" si="68"/>
        <v/>
      </c>
      <c r="Q312" s="24" t="str">
        <f t="shared" si="69"/>
        <v/>
      </c>
      <c r="R312" s="24" t="str">
        <f>IF($L312="","",VLOOKUP(Q312,LISTAS!$F$5:$G$1006,2,0))</f>
        <v/>
      </c>
      <c r="S312" s="36" t="str">
        <f t="shared" si="70"/>
        <v/>
      </c>
      <c r="T312" s="25" t="str">
        <f t="shared" si="71"/>
        <v/>
      </c>
      <c r="U312" s="25" t="str">
        <f t="shared" si="72"/>
        <v/>
      </c>
    </row>
    <row r="313" spans="2:21" ht="16.5" x14ac:dyDescent="0.3">
      <c r="B313" s="51"/>
      <c r="C313" s="51" t="str">
        <f>IF(B313="","",VLOOKUP(B313,LISTAS!$F$5:$G$1006,2,0))</f>
        <v/>
      </c>
      <c r="D313" s="52"/>
      <c r="E313" s="52"/>
      <c r="F313" s="52" t="str">
        <f t="shared" si="62"/>
        <v/>
      </c>
      <c r="G313" s="5"/>
      <c r="H313" s="48" t="str">
        <f t="shared" si="65"/>
        <v/>
      </c>
      <c r="I313" s="63" t="str">
        <f t="shared" si="66"/>
        <v/>
      </c>
      <c r="J313" s="63" t="str">
        <f t="shared" si="66"/>
        <v/>
      </c>
      <c r="K313" s="48" t="str">
        <f t="shared" si="63"/>
        <v/>
      </c>
      <c r="L313" s="67" t="str">
        <f t="shared" si="64"/>
        <v/>
      </c>
      <c r="M313" s="48" t="str">
        <f t="shared" si="67"/>
        <v/>
      </c>
      <c r="N313" s="49">
        <v>95</v>
      </c>
      <c r="O313" s="28"/>
      <c r="P313" s="47" t="str">
        <f t="shared" si="68"/>
        <v/>
      </c>
      <c r="Q313" s="24" t="str">
        <f t="shared" si="69"/>
        <v/>
      </c>
      <c r="R313" s="24" t="str">
        <f>IF($L313="","",VLOOKUP(Q313,LISTAS!$F$5:$G$1006,2,0))</f>
        <v/>
      </c>
      <c r="S313" s="36" t="str">
        <f t="shared" si="70"/>
        <v/>
      </c>
      <c r="T313" s="25" t="str">
        <f t="shared" si="71"/>
        <v/>
      </c>
      <c r="U313" s="25" t="str">
        <f t="shared" si="72"/>
        <v/>
      </c>
    </row>
    <row r="314" spans="2:21" ht="16.5" x14ac:dyDescent="0.3">
      <c r="B314" s="51"/>
      <c r="C314" s="51" t="str">
        <f>IF(B314="","",VLOOKUP(B314,LISTAS!$F$5:$G$1006,2,0))</f>
        <v/>
      </c>
      <c r="D314" s="52"/>
      <c r="E314" s="52"/>
      <c r="F314" s="52" t="str">
        <f t="shared" si="62"/>
        <v/>
      </c>
      <c r="G314" s="5"/>
      <c r="H314" s="48" t="str">
        <f t="shared" si="65"/>
        <v/>
      </c>
      <c r="I314" s="63" t="str">
        <f t="shared" si="66"/>
        <v/>
      </c>
      <c r="J314" s="63" t="str">
        <f t="shared" si="66"/>
        <v/>
      </c>
      <c r="K314" s="48" t="str">
        <f t="shared" si="63"/>
        <v/>
      </c>
      <c r="L314" s="67" t="str">
        <f t="shared" si="64"/>
        <v/>
      </c>
      <c r="M314" s="48" t="str">
        <f t="shared" si="67"/>
        <v/>
      </c>
      <c r="N314" s="49">
        <v>96</v>
      </c>
      <c r="O314" s="28"/>
      <c r="P314" s="47" t="str">
        <f t="shared" si="68"/>
        <v/>
      </c>
      <c r="Q314" s="24" t="str">
        <f t="shared" si="69"/>
        <v/>
      </c>
      <c r="R314" s="24" t="str">
        <f>IF($L314="","",VLOOKUP(Q314,LISTAS!$F$5:$G$1006,2,0))</f>
        <v/>
      </c>
      <c r="S314" s="36" t="str">
        <f t="shared" si="70"/>
        <v/>
      </c>
      <c r="T314" s="25" t="str">
        <f t="shared" si="71"/>
        <v/>
      </c>
      <c r="U314" s="25" t="str">
        <f t="shared" si="72"/>
        <v/>
      </c>
    </row>
    <row r="315" spans="2:21" ht="16.5" x14ac:dyDescent="0.3">
      <c r="B315" s="51"/>
      <c r="C315" s="51" t="str">
        <f>IF(B315="","",VLOOKUP(B315,LISTAS!$F$5:$G$1006,2,0))</f>
        <v/>
      </c>
      <c r="D315" s="52"/>
      <c r="E315" s="52"/>
      <c r="F315" s="52" t="str">
        <f t="shared" si="62"/>
        <v/>
      </c>
      <c r="G315" s="5"/>
      <c r="H315" s="48" t="str">
        <f t="shared" si="65"/>
        <v/>
      </c>
      <c r="I315" s="63" t="str">
        <f t="shared" si="66"/>
        <v/>
      </c>
      <c r="J315" s="63" t="str">
        <f t="shared" si="66"/>
        <v/>
      </c>
      <c r="K315" s="48" t="str">
        <f t="shared" si="63"/>
        <v/>
      </c>
      <c r="L315" s="67" t="str">
        <f t="shared" si="64"/>
        <v/>
      </c>
      <c r="M315" s="48" t="str">
        <f t="shared" si="67"/>
        <v/>
      </c>
      <c r="N315" s="49">
        <v>97</v>
      </c>
      <c r="O315" s="28"/>
      <c r="P315" s="47" t="str">
        <f t="shared" si="68"/>
        <v/>
      </c>
      <c r="Q315" s="24" t="str">
        <f t="shared" si="69"/>
        <v/>
      </c>
      <c r="R315" s="24" t="str">
        <f>IF($L315="","",VLOOKUP(Q315,LISTAS!$F$5:$G$1006,2,0))</f>
        <v/>
      </c>
      <c r="S315" s="36" t="str">
        <f t="shared" si="70"/>
        <v/>
      </c>
      <c r="T315" s="25" t="str">
        <f t="shared" si="71"/>
        <v/>
      </c>
      <c r="U315" s="25" t="str">
        <f t="shared" si="72"/>
        <v/>
      </c>
    </row>
    <row r="316" spans="2:21" ht="16.5" x14ac:dyDescent="0.3">
      <c r="B316" s="51"/>
      <c r="C316" s="51" t="str">
        <f>IF(B316="","",VLOOKUP(B316,LISTAS!$F$5:$G$1006,2,0))</f>
        <v/>
      </c>
      <c r="D316" s="52"/>
      <c r="E316" s="52"/>
      <c r="F316" s="52" t="str">
        <f t="shared" si="62"/>
        <v/>
      </c>
      <c r="G316" s="5"/>
      <c r="H316" s="48" t="str">
        <f t="shared" si="65"/>
        <v/>
      </c>
      <c r="I316" s="63" t="str">
        <f t="shared" si="66"/>
        <v/>
      </c>
      <c r="J316" s="63" t="str">
        <f t="shared" si="66"/>
        <v/>
      </c>
      <c r="K316" s="48" t="str">
        <f t="shared" si="63"/>
        <v/>
      </c>
      <c r="L316" s="67" t="str">
        <f t="shared" si="64"/>
        <v/>
      </c>
      <c r="M316" s="48" t="str">
        <f t="shared" si="67"/>
        <v/>
      </c>
      <c r="N316" s="49">
        <v>98</v>
      </c>
      <c r="O316" s="28"/>
      <c r="P316" s="47" t="str">
        <f t="shared" si="68"/>
        <v/>
      </c>
      <c r="Q316" s="24" t="str">
        <f t="shared" si="69"/>
        <v/>
      </c>
      <c r="R316" s="24" t="str">
        <f>IF($L316="","",VLOOKUP(Q316,LISTAS!$F$5:$G$1006,2,0))</f>
        <v/>
      </c>
      <c r="S316" s="36" t="str">
        <f t="shared" si="70"/>
        <v/>
      </c>
      <c r="T316" s="25" t="str">
        <f t="shared" si="71"/>
        <v/>
      </c>
      <c r="U316" s="25" t="str">
        <f t="shared" si="72"/>
        <v/>
      </c>
    </row>
    <row r="317" spans="2:21" ht="16.5" x14ac:dyDescent="0.3">
      <c r="B317" s="51"/>
      <c r="C317" s="51" t="str">
        <f>IF(B317="","",VLOOKUP(B317,LISTAS!$F$5:$G$1006,2,0))</f>
        <v/>
      </c>
      <c r="D317" s="52"/>
      <c r="E317" s="52"/>
      <c r="F317" s="52" t="str">
        <f t="shared" si="62"/>
        <v/>
      </c>
      <c r="G317" s="5"/>
      <c r="H317" s="48" t="str">
        <f t="shared" si="65"/>
        <v/>
      </c>
      <c r="I317" s="63" t="str">
        <f t="shared" si="66"/>
        <v/>
      </c>
      <c r="J317" s="63" t="str">
        <f t="shared" si="66"/>
        <v/>
      </c>
      <c r="K317" s="48" t="str">
        <f t="shared" si="63"/>
        <v/>
      </c>
      <c r="L317" s="67" t="str">
        <f t="shared" si="64"/>
        <v/>
      </c>
      <c r="M317" s="48" t="str">
        <f t="shared" si="67"/>
        <v/>
      </c>
      <c r="N317" s="49">
        <v>99</v>
      </c>
      <c r="O317" s="28"/>
      <c r="P317" s="47" t="str">
        <f t="shared" si="68"/>
        <v/>
      </c>
      <c r="Q317" s="24" t="str">
        <f t="shared" si="69"/>
        <v/>
      </c>
      <c r="R317" s="24" t="str">
        <f>IF($L317="","",VLOOKUP(Q317,LISTAS!$F$5:$G$1006,2,0))</f>
        <v/>
      </c>
      <c r="S317" s="36" t="str">
        <f t="shared" si="70"/>
        <v/>
      </c>
      <c r="T317" s="25" t="str">
        <f t="shared" si="71"/>
        <v/>
      </c>
      <c r="U317" s="25" t="str">
        <f t="shared" si="72"/>
        <v/>
      </c>
    </row>
    <row r="318" spans="2:21" ht="16.5" x14ac:dyDescent="0.3">
      <c r="B318" s="51"/>
      <c r="C318" s="51" t="str">
        <f>IF(B318="","",VLOOKUP(B318,LISTAS!$F$5:$G$1006,2,0))</f>
        <v/>
      </c>
      <c r="D318" s="52"/>
      <c r="E318" s="52"/>
      <c r="F318" s="52" t="str">
        <f t="shared" si="62"/>
        <v/>
      </c>
      <c r="G318" s="5"/>
      <c r="H318" s="48" t="str">
        <f t="shared" si="65"/>
        <v/>
      </c>
      <c r="I318" s="63" t="str">
        <f t="shared" si="66"/>
        <v/>
      </c>
      <c r="J318" s="63" t="str">
        <f t="shared" si="66"/>
        <v/>
      </c>
      <c r="K318" s="48" t="str">
        <f t="shared" si="63"/>
        <v/>
      </c>
      <c r="L318" s="67" t="str">
        <f t="shared" si="64"/>
        <v/>
      </c>
      <c r="M318" s="48" t="str">
        <f t="shared" si="67"/>
        <v/>
      </c>
      <c r="N318" s="49">
        <v>100</v>
      </c>
      <c r="O318" s="28"/>
      <c r="P318" s="47" t="str">
        <f t="shared" si="68"/>
        <v/>
      </c>
      <c r="Q318" s="24" t="str">
        <f t="shared" si="69"/>
        <v/>
      </c>
      <c r="R318" s="24" t="str">
        <f>IF($L318="","",VLOOKUP(Q318,LISTAS!$F$5:$G$1006,2,0))</f>
        <v/>
      </c>
      <c r="S318" s="36" t="str">
        <f t="shared" si="70"/>
        <v/>
      </c>
      <c r="T318" s="25" t="str">
        <f t="shared" si="71"/>
        <v/>
      </c>
      <c r="U318" s="25" t="str">
        <f t="shared" si="72"/>
        <v/>
      </c>
    </row>
    <row r="319" spans="2:21" x14ac:dyDescent="0.25">
      <c r="L319" s="70"/>
      <c r="M319" s="68"/>
    </row>
    <row r="320" spans="2:21" x14ac:dyDescent="0.25">
      <c r="L320" s="70"/>
      <c r="M320" s="68"/>
    </row>
    <row r="321" spans="1:21" ht="32.25" customHeight="1" x14ac:dyDescent="0.25">
      <c r="A321" s="2"/>
      <c r="B321" s="146" t="s">
        <v>41</v>
      </c>
      <c r="C321" s="147"/>
      <c r="D321" s="147"/>
      <c r="E321" s="147"/>
      <c r="F321" s="147"/>
      <c r="G321" s="147"/>
      <c r="H321" s="147"/>
      <c r="I321" s="147"/>
      <c r="J321" s="147"/>
      <c r="K321" s="147"/>
      <c r="L321" s="147"/>
      <c r="M321" s="147"/>
      <c r="N321" s="147"/>
      <c r="O321" s="147"/>
      <c r="P321" s="147"/>
      <c r="Q321" s="147"/>
      <c r="R321" s="147"/>
      <c r="S321" s="147"/>
      <c r="T321" s="147"/>
      <c r="U321" s="148"/>
    </row>
    <row r="322" spans="1:21" ht="20.25" customHeight="1" x14ac:dyDescent="0.25">
      <c r="A322" s="2"/>
      <c r="B322" s="158" t="s">
        <v>30</v>
      </c>
      <c r="C322" s="159"/>
      <c r="D322" s="159"/>
      <c r="E322" s="159"/>
      <c r="F322" s="160"/>
      <c r="H322" s="11"/>
      <c r="I322" s="61"/>
      <c r="J322" s="61"/>
      <c r="K322" s="12"/>
      <c r="L322" s="65"/>
      <c r="M322" s="12"/>
      <c r="N322" s="12"/>
      <c r="O322" s="14"/>
      <c r="P322" s="152" t="s">
        <v>14</v>
      </c>
      <c r="Q322" s="153"/>
      <c r="R322" s="153"/>
      <c r="S322" s="153"/>
      <c r="T322" s="153"/>
      <c r="U322" s="154"/>
    </row>
    <row r="323" spans="1:21" s="15" customFormat="1" ht="28.5" customHeight="1" x14ac:dyDescent="0.25">
      <c r="B323" s="50" t="s">
        <v>15</v>
      </c>
      <c r="C323" s="50" t="s">
        <v>1</v>
      </c>
      <c r="D323" s="50" t="s">
        <v>26</v>
      </c>
      <c r="E323" s="50" t="s">
        <v>27</v>
      </c>
      <c r="F323" s="50" t="s">
        <v>3</v>
      </c>
      <c r="G323" s="17"/>
      <c r="H323" s="18"/>
      <c r="I323" s="62"/>
      <c r="J323" s="62"/>
      <c r="K323" s="19"/>
      <c r="L323" s="66"/>
      <c r="M323" s="19"/>
      <c r="N323" s="19"/>
      <c r="O323" s="18"/>
      <c r="P323" s="21" t="s">
        <v>4</v>
      </c>
      <c r="Q323" s="29" t="s">
        <v>15</v>
      </c>
      <c r="R323" s="29" t="s">
        <v>1</v>
      </c>
      <c r="S323" s="29" t="s">
        <v>3</v>
      </c>
      <c r="T323" s="21" t="s">
        <v>16</v>
      </c>
      <c r="U323" s="21" t="s">
        <v>17</v>
      </c>
    </row>
    <row r="324" spans="1:21" s="5" customFormat="1" ht="18.75" customHeight="1" x14ac:dyDescent="0.25">
      <c r="B324" s="51"/>
      <c r="C324" s="51" t="str">
        <f>IF(B324="","",VLOOKUP(B324,LISTAS!$F$5:$G$1006,2,0))</f>
        <v/>
      </c>
      <c r="D324" s="52"/>
      <c r="E324" s="52"/>
      <c r="F324" s="52" t="str">
        <f t="shared" ref="F324:F387" si="73">IF(D324="",IF(E324="","",SUM(D324:E324)),SUM(D324:E324))</f>
        <v/>
      </c>
      <c r="H324" s="48" t="str">
        <f>IF(F324="","",F324+(ROW(F324)/1000))</f>
        <v/>
      </c>
      <c r="I324" s="63" t="str">
        <f>IF($L324="","",IF(B324="","",B324))</f>
        <v/>
      </c>
      <c r="J324" s="63" t="str">
        <f>IF($L324="","",IF(C324="","",C324))</f>
        <v/>
      </c>
      <c r="K324" s="48" t="str">
        <f t="shared" ref="K324:K387" si="74">IF($L324="","",F324)</f>
        <v/>
      </c>
      <c r="L324" s="67" t="str">
        <f t="shared" ref="L324:L387" si="75">H324</f>
        <v/>
      </c>
      <c r="M324" s="48" t="str">
        <f>IF(L324="","",LARGE($L$324:$L$423,N324))</f>
        <v/>
      </c>
      <c r="N324" s="49">
        <v>1</v>
      </c>
      <c r="O324" s="23"/>
      <c r="P324" s="47" t="str">
        <f>IF(S324&lt;&gt;"",_xlfn.RANK.EQ(S324,$S$324:$S$423,0),"")</f>
        <v/>
      </c>
      <c r="Q324" s="24" t="str">
        <f>IF($L324="","",VLOOKUP(M324,$H$324:$K$423,2,0))</f>
        <v/>
      </c>
      <c r="R324" s="24" t="str">
        <f>IF($L324="","",VLOOKUP(Q324,LISTAS!$F$5:$G$1006,2,0))</f>
        <v/>
      </c>
      <c r="S324" s="36" t="str">
        <f>IF($L324="","",VLOOKUP(M324,$H$324:$K$423,4,0))</f>
        <v/>
      </c>
      <c r="T324" s="25" t="str">
        <f>IF($P324="","",IF(S324=$U$5,"",IF($P324=1,400,IF($P324=2,340,IF($P324=3,300,IF($P324=4,280,IF($P324=5,270,IF($P324=6,260,IF($P324=7,250,IF($P324=8,240,IF($P324=9,200,IF($P324=10,200,IF($P324=11,200,IF($P324=12,200,IF($P324=13,200,IF($P324=14,200,IF($P324=15,200,IF($P324=16,200,IF($P324&gt;16,"","")))))))))))))))))))</f>
        <v/>
      </c>
      <c r="U324" s="25" t="str">
        <f>IF(P324="","",IF($S$5="NÃO","",IF(S324=$U$5,"",IF(P324=1,400,IF(P324=2,340,IF(P324=3,300,IF(P324=4,280,IF(P324=5,270,IF(P324=6,260,IF(P324=7,250,IF(P324=8,240,IF(P324=9,200,IF(P324=10,200,IF(P324=11,200,IF(P324=12,200,IF(P324=13,200,IF(P324=14,200,IF(P324=15,200,IF(P324=16,200,IF(P324&gt;16,"",""))))))))))))))))))))</f>
        <v/>
      </c>
    </row>
    <row r="325" spans="1:21" s="5" customFormat="1" ht="18.75" customHeight="1" x14ac:dyDescent="0.25">
      <c r="B325" s="51"/>
      <c r="C325" s="51" t="str">
        <f>IF(B325="","",VLOOKUP(B325,LISTAS!$F$5:$G$1006,2,0))</f>
        <v/>
      </c>
      <c r="D325" s="52"/>
      <c r="E325" s="52"/>
      <c r="F325" s="52" t="str">
        <f t="shared" si="73"/>
        <v/>
      </c>
      <c r="H325" s="48" t="str">
        <f t="shared" ref="H325:H388" si="76">IF(F325="","",F325+(ROW(F325)/1000))</f>
        <v/>
      </c>
      <c r="I325" s="63" t="str">
        <f t="shared" ref="I325:J388" si="77">IF($L325="","",IF(B325="","",B325))</f>
        <v/>
      </c>
      <c r="J325" s="63" t="str">
        <f t="shared" si="77"/>
        <v/>
      </c>
      <c r="K325" s="48" t="str">
        <f t="shared" si="74"/>
        <v/>
      </c>
      <c r="L325" s="67" t="str">
        <f t="shared" si="75"/>
        <v/>
      </c>
      <c r="M325" s="48" t="str">
        <f t="shared" ref="M325:M388" si="78">IF(L325="","",LARGE($L$324:$L$423,N325))</f>
        <v/>
      </c>
      <c r="N325" s="49">
        <v>2</v>
      </c>
      <c r="O325" s="27"/>
      <c r="P325" s="47" t="str">
        <f t="shared" ref="P325:P388" si="79">IF(S325&lt;&gt;"",_xlfn.RANK.EQ(S325,$S$324:$S$423,0),"")</f>
        <v/>
      </c>
      <c r="Q325" s="24" t="str">
        <f t="shared" ref="Q325:Q388" si="80">IF($L325="","",VLOOKUP(M325,$H$324:$K$423,2,0))</f>
        <v/>
      </c>
      <c r="R325" s="24" t="str">
        <f>IF($L325="","",VLOOKUP(Q325,LISTAS!$F$5:$G$1006,2,0))</f>
        <v/>
      </c>
      <c r="S325" s="36" t="str">
        <f t="shared" ref="S325:S388" si="81">IF($L325="","",VLOOKUP(M325,$H$324:$K$423,4,0))</f>
        <v/>
      </c>
      <c r="T325" s="25" t="str">
        <f t="shared" ref="T325:T388" si="82">IF($P325="","",IF(S325=$U$5,"",IF($P325=1,400,IF($P325=2,340,IF($P325=3,300,IF($P325=4,280,IF($P325=5,270,IF($P325=6,260,IF($P325=7,250,IF($P325=8,240,IF($P325=9,200,IF($P325=10,200,IF($P325=11,200,IF($P325=12,200,IF($P325=13,200,IF($P325=14,200,IF($P325=15,200,IF($P325=16,200,IF($P325&gt;16,"","")))))))))))))))))))</f>
        <v/>
      </c>
      <c r="U325" s="25" t="str">
        <f t="shared" ref="U325:U388" si="83">IF(P325="","",IF($S$5="NÃO","",IF(S325=$U$5,"",IF(P325=1,400,IF(P325=2,340,IF(P325=3,300,IF(P325=4,280,IF(P325=5,270,IF(P325=6,260,IF(P325=7,250,IF(P325=8,240,IF(P325=9,200,IF(P325=10,200,IF(P325=11,200,IF(P325=12,200,IF(P325=13,200,IF(P325=14,200,IF(P325=15,200,IF(P325=16,200,IF(P325&gt;16,"",""))))))))))))))))))))</f>
        <v/>
      </c>
    </row>
    <row r="326" spans="1:21" s="5" customFormat="1" ht="18.75" customHeight="1" x14ac:dyDescent="0.3">
      <c r="B326" s="51"/>
      <c r="C326" s="51" t="str">
        <f>IF(B326="","",VLOOKUP(B326,LISTAS!$F$5:$G$1006,2,0))</f>
        <v/>
      </c>
      <c r="D326" s="52"/>
      <c r="E326" s="52"/>
      <c r="F326" s="52" t="str">
        <f t="shared" si="73"/>
        <v/>
      </c>
      <c r="H326" s="48" t="str">
        <f t="shared" si="76"/>
        <v/>
      </c>
      <c r="I326" s="63" t="str">
        <f t="shared" si="77"/>
        <v/>
      </c>
      <c r="J326" s="63" t="str">
        <f t="shared" si="77"/>
        <v/>
      </c>
      <c r="K326" s="48" t="str">
        <f t="shared" si="74"/>
        <v/>
      </c>
      <c r="L326" s="67" t="str">
        <f t="shared" si="75"/>
        <v/>
      </c>
      <c r="M326" s="48" t="str">
        <f t="shared" si="78"/>
        <v/>
      </c>
      <c r="N326" s="49">
        <v>3</v>
      </c>
      <c r="O326" s="28"/>
      <c r="P326" s="47" t="str">
        <f t="shared" si="79"/>
        <v/>
      </c>
      <c r="Q326" s="24" t="str">
        <f t="shared" si="80"/>
        <v/>
      </c>
      <c r="R326" s="24" t="str">
        <f>IF($L326="","",VLOOKUP(Q326,LISTAS!$F$5:$G$1006,2,0))</f>
        <v/>
      </c>
      <c r="S326" s="36" t="str">
        <f t="shared" si="81"/>
        <v/>
      </c>
      <c r="T326" s="25" t="str">
        <f t="shared" si="82"/>
        <v/>
      </c>
      <c r="U326" s="25" t="str">
        <f t="shared" si="83"/>
        <v/>
      </c>
    </row>
    <row r="327" spans="1:21" s="5" customFormat="1" ht="18.75" customHeight="1" x14ac:dyDescent="0.3">
      <c r="B327" s="51"/>
      <c r="C327" s="51" t="str">
        <f>IF(B327="","",VLOOKUP(B327,LISTAS!$F$5:$G$1006,2,0))</f>
        <v/>
      </c>
      <c r="D327" s="52"/>
      <c r="E327" s="52"/>
      <c r="F327" s="52" t="str">
        <f t="shared" si="73"/>
        <v/>
      </c>
      <c r="H327" s="48" t="str">
        <f t="shared" si="76"/>
        <v/>
      </c>
      <c r="I327" s="63" t="str">
        <f t="shared" si="77"/>
        <v/>
      </c>
      <c r="J327" s="63" t="str">
        <f t="shared" si="77"/>
        <v/>
      </c>
      <c r="K327" s="48" t="str">
        <f t="shared" si="74"/>
        <v/>
      </c>
      <c r="L327" s="67" t="str">
        <f t="shared" si="75"/>
        <v/>
      </c>
      <c r="M327" s="48" t="str">
        <f t="shared" si="78"/>
        <v/>
      </c>
      <c r="N327" s="49">
        <v>4</v>
      </c>
      <c r="O327" s="28"/>
      <c r="P327" s="47" t="str">
        <f t="shared" si="79"/>
        <v/>
      </c>
      <c r="Q327" s="24" t="str">
        <f t="shared" si="80"/>
        <v/>
      </c>
      <c r="R327" s="24" t="str">
        <f>IF($L327="","",VLOOKUP(Q327,LISTAS!$F$5:$G$1006,2,0))</f>
        <v/>
      </c>
      <c r="S327" s="36" t="str">
        <f t="shared" si="81"/>
        <v/>
      </c>
      <c r="T327" s="25" t="str">
        <f t="shared" si="82"/>
        <v/>
      </c>
      <c r="U327" s="25" t="str">
        <f t="shared" si="83"/>
        <v/>
      </c>
    </row>
    <row r="328" spans="1:21" s="5" customFormat="1" ht="18.75" customHeight="1" x14ac:dyDescent="0.3">
      <c r="B328" s="51"/>
      <c r="C328" s="51" t="str">
        <f>IF(B328="","",VLOOKUP(B328,LISTAS!$F$5:$G$1006,2,0))</f>
        <v/>
      </c>
      <c r="D328" s="52"/>
      <c r="E328" s="52"/>
      <c r="F328" s="52" t="str">
        <f t="shared" si="73"/>
        <v/>
      </c>
      <c r="H328" s="48" t="str">
        <f t="shared" si="76"/>
        <v/>
      </c>
      <c r="I328" s="63" t="str">
        <f t="shared" si="77"/>
        <v/>
      </c>
      <c r="J328" s="63" t="str">
        <f t="shared" si="77"/>
        <v/>
      </c>
      <c r="K328" s="48" t="str">
        <f t="shared" si="74"/>
        <v/>
      </c>
      <c r="L328" s="67" t="str">
        <f t="shared" si="75"/>
        <v/>
      </c>
      <c r="M328" s="48" t="str">
        <f t="shared" si="78"/>
        <v/>
      </c>
      <c r="N328" s="49">
        <v>5</v>
      </c>
      <c r="O328" s="28"/>
      <c r="P328" s="47" t="str">
        <f t="shared" si="79"/>
        <v/>
      </c>
      <c r="Q328" s="24" t="str">
        <f t="shared" si="80"/>
        <v/>
      </c>
      <c r="R328" s="24" t="str">
        <f>IF($L328="","",VLOOKUP(Q328,LISTAS!$F$5:$G$1006,2,0))</f>
        <v/>
      </c>
      <c r="S328" s="36" t="str">
        <f t="shared" si="81"/>
        <v/>
      </c>
      <c r="T328" s="25" t="str">
        <f t="shared" si="82"/>
        <v/>
      </c>
      <c r="U328" s="25" t="str">
        <f t="shared" si="83"/>
        <v/>
      </c>
    </row>
    <row r="329" spans="1:21" s="5" customFormat="1" ht="18.75" customHeight="1" x14ac:dyDescent="0.3">
      <c r="B329" s="51"/>
      <c r="C329" s="51" t="str">
        <f>IF(B329="","",VLOOKUP(B329,LISTAS!$F$5:$G$1006,2,0))</f>
        <v/>
      </c>
      <c r="D329" s="52"/>
      <c r="E329" s="52"/>
      <c r="F329" s="52" t="str">
        <f t="shared" si="73"/>
        <v/>
      </c>
      <c r="H329" s="48" t="str">
        <f t="shared" si="76"/>
        <v/>
      </c>
      <c r="I329" s="63" t="str">
        <f t="shared" si="77"/>
        <v/>
      </c>
      <c r="J329" s="63" t="str">
        <f t="shared" si="77"/>
        <v/>
      </c>
      <c r="K329" s="48" t="str">
        <f t="shared" si="74"/>
        <v/>
      </c>
      <c r="L329" s="67" t="str">
        <f t="shared" si="75"/>
        <v/>
      </c>
      <c r="M329" s="48" t="str">
        <f t="shared" si="78"/>
        <v/>
      </c>
      <c r="N329" s="49">
        <v>6</v>
      </c>
      <c r="O329" s="28"/>
      <c r="P329" s="47" t="str">
        <f t="shared" si="79"/>
        <v/>
      </c>
      <c r="Q329" s="24" t="str">
        <f t="shared" si="80"/>
        <v/>
      </c>
      <c r="R329" s="24" t="str">
        <f>IF($L329="","",VLOOKUP(Q329,LISTAS!$F$5:$G$1006,2,0))</f>
        <v/>
      </c>
      <c r="S329" s="36" t="str">
        <f t="shared" si="81"/>
        <v/>
      </c>
      <c r="T329" s="25" t="str">
        <f t="shared" si="82"/>
        <v/>
      </c>
      <c r="U329" s="25" t="str">
        <f t="shared" si="83"/>
        <v/>
      </c>
    </row>
    <row r="330" spans="1:21" s="5" customFormat="1" ht="18.75" customHeight="1" x14ac:dyDescent="0.3">
      <c r="B330" s="51"/>
      <c r="C330" s="51" t="str">
        <f>IF(B330="","",VLOOKUP(B330,LISTAS!$F$5:$G$1006,2,0))</f>
        <v/>
      </c>
      <c r="D330" s="52"/>
      <c r="E330" s="52"/>
      <c r="F330" s="52" t="str">
        <f t="shared" si="73"/>
        <v/>
      </c>
      <c r="H330" s="48" t="str">
        <f t="shared" si="76"/>
        <v/>
      </c>
      <c r="I330" s="63" t="str">
        <f t="shared" si="77"/>
        <v/>
      </c>
      <c r="J330" s="63" t="str">
        <f t="shared" si="77"/>
        <v/>
      </c>
      <c r="K330" s="48" t="str">
        <f t="shared" si="74"/>
        <v/>
      </c>
      <c r="L330" s="67" t="str">
        <f t="shared" si="75"/>
        <v/>
      </c>
      <c r="M330" s="48" t="str">
        <f t="shared" si="78"/>
        <v/>
      </c>
      <c r="N330" s="49">
        <v>7</v>
      </c>
      <c r="O330" s="28"/>
      <c r="P330" s="47" t="str">
        <f t="shared" si="79"/>
        <v/>
      </c>
      <c r="Q330" s="24" t="str">
        <f t="shared" si="80"/>
        <v/>
      </c>
      <c r="R330" s="24" t="str">
        <f>IF($L330="","",VLOOKUP(Q330,LISTAS!$F$5:$G$1006,2,0))</f>
        <v/>
      </c>
      <c r="S330" s="36" t="str">
        <f t="shared" si="81"/>
        <v/>
      </c>
      <c r="T330" s="25" t="str">
        <f t="shared" si="82"/>
        <v/>
      </c>
      <c r="U330" s="25" t="str">
        <f t="shared" si="83"/>
        <v/>
      </c>
    </row>
    <row r="331" spans="1:21" s="5" customFormat="1" ht="18.75" customHeight="1" x14ac:dyDescent="0.3">
      <c r="B331" s="51"/>
      <c r="C331" s="51" t="str">
        <f>IF(B331="","",VLOOKUP(B331,LISTAS!$F$5:$G$1006,2,0))</f>
        <v/>
      </c>
      <c r="D331" s="52"/>
      <c r="E331" s="52"/>
      <c r="F331" s="52" t="str">
        <f t="shared" si="73"/>
        <v/>
      </c>
      <c r="H331" s="48" t="str">
        <f t="shared" si="76"/>
        <v/>
      </c>
      <c r="I331" s="63" t="str">
        <f t="shared" si="77"/>
        <v/>
      </c>
      <c r="J331" s="63" t="str">
        <f t="shared" si="77"/>
        <v/>
      </c>
      <c r="K331" s="48" t="str">
        <f t="shared" si="74"/>
        <v/>
      </c>
      <c r="L331" s="67" t="str">
        <f t="shared" si="75"/>
        <v/>
      </c>
      <c r="M331" s="48" t="str">
        <f t="shared" si="78"/>
        <v/>
      </c>
      <c r="N331" s="49">
        <v>8</v>
      </c>
      <c r="O331" s="28"/>
      <c r="P331" s="47" t="str">
        <f t="shared" si="79"/>
        <v/>
      </c>
      <c r="Q331" s="24" t="str">
        <f t="shared" si="80"/>
        <v/>
      </c>
      <c r="R331" s="24" t="str">
        <f>IF($L331="","",VLOOKUP(Q331,LISTAS!$F$5:$G$1006,2,0))</f>
        <v/>
      </c>
      <c r="S331" s="36" t="str">
        <f t="shared" si="81"/>
        <v/>
      </c>
      <c r="T331" s="25" t="str">
        <f t="shared" si="82"/>
        <v/>
      </c>
      <c r="U331" s="25" t="str">
        <f t="shared" si="83"/>
        <v/>
      </c>
    </row>
    <row r="332" spans="1:21" s="5" customFormat="1" ht="18.75" customHeight="1" x14ac:dyDescent="0.3">
      <c r="B332" s="51"/>
      <c r="C332" s="51" t="str">
        <f>IF(B332="","",VLOOKUP(B332,LISTAS!$F$5:$G$1006,2,0))</f>
        <v/>
      </c>
      <c r="D332" s="52"/>
      <c r="E332" s="52"/>
      <c r="F332" s="52" t="str">
        <f t="shared" si="73"/>
        <v/>
      </c>
      <c r="H332" s="48" t="str">
        <f t="shared" si="76"/>
        <v/>
      </c>
      <c r="I332" s="63" t="str">
        <f t="shared" si="77"/>
        <v/>
      </c>
      <c r="J332" s="63" t="str">
        <f t="shared" si="77"/>
        <v/>
      </c>
      <c r="K332" s="48" t="str">
        <f t="shared" si="74"/>
        <v/>
      </c>
      <c r="L332" s="67" t="str">
        <f t="shared" si="75"/>
        <v/>
      </c>
      <c r="M332" s="48" t="str">
        <f t="shared" si="78"/>
        <v/>
      </c>
      <c r="N332" s="49">
        <v>9</v>
      </c>
      <c r="O332" s="28"/>
      <c r="P332" s="47" t="str">
        <f t="shared" si="79"/>
        <v/>
      </c>
      <c r="Q332" s="24" t="str">
        <f t="shared" si="80"/>
        <v/>
      </c>
      <c r="R332" s="24" t="str">
        <f>IF($L332="","",VLOOKUP(Q332,LISTAS!$F$5:$G$1006,2,0))</f>
        <v/>
      </c>
      <c r="S332" s="36" t="str">
        <f t="shared" si="81"/>
        <v/>
      </c>
      <c r="T332" s="25" t="str">
        <f t="shared" si="82"/>
        <v/>
      </c>
      <c r="U332" s="25" t="str">
        <f t="shared" si="83"/>
        <v/>
      </c>
    </row>
    <row r="333" spans="1:21" s="5" customFormat="1" ht="18.75" customHeight="1" x14ac:dyDescent="0.3">
      <c r="B333" s="51"/>
      <c r="C333" s="51" t="str">
        <f>IF(B333="","",VLOOKUP(B333,LISTAS!$F$5:$G$1006,2,0))</f>
        <v/>
      </c>
      <c r="D333" s="52"/>
      <c r="E333" s="52"/>
      <c r="F333" s="52" t="str">
        <f t="shared" si="73"/>
        <v/>
      </c>
      <c r="H333" s="48" t="str">
        <f t="shared" si="76"/>
        <v/>
      </c>
      <c r="I333" s="63" t="str">
        <f t="shared" si="77"/>
        <v/>
      </c>
      <c r="J333" s="63" t="str">
        <f t="shared" si="77"/>
        <v/>
      </c>
      <c r="K333" s="48" t="str">
        <f t="shared" si="74"/>
        <v/>
      </c>
      <c r="L333" s="67" t="str">
        <f t="shared" si="75"/>
        <v/>
      </c>
      <c r="M333" s="48" t="str">
        <f t="shared" si="78"/>
        <v/>
      </c>
      <c r="N333" s="49">
        <v>10</v>
      </c>
      <c r="O333" s="28"/>
      <c r="P333" s="47" t="str">
        <f t="shared" si="79"/>
        <v/>
      </c>
      <c r="Q333" s="24" t="str">
        <f t="shared" si="80"/>
        <v/>
      </c>
      <c r="R333" s="24" t="str">
        <f>IF($L333="","",VLOOKUP(Q333,LISTAS!$F$5:$G$1006,2,0))</f>
        <v/>
      </c>
      <c r="S333" s="36" t="str">
        <f t="shared" si="81"/>
        <v/>
      </c>
      <c r="T333" s="25" t="str">
        <f t="shared" si="82"/>
        <v/>
      </c>
      <c r="U333" s="25" t="str">
        <f t="shared" si="83"/>
        <v/>
      </c>
    </row>
    <row r="334" spans="1:21" s="5" customFormat="1" ht="18.75" customHeight="1" x14ac:dyDescent="0.3">
      <c r="B334" s="51"/>
      <c r="C334" s="51" t="str">
        <f>IF(B334="","",VLOOKUP(B334,LISTAS!$F$5:$G$1006,2,0))</f>
        <v/>
      </c>
      <c r="D334" s="52"/>
      <c r="E334" s="52"/>
      <c r="F334" s="52" t="str">
        <f t="shared" si="73"/>
        <v/>
      </c>
      <c r="H334" s="48" t="str">
        <f t="shared" si="76"/>
        <v/>
      </c>
      <c r="I334" s="63" t="str">
        <f t="shared" si="77"/>
        <v/>
      </c>
      <c r="J334" s="63" t="str">
        <f t="shared" si="77"/>
        <v/>
      </c>
      <c r="K334" s="48" t="str">
        <f t="shared" si="74"/>
        <v/>
      </c>
      <c r="L334" s="67" t="str">
        <f t="shared" si="75"/>
        <v/>
      </c>
      <c r="M334" s="48" t="str">
        <f t="shared" si="78"/>
        <v/>
      </c>
      <c r="N334" s="49">
        <v>11</v>
      </c>
      <c r="O334" s="28"/>
      <c r="P334" s="47" t="str">
        <f t="shared" si="79"/>
        <v/>
      </c>
      <c r="Q334" s="24" t="str">
        <f t="shared" si="80"/>
        <v/>
      </c>
      <c r="R334" s="24" t="str">
        <f>IF($L334="","",VLOOKUP(Q334,LISTAS!$F$5:$G$1006,2,0))</f>
        <v/>
      </c>
      <c r="S334" s="36" t="str">
        <f t="shared" si="81"/>
        <v/>
      </c>
      <c r="T334" s="25" t="str">
        <f t="shared" si="82"/>
        <v/>
      </c>
      <c r="U334" s="25" t="str">
        <f t="shared" si="83"/>
        <v/>
      </c>
    </row>
    <row r="335" spans="1:21" s="5" customFormat="1" ht="18.75" customHeight="1" x14ac:dyDescent="0.3">
      <c r="B335" s="51"/>
      <c r="C335" s="51" t="str">
        <f>IF(B335="","",VLOOKUP(B335,LISTAS!$F$5:$G$1006,2,0))</f>
        <v/>
      </c>
      <c r="D335" s="52"/>
      <c r="E335" s="52"/>
      <c r="F335" s="52" t="str">
        <f t="shared" si="73"/>
        <v/>
      </c>
      <c r="H335" s="48" t="str">
        <f t="shared" si="76"/>
        <v/>
      </c>
      <c r="I335" s="63" t="str">
        <f t="shared" si="77"/>
        <v/>
      </c>
      <c r="J335" s="63" t="str">
        <f t="shared" si="77"/>
        <v/>
      </c>
      <c r="K335" s="48" t="str">
        <f t="shared" si="74"/>
        <v/>
      </c>
      <c r="L335" s="67" t="str">
        <f t="shared" si="75"/>
        <v/>
      </c>
      <c r="M335" s="48" t="str">
        <f t="shared" si="78"/>
        <v/>
      </c>
      <c r="N335" s="49">
        <v>12</v>
      </c>
      <c r="O335" s="28"/>
      <c r="P335" s="47" t="str">
        <f t="shared" si="79"/>
        <v/>
      </c>
      <c r="Q335" s="24" t="str">
        <f t="shared" si="80"/>
        <v/>
      </c>
      <c r="R335" s="24" t="str">
        <f>IF($L335="","",VLOOKUP(Q335,LISTAS!$F$5:$G$1006,2,0))</f>
        <v/>
      </c>
      <c r="S335" s="36" t="str">
        <f t="shared" si="81"/>
        <v/>
      </c>
      <c r="T335" s="25" t="str">
        <f t="shared" si="82"/>
        <v/>
      </c>
      <c r="U335" s="25" t="str">
        <f t="shared" si="83"/>
        <v/>
      </c>
    </row>
    <row r="336" spans="1:21" s="5" customFormat="1" ht="18.75" customHeight="1" x14ac:dyDescent="0.3">
      <c r="B336" s="51"/>
      <c r="C336" s="51" t="str">
        <f>IF(B336="","",VLOOKUP(B336,LISTAS!$F$5:$G$1006,2,0))</f>
        <v/>
      </c>
      <c r="D336" s="52"/>
      <c r="E336" s="52"/>
      <c r="F336" s="52" t="str">
        <f t="shared" si="73"/>
        <v/>
      </c>
      <c r="H336" s="48" t="str">
        <f t="shared" si="76"/>
        <v/>
      </c>
      <c r="I336" s="63" t="str">
        <f t="shared" si="77"/>
        <v/>
      </c>
      <c r="J336" s="63" t="str">
        <f t="shared" si="77"/>
        <v/>
      </c>
      <c r="K336" s="48" t="str">
        <f t="shared" si="74"/>
        <v/>
      </c>
      <c r="L336" s="67" t="str">
        <f t="shared" si="75"/>
        <v/>
      </c>
      <c r="M336" s="48" t="str">
        <f t="shared" si="78"/>
        <v/>
      </c>
      <c r="N336" s="49">
        <v>13</v>
      </c>
      <c r="O336" s="28"/>
      <c r="P336" s="47" t="str">
        <f t="shared" si="79"/>
        <v/>
      </c>
      <c r="Q336" s="24" t="str">
        <f t="shared" si="80"/>
        <v/>
      </c>
      <c r="R336" s="24" t="str">
        <f>IF($L336="","",VLOOKUP(Q336,LISTAS!$F$5:$G$1006,2,0))</f>
        <v/>
      </c>
      <c r="S336" s="36" t="str">
        <f t="shared" si="81"/>
        <v/>
      </c>
      <c r="T336" s="25" t="str">
        <f t="shared" si="82"/>
        <v/>
      </c>
      <c r="U336" s="25" t="str">
        <f t="shared" si="83"/>
        <v/>
      </c>
    </row>
    <row r="337" spans="2:21" s="5" customFormat="1" ht="18.75" customHeight="1" x14ac:dyDescent="0.3">
      <c r="B337" s="51"/>
      <c r="C337" s="51" t="str">
        <f>IF(B337="","",VLOOKUP(B337,LISTAS!$F$5:$G$1006,2,0))</f>
        <v/>
      </c>
      <c r="D337" s="52"/>
      <c r="E337" s="52"/>
      <c r="F337" s="52" t="str">
        <f t="shared" si="73"/>
        <v/>
      </c>
      <c r="H337" s="48" t="str">
        <f t="shared" si="76"/>
        <v/>
      </c>
      <c r="I337" s="63" t="str">
        <f t="shared" si="77"/>
        <v/>
      </c>
      <c r="J337" s="63" t="str">
        <f t="shared" si="77"/>
        <v/>
      </c>
      <c r="K337" s="48" t="str">
        <f t="shared" si="74"/>
        <v/>
      </c>
      <c r="L337" s="67" t="str">
        <f t="shared" si="75"/>
        <v/>
      </c>
      <c r="M337" s="48" t="str">
        <f t="shared" si="78"/>
        <v/>
      </c>
      <c r="N337" s="49">
        <v>14</v>
      </c>
      <c r="O337" s="28"/>
      <c r="P337" s="47" t="str">
        <f t="shared" si="79"/>
        <v/>
      </c>
      <c r="Q337" s="24" t="str">
        <f t="shared" si="80"/>
        <v/>
      </c>
      <c r="R337" s="24" t="str">
        <f>IF($L337="","",VLOOKUP(Q337,LISTAS!$F$5:$G$1006,2,0))</f>
        <v/>
      </c>
      <c r="S337" s="36" t="str">
        <f t="shared" si="81"/>
        <v/>
      </c>
      <c r="T337" s="25" t="str">
        <f t="shared" si="82"/>
        <v/>
      </c>
      <c r="U337" s="25" t="str">
        <f t="shared" si="83"/>
        <v/>
      </c>
    </row>
    <row r="338" spans="2:21" s="5" customFormat="1" ht="18.75" customHeight="1" x14ac:dyDescent="0.3">
      <c r="B338" s="51"/>
      <c r="C338" s="51" t="str">
        <f>IF(B338="","",VLOOKUP(B338,LISTAS!$F$5:$G$1006,2,0))</f>
        <v/>
      </c>
      <c r="D338" s="52"/>
      <c r="E338" s="52"/>
      <c r="F338" s="52" t="str">
        <f t="shared" si="73"/>
        <v/>
      </c>
      <c r="H338" s="48" t="str">
        <f t="shared" si="76"/>
        <v/>
      </c>
      <c r="I338" s="63" t="str">
        <f t="shared" si="77"/>
        <v/>
      </c>
      <c r="J338" s="63" t="str">
        <f t="shared" si="77"/>
        <v/>
      </c>
      <c r="K338" s="48" t="str">
        <f t="shared" si="74"/>
        <v/>
      </c>
      <c r="L338" s="67" t="str">
        <f t="shared" si="75"/>
        <v/>
      </c>
      <c r="M338" s="48" t="str">
        <f t="shared" si="78"/>
        <v/>
      </c>
      <c r="N338" s="49">
        <v>15</v>
      </c>
      <c r="O338" s="28"/>
      <c r="P338" s="47" t="str">
        <f t="shared" si="79"/>
        <v/>
      </c>
      <c r="Q338" s="24" t="str">
        <f t="shared" si="80"/>
        <v/>
      </c>
      <c r="R338" s="24" t="str">
        <f>IF($L338="","",VLOOKUP(Q338,LISTAS!$F$5:$G$1006,2,0))</f>
        <v/>
      </c>
      <c r="S338" s="36" t="str">
        <f t="shared" si="81"/>
        <v/>
      </c>
      <c r="T338" s="25" t="str">
        <f t="shared" si="82"/>
        <v/>
      </c>
      <c r="U338" s="25" t="str">
        <f t="shared" si="83"/>
        <v/>
      </c>
    </row>
    <row r="339" spans="2:21" s="5" customFormat="1" ht="18.75" customHeight="1" x14ac:dyDescent="0.3">
      <c r="B339" s="51"/>
      <c r="C339" s="51" t="str">
        <f>IF(B339="","",VLOOKUP(B339,LISTAS!$F$5:$G$1006,2,0))</f>
        <v/>
      </c>
      <c r="D339" s="52"/>
      <c r="E339" s="52"/>
      <c r="F339" s="52" t="str">
        <f t="shared" si="73"/>
        <v/>
      </c>
      <c r="H339" s="48" t="str">
        <f t="shared" si="76"/>
        <v/>
      </c>
      <c r="I339" s="63" t="str">
        <f t="shared" si="77"/>
        <v/>
      </c>
      <c r="J339" s="63" t="str">
        <f t="shared" si="77"/>
        <v/>
      </c>
      <c r="K339" s="48" t="str">
        <f t="shared" si="74"/>
        <v/>
      </c>
      <c r="L339" s="67" t="str">
        <f t="shared" si="75"/>
        <v/>
      </c>
      <c r="M339" s="48" t="str">
        <f t="shared" si="78"/>
        <v/>
      </c>
      <c r="N339" s="49">
        <v>16</v>
      </c>
      <c r="O339" s="28"/>
      <c r="P339" s="47" t="str">
        <f t="shared" si="79"/>
        <v/>
      </c>
      <c r="Q339" s="24" t="str">
        <f t="shared" si="80"/>
        <v/>
      </c>
      <c r="R339" s="24" t="str">
        <f>IF($L339="","",VLOOKUP(Q339,LISTAS!$F$5:$G$1006,2,0))</f>
        <v/>
      </c>
      <c r="S339" s="36" t="str">
        <f t="shared" si="81"/>
        <v/>
      </c>
      <c r="T339" s="25" t="str">
        <f t="shared" si="82"/>
        <v/>
      </c>
      <c r="U339" s="25" t="str">
        <f t="shared" si="83"/>
        <v/>
      </c>
    </row>
    <row r="340" spans="2:21" s="5" customFormat="1" ht="18.75" customHeight="1" x14ac:dyDescent="0.3">
      <c r="B340" s="51"/>
      <c r="C340" s="51" t="str">
        <f>IF(B340="","",VLOOKUP(B340,LISTAS!$F$5:$G$1006,2,0))</f>
        <v/>
      </c>
      <c r="D340" s="52"/>
      <c r="E340" s="52"/>
      <c r="F340" s="52" t="str">
        <f t="shared" si="73"/>
        <v/>
      </c>
      <c r="H340" s="48" t="str">
        <f t="shared" si="76"/>
        <v/>
      </c>
      <c r="I340" s="63" t="str">
        <f t="shared" si="77"/>
        <v/>
      </c>
      <c r="J340" s="63" t="str">
        <f t="shared" si="77"/>
        <v/>
      </c>
      <c r="K340" s="48" t="str">
        <f t="shared" si="74"/>
        <v/>
      </c>
      <c r="L340" s="67" t="str">
        <f t="shared" si="75"/>
        <v/>
      </c>
      <c r="M340" s="48" t="str">
        <f t="shared" si="78"/>
        <v/>
      </c>
      <c r="N340" s="49">
        <v>17</v>
      </c>
      <c r="O340" s="28"/>
      <c r="P340" s="47" t="str">
        <f t="shared" si="79"/>
        <v/>
      </c>
      <c r="Q340" s="24" t="str">
        <f t="shared" si="80"/>
        <v/>
      </c>
      <c r="R340" s="24" t="str">
        <f>IF($L340="","",VLOOKUP(Q340,LISTAS!$F$5:$G$1006,2,0))</f>
        <v/>
      </c>
      <c r="S340" s="36" t="str">
        <f t="shared" si="81"/>
        <v/>
      </c>
      <c r="T340" s="25" t="str">
        <f t="shared" si="82"/>
        <v/>
      </c>
      <c r="U340" s="25" t="str">
        <f t="shared" si="83"/>
        <v/>
      </c>
    </row>
    <row r="341" spans="2:21" s="5" customFormat="1" ht="18.75" customHeight="1" x14ac:dyDescent="0.3">
      <c r="B341" s="51"/>
      <c r="C341" s="51" t="str">
        <f>IF(B341="","",VLOOKUP(B341,LISTAS!$F$5:$G$1006,2,0))</f>
        <v/>
      </c>
      <c r="D341" s="52"/>
      <c r="E341" s="52"/>
      <c r="F341" s="52" t="str">
        <f t="shared" si="73"/>
        <v/>
      </c>
      <c r="H341" s="48" t="str">
        <f t="shared" si="76"/>
        <v/>
      </c>
      <c r="I341" s="63" t="str">
        <f t="shared" si="77"/>
        <v/>
      </c>
      <c r="J341" s="63" t="str">
        <f t="shared" si="77"/>
        <v/>
      </c>
      <c r="K341" s="48" t="str">
        <f t="shared" si="74"/>
        <v/>
      </c>
      <c r="L341" s="67" t="str">
        <f t="shared" si="75"/>
        <v/>
      </c>
      <c r="M341" s="48" t="str">
        <f t="shared" si="78"/>
        <v/>
      </c>
      <c r="N341" s="49">
        <v>18</v>
      </c>
      <c r="O341" s="28"/>
      <c r="P341" s="47" t="str">
        <f t="shared" si="79"/>
        <v/>
      </c>
      <c r="Q341" s="24" t="str">
        <f t="shared" si="80"/>
        <v/>
      </c>
      <c r="R341" s="24" t="str">
        <f>IF($L341="","",VLOOKUP(Q341,LISTAS!$F$5:$G$1006,2,0))</f>
        <v/>
      </c>
      <c r="S341" s="36" t="str">
        <f t="shared" si="81"/>
        <v/>
      </c>
      <c r="T341" s="25" t="str">
        <f t="shared" si="82"/>
        <v/>
      </c>
      <c r="U341" s="25" t="str">
        <f t="shared" si="83"/>
        <v/>
      </c>
    </row>
    <row r="342" spans="2:21" s="5" customFormat="1" ht="18.75" customHeight="1" x14ac:dyDescent="0.3">
      <c r="B342" s="51"/>
      <c r="C342" s="51" t="str">
        <f>IF(B342="","",VLOOKUP(B342,LISTAS!$F$5:$G$1006,2,0))</f>
        <v/>
      </c>
      <c r="D342" s="52"/>
      <c r="E342" s="52"/>
      <c r="F342" s="52" t="str">
        <f t="shared" si="73"/>
        <v/>
      </c>
      <c r="H342" s="48" t="str">
        <f t="shared" si="76"/>
        <v/>
      </c>
      <c r="I342" s="63" t="str">
        <f t="shared" si="77"/>
        <v/>
      </c>
      <c r="J342" s="63" t="str">
        <f t="shared" si="77"/>
        <v/>
      </c>
      <c r="K342" s="48" t="str">
        <f t="shared" si="74"/>
        <v/>
      </c>
      <c r="L342" s="67" t="str">
        <f t="shared" si="75"/>
        <v/>
      </c>
      <c r="M342" s="48" t="str">
        <f t="shared" si="78"/>
        <v/>
      </c>
      <c r="N342" s="49">
        <v>19</v>
      </c>
      <c r="O342" s="28"/>
      <c r="P342" s="47" t="str">
        <f t="shared" si="79"/>
        <v/>
      </c>
      <c r="Q342" s="24" t="str">
        <f t="shared" si="80"/>
        <v/>
      </c>
      <c r="R342" s="24" t="str">
        <f>IF($L342="","",VLOOKUP(Q342,LISTAS!$F$5:$G$1006,2,0))</f>
        <v/>
      </c>
      <c r="S342" s="36" t="str">
        <f t="shared" si="81"/>
        <v/>
      </c>
      <c r="T342" s="25" t="str">
        <f t="shared" si="82"/>
        <v/>
      </c>
      <c r="U342" s="25" t="str">
        <f t="shared" si="83"/>
        <v/>
      </c>
    </row>
    <row r="343" spans="2:21" s="5" customFormat="1" ht="18.75" customHeight="1" x14ac:dyDescent="0.3">
      <c r="B343" s="51"/>
      <c r="C343" s="51" t="str">
        <f>IF(B343="","",VLOOKUP(B343,LISTAS!$F$5:$G$1006,2,0))</f>
        <v/>
      </c>
      <c r="D343" s="52"/>
      <c r="E343" s="52"/>
      <c r="F343" s="52" t="str">
        <f t="shared" si="73"/>
        <v/>
      </c>
      <c r="H343" s="48" t="str">
        <f t="shared" si="76"/>
        <v/>
      </c>
      <c r="I343" s="63" t="str">
        <f t="shared" si="77"/>
        <v/>
      </c>
      <c r="J343" s="63" t="str">
        <f t="shared" si="77"/>
        <v/>
      </c>
      <c r="K343" s="48" t="str">
        <f t="shared" si="74"/>
        <v/>
      </c>
      <c r="L343" s="67" t="str">
        <f t="shared" si="75"/>
        <v/>
      </c>
      <c r="M343" s="48" t="str">
        <f t="shared" si="78"/>
        <v/>
      </c>
      <c r="N343" s="49">
        <v>20</v>
      </c>
      <c r="O343" s="28"/>
      <c r="P343" s="47" t="str">
        <f t="shared" si="79"/>
        <v/>
      </c>
      <c r="Q343" s="24" t="str">
        <f t="shared" si="80"/>
        <v/>
      </c>
      <c r="R343" s="24" t="str">
        <f>IF($L343="","",VLOOKUP(Q343,LISTAS!$F$5:$G$1006,2,0))</f>
        <v/>
      </c>
      <c r="S343" s="36" t="str">
        <f t="shared" si="81"/>
        <v/>
      </c>
      <c r="T343" s="25" t="str">
        <f t="shared" si="82"/>
        <v/>
      </c>
      <c r="U343" s="25" t="str">
        <f t="shared" si="83"/>
        <v/>
      </c>
    </row>
    <row r="344" spans="2:21" ht="16.5" x14ac:dyDescent="0.3">
      <c r="B344" s="51"/>
      <c r="C344" s="51" t="str">
        <f>IF(B344="","",VLOOKUP(B344,LISTAS!$F$5:$G$1006,2,0))</f>
        <v/>
      </c>
      <c r="D344" s="52"/>
      <c r="E344" s="52"/>
      <c r="F344" s="52" t="str">
        <f t="shared" si="73"/>
        <v/>
      </c>
      <c r="G344" s="5"/>
      <c r="H344" s="48" t="str">
        <f t="shared" si="76"/>
        <v/>
      </c>
      <c r="I344" s="63" t="str">
        <f t="shared" si="77"/>
        <v/>
      </c>
      <c r="J344" s="63" t="str">
        <f t="shared" si="77"/>
        <v/>
      </c>
      <c r="K344" s="48" t="str">
        <f t="shared" si="74"/>
        <v/>
      </c>
      <c r="L344" s="67" t="str">
        <f t="shared" si="75"/>
        <v/>
      </c>
      <c r="M344" s="48" t="str">
        <f t="shared" si="78"/>
        <v/>
      </c>
      <c r="N344" s="49">
        <v>21</v>
      </c>
      <c r="O344" s="28"/>
      <c r="P344" s="47" t="str">
        <f t="shared" si="79"/>
        <v/>
      </c>
      <c r="Q344" s="24" t="str">
        <f t="shared" si="80"/>
        <v/>
      </c>
      <c r="R344" s="24" t="str">
        <f>IF($L344="","",VLOOKUP(Q344,LISTAS!$F$5:$G$1006,2,0))</f>
        <v/>
      </c>
      <c r="S344" s="36" t="str">
        <f t="shared" si="81"/>
        <v/>
      </c>
      <c r="T344" s="25" t="str">
        <f t="shared" si="82"/>
        <v/>
      </c>
      <c r="U344" s="25" t="str">
        <f t="shared" si="83"/>
        <v/>
      </c>
    </row>
    <row r="345" spans="2:21" ht="16.5" x14ac:dyDescent="0.3">
      <c r="B345" s="51"/>
      <c r="C345" s="51" t="str">
        <f>IF(B345="","",VLOOKUP(B345,LISTAS!$F$5:$G$1006,2,0))</f>
        <v/>
      </c>
      <c r="D345" s="52"/>
      <c r="E345" s="52"/>
      <c r="F345" s="52" t="str">
        <f t="shared" si="73"/>
        <v/>
      </c>
      <c r="G345" s="5"/>
      <c r="H345" s="48" t="str">
        <f t="shared" si="76"/>
        <v/>
      </c>
      <c r="I345" s="63" t="str">
        <f t="shared" si="77"/>
        <v/>
      </c>
      <c r="J345" s="63" t="str">
        <f t="shared" si="77"/>
        <v/>
      </c>
      <c r="K345" s="48" t="str">
        <f t="shared" si="74"/>
        <v/>
      </c>
      <c r="L345" s="67" t="str">
        <f t="shared" si="75"/>
        <v/>
      </c>
      <c r="M345" s="48" t="str">
        <f t="shared" si="78"/>
        <v/>
      </c>
      <c r="N345" s="49">
        <v>22</v>
      </c>
      <c r="O345" s="28"/>
      <c r="P345" s="47" t="str">
        <f t="shared" si="79"/>
        <v/>
      </c>
      <c r="Q345" s="24" t="str">
        <f t="shared" si="80"/>
        <v/>
      </c>
      <c r="R345" s="24" t="str">
        <f>IF($L345="","",VLOOKUP(Q345,LISTAS!$F$5:$G$1006,2,0))</f>
        <v/>
      </c>
      <c r="S345" s="36" t="str">
        <f t="shared" si="81"/>
        <v/>
      </c>
      <c r="T345" s="25" t="str">
        <f t="shared" si="82"/>
        <v/>
      </c>
      <c r="U345" s="25" t="str">
        <f t="shared" si="83"/>
        <v/>
      </c>
    </row>
    <row r="346" spans="2:21" ht="16.5" x14ac:dyDescent="0.3">
      <c r="B346" s="51"/>
      <c r="C346" s="51" t="str">
        <f>IF(B346="","",VLOOKUP(B346,LISTAS!$F$5:$G$1006,2,0))</f>
        <v/>
      </c>
      <c r="D346" s="52"/>
      <c r="E346" s="52"/>
      <c r="F346" s="52" t="str">
        <f t="shared" si="73"/>
        <v/>
      </c>
      <c r="G346" s="5"/>
      <c r="H346" s="48" t="str">
        <f t="shared" si="76"/>
        <v/>
      </c>
      <c r="I346" s="63" t="str">
        <f t="shared" si="77"/>
        <v/>
      </c>
      <c r="J346" s="63" t="str">
        <f t="shared" si="77"/>
        <v/>
      </c>
      <c r="K346" s="48" t="str">
        <f t="shared" si="74"/>
        <v/>
      </c>
      <c r="L346" s="67" t="str">
        <f t="shared" si="75"/>
        <v/>
      </c>
      <c r="M346" s="48" t="str">
        <f t="shared" si="78"/>
        <v/>
      </c>
      <c r="N346" s="49">
        <v>23</v>
      </c>
      <c r="O346" s="28"/>
      <c r="P346" s="47" t="str">
        <f t="shared" si="79"/>
        <v/>
      </c>
      <c r="Q346" s="24" t="str">
        <f t="shared" si="80"/>
        <v/>
      </c>
      <c r="R346" s="24" t="str">
        <f>IF($L346="","",VLOOKUP(Q346,LISTAS!$F$5:$G$1006,2,0))</f>
        <v/>
      </c>
      <c r="S346" s="36" t="str">
        <f t="shared" si="81"/>
        <v/>
      </c>
      <c r="T346" s="25" t="str">
        <f t="shared" si="82"/>
        <v/>
      </c>
      <c r="U346" s="25" t="str">
        <f t="shared" si="83"/>
        <v/>
      </c>
    </row>
    <row r="347" spans="2:21" ht="16.5" x14ac:dyDescent="0.3">
      <c r="B347" s="51"/>
      <c r="C347" s="51" t="str">
        <f>IF(B347="","",VLOOKUP(B347,LISTAS!$F$5:$G$1006,2,0))</f>
        <v/>
      </c>
      <c r="D347" s="52"/>
      <c r="E347" s="52"/>
      <c r="F347" s="52" t="str">
        <f t="shared" si="73"/>
        <v/>
      </c>
      <c r="G347" s="5"/>
      <c r="H347" s="48" t="str">
        <f t="shared" si="76"/>
        <v/>
      </c>
      <c r="I347" s="63" t="str">
        <f t="shared" si="77"/>
        <v/>
      </c>
      <c r="J347" s="63" t="str">
        <f t="shared" si="77"/>
        <v/>
      </c>
      <c r="K347" s="48" t="str">
        <f t="shared" si="74"/>
        <v/>
      </c>
      <c r="L347" s="67" t="str">
        <f t="shared" si="75"/>
        <v/>
      </c>
      <c r="M347" s="48" t="str">
        <f t="shared" si="78"/>
        <v/>
      </c>
      <c r="N347" s="49">
        <v>24</v>
      </c>
      <c r="O347" s="28"/>
      <c r="P347" s="47" t="str">
        <f t="shared" si="79"/>
        <v/>
      </c>
      <c r="Q347" s="24" t="str">
        <f t="shared" si="80"/>
        <v/>
      </c>
      <c r="R347" s="24" t="str">
        <f>IF($L347="","",VLOOKUP(Q347,LISTAS!$F$5:$G$1006,2,0))</f>
        <v/>
      </c>
      <c r="S347" s="36" t="str">
        <f t="shared" si="81"/>
        <v/>
      </c>
      <c r="T347" s="25" t="str">
        <f t="shared" si="82"/>
        <v/>
      </c>
      <c r="U347" s="25" t="str">
        <f t="shared" si="83"/>
        <v/>
      </c>
    </row>
    <row r="348" spans="2:21" ht="16.5" x14ac:dyDescent="0.3">
      <c r="B348" s="51"/>
      <c r="C348" s="51" t="str">
        <f>IF(B348="","",VLOOKUP(B348,LISTAS!$F$5:$G$1006,2,0))</f>
        <v/>
      </c>
      <c r="D348" s="52"/>
      <c r="E348" s="52"/>
      <c r="F348" s="52" t="str">
        <f t="shared" si="73"/>
        <v/>
      </c>
      <c r="G348" s="5"/>
      <c r="H348" s="48" t="str">
        <f t="shared" si="76"/>
        <v/>
      </c>
      <c r="I348" s="63" t="str">
        <f t="shared" si="77"/>
        <v/>
      </c>
      <c r="J348" s="63" t="str">
        <f t="shared" si="77"/>
        <v/>
      </c>
      <c r="K348" s="48" t="str">
        <f t="shared" si="74"/>
        <v/>
      </c>
      <c r="L348" s="67" t="str">
        <f t="shared" si="75"/>
        <v/>
      </c>
      <c r="M348" s="48" t="str">
        <f t="shared" si="78"/>
        <v/>
      </c>
      <c r="N348" s="49">
        <v>25</v>
      </c>
      <c r="O348" s="28"/>
      <c r="P348" s="47" t="str">
        <f t="shared" si="79"/>
        <v/>
      </c>
      <c r="Q348" s="24" t="str">
        <f t="shared" si="80"/>
        <v/>
      </c>
      <c r="R348" s="24" t="str">
        <f>IF($L348="","",VLOOKUP(Q348,LISTAS!$F$5:$G$1006,2,0))</f>
        <v/>
      </c>
      <c r="S348" s="36" t="str">
        <f t="shared" si="81"/>
        <v/>
      </c>
      <c r="T348" s="25" t="str">
        <f t="shared" si="82"/>
        <v/>
      </c>
      <c r="U348" s="25" t="str">
        <f t="shared" si="83"/>
        <v/>
      </c>
    </row>
    <row r="349" spans="2:21" ht="16.5" x14ac:dyDescent="0.3">
      <c r="B349" s="51"/>
      <c r="C349" s="51" t="str">
        <f>IF(B349="","",VLOOKUP(B349,LISTAS!$F$5:$G$1006,2,0))</f>
        <v/>
      </c>
      <c r="D349" s="52"/>
      <c r="E349" s="52"/>
      <c r="F349" s="52" t="str">
        <f t="shared" si="73"/>
        <v/>
      </c>
      <c r="G349" s="5"/>
      <c r="H349" s="48" t="str">
        <f t="shared" si="76"/>
        <v/>
      </c>
      <c r="I349" s="63" t="str">
        <f t="shared" si="77"/>
        <v/>
      </c>
      <c r="J349" s="63" t="str">
        <f t="shared" si="77"/>
        <v/>
      </c>
      <c r="K349" s="48" t="str">
        <f t="shared" si="74"/>
        <v/>
      </c>
      <c r="L349" s="67" t="str">
        <f t="shared" si="75"/>
        <v/>
      </c>
      <c r="M349" s="48" t="str">
        <f t="shared" si="78"/>
        <v/>
      </c>
      <c r="N349" s="49">
        <v>26</v>
      </c>
      <c r="O349" s="28"/>
      <c r="P349" s="47" t="str">
        <f t="shared" si="79"/>
        <v/>
      </c>
      <c r="Q349" s="24" t="str">
        <f t="shared" si="80"/>
        <v/>
      </c>
      <c r="R349" s="24" t="str">
        <f>IF($L349="","",VLOOKUP(Q349,LISTAS!$F$5:$G$1006,2,0))</f>
        <v/>
      </c>
      <c r="S349" s="36" t="str">
        <f t="shared" si="81"/>
        <v/>
      </c>
      <c r="T349" s="25" t="str">
        <f t="shared" si="82"/>
        <v/>
      </c>
      <c r="U349" s="25" t="str">
        <f t="shared" si="83"/>
        <v/>
      </c>
    </row>
    <row r="350" spans="2:21" ht="16.5" x14ac:dyDescent="0.3">
      <c r="B350" s="51"/>
      <c r="C350" s="51" t="str">
        <f>IF(B350="","",VLOOKUP(B350,LISTAS!$F$5:$G$1006,2,0))</f>
        <v/>
      </c>
      <c r="D350" s="52"/>
      <c r="E350" s="52"/>
      <c r="F350" s="52" t="str">
        <f t="shared" si="73"/>
        <v/>
      </c>
      <c r="G350" s="5"/>
      <c r="H350" s="48" t="str">
        <f t="shared" si="76"/>
        <v/>
      </c>
      <c r="I350" s="63" t="str">
        <f t="shared" si="77"/>
        <v/>
      </c>
      <c r="J350" s="63" t="str">
        <f t="shared" si="77"/>
        <v/>
      </c>
      <c r="K350" s="48" t="str">
        <f t="shared" si="74"/>
        <v/>
      </c>
      <c r="L350" s="67" t="str">
        <f t="shared" si="75"/>
        <v/>
      </c>
      <c r="M350" s="48" t="str">
        <f t="shared" si="78"/>
        <v/>
      </c>
      <c r="N350" s="49">
        <v>27</v>
      </c>
      <c r="O350" s="28"/>
      <c r="P350" s="47" t="str">
        <f t="shared" si="79"/>
        <v/>
      </c>
      <c r="Q350" s="24" t="str">
        <f t="shared" si="80"/>
        <v/>
      </c>
      <c r="R350" s="24" t="str">
        <f>IF($L350="","",VLOOKUP(Q350,LISTAS!$F$5:$G$1006,2,0))</f>
        <v/>
      </c>
      <c r="S350" s="36" t="str">
        <f t="shared" si="81"/>
        <v/>
      </c>
      <c r="T350" s="25" t="str">
        <f t="shared" si="82"/>
        <v/>
      </c>
      <c r="U350" s="25" t="str">
        <f t="shared" si="83"/>
        <v/>
      </c>
    </row>
    <row r="351" spans="2:21" ht="16.5" x14ac:dyDescent="0.3">
      <c r="B351" s="51"/>
      <c r="C351" s="51" t="str">
        <f>IF(B351="","",VLOOKUP(B351,LISTAS!$F$5:$G$1006,2,0))</f>
        <v/>
      </c>
      <c r="D351" s="52"/>
      <c r="E351" s="52"/>
      <c r="F351" s="52" t="str">
        <f t="shared" si="73"/>
        <v/>
      </c>
      <c r="G351" s="5"/>
      <c r="H351" s="48" t="str">
        <f t="shared" si="76"/>
        <v/>
      </c>
      <c r="I351" s="63" t="str">
        <f t="shared" si="77"/>
        <v/>
      </c>
      <c r="J351" s="63" t="str">
        <f t="shared" si="77"/>
        <v/>
      </c>
      <c r="K351" s="48" t="str">
        <f t="shared" si="74"/>
        <v/>
      </c>
      <c r="L351" s="67" t="str">
        <f t="shared" si="75"/>
        <v/>
      </c>
      <c r="M351" s="48" t="str">
        <f t="shared" si="78"/>
        <v/>
      </c>
      <c r="N351" s="49">
        <v>28</v>
      </c>
      <c r="O351" s="28"/>
      <c r="P351" s="47" t="str">
        <f t="shared" si="79"/>
        <v/>
      </c>
      <c r="Q351" s="24" t="str">
        <f t="shared" si="80"/>
        <v/>
      </c>
      <c r="R351" s="24" t="str">
        <f>IF($L351="","",VLOOKUP(Q351,LISTAS!$F$5:$G$1006,2,0))</f>
        <v/>
      </c>
      <c r="S351" s="36" t="str">
        <f t="shared" si="81"/>
        <v/>
      </c>
      <c r="T351" s="25" t="str">
        <f t="shared" si="82"/>
        <v/>
      </c>
      <c r="U351" s="25" t="str">
        <f t="shared" si="83"/>
        <v/>
      </c>
    </row>
    <row r="352" spans="2:21" ht="16.5" x14ac:dyDescent="0.3">
      <c r="B352" s="51"/>
      <c r="C352" s="51" t="str">
        <f>IF(B352="","",VLOOKUP(B352,LISTAS!$F$5:$G$1006,2,0))</f>
        <v/>
      </c>
      <c r="D352" s="52"/>
      <c r="E352" s="52"/>
      <c r="F352" s="52" t="str">
        <f t="shared" si="73"/>
        <v/>
      </c>
      <c r="G352" s="5"/>
      <c r="H352" s="48" t="str">
        <f t="shared" si="76"/>
        <v/>
      </c>
      <c r="I352" s="63" t="str">
        <f t="shared" si="77"/>
        <v/>
      </c>
      <c r="J352" s="63" t="str">
        <f t="shared" si="77"/>
        <v/>
      </c>
      <c r="K352" s="48" t="str">
        <f t="shared" si="74"/>
        <v/>
      </c>
      <c r="L352" s="67" t="str">
        <f t="shared" si="75"/>
        <v/>
      </c>
      <c r="M352" s="48" t="str">
        <f t="shared" si="78"/>
        <v/>
      </c>
      <c r="N352" s="49">
        <v>29</v>
      </c>
      <c r="O352" s="28"/>
      <c r="P352" s="47" t="str">
        <f t="shared" si="79"/>
        <v/>
      </c>
      <c r="Q352" s="24" t="str">
        <f t="shared" si="80"/>
        <v/>
      </c>
      <c r="R352" s="24" t="str">
        <f>IF($L352="","",VLOOKUP(Q352,LISTAS!$F$5:$G$1006,2,0))</f>
        <v/>
      </c>
      <c r="S352" s="36" t="str">
        <f t="shared" si="81"/>
        <v/>
      </c>
      <c r="T352" s="25" t="str">
        <f t="shared" si="82"/>
        <v/>
      </c>
      <c r="U352" s="25" t="str">
        <f t="shared" si="83"/>
        <v/>
      </c>
    </row>
    <row r="353" spans="2:21" ht="16.5" x14ac:dyDescent="0.3">
      <c r="B353" s="51"/>
      <c r="C353" s="51" t="str">
        <f>IF(B353="","",VLOOKUP(B353,LISTAS!$F$5:$G$1006,2,0))</f>
        <v/>
      </c>
      <c r="D353" s="52"/>
      <c r="E353" s="52"/>
      <c r="F353" s="52" t="str">
        <f t="shared" si="73"/>
        <v/>
      </c>
      <c r="G353" s="5"/>
      <c r="H353" s="48" t="str">
        <f t="shared" si="76"/>
        <v/>
      </c>
      <c r="I353" s="63" t="str">
        <f t="shared" si="77"/>
        <v/>
      </c>
      <c r="J353" s="63" t="str">
        <f t="shared" si="77"/>
        <v/>
      </c>
      <c r="K353" s="48" t="str">
        <f t="shared" si="74"/>
        <v/>
      </c>
      <c r="L353" s="67" t="str">
        <f t="shared" si="75"/>
        <v/>
      </c>
      <c r="M353" s="48" t="str">
        <f t="shared" si="78"/>
        <v/>
      </c>
      <c r="N353" s="49">
        <v>30</v>
      </c>
      <c r="O353" s="28"/>
      <c r="P353" s="47" t="str">
        <f t="shared" si="79"/>
        <v/>
      </c>
      <c r="Q353" s="24" t="str">
        <f t="shared" si="80"/>
        <v/>
      </c>
      <c r="R353" s="24" t="str">
        <f>IF($L353="","",VLOOKUP(Q353,LISTAS!$F$5:$G$1006,2,0))</f>
        <v/>
      </c>
      <c r="S353" s="36" t="str">
        <f t="shared" si="81"/>
        <v/>
      </c>
      <c r="T353" s="25" t="str">
        <f t="shared" si="82"/>
        <v/>
      </c>
      <c r="U353" s="25" t="str">
        <f t="shared" si="83"/>
        <v/>
      </c>
    </row>
    <row r="354" spans="2:21" ht="16.5" x14ac:dyDescent="0.3">
      <c r="B354" s="51"/>
      <c r="C354" s="51" t="str">
        <f>IF(B354="","",VLOOKUP(B354,LISTAS!$F$5:$G$1006,2,0))</f>
        <v/>
      </c>
      <c r="D354" s="52"/>
      <c r="E354" s="52"/>
      <c r="F354" s="52" t="str">
        <f t="shared" si="73"/>
        <v/>
      </c>
      <c r="G354" s="5"/>
      <c r="H354" s="48" t="str">
        <f t="shared" si="76"/>
        <v/>
      </c>
      <c r="I354" s="63" t="str">
        <f t="shared" si="77"/>
        <v/>
      </c>
      <c r="J354" s="63" t="str">
        <f t="shared" si="77"/>
        <v/>
      </c>
      <c r="K354" s="48" t="str">
        <f t="shared" si="74"/>
        <v/>
      </c>
      <c r="L354" s="67" t="str">
        <f t="shared" si="75"/>
        <v/>
      </c>
      <c r="M354" s="48" t="str">
        <f t="shared" si="78"/>
        <v/>
      </c>
      <c r="N354" s="49">
        <v>31</v>
      </c>
      <c r="O354" s="28"/>
      <c r="P354" s="47" t="str">
        <f t="shared" si="79"/>
        <v/>
      </c>
      <c r="Q354" s="24" t="str">
        <f t="shared" si="80"/>
        <v/>
      </c>
      <c r="R354" s="24" t="str">
        <f>IF($L354="","",VLOOKUP(Q354,LISTAS!$F$5:$G$1006,2,0))</f>
        <v/>
      </c>
      <c r="S354" s="36" t="str">
        <f t="shared" si="81"/>
        <v/>
      </c>
      <c r="T354" s="25" t="str">
        <f t="shared" si="82"/>
        <v/>
      </c>
      <c r="U354" s="25" t="str">
        <f t="shared" si="83"/>
        <v/>
      </c>
    </row>
    <row r="355" spans="2:21" ht="16.5" x14ac:dyDescent="0.3">
      <c r="B355" s="51"/>
      <c r="C355" s="51" t="str">
        <f>IF(B355="","",VLOOKUP(B355,LISTAS!$F$5:$G$1006,2,0))</f>
        <v/>
      </c>
      <c r="D355" s="52"/>
      <c r="E355" s="52"/>
      <c r="F355" s="52" t="str">
        <f t="shared" si="73"/>
        <v/>
      </c>
      <c r="G355" s="5"/>
      <c r="H355" s="48" t="str">
        <f t="shared" si="76"/>
        <v/>
      </c>
      <c r="I355" s="63" t="str">
        <f t="shared" si="77"/>
        <v/>
      </c>
      <c r="J355" s="63" t="str">
        <f t="shared" si="77"/>
        <v/>
      </c>
      <c r="K355" s="48" t="str">
        <f t="shared" si="74"/>
        <v/>
      </c>
      <c r="L355" s="67" t="str">
        <f t="shared" si="75"/>
        <v/>
      </c>
      <c r="M355" s="48" t="str">
        <f t="shared" si="78"/>
        <v/>
      </c>
      <c r="N355" s="49">
        <v>32</v>
      </c>
      <c r="O355" s="28"/>
      <c r="P355" s="47" t="str">
        <f t="shared" si="79"/>
        <v/>
      </c>
      <c r="Q355" s="24" t="str">
        <f t="shared" si="80"/>
        <v/>
      </c>
      <c r="R355" s="24" t="str">
        <f>IF($L355="","",VLOOKUP(Q355,LISTAS!$F$5:$G$1006,2,0))</f>
        <v/>
      </c>
      <c r="S355" s="36" t="str">
        <f t="shared" si="81"/>
        <v/>
      </c>
      <c r="T355" s="25" t="str">
        <f t="shared" si="82"/>
        <v/>
      </c>
      <c r="U355" s="25" t="str">
        <f t="shared" si="83"/>
        <v/>
      </c>
    </row>
    <row r="356" spans="2:21" ht="16.5" x14ac:dyDescent="0.3">
      <c r="B356" s="51"/>
      <c r="C356" s="51" t="str">
        <f>IF(B356="","",VLOOKUP(B356,LISTAS!$F$5:$G$1006,2,0))</f>
        <v/>
      </c>
      <c r="D356" s="52"/>
      <c r="E356" s="52"/>
      <c r="F356" s="52" t="str">
        <f t="shared" si="73"/>
        <v/>
      </c>
      <c r="G356" s="5"/>
      <c r="H356" s="48" t="str">
        <f t="shared" si="76"/>
        <v/>
      </c>
      <c r="I356" s="63" t="str">
        <f t="shared" si="77"/>
        <v/>
      </c>
      <c r="J356" s="63" t="str">
        <f t="shared" si="77"/>
        <v/>
      </c>
      <c r="K356" s="48" t="str">
        <f t="shared" si="74"/>
        <v/>
      </c>
      <c r="L356" s="67" t="str">
        <f t="shared" si="75"/>
        <v/>
      </c>
      <c r="M356" s="48" t="str">
        <f t="shared" si="78"/>
        <v/>
      </c>
      <c r="N356" s="49">
        <v>33</v>
      </c>
      <c r="O356" s="28"/>
      <c r="P356" s="47" t="str">
        <f t="shared" si="79"/>
        <v/>
      </c>
      <c r="Q356" s="24" t="str">
        <f t="shared" si="80"/>
        <v/>
      </c>
      <c r="R356" s="24" t="str">
        <f>IF($L356="","",VLOOKUP(Q356,LISTAS!$F$5:$G$1006,2,0))</f>
        <v/>
      </c>
      <c r="S356" s="36" t="str">
        <f t="shared" si="81"/>
        <v/>
      </c>
      <c r="T356" s="25" t="str">
        <f t="shared" si="82"/>
        <v/>
      </c>
      <c r="U356" s="25" t="str">
        <f t="shared" si="83"/>
        <v/>
      </c>
    </row>
    <row r="357" spans="2:21" ht="16.5" x14ac:dyDescent="0.3">
      <c r="B357" s="51"/>
      <c r="C357" s="51" t="str">
        <f>IF(B357="","",VLOOKUP(B357,LISTAS!$F$5:$G$1006,2,0))</f>
        <v/>
      </c>
      <c r="D357" s="52"/>
      <c r="E357" s="52"/>
      <c r="F357" s="52" t="str">
        <f t="shared" si="73"/>
        <v/>
      </c>
      <c r="G357" s="5"/>
      <c r="H357" s="48" t="str">
        <f t="shared" si="76"/>
        <v/>
      </c>
      <c r="I357" s="63" t="str">
        <f t="shared" si="77"/>
        <v/>
      </c>
      <c r="J357" s="63" t="str">
        <f t="shared" si="77"/>
        <v/>
      </c>
      <c r="K357" s="48" t="str">
        <f t="shared" si="74"/>
        <v/>
      </c>
      <c r="L357" s="67" t="str">
        <f t="shared" si="75"/>
        <v/>
      </c>
      <c r="M357" s="48" t="str">
        <f t="shared" si="78"/>
        <v/>
      </c>
      <c r="N357" s="49">
        <v>34</v>
      </c>
      <c r="O357" s="28"/>
      <c r="P357" s="47" t="str">
        <f t="shared" si="79"/>
        <v/>
      </c>
      <c r="Q357" s="24" t="str">
        <f t="shared" si="80"/>
        <v/>
      </c>
      <c r="R357" s="24" t="str">
        <f>IF($L357="","",VLOOKUP(Q357,LISTAS!$F$5:$G$1006,2,0))</f>
        <v/>
      </c>
      <c r="S357" s="36" t="str">
        <f t="shared" si="81"/>
        <v/>
      </c>
      <c r="T357" s="25" t="str">
        <f t="shared" si="82"/>
        <v/>
      </c>
      <c r="U357" s="25" t="str">
        <f t="shared" si="83"/>
        <v/>
      </c>
    </row>
    <row r="358" spans="2:21" ht="16.5" x14ac:dyDescent="0.3">
      <c r="B358" s="51"/>
      <c r="C358" s="51" t="str">
        <f>IF(B358="","",VLOOKUP(B358,LISTAS!$F$5:$G$1006,2,0))</f>
        <v/>
      </c>
      <c r="D358" s="52"/>
      <c r="E358" s="52"/>
      <c r="F358" s="52" t="str">
        <f t="shared" si="73"/>
        <v/>
      </c>
      <c r="G358" s="5"/>
      <c r="H358" s="48" t="str">
        <f t="shared" si="76"/>
        <v/>
      </c>
      <c r="I358" s="63" t="str">
        <f t="shared" si="77"/>
        <v/>
      </c>
      <c r="J358" s="63" t="str">
        <f t="shared" si="77"/>
        <v/>
      </c>
      <c r="K358" s="48" t="str">
        <f t="shared" si="74"/>
        <v/>
      </c>
      <c r="L358" s="67" t="str">
        <f t="shared" si="75"/>
        <v/>
      </c>
      <c r="M358" s="48" t="str">
        <f t="shared" si="78"/>
        <v/>
      </c>
      <c r="N358" s="49">
        <v>35</v>
      </c>
      <c r="O358" s="28"/>
      <c r="P358" s="47" t="str">
        <f t="shared" si="79"/>
        <v/>
      </c>
      <c r="Q358" s="24" t="str">
        <f t="shared" si="80"/>
        <v/>
      </c>
      <c r="R358" s="24" t="str">
        <f>IF($L358="","",VLOOKUP(Q358,LISTAS!$F$5:$G$1006,2,0))</f>
        <v/>
      </c>
      <c r="S358" s="36" t="str">
        <f t="shared" si="81"/>
        <v/>
      </c>
      <c r="T358" s="25" t="str">
        <f t="shared" si="82"/>
        <v/>
      </c>
      <c r="U358" s="25" t="str">
        <f t="shared" si="83"/>
        <v/>
      </c>
    </row>
    <row r="359" spans="2:21" ht="16.5" x14ac:dyDescent="0.3">
      <c r="B359" s="51"/>
      <c r="C359" s="51" t="str">
        <f>IF(B359="","",VLOOKUP(B359,LISTAS!$F$5:$G$1006,2,0))</f>
        <v/>
      </c>
      <c r="D359" s="52"/>
      <c r="E359" s="52"/>
      <c r="F359" s="52" t="str">
        <f t="shared" si="73"/>
        <v/>
      </c>
      <c r="G359" s="5"/>
      <c r="H359" s="48" t="str">
        <f t="shared" si="76"/>
        <v/>
      </c>
      <c r="I359" s="63" t="str">
        <f t="shared" si="77"/>
        <v/>
      </c>
      <c r="J359" s="63" t="str">
        <f t="shared" si="77"/>
        <v/>
      </c>
      <c r="K359" s="48" t="str">
        <f t="shared" si="74"/>
        <v/>
      </c>
      <c r="L359" s="67" t="str">
        <f t="shared" si="75"/>
        <v/>
      </c>
      <c r="M359" s="48" t="str">
        <f t="shared" si="78"/>
        <v/>
      </c>
      <c r="N359" s="49">
        <v>36</v>
      </c>
      <c r="O359" s="28"/>
      <c r="P359" s="47" t="str">
        <f t="shared" si="79"/>
        <v/>
      </c>
      <c r="Q359" s="24" t="str">
        <f t="shared" si="80"/>
        <v/>
      </c>
      <c r="R359" s="24" t="str">
        <f>IF($L359="","",VLOOKUP(Q359,LISTAS!$F$5:$G$1006,2,0))</f>
        <v/>
      </c>
      <c r="S359" s="36" t="str">
        <f t="shared" si="81"/>
        <v/>
      </c>
      <c r="T359" s="25" t="str">
        <f t="shared" si="82"/>
        <v/>
      </c>
      <c r="U359" s="25" t="str">
        <f t="shared" si="83"/>
        <v/>
      </c>
    </row>
    <row r="360" spans="2:21" ht="16.5" x14ac:dyDescent="0.3">
      <c r="B360" s="51"/>
      <c r="C360" s="51" t="str">
        <f>IF(B360="","",VLOOKUP(B360,LISTAS!$F$5:$G$1006,2,0))</f>
        <v/>
      </c>
      <c r="D360" s="52"/>
      <c r="E360" s="52"/>
      <c r="F360" s="52" t="str">
        <f t="shared" si="73"/>
        <v/>
      </c>
      <c r="G360" s="5"/>
      <c r="H360" s="48" t="str">
        <f t="shared" si="76"/>
        <v/>
      </c>
      <c r="I360" s="63" t="str">
        <f t="shared" si="77"/>
        <v/>
      </c>
      <c r="J360" s="63" t="str">
        <f t="shared" si="77"/>
        <v/>
      </c>
      <c r="K360" s="48" t="str">
        <f t="shared" si="74"/>
        <v/>
      </c>
      <c r="L360" s="67" t="str">
        <f t="shared" si="75"/>
        <v/>
      </c>
      <c r="M360" s="48" t="str">
        <f t="shared" si="78"/>
        <v/>
      </c>
      <c r="N360" s="49">
        <v>37</v>
      </c>
      <c r="O360" s="28"/>
      <c r="P360" s="47" t="str">
        <f t="shared" si="79"/>
        <v/>
      </c>
      <c r="Q360" s="24" t="str">
        <f t="shared" si="80"/>
        <v/>
      </c>
      <c r="R360" s="24" t="str">
        <f>IF($L360="","",VLOOKUP(Q360,LISTAS!$F$5:$G$1006,2,0))</f>
        <v/>
      </c>
      <c r="S360" s="36" t="str">
        <f t="shared" si="81"/>
        <v/>
      </c>
      <c r="T360" s="25" t="str">
        <f t="shared" si="82"/>
        <v/>
      </c>
      <c r="U360" s="25" t="str">
        <f t="shared" si="83"/>
        <v/>
      </c>
    </row>
    <row r="361" spans="2:21" ht="16.5" x14ac:dyDescent="0.3">
      <c r="B361" s="51"/>
      <c r="C361" s="51" t="str">
        <f>IF(B361="","",VLOOKUP(B361,LISTAS!$F$5:$G$1006,2,0))</f>
        <v/>
      </c>
      <c r="D361" s="52"/>
      <c r="E361" s="52"/>
      <c r="F361" s="52" t="str">
        <f t="shared" si="73"/>
        <v/>
      </c>
      <c r="G361" s="5"/>
      <c r="H361" s="48" t="str">
        <f t="shared" si="76"/>
        <v/>
      </c>
      <c r="I361" s="63" t="str">
        <f t="shared" si="77"/>
        <v/>
      </c>
      <c r="J361" s="63" t="str">
        <f t="shared" si="77"/>
        <v/>
      </c>
      <c r="K361" s="48" t="str">
        <f t="shared" si="74"/>
        <v/>
      </c>
      <c r="L361" s="67" t="str">
        <f t="shared" si="75"/>
        <v/>
      </c>
      <c r="M361" s="48" t="str">
        <f t="shared" si="78"/>
        <v/>
      </c>
      <c r="N361" s="49">
        <v>38</v>
      </c>
      <c r="O361" s="28"/>
      <c r="P361" s="47" t="str">
        <f t="shared" si="79"/>
        <v/>
      </c>
      <c r="Q361" s="24" t="str">
        <f t="shared" si="80"/>
        <v/>
      </c>
      <c r="R361" s="24" t="str">
        <f>IF($L361="","",VLOOKUP(Q361,LISTAS!$F$5:$G$1006,2,0))</f>
        <v/>
      </c>
      <c r="S361" s="36" t="str">
        <f t="shared" si="81"/>
        <v/>
      </c>
      <c r="T361" s="25" t="str">
        <f t="shared" si="82"/>
        <v/>
      </c>
      <c r="U361" s="25" t="str">
        <f t="shared" si="83"/>
        <v/>
      </c>
    </row>
    <row r="362" spans="2:21" ht="16.5" x14ac:dyDescent="0.3">
      <c r="B362" s="51"/>
      <c r="C362" s="51" t="str">
        <f>IF(B362="","",VLOOKUP(B362,LISTAS!$F$5:$G$1006,2,0))</f>
        <v/>
      </c>
      <c r="D362" s="52"/>
      <c r="E362" s="52"/>
      <c r="F362" s="52" t="str">
        <f t="shared" si="73"/>
        <v/>
      </c>
      <c r="G362" s="5"/>
      <c r="H362" s="48" t="str">
        <f t="shared" si="76"/>
        <v/>
      </c>
      <c r="I362" s="63" t="str">
        <f t="shared" si="77"/>
        <v/>
      </c>
      <c r="J362" s="63" t="str">
        <f t="shared" si="77"/>
        <v/>
      </c>
      <c r="K362" s="48" t="str">
        <f t="shared" si="74"/>
        <v/>
      </c>
      <c r="L362" s="67" t="str">
        <f t="shared" si="75"/>
        <v/>
      </c>
      <c r="M362" s="48" t="str">
        <f t="shared" si="78"/>
        <v/>
      </c>
      <c r="N362" s="49">
        <v>39</v>
      </c>
      <c r="O362" s="28"/>
      <c r="P362" s="47" t="str">
        <f t="shared" si="79"/>
        <v/>
      </c>
      <c r="Q362" s="24" t="str">
        <f t="shared" si="80"/>
        <v/>
      </c>
      <c r="R362" s="24" t="str">
        <f>IF($L362="","",VLOOKUP(Q362,LISTAS!$F$5:$G$1006,2,0))</f>
        <v/>
      </c>
      <c r="S362" s="36" t="str">
        <f t="shared" si="81"/>
        <v/>
      </c>
      <c r="T362" s="25" t="str">
        <f t="shared" si="82"/>
        <v/>
      </c>
      <c r="U362" s="25" t="str">
        <f t="shared" si="83"/>
        <v/>
      </c>
    </row>
    <row r="363" spans="2:21" ht="16.5" x14ac:dyDescent="0.3">
      <c r="B363" s="51"/>
      <c r="C363" s="51" t="str">
        <f>IF(B363="","",VLOOKUP(B363,LISTAS!$F$5:$G$1006,2,0))</f>
        <v/>
      </c>
      <c r="D363" s="52"/>
      <c r="E363" s="52"/>
      <c r="F363" s="52" t="str">
        <f t="shared" si="73"/>
        <v/>
      </c>
      <c r="G363" s="5"/>
      <c r="H363" s="48" t="str">
        <f t="shared" si="76"/>
        <v/>
      </c>
      <c r="I363" s="63" t="str">
        <f t="shared" si="77"/>
        <v/>
      </c>
      <c r="J363" s="63" t="str">
        <f t="shared" si="77"/>
        <v/>
      </c>
      <c r="K363" s="48" t="str">
        <f t="shared" si="74"/>
        <v/>
      </c>
      <c r="L363" s="67" t="str">
        <f t="shared" si="75"/>
        <v/>
      </c>
      <c r="M363" s="48" t="str">
        <f t="shared" si="78"/>
        <v/>
      </c>
      <c r="N363" s="49">
        <v>40</v>
      </c>
      <c r="O363" s="28"/>
      <c r="P363" s="47" t="str">
        <f t="shared" si="79"/>
        <v/>
      </c>
      <c r="Q363" s="24" t="str">
        <f t="shared" si="80"/>
        <v/>
      </c>
      <c r="R363" s="24" t="str">
        <f>IF($L363="","",VLOOKUP(Q363,LISTAS!$F$5:$G$1006,2,0))</f>
        <v/>
      </c>
      <c r="S363" s="36" t="str">
        <f t="shared" si="81"/>
        <v/>
      </c>
      <c r="T363" s="25" t="str">
        <f t="shared" si="82"/>
        <v/>
      </c>
      <c r="U363" s="25" t="str">
        <f t="shared" si="83"/>
        <v/>
      </c>
    </row>
    <row r="364" spans="2:21" ht="16.5" x14ac:dyDescent="0.3">
      <c r="B364" s="51"/>
      <c r="C364" s="51" t="str">
        <f>IF(B364="","",VLOOKUP(B364,LISTAS!$F$5:$G$1006,2,0))</f>
        <v/>
      </c>
      <c r="D364" s="52"/>
      <c r="E364" s="52"/>
      <c r="F364" s="52" t="str">
        <f t="shared" si="73"/>
        <v/>
      </c>
      <c r="G364" s="5"/>
      <c r="H364" s="48" t="str">
        <f t="shared" si="76"/>
        <v/>
      </c>
      <c r="I364" s="63" t="str">
        <f t="shared" si="77"/>
        <v/>
      </c>
      <c r="J364" s="63" t="str">
        <f t="shared" si="77"/>
        <v/>
      </c>
      <c r="K364" s="48" t="str">
        <f t="shared" si="74"/>
        <v/>
      </c>
      <c r="L364" s="67" t="str">
        <f t="shared" si="75"/>
        <v/>
      </c>
      <c r="M364" s="48" t="str">
        <f t="shared" si="78"/>
        <v/>
      </c>
      <c r="N364" s="49">
        <v>41</v>
      </c>
      <c r="O364" s="28"/>
      <c r="P364" s="47" t="str">
        <f t="shared" si="79"/>
        <v/>
      </c>
      <c r="Q364" s="24" t="str">
        <f t="shared" si="80"/>
        <v/>
      </c>
      <c r="R364" s="24" t="str">
        <f>IF($L364="","",VLOOKUP(Q364,LISTAS!$F$5:$G$1006,2,0))</f>
        <v/>
      </c>
      <c r="S364" s="36" t="str">
        <f t="shared" si="81"/>
        <v/>
      </c>
      <c r="T364" s="25" t="str">
        <f t="shared" si="82"/>
        <v/>
      </c>
      <c r="U364" s="25" t="str">
        <f t="shared" si="83"/>
        <v/>
      </c>
    </row>
    <row r="365" spans="2:21" ht="16.5" x14ac:dyDescent="0.3">
      <c r="B365" s="51"/>
      <c r="C365" s="51" t="str">
        <f>IF(B365="","",VLOOKUP(B365,LISTAS!$F$5:$G$1006,2,0))</f>
        <v/>
      </c>
      <c r="D365" s="52"/>
      <c r="E365" s="52"/>
      <c r="F365" s="52" t="str">
        <f t="shared" si="73"/>
        <v/>
      </c>
      <c r="G365" s="5"/>
      <c r="H365" s="48" t="str">
        <f t="shared" si="76"/>
        <v/>
      </c>
      <c r="I365" s="63" t="str">
        <f t="shared" si="77"/>
        <v/>
      </c>
      <c r="J365" s="63" t="str">
        <f t="shared" si="77"/>
        <v/>
      </c>
      <c r="K365" s="48" t="str">
        <f t="shared" si="74"/>
        <v/>
      </c>
      <c r="L365" s="67" t="str">
        <f t="shared" si="75"/>
        <v/>
      </c>
      <c r="M365" s="48" t="str">
        <f t="shared" si="78"/>
        <v/>
      </c>
      <c r="N365" s="49">
        <v>42</v>
      </c>
      <c r="O365" s="28"/>
      <c r="P365" s="47" t="str">
        <f t="shared" si="79"/>
        <v/>
      </c>
      <c r="Q365" s="24" t="str">
        <f t="shared" si="80"/>
        <v/>
      </c>
      <c r="R365" s="24" t="str">
        <f>IF($L365="","",VLOOKUP(Q365,LISTAS!$F$5:$G$1006,2,0))</f>
        <v/>
      </c>
      <c r="S365" s="36" t="str">
        <f t="shared" si="81"/>
        <v/>
      </c>
      <c r="T365" s="25" t="str">
        <f t="shared" si="82"/>
        <v/>
      </c>
      <c r="U365" s="25" t="str">
        <f t="shared" si="83"/>
        <v/>
      </c>
    </row>
    <row r="366" spans="2:21" ht="16.5" x14ac:dyDescent="0.3">
      <c r="B366" s="51"/>
      <c r="C366" s="51" t="str">
        <f>IF(B366="","",VLOOKUP(B366,LISTAS!$F$5:$G$1006,2,0))</f>
        <v/>
      </c>
      <c r="D366" s="52"/>
      <c r="E366" s="52"/>
      <c r="F366" s="52" t="str">
        <f t="shared" si="73"/>
        <v/>
      </c>
      <c r="G366" s="5"/>
      <c r="H366" s="48" t="str">
        <f t="shared" si="76"/>
        <v/>
      </c>
      <c r="I366" s="63" t="str">
        <f t="shared" si="77"/>
        <v/>
      </c>
      <c r="J366" s="63" t="str">
        <f t="shared" si="77"/>
        <v/>
      </c>
      <c r="K366" s="48" t="str">
        <f t="shared" si="74"/>
        <v/>
      </c>
      <c r="L366" s="67" t="str">
        <f t="shared" si="75"/>
        <v/>
      </c>
      <c r="M366" s="48" t="str">
        <f t="shared" si="78"/>
        <v/>
      </c>
      <c r="N366" s="49">
        <v>43</v>
      </c>
      <c r="O366" s="28"/>
      <c r="P366" s="47" t="str">
        <f t="shared" si="79"/>
        <v/>
      </c>
      <c r="Q366" s="24" t="str">
        <f t="shared" si="80"/>
        <v/>
      </c>
      <c r="R366" s="24" t="str">
        <f>IF($L366="","",VLOOKUP(Q366,LISTAS!$F$5:$G$1006,2,0))</f>
        <v/>
      </c>
      <c r="S366" s="36" t="str">
        <f t="shared" si="81"/>
        <v/>
      </c>
      <c r="T366" s="25" t="str">
        <f t="shared" si="82"/>
        <v/>
      </c>
      <c r="U366" s="25" t="str">
        <f t="shared" si="83"/>
        <v/>
      </c>
    </row>
    <row r="367" spans="2:21" ht="16.5" x14ac:dyDescent="0.3">
      <c r="B367" s="51"/>
      <c r="C367" s="51" t="str">
        <f>IF(B367="","",VLOOKUP(B367,LISTAS!$F$5:$G$1006,2,0))</f>
        <v/>
      </c>
      <c r="D367" s="52"/>
      <c r="E367" s="52"/>
      <c r="F367" s="52" t="str">
        <f t="shared" si="73"/>
        <v/>
      </c>
      <c r="G367" s="5"/>
      <c r="H367" s="48" t="str">
        <f t="shared" si="76"/>
        <v/>
      </c>
      <c r="I367" s="63" t="str">
        <f t="shared" si="77"/>
        <v/>
      </c>
      <c r="J367" s="63" t="str">
        <f t="shared" si="77"/>
        <v/>
      </c>
      <c r="K367" s="48" t="str">
        <f t="shared" si="74"/>
        <v/>
      </c>
      <c r="L367" s="67" t="str">
        <f t="shared" si="75"/>
        <v/>
      </c>
      <c r="M367" s="48" t="str">
        <f t="shared" si="78"/>
        <v/>
      </c>
      <c r="N367" s="49">
        <v>44</v>
      </c>
      <c r="O367" s="28"/>
      <c r="P367" s="47" t="str">
        <f t="shared" si="79"/>
        <v/>
      </c>
      <c r="Q367" s="24" t="str">
        <f t="shared" si="80"/>
        <v/>
      </c>
      <c r="R367" s="24" t="str">
        <f>IF($L367="","",VLOOKUP(Q367,LISTAS!$F$5:$G$1006,2,0))</f>
        <v/>
      </c>
      <c r="S367" s="36" t="str">
        <f t="shared" si="81"/>
        <v/>
      </c>
      <c r="T367" s="25" t="str">
        <f t="shared" si="82"/>
        <v/>
      </c>
      <c r="U367" s="25" t="str">
        <f t="shared" si="83"/>
        <v/>
      </c>
    </row>
    <row r="368" spans="2:21" ht="16.5" x14ac:dyDescent="0.3">
      <c r="B368" s="51"/>
      <c r="C368" s="51" t="str">
        <f>IF(B368="","",VLOOKUP(B368,LISTAS!$F$5:$G$1006,2,0))</f>
        <v/>
      </c>
      <c r="D368" s="52"/>
      <c r="E368" s="52"/>
      <c r="F368" s="52" t="str">
        <f t="shared" si="73"/>
        <v/>
      </c>
      <c r="G368" s="5"/>
      <c r="H368" s="48" t="str">
        <f t="shared" si="76"/>
        <v/>
      </c>
      <c r="I368" s="63" t="str">
        <f t="shared" si="77"/>
        <v/>
      </c>
      <c r="J368" s="63" t="str">
        <f t="shared" si="77"/>
        <v/>
      </c>
      <c r="K368" s="48" t="str">
        <f t="shared" si="74"/>
        <v/>
      </c>
      <c r="L368" s="67" t="str">
        <f t="shared" si="75"/>
        <v/>
      </c>
      <c r="M368" s="48" t="str">
        <f t="shared" si="78"/>
        <v/>
      </c>
      <c r="N368" s="49">
        <v>45</v>
      </c>
      <c r="O368" s="28"/>
      <c r="P368" s="47" t="str">
        <f t="shared" si="79"/>
        <v/>
      </c>
      <c r="Q368" s="24" t="str">
        <f t="shared" si="80"/>
        <v/>
      </c>
      <c r="R368" s="24" t="str">
        <f>IF($L368="","",VLOOKUP(Q368,LISTAS!$F$5:$G$1006,2,0))</f>
        <v/>
      </c>
      <c r="S368" s="36" t="str">
        <f t="shared" si="81"/>
        <v/>
      </c>
      <c r="T368" s="25" t="str">
        <f t="shared" si="82"/>
        <v/>
      </c>
      <c r="U368" s="25" t="str">
        <f t="shared" si="83"/>
        <v/>
      </c>
    </row>
    <row r="369" spans="2:21" ht="16.5" x14ac:dyDescent="0.3">
      <c r="B369" s="51"/>
      <c r="C369" s="51" t="str">
        <f>IF(B369="","",VLOOKUP(B369,LISTAS!$F$5:$G$1006,2,0))</f>
        <v/>
      </c>
      <c r="D369" s="52"/>
      <c r="E369" s="52"/>
      <c r="F369" s="52" t="str">
        <f t="shared" si="73"/>
        <v/>
      </c>
      <c r="G369" s="5"/>
      <c r="H369" s="48" t="str">
        <f t="shared" si="76"/>
        <v/>
      </c>
      <c r="I369" s="63" t="str">
        <f t="shared" si="77"/>
        <v/>
      </c>
      <c r="J369" s="63" t="str">
        <f t="shared" si="77"/>
        <v/>
      </c>
      <c r="K369" s="48" t="str">
        <f t="shared" si="74"/>
        <v/>
      </c>
      <c r="L369" s="67" t="str">
        <f t="shared" si="75"/>
        <v/>
      </c>
      <c r="M369" s="48" t="str">
        <f t="shared" si="78"/>
        <v/>
      </c>
      <c r="N369" s="49">
        <v>46</v>
      </c>
      <c r="O369" s="28"/>
      <c r="P369" s="47" t="str">
        <f t="shared" si="79"/>
        <v/>
      </c>
      <c r="Q369" s="24" t="str">
        <f t="shared" si="80"/>
        <v/>
      </c>
      <c r="R369" s="24" t="str">
        <f>IF($L369="","",VLOOKUP(Q369,LISTAS!$F$5:$G$1006,2,0))</f>
        <v/>
      </c>
      <c r="S369" s="36" t="str">
        <f t="shared" si="81"/>
        <v/>
      </c>
      <c r="T369" s="25" t="str">
        <f t="shared" si="82"/>
        <v/>
      </c>
      <c r="U369" s="25" t="str">
        <f t="shared" si="83"/>
        <v/>
      </c>
    </row>
    <row r="370" spans="2:21" ht="16.5" x14ac:dyDescent="0.3">
      <c r="B370" s="51"/>
      <c r="C370" s="51" t="str">
        <f>IF(B370="","",VLOOKUP(B370,LISTAS!$F$5:$G$1006,2,0))</f>
        <v/>
      </c>
      <c r="D370" s="52"/>
      <c r="E370" s="52"/>
      <c r="F370" s="52" t="str">
        <f t="shared" si="73"/>
        <v/>
      </c>
      <c r="G370" s="5"/>
      <c r="H370" s="48" t="str">
        <f t="shared" si="76"/>
        <v/>
      </c>
      <c r="I370" s="63" t="str">
        <f t="shared" si="77"/>
        <v/>
      </c>
      <c r="J370" s="63" t="str">
        <f t="shared" si="77"/>
        <v/>
      </c>
      <c r="K370" s="48" t="str">
        <f t="shared" si="74"/>
        <v/>
      </c>
      <c r="L370" s="67" t="str">
        <f t="shared" si="75"/>
        <v/>
      </c>
      <c r="M370" s="48" t="str">
        <f t="shared" si="78"/>
        <v/>
      </c>
      <c r="N370" s="49">
        <v>47</v>
      </c>
      <c r="O370" s="28"/>
      <c r="P370" s="47" t="str">
        <f t="shared" si="79"/>
        <v/>
      </c>
      <c r="Q370" s="24" t="str">
        <f t="shared" si="80"/>
        <v/>
      </c>
      <c r="R370" s="24" t="str">
        <f>IF($L370="","",VLOOKUP(Q370,LISTAS!$F$5:$G$1006,2,0))</f>
        <v/>
      </c>
      <c r="S370" s="36" t="str">
        <f t="shared" si="81"/>
        <v/>
      </c>
      <c r="T370" s="25" t="str">
        <f t="shared" si="82"/>
        <v/>
      </c>
      <c r="U370" s="25" t="str">
        <f t="shared" si="83"/>
        <v/>
      </c>
    </row>
    <row r="371" spans="2:21" ht="16.5" x14ac:dyDescent="0.3">
      <c r="B371" s="51"/>
      <c r="C371" s="51" t="str">
        <f>IF(B371="","",VLOOKUP(B371,LISTAS!$F$5:$G$1006,2,0))</f>
        <v/>
      </c>
      <c r="D371" s="52"/>
      <c r="E371" s="52"/>
      <c r="F371" s="52" t="str">
        <f t="shared" si="73"/>
        <v/>
      </c>
      <c r="G371" s="5"/>
      <c r="H371" s="48" t="str">
        <f t="shared" si="76"/>
        <v/>
      </c>
      <c r="I371" s="63" t="str">
        <f t="shared" si="77"/>
        <v/>
      </c>
      <c r="J371" s="63" t="str">
        <f t="shared" si="77"/>
        <v/>
      </c>
      <c r="K371" s="48" t="str">
        <f t="shared" si="74"/>
        <v/>
      </c>
      <c r="L371" s="67" t="str">
        <f t="shared" si="75"/>
        <v/>
      </c>
      <c r="M371" s="48" t="str">
        <f t="shared" si="78"/>
        <v/>
      </c>
      <c r="N371" s="49">
        <v>48</v>
      </c>
      <c r="O371" s="28"/>
      <c r="P371" s="47" t="str">
        <f t="shared" si="79"/>
        <v/>
      </c>
      <c r="Q371" s="24" t="str">
        <f t="shared" si="80"/>
        <v/>
      </c>
      <c r="R371" s="24" t="str">
        <f>IF($L371="","",VLOOKUP(Q371,LISTAS!$F$5:$G$1006,2,0))</f>
        <v/>
      </c>
      <c r="S371" s="36" t="str">
        <f t="shared" si="81"/>
        <v/>
      </c>
      <c r="T371" s="25" t="str">
        <f t="shared" si="82"/>
        <v/>
      </c>
      <c r="U371" s="25" t="str">
        <f t="shared" si="83"/>
        <v/>
      </c>
    </row>
    <row r="372" spans="2:21" ht="16.5" x14ac:dyDescent="0.3">
      <c r="B372" s="51"/>
      <c r="C372" s="51" t="str">
        <f>IF(B372="","",VLOOKUP(B372,LISTAS!$F$5:$G$1006,2,0))</f>
        <v/>
      </c>
      <c r="D372" s="52"/>
      <c r="E372" s="52"/>
      <c r="F372" s="52" t="str">
        <f t="shared" si="73"/>
        <v/>
      </c>
      <c r="G372" s="5"/>
      <c r="H372" s="48" t="str">
        <f t="shared" si="76"/>
        <v/>
      </c>
      <c r="I372" s="63" t="str">
        <f t="shared" si="77"/>
        <v/>
      </c>
      <c r="J372" s="63" t="str">
        <f t="shared" si="77"/>
        <v/>
      </c>
      <c r="K372" s="48" t="str">
        <f t="shared" si="74"/>
        <v/>
      </c>
      <c r="L372" s="67" t="str">
        <f t="shared" si="75"/>
        <v/>
      </c>
      <c r="M372" s="48" t="str">
        <f t="shared" si="78"/>
        <v/>
      </c>
      <c r="N372" s="49">
        <v>49</v>
      </c>
      <c r="O372" s="28"/>
      <c r="P372" s="47" t="str">
        <f t="shared" si="79"/>
        <v/>
      </c>
      <c r="Q372" s="24" t="str">
        <f t="shared" si="80"/>
        <v/>
      </c>
      <c r="R372" s="24" t="str">
        <f>IF($L372="","",VLOOKUP(Q372,LISTAS!$F$5:$G$1006,2,0))</f>
        <v/>
      </c>
      <c r="S372" s="36" t="str">
        <f t="shared" si="81"/>
        <v/>
      </c>
      <c r="T372" s="25" t="str">
        <f t="shared" si="82"/>
        <v/>
      </c>
      <c r="U372" s="25" t="str">
        <f t="shared" si="83"/>
        <v/>
      </c>
    </row>
    <row r="373" spans="2:21" ht="16.5" x14ac:dyDescent="0.3">
      <c r="B373" s="51"/>
      <c r="C373" s="51" t="str">
        <f>IF(B373="","",VLOOKUP(B373,LISTAS!$F$5:$G$1006,2,0))</f>
        <v/>
      </c>
      <c r="D373" s="52"/>
      <c r="E373" s="52"/>
      <c r="F373" s="52" t="str">
        <f t="shared" si="73"/>
        <v/>
      </c>
      <c r="G373" s="5"/>
      <c r="H373" s="48" t="str">
        <f t="shared" si="76"/>
        <v/>
      </c>
      <c r="I373" s="63" t="str">
        <f t="shared" si="77"/>
        <v/>
      </c>
      <c r="J373" s="63" t="str">
        <f t="shared" si="77"/>
        <v/>
      </c>
      <c r="K373" s="48" t="str">
        <f t="shared" si="74"/>
        <v/>
      </c>
      <c r="L373" s="67" t="str">
        <f t="shared" si="75"/>
        <v/>
      </c>
      <c r="M373" s="48" t="str">
        <f t="shared" si="78"/>
        <v/>
      </c>
      <c r="N373" s="49">
        <v>50</v>
      </c>
      <c r="O373" s="28"/>
      <c r="P373" s="47" t="str">
        <f t="shared" si="79"/>
        <v/>
      </c>
      <c r="Q373" s="24" t="str">
        <f t="shared" si="80"/>
        <v/>
      </c>
      <c r="R373" s="24" t="str">
        <f>IF($L373="","",VLOOKUP(Q373,LISTAS!$F$5:$G$1006,2,0))</f>
        <v/>
      </c>
      <c r="S373" s="36" t="str">
        <f t="shared" si="81"/>
        <v/>
      </c>
      <c r="T373" s="25" t="str">
        <f t="shared" si="82"/>
        <v/>
      </c>
      <c r="U373" s="25" t="str">
        <f t="shared" si="83"/>
        <v/>
      </c>
    </row>
    <row r="374" spans="2:21" ht="16.5" x14ac:dyDescent="0.3">
      <c r="B374" s="51"/>
      <c r="C374" s="51" t="str">
        <f>IF(B374="","",VLOOKUP(B374,LISTAS!$F$5:$G$1006,2,0))</f>
        <v/>
      </c>
      <c r="D374" s="52"/>
      <c r="E374" s="52"/>
      <c r="F374" s="52" t="str">
        <f t="shared" si="73"/>
        <v/>
      </c>
      <c r="G374" s="5"/>
      <c r="H374" s="48" t="str">
        <f t="shared" si="76"/>
        <v/>
      </c>
      <c r="I374" s="63" t="str">
        <f t="shared" si="77"/>
        <v/>
      </c>
      <c r="J374" s="63" t="str">
        <f t="shared" si="77"/>
        <v/>
      </c>
      <c r="K374" s="48" t="str">
        <f t="shared" si="74"/>
        <v/>
      </c>
      <c r="L374" s="67" t="str">
        <f t="shared" si="75"/>
        <v/>
      </c>
      <c r="M374" s="48" t="str">
        <f t="shared" si="78"/>
        <v/>
      </c>
      <c r="N374" s="49">
        <v>51</v>
      </c>
      <c r="O374" s="28"/>
      <c r="P374" s="47" t="str">
        <f t="shared" si="79"/>
        <v/>
      </c>
      <c r="Q374" s="24" t="str">
        <f t="shared" si="80"/>
        <v/>
      </c>
      <c r="R374" s="24" t="str">
        <f>IF($L374="","",VLOOKUP(Q374,LISTAS!$F$5:$G$1006,2,0))</f>
        <v/>
      </c>
      <c r="S374" s="36" t="str">
        <f t="shared" si="81"/>
        <v/>
      </c>
      <c r="T374" s="25" t="str">
        <f t="shared" si="82"/>
        <v/>
      </c>
      <c r="U374" s="25" t="str">
        <f t="shared" si="83"/>
        <v/>
      </c>
    </row>
    <row r="375" spans="2:21" ht="16.5" x14ac:dyDescent="0.3">
      <c r="B375" s="51"/>
      <c r="C375" s="51" t="str">
        <f>IF(B375="","",VLOOKUP(B375,LISTAS!$F$5:$G$1006,2,0))</f>
        <v/>
      </c>
      <c r="D375" s="52"/>
      <c r="E375" s="52"/>
      <c r="F375" s="52" t="str">
        <f t="shared" si="73"/>
        <v/>
      </c>
      <c r="G375" s="5"/>
      <c r="H375" s="48" t="str">
        <f t="shared" si="76"/>
        <v/>
      </c>
      <c r="I375" s="63" t="str">
        <f t="shared" si="77"/>
        <v/>
      </c>
      <c r="J375" s="63" t="str">
        <f t="shared" si="77"/>
        <v/>
      </c>
      <c r="K375" s="48" t="str">
        <f t="shared" si="74"/>
        <v/>
      </c>
      <c r="L375" s="67" t="str">
        <f t="shared" si="75"/>
        <v/>
      </c>
      <c r="M375" s="48" t="str">
        <f t="shared" si="78"/>
        <v/>
      </c>
      <c r="N375" s="49">
        <v>52</v>
      </c>
      <c r="O375" s="28"/>
      <c r="P375" s="47" t="str">
        <f t="shared" si="79"/>
        <v/>
      </c>
      <c r="Q375" s="24" t="str">
        <f t="shared" si="80"/>
        <v/>
      </c>
      <c r="R375" s="24" t="str">
        <f>IF($L375="","",VLOOKUP(Q375,LISTAS!$F$5:$G$1006,2,0))</f>
        <v/>
      </c>
      <c r="S375" s="36" t="str">
        <f t="shared" si="81"/>
        <v/>
      </c>
      <c r="T375" s="25" t="str">
        <f t="shared" si="82"/>
        <v/>
      </c>
      <c r="U375" s="25" t="str">
        <f t="shared" si="83"/>
        <v/>
      </c>
    </row>
    <row r="376" spans="2:21" ht="16.5" x14ac:dyDescent="0.3">
      <c r="B376" s="51"/>
      <c r="C376" s="51" t="str">
        <f>IF(B376="","",VLOOKUP(B376,LISTAS!$F$5:$G$1006,2,0))</f>
        <v/>
      </c>
      <c r="D376" s="52"/>
      <c r="E376" s="52"/>
      <c r="F376" s="52" t="str">
        <f t="shared" si="73"/>
        <v/>
      </c>
      <c r="G376" s="5"/>
      <c r="H376" s="48" t="str">
        <f t="shared" si="76"/>
        <v/>
      </c>
      <c r="I376" s="63" t="str">
        <f t="shared" si="77"/>
        <v/>
      </c>
      <c r="J376" s="63" t="str">
        <f t="shared" si="77"/>
        <v/>
      </c>
      <c r="K376" s="48" t="str">
        <f t="shared" si="74"/>
        <v/>
      </c>
      <c r="L376" s="67" t="str">
        <f t="shared" si="75"/>
        <v/>
      </c>
      <c r="M376" s="48" t="str">
        <f t="shared" si="78"/>
        <v/>
      </c>
      <c r="N376" s="49">
        <v>53</v>
      </c>
      <c r="O376" s="28"/>
      <c r="P376" s="47" t="str">
        <f t="shared" si="79"/>
        <v/>
      </c>
      <c r="Q376" s="24" t="str">
        <f t="shared" si="80"/>
        <v/>
      </c>
      <c r="R376" s="24" t="str">
        <f>IF($L376="","",VLOOKUP(Q376,LISTAS!$F$5:$G$1006,2,0))</f>
        <v/>
      </c>
      <c r="S376" s="36" t="str">
        <f t="shared" si="81"/>
        <v/>
      </c>
      <c r="T376" s="25" t="str">
        <f t="shared" si="82"/>
        <v/>
      </c>
      <c r="U376" s="25" t="str">
        <f t="shared" si="83"/>
        <v/>
      </c>
    </row>
    <row r="377" spans="2:21" ht="16.5" x14ac:dyDescent="0.3">
      <c r="B377" s="51"/>
      <c r="C377" s="51" t="str">
        <f>IF(B377="","",VLOOKUP(B377,LISTAS!$F$5:$G$1006,2,0))</f>
        <v/>
      </c>
      <c r="D377" s="52"/>
      <c r="E377" s="52"/>
      <c r="F377" s="52" t="str">
        <f t="shared" si="73"/>
        <v/>
      </c>
      <c r="G377" s="5"/>
      <c r="H377" s="48" t="str">
        <f t="shared" si="76"/>
        <v/>
      </c>
      <c r="I377" s="63" t="str">
        <f t="shared" si="77"/>
        <v/>
      </c>
      <c r="J377" s="63" t="str">
        <f t="shared" si="77"/>
        <v/>
      </c>
      <c r="K377" s="48" t="str">
        <f t="shared" si="74"/>
        <v/>
      </c>
      <c r="L377" s="67" t="str">
        <f t="shared" si="75"/>
        <v/>
      </c>
      <c r="M377" s="48" t="str">
        <f t="shared" si="78"/>
        <v/>
      </c>
      <c r="N377" s="49">
        <v>54</v>
      </c>
      <c r="O377" s="28"/>
      <c r="P377" s="47" t="str">
        <f t="shared" si="79"/>
        <v/>
      </c>
      <c r="Q377" s="24" t="str">
        <f t="shared" si="80"/>
        <v/>
      </c>
      <c r="R377" s="24" t="str">
        <f>IF($L377="","",VLOOKUP(Q377,LISTAS!$F$5:$G$1006,2,0))</f>
        <v/>
      </c>
      <c r="S377" s="36" t="str">
        <f t="shared" si="81"/>
        <v/>
      </c>
      <c r="T377" s="25" t="str">
        <f t="shared" si="82"/>
        <v/>
      </c>
      <c r="U377" s="25" t="str">
        <f t="shared" si="83"/>
        <v/>
      </c>
    </row>
    <row r="378" spans="2:21" ht="16.5" x14ac:dyDescent="0.3">
      <c r="B378" s="51"/>
      <c r="C378" s="51" t="str">
        <f>IF(B378="","",VLOOKUP(B378,LISTAS!$F$5:$G$1006,2,0))</f>
        <v/>
      </c>
      <c r="D378" s="52"/>
      <c r="E378" s="52"/>
      <c r="F378" s="52" t="str">
        <f t="shared" si="73"/>
        <v/>
      </c>
      <c r="G378" s="5"/>
      <c r="H378" s="48" t="str">
        <f t="shared" si="76"/>
        <v/>
      </c>
      <c r="I378" s="63" t="str">
        <f t="shared" si="77"/>
        <v/>
      </c>
      <c r="J378" s="63" t="str">
        <f t="shared" si="77"/>
        <v/>
      </c>
      <c r="K378" s="48" t="str">
        <f t="shared" si="74"/>
        <v/>
      </c>
      <c r="L378" s="67" t="str">
        <f t="shared" si="75"/>
        <v/>
      </c>
      <c r="M378" s="48" t="str">
        <f t="shared" si="78"/>
        <v/>
      </c>
      <c r="N378" s="49">
        <v>55</v>
      </c>
      <c r="O378" s="28"/>
      <c r="P378" s="47" t="str">
        <f t="shared" si="79"/>
        <v/>
      </c>
      <c r="Q378" s="24" t="str">
        <f t="shared" si="80"/>
        <v/>
      </c>
      <c r="R378" s="24" t="str">
        <f>IF($L378="","",VLOOKUP(Q378,LISTAS!$F$5:$G$1006,2,0))</f>
        <v/>
      </c>
      <c r="S378" s="36" t="str">
        <f t="shared" si="81"/>
        <v/>
      </c>
      <c r="T378" s="25" t="str">
        <f t="shared" si="82"/>
        <v/>
      </c>
      <c r="U378" s="25" t="str">
        <f t="shared" si="83"/>
        <v/>
      </c>
    </row>
    <row r="379" spans="2:21" ht="16.5" x14ac:dyDescent="0.3">
      <c r="B379" s="51"/>
      <c r="C379" s="51" t="str">
        <f>IF(B379="","",VLOOKUP(B379,LISTAS!$F$5:$G$1006,2,0))</f>
        <v/>
      </c>
      <c r="D379" s="52"/>
      <c r="E379" s="52"/>
      <c r="F379" s="52" t="str">
        <f t="shared" si="73"/>
        <v/>
      </c>
      <c r="G379" s="5"/>
      <c r="H379" s="48" t="str">
        <f t="shared" si="76"/>
        <v/>
      </c>
      <c r="I379" s="63" t="str">
        <f t="shared" si="77"/>
        <v/>
      </c>
      <c r="J379" s="63" t="str">
        <f t="shared" si="77"/>
        <v/>
      </c>
      <c r="K379" s="48" t="str">
        <f t="shared" si="74"/>
        <v/>
      </c>
      <c r="L379" s="67" t="str">
        <f t="shared" si="75"/>
        <v/>
      </c>
      <c r="M379" s="48" t="str">
        <f t="shared" si="78"/>
        <v/>
      </c>
      <c r="N379" s="49">
        <v>56</v>
      </c>
      <c r="O379" s="28"/>
      <c r="P379" s="47" t="str">
        <f t="shared" si="79"/>
        <v/>
      </c>
      <c r="Q379" s="24" t="str">
        <f t="shared" si="80"/>
        <v/>
      </c>
      <c r="R379" s="24" t="str">
        <f>IF($L379="","",VLOOKUP(Q379,LISTAS!$F$5:$G$1006,2,0))</f>
        <v/>
      </c>
      <c r="S379" s="36" t="str">
        <f t="shared" si="81"/>
        <v/>
      </c>
      <c r="T379" s="25" t="str">
        <f t="shared" si="82"/>
        <v/>
      </c>
      <c r="U379" s="25" t="str">
        <f t="shared" si="83"/>
        <v/>
      </c>
    </row>
    <row r="380" spans="2:21" ht="16.5" x14ac:dyDescent="0.3">
      <c r="B380" s="51"/>
      <c r="C380" s="51" t="str">
        <f>IF(B380="","",VLOOKUP(B380,LISTAS!$F$5:$G$1006,2,0))</f>
        <v/>
      </c>
      <c r="D380" s="52"/>
      <c r="E380" s="52"/>
      <c r="F380" s="52" t="str">
        <f t="shared" si="73"/>
        <v/>
      </c>
      <c r="G380" s="5"/>
      <c r="H380" s="48" t="str">
        <f t="shared" si="76"/>
        <v/>
      </c>
      <c r="I380" s="63" t="str">
        <f t="shared" si="77"/>
        <v/>
      </c>
      <c r="J380" s="63" t="str">
        <f t="shared" si="77"/>
        <v/>
      </c>
      <c r="K380" s="48" t="str">
        <f t="shared" si="74"/>
        <v/>
      </c>
      <c r="L380" s="67" t="str">
        <f t="shared" si="75"/>
        <v/>
      </c>
      <c r="M380" s="48" t="str">
        <f t="shared" si="78"/>
        <v/>
      </c>
      <c r="N380" s="49">
        <v>57</v>
      </c>
      <c r="O380" s="28"/>
      <c r="P380" s="47" t="str">
        <f t="shared" si="79"/>
        <v/>
      </c>
      <c r="Q380" s="24" t="str">
        <f t="shared" si="80"/>
        <v/>
      </c>
      <c r="R380" s="24" t="str">
        <f>IF($L380="","",VLOOKUP(Q380,LISTAS!$F$5:$G$1006,2,0))</f>
        <v/>
      </c>
      <c r="S380" s="36" t="str">
        <f t="shared" si="81"/>
        <v/>
      </c>
      <c r="T380" s="25" t="str">
        <f t="shared" si="82"/>
        <v/>
      </c>
      <c r="U380" s="25" t="str">
        <f t="shared" si="83"/>
        <v/>
      </c>
    </row>
    <row r="381" spans="2:21" ht="16.5" x14ac:dyDescent="0.3">
      <c r="B381" s="51"/>
      <c r="C381" s="51" t="str">
        <f>IF(B381="","",VLOOKUP(B381,LISTAS!$F$5:$G$1006,2,0))</f>
        <v/>
      </c>
      <c r="D381" s="52"/>
      <c r="E381" s="52"/>
      <c r="F381" s="52" t="str">
        <f t="shared" si="73"/>
        <v/>
      </c>
      <c r="G381" s="5"/>
      <c r="H381" s="48" t="str">
        <f t="shared" si="76"/>
        <v/>
      </c>
      <c r="I381" s="63" t="str">
        <f t="shared" si="77"/>
        <v/>
      </c>
      <c r="J381" s="63" t="str">
        <f t="shared" si="77"/>
        <v/>
      </c>
      <c r="K381" s="48" t="str">
        <f t="shared" si="74"/>
        <v/>
      </c>
      <c r="L381" s="67" t="str">
        <f t="shared" si="75"/>
        <v/>
      </c>
      <c r="M381" s="48" t="str">
        <f t="shared" si="78"/>
        <v/>
      </c>
      <c r="N381" s="49">
        <v>58</v>
      </c>
      <c r="O381" s="28"/>
      <c r="P381" s="47" t="str">
        <f t="shared" si="79"/>
        <v/>
      </c>
      <c r="Q381" s="24" t="str">
        <f t="shared" si="80"/>
        <v/>
      </c>
      <c r="R381" s="24" t="str">
        <f>IF($L381="","",VLOOKUP(Q381,LISTAS!$F$5:$G$1006,2,0))</f>
        <v/>
      </c>
      <c r="S381" s="36" t="str">
        <f t="shared" si="81"/>
        <v/>
      </c>
      <c r="T381" s="25" t="str">
        <f t="shared" si="82"/>
        <v/>
      </c>
      <c r="U381" s="25" t="str">
        <f t="shared" si="83"/>
        <v/>
      </c>
    </row>
    <row r="382" spans="2:21" ht="16.5" x14ac:dyDescent="0.3">
      <c r="B382" s="51"/>
      <c r="C382" s="51" t="str">
        <f>IF(B382="","",VLOOKUP(B382,LISTAS!$F$5:$G$1006,2,0))</f>
        <v/>
      </c>
      <c r="D382" s="52"/>
      <c r="E382" s="52"/>
      <c r="F382" s="52" t="str">
        <f t="shared" si="73"/>
        <v/>
      </c>
      <c r="G382" s="5"/>
      <c r="H382" s="48" t="str">
        <f t="shared" si="76"/>
        <v/>
      </c>
      <c r="I382" s="63" t="str">
        <f t="shared" si="77"/>
        <v/>
      </c>
      <c r="J382" s="63" t="str">
        <f t="shared" si="77"/>
        <v/>
      </c>
      <c r="K382" s="48" t="str">
        <f t="shared" si="74"/>
        <v/>
      </c>
      <c r="L382" s="67" t="str">
        <f t="shared" si="75"/>
        <v/>
      </c>
      <c r="M382" s="48" t="str">
        <f t="shared" si="78"/>
        <v/>
      </c>
      <c r="N382" s="49">
        <v>59</v>
      </c>
      <c r="O382" s="28"/>
      <c r="P382" s="47" t="str">
        <f t="shared" si="79"/>
        <v/>
      </c>
      <c r="Q382" s="24" t="str">
        <f t="shared" si="80"/>
        <v/>
      </c>
      <c r="R382" s="24" t="str">
        <f>IF($L382="","",VLOOKUP(Q382,LISTAS!$F$5:$G$1006,2,0))</f>
        <v/>
      </c>
      <c r="S382" s="36" t="str">
        <f t="shared" si="81"/>
        <v/>
      </c>
      <c r="T382" s="25" t="str">
        <f t="shared" si="82"/>
        <v/>
      </c>
      <c r="U382" s="25" t="str">
        <f t="shared" si="83"/>
        <v/>
      </c>
    </row>
    <row r="383" spans="2:21" ht="16.5" x14ac:dyDescent="0.3">
      <c r="B383" s="51"/>
      <c r="C383" s="51" t="str">
        <f>IF(B383="","",VLOOKUP(B383,LISTAS!$F$5:$G$1006,2,0))</f>
        <v/>
      </c>
      <c r="D383" s="52"/>
      <c r="E383" s="52"/>
      <c r="F383" s="52" t="str">
        <f t="shared" si="73"/>
        <v/>
      </c>
      <c r="G383" s="5"/>
      <c r="H383" s="48" t="str">
        <f t="shared" si="76"/>
        <v/>
      </c>
      <c r="I383" s="63" t="str">
        <f t="shared" si="77"/>
        <v/>
      </c>
      <c r="J383" s="63" t="str">
        <f t="shared" si="77"/>
        <v/>
      </c>
      <c r="K383" s="48" t="str">
        <f t="shared" si="74"/>
        <v/>
      </c>
      <c r="L383" s="67" t="str">
        <f t="shared" si="75"/>
        <v/>
      </c>
      <c r="M383" s="48" t="str">
        <f t="shared" si="78"/>
        <v/>
      </c>
      <c r="N383" s="49">
        <v>60</v>
      </c>
      <c r="O383" s="28"/>
      <c r="P383" s="47" t="str">
        <f t="shared" si="79"/>
        <v/>
      </c>
      <c r="Q383" s="24" t="str">
        <f t="shared" si="80"/>
        <v/>
      </c>
      <c r="R383" s="24" t="str">
        <f>IF($L383="","",VLOOKUP(Q383,LISTAS!$F$5:$G$1006,2,0))</f>
        <v/>
      </c>
      <c r="S383" s="36" t="str">
        <f t="shared" si="81"/>
        <v/>
      </c>
      <c r="T383" s="25" t="str">
        <f t="shared" si="82"/>
        <v/>
      </c>
      <c r="U383" s="25" t="str">
        <f t="shared" si="83"/>
        <v/>
      </c>
    </row>
    <row r="384" spans="2:21" ht="16.5" x14ac:dyDescent="0.3">
      <c r="B384" s="51"/>
      <c r="C384" s="51" t="str">
        <f>IF(B384="","",VLOOKUP(B384,LISTAS!$F$5:$G$1006,2,0))</f>
        <v/>
      </c>
      <c r="D384" s="52"/>
      <c r="E384" s="52"/>
      <c r="F384" s="52" t="str">
        <f t="shared" si="73"/>
        <v/>
      </c>
      <c r="G384" s="5"/>
      <c r="H384" s="48" t="str">
        <f t="shared" si="76"/>
        <v/>
      </c>
      <c r="I384" s="63" t="str">
        <f t="shared" si="77"/>
        <v/>
      </c>
      <c r="J384" s="63" t="str">
        <f t="shared" si="77"/>
        <v/>
      </c>
      <c r="K384" s="48" t="str">
        <f t="shared" si="74"/>
        <v/>
      </c>
      <c r="L384" s="67" t="str">
        <f t="shared" si="75"/>
        <v/>
      </c>
      <c r="M384" s="48" t="str">
        <f t="shared" si="78"/>
        <v/>
      </c>
      <c r="N384" s="49">
        <v>61</v>
      </c>
      <c r="O384" s="28"/>
      <c r="P384" s="47" t="str">
        <f t="shared" si="79"/>
        <v/>
      </c>
      <c r="Q384" s="24" t="str">
        <f t="shared" si="80"/>
        <v/>
      </c>
      <c r="R384" s="24" t="str">
        <f>IF($L384="","",VLOOKUP(Q384,LISTAS!$F$5:$G$1006,2,0))</f>
        <v/>
      </c>
      <c r="S384" s="36" t="str">
        <f t="shared" si="81"/>
        <v/>
      </c>
      <c r="T384" s="25" t="str">
        <f t="shared" si="82"/>
        <v/>
      </c>
      <c r="U384" s="25" t="str">
        <f t="shared" si="83"/>
        <v/>
      </c>
    </row>
    <row r="385" spans="2:21" ht="16.5" x14ac:dyDescent="0.3">
      <c r="B385" s="51"/>
      <c r="C385" s="51" t="str">
        <f>IF(B385="","",VLOOKUP(B385,LISTAS!$F$5:$G$1006,2,0))</f>
        <v/>
      </c>
      <c r="D385" s="52"/>
      <c r="E385" s="52"/>
      <c r="F385" s="52" t="str">
        <f t="shared" si="73"/>
        <v/>
      </c>
      <c r="G385" s="5"/>
      <c r="H385" s="48" t="str">
        <f t="shared" si="76"/>
        <v/>
      </c>
      <c r="I385" s="63" t="str">
        <f t="shared" si="77"/>
        <v/>
      </c>
      <c r="J385" s="63" t="str">
        <f t="shared" si="77"/>
        <v/>
      </c>
      <c r="K385" s="48" t="str">
        <f t="shared" si="74"/>
        <v/>
      </c>
      <c r="L385" s="67" t="str">
        <f t="shared" si="75"/>
        <v/>
      </c>
      <c r="M385" s="48" t="str">
        <f t="shared" si="78"/>
        <v/>
      </c>
      <c r="N385" s="49">
        <v>62</v>
      </c>
      <c r="O385" s="28"/>
      <c r="P385" s="47" t="str">
        <f t="shared" si="79"/>
        <v/>
      </c>
      <c r="Q385" s="24" t="str">
        <f t="shared" si="80"/>
        <v/>
      </c>
      <c r="R385" s="24" t="str">
        <f>IF($L385="","",VLOOKUP(Q385,LISTAS!$F$5:$G$1006,2,0))</f>
        <v/>
      </c>
      <c r="S385" s="36" t="str">
        <f t="shared" si="81"/>
        <v/>
      </c>
      <c r="T385" s="25" t="str">
        <f t="shared" si="82"/>
        <v/>
      </c>
      <c r="U385" s="25" t="str">
        <f t="shared" si="83"/>
        <v/>
      </c>
    </row>
    <row r="386" spans="2:21" ht="16.5" x14ac:dyDescent="0.3">
      <c r="B386" s="51"/>
      <c r="C386" s="51" t="str">
        <f>IF(B386="","",VLOOKUP(B386,LISTAS!$F$5:$G$1006,2,0))</f>
        <v/>
      </c>
      <c r="D386" s="52"/>
      <c r="E386" s="52"/>
      <c r="F386" s="52" t="str">
        <f t="shared" si="73"/>
        <v/>
      </c>
      <c r="G386" s="5"/>
      <c r="H386" s="48" t="str">
        <f t="shared" si="76"/>
        <v/>
      </c>
      <c r="I386" s="63" t="str">
        <f t="shared" si="77"/>
        <v/>
      </c>
      <c r="J386" s="63" t="str">
        <f t="shared" si="77"/>
        <v/>
      </c>
      <c r="K386" s="48" t="str">
        <f t="shared" si="74"/>
        <v/>
      </c>
      <c r="L386" s="67" t="str">
        <f t="shared" si="75"/>
        <v/>
      </c>
      <c r="M386" s="48" t="str">
        <f t="shared" si="78"/>
        <v/>
      </c>
      <c r="N386" s="49">
        <v>63</v>
      </c>
      <c r="O386" s="28"/>
      <c r="P386" s="47" t="str">
        <f t="shared" si="79"/>
        <v/>
      </c>
      <c r="Q386" s="24" t="str">
        <f t="shared" si="80"/>
        <v/>
      </c>
      <c r="R386" s="24" t="str">
        <f>IF($L386="","",VLOOKUP(Q386,LISTAS!$F$5:$G$1006,2,0))</f>
        <v/>
      </c>
      <c r="S386" s="36" t="str">
        <f t="shared" si="81"/>
        <v/>
      </c>
      <c r="T386" s="25" t="str">
        <f t="shared" si="82"/>
        <v/>
      </c>
      <c r="U386" s="25" t="str">
        <f t="shared" si="83"/>
        <v/>
      </c>
    </row>
    <row r="387" spans="2:21" ht="16.5" x14ac:dyDescent="0.3">
      <c r="B387" s="51"/>
      <c r="C387" s="51" t="str">
        <f>IF(B387="","",VLOOKUP(B387,LISTAS!$F$5:$G$1006,2,0))</f>
        <v/>
      </c>
      <c r="D387" s="52"/>
      <c r="E387" s="52"/>
      <c r="F387" s="52" t="str">
        <f t="shared" si="73"/>
        <v/>
      </c>
      <c r="G387" s="5"/>
      <c r="H387" s="48" t="str">
        <f t="shared" si="76"/>
        <v/>
      </c>
      <c r="I387" s="63" t="str">
        <f t="shared" si="77"/>
        <v/>
      </c>
      <c r="J387" s="63" t="str">
        <f t="shared" si="77"/>
        <v/>
      </c>
      <c r="K387" s="48" t="str">
        <f t="shared" si="74"/>
        <v/>
      </c>
      <c r="L387" s="67" t="str">
        <f t="shared" si="75"/>
        <v/>
      </c>
      <c r="M387" s="48" t="str">
        <f t="shared" si="78"/>
        <v/>
      </c>
      <c r="N387" s="49">
        <v>64</v>
      </c>
      <c r="O387" s="28"/>
      <c r="P387" s="47" t="str">
        <f t="shared" si="79"/>
        <v/>
      </c>
      <c r="Q387" s="24" t="str">
        <f t="shared" si="80"/>
        <v/>
      </c>
      <c r="R387" s="24" t="str">
        <f>IF($L387="","",VLOOKUP(Q387,LISTAS!$F$5:$G$1006,2,0))</f>
        <v/>
      </c>
      <c r="S387" s="36" t="str">
        <f t="shared" si="81"/>
        <v/>
      </c>
      <c r="T387" s="25" t="str">
        <f t="shared" si="82"/>
        <v/>
      </c>
      <c r="U387" s="25" t="str">
        <f t="shared" si="83"/>
        <v/>
      </c>
    </row>
    <row r="388" spans="2:21" ht="16.5" x14ac:dyDescent="0.3">
      <c r="B388" s="51"/>
      <c r="C388" s="51" t="str">
        <f>IF(B388="","",VLOOKUP(B388,LISTAS!$F$5:$G$1006,2,0))</f>
        <v/>
      </c>
      <c r="D388" s="52"/>
      <c r="E388" s="52"/>
      <c r="F388" s="52" t="str">
        <f t="shared" ref="F388:F423" si="84">IF(D388="",IF(E388="","",SUM(D388:E388)),SUM(D388:E388))</f>
        <v/>
      </c>
      <c r="G388" s="5"/>
      <c r="H388" s="48" t="str">
        <f t="shared" si="76"/>
        <v/>
      </c>
      <c r="I388" s="63" t="str">
        <f t="shared" si="77"/>
        <v/>
      </c>
      <c r="J388" s="63" t="str">
        <f t="shared" si="77"/>
        <v/>
      </c>
      <c r="K388" s="48" t="str">
        <f t="shared" ref="K388:K423" si="85">IF($L388="","",F388)</f>
        <v/>
      </c>
      <c r="L388" s="67" t="str">
        <f t="shared" ref="L388:L423" si="86">H388</f>
        <v/>
      </c>
      <c r="M388" s="48" t="str">
        <f t="shared" si="78"/>
        <v/>
      </c>
      <c r="N388" s="49">
        <v>65</v>
      </c>
      <c r="O388" s="28"/>
      <c r="P388" s="47" t="str">
        <f t="shared" si="79"/>
        <v/>
      </c>
      <c r="Q388" s="24" t="str">
        <f t="shared" si="80"/>
        <v/>
      </c>
      <c r="R388" s="24" t="str">
        <f>IF($L388="","",VLOOKUP(Q388,LISTAS!$F$5:$G$1006,2,0))</f>
        <v/>
      </c>
      <c r="S388" s="36" t="str">
        <f t="shared" si="81"/>
        <v/>
      </c>
      <c r="T388" s="25" t="str">
        <f t="shared" si="82"/>
        <v/>
      </c>
      <c r="U388" s="25" t="str">
        <f t="shared" si="83"/>
        <v/>
      </c>
    </row>
    <row r="389" spans="2:21" ht="16.5" x14ac:dyDescent="0.3">
      <c r="B389" s="51"/>
      <c r="C389" s="51" t="str">
        <f>IF(B389="","",VLOOKUP(B389,LISTAS!$F$5:$G$1006,2,0))</f>
        <v/>
      </c>
      <c r="D389" s="52"/>
      <c r="E389" s="52"/>
      <c r="F389" s="52" t="str">
        <f t="shared" si="84"/>
        <v/>
      </c>
      <c r="G389" s="5"/>
      <c r="H389" s="48" t="str">
        <f t="shared" ref="H389:H423" si="87">IF(F389="","",F389+(ROW(F389)/1000))</f>
        <v/>
      </c>
      <c r="I389" s="63" t="str">
        <f t="shared" ref="I389:J423" si="88">IF($L389="","",IF(B389="","",B389))</f>
        <v/>
      </c>
      <c r="J389" s="63" t="str">
        <f t="shared" si="88"/>
        <v/>
      </c>
      <c r="K389" s="48" t="str">
        <f t="shared" si="85"/>
        <v/>
      </c>
      <c r="L389" s="67" t="str">
        <f t="shared" si="86"/>
        <v/>
      </c>
      <c r="M389" s="48" t="str">
        <f t="shared" ref="M389:M423" si="89">IF(L389="","",LARGE($L$324:$L$423,N389))</f>
        <v/>
      </c>
      <c r="N389" s="49">
        <v>66</v>
      </c>
      <c r="O389" s="28"/>
      <c r="P389" s="47" t="str">
        <f t="shared" ref="P389:P423" si="90">IF(S389&lt;&gt;"",_xlfn.RANK.EQ(S389,$S$324:$S$423,0),"")</f>
        <v/>
      </c>
      <c r="Q389" s="24" t="str">
        <f t="shared" ref="Q389:Q423" si="91">IF($L389="","",VLOOKUP(M389,$H$324:$K$423,2,0))</f>
        <v/>
      </c>
      <c r="R389" s="24" t="str">
        <f>IF($L389="","",VLOOKUP(Q389,LISTAS!$F$5:$G$1006,2,0))</f>
        <v/>
      </c>
      <c r="S389" s="36" t="str">
        <f t="shared" ref="S389:S423" si="92">IF($L389="","",VLOOKUP(M389,$H$324:$K$423,4,0))</f>
        <v/>
      </c>
      <c r="T389" s="25" t="str">
        <f t="shared" ref="T389:T423" si="93">IF($P389="","",IF(S389=$U$5,"",IF($P389=1,400,IF($P389=2,340,IF($P389=3,300,IF($P389=4,280,IF($P389=5,270,IF($P389=6,260,IF($P389=7,250,IF($P389=8,240,IF($P389=9,200,IF($P389=10,200,IF($P389=11,200,IF($P389=12,200,IF($P389=13,200,IF($P389=14,200,IF($P389=15,200,IF($P389=16,200,IF($P389&gt;16,"","")))))))))))))))))))</f>
        <v/>
      </c>
      <c r="U389" s="25" t="str">
        <f t="shared" ref="U389:U423" si="94">IF(P389="","",IF($S$5="NÃO","",IF(S389=$U$5,"",IF(P389=1,400,IF(P389=2,340,IF(P389=3,300,IF(P389=4,280,IF(P389=5,270,IF(P389=6,260,IF(P389=7,250,IF(P389=8,240,IF(P389=9,200,IF(P389=10,200,IF(P389=11,200,IF(P389=12,200,IF(P389=13,200,IF(P389=14,200,IF(P389=15,200,IF(P389=16,200,IF(P389&gt;16,"",""))))))))))))))))))))</f>
        <v/>
      </c>
    </row>
    <row r="390" spans="2:21" ht="16.5" x14ac:dyDescent="0.3">
      <c r="B390" s="51"/>
      <c r="C390" s="51" t="str">
        <f>IF(B390="","",VLOOKUP(B390,LISTAS!$F$5:$G$1006,2,0))</f>
        <v/>
      </c>
      <c r="D390" s="52"/>
      <c r="E390" s="52"/>
      <c r="F390" s="52" t="str">
        <f t="shared" si="84"/>
        <v/>
      </c>
      <c r="G390" s="5"/>
      <c r="H390" s="48" t="str">
        <f t="shared" si="87"/>
        <v/>
      </c>
      <c r="I390" s="63" t="str">
        <f t="shared" si="88"/>
        <v/>
      </c>
      <c r="J390" s="63" t="str">
        <f t="shared" si="88"/>
        <v/>
      </c>
      <c r="K390" s="48" t="str">
        <f t="shared" si="85"/>
        <v/>
      </c>
      <c r="L390" s="67" t="str">
        <f t="shared" si="86"/>
        <v/>
      </c>
      <c r="M390" s="48" t="str">
        <f t="shared" si="89"/>
        <v/>
      </c>
      <c r="N390" s="49">
        <v>67</v>
      </c>
      <c r="O390" s="28"/>
      <c r="P390" s="47" t="str">
        <f t="shared" si="90"/>
        <v/>
      </c>
      <c r="Q390" s="24" t="str">
        <f t="shared" si="91"/>
        <v/>
      </c>
      <c r="R390" s="24" t="str">
        <f>IF($L390="","",VLOOKUP(Q390,LISTAS!$F$5:$G$1006,2,0))</f>
        <v/>
      </c>
      <c r="S390" s="36" t="str">
        <f t="shared" si="92"/>
        <v/>
      </c>
      <c r="T390" s="25" t="str">
        <f t="shared" si="93"/>
        <v/>
      </c>
      <c r="U390" s="25" t="str">
        <f t="shared" si="94"/>
        <v/>
      </c>
    </row>
    <row r="391" spans="2:21" ht="16.5" x14ac:dyDescent="0.3">
      <c r="B391" s="51"/>
      <c r="C391" s="51" t="str">
        <f>IF(B391="","",VLOOKUP(B391,LISTAS!$F$5:$G$1006,2,0))</f>
        <v/>
      </c>
      <c r="D391" s="52"/>
      <c r="E391" s="52"/>
      <c r="F391" s="52" t="str">
        <f t="shared" si="84"/>
        <v/>
      </c>
      <c r="G391" s="5"/>
      <c r="H391" s="48" t="str">
        <f t="shared" si="87"/>
        <v/>
      </c>
      <c r="I391" s="63" t="str">
        <f t="shared" si="88"/>
        <v/>
      </c>
      <c r="J391" s="63" t="str">
        <f t="shared" si="88"/>
        <v/>
      </c>
      <c r="K391" s="48" t="str">
        <f t="shared" si="85"/>
        <v/>
      </c>
      <c r="L391" s="67" t="str">
        <f t="shared" si="86"/>
        <v/>
      </c>
      <c r="M391" s="48" t="str">
        <f t="shared" si="89"/>
        <v/>
      </c>
      <c r="N391" s="49">
        <v>68</v>
      </c>
      <c r="O391" s="28"/>
      <c r="P391" s="47" t="str">
        <f t="shared" si="90"/>
        <v/>
      </c>
      <c r="Q391" s="24" t="str">
        <f t="shared" si="91"/>
        <v/>
      </c>
      <c r="R391" s="24" t="str">
        <f>IF($L391="","",VLOOKUP(Q391,LISTAS!$F$5:$G$1006,2,0))</f>
        <v/>
      </c>
      <c r="S391" s="36" t="str">
        <f t="shared" si="92"/>
        <v/>
      </c>
      <c r="T391" s="25" t="str">
        <f t="shared" si="93"/>
        <v/>
      </c>
      <c r="U391" s="25" t="str">
        <f t="shared" si="94"/>
        <v/>
      </c>
    </row>
    <row r="392" spans="2:21" ht="16.5" x14ac:dyDescent="0.3">
      <c r="B392" s="51"/>
      <c r="C392" s="51" t="str">
        <f>IF(B392="","",VLOOKUP(B392,LISTAS!$F$5:$G$1006,2,0))</f>
        <v/>
      </c>
      <c r="D392" s="52"/>
      <c r="E392" s="52"/>
      <c r="F392" s="52" t="str">
        <f t="shared" si="84"/>
        <v/>
      </c>
      <c r="G392" s="5"/>
      <c r="H392" s="48" t="str">
        <f t="shared" si="87"/>
        <v/>
      </c>
      <c r="I392" s="63" t="str">
        <f t="shared" si="88"/>
        <v/>
      </c>
      <c r="J392" s="63" t="str">
        <f t="shared" si="88"/>
        <v/>
      </c>
      <c r="K392" s="48" t="str">
        <f t="shared" si="85"/>
        <v/>
      </c>
      <c r="L392" s="67" t="str">
        <f t="shared" si="86"/>
        <v/>
      </c>
      <c r="M392" s="48" t="str">
        <f t="shared" si="89"/>
        <v/>
      </c>
      <c r="N392" s="49">
        <v>69</v>
      </c>
      <c r="O392" s="28"/>
      <c r="P392" s="47" t="str">
        <f t="shared" si="90"/>
        <v/>
      </c>
      <c r="Q392" s="24" t="str">
        <f t="shared" si="91"/>
        <v/>
      </c>
      <c r="R392" s="24" t="str">
        <f>IF($L392="","",VLOOKUP(Q392,LISTAS!$F$5:$G$1006,2,0))</f>
        <v/>
      </c>
      <c r="S392" s="36" t="str">
        <f t="shared" si="92"/>
        <v/>
      </c>
      <c r="T392" s="25" t="str">
        <f t="shared" si="93"/>
        <v/>
      </c>
      <c r="U392" s="25" t="str">
        <f t="shared" si="94"/>
        <v/>
      </c>
    </row>
    <row r="393" spans="2:21" ht="16.5" x14ac:dyDescent="0.3">
      <c r="B393" s="51"/>
      <c r="C393" s="51" t="str">
        <f>IF(B393="","",VLOOKUP(B393,LISTAS!$F$5:$G$1006,2,0))</f>
        <v/>
      </c>
      <c r="D393" s="52"/>
      <c r="E393" s="52"/>
      <c r="F393" s="52" t="str">
        <f t="shared" si="84"/>
        <v/>
      </c>
      <c r="G393" s="5"/>
      <c r="H393" s="48" t="str">
        <f t="shared" si="87"/>
        <v/>
      </c>
      <c r="I393" s="63" t="str">
        <f t="shared" si="88"/>
        <v/>
      </c>
      <c r="J393" s="63" t="str">
        <f t="shared" si="88"/>
        <v/>
      </c>
      <c r="K393" s="48" t="str">
        <f t="shared" si="85"/>
        <v/>
      </c>
      <c r="L393" s="67" t="str">
        <f t="shared" si="86"/>
        <v/>
      </c>
      <c r="M393" s="48" t="str">
        <f t="shared" si="89"/>
        <v/>
      </c>
      <c r="N393" s="49">
        <v>70</v>
      </c>
      <c r="O393" s="28"/>
      <c r="P393" s="47" t="str">
        <f t="shared" si="90"/>
        <v/>
      </c>
      <c r="Q393" s="24" t="str">
        <f t="shared" si="91"/>
        <v/>
      </c>
      <c r="R393" s="24" t="str">
        <f>IF($L393="","",VLOOKUP(Q393,LISTAS!$F$5:$G$1006,2,0))</f>
        <v/>
      </c>
      <c r="S393" s="36" t="str">
        <f t="shared" si="92"/>
        <v/>
      </c>
      <c r="T393" s="25" t="str">
        <f t="shared" si="93"/>
        <v/>
      </c>
      <c r="U393" s="25" t="str">
        <f t="shared" si="94"/>
        <v/>
      </c>
    </row>
    <row r="394" spans="2:21" ht="16.5" x14ac:dyDescent="0.3">
      <c r="B394" s="51"/>
      <c r="C394" s="51" t="str">
        <f>IF(B394="","",VLOOKUP(B394,LISTAS!$F$5:$G$1006,2,0))</f>
        <v/>
      </c>
      <c r="D394" s="52"/>
      <c r="E394" s="52"/>
      <c r="F394" s="52" t="str">
        <f t="shared" si="84"/>
        <v/>
      </c>
      <c r="G394" s="5"/>
      <c r="H394" s="48" t="str">
        <f t="shared" si="87"/>
        <v/>
      </c>
      <c r="I394" s="63" t="str">
        <f t="shared" si="88"/>
        <v/>
      </c>
      <c r="J394" s="63" t="str">
        <f t="shared" si="88"/>
        <v/>
      </c>
      <c r="K394" s="48" t="str">
        <f t="shared" si="85"/>
        <v/>
      </c>
      <c r="L394" s="67" t="str">
        <f t="shared" si="86"/>
        <v/>
      </c>
      <c r="M394" s="48" t="str">
        <f t="shared" si="89"/>
        <v/>
      </c>
      <c r="N394" s="49">
        <v>71</v>
      </c>
      <c r="O394" s="28"/>
      <c r="P394" s="47" t="str">
        <f t="shared" si="90"/>
        <v/>
      </c>
      <c r="Q394" s="24" t="str">
        <f t="shared" si="91"/>
        <v/>
      </c>
      <c r="R394" s="24" t="str">
        <f>IF($L394="","",VLOOKUP(Q394,LISTAS!$F$5:$G$1006,2,0))</f>
        <v/>
      </c>
      <c r="S394" s="36" t="str">
        <f t="shared" si="92"/>
        <v/>
      </c>
      <c r="T394" s="25" t="str">
        <f t="shared" si="93"/>
        <v/>
      </c>
      <c r="U394" s="25" t="str">
        <f t="shared" si="94"/>
        <v/>
      </c>
    </row>
    <row r="395" spans="2:21" ht="16.5" x14ac:dyDescent="0.3">
      <c r="B395" s="51"/>
      <c r="C395" s="51" t="str">
        <f>IF(B395="","",VLOOKUP(B395,LISTAS!$F$5:$G$1006,2,0))</f>
        <v/>
      </c>
      <c r="D395" s="52"/>
      <c r="E395" s="52"/>
      <c r="F395" s="52" t="str">
        <f t="shared" si="84"/>
        <v/>
      </c>
      <c r="G395" s="5"/>
      <c r="H395" s="48" t="str">
        <f t="shared" si="87"/>
        <v/>
      </c>
      <c r="I395" s="63" t="str">
        <f t="shared" si="88"/>
        <v/>
      </c>
      <c r="J395" s="63" t="str">
        <f t="shared" si="88"/>
        <v/>
      </c>
      <c r="K395" s="48" t="str">
        <f t="shared" si="85"/>
        <v/>
      </c>
      <c r="L395" s="67" t="str">
        <f t="shared" si="86"/>
        <v/>
      </c>
      <c r="M395" s="48" t="str">
        <f t="shared" si="89"/>
        <v/>
      </c>
      <c r="N395" s="49">
        <v>72</v>
      </c>
      <c r="O395" s="28"/>
      <c r="P395" s="47" t="str">
        <f t="shared" si="90"/>
        <v/>
      </c>
      <c r="Q395" s="24" t="str">
        <f t="shared" si="91"/>
        <v/>
      </c>
      <c r="R395" s="24" t="str">
        <f>IF($L395="","",VLOOKUP(Q395,LISTAS!$F$5:$G$1006,2,0))</f>
        <v/>
      </c>
      <c r="S395" s="36" t="str">
        <f t="shared" si="92"/>
        <v/>
      </c>
      <c r="T395" s="25" t="str">
        <f t="shared" si="93"/>
        <v/>
      </c>
      <c r="U395" s="25" t="str">
        <f t="shared" si="94"/>
        <v/>
      </c>
    </row>
    <row r="396" spans="2:21" ht="16.5" x14ac:dyDescent="0.3">
      <c r="B396" s="51"/>
      <c r="C396" s="51" t="str">
        <f>IF(B396="","",VLOOKUP(B396,LISTAS!$F$5:$G$1006,2,0))</f>
        <v/>
      </c>
      <c r="D396" s="52"/>
      <c r="E396" s="52"/>
      <c r="F396" s="52" t="str">
        <f t="shared" si="84"/>
        <v/>
      </c>
      <c r="G396" s="5"/>
      <c r="H396" s="48" t="str">
        <f t="shared" si="87"/>
        <v/>
      </c>
      <c r="I396" s="63" t="str">
        <f t="shared" si="88"/>
        <v/>
      </c>
      <c r="J396" s="63" t="str">
        <f t="shared" si="88"/>
        <v/>
      </c>
      <c r="K396" s="48" t="str">
        <f t="shared" si="85"/>
        <v/>
      </c>
      <c r="L396" s="67" t="str">
        <f t="shared" si="86"/>
        <v/>
      </c>
      <c r="M396" s="48" t="str">
        <f t="shared" si="89"/>
        <v/>
      </c>
      <c r="N396" s="49">
        <v>73</v>
      </c>
      <c r="O396" s="28"/>
      <c r="P396" s="47" t="str">
        <f t="shared" si="90"/>
        <v/>
      </c>
      <c r="Q396" s="24" t="str">
        <f t="shared" si="91"/>
        <v/>
      </c>
      <c r="R396" s="24" t="str">
        <f>IF($L396="","",VLOOKUP(Q396,LISTAS!$F$5:$G$1006,2,0))</f>
        <v/>
      </c>
      <c r="S396" s="36" t="str">
        <f t="shared" si="92"/>
        <v/>
      </c>
      <c r="T396" s="25" t="str">
        <f t="shared" si="93"/>
        <v/>
      </c>
      <c r="U396" s="25" t="str">
        <f t="shared" si="94"/>
        <v/>
      </c>
    </row>
    <row r="397" spans="2:21" ht="16.5" x14ac:dyDescent="0.3">
      <c r="B397" s="51"/>
      <c r="C397" s="51" t="str">
        <f>IF(B397="","",VLOOKUP(B397,LISTAS!$F$5:$G$1006,2,0))</f>
        <v/>
      </c>
      <c r="D397" s="52"/>
      <c r="E397" s="52"/>
      <c r="F397" s="52" t="str">
        <f t="shared" si="84"/>
        <v/>
      </c>
      <c r="G397" s="5"/>
      <c r="H397" s="48" t="str">
        <f t="shared" si="87"/>
        <v/>
      </c>
      <c r="I397" s="63" t="str">
        <f t="shared" si="88"/>
        <v/>
      </c>
      <c r="J397" s="63" t="str">
        <f t="shared" si="88"/>
        <v/>
      </c>
      <c r="K397" s="48" t="str">
        <f t="shared" si="85"/>
        <v/>
      </c>
      <c r="L397" s="67" t="str">
        <f t="shared" si="86"/>
        <v/>
      </c>
      <c r="M397" s="48" t="str">
        <f t="shared" si="89"/>
        <v/>
      </c>
      <c r="N397" s="49">
        <v>74</v>
      </c>
      <c r="O397" s="28"/>
      <c r="P397" s="47" t="str">
        <f t="shared" si="90"/>
        <v/>
      </c>
      <c r="Q397" s="24" t="str">
        <f t="shared" si="91"/>
        <v/>
      </c>
      <c r="R397" s="24" t="str">
        <f>IF($L397="","",VLOOKUP(Q397,LISTAS!$F$5:$G$1006,2,0))</f>
        <v/>
      </c>
      <c r="S397" s="36" t="str">
        <f t="shared" si="92"/>
        <v/>
      </c>
      <c r="T397" s="25" t="str">
        <f t="shared" si="93"/>
        <v/>
      </c>
      <c r="U397" s="25" t="str">
        <f t="shared" si="94"/>
        <v/>
      </c>
    </row>
    <row r="398" spans="2:21" ht="16.5" x14ac:dyDescent="0.3">
      <c r="B398" s="51"/>
      <c r="C398" s="51" t="str">
        <f>IF(B398="","",VLOOKUP(B398,LISTAS!$F$5:$G$1006,2,0))</f>
        <v/>
      </c>
      <c r="D398" s="52"/>
      <c r="E398" s="52"/>
      <c r="F398" s="52" t="str">
        <f t="shared" si="84"/>
        <v/>
      </c>
      <c r="G398" s="5"/>
      <c r="H398" s="48" t="str">
        <f t="shared" si="87"/>
        <v/>
      </c>
      <c r="I398" s="63" t="str">
        <f t="shared" si="88"/>
        <v/>
      </c>
      <c r="J398" s="63" t="str">
        <f t="shared" si="88"/>
        <v/>
      </c>
      <c r="K398" s="48" t="str">
        <f t="shared" si="85"/>
        <v/>
      </c>
      <c r="L398" s="67" t="str">
        <f t="shared" si="86"/>
        <v/>
      </c>
      <c r="M398" s="48" t="str">
        <f t="shared" si="89"/>
        <v/>
      </c>
      <c r="N398" s="49">
        <v>75</v>
      </c>
      <c r="O398" s="28"/>
      <c r="P398" s="47" t="str">
        <f t="shared" si="90"/>
        <v/>
      </c>
      <c r="Q398" s="24" t="str">
        <f t="shared" si="91"/>
        <v/>
      </c>
      <c r="R398" s="24" t="str">
        <f>IF($L398="","",VLOOKUP(Q398,LISTAS!$F$5:$G$1006,2,0))</f>
        <v/>
      </c>
      <c r="S398" s="36" t="str">
        <f t="shared" si="92"/>
        <v/>
      </c>
      <c r="T398" s="25" t="str">
        <f t="shared" si="93"/>
        <v/>
      </c>
      <c r="U398" s="25" t="str">
        <f t="shared" si="94"/>
        <v/>
      </c>
    </row>
    <row r="399" spans="2:21" ht="16.5" x14ac:dyDescent="0.3">
      <c r="B399" s="51"/>
      <c r="C399" s="51" t="str">
        <f>IF(B399="","",VLOOKUP(B399,LISTAS!$F$5:$G$1006,2,0))</f>
        <v/>
      </c>
      <c r="D399" s="52"/>
      <c r="E399" s="52"/>
      <c r="F399" s="52" t="str">
        <f t="shared" si="84"/>
        <v/>
      </c>
      <c r="G399" s="5"/>
      <c r="H399" s="48" t="str">
        <f t="shared" si="87"/>
        <v/>
      </c>
      <c r="I399" s="63" t="str">
        <f t="shared" si="88"/>
        <v/>
      </c>
      <c r="J399" s="63" t="str">
        <f t="shared" si="88"/>
        <v/>
      </c>
      <c r="K399" s="48" t="str">
        <f t="shared" si="85"/>
        <v/>
      </c>
      <c r="L399" s="67" t="str">
        <f t="shared" si="86"/>
        <v/>
      </c>
      <c r="M399" s="48" t="str">
        <f t="shared" si="89"/>
        <v/>
      </c>
      <c r="N399" s="49">
        <v>76</v>
      </c>
      <c r="O399" s="28"/>
      <c r="P399" s="47" t="str">
        <f t="shared" si="90"/>
        <v/>
      </c>
      <c r="Q399" s="24" t="str">
        <f t="shared" si="91"/>
        <v/>
      </c>
      <c r="R399" s="24" t="str">
        <f>IF($L399="","",VLOOKUP(Q399,LISTAS!$F$5:$G$1006,2,0))</f>
        <v/>
      </c>
      <c r="S399" s="36" t="str">
        <f t="shared" si="92"/>
        <v/>
      </c>
      <c r="T399" s="25" t="str">
        <f t="shared" si="93"/>
        <v/>
      </c>
      <c r="U399" s="25" t="str">
        <f t="shared" si="94"/>
        <v/>
      </c>
    </row>
    <row r="400" spans="2:21" ht="16.5" x14ac:dyDescent="0.3">
      <c r="B400" s="51"/>
      <c r="C400" s="51" t="str">
        <f>IF(B400="","",VLOOKUP(B400,LISTAS!$F$5:$G$1006,2,0))</f>
        <v/>
      </c>
      <c r="D400" s="52"/>
      <c r="E400" s="52"/>
      <c r="F400" s="52" t="str">
        <f t="shared" si="84"/>
        <v/>
      </c>
      <c r="G400" s="5"/>
      <c r="H400" s="48" t="str">
        <f t="shared" si="87"/>
        <v/>
      </c>
      <c r="I400" s="63" t="str">
        <f t="shared" si="88"/>
        <v/>
      </c>
      <c r="J400" s="63" t="str">
        <f t="shared" si="88"/>
        <v/>
      </c>
      <c r="K400" s="48" t="str">
        <f t="shared" si="85"/>
        <v/>
      </c>
      <c r="L400" s="67" t="str">
        <f t="shared" si="86"/>
        <v/>
      </c>
      <c r="M400" s="48" t="str">
        <f t="shared" si="89"/>
        <v/>
      </c>
      <c r="N400" s="49">
        <v>77</v>
      </c>
      <c r="O400" s="28"/>
      <c r="P400" s="47" t="str">
        <f t="shared" si="90"/>
        <v/>
      </c>
      <c r="Q400" s="24" t="str">
        <f t="shared" si="91"/>
        <v/>
      </c>
      <c r="R400" s="24" t="str">
        <f>IF($L400="","",VLOOKUP(Q400,LISTAS!$F$5:$G$1006,2,0))</f>
        <v/>
      </c>
      <c r="S400" s="36" t="str">
        <f t="shared" si="92"/>
        <v/>
      </c>
      <c r="T400" s="25" t="str">
        <f t="shared" si="93"/>
        <v/>
      </c>
      <c r="U400" s="25" t="str">
        <f t="shared" si="94"/>
        <v/>
      </c>
    </row>
    <row r="401" spans="2:21" ht="16.5" x14ac:dyDescent="0.3">
      <c r="B401" s="51"/>
      <c r="C401" s="51" t="str">
        <f>IF(B401="","",VLOOKUP(B401,LISTAS!$F$5:$G$1006,2,0))</f>
        <v/>
      </c>
      <c r="D401" s="52"/>
      <c r="E401" s="52"/>
      <c r="F401" s="52" t="str">
        <f t="shared" si="84"/>
        <v/>
      </c>
      <c r="G401" s="5"/>
      <c r="H401" s="48" t="str">
        <f t="shared" si="87"/>
        <v/>
      </c>
      <c r="I401" s="63" t="str">
        <f t="shared" si="88"/>
        <v/>
      </c>
      <c r="J401" s="63" t="str">
        <f t="shared" si="88"/>
        <v/>
      </c>
      <c r="K401" s="48" t="str">
        <f t="shared" si="85"/>
        <v/>
      </c>
      <c r="L401" s="67" t="str">
        <f t="shared" si="86"/>
        <v/>
      </c>
      <c r="M401" s="48" t="str">
        <f t="shared" si="89"/>
        <v/>
      </c>
      <c r="N401" s="49">
        <v>78</v>
      </c>
      <c r="O401" s="28"/>
      <c r="P401" s="47" t="str">
        <f t="shared" si="90"/>
        <v/>
      </c>
      <c r="Q401" s="24" t="str">
        <f t="shared" si="91"/>
        <v/>
      </c>
      <c r="R401" s="24" t="str">
        <f>IF($L401="","",VLOOKUP(Q401,LISTAS!$F$5:$G$1006,2,0))</f>
        <v/>
      </c>
      <c r="S401" s="36" t="str">
        <f t="shared" si="92"/>
        <v/>
      </c>
      <c r="T401" s="25" t="str">
        <f t="shared" si="93"/>
        <v/>
      </c>
      <c r="U401" s="25" t="str">
        <f t="shared" si="94"/>
        <v/>
      </c>
    </row>
    <row r="402" spans="2:21" ht="16.5" x14ac:dyDescent="0.3">
      <c r="B402" s="51"/>
      <c r="C402" s="51" t="str">
        <f>IF(B402="","",VLOOKUP(B402,LISTAS!$F$5:$G$1006,2,0))</f>
        <v/>
      </c>
      <c r="D402" s="52"/>
      <c r="E402" s="52"/>
      <c r="F402" s="52" t="str">
        <f t="shared" si="84"/>
        <v/>
      </c>
      <c r="G402" s="5"/>
      <c r="H402" s="48" t="str">
        <f t="shared" si="87"/>
        <v/>
      </c>
      <c r="I402" s="63" t="str">
        <f t="shared" si="88"/>
        <v/>
      </c>
      <c r="J402" s="63" t="str">
        <f t="shared" si="88"/>
        <v/>
      </c>
      <c r="K402" s="48" t="str">
        <f t="shared" si="85"/>
        <v/>
      </c>
      <c r="L402" s="67" t="str">
        <f t="shared" si="86"/>
        <v/>
      </c>
      <c r="M402" s="48" t="str">
        <f t="shared" si="89"/>
        <v/>
      </c>
      <c r="N402" s="49">
        <v>79</v>
      </c>
      <c r="O402" s="28"/>
      <c r="P402" s="47" t="str">
        <f t="shared" si="90"/>
        <v/>
      </c>
      <c r="Q402" s="24" t="str">
        <f t="shared" si="91"/>
        <v/>
      </c>
      <c r="R402" s="24" t="str">
        <f>IF($L402="","",VLOOKUP(Q402,LISTAS!$F$5:$G$1006,2,0))</f>
        <v/>
      </c>
      <c r="S402" s="36" t="str">
        <f t="shared" si="92"/>
        <v/>
      </c>
      <c r="T402" s="25" t="str">
        <f t="shared" si="93"/>
        <v/>
      </c>
      <c r="U402" s="25" t="str">
        <f t="shared" si="94"/>
        <v/>
      </c>
    </row>
    <row r="403" spans="2:21" ht="16.5" x14ac:dyDescent="0.3">
      <c r="B403" s="51"/>
      <c r="C403" s="51" t="str">
        <f>IF(B403="","",VLOOKUP(B403,LISTAS!$F$5:$G$1006,2,0))</f>
        <v/>
      </c>
      <c r="D403" s="52"/>
      <c r="E403" s="52"/>
      <c r="F403" s="52" t="str">
        <f t="shared" si="84"/>
        <v/>
      </c>
      <c r="G403" s="5"/>
      <c r="H403" s="48" t="str">
        <f t="shared" si="87"/>
        <v/>
      </c>
      <c r="I403" s="63" t="str">
        <f t="shared" si="88"/>
        <v/>
      </c>
      <c r="J403" s="63" t="str">
        <f t="shared" si="88"/>
        <v/>
      </c>
      <c r="K403" s="48" t="str">
        <f t="shared" si="85"/>
        <v/>
      </c>
      <c r="L403" s="67" t="str">
        <f t="shared" si="86"/>
        <v/>
      </c>
      <c r="M403" s="48" t="str">
        <f t="shared" si="89"/>
        <v/>
      </c>
      <c r="N403" s="49">
        <v>80</v>
      </c>
      <c r="O403" s="28"/>
      <c r="P403" s="47" t="str">
        <f t="shared" si="90"/>
        <v/>
      </c>
      <c r="Q403" s="24" t="str">
        <f t="shared" si="91"/>
        <v/>
      </c>
      <c r="R403" s="24" t="str">
        <f>IF($L403="","",VLOOKUP(Q403,LISTAS!$F$5:$G$1006,2,0))</f>
        <v/>
      </c>
      <c r="S403" s="36" t="str">
        <f t="shared" si="92"/>
        <v/>
      </c>
      <c r="T403" s="25" t="str">
        <f t="shared" si="93"/>
        <v/>
      </c>
      <c r="U403" s="25" t="str">
        <f t="shared" si="94"/>
        <v/>
      </c>
    </row>
    <row r="404" spans="2:21" ht="16.5" x14ac:dyDescent="0.3">
      <c r="B404" s="51"/>
      <c r="C404" s="51" t="str">
        <f>IF(B404="","",VLOOKUP(B404,LISTAS!$F$5:$G$1006,2,0))</f>
        <v/>
      </c>
      <c r="D404" s="52"/>
      <c r="E404" s="52"/>
      <c r="F404" s="52" t="str">
        <f t="shared" si="84"/>
        <v/>
      </c>
      <c r="G404" s="5"/>
      <c r="H404" s="48" t="str">
        <f t="shared" si="87"/>
        <v/>
      </c>
      <c r="I404" s="63" t="str">
        <f t="shared" si="88"/>
        <v/>
      </c>
      <c r="J404" s="63" t="str">
        <f t="shared" si="88"/>
        <v/>
      </c>
      <c r="K404" s="48" t="str">
        <f t="shared" si="85"/>
        <v/>
      </c>
      <c r="L404" s="67" t="str">
        <f t="shared" si="86"/>
        <v/>
      </c>
      <c r="M404" s="48" t="str">
        <f t="shared" si="89"/>
        <v/>
      </c>
      <c r="N404" s="49">
        <v>81</v>
      </c>
      <c r="O404" s="28"/>
      <c r="P404" s="47" t="str">
        <f t="shared" si="90"/>
        <v/>
      </c>
      <c r="Q404" s="24" t="str">
        <f t="shared" si="91"/>
        <v/>
      </c>
      <c r="R404" s="24" t="str">
        <f>IF($L404="","",VLOOKUP(Q404,LISTAS!$F$5:$G$1006,2,0))</f>
        <v/>
      </c>
      <c r="S404" s="36" t="str">
        <f t="shared" si="92"/>
        <v/>
      </c>
      <c r="T404" s="25" t="str">
        <f t="shared" si="93"/>
        <v/>
      </c>
      <c r="U404" s="25" t="str">
        <f t="shared" si="94"/>
        <v/>
      </c>
    </row>
    <row r="405" spans="2:21" ht="16.5" x14ac:dyDescent="0.3">
      <c r="B405" s="51"/>
      <c r="C405" s="51" t="str">
        <f>IF(B405="","",VLOOKUP(B405,LISTAS!$F$5:$G$1006,2,0))</f>
        <v/>
      </c>
      <c r="D405" s="52"/>
      <c r="E405" s="52"/>
      <c r="F405" s="52" t="str">
        <f t="shared" si="84"/>
        <v/>
      </c>
      <c r="G405" s="5"/>
      <c r="H405" s="48" t="str">
        <f t="shared" si="87"/>
        <v/>
      </c>
      <c r="I405" s="63" t="str">
        <f t="shared" si="88"/>
        <v/>
      </c>
      <c r="J405" s="63" t="str">
        <f t="shared" si="88"/>
        <v/>
      </c>
      <c r="K405" s="48" t="str">
        <f t="shared" si="85"/>
        <v/>
      </c>
      <c r="L405" s="67" t="str">
        <f t="shared" si="86"/>
        <v/>
      </c>
      <c r="M405" s="48" t="str">
        <f t="shared" si="89"/>
        <v/>
      </c>
      <c r="N405" s="49">
        <v>82</v>
      </c>
      <c r="O405" s="28"/>
      <c r="P405" s="47" t="str">
        <f t="shared" si="90"/>
        <v/>
      </c>
      <c r="Q405" s="24" t="str">
        <f t="shared" si="91"/>
        <v/>
      </c>
      <c r="R405" s="24" t="str">
        <f>IF($L405="","",VLOOKUP(Q405,LISTAS!$F$5:$G$1006,2,0))</f>
        <v/>
      </c>
      <c r="S405" s="36" t="str">
        <f t="shared" si="92"/>
        <v/>
      </c>
      <c r="T405" s="25" t="str">
        <f t="shared" si="93"/>
        <v/>
      </c>
      <c r="U405" s="25" t="str">
        <f t="shared" si="94"/>
        <v/>
      </c>
    </row>
    <row r="406" spans="2:21" ht="16.5" x14ac:dyDescent="0.3">
      <c r="B406" s="51"/>
      <c r="C406" s="51" t="str">
        <f>IF(B406="","",VLOOKUP(B406,LISTAS!$F$5:$G$1006,2,0))</f>
        <v/>
      </c>
      <c r="D406" s="52"/>
      <c r="E406" s="52"/>
      <c r="F406" s="52" t="str">
        <f t="shared" si="84"/>
        <v/>
      </c>
      <c r="G406" s="5"/>
      <c r="H406" s="48" t="str">
        <f t="shared" si="87"/>
        <v/>
      </c>
      <c r="I406" s="63" t="str">
        <f t="shared" si="88"/>
        <v/>
      </c>
      <c r="J406" s="63" t="str">
        <f t="shared" si="88"/>
        <v/>
      </c>
      <c r="K406" s="48" t="str">
        <f t="shared" si="85"/>
        <v/>
      </c>
      <c r="L406" s="67" t="str">
        <f t="shared" si="86"/>
        <v/>
      </c>
      <c r="M406" s="48" t="str">
        <f t="shared" si="89"/>
        <v/>
      </c>
      <c r="N406" s="49">
        <v>83</v>
      </c>
      <c r="O406" s="28"/>
      <c r="P406" s="47" t="str">
        <f t="shared" si="90"/>
        <v/>
      </c>
      <c r="Q406" s="24" t="str">
        <f t="shared" si="91"/>
        <v/>
      </c>
      <c r="R406" s="24" t="str">
        <f>IF($L406="","",VLOOKUP(Q406,LISTAS!$F$5:$G$1006,2,0))</f>
        <v/>
      </c>
      <c r="S406" s="36" t="str">
        <f t="shared" si="92"/>
        <v/>
      </c>
      <c r="T406" s="25" t="str">
        <f t="shared" si="93"/>
        <v/>
      </c>
      <c r="U406" s="25" t="str">
        <f t="shared" si="94"/>
        <v/>
      </c>
    </row>
    <row r="407" spans="2:21" ht="16.5" x14ac:dyDescent="0.3">
      <c r="B407" s="51"/>
      <c r="C407" s="51" t="str">
        <f>IF(B407="","",VLOOKUP(B407,LISTAS!$F$5:$G$1006,2,0))</f>
        <v/>
      </c>
      <c r="D407" s="52"/>
      <c r="E407" s="52"/>
      <c r="F407" s="52" t="str">
        <f t="shared" si="84"/>
        <v/>
      </c>
      <c r="G407" s="5"/>
      <c r="H407" s="48" t="str">
        <f t="shared" si="87"/>
        <v/>
      </c>
      <c r="I407" s="63" t="str">
        <f t="shared" si="88"/>
        <v/>
      </c>
      <c r="J407" s="63" t="str">
        <f t="shared" si="88"/>
        <v/>
      </c>
      <c r="K407" s="48" t="str">
        <f t="shared" si="85"/>
        <v/>
      </c>
      <c r="L407" s="67" t="str">
        <f t="shared" si="86"/>
        <v/>
      </c>
      <c r="M407" s="48" t="str">
        <f t="shared" si="89"/>
        <v/>
      </c>
      <c r="N407" s="49">
        <v>84</v>
      </c>
      <c r="O407" s="28"/>
      <c r="P407" s="47" t="str">
        <f t="shared" si="90"/>
        <v/>
      </c>
      <c r="Q407" s="24" t="str">
        <f t="shared" si="91"/>
        <v/>
      </c>
      <c r="R407" s="24" t="str">
        <f>IF($L407="","",VLOOKUP(Q407,LISTAS!$F$5:$G$1006,2,0))</f>
        <v/>
      </c>
      <c r="S407" s="36" t="str">
        <f t="shared" si="92"/>
        <v/>
      </c>
      <c r="T407" s="25" t="str">
        <f t="shared" si="93"/>
        <v/>
      </c>
      <c r="U407" s="25" t="str">
        <f t="shared" si="94"/>
        <v/>
      </c>
    </row>
    <row r="408" spans="2:21" ht="16.5" x14ac:dyDescent="0.3">
      <c r="B408" s="51"/>
      <c r="C408" s="51" t="str">
        <f>IF(B408="","",VLOOKUP(B408,LISTAS!$F$5:$G$1006,2,0))</f>
        <v/>
      </c>
      <c r="D408" s="52"/>
      <c r="E408" s="52"/>
      <c r="F408" s="52" t="str">
        <f t="shared" si="84"/>
        <v/>
      </c>
      <c r="G408" s="5"/>
      <c r="H408" s="48" t="str">
        <f t="shared" si="87"/>
        <v/>
      </c>
      <c r="I408" s="63" t="str">
        <f t="shared" si="88"/>
        <v/>
      </c>
      <c r="J408" s="63" t="str">
        <f t="shared" si="88"/>
        <v/>
      </c>
      <c r="K408" s="48" t="str">
        <f t="shared" si="85"/>
        <v/>
      </c>
      <c r="L408" s="67" t="str">
        <f t="shared" si="86"/>
        <v/>
      </c>
      <c r="M408" s="48" t="str">
        <f t="shared" si="89"/>
        <v/>
      </c>
      <c r="N408" s="49">
        <v>85</v>
      </c>
      <c r="O408" s="28"/>
      <c r="P408" s="47" t="str">
        <f t="shared" si="90"/>
        <v/>
      </c>
      <c r="Q408" s="24" t="str">
        <f t="shared" si="91"/>
        <v/>
      </c>
      <c r="R408" s="24" t="str">
        <f>IF($L408="","",VLOOKUP(Q408,LISTAS!$F$5:$G$1006,2,0))</f>
        <v/>
      </c>
      <c r="S408" s="36" t="str">
        <f t="shared" si="92"/>
        <v/>
      </c>
      <c r="T408" s="25" t="str">
        <f t="shared" si="93"/>
        <v/>
      </c>
      <c r="U408" s="25" t="str">
        <f t="shared" si="94"/>
        <v/>
      </c>
    </row>
    <row r="409" spans="2:21" ht="16.5" x14ac:dyDescent="0.3">
      <c r="B409" s="51"/>
      <c r="C409" s="51" t="str">
        <f>IF(B409="","",VLOOKUP(B409,LISTAS!$F$5:$G$1006,2,0))</f>
        <v/>
      </c>
      <c r="D409" s="52"/>
      <c r="E409" s="52"/>
      <c r="F409" s="52" t="str">
        <f t="shared" si="84"/>
        <v/>
      </c>
      <c r="G409" s="5"/>
      <c r="H409" s="48" t="str">
        <f t="shared" si="87"/>
        <v/>
      </c>
      <c r="I409" s="63" t="str">
        <f t="shared" si="88"/>
        <v/>
      </c>
      <c r="J409" s="63" t="str">
        <f t="shared" si="88"/>
        <v/>
      </c>
      <c r="K409" s="48" t="str">
        <f t="shared" si="85"/>
        <v/>
      </c>
      <c r="L409" s="67" t="str">
        <f t="shared" si="86"/>
        <v/>
      </c>
      <c r="M409" s="48" t="str">
        <f t="shared" si="89"/>
        <v/>
      </c>
      <c r="N409" s="49">
        <v>86</v>
      </c>
      <c r="O409" s="28"/>
      <c r="P409" s="47" t="str">
        <f t="shared" si="90"/>
        <v/>
      </c>
      <c r="Q409" s="24" t="str">
        <f t="shared" si="91"/>
        <v/>
      </c>
      <c r="R409" s="24" t="str">
        <f>IF($L409="","",VLOOKUP(Q409,LISTAS!$F$5:$G$1006,2,0))</f>
        <v/>
      </c>
      <c r="S409" s="36" t="str">
        <f t="shared" si="92"/>
        <v/>
      </c>
      <c r="T409" s="25" t="str">
        <f t="shared" si="93"/>
        <v/>
      </c>
      <c r="U409" s="25" t="str">
        <f t="shared" si="94"/>
        <v/>
      </c>
    </row>
    <row r="410" spans="2:21" ht="16.5" x14ac:dyDescent="0.3">
      <c r="B410" s="51"/>
      <c r="C410" s="51" t="str">
        <f>IF(B410="","",VLOOKUP(B410,LISTAS!$F$5:$G$1006,2,0))</f>
        <v/>
      </c>
      <c r="D410" s="52"/>
      <c r="E410" s="52"/>
      <c r="F410" s="52" t="str">
        <f t="shared" si="84"/>
        <v/>
      </c>
      <c r="G410" s="5"/>
      <c r="H410" s="48" t="str">
        <f t="shared" si="87"/>
        <v/>
      </c>
      <c r="I410" s="63" t="str">
        <f t="shared" si="88"/>
        <v/>
      </c>
      <c r="J410" s="63" t="str">
        <f t="shared" si="88"/>
        <v/>
      </c>
      <c r="K410" s="48" t="str">
        <f t="shared" si="85"/>
        <v/>
      </c>
      <c r="L410" s="67" t="str">
        <f t="shared" si="86"/>
        <v/>
      </c>
      <c r="M410" s="48" t="str">
        <f t="shared" si="89"/>
        <v/>
      </c>
      <c r="N410" s="49">
        <v>87</v>
      </c>
      <c r="O410" s="28"/>
      <c r="P410" s="47" t="str">
        <f t="shared" si="90"/>
        <v/>
      </c>
      <c r="Q410" s="24" t="str">
        <f t="shared" si="91"/>
        <v/>
      </c>
      <c r="R410" s="24" t="str">
        <f>IF($L410="","",VLOOKUP(Q410,LISTAS!$F$5:$G$1006,2,0))</f>
        <v/>
      </c>
      <c r="S410" s="36" t="str">
        <f t="shared" si="92"/>
        <v/>
      </c>
      <c r="T410" s="25" t="str">
        <f t="shared" si="93"/>
        <v/>
      </c>
      <c r="U410" s="25" t="str">
        <f t="shared" si="94"/>
        <v/>
      </c>
    </row>
    <row r="411" spans="2:21" ht="16.5" x14ac:dyDescent="0.3">
      <c r="B411" s="51"/>
      <c r="C411" s="51" t="str">
        <f>IF(B411="","",VLOOKUP(B411,LISTAS!$F$5:$G$1006,2,0))</f>
        <v/>
      </c>
      <c r="D411" s="52"/>
      <c r="E411" s="52"/>
      <c r="F411" s="52" t="str">
        <f t="shared" si="84"/>
        <v/>
      </c>
      <c r="G411" s="5"/>
      <c r="H411" s="48" t="str">
        <f t="shared" si="87"/>
        <v/>
      </c>
      <c r="I411" s="63" t="str">
        <f t="shared" si="88"/>
        <v/>
      </c>
      <c r="J411" s="63" t="str">
        <f t="shared" si="88"/>
        <v/>
      </c>
      <c r="K411" s="48" t="str">
        <f t="shared" si="85"/>
        <v/>
      </c>
      <c r="L411" s="67" t="str">
        <f t="shared" si="86"/>
        <v/>
      </c>
      <c r="M411" s="48" t="str">
        <f t="shared" si="89"/>
        <v/>
      </c>
      <c r="N411" s="49">
        <v>88</v>
      </c>
      <c r="O411" s="28"/>
      <c r="P411" s="47" t="str">
        <f t="shared" si="90"/>
        <v/>
      </c>
      <c r="Q411" s="24" t="str">
        <f t="shared" si="91"/>
        <v/>
      </c>
      <c r="R411" s="24" t="str">
        <f>IF($L411="","",VLOOKUP(Q411,LISTAS!$F$5:$G$1006,2,0))</f>
        <v/>
      </c>
      <c r="S411" s="36" t="str">
        <f t="shared" si="92"/>
        <v/>
      </c>
      <c r="T411" s="25" t="str">
        <f t="shared" si="93"/>
        <v/>
      </c>
      <c r="U411" s="25" t="str">
        <f t="shared" si="94"/>
        <v/>
      </c>
    </row>
    <row r="412" spans="2:21" ht="16.5" x14ac:dyDescent="0.3">
      <c r="B412" s="51"/>
      <c r="C412" s="51" t="str">
        <f>IF(B412="","",VLOOKUP(B412,LISTAS!$F$5:$G$1006,2,0))</f>
        <v/>
      </c>
      <c r="D412" s="52"/>
      <c r="E412" s="52"/>
      <c r="F412" s="52" t="str">
        <f t="shared" si="84"/>
        <v/>
      </c>
      <c r="G412" s="5"/>
      <c r="H412" s="48" t="str">
        <f t="shared" si="87"/>
        <v/>
      </c>
      <c r="I412" s="63" t="str">
        <f t="shared" si="88"/>
        <v/>
      </c>
      <c r="J412" s="63" t="str">
        <f t="shared" si="88"/>
        <v/>
      </c>
      <c r="K412" s="48" t="str">
        <f t="shared" si="85"/>
        <v/>
      </c>
      <c r="L412" s="67" t="str">
        <f t="shared" si="86"/>
        <v/>
      </c>
      <c r="M412" s="48" t="str">
        <f t="shared" si="89"/>
        <v/>
      </c>
      <c r="N412" s="49">
        <v>89</v>
      </c>
      <c r="O412" s="28"/>
      <c r="P412" s="47" t="str">
        <f t="shared" si="90"/>
        <v/>
      </c>
      <c r="Q412" s="24" t="str">
        <f t="shared" si="91"/>
        <v/>
      </c>
      <c r="R412" s="24" t="str">
        <f>IF($L412="","",VLOOKUP(Q412,LISTAS!$F$5:$G$1006,2,0))</f>
        <v/>
      </c>
      <c r="S412" s="36" t="str">
        <f t="shared" si="92"/>
        <v/>
      </c>
      <c r="T412" s="25" t="str">
        <f t="shared" si="93"/>
        <v/>
      </c>
      <c r="U412" s="25" t="str">
        <f t="shared" si="94"/>
        <v/>
      </c>
    </row>
    <row r="413" spans="2:21" ht="16.5" x14ac:dyDescent="0.3">
      <c r="B413" s="51"/>
      <c r="C413" s="51" t="str">
        <f>IF(B413="","",VLOOKUP(B413,LISTAS!$F$5:$G$1006,2,0))</f>
        <v/>
      </c>
      <c r="D413" s="52"/>
      <c r="E413" s="52"/>
      <c r="F413" s="52" t="str">
        <f t="shared" si="84"/>
        <v/>
      </c>
      <c r="G413" s="5"/>
      <c r="H413" s="48" t="str">
        <f t="shared" si="87"/>
        <v/>
      </c>
      <c r="I413" s="63" t="str">
        <f t="shared" si="88"/>
        <v/>
      </c>
      <c r="J413" s="63" t="str">
        <f t="shared" si="88"/>
        <v/>
      </c>
      <c r="K413" s="48" t="str">
        <f t="shared" si="85"/>
        <v/>
      </c>
      <c r="L413" s="67" t="str">
        <f t="shared" si="86"/>
        <v/>
      </c>
      <c r="M413" s="48" t="str">
        <f t="shared" si="89"/>
        <v/>
      </c>
      <c r="N413" s="49">
        <v>90</v>
      </c>
      <c r="O413" s="28"/>
      <c r="P413" s="47" t="str">
        <f t="shared" si="90"/>
        <v/>
      </c>
      <c r="Q413" s="24" t="str">
        <f t="shared" si="91"/>
        <v/>
      </c>
      <c r="R413" s="24" t="str">
        <f>IF($L413="","",VLOOKUP(Q413,LISTAS!$F$5:$G$1006,2,0))</f>
        <v/>
      </c>
      <c r="S413" s="36" t="str">
        <f t="shared" si="92"/>
        <v/>
      </c>
      <c r="T413" s="25" t="str">
        <f t="shared" si="93"/>
        <v/>
      </c>
      <c r="U413" s="25" t="str">
        <f t="shared" si="94"/>
        <v/>
      </c>
    </row>
    <row r="414" spans="2:21" ht="16.5" x14ac:dyDescent="0.3">
      <c r="B414" s="51"/>
      <c r="C414" s="51" t="str">
        <f>IF(B414="","",VLOOKUP(B414,LISTAS!$F$5:$G$1006,2,0))</f>
        <v/>
      </c>
      <c r="D414" s="52"/>
      <c r="E414" s="52"/>
      <c r="F414" s="52" t="str">
        <f t="shared" si="84"/>
        <v/>
      </c>
      <c r="G414" s="5"/>
      <c r="H414" s="48" t="str">
        <f t="shared" si="87"/>
        <v/>
      </c>
      <c r="I414" s="63" t="str">
        <f t="shared" si="88"/>
        <v/>
      </c>
      <c r="J414" s="63" t="str">
        <f t="shared" si="88"/>
        <v/>
      </c>
      <c r="K414" s="48" t="str">
        <f t="shared" si="85"/>
        <v/>
      </c>
      <c r="L414" s="67" t="str">
        <f t="shared" si="86"/>
        <v/>
      </c>
      <c r="M414" s="48" t="str">
        <f t="shared" si="89"/>
        <v/>
      </c>
      <c r="N414" s="49">
        <v>91</v>
      </c>
      <c r="O414" s="28"/>
      <c r="P414" s="47" t="str">
        <f t="shared" si="90"/>
        <v/>
      </c>
      <c r="Q414" s="24" t="str">
        <f t="shared" si="91"/>
        <v/>
      </c>
      <c r="R414" s="24" t="str">
        <f>IF($L414="","",VLOOKUP(Q414,LISTAS!$F$5:$G$1006,2,0))</f>
        <v/>
      </c>
      <c r="S414" s="36" t="str">
        <f t="shared" si="92"/>
        <v/>
      </c>
      <c r="T414" s="25" t="str">
        <f t="shared" si="93"/>
        <v/>
      </c>
      <c r="U414" s="25" t="str">
        <f t="shared" si="94"/>
        <v/>
      </c>
    </row>
    <row r="415" spans="2:21" ht="16.5" x14ac:dyDescent="0.3">
      <c r="B415" s="51"/>
      <c r="C415" s="51" t="str">
        <f>IF(B415="","",VLOOKUP(B415,LISTAS!$F$5:$G$1006,2,0))</f>
        <v/>
      </c>
      <c r="D415" s="52"/>
      <c r="E415" s="52"/>
      <c r="F415" s="52" t="str">
        <f t="shared" si="84"/>
        <v/>
      </c>
      <c r="G415" s="5"/>
      <c r="H415" s="48" t="str">
        <f t="shared" si="87"/>
        <v/>
      </c>
      <c r="I415" s="63" t="str">
        <f t="shared" si="88"/>
        <v/>
      </c>
      <c r="J415" s="63" t="str">
        <f t="shared" si="88"/>
        <v/>
      </c>
      <c r="K415" s="48" t="str">
        <f t="shared" si="85"/>
        <v/>
      </c>
      <c r="L415" s="67" t="str">
        <f t="shared" si="86"/>
        <v/>
      </c>
      <c r="M415" s="48" t="str">
        <f t="shared" si="89"/>
        <v/>
      </c>
      <c r="N415" s="49">
        <v>92</v>
      </c>
      <c r="O415" s="28"/>
      <c r="P415" s="47" t="str">
        <f t="shared" si="90"/>
        <v/>
      </c>
      <c r="Q415" s="24" t="str">
        <f t="shared" si="91"/>
        <v/>
      </c>
      <c r="R415" s="24" t="str">
        <f>IF($L415="","",VLOOKUP(Q415,LISTAS!$F$5:$G$1006,2,0))</f>
        <v/>
      </c>
      <c r="S415" s="36" t="str">
        <f t="shared" si="92"/>
        <v/>
      </c>
      <c r="T415" s="25" t="str">
        <f t="shared" si="93"/>
        <v/>
      </c>
      <c r="U415" s="25" t="str">
        <f t="shared" si="94"/>
        <v/>
      </c>
    </row>
    <row r="416" spans="2:21" ht="16.5" x14ac:dyDescent="0.3">
      <c r="B416" s="51"/>
      <c r="C416" s="51" t="str">
        <f>IF(B416="","",VLOOKUP(B416,LISTAS!$F$5:$G$1006,2,0))</f>
        <v/>
      </c>
      <c r="D416" s="52"/>
      <c r="E416" s="52"/>
      <c r="F416" s="52" t="str">
        <f t="shared" si="84"/>
        <v/>
      </c>
      <c r="G416" s="5"/>
      <c r="H416" s="48" t="str">
        <f t="shared" si="87"/>
        <v/>
      </c>
      <c r="I416" s="63" t="str">
        <f t="shared" si="88"/>
        <v/>
      </c>
      <c r="J416" s="63" t="str">
        <f t="shared" si="88"/>
        <v/>
      </c>
      <c r="K416" s="48" t="str">
        <f t="shared" si="85"/>
        <v/>
      </c>
      <c r="L416" s="67" t="str">
        <f t="shared" si="86"/>
        <v/>
      </c>
      <c r="M416" s="48" t="str">
        <f t="shared" si="89"/>
        <v/>
      </c>
      <c r="N416" s="49">
        <v>93</v>
      </c>
      <c r="O416" s="28"/>
      <c r="P416" s="47" t="str">
        <f t="shared" si="90"/>
        <v/>
      </c>
      <c r="Q416" s="24" t="str">
        <f t="shared" si="91"/>
        <v/>
      </c>
      <c r="R416" s="24" t="str">
        <f>IF($L416="","",VLOOKUP(Q416,LISTAS!$F$5:$G$1006,2,0))</f>
        <v/>
      </c>
      <c r="S416" s="36" t="str">
        <f t="shared" si="92"/>
        <v/>
      </c>
      <c r="T416" s="25" t="str">
        <f t="shared" si="93"/>
        <v/>
      </c>
      <c r="U416" s="25" t="str">
        <f t="shared" si="94"/>
        <v/>
      </c>
    </row>
    <row r="417" spans="2:21" ht="16.5" x14ac:dyDescent="0.3">
      <c r="B417" s="51"/>
      <c r="C417" s="51" t="str">
        <f>IF(B417="","",VLOOKUP(B417,LISTAS!$F$5:$G$1006,2,0))</f>
        <v/>
      </c>
      <c r="D417" s="52"/>
      <c r="E417" s="52"/>
      <c r="F417" s="52" t="str">
        <f t="shared" si="84"/>
        <v/>
      </c>
      <c r="G417" s="5"/>
      <c r="H417" s="48" t="str">
        <f t="shared" si="87"/>
        <v/>
      </c>
      <c r="I417" s="63" t="str">
        <f t="shared" si="88"/>
        <v/>
      </c>
      <c r="J417" s="63" t="str">
        <f t="shared" si="88"/>
        <v/>
      </c>
      <c r="K417" s="48" t="str">
        <f t="shared" si="85"/>
        <v/>
      </c>
      <c r="L417" s="67" t="str">
        <f t="shared" si="86"/>
        <v/>
      </c>
      <c r="M417" s="48" t="str">
        <f t="shared" si="89"/>
        <v/>
      </c>
      <c r="N417" s="49">
        <v>94</v>
      </c>
      <c r="O417" s="28"/>
      <c r="P417" s="47" t="str">
        <f t="shared" si="90"/>
        <v/>
      </c>
      <c r="Q417" s="24" t="str">
        <f t="shared" si="91"/>
        <v/>
      </c>
      <c r="R417" s="24" t="str">
        <f>IF($L417="","",VLOOKUP(Q417,LISTAS!$F$5:$G$1006,2,0))</f>
        <v/>
      </c>
      <c r="S417" s="36" t="str">
        <f t="shared" si="92"/>
        <v/>
      </c>
      <c r="T417" s="25" t="str">
        <f t="shared" si="93"/>
        <v/>
      </c>
      <c r="U417" s="25" t="str">
        <f t="shared" si="94"/>
        <v/>
      </c>
    </row>
    <row r="418" spans="2:21" ht="16.5" x14ac:dyDescent="0.3">
      <c r="B418" s="51"/>
      <c r="C418" s="51" t="str">
        <f>IF(B418="","",VLOOKUP(B418,LISTAS!$F$5:$G$1006,2,0))</f>
        <v/>
      </c>
      <c r="D418" s="52"/>
      <c r="E418" s="52"/>
      <c r="F418" s="52" t="str">
        <f t="shared" si="84"/>
        <v/>
      </c>
      <c r="G418" s="5"/>
      <c r="H418" s="48" t="str">
        <f t="shared" si="87"/>
        <v/>
      </c>
      <c r="I418" s="63" t="str">
        <f t="shared" si="88"/>
        <v/>
      </c>
      <c r="J418" s="63" t="str">
        <f t="shared" si="88"/>
        <v/>
      </c>
      <c r="K418" s="48" t="str">
        <f t="shared" si="85"/>
        <v/>
      </c>
      <c r="L418" s="67" t="str">
        <f t="shared" si="86"/>
        <v/>
      </c>
      <c r="M418" s="48" t="str">
        <f t="shared" si="89"/>
        <v/>
      </c>
      <c r="N418" s="49">
        <v>95</v>
      </c>
      <c r="O418" s="28"/>
      <c r="P418" s="47" t="str">
        <f t="shared" si="90"/>
        <v/>
      </c>
      <c r="Q418" s="24" t="str">
        <f t="shared" si="91"/>
        <v/>
      </c>
      <c r="R418" s="24" t="str">
        <f>IF($L418="","",VLOOKUP(Q418,LISTAS!$F$5:$G$1006,2,0))</f>
        <v/>
      </c>
      <c r="S418" s="36" t="str">
        <f t="shared" si="92"/>
        <v/>
      </c>
      <c r="T418" s="25" t="str">
        <f t="shared" si="93"/>
        <v/>
      </c>
      <c r="U418" s="25" t="str">
        <f t="shared" si="94"/>
        <v/>
      </c>
    </row>
    <row r="419" spans="2:21" ht="16.5" x14ac:dyDescent="0.3">
      <c r="B419" s="51"/>
      <c r="C419" s="51" t="str">
        <f>IF(B419="","",VLOOKUP(B419,LISTAS!$F$5:$G$1006,2,0))</f>
        <v/>
      </c>
      <c r="D419" s="52"/>
      <c r="E419" s="52"/>
      <c r="F419" s="52" t="str">
        <f t="shared" si="84"/>
        <v/>
      </c>
      <c r="G419" s="5"/>
      <c r="H419" s="48" t="str">
        <f t="shared" si="87"/>
        <v/>
      </c>
      <c r="I419" s="63" t="str">
        <f t="shared" si="88"/>
        <v/>
      </c>
      <c r="J419" s="63" t="str">
        <f t="shared" si="88"/>
        <v/>
      </c>
      <c r="K419" s="48" t="str">
        <f t="shared" si="85"/>
        <v/>
      </c>
      <c r="L419" s="67" t="str">
        <f t="shared" si="86"/>
        <v/>
      </c>
      <c r="M419" s="48" t="str">
        <f t="shared" si="89"/>
        <v/>
      </c>
      <c r="N419" s="49">
        <v>96</v>
      </c>
      <c r="O419" s="28"/>
      <c r="P419" s="47" t="str">
        <f t="shared" si="90"/>
        <v/>
      </c>
      <c r="Q419" s="24" t="str">
        <f t="shared" si="91"/>
        <v/>
      </c>
      <c r="R419" s="24" t="str">
        <f>IF($L419="","",VLOOKUP(Q419,LISTAS!$F$5:$G$1006,2,0))</f>
        <v/>
      </c>
      <c r="S419" s="36" t="str">
        <f t="shared" si="92"/>
        <v/>
      </c>
      <c r="T419" s="25" t="str">
        <f t="shared" si="93"/>
        <v/>
      </c>
      <c r="U419" s="25" t="str">
        <f t="shared" si="94"/>
        <v/>
      </c>
    </row>
    <row r="420" spans="2:21" ht="16.5" x14ac:dyDescent="0.3">
      <c r="B420" s="51"/>
      <c r="C420" s="51" t="str">
        <f>IF(B420="","",VLOOKUP(B420,LISTAS!$F$5:$G$1006,2,0))</f>
        <v/>
      </c>
      <c r="D420" s="52"/>
      <c r="E420" s="52"/>
      <c r="F420" s="52" t="str">
        <f t="shared" si="84"/>
        <v/>
      </c>
      <c r="G420" s="5"/>
      <c r="H420" s="48" t="str">
        <f t="shared" si="87"/>
        <v/>
      </c>
      <c r="I420" s="63" t="str">
        <f t="shared" si="88"/>
        <v/>
      </c>
      <c r="J420" s="63" t="str">
        <f t="shared" si="88"/>
        <v/>
      </c>
      <c r="K420" s="48" t="str">
        <f t="shared" si="85"/>
        <v/>
      </c>
      <c r="L420" s="67" t="str">
        <f t="shared" si="86"/>
        <v/>
      </c>
      <c r="M420" s="48" t="str">
        <f t="shared" si="89"/>
        <v/>
      </c>
      <c r="N420" s="49">
        <v>97</v>
      </c>
      <c r="O420" s="28"/>
      <c r="P420" s="47" t="str">
        <f t="shared" si="90"/>
        <v/>
      </c>
      <c r="Q420" s="24" t="str">
        <f t="shared" si="91"/>
        <v/>
      </c>
      <c r="R420" s="24" t="str">
        <f>IF($L420="","",VLOOKUP(Q420,LISTAS!$F$5:$G$1006,2,0))</f>
        <v/>
      </c>
      <c r="S420" s="36" t="str">
        <f t="shared" si="92"/>
        <v/>
      </c>
      <c r="T420" s="25" t="str">
        <f t="shared" si="93"/>
        <v/>
      </c>
      <c r="U420" s="25" t="str">
        <f t="shared" si="94"/>
        <v/>
      </c>
    </row>
    <row r="421" spans="2:21" ht="16.5" x14ac:dyDescent="0.3">
      <c r="B421" s="51"/>
      <c r="C421" s="51" t="str">
        <f>IF(B421="","",VLOOKUP(B421,LISTAS!$F$5:$G$1006,2,0))</f>
        <v/>
      </c>
      <c r="D421" s="52"/>
      <c r="E421" s="52"/>
      <c r="F421" s="52" t="str">
        <f t="shared" si="84"/>
        <v/>
      </c>
      <c r="G421" s="5"/>
      <c r="H421" s="48" t="str">
        <f t="shared" si="87"/>
        <v/>
      </c>
      <c r="I421" s="63" t="str">
        <f t="shared" si="88"/>
        <v/>
      </c>
      <c r="J421" s="63" t="str">
        <f t="shared" si="88"/>
        <v/>
      </c>
      <c r="K421" s="48" t="str">
        <f t="shared" si="85"/>
        <v/>
      </c>
      <c r="L421" s="67" t="str">
        <f t="shared" si="86"/>
        <v/>
      </c>
      <c r="M421" s="48" t="str">
        <f t="shared" si="89"/>
        <v/>
      </c>
      <c r="N421" s="49">
        <v>98</v>
      </c>
      <c r="O421" s="28"/>
      <c r="P421" s="47" t="str">
        <f t="shared" si="90"/>
        <v/>
      </c>
      <c r="Q421" s="24" t="str">
        <f t="shared" si="91"/>
        <v/>
      </c>
      <c r="R421" s="24" t="str">
        <f>IF($L421="","",VLOOKUP(Q421,LISTAS!$F$5:$G$1006,2,0))</f>
        <v/>
      </c>
      <c r="S421" s="36" t="str">
        <f t="shared" si="92"/>
        <v/>
      </c>
      <c r="T421" s="25" t="str">
        <f t="shared" si="93"/>
        <v/>
      </c>
      <c r="U421" s="25" t="str">
        <f t="shared" si="94"/>
        <v/>
      </c>
    </row>
    <row r="422" spans="2:21" ht="16.5" x14ac:dyDescent="0.3">
      <c r="B422" s="51"/>
      <c r="C422" s="51" t="str">
        <f>IF(B422="","",VLOOKUP(B422,LISTAS!$F$5:$G$1006,2,0))</f>
        <v/>
      </c>
      <c r="D422" s="52"/>
      <c r="E422" s="52"/>
      <c r="F422" s="52" t="str">
        <f t="shared" si="84"/>
        <v/>
      </c>
      <c r="G422" s="5"/>
      <c r="H422" s="48" t="str">
        <f t="shared" si="87"/>
        <v/>
      </c>
      <c r="I422" s="63" t="str">
        <f t="shared" si="88"/>
        <v/>
      </c>
      <c r="J422" s="63" t="str">
        <f t="shared" si="88"/>
        <v/>
      </c>
      <c r="K422" s="48" t="str">
        <f t="shared" si="85"/>
        <v/>
      </c>
      <c r="L422" s="67" t="str">
        <f t="shared" si="86"/>
        <v/>
      </c>
      <c r="M422" s="48" t="str">
        <f t="shared" si="89"/>
        <v/>
      </c>
      <c r="N422" s="49">
        <v>99</v>
      </c>
      <c r="O422" s="28"/>
      <c r="P422" s="47" t="str">
        <f t="shared" si="90"/>
        <v/>
      </c>
      <c r="Q422" s="24" t="str">
        <f t="shared" si="91"/>
        <v/>
      </c>
      <c r="R422" s="24" t="str">
        <f>IF($L422="","",VLOOKUP(Q422,LISTAS!$F$5:$G$1006,2,0))</f>
        <v/>
      </c>
      <c r="S422" s="36" t="str">
        <f t="shared" si="92"/>
        <v/>
      </c>
      <c r="T422" s="25" t="str">
        <f t="shared" si="93"/>
        <v/>
      </c>
      <c r="U422" s="25" t="str">
        <f t="shared" si="94"/>
        <v/>
      </c>
    </row>
    <row r="423" spans="2:21" ht="16.5" x14ac:dyDescent="0.3">
      <c r="B423" s="51"/>
      <c r="C423" s="51" t="str">
        <f>IF(B423="","",VLOOKUP(B423,LISTAS!$F$5:$G$1006,2,0))</f>
        <v/>
      </c>
      <c r="D423" s="52"/>
      <c r="E423" s="52"/>
      <c r="F423" s="52" t="str">
        <f t="shared" si="84"/>
        <v/>
      </c>
      <c r="G423" s="5"/>
      <c r="H423" s="48" t="str">
        <f t="shared" si="87"/>
        <v/>
      </c>
      <c r="I423" s="63" t="str">
        <f t="shared" si="88"/>
        <v/>
      </c>
      <c r="J423" s="63" t="str">
        <f t="shared" si="88"/>
        <v/>
      </c>
      <c r="K423" s="48" t="str">
        <f t="shared" si="85"/>
        <v/>
      </c>
      <c r="L423" s="67" t="str">
        <f t="shared" si="86"/>
        <v/>
      </c>
      <c r="M423" s="48" t="str">
        <f t="shared" si="89"/>
        <v/>
      </c>
      <c r="N423" s="49">
        <v>100</v>
      </c>
      <c r="O423" s="28"/>
      <c r="P423" s="47" t="str">
        <f t="shared" si="90"/>
        <v/>
      </c>
      <c r="Q423" s="24" t="str">
        <f t="shared" si="91"/>
        <v/>
      </c>
      <c r="R423" s="24" t="str">
        <f>IF($L423="","",VLOOKUP(Q423,LISTAS!$F$5:$G$1006,2,0))</f>
        <v/>
      </c>
      <c r="S423" s="36" t="str">
        <f t="shared" si="92"/>
        <v/>
      </c>
      <c r="T423" s="25" t="str">
        <f t="shared" si="93"/>
        <v/>
      </c>
      <c r="U423" s="25" t="str">
        <f t="shared" si="94"/>
        <v/>
      </c>
    </row>
    <row r="424" spans="2:21" x14ac:dyDescent="0.25">
      <c r="L424" s="70"/>
      <c r="M424" s="68"/>
    </row>
  </sheetData>
  <sortState xmlns:xlrd2="http://schemas.microsoft.com/office/spreadsheetml/2017/richdata2" ref="B9:F26">
    <sortCondition ref="F9:F26"/>
  </sortState>
  <mergeCells count="14">
    <mergeCell ref="B216:U216"/>
    <mergeCell ref="B217:F217"/>
    <mergeCell ref="P217:U217"/>
    <mergeCell ref="B321:U321"/>
    <mergeCell ref="B322:F322"/>
    <mergeCell ref="P322:U322"/>
    <mergeCell ref="P112:U112"/>
    <mergeCell ref="B2:U3"/>
    <mergeCell ref="D5:F5"/>
    <mergeCell ref="B6:U6"/>
    <mergeCell ref="P7:U7"/>
    <mergeCell ref="B111:U111"/>
    <mergeCell ref="B7:F7"/>
    <mergeCell ref="B112:F112"/>
  </mergeCells>
  <dataValidations count="1">
    <dataValidation type="list" allowBlank="1" showInputMessage="1" showErrorMessage="1" sqref="B219:B318 B29:B108 B114:B213" xr:uid="{00000000-0002-0000-0300-000001000000}">
      <formula1>$F$5:$F$1006</formula1>
    </dataValidation>
  </dataValidations>
  <printOptions horizontalCentered="1"/>
  <pageMargins left="0.39370078740157483" right="0.39370078740157483" top="0.39370078740157483" bottom="0.39370078740157483" header="0" footer="0"/>
  <pageSetup paperSize="9" scale="80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4000000}">
          <x14:formula1>
            <xm:f>LISTAS!$D$5:$D$6</xm:f>
          </x14:formula1>
          <xm:sqref>S5 G5</xm:sqref>
        </x14:dataValidation>
        <x14:dataValidation type="list" allowBlank="1" showInputMessage="1" showErrorMessage="1" xr:uid="{00000000-0002-0000-0300-000005000000}">
          <x14:formula1>
            <xm:f>LISTAS!$F$5:$F$1006</xm:f>
          </x14:formula1>
          <xm:sqref>B324:B424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ilha3">
    <tabColor rgb="FFFF33CC"/>
  </sheetPr>
  <dimension ref="A1:U632"/>
  <sheetViews>
    <sheetView showGridLines="0" topLeftCell="C545" zoomScale="85" zoomScaleNormal="85" workbookViewId="0">
      <selection activeCell="Q555" sqref="Q555"/>
    </sheetView>
  </sheetViews>
  <sheetFormatPr defaultRowHeight="14.25" x14ac:dyDescent="0.25"/>
  <cols>
    <col min="1" max="1" width="1.28515625" style="5" customWidth="1"/>
    <col min="2" max="2" width="53" style="2" bestFit="1" customWidth="1"/>
    <col min="3" max="3" width="41.140625" style="2" bestFit="1" customWidth="1"/>
    <col min="4" max="4" width="13.42578125" style="2" bestFit="1" customWidth="1"/>
    <col min="5" max="5" width="14" style="2" bestFit="1" customWidth="1"/>
    <col min="6" max="6" width="14" style="2" customWidth="1"/>
    <col min="7" max="7" width="2.7109375" style="2" customWidth="1"/>
    <col min="8" max="8" width="11" style="2" hidden="1" customWidth="1"/>
    <col min="9" max="10" width="11" style="5" hidden="1" customWidth="1"/>
    <col min="11" max="11" width="11" style="2" hidden="1" customWidth="1"/>
    <col min="12" max="12" width="11" style="70" hidden="1" customWidth="1"/>
    <col min="13" max="13" width="11" style="68" hidden="1" customWidth="1"/>
    <col min="14" max="14" width="9.28515625" style="2" hidden="1" customWidth="1"/>
    <col min="15" max="15" width="3.42578125" style="2" customWidth="1"/>
    <col min="16" max="16" width="18.42578125" style="2" bestFit="1" customWidth="1"/>
    <col min="17" max="17" width="41.85546875" style="2" customWidth="1"/>
    <col min="18" max="18" width="41.140625" style="2" bestFit="1" customWidth="1"/>
    <col min="19" max="19" width="16" style="2" customWidth="1"/>
    <col min="20" max="21" width="16" style="32" customWidth="1"/>
    <col min="22" max="16384" width="9.140625" style="2"/>
  </cols>
  <sheetData>
    <row r="1" spans="1:21" s="5" customFormat="1" ht="6" customHeight="1" x14ac:dyDescent="0.25">
      <c r="B1" s="6"/>
      <c r="C1" s="6"/>
      <c r="D1" s="6"/>
      <c r="E1" s="6"/>
      <c r="F1" s="6"/>
      <c r="H1" s="7"/>
      <c r="I1" s="60"/>
      <c r="J1" s="60"/>
      <c r="K1" s="8"/>
      <c r="L1" s="9"/>
      <c r="M1" s="64"/>
      <c r="N1" s="8"/>
      <c r="T1" s="31"/>
      <c r="U1" s="31"/>
    </row>
    <row r="2" spans="1:21" s="1" customFormat="1" ht="60.75" customHeight="1" x14ac:dyDescent="0.25"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</row>
    <row r="3" spans="1:21" s="1" customFormat="1" ht="60.75" customHeight="1" x14ac:dyDescent="0.25"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</row>
    <row r="4" spans="1:21" x14ac:dyDescent="0.25">
      <c r="A4" s="2"/>
      <c r="H4" s="7"/>
      <c r="I4" s="60"/>
      <c r="J4" s="60"/>
      <c r="K4" s="8"/>
      <c r="L4" s="9"/>
      <c r="M4" s="64"/>
      <c r="N4" s="8"/>
    </row>
    <row r="5" spans="1:21" x14ac:dyDescent="0.25">
      <c r="A5" s="2"/>
      <c r="D5" s="156"/>
      <c r="E5" s="156"/>
      <c r="F5" s="157"/>
      <c r="G5" s="10"/>
      <c r="H5" s="7"/>
      <c r="I5" s="60"/>
      <c r="J5" s="60"/>
      <c r="K5" s="8"/>
      <c r="L5" s="9"/>
      <c r="M5" s="64"/>
      <c r="N5" s="8"/>
      <c r="R5" s="33" t="s">
        <v>12</v>
      </c>
      <c r="S5" s="34" t="s">
        <v>13</v>
      </c>
    </row>
    <row r="6" spans="1:21" ht="32.25" customHeight="1" x14ac:dyDescent="0.25">
      <c r="A6" s="2"/>
      <c r="B6" s="146" t="s">
        <v>38</v>
      </c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47"/>
      <c r="R6" s="147"/>
      <c r="S6" s="147"/>
      <c r="T6" s="147"/>
      <c r="U6" s="148"/>
    </row>
    <row r="7" spans="1:21" ht="20.25" customHeight="1" x14ac:dyDescent="0.25">
      <c r="A7" s="2"/>
      <c r="B7" s="149" t="s">
        <v>21</v>
      </c>
      <c r="C7" s="150"/>
      <c r="D7" s="150"/>
      <c r="E7" s="150"/>
      <c r="F7" s="151"/>
      <c r="H7" s="11"/>
      <c r="I7" s="61"/>
      <c r="J7" s="61"/>
      <c r="K7" s="12"/>
      <c r="L7" s="13"/>
      <c r="M7" s="65"/>
      <c r="N7" s="12"/>
      <c r="O7" s="14"/>
      <c r="P7" s="152" t="s">
        <v>14</v>
      </c>
      <c r="Q7" s="153"/>
      <c r="R7" s="153"/>
      <c r="S7" s="153"/>
      <c r="T7" s="153"/>
      <c r="U7" s="154"/>
    </row>
    <row r="8" spans="1:21" s="15" customFormat="1" ht="28.5" customHeight="1" x14ac:dyDescent="0.25">
      <c r="B8" s="16" t="s">
        <v>15</v>
      </c>
      <c r="C8" s="16" t="s">
        <v>1</v>
      </c>
      <c r="D8" s="16" t="s">
        <v>26</v>
      </c>
      <c r="E8" s="16" t="s">
        <v>27</v>
      </c>
      <c r="F8" s="16" t="s">
        <v>3</v>
      </c>
      <c r="G8" s="17"/>
      <c r="H8" s="18"/>
      <c r="I8" s="62"/>
      <c r="J8" s="62"/>
      <c r="K8" s="19"/>
      <c r="L8" s="20"/>
      <c r="M8" s="66"/>
      <c r="N8" s="19"/>
      <c r="O8" s="18"/>
      <c r="P8" s="21" t="s">
        <v>4</v>
      </c>
      <c r="Q8" s="29" t="s">
        <v>15</v>
      </c>
      <c r="R8" s="29" t="s">
        <v>1</v>
      </c>
      <c r="S8" s="29" t="s">
        <v>3</v>
      </c>
      <c r="T8" s="21" t="s">
        <v>16</v>
      </c>
      <c r="U8" s="21" t="s">
        <v>17</v>
      </c>
    </row>
    <row r="9" spans="1:21" s="5" customFormat="1" ht="18.75" customHeight="1" x14ac:dyDescent="0.25">
      <c r="B9" s="26" t="s">
        <v>821</v>
      </c>
      <c r="C9" s="22" t="str">
        <f>IF(B9="","",VLOOKUP(B9,LISTAS!$F$5:$G$1006,2,0))</f>
        <v>COLÉGIO ARBOS S.C.S.</v>
      </c>
      <c r="D9" s="35">
        <v>14.8</v>
      </c>
      <c r="E9" s="35">
        <v>15.7</v>
      </c>
      <c r="F9" s="35">
        <f t="shared" ref="F9:F40" si="0">IF(D9="",IF(E9="","",SUM(D9:E9)),SUM(D9:E9))</f>
        <v>30.5</v>
      </c>
      <c r="H9" s="48">
        <f>IF(F9="","",F9+(ROW(F9)/1000))</f>
        <v>30.509</v>
      </c>
      <c r="I9" s="63" t="str">
        <f>IF($L9="","",IF(B9="","",B9))</f>
        <v>GABRIELA RASCOV MAGALHÃES</v>
      </c>
      <c r="J9" s="63" t="str">
        <f>IF($L9="","",IF(C9="","",C9))</f>
        <v>COLÉGIO ARBOS S.C.S.</v>
      </c>
      <c r="K9" s="48">
        <f t="shared" ref="K9:K72" si="1">IF($L9="","",F9)</f>
        <v>30.5</v>
      </c>
      <c r="L9" s="69">
        <f t="shared" ref="L9:L72" si="2">H9</f>
        <v>30.509</v>
      </c>
      <c r="M9" s="67">
        <f>IF(L9="","",LARGE($L$9:$L$108,N9))</f>
        <v>31.239000000000004</v>
      </c>
      <c r="N9" s="49">
        <v>1</v>
      </c>
      <c r="O9" s="23"/>
      <c r="P9" s="47">
        <f>IF(S9&lt;&gt;"",_xlfn.RANK.EQ(S9,$S$9:$S$108,0),"")</f>
        <v>1</v>
      </c>
      <c r="Q9" s="24" t="str">
        <f>IF($L9="","",VLOOKUP(M9,$H$9:$K$108,2,0))</f>
        <v>JULIA VOLPI CECHELERO</v>
      </c>
      <c r="R9" s="24" t="str">
        <f>IF($L9="","",VLOOKUP(Q9,LISTAS!$F$5:$G$1006,2,0))</f>
        <v>COLÉGIO ARBOS - UNIDADE SANTO ANDRÉ</v>
      </c>
      <c r="S9" s="36">
        <f>IF($L9="","",VLOOKUP(M9,$H$9:$K$108,4,0))</f>
        <v>31.200000000000003</v>
      </c>
      <c r="T9" s="25">
        <f>IF($P9="","",IF(S9=$U$5,"",IF($P9=1,400,IF($P9=2,340,IF($P9=3,300,IF($P9=4,280,IF($P9=5,270,IF($P9=6,260,IF($P9=7,250,IF($P9=8,240,IF($P9=9,200,IF($P9=10,200,IF($P9=11,200,IF($P9=12,200,IF($P9=13,200,IF($P9=14,200,IF($P9=15,200,IF($P9=16,200,IF($P9&gt;16,"","")))))))))))))))))))</f>
        <v>400</v>
      </c>
      <c r="U9" s="25">
        <f>IF(P9="","",IF($S$5="NÃO","",IF(S9=$U$5,"",IF(P9=1,400,IF(P9=2,340,IF(P9=3,300,IF(P9=4,280,IF(P9=5,270,IF(P9=6,260,IF(P9=7,250,IF(P9=8,240,IF(P9=9,200,IF(P9=10,200,IF(P9=11,200,IF(P9=12,200,IF(P9=13,200,IF(P9=14,200,IF(P9=15,200,IF(P9=16,200,IF(P9&gt;16,"",""))))))))))))))))))))</f>
        <v>400</v>
      </c>
    </row>
    <row r="10" spans="1:21" s="5" customFormat="1" ht="18.75" customHeight="1" x14ac:dyDescent="0.25">
      <c r="B10" s="26" t="s">
        <v>403</v>
      </c>
      <c r="C10" s="22" t="str">
        <f>IF(B10="","",VLOOKUP(B10,LISTAS!$F$5:$G$1006,2,0))</f>
        <v>COLÉGIO ARBOS S.C.S.</v>
      </c>
      <c r="D10" s="35">
        <v>14.7</v>
      </c>
      <c r="E10" s="35">
        <v>15.4</v>
      </c>
      <c r="F10" s="35">
        <f t="shared" si="0"/>
        <v>30.1</v>
      </c>
      <c r="H10" s="48">
        <f t="shared" ref="H10:H73" si="3">IF(F10="","",F10+(ROW(F10)/1000))</f>
        <v>30.110000000000003</v>
      </c>
      <c r="I10" s="63" t="str">
        <f t="shared" ref="I10:J73" si="4">IF($L10="","",IF(B10="","",B10))</f>
        <v>HELOISA MARTIN VOLPATO</v>
      </c>
      <c r="J10" s="63" t="str">
        <f t="shared" si="4"/>
        <v>COLÉGIO ARBOS S.C.S.</v>
      </c>
      <c r="K10" s="48">
        <f t="shared" si="1"/>
        <v>30.1</v>
      </c>
      <c r="L10" s="69">
        <f t="shared" si="2"/>
        <v>30.110000000000003</v>
      </c>
      <c r="M10" s="67">
        <f t="shared" ref="M10:M73" si="5">IF(L10="","",LARGE($L$9:$L$108,N10))</f>
        <v>31.027999999999999</v>
      </c>
      <c r="N10" s="49">
        <v>2</v>
      </c>
      <c r="O10" s="27"/>
      <c r="P10" s="47">
        <f t="shared" ref="P10:P73" si="6">IF(S10&lt;&gt;"",_xlfn.RANK.EQ(S10,$S$9:$S$108,0),"")</f>
        <v>2</v>
      </c>
      <c r="Q10" s="24" t="str">
        <f t="shared" ref="Q10:Q73" si="7">IF($L10="","",VLOOKUP(M10,$H$9:$K$108,2,0))</f>
        <v>ISABELA SALOMÃO ANTONIO</v>
      </c>
      <c r="R10" s="24" t="str">
        <f>IF($L10="","",VLOOKUP(Q10,LISTAS!$F$5:$G$1006,2,0))</f>
        <v>LICEU JARDIM</v>
      </c>
      <c r="S10" s="36">
        <f t="shared" ref="S10:S73" si="8">IF($L10="","",VLOOKUP(M10,$H$9:$K$108,4,0))</f>
        <v>31</v>
      </c>
      <c r="T10" s="25">
        <f t="shared" ref="T10:T73" si="9">IF($P10="","",IF(S10=$U$5,"",IF($P10=1,400,IF($P10=2,340,IF($P10=3,300,IF($P10=4,280,IF($P10=5,270,IF($P10=6,260,IF($P10=7,250,IF($P10=8,240,IF($P10=9,200,IF($P10=10,200,IF($P10=11,200,IF($P10=12,200,IF($P10=13,200,IF($P10=14,200,IF($P10=15,200,IF($P10=16,200,IF($P10&gt;16,"","")))))))))))))))))))</f>
        <v>340</v>
      </c>
      <c r="U10" s="25">
        <f t="shared" ref="U10:U73" si="10">IF(P10="","",IF($S$5="NÃO","",IF(S10=$U$5,"",IF(P10=1,400,IF(P10=2,340,IF(P10=3,300,IF(P10=4,280,IF(P10=5,270,IF(P10=6,260,IF(P10=7,250,IF(P10=8,240,IF(P10=9,200,IF(P10=10,200,IF(P10=11,200,IF(P10=12,200,IF(P10=13,200,IF(P10=14,200,IF(P10=15,200,IF(P10=16,200,IF(P10&gt;16,"",""))))))))))))))))))))</f>
        <v>340</v>
      </c>
    </row>
    <row r="11" spans="1:21" s="5" customFormat="1" ht="18.75" customHeight="1" x14ac:dyDescent="0.3">
      <c r="B11" s="26" t="s">
        <v>620</v>
      </c>
      <c r="C11" s="22" t="str">
        <f>IF(B11="","",VLOOKUP(B11,LISTAS!$F$5:$G$1006,2,0))</f>
        <v>COLÉGIO ARBOS S.C.S.</v>
      </c>
      <c r="D11" s="35">
        <v>15.1</v>
      </c>
      <c r="E11" s="35">
        <v>15.9</v>
      </c>
      <c r="F11" s="35">
        <f t="shared" si="0"/>
        <v>31</v>
      </c>
      <c r="H11" s="48">
        <f t="shared" si="3"/>
        <v>31.010999999999999</v>
      </c>
      <c r="I11" s="63" t="str">
        <f t="shared" si="4"/>
        <v>LARA CRISTINA URTADO BRAZ</v>
      </c>
      <c r="J11" s="63" t="str">
        <f t="shared" si="4"/>
        <v>COLÉGIO ARBOS S.C.S.</v>
      </c>
      <c r="K11" s="48">
        <f t="shared" si="1"/>
        <v>31</v>
      </c>
      <c r="L11" s="69">
        <f t="shared" si="2"/>
        <v>31.010999999999999</v>
      </c>
      <c r="M11" s="67">
        <f t="shared" si="5"/>
        <v>31.010999999999999</v>
      </c>
      <c r="N11" s="49">
        <v>3</v>
      </c>
      <c r="O11" s="28"/>
      <c r="P11" s="47">
        <f t="shared" si="6"/>
        <v>2</v>
      </c>
      <c r="Q11" s="24" t="str">
        <f t="shared" si="7"/>
        <v>LARA CRISTINA URTADO BRAZ</v>
      </c>
      <c r="R11" s="24" t="str">
        <f>IF($L11="","",VLOOKUP(Q11,LISTAS!$F$5:$G$1006,2,0))</f>
        <v>COLÉGIO ARBOS S.C.S.</v>
      </c>
      <c r="S11" s="36">
        <f t="shared" si="8"/>
        <v>31</v>
      </c>
      <c r="T11" s="25">
        <f t="shared" si="9"/>
        <v>340</v>
      </c>
      <c r="U11" s="25">
        <f t="shared" si="10"/>
        <v>340</v>
      </c>
    </row>
    <row r="12" spans="1:21" s="5" customFormat="1" ht="18.75" customHeight="1" x14ac:dyDescent="0.3">
      <c r="B12" s="26" t="s">
        <v>404</v>
      </c>
      <c r="C12" s="22" t="str">
        <f>IF(B12="","",VLOOKUP(B12,LISTAS!$F$5:$G$1006,2,0))</f>
        <v>COLÉGIO ARBOS S.C.S.</v>
      </c>
      <c r="D12" s="35">
        <v>15</v>
      </c>
      <c r="E12" s="35">
        <v>15.7</v>
      </c>
      <c r="F12" s="35">
        <f t="shared" si="0"/>
        <v>30.7</v>
      </c>
      <c r="H12" s="48">
        <f t="shared" si="3"/>
        <v>30.712</v>
      </c>
      <c r="I12" s="63" t="str">
        <f t="shared" si="4"/>
        <v>MARIA CLARA VIEIRA MERIDA</v>
      </c>
      <c r="J12" s="63" t="str">
        <f t="shared" si="4"/>
        <v>COLÉGIO ARBOS S.C.S.</v>
      </c>
      <c r="K12" s="48">
        <f t="shared" si="1"/>
        <v>30.7</v>
      </c>
      <c r="L12" s="69">
        <f t="shared" si="2"/>
        <v>30.712</v>
      </c>
      <c r="M12" s="67">
        <f t="shared" si="5"/>
        <v>30.832000000000001</v>
      </c>
      <c r="N12" s="49">
        <v>4</v>
      </c>
      <c r="O12" s="28"/>
      <c r="P12" s="47">
        <f t="shared" si="6"/>
        <v>4</v>
      </c>
      <c r="Q12" s="24" t="str">
        <f t="shared" si="7"/>
        <v>RAFAELA FERNANDES LOBO</v>
      </c>
      <c r="R12" s="24" t="str">
        <f>IF($L12="","",VLOOKUP(Q12,LISTAS!$F$5:$G$1006,2,0))</f>
        <v>LICEU JARDIM</v>
      </c>
      <c r="S12" s="36">
        <f t="shared" si="8"/>
        <v>30.8</v>
      </c>
      <c r="T12" s="25">
        <f t="shared" si="9"/>
        <v>280</v>
      </c>
      <c r="U12" s="25">
        <f t="shared" si="10"/>
        <v>280</v>
      </c>
    </row>
    <row r="13" spans="1:21" s="5" customFormat="1" ht="18.75" customHeight="1" x14ac:dyDescent="0.3">
      <c r="B13" s="26" t="s">
        <v>405</v>
      </c>
      <c r="C13" s="22" t="str">
        <f>IF(B13="","",VLOOKUP(B13,LISTAS!$F$5:$G$1006,2,0))</f>
        <v>COLÉGIO ARBOS S.C.S.</v>
      </c>
      <c r="D13" s="35">
        <v>0</v>
      </c>
      <c r="E13" s="35">
        <v>0</v>
      </c>
      <c r="F13" s="35">
        <f t="shared" si="0"/>
        <v>0</v>
      </c>
      <c r="H13" s="48">
        <f t="shared" si="3"/>
        <v>1.2999999999999999E-2</v>
      </c>
      <c r="I13" s="63" t="str">
        <f t="shared" si="4"/>
        <v>LAURA REGINI GRISANTE</v>
      </c>
      <c r="J13" s="63" t="str">
        <f t="shared" si="4"/>
        <v>COLÉGIO ARBOS S.C.S.</v>
      </c>
      <c r="K13" s="48">
        <f t="shared" si="1"/>
        <v>0</v>
      </c>
      <c r="L13" s="69">
        <f t="shared" si="2"/>
        <v>1.2999999999999999E-2</v>
      </c>
      <c r="M13" s="67">
        <f t="shared" si="5"/>
        <v>30.831</v>
      </c>
      <c r="N13" s="49">
        <v>5</v>
      </c>
      <c r="O13" s="28"/>
      <c r="P13" s="47">
        <f t="shared" si="6"/>
        <v>4</v>
      </c>
      <c r="Q13" s="24" t="str">
        <f t="shared" si="7"/>
        <v>LUIZA MOURA GUIMARÃES</v>
      </c>
      <c r="R13" s="24" t="str">
        <f>IF($L13="","",VLOOKUP(Q13,LISTAS!$F$5:$G$1006,2,0))</f>
        <v>LICEU JARDIM</v>
      </c>
      <c r="S13" s="36">
        <f t="shared" si="8"/>
        <v>30.8</v>
      </c>
      <c r="T13" s="25">
        <f t="shared" si="9"/>
        <v>280</v>
      </c>
      <c r="U13" s="25">
        <f t="shared" si="10"/>
        <v>280</v>
      </c>
    </row>
    <row r="14" spans="1:21" s="5" customFormat="1" ht="18.75" customHeight="1" x14ac:dyDescent="0.3">
      <c r="B14" s="26" t="s">
        <v>843</v>
      </c>
      <c r="C14" s="22" t="str">
        <f>IF(B14="","",VLOOKUP(B14,LISTAS!$F$5:$G$1006,2,0))</f>
        <v>COLÉGIO ARBOS S.C.S.</v>
      </c>
      <c r="D14" s="35">
        <v>0</v>
      </c>
      <c r="E14" s="35">
        <v>0</v>
      </c>
      <c r="F14" s="35">
        <f t="shared" si="0"/>
        <v>0</v>
      </c>
      <c r="H14" s="48">
        <f t="shared" si="3"/>
        <v>1.4E-2</v>
      </c>
      <c r="I14" s="63" t="str">
        <f t="shared" si="4"/>
        <v>LARA OLIVEIRA QUANDT DE FREITAS</v>
      </c>
      <c r="J14" s="63" t="str">
        <f t="shared" si="4"/>
        <v>COLÉGIO ARBOS S.C.S.</v>
      </c>
      <c r="K14" s="48">
        <f t="shared" si="1"/>
        <v>0</v>
      </c>
      <c r="L14" s="69">
        <f t="shared" si="2"/>
        <v>1.4E-2</v>
      </c>
      <c r="M14" s="67">
        <f t="shared" si="5"/>
        <v>30.825999999999997</v>
      </c>
      <c r="N14" s="49">
        <v>6</v>
      </c>
      <c r="O14" s="28"/>
      <c r="P14" s="47">
        <v>4</v>
      </c>
      <c r="Q14" s="24" t="str">
        <f t="shared" si="7"/>
        <v>GABRIELA ANDERSEN FERNANDES</v>
      </c>
      <c r="R14" s="24" t="str">
        <f>IF($L14="","",VLOOKUP(Q14,LISTAS!$F$5:$G$1006,2,0))</f>
        <v>LICEU JARDIM</v>
      </c>
      <c r="S14" s="36">
        <f t="shared" si="8"/>
        <v>30.799999999999997</v>
      </c>
      <c r="T14" s="25">
        <f t="shared" si="9"/>
        <v>280</v>
      </c>
      <c r="U14" s="25">
        <f t="shared" si="10"/>
        <v>280</v>
      </c>
    </row>
    <row r="15" spans="1:21" s="5" customFormat="1" ht="18.75" customHeight="1" x14ac:dyDescent="0.3">
      <c r="B15" s="26" t="s">
        <v>844</v>
      </c>
      <c r="C15" s="22" t="str">
        <f>IF(B15="","",VLOOKUP(B15,LISTAS!$F$5:$G$1006,2,0))</f>
        <v>COLÉGIO ARBOS S.C.S.</v>
      </c>
      <c r="D15" s="35">
        <v>14.6</v>
      </c>
      <c r="E15" s="35">
        <v>15.1</v>
      </c>
      <c r="F15" s="35">
        <f t="shared" si="0"/>
        <v>29.7</v>
      </c>
      <c r="H15" s="48">
        <f t="shared" si="3"/>
        <v>29.715</v>
      </c>
      <c r="I15" s="63" t="str">
        <f t="shared" si="4"/>
        <v>RAFAELA CAVALCANTI CRUCCI</v>
      </c>
      <c r="J15" s="63" t="str">
        <f t="shared" si="4"/>
        <v>COLÉGIO ARBOS S.C.S.</v>
      </c>
      <c r="K15" s="48">
        <f t="shared" si="1"/>
        <v>29.7</v>
      </c>
      <c r="L15" s="69">
        <f t="shared" si="2"/>
        <v>29.715</v>
      </c>
      <c r="M15" s="67">
        <f t="shared" si="5"/>
        <v>30.734999999999999</v>
      </c>
      <c r="N15" s="49">
        <v>7</v>
      </c>
      <c r="O15" s="28"/>
      <c r="P15" s="47">
        <f t="shared" si="6"/>
        <v>7</v>
      </c>
      <c r="Q15" s="24" t="str">
        <f t="shared" si="7"/>
        <v>BRUNA BELISARIO SCUCUGLIA</v>
      </c>
      <c r="R15" s="24" t="str">
        <f>IF($L15="","",VLOOKUP(Q15,LISTAS!$F$5:$G$1006,2,0))</f>
        <v>COLÉGIO ARBOS - UNIDADE SANTO ANDRÉ</v>
      </c>
      <c r="S15" s="36">
        <f t="shared" si="8"/>
        <v>30.7</v>
      </c>
      <c r="T15" s="25">
        <f t="shared" si="9"/>
        <v>250</v>
      </c>
      <c r="U15" s="25">
        <f t="shared" si="10"/>
        <v>250</v>
      </c>
    </row>
    <row r="16" spans="1:21" s="5" customFormat="1" ht="18.75" customHeight="1" x14ac:dyDescent="0.3">
      <c r="B16" s="26" t="s">
        <v>217</v>
      </c>
      <c r="C16" s="22" t="str">
        <f>IF(B16="","",VLOOKUP(B16,LISTAS!$F$5:$G$1006,2,0))</f>
        <v>COLEGIO PETROPOLIS</v>
      </c>
      <c r="D16" s="35">
        <v>0</v>
      </c>
      <c r="E16" s="35">
        <v>0</v>
      </c>
      <c r="F16" s="35">
        <f t="shared" si="0"/>
        <v>0</v>
      </c>
      <c r="H16" s="48">
        <f t="shared" si="3"/>
        <v>1.6E-2</v>
      </c>
      <c r="I16" s="63" t="str">
        <f t="shared" si="4"/>
        <v>ALICE MATTIELO PENAQUIO</v>
      </c>
      <c r="J16" s="63" t="str">
        <f t="shared" si="4"/>
        <v>COLEGIO PETROPOLIS</v>
      </c>
      <c r="K16" s="48">
        <f t="shared" si="1"/>
        <v>0</v>
      </c>
      <c r="L16" s="69">
        <f t="shared" si="2"/>
        <v>1.6E-2</v>
      </c>
      <c r="M16" s="67">
        <f t="shared" si="5"/>
        <v>30.733000000000001</v>
      </c>
      <c r="N16" s="49">
        <v>8</v>
      </c>
      <c r="O16" s="28"/>
      <c r="P16" s="47">
        <f t="shared" si="6"/>
        <v>7</v>
      </c>
      <c r="Q16" s="24" t="str">
        <f t="shared" si="7"/>
        <v>VALENTINA MAYEVA ROSSETTI</v>
      </c>
      <c r="R16" s="24" t="str">
        <f>IF($L16="","",VLOOKUP(Q16,LISTAS!$F$5:$G$1006,2,0))</f>
        <v>LICEU JARDIM</v>
      </c>
      <c r="S16" s="36">
        <f t="shared" si="8"/>
        <v>30.7</v>
      </c>
      <c r="T16" s="25">
        <f t="shared" si="9"/>
        <v>250</v>
      </c>
      <c r="U16" s="25">
        <f t="shared" si="10"/>
        <v>250</v>
      </c>
    </row>
    <row r="17" spans="2:21" s="5" customFormat="1" ht="18.75" customHeight="1" x14ac:dyDescent="0.3">
      <c r="B17" s="26" t="s">
        <v>717</v>
      </c>
      <c r="C17" s="22" t="str">
        <f>IF(B17="","",VLOOKUP(B17,LISTAS!$F$5:$G$1006,2,0))</f>
        <v>COLEGIO PETROPOLIS</v>
      </c>
      <c r="D17" s="35">
        <v>14.8</v>
      </c>
      <c r="E17" s="35">
        <v>15.2</v>
      </c>
      <c r="F17" s="35">
        <f t="shared" si="0"/>
        <v>30</v>
      </c>
      <c r="H17" s="48">
        <f t="shared" si="3"/>
        <v>30.016999999999999</v>
      </c>
      <c r="I17" s="63" t="str">
        <f t="shared" si="4"/>
        <v>ALICIA G P DE FONTE</v>
      </c>
      <c r="J17" s="63" t="str">
        <f t="shared" si="4"/>
        <v>COLEGIO PETROPOLIS</v>
      </c>
      <c r="K17" s="48">
        <f t="shared" si="1"/>
        <v>30</v>
      </c>
      <c r="L17" s="69">
        <f t="shared" si="2"/>
        <v>30.016999999999999</v>
      </c>
      <c r="M17" s="67">
        <f t="shared" si="5"/>
        <v>30.712</v>
      </c>
      <c r="N17" s="49">
        <v>9</v>
      </c>
      <c r="O17" s="28"/>
      <c r="P17" s="47">
        <f t="shared" si="6"/>
        <v>7</v>
      </c>
      <c r="Q17" s="24" t="str">
        <f t="shared" si="7"/>
        <v>MARIA CLARA VIEIRA MERIDA</v>
      </c>
      <c r="R17" s="24" t="str">
        <f>IF($L17="","",VLOOKUP(Q17,LISTAS!$F$5:$G$1006,2,0))</f>
        <v>COLÉGIO ARBOS S.C.S.</v>
      </c>
      <c r="S17" s="36">
        <f t="shared" si="8"/>
        <v>30.7</v>
      </c>
      <c r="T17" s="25">
        <f t="shared" si="9"/>
        <v>250</v>
      </c>
      <c r="U17" s="25">
        <f t="shared" si="10"/>
        <v>250</v>
      </c>
    </row>
    <row r="18" spans="2:21" s="5" customFormat="1" ht="18.75" customHeight="1" x14ac:dyDescent="0.3">
      <c r="B18" s="26" t="s">
        <v>219</v>
      </c>
      <c r="C18" s="22" t="str">
        <f>IF(B18="","",VLOOKUP(B18,LISTAS!$F$5:$G$1006,2,0))</f>
        <v>COLEGIO PETROPOLIS</v>
      </c>
      <c r="D18" s="35">
        <v>14.7</v>
      </c>
      <c r="E18" s="35">
        <v>13.7</v>
      </c>
      <c r="F18" s="35">
        <f t="shared" si="0"/>
        <v>28.4</v>
      </c>
      <c r="H18" s="48">
        <f t="shared" si="3"/>
        <v>28.417999999999999</v>
      </c>
      <c r="I18" s="63" t="str">
        <f t="shared" si="4"/>
        <v>AYA VICTÓRIA N TAMAGUSKO</v>
      </c>
      <c r="J18" s="63" t="str">
        <f t="shared" si="4"/>
        <v>COLEGIO PETROPOLIS</v>
      </c>
      <c r="K18" s="48">
        <f t="shared" si="1"/>
        <v>28.4</v>
      </c>
      <c r="L18" s="69">
        <f t="shared" si="2"/>
        <v>28.417999999999999</v>
      </c>
      <c r="M18" s="67">
        <f t="shared" si="5"/>
        <v>30.645000000000003</v>
      </c>
      <c r="N18" s="49">
        <v>10</v>
      </c>
      <c r="O18" s="28"/>
      <c r="P18" s="47">
        <f t="shared" si="6"/>
        <v>10</v>
      </c>
      <c r="Q18" s="24" t="str">
        <f t="shared" si="7"/>
        <v>ISABELA ORTEGA DA ROCHA</v>
      </c>
      <c r="R18" s="24" t="str">
        <f>IF($L18="","",VLOOKUP(Q18,LISTAS!$F$5:$G$1006,2,0))</f>
        <v>COLÉGIO ATENEU</v>
      </c>
      <c r="S18" s="36">
        <f t="shared" si="8"/>
        <v>30.6</v>
      </c>
      <c r="T18" s="25">
        <f t="shared" si="9"/>
        <v>200</v>
      </c>
      <c r="U18" s="25">
        <f t="shared" si="10"/>
        <v>200</v>
      </c>
    </row>
    <row r="19" spans="2:21" s="5" customFormat="1" ht="18.75" customHeight="1" x14ac:dyDescent="0.3">
      <c r="B19" s="26" t="s">
        <v>718</v>
      </c>
      <c r="C19" s="22" t="str">
        <f>IF(B19="","",VLOOKUP(B19,LISTAS!$F$5:$G$1006,2,0))</f>
        <v>COLEGIO PETROPOLIS</v>
      </c>
      <c r="D19" s="35">
        <v>14.9</v>
      </c>
      <c r="E19" s="35">
        <v>15.3</v>
      </c>
      <c r="F19" s="35">
        <f t="shared" si="0"/>
        <v>30.200000000000003</v>
      </c>
      <c r="H19" s="48">
        <f t="shared" si="3"/>
        <v>30.219000000000001</v>
      </c>
      <c r="I19" s="63" t="str">
        <f t="shared" si="4"/>
        <v>MAITÊ NOÁ EVANGELISTA LIMA</v>
      </c>
      <c r="J19" s="63" t="str">
        <f t="shared" si="4"/>
        <v>COLEGIO PETROPOLIS</v>
      </c>
      <c r="K19" s="48">
        <f t="shared" si="1"/>
        <v>30.200000000000003</v>
      </c>
      <c r="L19" s="69">
        <f t="shared" si="2"/>
        <v>30.219000000000001</v>
      </c>
      <c r="M19" s="67">
        <f t="shared" si="5"/>
        <v>30.629000000000001</v>
      </c>
      <c r="N19" s="49">
        <v>11</v>
      </c>
      <c r="O19" s="28"/>
      <c r="P19" s="47">
        <f t="shared" si="6"/>
        <v>10</v>
      </c>
      <c r="Q19" s="24" t="str">
        <f t="shared" si="7"/>
        <v>JÚLIA LOBATO DE BARROS</v>
      </c>
      <c r="R19" s="24" t="str">
        <f>IF($L19="","",VLOOKUP(Q19,LISTAS!$F$5:$G$1006,2,0))</f>
        <v>LICEU JARDIM</v>
      </c>
      <c r="S19" s="36">
        <f t="shared" si="8"/>
        <v>30.6</v>
      </c>
      <c r="T19" s="25">
        <f t="shared" si="9"/>
        <v>200</v>
      </c>
      <c r="U19" s="25">
        <f t="shared" si="10"/>
        <v>200</v>
      </c>
    </row>
    <row r="20" spans="2:21" s="5" customFormat="1" ht="18.75" customHeight="1" x14ac:dyDescent="0.3">
      <c r="B20" s="26" t="s">
        <v>719</v>
      </c>
      <c r="C20" s="22" t="str">
        <f>IF(B20="","",VLOOKUP(B20,LISTAS!$F$5:$G$1006,2,0))</f>
        <v>COLEGIO PETROPOLIS</v>
      </c>
      <c r="D20" s="35">
        <v>14.8</v>
      </c>
      <c r="E20" s="35">
        <v>15.4</v>
      </c>
      <c r="F20" s="35">
        <f t="shared" si="0"/>
        <v>30.200000000000003</v>
      </c>
      <c r="H20" s="48">
        <f t="shared" si="3"/>
        <v>30.220000000000002</v>
      </c>
      <c r="I20" s="63" t="str">
        <f t="shared" si="4"/>
        <v>MANUELA TAVARES TROVÓ</v>
      </c>
      <c r="J20" s="63" t="str">
        <f t="shared" si="4"/>
        <v>COLEGIO PETROPOLIS</v>
      </c>
      <c r="K20" s="48">
        <f t="shared" si="1"/>
        <v>30.200000000000003</v>
      </c>
      <c r="L20" s="69">
        <f t="shared" si="2"/>
        <v>30.220000000000002</v>
      </c>
      <c r="M20" s="67">
        <f t="shared" si="5"/>
        <v>30.627000000000002</v>
      </c>
      <c r="N20" s="49">
        <v>12</v>
      </c>
      <c r="O20" s="28"/>
      <c r="P20" s="47">
        <f t="shared" si="6"/>
        <v>10</v>
      </c>
      <c r="Q20" s="24" t="str">
        <f t="shared" si="7"/>
        <v>HELENA PELLUZZI MEDEIROS</v>
      </c>
      <c r="R20" s="24" t="str">
        <f>IF($L20="","",VLOOKUP(Q20,LISTAS!$F$5:$G$1006,2,0))</f>
        <v>LICEU JARDIM</v>
      </c>
      <c r="S20" s="36">
        <f t="shared" si="8"/>
        <v>30.6</v>
      </c>
      <c r="T20" s="25">
        <f t="shared" si="9"/>
        <v>200</v>
      </c>
      <c r="U20" s="25">
        <f t="shared" si="10"/>
        <v>200</v>
      </c>
    </row>
    <row r="21" spans="2:21" s="5" customFormat="1" ht="18.75" customHeight="1" x14ac:dyDescent="0.3">
      <c r="B21" s="26" t="s">
        <v>720</v>
      </c>
      <c r="C21" s="22" t="str">
        <f>IF(B21="","",VLOOKUP(B21,LISTAS!$F$5:$G$1006,2,0))</f>
        <v>COLEGIO PETROPOLIS</v>
      </c>
      <c r="D21" s="35">
        <v>14.7</v>
      </c>
      <c r="E21" s="35">
        <v>15.5</v>
      </c>
      <c r="F21" s="35">
        <f t="shared" si="0"/>
        <v>30.2</v>
      </c>
      <c r="H21" s="48">
        <f t="shared" si="3"/>
        <v>30.221</v>
      </c>
      <c r="I21" s="63" t="str">
        <f t="shared" si="4"/>
        <v>MELISSA T TROVÓ</v>
      </c>
      <c r="J21" s="63" t="str">
        <f t="shared" si="4"/>
        <v>COLEGIO PETROPOLIS</v>
      </c>
      <c r="K21" s="48">
        <f t="shared" si="1"/>
        <v>30.2</v>
      </c>
      <c r="L21" s="69">
        <f t="shared" si="2"/>
        <v>30.221</v>
      </c>
      <c r="M21" s="67">
        <f t="shared" si="5"/>
        <v>30.541</v>
      </c>
      <c r="N21" s="49">
        <v>13</v>
      </c>
      <c r="O21" s="28"/>
      <c r="P21" s="47">
        <f t="shared" si="6"/>
        <v>13</v>
      </c>
      <c r="Q21" s="24" t="str">
        <f t="shared" si="7"/>
        <v>ALICE ARAUJO ONAGA</v>
      </c>
      <c r="R21" s="24" t="str">
        <f>IF($L21="","",VLOOKUP(Q21,LISTAS!$F$5:$G$1006,2,0))</f>
        <v>COLÉGIO VILLA LOBOS</v>
      </c>
      <c r="S21" s="36">
        <f t="shared" si="8"/>
        <v>30.5</v>
      </c>
      <c r="T21" s="25">
        <f t="shared" si="9"/>
        <v>200</v>
      </c>
      <c r="U21" s="25">
        <f t="shared" si="10"/>
        <v>200</v>
      </c>
    </row>
    <row r="22" spans="2:21" s="5" customFormat="1" ht="18.75" customHeight="1" x14ac:dyDescent="0.3">
      <c r="B22" s="26" t="s">
        <v>721</v>
      </c>
      <c r="C22" s="22" t="str">
        <f>IF(B22="","",VLOOKUP(B22,LISTAS!$F$5:$G$1006,2,0))</f>
        <v>COLEGIO PETROPOLIS</v>
      </c>
      <c r="D22" s="35">
        <v>0</v>
      </c>
      <c r="E22" s="35">
        <v>0</v>
      </c>
      <c r="F22" s="35">
        <f t="shared" si="0"/>
        <v>0</v>
      </c>
      <c r="H22" s="48">
        <f t="shared" si="3"/>
        <v>2.1999999999999999E-2</v>
      </c>
      <c r="I22" s="63" t="str">
        <f t="shared" si="4"/>
        <v>PAOLA BELEZZA BENATTI</v>
      </c>
      <c r="J22" s="63" t="str">
        <f t="shared" si="4"/>
        <v>COLEGIO PETROPOLIS</v>
      </c>
      <c r="K22" s="48">
        <f t="shared" si="1"/>
        <v>0</v>
      </c>
      <c r="L22" s="69">
        <f t="shared" si="2"/>
        <v>2.1999999999999999E-2</v>
      </c>
      <c r="M22" s="67">
        <f t="shared" si="5"/>
        <v>30.536999999999999</v>
      </c>
      <c r="N22" s="49">
        <v>14</v>
      </c>
      <c r="O22" s="28"/>
      <c r="P22" s="47">
        <f t="shared" si="6"/>
        <v>13</v>
      </c>
      <c r="Q22" s="24" t="str">
        <f t="shared" si="7"/>
        <v>HELENA GURGEL FAVA</v>
      </c>
      <c r="R22" s="24" t="str">
        <f>IF($L22="","",VLOOKUP(Q22,LISTAS!$F$5:$G$1006,2,0))</f>
        <v>COLÉGIO ARBOS - UNIDADE SANTO ANDRÉ</v>
      </c>
      <c r="S22" s="36">
        <f t="shared" si="8"/>
        <v>30.5</v>
      </c>
      <c r="T22" s="25">
        <f t="shared" si="9"/>
        <v>200</v>
      </c>
      <c r="U22" s="25">
        <f t="shared" si="10"/>
        <v>200</v>
      </c>
    </row>
    <row r="23" spans="2:21" s="5" customFormat="1" ht="18.75" customHeight="1" x14ac:dyDescent="0.3">
      <c r="B23" s="26" t="s">
        <v>777</v>
      </c>
      <c r="C23" s="22" t="str">
        <f>IF(B23="","",VLOOKUP(B23,LISTAS!$F$5:$G$1006,2,0))</f>
        <v>LICEU JARDIM</v>
      </c>
      <c r="D23" s="35">
        <v>14.5</v>
      </c>
      <c r="E23" s="35">
        <v>15.4</v>
      </c>
      <c r="F23" s="35">
        <f t="shared" si="0"/>
        <v>29.9</v>
      </c>
      <c r="H23" s="48">
        <f t="shared" si="3"/>
        <v>29.922999999999998</v>
      </c>
      <c r="I23" s="63" t="str">
        <f t="shared" si="4"/>
        <v>BÁRBARA GABRIELA GEHRKE RACT</v>
      </c>
      <c r="J23" s="63" t="str">
        <f t="shared" si="4"/>
        <v>LICEU JARDIM</v>
      </c>
      <c r="K23" s="48">
        <f t="shared" si="1"/>
        <v>29.9</v>
      </c>
      <c r="L23" s="69">
        <f t="shared" si="2"/>
        <v>29.922999999999998</v>
      </c>
      <c r="M23" s="67">
        <f t="shared" si="5"/>
        <v>30.509</v>
      </c>
      <c r="N23" s="49">
        <v>15</v>
      </c>
      <c r="O23" s="28"/>
      <c r="P23" s="47">
        <f t="shared" si="6"/>
        <v>13</v>
      </c>
      <c r="Q23" s="24" t="str">
        <f t="shared" si="7"/>
        <v>GABRIELA RASCOV MAGALHÃES</v>
      </c>
      <c r="R23" s="24" t="str">
        <f>IF($L23="","",VLOOKUP(Q23,LISTAS!$F$5:$G$1006,2,0))</f>
        <v>COLÉGIO ARBOS S.C.S.</v>
      </c>
      <c r="S23" s="36">
        <f t="shared" si="8"/>
        <v>30.5</v>
      </c>
      <c r="T23" s="25">
        <f t="shared" si="9"/>
        <v>200</v>
      </c>
      <c r="U23" s="25">
        <f t="shared" si="10"/>
        <v>200</v>
      </c>
    </row>
    <row r="24" spans="2:21" s="5" customFormat="1" ht="18.75" customHeight="1" x14ac:dyDescent="0.3">
      <c r="B24" s="26" t="s">
        <v>492</v>
      </c>
      <c r="C24" s="22" t="str">
        <f>IF(B24="","",VLOOKUP(B24,LISTAS!$F$5:$G$1006,2,0))</f>
        <v>LICEU JARDIM</v>
      </c>
      <c r="D24" s="35">
        <v>15</v>
      </c>
      <c r="E24" s="35">
        <v>15.2</v>
      </c>
      <c r="F24" s="35">
        <f t="shared" si="0"/>
        <v>30.2</v>
      </c>
      <c r="H24" s="48">
        <f t="shared" si="3"/>
        <v>30.224</v>
      </c>
      <c r="I24" s="63" t="str">
        <f t="shared" si="4"/>
        <v>CATARINA AZEVEDO ROMERA DA SILVA</v>
      </c>
      <c r="J24" s="63" t="str">
        <f t="shared" si="4"/>
        <v>LICEU JARDIM</v>
      </c>
      <c r="K24" s="48">
        <f t="shared" si="1"/>
        <v>30.2</v>
      </c>
      <c r="L24" s="69">
        <f t="shared" si="2"/>
        <v>30.224</v>
      </c>
      <c r="M24" s="67">
        <f t="shared" si="5"/>
        <v>30.443999999999999</v>
      </c>
      <c r="N24" s="49">
        <v>16</v>
      </c>
      <c r="O24" s="28"/>
      <c r="P24" s="47">
        <f t="shared" si="6"/>
        <v>16</v>
      </c>
      <c r="Q24" s="24" t="str">
        <f t="shared" si="7"/>
        <v>CATARINA POLASTRO DOS REIS</v>
      </c>
      <c r="R24" s="24" t="str">
        <f>IF($L24="","",VLOOKUP(Q24,LISTAS!$F$5:$G$1006,2,0))</f>
        <v>COLÉGIO ATENEU</v>
      </c>
      <c r="S24" s="36">
        <f t="shared" si="8"/>
        <v>30.4</v>
      </c>
      <c r="T24" s="25">
        <f t="shared" si="9"/>
        <v>200</v>
      </c>
      <c r="U24" s="25">
        <f t="shared" si="10"/>
        <v>200</v>
      </c>
    </row>
    <row r="25" spans="2:21" s="5" customFormat="1" ht="18.75" customHeight="1" x14ac:dyDescent="0.3">
      <c r="B25" s="26" t="s">
        <v>505</v>
      </c>
      <c r="C25" s="22" t="str">
        <f>IF(B25="","",VLOOKUP(B25,LISTAS!$F$5:$G$1006,2,0))</f>
        <v>LICEU JARDIM</v>
      </c>
      <c r="D25" s="35">
        <v>14.8</v>
      </c>
      <c r="E25" s="35">
        <v>15.5</v>
      </c>
      <c r="F25" s="35">
        <f t="shared" si="0"/>
        <v>30.3</v>
      </c>
      <c r="H25" s="48">
        <f t="shared" si="3"/>
        <v>30.324999999999999</v>
      </c>
      <c r="I25" s="63" t="str">
        <f t="shared" si="4"/>
        <v>FERNANDA GONÇALVES FERNANDES</v>
      </c>
      <c r="J25" s="63" t="str">
        <f t="shared" si="4"/>
        <v>LICEU JARDIM</v>
      </c>
      <c r="K25" s="48">
        <f t="shared" si="1"/>
        <v>30.3</v>
      </c>
      <c r="L25" s="69">
        <f t="shared" si="2"/>
        <v>30.324999999999999</v>
      </c>
      <c r="M25" s="67">
        <f t="shared" si="5"/>
        <v>30.436</v>
      </c>
      <c r="N25" s="49">
        <v>17</v>
      </c>
      <c r="O25" s="28"/>
      <c r="P25" s="47">
        <f t="shared" si="6"/>
        <v>16</v>
      </c>
      <c r="Q25" s="24" t="str">
        <f t="shared" si="7"/>
        <v>EVA WOHLERS SABO ARIOLI</v>
      </c>
      <c r="R25" s="24" t="str">
        <f>IF($L25="","",VLOOKUP(Q25,LISTAS!$F$5:$G$1006,2,0))</f>
        <v>COLÉGIO ARBOS - UNIDADE SANTO ANDRÉ</v>
      </c>
      <c r="S25" s="36">
        <f t="shared" si="8"/>
        <v>30.4</v>
      </c>
      <c r="T25" s="25">
        <f t="shared" si="9"/>
        <v>200</v>
      </c>
      <c r="U25" s="25">
        <f t="shared" si="10"/>
        <v>200</v>
      </c>
    </row>
    <row r="26" spans="2:21" s="5" customFormat="1" ht="18.75" customHeight="1" x14ac:dyDescent="0.3">
      <c r="B26" s="26" t="s">
        <v>778</v>
      </c>
      <c r="C26" s="22" t="str">
        <f>IF(B26="","",VLOOKUP(B26,LISTAS!$F$5:$G$1006,2,0))</f>
        <v>LICEU JARDIM</v>
      </c>
      <c r="D26" s="35">
        <v>15.2</v>
      </c>
      <c r="E26" s="35">
        <v>15.6</v>
      </c>
      <c r="F26" s="35">
        <f t="shared" si="0"/>
        <v>30.799999999999997</v>
      </c>
      <c r="H26" s="48">
        <f t="shared" si="3"/>
        <v>30.825999999999997</v>
      </c>
      <c r="I26" s="63" t="str">
        <f t="shared" si="4"/>
        <v>GABRIELA ANDERSEN FERNANDES</v>
      </c>
      <c r="J26" s="63" t="str">
        <f t="shared" si="4"/>
        <v>LICEU JARDIM</v>
      </c>
      <c r="K26" s="48">
        <f t="shared" si="1"/>
        <v>30.799999999999997</v>
      </c>
      <c r="L26" s="69">
        <f t="shared" si="2"/>
        <v>30.825999999999997</v>
      </c>
      <c r="M26" s="67">
        <f t="shared" si="5"/>
        <v>30.324999999999999</v>
      </c>
      <c r="N26" s="49">
        <v>18</v>
      </c>
      <c r="O26" s="28"/>
      <c r="P26" s="47">
        <f t="shared" si="6"/>
        <v>18</v>
      </c>
      <c r="Q26" s="24" t="str">
        <f t="shared" si="7"/>
        <v>FERNANDA GONÇALVES FERNANDES</v>
      </c>
      <c r="R26" s="24" t="str">
        <f>IF($L26="","",VLOOKUP(Q26,LISTAS!$F$5:$G$1006,2,0))</f>
        <v>LICEU JARDIM</v>
      </c>
      <c r="S26" s="36">
        <f t="shared" si="8"/>
        <v>30.3</v>
      </c>
      <c r="T26" s="25" t="str">
        <f t="shared" si="9"/>
        <v/>
      </c>
      <c r="U26" s="25" t="str">
        <f t="shared" si="10"/>
        <v/>
      </c>
    </row>
    <row r="27" spans="2:21" s="5" customFormat="1" ht="18.75" customHeight="1" x14ac:dyDescent="0.3">
      <c r="B27" s="26" t="s">
        <v>518</v>
      </c>
      <c r="C27" s="22" t="str">
        <f>IF(B27="","",VLOOKUP(B27,LISTAS!$F$5:$G$1006,2,0))</f>
        <v>LICEU JARDIM</v>
      </c>
      <c r="D27" s="35">
        <v>15</v>
      </c>
      <c r="E27" s="35">
        <v>15.6</v>
      </c>
      <c r="F27" s="35">
        <f t="shared" si="0"/>
        <v>30.6</v>
      </c>
      <c r="H27" s="48">
        <f t="shared" si="3"/>
        <v>30.627000000000002</v>
      </c>
      <c r="I27" s="63" t="str">
        <f t="shared" si="4"/>
        <v>HELENA PELLUZZI MEDEIROS</v>
      </c>
      <c r="J27" s="63" t="str">
        <f t="shared" si="4"/>
        <v>LICEU JARDIM</v>
      </c>
      <c r="K27" s="48">
        <f t="shared" si="1"/>
        <v>30.6</v>
      </c>
      <c r="L27" s="69">
        <f t="shared" si="2"/>
        <v>30.627000000000002</v>
      </c>
      <c r="M27" s="67">
        <f t="shared" si="5"/>
        <v>30.224</v>
      </c>
      <c r="N27" s="49">
        <v>19</v>
      </c>
      <c r="O27" s="28"/>
      <c r="P27" s="47">
        <v>19</v>
      </c>
      <c r="Q27" s="24" t="str">
        <f t="shared" si="7"/>
        <v>CATARINA AZEVEDO ROMERA DA SILVA</v>
      </c>
      <c r="R27" s="24" t="str">
        <f>IF($L27="","",VLOOKUP(Q27,LISTAS!$F$5:$G$1006,2,0))</f>
        <v>LICEU JARDIM</v>
      </c>
      <c r="S27" s="36">
        <f t="shared" si="8"/>
        <v>30.2</v>
      </c>
      <c r="T27" s="25" t="str">
        <f t="shared" si="9"/>
        <v/>
      </c>
      <c r="U27" s="25" t="str">
        <f t="shared" si="10"/>
        <v/>
      </c>
    </row>
    <row r="28" spans="2:21" s="5" customFormat="1" ht="18.75" customHeight="1" x14ac:dyDescent="0.3">
      <c r="B28" s="26" t="s">
        <v>524</v>
      </c>
      <c r="C28" s="22" t="str">
        <f>IF(B28="","",VLOOKUP(B28,LISTAS!$F$5:$G$1006,2,0))</f>
        <v>LICEU JARDIM</v>
      </c>
      <c r="D28" s="35">
        <v>15.3</v>
      </c>
      <c r="E28" s="35">
        <v>15.7</v>
      </c>
      <c r="F28" s="35">
        <f t="shared" si="0"/>
        <v>31</v>
      </c>
      <c r="H28" s="48">
        <f t="shared" si="3"/>
        <v>31.027999999999999</v>
      </c>
      <c r="I28" s="63" t="str">
        <f t="shared" si="4"/>
        <v>ISABELA SALOMÃO ANTONIO</v>
      </c>
      <c r="J28" s="63" t="str">
        <f t="shared" si="4"/>
        <v>LICEU JARDIM</v>
      </c>
      <c r="K28" s="48">
        <f t="shared" si="1"/>
        <v>31</v>
      </c>
      <c r="L28" s="69">
        <f t="shared" si="2"/>
        <v>31.027999999999999</v>
      </c>
      <c r="M28" s="67">
        <f t="shared" si="5"/>
        <v>30.221</v>
      </c>
      <c r="N28" s="49">
        <v>20</v>
      </c>
      <c r="O28" s="28"/>
      <c r="P28" s="47">
        <v>19</v>
      </c>
      <c r="Q28" s="24" t="str">
        <f t="shared" si="7"/>
        <v>MELISSA T TROVÓ</v>
      </c>
      <c r="R28" s="24" t="str">
        <f>IF($L28="","",VLOOKUP(Q28,LISTAS!$F$5:$G$1006,2,0))</f>
        <v>COLEGIO PETROPOLIS</v>
      </c>
      <c r="S28" s="36">
        <f t="shared" si="8"/>
        <v>30.2</v>
      </c>
      <c r="T28" s="25" t="str">
        <f t="shared" si="9"/>
        <v/>
      </c>
      <c r="U28" s="25" t="str">
        <f t="shared" si="10"/>
        <v/>
      </c>
    </row>
    <row r="29" spans="2:21" ht="16.5" x14ac:dyDescent="0.3">
      <c r="B29" s="26" t="s">
        <v>530</v>
      </c>
      <c r="C29" s="22" t="str">
        <f>IF(B29="","",VLOOKUP(B29,LISTAS!$F$5:$G$1006,2,0))</f>
        <v>LICEU JARDIM</v>
      </c>
      <c r="D29" s="35">
        <v>15.3</v>
      </c>
      <c r="E29" s="35">
        <v>15.3</v>
      </c>
      <c r="F29" s="35">
        <f t="shared" si="0"/>
        <v>30.6</v>
      </c>
      <c r="G29" s="5"/>
      <c r="H29" s="48">
        <f t="shared" si="3"/>
        <v>30.629000000000001</v>
      </c>
      <c r="I29" s="63" t="str">
        <f t="shared" si="4"/>
        <v>JÚLIA LOBATO DE BARROS</v>
      </c>
      <c r="J29" s="63" t="str">
        <f t="shared" si="4"/>
        <v>LICEU JARDIM</v>
      </c>
      <c r="K29" s="48">
        <f t="shared" si="1"/>
        <v>30.6</v>
      </c>
      <c r="L29" s="69">
        <f t="shared" si="2"/>
        <v>30.629000000000001</v>
      </c>
      <c r="M29" s="67">
        <f t="shared" si="5"/>
        <v>30.220000000000002</v>
      </c>
      <c r="N29" s="49">
        <v>21</v>
      </c>
      <c r="O29" s="28"/>
      <c r="P29" s="47">
        <f t="shared" si="6"/>
        <v>19</v>
      </c>
      <c r="Q29" s="24" t="str">
        <f t="shared" si="7"/>
        <v>MANUELA TAVARES TROVÓ</v>
      </c>
      <c r="R29" s="24" t="str">
        <f>IF($L29="","",VLOOKUP(Q29,LISTAS!$F$5:$G$1006,2,0))</f>
        <v>COLEGIO PETROPOLIS</v>
      </c>
      <c r="S29" s="36">
        <f t="shared" si="8"/>
        <v>30.200000000000003</v>
      </c>
      <c r="T29" s="25" t="str">
        <f t="shared" si="9"/>
        <v/>
      </c>
      <c r="U29" s="25" t="str">
        <f t="shared" si="10"/>
        <v/>
      </c>
    </row>
    <row r="30" spans="2:21" ht="16.5" x14ac:dyDescent="0.3">
      <c r="B30" s="26" t="s">
        <v>779</v>
      </c>
      <c r="C30" s="22" t="str">
        <f>IF(B30="","",VLOOKUP(B30,LISTAS!$F$5:$G$1006,2,0))</f>
        <v>LICEU JARDIM</v>
      </c>
      <c r="D30" s="35">
        <v>0</v>
      </c>
      <c r="E30" s="35">
        <v>0</v>
      </c>
      <c r="F30" s="35">
        <f t="shared" si="0"/>
        <v>0</v>
      </c>
      <c r="G30" s="5"/>
      <c r="H30" s="48">
        <f t="shared" si="3"/>
        <v>0.03</v>
      </c>
      <c r="I30" s="63" t="str">
        <f t="shared" si="4"/>
        <v>LÍVIA DE PASCHOAL CARAMEL</v>
      </c>
      <c r="J30" s="63" t="str">
        <f t="shared" si="4"/>
        <v>LICEU JARDIM</v>
      </c>
      <c r="K30" s="48">
        <f t="shared" si="1"/>
        <v>0</v>
      </c>
      <c r="L30" s="69">
        <f t="shared" si="2"/>
        <v>0.03</v>
      </c>
      <c r="M30" s="67">
        <f t="shared" si="5"/>
        <v>30.219000000000001</v>
      </c>
      <c r="N30" s="49">
        <v>22</v>
      </c>
      <c r="O30" s="28"/>
      <c r="P30" s="47">
        <f t="shared" si="6"/>
        <v>19</v>
      </c>
      <c r="Q30" s="24" t="str">
        <f t="shared" si="7"/>
        <v>MAITÊ NOÁ EVANGELISTA LIMA</v>
      </c>
      <c r="R30" s="24" t="str">
        <f>IF($L30="","",VLOOKUP(Q30,LISTAS!$F$5:$G$1006,2,0))</f>
        <v>COLEGIO PETROPOLIS</v>
      </c>
      <c r="S30" s="36">
        <f t="shared" si="8"/>
        <v>30.200000000000003</v>
      </c>
      <c r="T30" s="25" t="str">
        <f t="shared" si="9"/>
        <v/>
      </c>
      <c r="U30" s="25" t="str">
        <f t="shared" si="10"/>
        <v/>
      </c>
    </row>
    <row r="31" spans="2:21" ht="16.5" x14ac:dyDescent="0.3">
      <c r="B31" s="26" t="s">
        <v>556</v>
      </c>
      <c r="C31" s="22" t="str">
        <f>IF(B31="","",VLOOKUP(B31,LISTAS!$F$5:$G$1006,2,0))</f>
        <v>LICEU JARDIM</v>
      </c>
      <c r="D31" s="35">
        <v>15</v>
      </c>
      <c r="E31" s="35">
        <v>15.8</v>
      </c>
      <c r="F31" s="35">
        <f t="shared" si="0"/>
        <v>30.8</v>
      </c>
      <c r="G31" s="5"/>
      <c r="H31" s="48">
        <f t="shared" si="3"/>
        <v>30.831</v>
      </c>
      <c r="I31" s="63" t="str">
        <f t="shared" si="4"/>
        <v>LUIZA MOURA GUIMARÃES</v>
      </c>
      <c r="J31" s="63" t="str">
        <f t="shared" si="4"/>
        <v>LICEU JARDIM</v>
      </c>
      <c r="K31" s="48">
        <f t="shared" si="1"/>
        <v>30.8</v>
      </c>
      <c r="L31" s="69">
        <f t="shared" si="2"/>
        <v>30.831</v>
      </c>
      <c r="M31" s="67">
        <f t="shared" si="5"/>
        <v>30.110000000000003</v>
      </c>
      <c r="N31" s="49">
        <v>23</v>
      </c>
      <c r="O31" s="28"/>
      <c r="P31" s="47">
        <f t="shared" si="6"/>
        <v>23</v>
      </c>
      <c r="Q31" s="24" t="str">
        <f t="shared" si="7"/>
        <v>HELOISA MARTIN VOLPATO</v>
      </c>
      <c r="R31" s="24" t="str">
        <f>IF($L31="","",VLOOKUP(Q31,LISTAS!$F$5:$G$1006,2,0))</f>
        <v>COLÉGIO ARBOS S.C.S.</v>
      </c>
      <c r="S31" s="36">
        <f t="shared" si="8"/>
        <v>30.1</v>
      </c>
      <c r="T31" s="25" t="str">
        <f t="shared" si="9"/>
        <v/>
      </c>
      <c r="U31" s="25" t="str">
        <f t="shared" si="10"/>
        <v/>
      </c>
    </row>
    <row r="32" spans="2:21" ht="16.5" x14ac:dyDescent="0.3">
      <c r="B32" s="26" t="s">
        <v>585</v>
      </c>
      <c r="C32" s="22" t="str">
        <f>IF(B32="","",VLOOKUP(B32,LISTAS!$F$5:$G$1006,2,0))</f>
        <v>LICEU JARDIM</v>
      </c>
      <c r="D32" s="35">
        <v>15</v>
      </c>
      <c r="E32" s="35">
        <v>15.8</v>
      </c>
      <c r="F32" s="35">
        <f t="shared" si="0"/>
        <v>30.8</v>
      </c>
      <c r="G32" s="5"/>
      <c r="H32" s="48">
        <f t="shared" si="3"/>
        <v>30.832000000000001</v>
      </c>
      <c r="I32" s="63" t="str">
        <f t="shared" si="4"/>
        <v>RAFAELA FERNANDES LOBO</v>
      </c>
      <c r="J32" s="63" t="str">
        <f t="shared" si="4"/>
        <v>LICEU JARDIM</v>
      </c>
      <c r="K32" s="48">
        <f t="shared" si="1"/>
        <v>30.8</v>
      </c>
      <c r="L32" s="69">
        <f t="shared" si="2"/>
        <v>30.832000000000001</v>
      </c>
      <c r="M32" s="67">
        <f t="shared" si="5"/>
        <v>30.042000000000002</v>
      </c>
      <c r="N32" s="49">
        <v>24</v>
      </c>
      <c r="O32" s="28"/>
      <c r="P32" s="47">
        <f t="shared" si="6"/>
        <v>24</v>
      </c>
      <c r="Q32" s="24" t="str">
        <f t="shared" si="7"/>
        <v>GIOVANNA RAMOS RIBEIRO</v>
      </c>
      <c r="R32" s="24" t="str">
        <f>IF($L32="","",VLOOKUP(Q32,LISTAS!$F$5:$G$1006,2,0))</f>
        <v>COLÉGIO VILLA LOBOS</v>
      </c>
      <c r="S32" s="36">
        <f t="shared" si="8"/>
        <v>30</v>
      </c>
      <c r="T32" s="25" t="str">
        <f t="shared" si="9"/>
        <v/>
      </c>
      <c r="U32" s="25" t="str">
        <f t="shared" si="10"/>
        <v/>
      </c>
    </row>
    <row r="33" spans="2:21" ht="16.5" x14ac:dyDescent="0.3">
      <c r="B33" s="26" t="s">
        <v>604</v>
      </c>
      <c r="C33" s="22" t="str">
        <f>IF(B33="","",VLOOKUP(B33,LISTAS!$F$5:$G$1006,2,0))</f>
        <v>LICEU JARDIM</v>
      </c>
      <c r="D33" s="35">
        <v>15.1</v>
      </c>
      <c r="E33" s="35">
        <v>15.6</v>
      </c>
      <c r="F33" s="35">
        <f t="shared" si="0"/>
        <v>30.7</v>
      </c>
      <c r="G33" s="5"/>
      <c r="H33" s="48">
        <f t="shared" si="3"/>
        <v>30.733000000000001</v>
      </c>
      <c r="I33" s="63" t="str">
        <f t="shared" si="4"/>
        <v>VALENTINA MAYEVA ROSSETTI</v>
      </c>
      <c r="J33" s="63" t="str">
        <f t="shared" si="4"/>
        <v>LICEU JARDIM</v>
      </c>
      <c r="K33" s="48">
        <f t="shared" si="1"/>
        <v>30.7</v>
      </c>
      <c r="L33" s="69">
        <f t="shared" si="2"/>
        <v>30.733000000000001</v>
      </c>
      <c r="M33" s="67">
        <f t="shared" si="5"/>
        <v>30.033999999999999</v>
      </c>
      <c r="N33" s="49">
        <v>25</v>
      </c>
      <c r="O33" s="28"/>
      <c r="P33" s="47">
        <f t="shared" si="6"/>
        <v>24</v>
      </c>
      <c r="Q33" s="24" t="str">
        <f t="shared" si="7"/>
        <v>BEATRIZ CORREA PIOLI</v>
      </c>
      <c r="R33" s="24" t="str">
        <f>IF($L33="","",VLOOKUP(Q33,LISTAS!$F$5:$G$1006,2,0))</f>
        <v>COLÉGIO ARBOS - UNIDADE SANTO ANDRÉ</v>
      </c>
      <c r="S33" s="36">
        <f t="shared" si="8"/>
        <v>30</v>
      </c>
      <c r="T33" s="25" t="str">
        <f t="shared" si="9"/>
        <v/>
      </c>
      <c r="U33" s="25" t="str">
        <f t="shared" si="10"/>
        <v/>
      </c>
    </row>
    <row r="34" spans="2:21" ht="16.5" x14ac:dyDescent="0.3">
      <c r="B34" s="26" t="s">
        <v>224</v>
      </c>
      <c r="C34" s="22" t="str">
        <f>IF(B34="","",VLOOKUP(B34,LISTAS!$F$5:$G$1006,2,0))</f>
        <v>COLÉGIO ARBOS - UNIDADE SANTO ANDRÉ</v>
      </c>
      <c r="D34" s="35">
        <v>14.8</v>
      </c>
      <c r="E34" s="35">
        <v>15.2</v>
      </c>
      <c r="F34" s="35">
        <f t="shared" si="0"/>
        <v>30</v>
      </c>
      <c r="G34" s="5"/>
      <c r="H34" s="48">
        <f t="shared" si="3"/>
        <v>30.033999999999999</v>
      </c>
      <c r="I34" s="63" t="str">
        <f t="shared" si="4"/>
        <v>BEATRIZ CORREA PIOLI</v>
      </c>
      <c r="J34" s="63" t="str">
        <f t="shared" si="4"/>
        <v>COLÉGIO ARBOS - UNIDADE SANTO ANDRÉ</v>
      </c>
      <c r="K34" s="48">
        <f t="shared" si="1"/>
        <v>30</v>
      </c>
      <c r="L34" s="69">
        <f t="shared" si="2"/>
        <v>30.033999999999999</v>
      </c>
      <c r="M34" s="67">
        <f t="shared" si="5"/>
        <v>30.016999999999999</v>
      </c>
      <c r="N34" s="49">
        <v>26</v>
      </c>
      <c r="O34" s="28"/>
      <c r="P34" s="47">
        <f t="shared" si="6"/>
        <v>24</v>
      </c>
      <c r="Q34" s="24" t="str">
        <f t="shared" si="7"/>
        <v>ALICIA G P DE FONTE</v>
      </c>
      <c r="R34" s="24" t="str">
        <f>IF($L34="","",VLOOKUP(Q34,LISTAS!$F$5:$G$1006,2,0))</f>
        <v>COLEGIO PETROPOLIS</v>
      </c>
      <c r="S34" s="36">
        <f t="shared" si="8"/>
        <v>30</v>
      </c>
      <c r="T34" s="25" t="str">
        <f t="shared" si="9"/>
        <v/>
      </c>
      <c r="U34" s="25" t="str">
        <f t="shared" si="10"/>
        <v/>
      </c>
    </row>
    <row r="35" spans="2:21" ht="16.5" x14ac:dyDescent="0.3">
      <c r="B35" s="26" t="s">
        <v>225</v>
      </c>
      <c r="C35" s="22" t="str">
        <f>IF(B35="","",VLOOKUP(B35,LISTAS!$F$5:$G$1006,2,0))</f>
        <v>COLÉGIO ARBOS - UNIDADE SANTO ANDRÉ</v>
      </c>
      <c r="D35" s="35">
        <v>15.2</v>
      </c>
      <c r="E35" s="35">
        <v>15.5</v>
      </c>
      <c r="F35" s="35">
        <f t="shared" si="0"/>
        <v>30.7</v>
      </c>
      <c r="G35" s="5"/>
      <c r="H35" s="48">
        <f t="shared" si="3"/>
        <v>30.734999999999999</v>
      </c>
      <c r="I35" s="63" t="str">
        <f t="shared" si="4"/>
        <v>BRUNA BELISARIO SCUCUGLIA</v>
      </c>
      <c r="J35" s="63" t="str">
        <f t="shared" si="4"/>
        <v>COLÉGIO ARBOS - UNIDADE SANTO ANDRÉ</v>
      </c>
      <c r="K35" s="48">
        <f t="shared" si="1"/>
        <v>30.7</v>
      </c>
      <c r="L35" s="69">
        <f t="shared" si="2"/>
        <v>30.734999999999999</v>
      </c>
      <c r="M35" s="67">
        <f t="shared" si="5"/>
        <v>29.922999999999998</v>
      </c>
      <c r="N35" s="49">
        <v>27</v>
      </c>
      <c r="O35" s="28"/>
      <c r="P35" s="47">
        <f t="shared" si="6"/>
        <v>27</v>
      </c>
      <c r="Q35" s="24" t="str">
        <f t="shared" si="7"/>
        <v>BÁRBARA GABRIELA GEHRKE RACT</v>
      </c>
      <c r="R35" s="24" t="str">
        <f>IF($L35="","",VLOOKUP(Q35,LISTAS!$F$5:$G$1006,2,0))</f>
        <v>LICEU JARDIM</v>
      </c>
      <c r="S35" s="36">
        <f t="shared" si="8"/>
        <v>29.9</v>
      </c>
      <c r="T35" s="25" t="str">
        <f t="shared" si="9"/>
        <v/>
      </c>
      <c r="U35" s="25" t="str">
        <f t="shared" si="10"/>
        <v/>
      </c>
    </row>
    <row r="36" spans="2:21" ht="16.5" x14ac:dyDescent="0.3">
      <c r="B36" s="26" t="s">
        <v>227</v>
      </c>
      <c r="C36" s="22" t="str">
        <f>IF(B36="","",VLOOKUP(B36,LISTAS!$F$5:$G$1006,2,0))</f>
        <v>COLÉGIO ARBOS - UNIDADE SANTO ANDRÉ</v>
      </c>
      <c r="D36" s="35">
        <v>14.9</v>
      </c>
      <c r="E36" s="35">
        <v>15.5</v>
      </c>
      <c r="F36" s="35">
        <f t="shared" si="0"/>
        <v>30.4</v>
      </c>
      <c r="G36" s="5"/>
      <c r="H36" s="48">
        <f t="shared" si="3"/>
        <v>30.436</v>
      </c>
      <c r="I36" s="63" t="str">
        <f t="shared" si="4"/>
        <v>EVA WOHLERS SABO ARIOLI</v>
      </c>
      <c r="J36" s="63" t="str">
        <f t="shared" si="4"/>
        <v>COLÉGIO ARBOS - UNIDADE SANTO ANDRÉ</v>
      </c>
      <c r="K36" s="48">
        <f t="shared" si="1"/>
        <v>30.4</v>
      </c>
      <c r="L36" s="69">
        <f t="shared" si="2"/>
        <v>30.436</v>
      </c>
      <c r="M36" s="67">
        <f t="shared" si="5"/>
        <v>29.842999999999996</v>
      </c>
      <c r="N36" s="49">
        <v>28</v>
      </c>
      <c r="O36" s="28"/>
      <c r="P36" s="47">
        <f t="shared" si="6"/>
        <v>28</v>
      </c>
      <c r="Q36" s="24" t="str">
        <f t="shared" si="7"/>
        <v>THAIS DE PAULA OLIVEIRA</v>
      </c>
      <c r="R36" s="24" t="str">
        <f>IF($L36="","",VLOOKUP(Q36,LISTAS!$F$5:$G$1006,2,0))</f>
        <v>COLÉGIO VILLA LOBOS</v>
      </c>
      <c r="S36" s="36">
        <f t="shared" si="8"/>
        <v>29.799999999999997</v>
      </c>
      <c r="T36" s="25" t="str">
        <f t="shared" si="9"/>
        <v/>
      </c>
      <c r="U36" s="25" t="str">
        <f t="shared" si="10"/>
        <v/>
      </c>
    </row>
    <row r="37" spans="2:21" ht="16.5" x14ac:dyDescent="0.3">
      <c r="B37" s="26" t="s">
        <v>230</v>
      </c>
      <c r="C37" s="22" t="str">
        <f>IF(B37="","",VLOOKUP(B37,LISTAS!$F$5:$G$1006,2,0))</f>
        <v>COLÉGIO ARBOS - UNIDADE SANTO ANDRÉ</v>
      </c>
      <c r="D37" s="35">
        <v>15</v>
      </c>
      <c r="E37" s="35">
        <v>15.5</v>
      </c>
      <c r="F37" s="35">
        <f t="shared" si="0"/>
        <v>30.5</v>
      </c>
      <c r="G37" s="5"/>
      <c r="H37" s="48">
        <f t="shared" si="3"/>
        <v>30.536999999999999</v>
      </c>
      <c r="I37" s="63" t="str">
        <f t="shared" si="4"/>
        <v>HELENA GURGEL FAVA</v>
      </c>
      <c r="J37" s="63" t="str">
        <f t="shared" si="4"/>
        <v>COLÉGIO ARBOS - UNIDADE SANTO ANDRÉ</v>
      </c>
      <c r="K37" s="48">
        <f t="shared" si="1"/>
        <v>30.5</v>
      </c>
      <c r="L37" s="69">
        <f t="shared" si="2"/>
        <v>30.536999999999999</v>
      </c>
      <c r="M37" s="67">
        <f t="shared" si="5"/>
        <v>29.715</v>
      </c>
      <c r="N37" s="49">
        <v>29</v>
      </c>
      <c r="O37" s="28"/>
      <c r="P37" s="47">
        <f t="shared" si="6"/>
        <v>29</v>
      </c>
      <c r="Q37" s="24" t="str">
        <f t="shared" si="7"/>
        <v>RAFAELA CAVALCANTI CRUCCI</v>
      </c>
      <c r="R37" s="24" t="str">
        <f>IF($L37="","",VLOOKUP(Q37,LISTAS!$F$5:$G$1006,2,0))</f>
        <v>COLÉGIO ARBOS S.C.S.</v>
      </c>
      <c r="S37" s="36">
        <f t="shared" si="8"/>
        <v>29.7</v>
      </c>
      <c r="T37" s="25" t="str">
        <f t="shared" si="9"/>
        <v/>
      </c>
      <c r="U37" s="25" t="str">
        <f t="shared" si="10"/>
        <v/>
      </c>
    </row>
    <row r="38" spans="2:21" ht="16.5" x14ac:dyDescent="0.3">
      <c r="B38" s="26" t="s">
        <v>231</v>
      </c>
      <c r="C38" s="22" t="str">
        <f>IF(B38="","",VLOOKUP(B38,LISTAS!$F$5:$G$1006,2,0))</f>
        <v>COLÉGIO ARBOS - UNIDADE SANTO ANDRÉ</v>
      </c>
      <c r="D38" s="35">
        <v>13.8</v>
      </c>
      <c r="E38" s="35">
        <v>15.2</v>
      </c>
      <c r="F38" s="35">
        <f t="shared" si="0"/>
        <v>29</v>
      </c>
      <c r="G38" s="5"/>
      <c r="H38" s="48">
        <f t="shared" si="3"/>
        <v>29.038</v>
      </c>
      <c r="I38" s="63" t="str">
        <f t="shared" si="4"/>
        <v>ISABELLA SENA NOGUEIRA</v>
      </c>
      <c r="J38" s="63" t="str">
        <f t="shared" si="4"/>
        <v>COLÉGIO ARBOS - UNIDADE SANTO ANDRÉ</v>
      </c>
      <c r="K38" s="48">
        <f t="shared" si="1"/>
        <v>29</v>
      </c>
      <c r="L38" s="69">
        <f t="shared" si="2"/>
        <v>29.038</v>
      </c>
      <c r="M38" s="67">
        <f t="shared" si="5"/>
        <v>29.038</v>
      </c>
      <c r="N38" s="49">
        <v>30</v>
      </c>
      <c r="O38" s="28"/>
      <c r="P38" s="47">
        <f t="shared" si="6"/>
        <v>30</v>
      </c>
      <c r="Q38" s="24" t="str">
        <f t="shared" si="7"/>
        <v>ISABELLA SENA NOGUEIRA</v>
      </c>
      <c r="R38" s="24" t="str">
        <f>IF($L38="","",VLOOKUP(Q38,LISTAS!$F$5:$G$1006,2,0))</f>
        <v>COLÉGIO ARBOS - UNIDADE SANTO ANDRÉ</v>
      </c>
      <c r="S38" s="36">
        <f t="shared" si="8"/>
        <v>29</v>
      </c>
      <c r="T38" s="25" t="str">
        <f t="shared" si="9"/>
        <v/>
      </c>
      <c r="U38" s="25" t="str">
        <f t="shared" si="10"/>
        <v/>
      </c>
    </row>
    <row r="39" spans="2:21" ht="16.5" x14ac:dyDescent="0.3">
      <c r="B39" s="26" t="s">
        <v>232</v>
      </c>
      <c r="C39" s="22" t="str">
        <f>IF(B39="","",VLOOKUP(B39,LISTAS!$F$5:$G$1006,2,0))</f>
        <v>COLÉGIO ARBOS - UNIDADE SANTO ANDRÉ</v>
      </c>
      <c r="D39" s="35">
        <v>15.4</v>
      </c>
      <c r="E39" s="35">
        <v>15.8</v>
      </c>
      <c r="F39" s="35">
        <f t="shared" si="0"/>
        <v>31.200000000000003</v>
      </c>
      <c r="G39" s="5"/>
      <c r="H39" s="48">
        <f t="shared" si="3"/>
        <v>31.239000000000004</v>
      </c>
      <c r="I39" s="63" t="str">
        <f t="shared" si="4"/>
        <v>JULIA VOLPI CECHELERO</v>
      </c>
      <c r="J39" s="63" t="str">
        <f t="shared" si="4"/>
        <v>COLÉGIO ARBOS - UNIDADE SANTO ANDRÉ</v>
      </c>
      <c r="K39" s="48">
        <f t="shared" si="1"/>
        <v>31.200000000000003</v>
      </c>
      <c r="L39" s="69">
        <f t="shared" si="2"/>
        <v>31.239000000000004</v>
      </c>
      <c r="M39" s="67">
        <f t="shared" si="5"/>
        <v>28.417999999999999</v>
      </c>
      <c r="N39" s="49">
        <v>31</v>
      </c>
      <c r="O39" s="28"/>
      <c r="P39" s="47">
        <f t="shared" si="6"/>
        <v>31</v>
      </c>
      <c r="Q39" s="24" t="str">
        <f t="shared" si="7"/>
        <v>AYA VICTÓRIA N TAMAGUSKO</v>
      </c>
      <c r="R39" s="24" t="str">
        <f>IF($L39="","",VLOOKUP(Q39,LISTAS!$F$5:$G$1006,2,0))</f>
        <v>COLEGIO PETROPOLIS</v>
      </c>
      <c r="S39" s="36">
        <f t="shared" si="8"/>
        <v>28.4</v>
      </c>
      <c r="T39" s="25" t="str">
        <f t="shared" si="9"/>
        <v/>
      </c>
      <c r="U39" s="25" t="str">
        <f t="shared" si="10"/>
        <v/>
      </c>
    </row>
    <row r="40" spans="2:21" ht="16.5" x14ac:dyDescent="0.3">
      <c r="B40" s="26" t="s">
        <v>228</v>
      </c>
      <c r="C40" s="22" t="str">
        <f>IF(B40="","",VLOOKUP(B40,LISTAS!$F$5:$G$1006,2,0))</f>
        <v>COLÉGIO ARBOS - UNIDADE SANTO ANDRÉ</v>
      </c>
      <c r="D40" s="35">
        <v>14.5</v>
      </c>
      <c r="E40" s="35">
        <v>13.3</v>
      </c>
      <c r="F40" s="35">
        <f t="shared" si="0"/>
        <v>27.8</v>
      </c>
      <c r="G40" s="5"/>
      <c r="H40" s="48">
        <f t="shared" si="3"/>
        <v>27.84</v>
      </c>
      <c r="I40" s="63" t="str">
        <f t="shared" si="4"/>
        <v>FLÁVIA MARUXO CIA</v>
      </c>
      <c r="J40" s="63" t="str">
        <f t="shared" si="4"/>
        <v>COLÉGIO ARBOS - UNIDADE SANTO ANDRÉ</v>
      </c>
      <c r="K40" s="48">
        <f t="shared" si="1"/>
        <v>27.8</v>
      </c>
      <c r="L40" s="69">
        <f t="shared" si="2"/>
        <v>27.84</v>
      </c>
      <c r="M40" s="67">
        <f t="shared" si="5"/>
        <v>28.347999999999995</v>
      </c>
      <c r="N40" s="49">
        <v>32</v>
      </c>
      <c r="O40" s="28"/>
      <c r="P40" s="47">
        <f t="shared" si="6"/>
        <v>32</v>
      </c>
      <c r="Q40" s="24" t="str">
        <f t="shared" si="7"/>
        <v>JULIA CAPELLIGRINI</v>
      </c>
      <c r="R40" s="24" t="str">
        <f>IF($L40="","",VLOOKUP(Q40,LISTAS!$F$5:$G$1006,2,0))</f>
        <v>COLÉGIO ATENEU</v>
      </c>
      <c r="S40" s="36">
        <f t="shared" si="8"/>
        <v>28.299999999999997</v>
      </c>
      <c r="T40" s="25" t="str">
        <f t="shared" si="9"/>
        <v/>
      </c>
      <c r="U40" s="25" t="str">
        <f t="shared" si="10"/>
        <v/>
      </c>
    </row>
    <row r="41" spans="2:21" ht="16.5" x14ac:dyDescent="0.3">
      <c r="B41" s="26" t="s">
        <v>728</v>
      </c>
      <c r="C41" s="22" t="str">
        <f>IF(B41="","",VLOOKUP(B41,LISTAS!$F$5:$G$1006,2,0))</f>
        <v>COLÉGIO VILLA LOBOS</v>
      </c>
      <c r="D41" s="35">
        <v>15.1</v>
      </c>
      <c r="E41" s="35">
        <v>15.4</v>
      </c>
      <c r="F41" s="35">
        <f t="shared" ref="F41:F59" si="11">IF(D41="",IF(E41="","",SUM(D41:E41)),SUM(D41:E41))</f>
        <v>30.5</v>
      </c>
      <c r="G41" s="5"/>
      <c r="H41" s="48">
        <f t="shared" si="3"/>
        <v>30.541</v>
      </c>
      <c r="I41" s="63" t="str">
        <f t="shared" si="4"/>
        <v>ALICE ARAUJO ONAGA</v>
      </c>
      <c r="J41" s="63" t="str">
        <f t="shared" si="4"/>
        <v>COLÉGIO VILLA LOBOS</v>
      </c>
      <c r="K41" s="48">
        <f t="shared" si="1"/>
        <v>30.5</v>
      </c>
      <c r="L41" s="69">
        <f t="shared" si="2"/>
        <v>30.541</v>
      </c>
      <c r="M41" s="67">
        <f t="shared" si="5"/>
        <v>28.345999999999997</v>
      </c>
      <c r="N41" s="49">
        <v>33</v>
      </c>
      <c r="O41" s="28"/>
      <c r="P41" s="47">
        <f t="shared" si="6"/>
        <v>32</v>
      </c>
      <c r="Q41" s="24" t="str">
        <f t="shared" si="7"/>
        <v>JÚLIA RONCOLATO PALHARES</v>
      </c>
      <c r="R41" s="24" t="str">
        <f>IF($L41="","",VLOOKUP(Q41,LISTAS!$F$5:$G$1006,2,0))</f>
        <v>COLÉGIO ATENEU</v>
      </c>
      <c r="S41" s="36">
        <f t="shared" si="8"/>
        <v>28.299999999999997</v>
      </c>
      <c r="T41" s="25" t="str">
        <f t="shared" si="9"/>
        <v/>
      </c>
      <c r="U41" s="25" t="str">
        <f t="shared" si="10"/>
        <v/>
      </c>
    </row>
    <row r="42" spans="2:21" ht="16.5" x14ac:dyDescent="0.3">
      <c r="B42" s="26" t="s">
        <v>222</v>
      </c>
      <c r="C42" s="22" t="str">
        <f>IF(B42="","",VLOOKUP(B42,LISTAS!$F$5:$G$1006,2,0))</f>
        <v>COLÉGIO VILLA LOBOS</v>
      </c>
      <c r="D42" s="35">
        <v>14.8</v>
      </c>
      <c r="E42" s="35">
        <v>15.2</v>
      </c>
      <c r="F42" s="35">
        <f t="shared" si="11"/>
        <v>30</v>
      </c>
      <c r="G42" s="5"/>
      <c r="H42" s="48">
        <f t="shared" si="3"/>
        <v>30.042000000000002</v>
      </c>
      <c r="I42" s="63" t="str">
        <f t="shared" si="4"/>
        <v>GIOVANNA RAMOS RIBEIRO</v>
      </c>
      <c r="J42" s="63" t="str">
        <f t="shared" si="4"/>
        <v>COLÉGIO VILLA LOBOS</v>
      </c>
      <c r="K42" s="48">
        <f t="shared" si="1"/>
        <v>30</v>
      </c>
      <c r="L42" s="69">
        <f t="shared" si="2"/>
        <v>30.042000000000002</v>
      </c>
      <c r="M42" s="67">
        <f t="shared" si="5"/>
        <v>27.847000000000001</v>
      </c>
      <c r="N42" s="49">
        <v>34</v>
      </c>
      <c r="O42" s="28"/>
      <c r="P42" s="47">
        <f t="shared" si="6"/>
        <v>34</v>
      </c>
      <c r="Q42" s="24" t="str">
        <f t="shared" si="7"/>
        <v>BEATRIZ RIBEIRO</v>
      </c>
      <c r="R42" s="24" t="str">
        <f>IF($L42="","",VLOOKUP(Q42,LISTAS!$F$5:$G$1006,2,0))</f>
        <v>COLÉGIO ATENEU</v>
      </c>
      <c r="S42" s="36">
        <f t="shared" si="8"/>
        <v>27.8</v>
      </c>
      <c r="T42" s="25" t="str">
        <f t="shared" si="9"/>
        <v/>
      </c>
      <c r="U42" s="25" t="str">
        <f t="shared" si="10"/>
        <v/>
      </c>
    </row>
    <row r="43" spans="2:21" ht="16.5" x14ac:dyDescent="0.3">
      <c r="B43" s="26" t="s">
        <v>223</v>
      </c>
      <c r="C43" s="22" t="str">
        <f>IF(B43="","",VLOOKUP(B43,LISTAS!$F$5:$G$1006,2,0))</f>
        <v>COLÉGIO VILLA LOBOS</v>
      </c>
      <c r="D43" s="35">
        <v>14.6</v>
      </c>
      <c r="E43" s="35">
        <v>15.2</v>
      </c>
      <c r="F43" s="35">
        <f t="shared" si="11"/>
        <v>29.799999999999997</v>
      </c>
      <c r="G43" s="5"/>
      <c r="H43" s="48">
        <f t="shared" si="3"/>
        <v>29.842999999999996</v>
      </c>
      <c r="I43" s="63" t="str">
        <f t="shared" si="4"/>
        <v>THAIS DE PAULA OLIVEIRA</v>
      </c>
      <c r="J43" s="63" t="str">
        <f t="shared" si="4"/>
        <v>COLÉGIO VILLA LOBOS</v>
      </c>
      <c r="K43" s="48">
        <f t="shared" si="1"/>
        <v>29.799999999999997</v>
      </c>
      <c r="L43" s="69">
        <f t="shared" si="2"/>
        <v>29.842999999999996</v>
      </c>
      <c r="M43" s="67">
        <f t="shared" si="5"/>
        <v>27.84</v>
      </c>
      <c r="N43" s="49">
        <v>35</v>
      </c>
      <c r="O43" s="28"/>
      <c r="P43" s="47">
        <f t="shared" si="6"/>
        <v>34</v>
      </c>
      <c r="Q43" s="24" t="str">
        <f t="shared" si="7"/>
        <v>FLÁVIA MARUXO CIA</v>
      </c>
      <c r="R43" s="24" t="str">
        <f>IF($L43="","",VLOOKUP(Q43,LISTAS!$F$5:$G$1006,2,0))</f>
        <v>COLÉGIO ARBOS - UNIDADE SANTO ANDRÉ</v>
      </c>
      <c r="S43" s="36">
        <f t="shared" si="8"/>
        <v>27.8</v>
      </c>
      <c r="T43" s="25" t="str">
        <f t="shared" si="9"/>
        <v/>
      </c>
      <c r="U43" s="25" t="str">
        <f t="shared" si="10"/>
        <v/>
      </c>
    </row>
    <row r="44" spans="2:21" ht="16.5" x14ac:dyDescent="0.3">
      <c r="B44" s="26" t="s">
        <v>725</v>
      </c>
      <c r="C44" s="22" t="str">
        <f>IF(B44="","",VLOOKUP(B44,LISTAS!$F$5:$G$1006,2,0))</f>
        <v>COLÉGIO ATENEU</v>
      </c>
      <c r="D44" s="35">
        <v>14.8</v>
      </c>
      <c r="E44" s="35">
        <v>15.6</v>
      </c>
      <c r="F44" s="35">
        <f t="shared" si="11"/>
        <v>30.4</v>
      </c>
      <c r="G44" s="5"/>
      <c r="H44" s="48">
        <f t="shared" si="3"/>
        <v>30.443999999999999</v>
      </c>
      <c r="I44" s="63" t="str">
        <f t="shared" si="4"/>
        <v>CATARINA POLASTRO DOS REIS</v>
      </c>
      <c r="J44" s="63" t="str">
        <f t="shared" si="4"/>
        <v>COLÉGIO ATENEU</v>
      </c>
      <c r="K44" s="48">
        <f t="shared" si="1"/>
        <v>30.4</v>
      </c>
      <c r="L44" s="69">
        <f t="shared" si="2"/>
        <v>30.443999999999999</v>
      </c>
      <c r="M44" s="67">
        <f t="shared" si="5"/>
        <v>0.03</v>
      </c>
      <c r="N44" s="49">
        <v>36</v>
      </c>
      <c r="O44" s="28"/>
      <c r="P44" s="47">
        <f t="shared" si="6"/>
        <v>36</v>
      </c>
      <c r="Q44" s="24" t="str">
        <f t="shared" si="7"/>
        <v>LÍVIA DE PASCHOAL CARAMEL</v>
      </c>
      <c r="R44" s="24" t="str">
        <f>IF($L44="","",VLOOKUP(Q44,LISTAS!$F$5:$G$1006,2,0))</f>
        <v>LICEU JARDIM</v>
      </c>
      <c r="S44" s="36">
        <f t="shared" si="8"/>
        <v>0</v>
      </c>
      <c r="T44" s="25" t="str">
        <f t="shared" si="9"/>
        <v/>
      </c>
      <c r="U44" s="25" t="str">
        <f t="shared" si="10"/>
        <v/>
      </c>
    </row>
    <row r="45" spans="2:21" ht="16.5" x14ac:dyDescent="0.3">
      <c r="B45" s="26" t="s">
        <v>442</v>
      </c>
      <c r="C45" s="22" t="str">
        <f>IF(B45="","",VLOOKUP(B45,LISTAS!$F$5:$G$1006,2,0))</f>
        <v>COLÉGIO ATENEU</v>
      </c>
      <c r="D45" s="35">
        <v>15</v>
      </c>
      <c r="E45" s="35">
        <v>15.6</v>
      </c>
      <c r="F45" s="35">
        <f t="shared" si="11"/>
        <v>30.6</v>
      </c>
      <c r="G45" s="5"/>
      <c r="H45" s="48">
        <f t="shared" si="3"/>
        <v>30.645000000000003</v>
      </c>
      <c r="I45" s="63" t="str">
        <f t="shared" si="4"/>
        <v>ISABELA ORTEGA DA ROCHA</v>
      </c>
      <c r="J45" s="63" t="str">
        <f t="shared" si="4"/>
        <v>COLÉGIO ATENEU</v>
      </c>
      <c r="K45" s="48">
        <f t="shared" si="1"/>
        <v>30.6</v>
      </c>
      <c r="L45" s="69">
        <f t="shared" si="2"/>
        <v>30.645000000000003</v>
      </c>
      <c r="M45" s="67">
        <f t="shared" si="5"/>
        <v>2.1999999999999999E-2</v>
      </c>
      <c r="N45" s="49">
        <v>37</v>
      </c>
      <c r="O45" s="28"/>
      <c r="P45" s="47">
        <f t="shared" si="6"/>
        <v>36</v>
      </c>
      <c r="Q45" s="24" t="str">
        <f t="shared" si="7"/>
        <v>PAOLA BELEZZA BENATTI</v>
      </c>
      <c r="R45" s="24" t="str">
        <f>IF($L45="","",VLOOKUP(Q45,LISTAS!$F$5:$G$1006,2,0))</f>
        <v>COLEGIO PETROPOLIS</v>
      </c>
      <c r="S45" s="36">
        <f t="shared" si="8"/>
        <v>0</v>
      </c>
      <c r="T45" s="25" t="str">
        <f t="shared" si="9"/>
        <v/>
      </c>
      <c r="U45" s="25" t="str">
        <f t="shared" si="10"/>
        <v/>
      </c>
    </row>
    <row r="46" spans="2:21" ht="16.5" x14ac:dyDescent="0.3">
      <c r="B46" s="26" t="s">
        <v>726</v>
      </c>
      <c r="C46" s="22" t="str">
        <f>IF(B46="","",VLOOKUP(B46,LISTAS!$F$5:$G$1006,2,0))</f>
        <v>COLÉGIO ATENEU</v>
      </c>
      <c r="D46" s="35">
        <v>14.7</v>
      </c>
      <c r="E46" s="35">
        <v>13.6</v>
      </c>
      <c r="F46" s="35">
        <f t="shared" si="11"/>
        <v>28.299999999999997</v>
      </c>
      <c r="G46" s="5"/>
      <c r="H46" s="48">
        <f t="shared" si="3"/>
        <v>28.345999999999997</v>
      </c>
      <c r="I46" s="63" t="str">
        <f t="shared" si="4"/>
        <v>JÚLIA RONCOLATO PALHARES</v>
      </c>
      <c r="J46" s="63" t="str">
        <f t="shared" si="4"/>
        <v>COLÉGIO ATENEU</v>
      </c>
      <c r="K46" s="48">
        <f t="shared" si="1"/>
        <v>28.299999999999997</v>
      </c>
      <c r="L46" s="69">
        <f t="shared" si="2"/>
        <v>28.345999999999997</v>
      </c>
      <c r="M46" s="67">
        <f t="shared" si="5"/>
        <v>1.6E-2</v>
      </c>
      <c r="N46" s="49">
        <v>38</v>
      </c>
      <c r="O46" s="28"/>
      <c r="P46" s="47">
        <f t="shared" si="6"/>
        <v>36</v>
      </c>
      <c r="Q46" s="24" t="str">
        <f t="shared" si="7"/>
        <v>ALICE MATTIELO PENAQUIO</v>
      </c>
      <c r="R46" s="24" t="str">
        <f>IF($L46="","",VLOOKUP(Q46,LISTAS!$F$5:$G$1006,2,0))</f>
        <v>COLEGIO PETROPOLIS</v>
      </c>
      <c r="S46" s="36">
        <f t="shared" si="8"/>
        <v>0</v>
      </c>
      <c r="T46" s="25" t="str">
        <f t="shared" si="9"/>
        <v/>
      </c>
      <c r="U46" s="25" t="str">
        <f t="shared" si="10"/>
        <v/>
      </c>
    </row>
    <row r="47" spans="2:21" ht="16.5" x14ac:dyDescent="0.3">
      <c r="B47" s="26" t="s">
        <v>889</v>
      </c>
      <c r="C47" s="22" t="str">
        <f>IF(B47="","",VLOOKUP(B47,LISTAS!$F$5:$G$1006,2,0))</f>
        <v>COLÉGIO ATENEU</v>
      </c>
      <c r="D47" s="35">
        <v>14.4</v>
      </c>
      <c r="E47" s="35">
        <v>13.4</v>
      </c>
      <c r="F47" s="35">
        <f t="shared" si="11"/>
        <v>27.8</v>
      </c>
      <c r="G47" s="5"/>
      <c r="H47" s="48">
        <f t="shared" si="3"/>
        <v>27.847000000000001</v>
      </c>
      <c r="I47" s="63" t="str">
        <f t="shared" si="4"/>
        <v>BEATRIZ RIBEIRO</v>
      </c>
      <c r="J47" s="63" t="str">
        <f t="shared" si="4"/>
        <v>COLÉGIO ATENEU</v>
      </c>
      <c r="K47" s="48">
        <f t="shared" si="1"/>
        <v>27.8</v>
      </c>
      <c r="L47" s="69">
        <f t="shared" si="2"/>
        <v>27.847000000000001</v>
      </c>
      <c r="M47" s="67">
        <f t="shared" si="5"/>
        <v>1.4E-2</v>
      </c>
      <c r="N47" s="49">
        <v>39</v>
      </c>
      <c r="O47" s="28"/>
      <c r="P47" s="47">
        <f t="shared" si="6"/>
        <v>36</v>
      </c>
      <c r="Q47" s="24" t="str">
        <f t="shared" si="7"/>
        <v>LARA OLIVEIRA QUANDT DE FREITAS</v>
      </c>
      <c r="R47" s="24" t="str">
        <f>IF($L47="","",VLOOKUP(Q47,LISTAS!$F$5:$G$1006,2,0))</f>
        <v>COLÉGIO ARBOS S.C.S.</v>
      </c>
      <c r="S47" s="36">
        <f t="shared" si="8"/>
        <v>0</v>
      </c>
      <c r="T47" s="25" t="str">
        <f t="shared" si="9"/>
        <v/>
      </c>
      <c r="U47" s="25" t="str">
        <f t="shared" si="10"/>
        <v/>
      </c>
    </row>
    <row r="48" spans="2:21" ht="16.5" x14ac:dyDescent="0.3">
      <c r="B48" s="26" t="s">
        <v>890</v>
      </c>
      <c r="C48" s="22" t="str">
        <f>IF(B48="","",VLOOKUP(B48,LISTAS!$F$5:$G$1006,2,0))</f>
        <v>COLÉGIO ATENEU</v>
      </c>
      <c r="D48" s="35">
        <v>14.6</v>
      </c>
      <c r="E48" s="35">
        <v>13.7</v>
      </c>
      <c r="F48" s="35">
        <f t="shared" si="11"/>
        <v>28.299999999999997</v>
      </c>
      <c r="G48" s="5"/>
      <c r="H48" s="48">
        <f t="shared" si="3"/>
        <v>28.347999999999995</v>
      </c>
      <c r="I48" s="63" t="str">
        <f t="shared" si="4"/>
        <v>JULIA CAPELLIGRINI</v>
      </c>
      <c r="J48" s="63" t="str">
        <f t="shared" si="4"/>
        <v>COLÉGIO ATENEU</v>
      </c>
      <c r="K48" s="48">
        <f t="shared" si="1"/>
        <v>28.299999999999997</v>
      </c>
      <c r="L48" s="69">
        <f t="shared" si="2"/>
        <v>28.347999999999995</v>
      </c>
      <c r="M48" s="67">
        <f t="shared" si="5"/>
        <v>1.2999999999999999E-2</v>
      </c>
      <c r="N48" s="49">
        <v>40</v>
      </c>
      <c r="O48" s="28"/>
      <c r="P48" s="47">
        <f t="shared" si="6"/>
        <v>36</v>
      </c>
      <c r="Q48" s="24" t="str">
        <f t="shared" si="7"/>
        <v>LAURA REGINI GRISANTE</v>
      </c>
      <c r="R48" s="24" t="str">
        <f>IF($L48="","",VLOOKUP(Q48,LISTAS!$F$5:$G$1006,2,0))</f>
        <v>COLÉGIO ARBOS S.C.S.</v>
      </c>
      <c r="S48" s="36">
        <f t="shared" si="8"/>
        <v>0</v>
      </c>
      <c r="T48" s="25" t="str">
        <f t="shared" si="9"/>
        <v/>
      </c>
      <c r="U48" s="25" t="str">
        <f t="shared" si="10"/>
        <v/>
      </c>
    </row>
    <row r="49" spans="2:21" ht="16.5" x14ac:dyDescent="0.3">
      <c r="B49" s="26"/>
      <c r="C49" s="22" t="str">
        <f>IF(B49="","",VLOOKUP(B49,LISTAS!$F$5:$G$1006,2,0))</f>
        <v/>
      </c>
      <c r="D49" s="35"/>
      <c r="E49" s="35"/>
      <c r="F49" s="35" t="str">
        <f t="shared" si="11"/>
        <v/>
      </c>
      <c r="G49" s="5"/>
      <c r="H49" s="48" t="str">
        <f t="shared" si="3"/>
        <v/>
      </c>
      <c r="I49" s="63" t="str">
        <f t="shared" si="4"/>
        <v/>
      </c>
      <c r="J49" s="63" t="str">
        <f t="shared" si="4"/>
        <v/>
      </c>
      <c r="K49" s="48" t="str">
        <f t="shared" si="1"/>
        <v/>
      </c>
      <c r="L49" s="69" t="str">
        <f t="shared" si="2"/>
        <v/>
      </c>
      <c r="M49" s="67" t="str">
        <f t="shared" si="5"/>
        <v/>
      </c>
      <c r="N49" s="49">
        <v>41</v>
      </c>
      <c r="O49" s="28"/>
      <c r="P49" s="47" t="str">
        <f t="shared" si="6"/>
        <v/>
      </c>
      <c r="Q49" s="24" t="str">
        <f t="shared" si="7"/>
        <v/>
      </c>
      <c r="R49" s="24" t="str">
        <f>IF($L49="","",VLOOKUP(Q49,LISTAS!$F$5:$G$1006,2,0))</f>
        <v/>
      </c>
      <c r="S49" s="36" t="str">
        <f t="shared" si="8"/>
        <v/>
      </c>
      <c r="T49" s="25" t="str">
        <f t="shared" si="9"/>
        <v/>
      </c>
      <c r="U49" s="25" t="str">
        <f t="shared" si="10"/>
        <v/>
      </c>
    </row>
    <row r="50" spans="2:21" ht="16.5" x14ac:dyDescent="0.3">
      <c r="B50" s="26"/>
      <c r="C50" s="22" t="str">
        <f>IF(B50="","",VLOOKUP(B50,LISTAS!$F$5:$G$1006,2,0))</f>
        <v/>
      </c>
      <c r="D50" s="35"/>
      <c r="E50" s="35"/>
      <c r="F50" s="35" t="str">
        <f t="shared" si="11"/>
        <v/>
      </c>
      <c r="G50" s="5"/>
      <c r="H50" s="48" t="str">
        <f t="shared" si="3"/>
        <v/>
      </c>
      <c r="I50" s="63" t="str">
        <f t="shared" si="4"/>
        <v/>
      </c>
      <c r="J50" s="63" t="str">
        <f t="shared" si="4"/>
        <v/>
      </c>
      <c r="K50" s="48" t="str">
        <f t="shared" si="1"/>
        <v/>
      </c>
      <c r="L50" s="69" t="str">
        <f t="shared" si="2"/>
        <v/>
      </c>
      <c r="M50" s="67" t="str">
        <f t="shared" si="5"/>
        <v/>
      </c>
      <c r="N50" s="49">
        <v>42</v>
      </c>
      <c r="O50" s="28"/>
      <c r="P50" s="47" t="str">
        <f t="shared" si="6"/>
        <v/>
      </c>
      <c r="Q50" s="24" t="str">
        <f t="shared" si="7"/>
        <v/>
      </c>
      <c r="R50" s="24" t="str">
        <f>IF($L50="","",VLOOKUP(Q50,LISTAS!$F$5:$G$1006,2,0))</f>
        <v/>
      </c>
      <c r="S50" s="36" t="str">
        <f t="shared" si="8"/>
        <v/>
      </c>
      <c r="T50" s="25" t="str">
        <f t="shared" si="9"/>
        <v/>
      </c>
      <c r="U50" s="25" t="str">
        <f t="shared" si="10"/>
        <v/>
      </c>
    </row>
    <row r="51" spans="2:21" ht="16.5" x14ac:dyDescent="0.3">
      <c r="B51" s="26"/>
      <c r="C51" s="22" t="str">
        <f>IF(B51="","",VLOOKUP(B51,LISTAS!$F$5:$G$1006,2,0))</f>
        <v/>
      </c>
      <c r="D51" s="35"/>
      <c r="E51" s="35"/>
      <c r="F51" s="35" t="str">
        <f t="shared" si="11"/>
        <v/>
      </c>
      <c r="G51" s="5"/>
      <c r="H51" s="48" t="str">
        <f t="shared" si="3"/>
        <v/>
      </c>
      <c r="I51" s="63" t="str">
        <f t="shared" si="4"/>
        <v/>
      </c>
      <c r="J51" s="63" t="str">
        <f t="shared" si="4"/>
        <v/>
      </c>
      <c r="K51" s="48" t="str">
        <f t="shared" si="1"/>
        <v/>
      </c>
      <c r="L51" s="69" t="str">
        <f t="shared" si="2"/>
        <v/>
      </c>
      <c r="M51" s="67" t="str">
        <f t="shared" si="5"/>
        <v/>
      </c>
      <c r="N51" s="49">
        <v>43</v>
      </c>
      <c r="O51" s="28"/>
      <c r="P51" s="47" t="str">
        <f t="shared" si="6"/>
        <v/>
      </c>
      <c r="Q51" s="24" t="str">
        <f t="shared" si="7"/>
        <v/>
      </c>
      <c r="R51" s="24" t="str">
        <f>IF($L51="","",VLOOKUP(Q51,LISTAS!$F$5:$G$1006,2,0))</f>
        <v/>
      </c>
      <c r="S51" s="36" t="str">
        <f t="shared" si="8"/>
        <v/>
      </c>
      <c r="T51" s="25" t="str">
        <f t="shared" si="9"/>
        <v/>
      </c>
      <c r="U51" s="25" t="str">
        <f t="shared" si="10"/>
        <v/>
      </c>
    </row>
    <row r="52" spans="2:21" ht="16.5" x14ac:dyDescent="0.3">
      <c r="B52" s="26"/>
      <c r="C52" s="22" t="str">
        <f>IF(B52="","",VLOOKUP(B52,LISTAS!$F$5:$G$1006,2,0))</f>
        <v/>
      </c>
      <c r="D52" s="35"/>
      <c r="E52" s="35"/>
      <c r="F52" s="35" t="str">
        <f t="shared" si="11"/>
        <v/>
      </c>
      <c r="G52" s="5"/>
      <c r="H52" s="48" t="str">
        <f t="shared" si="3"/>
        <v/>
      </c>
      <c r="I52" s="63" t="str">
        <f t="shared" si="4"/>
        <v/>
      </c>
      <c r="J52" s="63" t="str">
        <f t="shared" si="4"/>
        <v/>
      </c>
      <c r="K52" s="48" t="str">
        <f t="shared" si="1"/>
        <v/>
      </c>
      <c r="L52" s="69" t="str">
        <f t="shared" si="2"/>
        <v/>
      </c>
      <c r="M52" s="67" t="str">
        <f t="shared" si="5"/>
        <v/>
      </c>
      <c r="N52" s="49">
        <v>44</v>
      </c>
      <c r="O52" s="28"/>
      <c r="P52" s="47" t="str">
        <f t="shared" si="6"/>
        <v/>
      </c>
      <c r="Q52" s="24" t="str">
        <f t="shared" si="7"/>
        <v/>
      </c>
      <c r="R52" s="24" t="str">
        <f>IF($L52="","",VLOOKUP(Q52,LISTAS!$F$5:$G$1006,2,0))</f>
        <v/>
      </c>
      <c r="S52" s="36" t="str">
        <f t="shared" si="8"/>
        <v/>
      </c>
      <c r="T52" s="25" t="str">
        <f t="shared" si="9"/>
        <v/>
      </c>
      <c r="U52" s="25" t="str">
        <f t="shared" si="10"/>
        <v/>
      </c>
    </row>
    <row r="53" spans="2:21" ht="16.5" x14ac:dyDescent="0.3">
      <c r="B53" s="26"/>
      <c r="C53" s="22" t="str">
        <f>IF(B53="","",VLOOKUP(B53,LISTAS!$F$5:$G$1006,2,0))</f>
        <v/>
      </c>
      <c r="D53" s="35"/>
      <c r="E53" s="35"/>
      <c r="F53" s="35" t="str">
        <f t="shared" si="11"/>
        <v/>
      </c>
      <c r="G53" s="5"/>
      <c r="H53" s="48" t="str">
        <f t="shared" si="3"/>
        <v/>
      </c>
      <c r="I53" s="63" t="str">
        <f t="shared" si="4"/>
        <v/>
      </c>
      <c r="J53" s="63" t="str">
        <f t="shared" si="4"/>
        <v/>
      </c>
      <c r="K53" s="48" t="str">
        <f t="shared" si="1"/>
        <v/>
      </c>
      <c r="L53" s="69" t="str">
        <f t="shared" si="2"/>
        <v/>
      </c>
      <c r="M53" s="67" t="str">
        <f t="shared" si="5"/>
        <v/>
      </c>
      <c r="N53" s="49">
        <v>45</v>
      </c>
      <c r="O53" s="28"/>
      <c r="P53" s="47" t="str">
        <f t="shared" si="6"/>
        <v/>
      </c>
      <c r="Q53" s="24" t="str">
        <f t="shared" si="7"/>
        <v/>
      </c>
      <c r="R53" s="24" t="str">
        <f>IF($L53="","",VLOOKUP(Q53,LISTAS!$F$5:$G$1006,2,0))</f>
        <v/>
      </c>
      <c r="S53" s="36" t="str">
        <f t="shared" si="8"/>
        <v/>
      </c>
      <c r="T53" s="25" t="str">
        <f t="shared" si="9"/>
        <v/>
      </c>
      <c r="U53" s="25" t="str">
        <f t="shared" si="10"/>
        <v/>
      </c>
    </row>
    <row r="54" spans="2:21" ht="16.5" x14ac:dyDescent="0.3">
      <c r="B54" s="26"/>
      <c r="C54" s="22" t="str">
        <f>IF(B54="","",VLOOKUP(B54,LISTAS!$F$5:$G$1006,2,0))</f>
        <v/>
      </c>
      <c r="D54" s="35"/>
      <c r="E54" s="35"/>
      <c r="F54" s="35" t="str">
        <f t="shared" si="11"/>
        <v/>
      </c>
      <c r="G54" s="5"/>
      <c r="H54" s="48" t="str">
        <f t="shared" si="3"/>
        <v/>
      </c>
      <c r="I54" s="63" t="str">
        <f t="shared" si="4"/>
        <v/>
      </c>
      <c r="J54" s="63" t="str">
        <f t="shared" si="4"/>
        <v/>
      </c>
      <c r="K54" s="48" t="str">
        <f t="shared" si="1"/>
        <v/>
      </c>
      <c r="L54" s="69" t="str">
        <f t="shared" si="2"/>
        <v/>
      </c>
      <c r="M54" s="67" t="str">
        <f t="shared" si="5"/>
        <v/>
      </c>
      <c r="N54" s="49">
        <v>46</v>
      </c>
      <c r="O54" s="28"/>
      <c r="P54" s="47" t="str">
        <f t="shared" si="6"/>
        <v/>
      </c>
      <c r="Q54" s="24" t="str">
        <f t="shared" si="7"/>
        <v/>
      </c>
      <c r="R54" s="24" t="str">
        <f>IF($L54="","",VLOOKUP(Q54,LISTAS!$F$5:$G$1006,2,0))</f>
        <v/>
      </c>
      <c r="S54" s="36" t="str">
        <f t="shared" si="8"/>
        <v/>
      </c>
      <c r="T54" s="25" t="str">
        <f t="shared" si="9"/>
        <v/>
      </c>
      <c r="U54" s="25" t="str">
        <f t="shared" si="10"/>
        <v/>
      </c>
    </row>
    <row r="55" spans="2:21" ht="16.5" x14ac:dyDescent="0.3">
      <c r="B55" s="26"/>
      <c r="C55" s="22" t="str">
        <f>IF(B55="","",VLOOKUP(B55,LISTAS!$F$5:$G$1006,2,0))</f>
        <v/>
      </c>
      <c r="D55" s="35"/>
      <c r="E55" s="35"/>
      <c r="F55" s="35" t="str">
        <f t="shared" si="11"/>
        <v/>
      </c>
      <c r="G55" s="5"/>
      <c r="H55" s="48" t="str">
        <f t="shared" si="3"/>
        <v/>
      </c>
      <c r="I55" s="63" t="str">
        <f t="shared" si="4"/>
        <v/>
      </c>
      <c r="J55" s="63" t="str">
        <f t="shared" si="4"/>
        <v/>
      </c>
      <c r="K55" s="48" t="str">
        <f t="shared" si="1"/>
        <v/>
      </c>
      <c r="L55" s="69" t="str">
        <f t="shared" si="2"/>
        <v/>
      </c>
      <c r="M55" s="67" t="str">
        <f t="shared" si="5"/>
        <v/>
      </c>
      <c r="N55" s="49">
        <v>47</v>
      </c>
      <c r="O55" s="28"/>
      <c r="P55" s="47" t="str">
        <f t="shared" si="6"/>
        <v/>
      </c>
      <c r="Q55" s="24" t="str">
        <f t="shared" si="7"/>
        <v/>
      </c>
      <c r="R55" s="24" t="str">
        <f>IF($L55="","",VLOOKUP(Q55,LISTAS!$F$5:$G$1006,2,0))</f>
        <v/>
      </c>
      <c r="S55" s="36" t="str">
        <f t="shared" si="8"/>
        <v/>
      </c>
      <c r="T55" s="25" t="str">
        <f t="shared" si="9"/>
        <v/>
      </c>
      <c r="U55" s="25" t="str">
        <f t="shared" si="10"/>
        <v/>
      </c>
    </row>
    <row r="56" spans="2:21" ht="16.5" x14ac:dyDescent="0.3">
      <c r="B56" s="26"/>
      <c r="C56" s="22" t="str">
        <f>IF(B56="","",VLOOKUP(B56,LISTAS!$F$5:$G$1006,2,0))</f>
        <v/>
      </c>
      <c r="D56" s="35"/>
      <c r="E56" s="35"/>
      <c r="F56" s="35" t="str">
        <f t="shared" si="11"/>
        <v/>
      </c>
      <c r="G56" s="5"/>
      <c r="H56" s="48" t="str">
        <f t="shared" si="3"/>
        <v/>
      </c>
      <c r="I56" s="63" t="str">
        <f t="shared" si="4"/>
        <v/>
      </c>
      <c r="J56" s="63" t="str">
        <f t="shared" si="4"/>
        <v/>
      </c>
      <c r="K56" s="48" t="str">
        <f t="shared" si="1"/>
        <v/>
      </c>
      <c r="L56" s="69" t="str">
        <f t="shared" si="2"/>
        <v/>
      </c>
      <c r="M56" s="67" t="str">
        <f t="shared" si="5"/>
        <v/>
      </c>
      <c r="N56" s="49">
        <v>48</v>
      </c>
      <c r="O56" s="28"/>
      <c r="P56" s="47" t="str">
        <f t="shared" si="6"/>
        <v/>
      </c>
      <c r="Q56" s="24" t="str">
        <f t="shared" si="7"/>
        <v/>
      </c>
      <c r="R56" s="24" t="str">
        <f>IF($L56="","",VLOOKUP(Q56,LISTAS!$F$5:$G$1006,2,0))</f>
        <v/>
      </c>
      <c r="S56" s="36" t="str">
        <f t="shared" si="8"/>
        <v/>
      </c>
      <c r="T56" s="25" t="str">
        <f t="shared" si="9"/>
        <v/>
      </c>
      <c r="U56" s="25" t="str">
        <f t="shared" si="10"/>
        <v/>
      </c>
    </row>
    <row r="57" spans="2:21" ht="16.5" x14ac:dyDescent="0.3">
      <c r="B57" s="26"/>
      <c r="C57" s="22" t="str">
        <f>IF(B57="","",VLOOKUP(B57,LISTAS!$F$5:$G$1006,2,0))</f>
        <v/>
      </c>
      <c r="D57" s="35"/>
      <c r="E57" s="35"/>
      <c r="F57" s="35" t="str">
        <f t="shared" si="11"/>
        <v/>
      </c>
      <c r="G57" s="5"/>
      <c r="H57" s="48" t="str">
        <f t="shared" si="3"/>
        <v/>
      </c>
      <c r="I57" s="63" t="str">
        <f t="shared" si="4"/>
        <v/>
      </c>
      <c r="J57" s="63" t="str">
        <f t="shared" si="4"/>
        <v/>
      </c>
      <c r="K57" s="48" t="str">
        <f t="shared" si="1"/>
        <v/>
      </c>
      <c r="L57" s="69" t="str">
        <f t="shared" si="2"/>
        <v/>
      </c>
      <c r="M57" s="67" t="str">
        <f t="shared" si="5"/>
        <v/>
      </c>
      <c r="N57" s="49">
        <v>49</v>
      </c>
      <c r="O57" s="28"/>
      <c r="P57" s="47" t="str">
        <f t="shared" si="6"/>
        <v/>
      </c>
      <c r="Q57" s="24" t="str">
        <f t="shared" si="7"/>
        <v/>
      </c>
      <c r="R57" s="24" t="str">
        <f>IF($L57="","",VLOOKUP(Q57,LISTAS!$F$5:$G$1006,2,0))</f>
        <v/>
      </c>
      <c r="S57" s="36" t="str">
        <f t="shared" si="8"/>
        <v/>
      </c>
      <c r="T57" s="25" t="str">
        <f t="shared" si="9"/>
        <v/>
      </c>
      <c r="U57" s="25" t="str">
        <f t="shared" si="10"/>
        <v/>
      </c>
    </row>
    <row r="58" spans="2:21" ht="16.5" x14ac:dyDescent="0.3">
      <c r="B58" s="26"/>
      <c r="C58" s="22" t="str">
        <f>IF(B58="","",VLOOKUP(B58,LISTAS!$F$5:$G$1006,2,0))</f>
        <v/>
      </c>
      <c r="D58" s="35"/>
      <c r="E58" s="35"/>
      <c r="F58" s="35" t="str">
        <f t="shared" si="11"/>
        <v/>
      </c>
      <c r="G58" s="5"/>
      <c r="H58" s="48" t="str">
        <f t="shared" si="3"/>
        <v/>
      </c>
      <c r="I58" s="63" t="str">
        <f t="shared" si="4"/>
        <v/>
      </c>
      <c r="J58" s="63" t="str">
        <f t="shared" si="4"/>
        <v/>
      </c>
      <c r="K58" s="48" t="str">
        <f t="shared" si="1"/>
        <v/>
      </c>
      <c r="L58" s="69" t="str">
        <f t="shared" si="2"/>
        <v/>
      </c>
      <c r="M58" s="67" t="str">
        <f t="shared" si="5"/>
        <v/>
      </c>
      <c r="N58" s="49">
        <v>50</v>
      </c>
      <c r="O58" s="28"/>
      <c r="P58" s="47" t="str">
        <f t="shared" si="6"/>
        <v/>
      </c>
      <c r="Q58" s="24" t="str">
        <f t="shared" si="7"/>
        <v/>
      </c>
      <c r="R58" s="24" t="str">
        <f>IF($L58="","",VLOOKUP(Q58,LISTAS!$F$5:$G$1006,2,0))</f>
        <v/>
      </c>
      <c r="S58" s="36" t="str">
        <f t="shared" si="8"/>
        <v/>
      </c>
      <c r="T58" s="25" t="str">
        <f t="shared" si="9"/>
        <v/>
      </c>
      <c r="U58" s="25" t="str">
        <f t="shared" si="10"/>
        <v/>
      </c>
    </row>
    <row r="59" spans="2:21" ht="16.5" x14ac:dyDescent="0.3">
      <c r="B59" s="141"/>
      <c r="C59" s="22" t="str">
        <f>IF(B59="","",VLOOKUP(B59,LISTAS!$F$5:$G$1006,2,0))</f>
        <v/>
      </c>
      <c r="D59" s="35"/>
      <c r="E59" s="35"/>
      <c r="F59" s="35" t="str">
        <f t="shared" si="11"/>
        <v/>
      </c>
      <c r="G59" s="5"/>
      <c r="H59" s="48" t="str">
        <f t="shared" si="3"/>
        <v/>
      </c>
      <c r="I59" s="63" t="str">
        <f t="shared" si="4"/>
        <v/>
      </c>
      <c r="J59" s="63" t="str">
        <f t="shared" si="4"/>
        <v/>
      </c>
      <c r="K59" s="48" t="str">
        <f t="shared" si="1"/>
        <v/>
      </c>
      <c r="L59" s="69" t="str">
        <f t="shared" si="2"/>
        <v/>
      </c>
      <c r="M59" s="67" t="str">
        <f t="shared" si="5"/>
        <v/>
      </c>
      <c r="N59" s="49">
        <v>51</v>
      </c>
      <c r="O59" s="28"/>
      <c r="P59" s="47" t="str">
        <f t="shared" si="6"/>
        <v/>
      </c>
      <c r="Q59" s="24" t="str">
        <f t="shared" si="7"/>
        <v/>
      </c>
      <c r="R59" s="24" t="str">
        <f>IF($L59="","",VLOOKUP(Q59,LISTAS!$F$5:$G$1006,2,0))</f>
        <v/>
      </c>
      <c r="S59" s="36" t="str">
        <f t="shared" si="8"/>
        <v/>
      </c>
      <c r="T59" s="25" t="str">
        <f t="shared" si="9"/>
        <v/>
      </c>
      <c r="U59" s="25" t="str">
        <f t="shared" si="10"/>
        <v/>
      </c>
    </row>
    <row r="60" spans="2:21" ht="16.5" x14ac:dyDescent="0.3">
      <c r="B60" s="26"/>
      <c r="C60" s="22" t="str">
        <f>IF(B60="","",VLOOKUP(B60,LISTAS!$F$5:$G$1006,2,0))</f>
        <v/>
      </c>
      <c r="D60" s="35"/>
      <c r="E60" s="35"/>
      <c r="F60" s="35" t="str">
        <f t="shared" ref="F60:F72" si="12">IF(D60="",IF(E60="","",SUM(D60:E60)),SUM(D60:E60))</f>
        <v/>
      </c>
      <c r="G60" s="5"/>
      <c r="H60" s="48" t="str">
        <f t="shared" si="3"/>
        <v/>
      </c>
      <c r="I60" s="63" t="str">
        <f t="shared" si="4"/>
        <v/>
      </c>
      <c r="J60" s="63" t="str">
        <f t="shared" si="4"/>
        <v/>
      </c>
      <c r="K60" s="48" t="str">
        <f t="shared" si="1"/>
        <v/>
      </c>
      <c r="L60" s="69" t="str">
        <f t="shared" si="2"/>
        <v/>
      </c>
      <c r="M60" s="67" t="str">
        <f t="shared" si="5"/>
        <v/>
      </c>
      <c r="N60" s="49">
        <v>52</v>
      </c>
      <c r="O60" s="28"/>
      <c r="P60" s="47" t="str">
        <f t="shared" si="6"/>
        <v/>
      </c>
      <c r="Q60" s="24" t="str">
        <f t="shared" si="7"/>
        <v/>
      </c>
      <c r="R60" s="24" t="str">
        <f>IF($L60="","",VLOOKUP(Q60,LISTAS!$F$5:$G$1006,2,0))</f>
        <v/>
      </c>
      <c r="S60" s="36" t="str">
        <f t="shared" si="8"/>
        <v/>
      </c>
      <c r="T60" s="25" t="str">
        <f t="shared" si="9"/>
        <v/>
      </c>
      <c r="U60" s="25" t="str">
        <f t="shared" si="10"/>
        <v/>
      </c>
    </row>
    <row r="61" spans="2:21" ht="16.5" x14ac:dyDescent="0.3">
      <c r="B61" s="26"/>
      <c r="C61" s="22" t="str">
        <f>IF(B61="","",VLOOKUP(B61,LISTAS!$F$5:$G$1006,2,0))</f>
        <v/>
      </c>
      <c r="D61" s="35"/>
      <c r="E61" s="35"/>
      <c r="F61" s="35" t="str">
        <f t="shared" si="12"/>
        <v/>
      </c>
      <c r="G61" s="5"/>
      <c r="H61" s="48" t="str">
        <f t="shared" si="3"/>
        <v/>
      </c>
      <c r="I61" s="63" t="str">
        <f t="shared" si="4"/>
        <v/>
      </c>
      <c r="J61" s="63" t="str">
        <f t="shared" si="4"/>
        <v/>
      </c>
      <c r="K61" s="48" t="str">
        <f t="shared" si="1"/>
        <v/>
      </c>
      <c r="L61" s="69" t="str">
        <f t="shared" si="2"/>
        <v/>
      </c>
      <c r="M61" s="67" t="str">
        <f t="shared" si="5"/>
        <v/>
      </c>
      <c r="N61" s="49">
        <v>53</v>
      </c>
      <c r="O61" s="28"/>
      <c r="P61" s="47" t="str">
        <f t="shared" si="6"/>
        <v/>
      </c>
      <c r="Q61" s="24" t="str">
        <f t="shared" si="7"/>
        <v/>
      </c>
      <c r="R61" s="24" t="str">
        <f>IF($L61="","",VLOOKUP(Q61,LISTAS!$F$5:$G$1006,2,0))</f>
        <v/>
      </c>
      <c r="S61" s="36" t="str">
        <f t="shared" si="8"/>
        <v/>
      </c>
      <c r="T61" s="25" t="str">
        <f t="shared" si="9"/>
        <v/>
      </c>
      <c r="U61" s="25" t="str">
        <f t="shared" si="10"/>
        <v/>
      </c>
    </row>
    <row r="62" spans="2:21" ht="16.5" x14ac:dyDescent="0.3">
      <c r="B62" s="26"/>
      <c r="C62" s="22" t="str">
        <f>IF(B62="","",VLOOKUP(B62,LISTAS!$F$5:$G$1006,2,0))</f>
        <v/>
      </c>
      <c r="D62" s="35"/>
      <c r="E62" s="35"/>
      <c r="F62" s="35" t="str">
        <f t="shared" si="12"/>
        <v/>
      </c>
      <c r="G62" s="5"/>
      <c r="H62" s="48" t="str">
        <f t="shared" si="3"/>
        <v/>
      </c>
      <c r="I62" s="63" t="str">
        <f t="shared" si="4"/>
        <v/>
      </c>
      <c r="J62" s="63" t="str">
        <f t="shared" si="4"/>
        <v/>
      </c>
      <c r="K62" s="48" t="str">
        <f t="shared" si="1"/>
        <v/>
      </c>
      <c r="L62" s="69" t="str">
        <f t="shared" si="2"/>
        <v/>
      </c>
      <c r="M62" s="67" t="str">
        <f t="shared" si="5"/>
        <v/>
      </c>
      <c r="N62" s="49">
        <v>54</v>
      </c>
      <c r="O62" s="28"/>
      <c r="P62" s="47" t="str">
        <f t="shared" si="6"/>
        <v/>
      </c>
      <c r="Q62" s="24" t="str">
        <f t="shared" si="7"/>
        <v/>
      </c>
      <c r="R62" s="24" t="str">
        <f>IF($L62="","",VLOOKUP(Q62,LISTAS!$F$5:$G$1006,2,0))</f>
        <v/>
      </c>
      <c r="S62" s="36" t="str">
        <f t="shared" si="8"/>
        <v/>
      </c>
      <c r="T62" s="25" t="str">
        <f t="shared" si="9"/>
        <v/>
      </c>
      <c r="U62" s="25" t="str">
        <f t="shared" si="10"/>
        <v/>
      </c>
    </row>
    <row r="63" spans="2:21" ht="16.5" x14ac:dyDescent="0.3">
      <c r="B63" s="26"/>
      <c r="C63" s="22" t="str">
        <f>IF(B63="","",VLOOKUP(B63,LISTAS!$F$5:$G$1006,2,0))</f>
        <v/>
      </c>
      <c r="D63" s="35"/>
      <c r="E63" s="35"/>
      <c r="F63" s="35" t="str">
        <f t="shared" si="12"/>
        <v/>
      </c>
      <c r="G63" s="5"/>
      <c r="H63" s="48" t="str">
        <f t="shared" si="3"/>
        <v/>
      </c>
      <c r="I63" s="63" t="str">
        <f t="shared" si="4"/>
        <v/>
      </c>
      <c r="J63" s="63" t="str">
        <f t="shared" si="4"/>
        <v/>
      </c>
      <c r="K63" s="48" t="str">
        <f t="shared" si="1"/>
        <v/>
      </c>
      <c r="L63" s="69" t="str">
        <f t="shared" si="2"/>
        <v/>
      </c>
      <c r="M63" s="67" t="str">
        <f t="shared" si="5"/>
        <v/>
      </c>
      <c r="N63" s="49">
        <v>55</v>
      </c>
      <c r="O63" s="28"/>
      <c r="P63" s="47" t="str">
        <f t="shared" si="6"/>
        <v/>
      </c>
      <c r="Q63" s="24" t="str">
        <f t="shared" si="7"/>
        <v/>
      </c>
      <c r="R63" s="24" t="str">
        <f>IF($L63="","",VLOOKUP(Q63,LISTAS!$F$5:$G$1006,2,0))</f>
        <v/>
      </c>
      <c r="S63" s="36" t="str">
        <f t="shared" si="8"/>
        <v/>
      </c>
      <c r="T63" s="25" t="str">
        <f t="shared" si="9"/>
        <v/>
      </c>
      <c r="U63" s="25" t="str">
        <f t="shared" si="10"/>
        <v/>
      </c>
    </row>
    <row r="64" spans="2:21" ht="16.5" x14ac:dyDescent="0.3">
      <c r="B64" s="26"/>
      <c r="C64" s="22" t="str">
        <f>IF(B64="","",VLOOKUP(B64,LISTAS!$F$5:$G$1006,2,0))</f>
        <v/>
      </c>
      <c r="D64" s="35"/>
      <c r="E64" s="35"/>
      <c r="F64" s="35" t="str">
        <f t="shared" si="12"/>
        <v/>
      </c>
      <c r="G64" s="5"/>
      <c r="H64" s="48" t="str">
        <f t="shared" si="3"/>
        <v/>
      </c>
      <c r="I64" s="63" t="str">
        <f t="shared" si="4"/>
        <v/>
      </c>
      <c r="J64" s="63" t="str">
        <f t="shared" si="4"/>
        <v/>
      </c>
      <c r="K64" s="48" t="str">
        <f t="shared" si="1"/>
        <v/>
      </c>
      <c r="L64" s="69" t="str">
        <f t="shared" si="2"/>
        <v/>
      </c>
      <c r="M64" s="67" t="str">
        <f t="shared" si="5"/>
        <v/>
      </c>
      <c r="N64" s="49">
        <v>56</v>
      </c>
      <c r="O64" s="28"/>
      <c r="P64" s="47" t="str">
        <f t="shared" si="6"/>
        <v/>
      </c>
      <c r="Q64" s="24" t="str">
        <f t="shared" si="7"/>
        <v/>
      </c>
      <c r="R64" s="24" t="str">
        <f>IF($L64="","",VLOOKUP(Q64,LISTAS!$F$5:$G$1006,2,0))</f>
        <v/>
      </c>
      <c r="S64" s="36" t="str">
        <f t="shared" si="8"/>
        <v/>
      </c>
      <c r="T64" s="25" t="str">
        <f t="shared" si="9"/>
        <v/>
      </c>
      <c r="U64" s="25" t="str">
        <f t="shared" si="10"/>
        <v/>
      </c>
    </row>
    <row r="65" spans="2:21" ht="16.5" x14ac:dyDescent="0.3">
      <c r="B65" s="26"/>
      <c r="C65" s="22" t="str">
        <f>IF(B65="","",VLOOKUP(B65,LISTAS!$F$5:$G$1006,2,0))</f>
        <v/>
      </c>
      <c r="D65" s="35"/>
      <c r="E65" s="35"/>
      <c r="F65" s="35" t="str">
        <f t="shared" si="12"/>
        <v/>
      </c>
      <c r="G65" s="5"/>
      <c r="H65" s="48" t="str">
        <f t="shared" si="3"/>
        <v/>
      </c>
      <c r="I65" s="63" t="str">
        <f t="shared" si="4"/>
        <v/>
      </c>
      <c r="J65" s="63" t="str">
        <f t="shared" si="4"/>
        <v/>
      </c>
      <c r="K65" s="48" t="str">
        <f t="shared" si="1"/>
        <v/>
      </c>
      <c r="L65" s="69" t="str">
        <f t="shared" si="2"/>
        <v/>
      </c>
      <c r="M65" s="67" t="str">
        <f t="shared" si="5"/>
        <v/>
      </c>
      <c r="N65" s="49">
        <v>57</v>
      </c>
      <c r="O65" s="28"/>
      <c r="P65" s="47" t="str">
        <f t="shared" si="6"/>
        <v/>
      </c>
      <c r="Q65" s="24" t="str">
        <f t="shared" si="7"/>
        <v/>
      </c>
      <c r="R65" s="24" t="str">
        <f>IF($L65="","",VLOOKUP(Q65,LISTAS!$F$5:$G$1006,2,0))</f>
        <v/>
      </c>
      <c r="S65" s="36" t="str">
        <f t="shared" si="8"/>
        <v/>
      </c>
      <c r="T65" s="25" t="str">
        <f t="shared" si="9"/>
        <v/>
      </c>
      <c r="U65" s="25" t="str">
        <f t="shared" si="10"/>
        <v/>
      </c>
    </row>
    <row r="66" spans="2:21" ht="16.5" x14ac:dyDescent="0.3">
      <c r="B66" s="26"/>
      <c r="C66" s="22" t="str">
        <f>IF(B66="","",VLOOKUP(B66,LISTAS!$F$5:$G$1006,2,0))</f>
        <v/>
      </c>
      <c r="D66" s="35"/>
      <c r="E66" s="35"/>
      <c r="F66" s="35" t="str">
        <f t="shared" si="12"/>
        <v/>
      </c>
      <c r="G66" s="5"/>
      <c r="H66" s="48" t="str">
        <f t="shared" si="3"/>
        <v/>
      </c>
      <c r="I66" s="63" t="str">
        <f t="shared" si="4"/>
        <v/>
      </c>
      <c r="J66" s="63" t="str">
        <f t="shared" si="4"/>
        <v/>
      </c>
      <c r="K66" s="48" t="str">
        <f t="shared" si="1"/>
        <v/>
      </c>
      <c r="L66" s="69" t="str">
        <f t="shared" si="2"/>
        <v/>
      </c>
      <c r="M66" s="67" t="str">
        <f t="shared" si="5"/>
        <v/>
      </c>
      <c r="N66" s="49">
        <v>58</v>
      </c>
      <c r="O66" s="28"/>
      <c r="P66" s="47" t="str">
        <f t="shared" si="6"/>
        <v/>
      </c>
      <c r="Q66" s="24" t="str">
        <f t="shared" si="7"/>
        <v/>
      </c>
      <c r="R66" s="24" t="str">
        <f>IF($L66="","",VLOOKUP(Q66,LISTAS!$F$5:$G$1006,2,0))</f>
        <v/>
      </c>
      <c r="S66" s="36" t="str">
        <f t="shared" si="8"/>
        <v/>
      </c>
      <c r="T66" s="25" t="str">
        <f t="shared" si="9"/>
        <v/>
      </c>
      <c r="U66" s="25" t="str">
        <f t="shared" si="10"/>
        <v/>
      </c>
    </row>
    <row r="67" spans="2:21" ht="16.5" x14ac:dyDescent="0.3">
      <c r="B67" s="26"/>
      <c r="C67" s="22" t="str">
        <f>IF(B67="","",VLOOKUP(B67,LISTAS!$F$5:$G$1006,2,0))</f>
        <v/>
      </c>
      <c r="D67" s="35"/>
      <c r="E67" s="35"/>
      <c r="F67" s="35" t="str">
        <f t="shared" si="12"/>
        <v/>
      </c>
      <c r="G67" s="5"/>
      <c r="H67" s="48" t="str">
        <f t="shared" si="3"/>
        <v/>
      </c>
      <c r="I67" s="63" t="str">
        <f t="shared" si="4"/>
        <v/>
      </c>
      <c r="J67" s="63" t="str">
        <f t="shared" si="4"/>
        <v/>
      </c>
      <c r="K67" s="48" t="str">
        <f t="shared" si="1"/>
        <v/>
      </c>
      <c r="L67" s="69" t="str">
        <f t="shared" si="2"/>
        <v/>
      </c>
      <c r="M67" s="67" t="str">
        <f t="shared" si="5"/>
        <v/>
      </c>
      <c r="N67" s="49">
        <v>59</v>
      </c>
      <c r="O67" s="28"/>
      <c r="P67" s="47" t="str">
        <f t="shared" si="6"/>
        <v/>
      </c>
      <c r="Q67" s="24" t="str">
        <f t="shared" si="7"/>
        <v/>
      </c>
      <c r="R67" s="24" t="str">
        <f>IF($L67="","",VLOOKUP(Q67,LISTAS!$F$5:$G$1006,2,0))</f>
        <v/>
      </c>
      <c r="S67" s="36" t="str">
        <f t="shared" si="8"/>
        <v/>
      </c>
      <c r="T67" s="25" t="str">
        <f t="shared" si="9"/>
        <v/>
      </c>
      <c r="U67" s="25" t="str">
        <f t="shared" si="10"/>
        <v/>
      </c>
    </row>
    <row r="68" spans="2:21" ht="16.5" x14ac:dyDescent="0.3">
      <c r="B68" s="26"/>
      <c r="C68" s="22" t="str">
        <f>IF(B68="","",VLOOKUP(B68,LISTAS!$F$5:$G$1006,2,0))</f>
        <v/>
      </c>
      <c r="D68" s="35"/>
      <c r="E68" s="35"/>
      <c r="F68" s="35" t="str">
        <f t="shared" si="12"/>
        <v/>
      </c>
      <c r="G68" s="5"/>
      <c r="H68" s="48" t="str">
        <f t="shared" si="3"/>
        <v/>
      </c>
      <c r="I68" s="63" t="str">
        <f t="shared" si="4"/>
        <v/>
      </c>
      <c r="J68" s="63" t="str">
        <f t="shared" si="4"/>
        <v/>
      </c>
      <c r="K68" s="48" t="str">
        <f t="shared" si="1"/>
        <v/>
      </c>
      <c r="L68" s="69" t="str">
        <f t="shared" si="2"/>
        <v/>
      </c>
      <c r="M68" s="67" t="str">
        <f t="shared" si="5"/>
        <v/>
      </c>
      <c r="N68" s="49">
        <v>60</v>
      </c>
      <c r="O68" s="28"/>
      <c r="P68" s="47" t="str">
        <f t="shared" si="6"/>
        <v/>
      </c>
      <c r="Q68" s="24" t="str">
        <f t="shared" si="7"/>
        <v/>
      </c>
      <c r="R68" s="24" t="str">
        <f>IF($L68="","",VLOOKUP(Q68,LISTAS!$F$5:$G$1006,2,0))</f>
        <v/>
      </c>
      <c r="S68" s="36" t="str">
        <f t="shared" si="8"/>
        <v/>
      </c>
      <c r="T68" s="25" t="str">
        <f t="shared" si="9"/>
        <v/>
      </c>
      <c r="U68" s="25" t="str">
        <f t="shared" si="10"/>
        <v/>
      </c>
    </row>
    <row r="69" spans="2:21" ht="16.5" x14ac:dyDescent="0.3">
      <c r="B69" s="26"/>
      <c r="C69" s="22" t="str">
        <f>IF(B69="","",VLOOKUP(B69,LISTAS!$F$5:$G$1006,2,0))</f>
        <v/>
      </c>
      <c r="D69" s="35"/>
      <c r="E69" s="35"/>
      <c r="F69" s="35" t="str">
        <f t="shared" si="12"/>
        <v/>
      </c>
      <c r="G69" s="5"/>
      <c r="H69" s="48" t="str">
        <f t="shared" si="3"/>
        <v/>
      </c>
      <c r="I69" s="63" t="str">
        <f t="shared" si="4"/>
        <v/>
      </c>
      <c r="J69" s="63" t="str">
        <f t="shared" si="4"/>
        <v/>
      </c>
      <c r="K69" s="48" t="str">
        <f t="shared" si="1"/>
        <v/>
      </c>
      <c r="L69" s="69" t="str">
        <f t="shared" si="2"/>
        <v/>
      </c>
      <c r="M69" s="67" t="str">
        <f t="shared" si="5"/>
        <v/>
      </c>
      <c r="N69" s="49">
        <v>61</v>
      </c>
      <c r="O69" s="28"/>
      <c r="P69" s="47" t="str">
        <f t="shared" si="6"/>
        <v/>
      </c>
      <c r="Q69" s="24" t="str">
        <f t="shared" si="7"/>
        <v/>
      </c>
      <c r="R69" s="24" t="str">
        <f>IF($L69="","",VLOOKUP(Q69,LISTAS!$F$5:$G$1006,2,0))</f>
        <v/>
      </c>
      <c r="S69" s="36" t="str">
        <f t="shared" si="8"/>
        <v/>
      </c>
      <c r="T69" s="25" t="str">
        <f t="shared" si="9"/>
        <v/>
      </c>
      <c r="U69" s="25" t="str">
        <f t="shared" si="10"/>
        <v/>
      </c>
    </row>
    <row r="70" spans="2:21" ht="16.5" x14ac:dyDescent="0.3">
      <c r="B70" s="26"/>
      <c r="C70" s="22" t="str">
        <f>IF(B70="","",VLOOKUP(B70,LISTAS!$F$5:$G$1006,2,0))</f>
        <v/>
      </c>
      <c r="D70" s="35"/>
      <c r="E70" s="35"/>
      <c r="F70" s="35" t="str">
        <f t="shared" si="12"/>
        <v/>
      </c>
      <c r="G70" s="5"/>
      <c r="H70" s="48" t="str">
        <f t="shared" si="3"/>
        <v/>
      </c>
      <c r="I70" s="63" t="str">
        <f t="shared" si="4"/>
        <v/>
      </c>
      <c r="J70" s="63" t="str">
        <f t="shared" si="4"/>
        <v/>
      </c>
      <c r="K70" s="48" t="str">
        <f t="shared" si="1"/>
        <v/>
      </c>
      <c r="L70" s="69" t="str">
        <f t="shared" si="2"/>
        <v/>
      </c>
      <c r="M70" s="67" t="str">
        <f t="shared" si="5"/>
        <v/>
      </c>
      <c r="N70" s="49">
        <v>62</v>
      </c>
      <c r="O70" s="28"/>
      <c r="P70" s="47" t="str">
        <f t="shared" si="6"/>
        <v/>
      </c>
      <c r="Q70" s="24" t="str">
        <f t="shared" si="7"/>
        <v/>
      </c>
      <c r="R70" s="24" t="str">
        <f>IF($L70="","",VLOOKUP(Q70,LISTAS!$F$5:$G$1006,2,0))</f>
        <v/>
      </c>
      <c r="S70" s="36" t="str">
        <f t="shared" si="8"/>
        <v/>
      </c>
      <c r="T70" s="25" t="str">
        <f t="shared" si="9"/>
        <v/>
      </c>
      <c r="U70" s="25" t="str">
        <f t="shared" si="10"/>
        <v/>
      </c>
    </row>
    <row r="71" spans="2:21" ht="16.5" x14ac:dyDescent="0.3">
      <c r="B71" s="26"/>
      <c r="C71" s="22" t="str">
        <f>IF(B71="","",VLOOKUP(B71,LISTAS!$F$5:$G$1006,2,0))</f>
        <v/>
      </c>
      <c r="D71" s="35"/>
      <c r="E71" s="35"/>
      <c r="F71" s="35" t="str">
        <f t="shared" si="12"/>
        <v/>
      </c>
      <c r="G71" s="5"/>
      <c r="H71" s="48" t="str">
        <f t="shared" si="3"/>
        <v/>
      </c>
      <c r="I71" s="63" t="str">
        <f t="shared" si="4"/>
        <v/>
      </c>
      <c r="J71" s="63" t="str">
        <f t="shared" si="4"/>
        <v/>
      </c>
      <c r="K71" s="48" t="str">
        <f t="shared" si="1"/>
        <v/>
      </c>
      <c r="L71" s="69" t="str">
        <f t="shared" si="2"/>
        <v/>
      </c>
      <c r="M71" s="67" t="str">
        <f t="shared" si="5"/>
        <v/>
      </c>
      <c r="N71" s="49">
        <v>63</v>
      </c>
      <c r="O71" s="28"/>
      <c r="P71" s="47" t="str">
        <f t="shared" si="6"/>
        <v/>
      </c>
      <c r="Q71" s="24" t="str">
        <f t="shared" si="7"/>
        <v/>
      </c>
      <c r="R71" s="24" t="str">
        <f>IF($L71="","",VLOOKUP(Q71,LISTAS!$F$5:$G$1006,2,0))</f>
        <v/>
      </c>
      <c r="S71" s="36" t="str">
        <f t="shared" si="8"/>
        <v/>
      </c>
      <c r="T71" s="25" t="str">
        <f t="shared" si="9"/>
        <v/>
      </c>
      <c r="U71" s="25" t="str">
        <f t="shared" si="10"/>
        <v/>
      </c>
    </row>
    <row r="72" spans="2:21" ht="16.5" x14ac:dyDescent="0.3">
      <c r="B72" s="26"/>
      <c r="C72" s="22" t="str">
        <f>IF(B72="","",VLOOKUP(B72,LISTAS!$F$5:$G$1006,2,0))</f>
        <v/>
      </c>
      <c r="D72" s="35"/>
      <c r="E72" s="35"/>
      <c r="F72" s="35" t="str">
        <f t="shared" si="12"/>
        <v/>
      </c>
      <c r="G72" s="5"/>
      <c r="H72" s="48" t="str">
        <f t="shared" si="3"/>
        <v/>
      </c>
      <c r="I72" s="63" t="str">
        <f t="shared" si="4"/>
        <v/>
      </c>
      <c r="J72" s="63" t="str">
        <f t="shared" si="4"/>
        <v/>
      </c>
      <c r="K72" s="48" t="str">
        <f t="shared" si="1"/>
        <v/>
      </c>
      <c r="L72" s="69" t="str">
        <f t="shared" si="2"/>
        <v/>
      </c>
      <c r="M72" s="67" t="str">
        <f t="shared" si="5"/>
        <v/>
      </c>
      <c r="N72" s="49">
        <v>64</v>
      </c>
      <c r="O72" s="28"/>
      <c r="P72" s="47" t="str">
        <f t="shared" si="6"/>
        <v/>
      </c>
      <c r="Q72" s="24" t="str">
        <f t="shared" si="7"/>
        <v/>
      </c>
      <c r="R72" s="24" t="str">
        <f>IF($L72="","",VLOOKUP(Q72,LISTAS!$F$5:$G$1006,2,0))</f>
        <v/>
      </c>
      <c r="S72" s="36" t="str">
        <f t="shared" si="8"/>
        <v/>
      </c>
      <c r="T72" s="25" t="str">
        <f t="shared" si="9"/>
        <v/>
      </c>
      <c r="U72" s="25" t="str">
        <f t="shared" si="10"/>
        <v/>
      </c>
    </row>
    <row r="73" spans="2:21" ht="16.5" x14ac:dyDescent="0.3">
      <c r="B73" s="26"/>
      <c r="C73" s="22" t="str">
        <f>IF(B73="","",VLOOKUP(B73,LISTAS!$F$5:$G$1006,2,0))</f>
        <v/>
      </c>
      <c r="D73" s="35"/>
      <c r="E73" s="35"/>
      <c r="F73" s="35" t="str">
        <f t="shared" ref="F73:F108" si="13">IF(D73="",IF(E73="","",SUM(D73:E73)),SUM(D73:E73))</f>
        <v/>
      </c>
      <c r="G73" s="5"/>
      <c r="H73" s="48" t="str">
        <f t="shared" si="3"/>
        <v/>
      </c>
      <c r="I73" s="63" t="str">
        <f t="shared" si="4"/>
        <v/>
      </c>
      <c r="J73" s="63" t="str">
        <f t="shared" si="4"/>
        <v/>
      </c>
      <c r="K73" s="48" t="str">
        <f t="shared" ref="K73:K108" si="14">IF($L73="","",F73)</f>
        <v/>
      </c>
      <c r="L73" s="69" t="str">
        <f t="shared" ref="L73:L108" si="15">H73</f>
        <v/>
      </c>
      <c r="M73" s="67" t="str">
        <f t="shared" si="5"/>
        <v/>
      </c>
      <c r="N73" s="49">
        <v>65</v>
      </c>
      <c r="O73" s="28"/>
      <c r="P73" s="47" t="str">
        <f t="shared" si="6"/>
        <v/>
      </c>
      <c r="Q73" s="24" t="str">
        <f t="shared" si="7"/>
        <v/>
      </c>
      <c r="R73" s="24" t="str">
        <f>IF($L73="","",VLOOKUP(Q73,LISTAS!$F$5:$G$1006,2,0))</f>
        <v/>
      </c>
      <c r="S73" s="36" t="str">
        <f t="shared" si="8"/>
        <v/>
      </c>
      <c r="T73" s="25" t="str">
        <f t="shared" si="9"/>
        <v/>
      </c>
      <c r="U73" s="25" t="str">
        <f t="shared" si="10"/>
        <v/>
      </c>
    </row>
    <row r="74" spans="2:21" ht="16.5" x14ac:dyDescent="0.3">
      <c r="B74" s="26"/>
      <c r="C74" s="22" t="str">
        <f>IF(B74="","",VLOOKUP(B74,LISTAS!$F$5:$G$1006,2,0))</f>
        <v/>
      </c>
      <c r="D74" s="35"/>
      <c r="E74" s="35"/>
      <c r="F74" s="35" t="str">
        <f t="shared" si="13"/>
        <v/>
      </c>
      <c r="G74" s="5"/>
      <c r="H74" s="48" t="str">
        <f t="shared" ref="H74:H108" si="16">IF(F74="","",F74+(ROW(F74)/1000))</f>
        <v/>
      </c>
      <c r="I74" s="63" t="str">
        <f t="shared" ref="I74:J108" si="17">IF($L74="","",IF(B74="","",B74))</f>
        <v/>
      </c>
      <c r="J74" s="63" t="str">
        <f t="shared" si="17"/>
        <v/>
      </c>
      <c r="K74" s="48" t="str">
        <f t="shared" si="14"/>
        <v/>
      </c>
      <c r="L74" s="69" t="str">
        <f t="shared" si="15"/>
        <v/>
      </c>
      <c r="M74" s="67" t="str">
        <f t="shared" ref="M74:M108" si="18">IF(L74="","",LARGE($L$9:$L$108,N74))</f>
        <v/>
      </c>
      <c r="N74" s="49">
        <v>66</v>
      </c>
      <c r="O74" s="28"/>
      <c r="P74" s="47" t="str">
        <f t="shared" ref="P74:P108" si="19">IF(S74&lt;&gt;"",_xlfn.RANK.EQ(S74,$S$9:$S$108,0),"")</f>
        <v/>
      </c>
      <c r="Q74" s="24" t="str">
        <f t="shared" ref="Q74:Q108" si="20">IF($L74="","",VLOOKUP(M74,$H$9:$K$108,2,0))</f>
        <v/>
      </c>
      <c r="R74" s="24" t="str">
        <f>IF($L74="","",VLOOKUP(Q74,LISTAS!$F$5:$G$1006,2,0))</f>
        <v/>
      </c>
      <c r="S74" s="36" t="str">
        <f t="shared" ref="S74:S108" si="21">IF($L74="","",VLOOKUP(M74,$H$9:$K$108,4,0))</f>
        <v/>
      </c>
      <c r="T74" s="25" t="str">
        <f t="shared" ref="T74:T108" si="22">IF($P74="","",IF(S74=$U$5,"",IF($P74=1,400,IF($P74=2,340,IF($P74=3,300,IF($P74=4,280,IF($P74=5,270,IF($P74=6,260,IF($P74=7,250,IF($P74=8,240,IF($P74=9,200,IF($P74=10,200,IF($P74=11,200,IF($P74=12,200,IF($P74=13,200,IF($P74=14,200,IF($P74=15,200,IF($P74=16,200,IF($P74&gt;16,"","")))))))))))))))))))</f>
        <v/>
      </c>
      <c r="U74" s="25" t="str">
        <f t="shared" ref="U74:U108" si="23">IF(P74="","",IF($S$5="NÃO","",IF(S74=$U$5,"",IF(P74=1,400,IF(P74=2,340,IF(P74=3,300,IF(P74=4,280,IF(P74=5,270,IF(P74=6,260,IF(P74=7,250,IF(P74=8,240,IF(P74=9,200,IF(P74=10,200,IF(P74=11,200,IF(P74=12,200,IF(P74=13,200,IF(P74=14,200,IF(P74=15,200,IF(P74=16,200,IF(P74&gt;16,"",""))))))))))))))))))))</f>
        <v/>
      </c>
    </row>
    <row r="75" spans="2:21" ht="16.5" x14ac:dyDescent="0.3">
      <c r="B75" s="26"/>
      <c r="C75" s="22" t="str">
        <f>IF(B75="","",VLOOKUP(B75,LISTAS!$F$5:$G$1006,2,0))</f>
        <v/>
      </c>
      <c r="D75" s="35"/>
      <c r="E75" s="35"/>
      <c r="F75" s="35" t="str">
        <f t="shared" si="13"/>
        <v/>
      </c>
      <c r="G75" s="5"/>
      <c r="H75" s="48" t="str">
        <f t="shared" si="16"/>
        <v/>
      </c>
      <c r="I75" s="63" t="str">
        <f t="shared" si="17"/>
        <v/>
      </c>
      <c r="J75" s="63" t="str">
        <f t="shared" si="17"/>
        <v/>
      </c>
      <c r="K75" s="48" t="str">
        <f t="shared" si="14"/>
        <v/>
      </c>
      <c r="L75" s="69" t="str">
        <f t="shared" si="15"/>
        <v/>
      </c>
      <c r="M75" s="67" t="str">
        <f t="shared" si="18"/>
        <v/>
      </c>
      <c r="N75" s="49">
        <v>67</v>
      </c>
      <c r="O75" s="28"/>
      <c r="P75" s="47" t="str">
        <f t="shared" si="19"/>
        <v/>
      </c>
      <c r="Q75" s="24" t="str">
        <f t="shared" si="20"/>
        <v/>
      </c>
      <c r="R75" s="24" t="str">
        <f>IF($L75="","",VLOOKUP(Q75,LISTAS!$F$5:$G$1006,2,0))</f>
        <v/>
      </c>
      <c r="S75" s="36" t="str">
        <f t="shared" si="21"/>
        <v/>
      </c>
      <c r="T75" s="25" t="str">
        <f t="shared" si="22"/>
        <v/>
      </c>
      <c r="U75" s="25" t="str">
        <f t="shared" si="23"/>
        <v/>
      </c>
    </row>
    <row r="76" spans="2:21" ht="16.5" x14ac:dyDescent="0.3">
      <c r="B76" s="26"/>
      <c r="C76" s="22" t="str">
        <f>IF(B76="","",VLOOKUP(B76,LISTAS!$F$5:$G$1006,2,0))</f>
        <v/>
      </c>
      <c r="D76" s="35"/>
      <c r="E76" s="35"/>
      <c r="F76" s="35" t="str">
        <f t="shared" si="13"/>
        <v/>
      </c>
      <c r="G76" s="5"/>
      <c r="H76" s="48" t="str">
        <f t="shared" si="16"/>
        <v/>
      </c>
      <c r="I76" s="63" t="str">
        <f t="shared" si="17"/>
        <v/>
      </c>
      <c r="J76" s="63" t="str">
        <f t="shared" si="17"/>
        <v/>
      </c>
      <c r="K76" s="48" t="str">
        <f t="shared" si="14"/>
        <v/>
      </c>
      <c r="L76" s="69" t="str">
        <f t="shared" si="15"/>
        <v/>
      </c>
      <c r="M76" s="67" t="str">
        <f t="shared" si="18"/>
        <v/>
      </c>
      <c r="N76" s="49">
        <v>68</v>
      </c>
      <c r="O76" s="28"/>
      <c r="P76" s="47" t="str">
        <f t="shared" si="19"/>
        <v/>
      </c>
      <c r="Q76" s="24" t="str">
        <f t="shared" si="20"/>
        <v/>
      </c>
      <c r="R76" s="24" t="str">
        <f>IF($L76="","",VLOOKUP(Q76,LISTAS!$F$5:$G$1006,2,0))</f>
        <v/>
      </c>
      <c r="S76" s="36" t="str">
        <f t="shared" si="21"/>
        <v/>
      </c>
      <c r="T76" s="25" t="str">
        <f t="shared" si="22"/>
        <v/>
      </c>
      <c r="U76" s="25" t="str">
        <f t="shared" si="23"/>
        <v/>
      </c>
    </row>
    <row r="77" spans="2:21" ht="16.5" x14ac:dyDescent="0.3">
      <c r="B77" s="26"/>
      <c r="C77" s="22" t="str">
        <f>IF(B77="","",VLOOKUP(B77,LISTAS!$F$5:$G$1006,2,0))</f>
        <v/>
      </c>
      <c r="D77" s="35"/>
      <c r="E77" s="35"/>
      <c r="F77" s="35" t="str">
        <f t="shared" si="13"/>
        <v/>
      </c>
      <c r="G77" s="5"/>
      <c r="H77" s="48" t="str">
        <f t="shared" si="16"/>
        <v/>
      </c>
      <c r="I77" s="63" t="str">
        <f t="shared" si="17"/>
        <v/>
      </c>
      <c r="J77" s="63" t="str">
        <f t="shared" si="17"/>
        <v/>
      </c>
      <c r="K77" s="48" t="str">
        <f t="shared" si="14"/>
        <v/>
      </c>
      <c r="L77" s="69" t="str">
        <f t="shared" si="15"/>
        <v/>
      </c>
      <c r="M77" s="67" t="str">
        <f t="shared" si="18"/>
        <v/>
      </c>
      <c r="N77" s="49">
        <v>69</v>
      </c>
      <c r="O77" s="28"/>
      <c r="P77" s="47" t="str">
        <f t="shared" si="19"/>
        <v/>
      </c>
      <c r="Q77" s="24" t="str">
        <f t="shared" si="20"/>
        <v/>
      </c>
      <c r="R77" s="24" t="str">
        <f>IF($L77="","",VLOOKUP(Q77,LISTAS!$F$5:$G$1006,2,0))</f>
        <v/>
      </c>
      <c r="S77" s="36" t="str">
        <f t="shared" si="21"/>
        <v/>
      </c>
      <c r="T77" s="25" t="str">
        <f t="shared" si="22"/>
        <v/>
      </c>
      <c r="U77" s="25" t="str">
        <f t="shared" si="23"/>
        <v/>
      </c>
    </row>
    <row r="78" spans="2:21" ht="16.5" x14ac:dyDescent="0.3">
      <c r="B78" s="26"/>
      <c r="C78" s="22" t="str">
        <f>IF(B78="","",VLOOKUP(B78,LISTAS!$F$5:$G$1006,2,0))</f>
        <v/>
      </c>
      <c r="D78" s="35"/>
      <c r="E78" s="35"/>
      <c r="F78" s="35" t="str">
        <f t="shared" si="13"/>
        <v/>
      </c>
      <c r="G78" s="5"/>
      <c r="H78" s="48" t="str">
        <f t="shared" si="16"/>
        <v/>
      </c>
      <c r="I78" s="63" t="str">
        <f t="shared" si="17"/>
        <v/>
      </c>
      <c r="J78" s="63" t="str">
        <f t="shared" si="17"/>
        <v/>
      </c>
      <c r="K78" s="48" t="str">
        <f t="shared" si="14"/>
        <v/>
      </c>
      <c r="L78" s="69" t="str">
        <f t="shared" si="15"/>
        <v/>
      </c>
      <c r="M78" s="67" t="str">
        <f t="shared" si="18"/>
        <v/>
      </c>
      <c r="N78" s="49">
        <v>70</v>
      </c>
      <c r="O78" s="28"/>
      <c r="P78" s="47" t="str">
        <f t="shared" si="19"/>
        <v/>
      </c>
      <c r="Q78" s="24" t="str">
        <f t="shared" si="20"/>
        <v/>
      </c>
      <c r="R78" s="24" t="str">
        <f>IF($L78="","",VLOOKUP(Q78,LISTAS!$F$5:$G$1006,2,0))</f>
        <v/>
      </c>
      <c r="S78" s="36" t="str">
        <f t="shared" si="21"/>
        <v/>
      </c>
      <c r="T78" s="25" t="str">
        <f t="shared" si="22"/>
        <v/>
      </c>
      <c r="U78" s="25" t="str">
        <f t="shared" si="23"/>
        <v/>
      </c>
    </row>
    <row r="79" spans="2:21" ht="16.5" x14ac:dyDescent="0.3">
      <c r="B79" s="26"/>
      <c r="C79" s="22" t="str">
        <f>IF(B79="","",VLOOKUP(B79,LISTAS!$F$5:$G$1006,2,0))</f>
        <v/>
      </c>
      <c r="D79" s="35"/>
      <c r="E79" s="35"/>
      <c r="F79" s="35" t="str">
        <f t="shared" si="13"/>
        <v/>
      </c>
      <c r="G79" s="5"/>
      <c r="H79" s="48" t="str">
        <f t="shared" si="16"/>
        <v/>
      </c>
      <c r="I79" s="63" t="str">
        <f t="shared" si="17"/>
        <v/>
      </c>
      <c r="J79" s="63" t="str">
        <f t="shared" si="17"/>
        <v/>
      </c>
      <c r="K79" s="48" t="str">
        <f t="shared" si="14"/>
        <v/>
      </c>
      <c r="L79" s="69" t="str">
        <f t="shared" si="15"/>
        <v/>
      </c>
      <c r="M79" s="67" t="str">
        <f t="shared" si="18"/>
        <v/>
      </c>
      <c r="N79" s="49">
        <v>71</v>
      </c>
      <c r="O79" s="28"/>
      <c r="P79" s="47" t="str">
        <f t="shared" si="19"/>
        <v/>
      </c>
      <c r="Q79" s="24" t="str">
        <f t="shared" si="20"/>
        <v/>
      </c>
      <c r="R79" s="24" t="str">
        <f>IF($L79="","",VLOOKUP(Q79,LISTAS!$F$5:$G$1006,2,0))</f>
        <v/>
      </c>
      <c r="S79" s="36" t="str">
        <f t="shared" si="21"/>
        <v/>
      </c>
      <c r="T79" s="25" t="str">
        <f t="shared" si="22"/>
        <v/>
      </c>
      <c r="U79" s="25" t="str">
        <f t="shared" si="23"/>
        <v/>
      </c>
    </row>
    <row r="80" spans="2:21" ht="16.5" x14ac:dyDescent="0.3">
      <c r="B80" s="26"/>
      <c r="C80" s="22" t="str">
        <f>IF(B80="","",VLOOKUP(B80,LISTAS!$F$5:$G$1006,2,0))</f>
        <v/>
      </c>
      <c r="D80" s="35"/>
      <c r="E80" s="35"/>
      <c r="F80" s="35" t="str">
        <f t="shared" si="13"/>
        <v/>
      </c>
      <c r="G80" s="5"/>
      <c r="H80" s="48" t="str">
        <f t="shared" si="16"/>
        <v/>
      </c>
      <c r="I80" s="63" t="str">
        <f t="shared" si="17"/>
        <v/>
      </c>
      <c r="J80" s="63" t="str">
        <f t="shared" si="17"/>
        <v/>
      </c>
      <c r="K80" s="48" t="str">
        <f t="shared" si="14"/>
        <v/>
      </c>
      <c r="L80" s="69" t="str">
        <f t="shared" si="15"/>
        <v/>
      </c>
      <c r="M80" s="67" t="str">
        <f t="shared" si="18"/>
        <v/>
      </c>
      <c r="N80" s="49">
        <v>72</v>
      </c>
      <c r="O80" s="28"/>
      <c r="P80" s="47" t="str">
        <f t="shared" si="19"/>
        <v/>
      </c>
      <c r="Q80" s="24" t="str">
        <f t="shared" si="20"/>
        <v/>
      </c>
      <c r="R80" s="24" t="str">
        <f>IF($L80="","",VLOOKUP(Q80,LISTAS!$F$5:$G$1006,2,0))</f>
        <v/>
      </c>
      <c r="S80" s="36" t="str">
        <f t="shared" si="21"/>
        <v/>
      </c>
      <c r="T80" s="25" t="str">
        <f t="shared" si="22"/>
        <v/>
      </c>
      <c r="U80" s="25" t="str">
        <f t="shared" si="23"/>
        <v/>
      </c>
    </row>
    <row r="81" spans="2:21" ht="16.5" x14ac:dyDescent="0.3">
      <c r="B81" s="26"/>
      <c r="C81" s="22" t="str">
        <f>IF(B81="","",VLOOKUP(B81,LISTAS!$F$5:$G$1006,2,0))</f>
        <v/>
      </c>
      <c r="D81" s="35"/>
      <c r="E81" s="35"/>
      <c r="F81" s="35" t="str">
        <f t="shared" si="13"/>
        <v/>
      </c>
      <c r="G81" s="5"/>
      <c r="H81" s="48" t="str">
        <f t="shared" si="16"/>
        <v/>
      </c>
      <c r="I81" s="63" t="str">
        <f t="shared" si="17"/>
        <v/>
      </c>
      <c r="J81" s="63" t="str">
        <f t="shared" si="17"/>
        <v/>
      </c>
      <c r="K81" s="48" t="str">
        <f t="shared" si="14"/>
        <v/>
      </c>
      <c r="L81" s="69" t="str">
        <f t="shared" si="15"/>
        <v/>
      </c>
      <c r="M81" s="67" t="str">
        <f t="shared" si="18"/>
        <v/>
      </c>
      <c r="N81" s="49">
        <v>73</v>
      </c>
      <c r="O81" s="28"/>
      <c r="P81" s="47" t="str">
        <f t="shared" si="19"/>
        <v/>
      </c>
      <c r="Q81" s="24" t="str">
        <f t="shared" si="20"/>
        <v/>
      </c>
      <c r="R81" s="24" t="str">
        <f>IF($L81="","",VLOOKUP(Q81,LISTAS!$F$5:$G$1006,2,0))</f>
        <v/>
      </c>
      <c r="S81" s="36" t="str">
        <f t="shared" si="21"/>
        <v/>
      </c>
      <c r="T81" s="25" t="str">
        <f t="shared" si="22"/>
        <v/>
      </c>
      <c r="U81" s="25" t="str">
        <f t="shared" si="23"/>
        <v/>
      </c>
    </row>
    <row r="82" spans="2:21" ht="16.5" x14ac:dyDescent="0.3">
      <c r="B82" s="26"/>
      <c r="C82" s="22" t="str">
        <f>IF(B82="","",VLOOKUP(B82,LISTAS!$F$5:$G$1006,2,0))</f>
        <v/>
      </c>
      <c r="D82" s="35"/>
      <c r="E82" s="35"/>
      <c r="F82" s="35" t="str">
        <f t="shared" si="13"/>
        <v/>
      </c>
      <c r="G82" s="5"/>
      <c r="H82" s="48" t="str">
        <f t="shared" si="16"/>
        <v/>
      </c>
      <c r="I82" s="63" t="str">
        <f t="shared" si="17"/>
        <v/>
      </c>
      <c r="J82" s="63" t="str">
        <f t="shared" si="17"/>
        <v/>
      </c>
      <c r="K82" s="48" t="str">
        <f t="shared" si="14"/>
        <v/>
      </c>
      <c r="L82" s="69" t="str">
        <f t="shared" si="15"/>
        <v/>
      </c>
      <c r="M82" s="67" t="str">
        <f t="shared" si="18"/>
        <v/>
      </c>
      <c r="N82" s="49">
        <v>74</v>
      </c>
      <c r="O82" s="28"/>
      <c r="P82" s="47" t="str">
        <f t="shared" si="19"/>
        <v/>
      </c>
      <c r="Q82" s="24" t="str">
        <f t="shared" si="20"/>
        <v/>
      </c>
      <c r="R82" s="24" t="str">
        <f>IF($L82="","",VLOOKUP(Q82,LISTAS!$F$5:$G$1006,2,0))</f>
        <v/>
      </c>
      <c r="S82" s="36" t="str">
        <f t="shared" si="21"/>
        <v/>
      </c>
      <c r="T82" s="25" t="str">
        <f t="shared" si="22"/>
        <v/>
      </c>
      <c r="U82" s="25" t="str">
        <f t="shared" si="23"/>
        <v/>
      </c>
    </row>
    <row r="83" spans="2:21" ht="16.5" x14ac:dyDescent="0.3">
      <c r="B83" s="26"/>
      <c r="C83" s="22" t="str">
        <f>IF(B83="","",VLOOKUP(B83,LISTAS!$F$5:$G$1006,2,0))</f>
        <v/>
      </c>
      <c r="D83" s="35"/>
      <c r="E83" s="35"/>
      <c r="F83" s="35" t="str">
        <f t="shared" si="13"/>
        <v/>
      </c>
      <c r="G83" s="5"/>
      <c r="H83" s="48" t="str">
        <f t="shared" si="16"/>
        <v/>
      </c>
      <c r="I83" s="63" t="str">
        <f t="shared" si="17"/>
        <v/>
      </c>
      <c r="J83" s="63" t="str">
        <f t="shared" si="17"/>
        <v/>
      </c>
      <c r="K83" s="48" t="str">
        <f t="shared" si="14"/>
        <v/>
      </c>
      <c r="L83" s="69" t="str">
        <f t="shared" si="15"/>
        <v/>
      </c>
      <c r="M83" s="67" t="str">
        <f t="shared" si="18"/>
        <v/>
      </c>
      <c r="N83" s="49">
        <v>75</v>
      </c>
      <c r="O83" s="28"/>
      <c r="P83" s="47" t="str">
        <f t="shared" si="19"/>
        <v/>
      </c>
      <c r="Q83" s="24" t="str">
        <f t="shared" si="20"/>
        <v/>
      </c>
      <c r="R83" s="24" t="str">
        <f>IF($L83="","",VLOOKUP(Q83,LISTAS!$F$5:$G$1006,2,0))</f>
        <v/>
      </c>
      <c r="S83" s="36" t="str">
        <f t="shared" si="21"/>
        <v/>
      </c>
      <c r="T83" s="25" t="str">
        <f t="shared" si="22"/>
        <v/>
      </c>
      <c r="U83" s="25" t="str">
        <f t="shared" si="23"/>
        <v/>
      </c>
    </row>
    <row r="84" spans="2:21" ht="16.5" x14ac:dyDescent="0.3">
      <c r="B84" s="26"/>
      <c r="C84" s="22" t="str">
        <f>IF(B84="","",VLOOKUP(B84,LISTAS!$F$5:$G$1006,2,0))</f>
        <v/>
      </c>
      <c r="D84" s="35"/>
      <c r="E84" s="35"/>
      <c r="F84" s="35" t="str">
        <f t="shared" si="13"/>
        <v/>
      </c>
      <c r="G84" s="5"/>
      <c r="H84" s="48" t="str">
        <f t="shared" si="16"/>
        <v/>
      </c>
      <c r="I84" s="63" t="str">
        <f t="shared" si="17"/>
        <v/>
      </c>
      <c r="J84" s="63" t="str">
        <f t="shared" si="17"/>
        <v/>
      </c>
      <c r="K84" s="48" t="str">
        <f t="shared" si="14"/>
        <v/>
      </c>
      <c r="L84" s="69" t="str">
        <f t="shared" si="15"/>
        <v/>
      </c>
      <c r="M84" s="67" t="str">
        <f t="shared" si="18"/>
        <v/>
      </c>
      <c r="N84" s="49">
        <v>76</v>
      </c>
      <c r="O84" s="28"/>
      <c r="P84" s="47" t="str">
        <f t="shared" si="19"/>
        <v/>
      </c>
      <c r="Q84" s="24" t="str">
        <f t="shared" si="20"/>
        <v/>
      </c>
      <c r="R84" s="24" t="str">
        <f>IF($L84="","",VLOOKUP(Q84,LISTAS!$F$5:$G$1006,2,0))</f>
        <v/>
      </c>
      <c r="S84" s="36" t="str">
        <f t="shared" si="21"/>
        <v/>
      </c>
      <c r="T84" s="25" t="str">
        <f t="shared" si="22"/>
        <v/>
      </c>
      <c r="U84" s="25" t="str">
        <f t="shared" si="23"/>
        <v/>
      </c>
    </row>
    <row r="85" spans="2:21" ht="16.5" x14ac:dyDescent="0.3">
      <c r="B85" s="26"/>
      <c r="C85" s="22" t="str">
        <f>IF(B85="","",VLOOKUP(B85,LISTAS!$F$5:$G$1006,2,0))</f>
        <v/>
      </c>
      <c r="D85" s="35"/>
      <c r="E85" s="35"/>
      <c r="F85" s="35" t="str">
        <f t="shared" si="13"/>
        <v/>
      </c>
      <c r="G85" s="5"/>
      <c r="H85" s="48" t="str">
        <f t="shared" si="16"/>
        <v/>
      </c>
      <c r="I85" s="63" t="str">
        <f t="shared" si="17"/>
        <v/>
      </c>
      <c r="J85" s="63" t="str">
        <f t="shared" si="17"/>
        <v/>
      </c>
      <c r="K85" s="48" t="str">
        <f t="shared" si="14"/>
        <v/>
      </c>
      <c r="L85" s="69" t="str">
        <f t="shared" si="15"/>
        <v/>
      </c>
      <c r="M85" s="67" t="str">
        <f t="shared" si="18"/>
        <v/>
      </c>
      <c r="N85" s="49">
        <v>77</v>
      </c>
      <c r="O85" s="28"/>
      <c r="P85" s="47" t="str">
        <f t="shared" si="19"/>
        <v/>
      </c>
      <c r="Q85" s="24" t="str">
        <f t="shared" si="20"/>
        <v/>
      </c>
      <c r="R85" s="24" t="str">
        <f>IF($L85="","",VLOOKUP(Q85,LISTAS!$F$5:$G$1006,2,0))</f>
        <v/>
      </c>
      <c r="S85" s="36" t="str">
        <f t="shared" si="21"/>
        <v/>
      </c>
      <c r="T85" s="25" t="str">
        <f t="shared" si="22"/>
        <v/>
      </c>
      <c r="U85" s="25" t="str">
        <f t="shared" si="23"/>
        <v/>
      </c>
    </row>
    <row r="86" spans="2:21" ht="16.5" x14ac:dyDescent="0.3">
      <c r="B86" s="26"/>
      <c r="C86" s="22" t="str">
        <f>IF(B86="","",VLOOKUP(B86,LISTAS!$F$5:$G$1006,2,0))</f>
        <v/>
      </c>
      <c r="D86" s="35"/>
      <c r="E86" s="35"/>
      <c r="F86" s="35" t="str">
        <f t="shared" si="13"/>
        <v/>
      </c>
      <c r="G86" s="5"/>
      <c r="H86" s="48" t="str">
        <f t="shared" si="16"/>
        <v/>
      </c>
      <c r="I86" s="63" t="str">
        <f t="shared" si="17"/>
        <v/>
      </c>
      <c r="J86" s="63" t="str">
        <f t="shared" si="17"/>
        <v/>
      </c>
      <c r="K86" s="48" t="str">
        <f t="shared" si="14"/>
        <v/>
      </c>
      <c r="L86" s="69" t="str">
        <f t="shared" si="15"/>
        <v/>
      </c>
      <c r="M86" s="67" t="str">
        <f t="shared" si="18"/>
        <v/>
      </c>
      <c r="N86" s="49">
        <v>78</v>
      </c>
      <c r="O86" s="28"/>
      <c r="P86" s="47" t="str">
        <f t="shared" si="19"/>
        <v/>
      </c>
      <c r="Q86" s="24" t="str">
        <f t="shared" si="20"/>
        <v/>
      </c>
      <c r="R86" s="24" t="str">
        <f>IF($L86="","",VLOOKUP(Q86,LISTAS!$F$5:$G$1006,2,0))</f>
        <v/>
      </c>
      <c r="S86" s="36" t="str">
        <f t="shared" si="21"/>
        <v/>
      </c>
      <c r="T86" s="25" t="str">
        <f t="shared" si="22"/>
        <v/>
      </c>
      <c r="U86" s="25" t="str">
        <f t="shared" si="23"/>
        <v/>
      </c>
    </row>
    <row r="87" spans="2:21" ht="16.5" x14ac:dyDescent="0.3">
      <c r="B87" s="26"/>
      <c r="C87" s="22" t="str">
        <f>IF(B87="","",VLOOKUP(B87,LISTAS!$F$5:$G$1006,2,0))</f>
        <v/>
      </c>
      <c r="D87" s="35"/>
      <c r="E87" s="35"/>
      <c r="F87" s="35" t="str">
        <f t="shared" si="13"/>
        <v/>
      </c>
      <c r="G87" s="5"/>
      <c r="H87" s="48" t="str">
        <f t="shared" si="16"/>
        <v/>
      </c>
      <c r="I87" s="63" t="str">
        <f t="shared" si="17"/>
        <v/>
      </c>
      <c r="J87" s="63" t="str">
        <f t="shared" si="17"/>
        <v/>
      </c>
      <c r="K87" s="48" t="str">
        <f t="shared" si="14"/>
        <v/>
      </c>
      <c r="L87" s="69" t="str">
        <f t="shared" si="15"/>
        <v/>
      </c>
      <c r="M87" s="67" t="str">
        <f t="shared" si="18"/>
        <v/>
      </c>
      <c r="N87" s="49">
        <v>79</v>
      </c>
      <c r="O87" s="28"/>
      <c r="P87" s="47" t="str">
        <f t="shared" si="19"/>
        <v/>
      </c>
      <c r="Q87" s="24" t="str">
        <f t="shared" si="20"/>
        <v/>
      </c>
      <c r="R87" s="24" t="str">
        <f>IF($L87="","",VLOOKUP(Q87,LISTAS!$F$5:$G$1006,2,0))</f>
        <v/>
      </c>
      <c r="S87" s="36" t="str">
        <f t="shared" si="21"/>
        <v/>
      </c>
      <c r="T87" s="25" t="str">
        <f t="shared" si="22"/>
        <v/>
      </c>
      <c r="U87" s="25" t="str">
        <f t="shared" si="23"/>
        <v/>
      </c>
    </row>
    <row r="88" spans="2:21" ht="16.5" x14ac:dyDescent="0.3">
      <c r="B88" s="26"/>
      <c r="C88" s="22" t="str">
        <f>IF(B88="","",VLOOKUP(B88,LISTAS!$F$5:$G$1006,2,0))</f>
        <v/>
      </c>
      <c r="D88" s="35"/>
      <c r="E88" s="35"/>
      <c r="F88" s="35" t="str">
        <f t="shared" si="13"/>
        <v/>
      </c>
      <c r="G88" s="5"/>
      <c r="H88" s="48" t="str">
        <f t="shared" si="16"/>
        <v/>
      </c>
      <c r="I88" s="63" t="str">
        <f t="shared" si="17"/>
        <v/>
      </c>
      <c r="J88" s="63" t="str">
        <f t="shared" si="17"/>
        <v/>
      </c>
      <c r="K88" s="48" t="str">
        <f t="shared" si="14"/>
        <v/>
      </c>
      <c r="L88" s="69" t="str">
        <f t="shared" si="15"/>
        <v/>
      </c>
      <c r="M88" s="67" t="str">
        <f t="shared" si="18"/>
        <v/>
      </c>
      <c r="N88" s="49">
        <v>80</v>
      </c>
      <c r="O88" s="28"/>
      <c r="P88" s="47" t="str">
        <f t="shared" si="19"/>
        <v/>
      </c>
      <c r="Q88" s="24" t="str">
        <f t="shared" si="20"/>
        <v/>
      </c>
      <c r="R88" s="24" t="str">
        <f>IF($L88="","",VLOOKUP(Q88,LISTAS!$F$5:$G$1006,2,0))</f>
        <v/>
      </c>
      <c r="S88" s="36" t="str">
        <f t="shared" si="21"/>
        <v/>
      </c>
      <c r="T88" s="25" t="str">
        <f t="shared" si="22"/>
        <v/>
      </c>
      <c r="U88" s="25" t="str">
        <f t="shared" si="23"/>
        <v/>
      </c>
    </row>
    <row r="89" spans="2:21" ht="16.5" x14ac:dyDescent="0.3">
      <c r="B89" s="26"/>
      <c r="C89" s="22" t="str">
        <f>IF(B89="","",VLOOKUP(B89,LISTAS!$F$5:$G$1006,2,0))</f>
        <v/>
      </c>
      <c r="D89" s="35"/>
      <c r="E89" s="35"/>
      <c r="F89" s="35" t="str">
        <f t="shared" si="13"/>
        <v/>
      </c>
      <c r="G89" s="5"/>
      <c r="H89" s="48" t="str">
        <f t="shared" si="16"/>
        <v/>
      </c>
      <c r="I89" s="63" t="str">
        <f t="shared" si="17"/>
        <v/>
      </c>
      <c r="J89" s="63" t="str">
        <f t="shared" si="17"/>
        <v/>
      </c>
      <c r="K89" s="48" t="str">
        <f t="shared" si="14"/>
        <v/>
      </c>
      <c r="L89" s="69" t="str">
        <f t="shared" si="15"/>
        <v/>
      </c>
      <c r="M89" s="67" t="str">
        <f t="shared" si="18"/>
        <v/>
      </c>
      <c r="N89" s="49">
        <v>81</v>
      </c>
      <c r="O89" s="28"/>
      <c r="P89" s="47" t="str">
        <f t="shared" si="19"/>
        <v/>
      </c>
      <c r="Q89" s="24" t="str">
        <f t="shared" si="20"/>
        <v/>
      </c>
      <c r="R89" s="24" t="str">
        <f>IF($L89="","",VLOOKUP(Q89,LISTAS!$F$5:$G$1006,2,0))</f>
        <v/>
      </c>
      <c r="S89" s="36" t="str">
        <f t="shared" si="21"/>
        <v/>
      </c>
      <c r="T89" s="25" t="str">
        <f t="shared" si="22"/>
        <v/>
      </c>
      <c r="U89" s="25" t="str">
        <f t="shared" si="23"/>
        <v/>
      </c>
    </row>
    <row r="90" spans="2:21" ht="16.5" x14ac:dyDescent="0.3">
      <c r="B90" s="26"/>
      <c r="C90" s="22" t="str">
        <f>IF(B90="","",VLOOKUP(B90,LISTAS!$F$5:$G$1006,2,0))</f>
        <v/>
      </c>
      <c r="D90" s="35"/>
      <c r="E90" s="35"/>
      <c r="F90" s="35" t="str">
        <f t="shared" si="13"/>
        <v/>
      </c>
      <c r="G90" s="5"/>
      <c r="H90" s="48" t="str">
        <f t="shared" si="16"/>
        <v/>
      </c>
      <c r="I90" s="63" t="str">
        <f t="shared" si="17"/>
        <v/>
      </c>
      <c r="J90" s="63" t="str">
        <f t="shared" si="17"/>
        <v/>
      </c>
      <c r="K90" s="48" t="str">
        <f t="shared" si="14"/>
        <v/>
      </c>
      <c r="L90" s="69" t="str">
        <f t="shared" si="15"/>
        <v/>
      </c>
      <c r="M90" s="67" t="str">
        <f t="shared" si="18"/>
        <v/>
      </c>
      <c r="N90" s="49">
        <v>82</v>
      </c>
      <c r="O90" s="28"/>
      <c r="P90" s="47" t="str">
        <f t="shared" si="19"/>
        <v/>
      </c>
      <c r="Q90" s="24" t="str">
        <f t="shared" si="20"/>
        <v/>
      </c>
      <c r="R90" s="24" t="str">
        <f>IF($L90="","",VLOOKUP(Q90,LISTAS!$F$5:$G$1006,2,0))</f>
        <v/>
      </c>
      <c r="S90" s="36" t="str">
        <f t="shared" si="21"/>
        <v/>
      </c>
      <c r="T90" s="25" t="str">
        <f t="shared" si="22"/>
        <v/>
      </c>
      <c r="U90" s="25" t="str">
        <f t="shared" si="23"/>
        <v/>
      </c>
    </row>
    <row r="91" spans="2:21" ht="16.5" x14ac:dyDescent="0.3">
      <c r="B91" s="26"/>
      <c r="C91" s="22" t="str">
        <f>IF(B91="","",VLOOKUP(B91,LISTAS!$F$5:$G$1006,2,0))</f>
        <v/>
      </c>
      <c r="D91" s="35"/>
      <c r="E91" s="35"/>
      <c r="F91" s="35" t="str">
        <f t="shared" si="13"/>
        <v/>
      </c>
      <c r="G91" s="5"/>
      <c r="H91" s="48" t="str">
        <f t="shared" si="16"/>
        <v/>
      </c>
      <c r="I91" s="63" t="str">
        <f t="shared" si="17"/>
        <v/>
      </c>
      <c r="J91" s="63" t="str">
        <f t="shared" si="17"/>
        <v/>
      </c>
      <c r="K91" s="48" t="str">
        <f t="shared" si="14"/>
        <v/>
      </c>
      <c r="L91" s="69" t="str">
        <f t="shared" si="15"/>
        <v/>
      </c>
      <c r="M91" s="67" t="str">
        <f t="shared" si="18"/>
        <v/>
      </c>
      <c r="N91" s="49">
        <v>83</v>
      </c>
      <c r="O91" s="28"/>
      <c r="P91" s="47" t="str">
        <f t="shared" si="19"/>
        <v/>
      </c>
      <c r="Q91" s="24" t="str">
        <f t="shared" si="20"/>
        <v/>
      </c>
      <c r="R91" s="24" t="str">
        <f>IF($L91="","",VLOOKUP(Q91,LISTAS!$F$5:$G$1006,2,0))</f>
        <v/>
      </c>
      <c r="S91" s="36" t="str">
        <f t="shared" si="21"/>
        <v/>
      </c>
      <c r="T91" s="25" t="str">
        <f t="shared" si="22"/>
        <v/>
      </c>
      <c r="U91" s="25" t="str">
        <f t="shared" si="23"/>
        <v/>
      </c>
    </row>
    <row r="92" spans="2:21" ht="16.5" x14ac:dyDescent="0.3">
      <c r="B92" s="26"/>
      <c r="C92" s="22" t="str">
        <f>IF(B92="","",VLOOKUP(B92,LISTAS!$F$5:$G$1006,2,0))</f>
        <v/>
      </c>
      <c r="D92" s="35"/>
      <c r="E92" s="35"/>
      <c r="F92" s="35" t="str">
        <f t="shared" si="13"/>
        <v/>
      </c>
      <c r="G92" s="5"/>
      <c r="H92" s="48" t="str">
        <f t="shared" si="16"/>
        <v/>
      </c>
      <c r="I92" s="63" t="str">
        <f t="shared" si="17"/>
        <v/>
      </c>
      <c r="J92" s="63" t="str">
        <f t="shared" si="17"/>
        <v/>
      </c>
      <c r="K92" s="48" t="str">
        <f t="shared" si="14"/>
        <v/>
      </c>
      <c r="L92" s="69" t="str">
        <f t="shared" si="15"/>
        <v/>
      </c>
      <c r="M92" s="67" t="str">
        <f t="shared" si="18"/>
        <v/>
      </c>
      <c r="N92" s="49">
        <v>84</v>
      </c>
      <c r="O92" s="28"/>
      <c r="P92" s="47" t="str">
        <f t="shared" si="19"/>
        <v/>
      </c>
      <c r="Q92" s="24" t="str">
        <f t="shared" si="20"/>
        <v/>
      </c>
      <c r="R92" s="24" t="str">
        <f>IF($L92="","",VLOOKUP(Q92,LISTAS!$F$5:$G$1006,2,0))</f>
        <v/>
      </c>
      <c r="S92" s="36" t="str">
        <f t="shared" si="21"/>
        <v/>
      </c>
      <c r="T92" s="25" t="str">
        <f t="shared" si="22"/>
        <v/>
      </c>
      <c r="U92" s="25" t="str">
        <f t="shared" si="23"/>
        <v/>
      </c>
    </row>
    <row r="93" spans="2:21" ht="16.5" x14ac:dyDescent="0.3">
      <c r="B93" s="26"/>
      <c r="C93" s="22" t="str">
        <f>IF(B93="","",VLOOKUP(B93,LISTAS!$F$5:$G$1006,2,0))</f>
        <v/>
      </c>
      <c r="D93" s="35"/>
      <c r="E93" s="35"/>
      <c r="F93" s="35" t="str">
        <f t="shared" si="13"/>
        <v/>
      </c>
      <c r="G93" s="5"/>
      <c r="H93" s="48" t="str">
        <f t="shared" si="16"/>
        <v/>
      </c>
      <c r="I93" s="63" t="str">
        <f t="shared" si="17"/>
        <v/>
      </c>
      <c r="J93" s="63" t="str">
        <f t="shared" si="17"/>
        <v/>
      </c>
      <c r="K93" s="48" t="str">
        <f t="shared" si="14"/>
        <v/>
      </c>
      <c r="L93" s="69" t="str">
        <f t="shared" si="15"/>
        <v/>
      </c>
      <c r="M93" s="67" t="str">
        <f t="shared" si="18"/>
        <v/>
      </c>
      <c r="N93" s="49">
        <v>85</v>
      </c>
      <c r="O93" s="28"/>
      <c r="P93" s="47" t="str">
        <f t="shared" si="19"/>
        <v/>
      </c>
      <c r="Q93" s="24" t="str">
        <f t="shared" si="20"/>
        <v/>
      </c>
      <c r="R93" s="24" t="str">
        <f>IF($L93="","",VLOOKUP(Q93,LISTAS!$F$5:$G$1006,2,0))</f>
        <v/>
      </c>
      <c r="S93" s="36" t="str">
        <f t="shared" si="21"/>
        <v/>
      </c>
      <c r="T93" s="25" t="str">
        <f t="shared" si="22"/>
        <v/>
      </c>
      <c r="U93" s="25" t="str">
        <f t="shared" si="23"/>
        <v/>
      </c>
    </row>
    <row r="94" spans="2:21" ht="16.5" x14ac:dyDescent="0.3">
      <c r="B94" s="26"/>
      <c r="C94" s="22" t="str">
        <f>IF(B94="","",VLOOKUP(B94,LISTAS!$F$5:$G$1006,2,0))</f>
        <v/>
      </c>
      <c r="D94" s="35"/>
      <c r="E94" s="35"/>
      <c r="F94" s="35" t="str">
        <f t="shared" si="13"/>
        <v/>
      </c>
      <c r="G94" s="5"/>
      <c r="H94" s="48" t="str">
        <f t="shared" si="16"/>
        <v/>
      </c>
      <c r="I94" s="63" t="str">
        <f t="shared" si="17"/>
        <v/>
      </c>
      <c r="J94" s="63" t="str">
        <f t="shared" si="17"/>
        <v/>
      </c>
      <c r="K94" s="48" t="str">
        <f t="shared" si="14"/>
        <v/>
      </c>
      <c r="L94" s="69" t="str">
        <f t="shared" si="15"/>
        <v/>
      </c>
      <c r="M94" s="67" t="str">
        <f t="shared" si="18"/>
        <v/>
      </c>
      <c r="N94" s="49">
        <v>86</v>
      </c>
      <c r="O94" s="28"/>
      <c r="P94" s="47" t="str">
        <f t="shared" si="19"/>
        <v/>
      </c>
      <c r="Q94" s="24" t="str">
        <f t="shared" si="20"/>
        <v/>
      </c>
      <c r="R94" s="24" t="str">
        <f>IF($L94="","",VLOOKUP(Q94,LISTAS!$F$5:$G$1006,2,0))</f>
        <v/>
      </c>
      <c r="S94" s="36" t="str">
        <f t="shared" si="21"/>
        <v/>
      </c>
      <c r="T94" s="25" t="str">
        <f t="shared" si="22"/>
        <v/>
      </c>
      <c r="U94" s="25" t="str">
        <f t="shared" si="23"/>
        <v/>
      </c>
    </row>
    <row r="95" spans="2:21" ht="16.5" x14ac:dyDescent="0.3">
      <c r="B95" s="26"/>
      <c r="C95" s="22" t="str">
        <f>IF(B95="","",VLOOKUP(B95,LISTAS!$F$5:$G$1006,2,0))</f>
        <v/>
      </c>
      <c r="D95" s="35"/>
      <c r="E95" s="35"/>
      <c r="F95" s="35" t="str">
        <f t="shared" si="13"/>
        <v/>
      </c>
      <c r="G95" s="5"/>
      <c r="H95" s="48" t="str">
        <f t="shared" si="16"/>
        <v/>
      </c>
      <c r="I95" s="63" t="str">
        <f t="shared" si="17"/>
        <v/>
      </c>
      <c r="J95" s="63" t="str">
        <f t="shared" si="17"/>
        <v/>
      </c>
      <c r="K95" s="48" t="str">
        <f t="shared" si="14"/>
        <v/>
      </c>
      <c r="L95" s="69" t="str">
        <f t="shared" si="15"/>
        <v/>
      </c>
      <c r="M95" s="67" t="str">
        <f t="shared" si="18"/>
        <v/>
      </c>
      <c r="N95" s="49">
        <v>87</v>
      </c>
      <c r="O95" s="28"/>
      <c r="P95" s="47" t="str">
        <f t="shared" si="19"/>
        <v/>
      </c>
      <c r="Q95" s="24" t="str">
        <f t="shared" si="20"/>
        <v/>
      </c>
      <c r="R95" s="24" t="str">
        <f>IF($L95="","",VLOOKUP(Q95,LISTAS!$F$5:$G$1006,2,0))</f>
        <v/>
      </c>
      <c r="S95" s="36" t="str">
        <f t="shared" si="21"/>
        <v/>
      </c>
      <c r="T95" s="25" t="str">
        <f t="shared" si="22"/>
        <v/>
      </c>
      <c r="U95" s="25" t="str">
        <f t="shared" si="23"/>
        <v/>
      </c>
    </row>
    <row r="96" spans="2:21" ht="16.5" x14ac:dyDescent="0.3">
      <c r="B96" s="26"/>
      <c r="C96" s="22" t="str">
        <f>IF(B96="","",VLOOKUP(B96,LISTAS!$F$5:$G$1006,2,0))</f>
        <v/>
      </c>
      <c r="D96" s="35"/>
      <c r="E96" s="35"/>
      <c r="F96" s="35" t="str">
        <f t="shared" si="13"/>
        <v/>
      </c>
      <c r="G96" s="5"/>
      <c r="H96" s="48" t="str">
        <f t="shared" si="16"/>
        <v/>
      </c>
      <c r="I96" s="63" t="str">
        <f t="shared" si="17"/>
        <v/>
      </c>
      <c r="J96" s="63" t="str">
        <f t="shared" si="17"/>
        <v/>
      </c>
      <c r="K96" s="48" t="str">
        <f t="shared" si="14"/>
        <v/>
      </c>
      <c r="L96" s="69" t="str">
        <f t="shared" si="15"/>
        <v/>
      </c>
      <c r="M96" s="67" t="str">
        <f t="shared" si="18"/>
        <v/>
      </c>
      <c r="N96" s="49">
        <v>88</v>
      </c>
      <c r="O96" s="28"/>
      <c r="P96" s="47" t="str">
        <f t="shared" si="19"/>
        <v/>
      </c>
      <c r="Q96" s="24" t="str">
        <f t="shared" si="20"/>
        <v/>
      </c>
      <c r="R96" s="24" t="str">
        <f>IF($L96="","",VLOOKUP(Q96,LISTAS!$F$5:$G$1006,2,0))</f>
        <v/>
      </c>
      <c r="S96" s="36" t="str">
        <f t="shared" si="21"/>
        <v/>
      </c>
      <c r="T96" s="25" t="str">
        <f t="shared" si="22"/>
        <v/>
      </c>
      <c r="U96" s="25" t="str">
        <f t="shared" si="23"/>
        <v/>
      </c>
    </row>
    <row r="97" spans="1:21" ht="16.5" x14ac:dyDescent="0.3">
      <c r="B97" s="26"/>
      <c r="C97" s="22" t="str">
        <f>IF(B97="","",VLOOKUP(B97,LISTAS!$F$5:$G$1006,2,0))</f>
        <v/>
      </c>
      <c r="D97" s="35"/>
      <c r="E97" s="35"/>
      <c r="F97" s="35" t="str">
        <f t="shared" si="13"/>
        <v/>
      </c>
      <c r="G97" s="5"/>
      <c r="H97" s="48" t="str">
        <f t="shared" si="16"/>
        <v/>
      </c>
      <c r="I97" s="63" t="str">
        <f t="shared" si="17"/>
        <v/>
      </c>
      <c r="J97" s="63" t="str">
        <f t="shared" si="17"/>
        <v/>
      </c>
      <c r="K97" s="48" t="str">
        <f t="shared" si="14"/>
        <v/>
      </c>
      <c r="L97" s="69" t="str">
        <f t="shared" si="15"/>
        <v/>
      </c>
      <c r="M97" s="67" t="str">
        <f t="shared" si="18"/>
        <v/>
      </c>
      <c r="N97" s="49">
        <v>89</v>
      </c>
      <c r="O97" s="28"/>
      <c r="P97" s="47" t="str">
        <f t="shared" si="19"/>
        <v/>
      </c>
      <c r="Q97" s="24" t="str">
        <f t="shared" si="20"/>
        <v/>
      </c>
      <c r="R97" s="24" t="str">
        <f>IF($L97="","",VLOOKUP(Q97,LISTAS!$F$5:$G$1006,2,0))</f>
        <v/>
      </c>
      <c r="S97" s="36" t="str">
        <f t="shared" si="21"/>
        <v/>
      </c>
      <c r="T97" s="25" t="str">
        <f t="shared" si="22"/>
        <v/>
      </c>
      <c r="U97" s="25" t="str">
        <f t="shared" si="23"/>
        <v/>
      </c>
    </row>
    <row r="98" spans="1:21" ht="16.5" x14ac:dyDescent="0.3">
      <c r="B98" s="26"/>
      <c r="C98" s="22" t="str">
        <f>IF(B98="","",VLOOKUP(B98,LISTAS!$F$5:$G$1006,2,0))</f>
        <v/>
      </c>
      <c r="D98" s="35"/>
      <c r="E98" s="35"/>
      <c r="F98" s="35" t="str">
        <f t="shared" si="13"/>
        <v/>
      </c>
      <c r="G98" s="5"/>
      <c r="H98" s="48" t="str">
        <f t="shared" si="16"/>
        <v/>
      </c>
      <c r="I98" s="63" t="str">
        <f t="shared" si="17"/>
        <v/>
      </c>
      <c r="J98" s="63" t="str">
        <f t="shared" si="17"/>
        <v/>
      </c>
      <c r="K98" s="48" t="str">
        <f t="shared" si="14"/>
        <v/>
      </c>
      <c r="L98" s="69" t="str">
        <f t="shared" si="15"/>
        <v/>
      </c>
      <c r="M98" s="67" t="str">
        <f t="shared" si="18"/>
        <v/>
      </c>
      <c r="N98" s="49">
        <v>90</v>
      </c>
      <c r="O98" s="28"/>
      <c r="P98" s="47" t="str">
        <f t="shared" si="19"/>
        <v/>
      </c>
      <c r="Q98" s="24" t="str">
        <f t="shared" si="20"/>
        <v/>
      </c>
      <c r="R98" s="24" t="str">
        <f>IF($L98="","",VLOOKUP(Q98,LISTAS!$F$5:$G$1006,2,0))</f>
        <v/>
      </c>
      <c r="S98" s="36" t="str">
        <f t="shared" si="21"/>
        <v/>
      </c>
      <c r="T98" s="25" t="str">
        <f t="shared" si="22"/>
        <v/>
      </c>
      <c r="U98" s="25" t="str">
        <f t="shared" si="23"/>
        <v/>
      </c>
    </row>
    <row r="99" spans="1:21" ht="16.5" x14ac:dyDescent="0.3">
      <c r="B99" s="26"/>
      <c r="C99" s="22" t="str">
        <f>IF(B99="","",VLOOKUP(B99,LISTAS!$F$5:$G$1006,2,0))</f>
        <v/>
      </c>
      <c r="D99" s="35"/>
      <c r="E99" s="35"/>
      <c r="F99" s="35" t="str">
        <f t="shared" si="13"/>
        <v/>
      </c>
      <c r="G99" s="5"/>
      <c r="H99" s="48" t="str">
        <f t="shared" si="16"/>
        <v/>
      </c>
      <c r="I99" s="63" t="str">
        <f t="shared" si="17"/>
        <v/>
      </c>
      <c r="J99" s="63" t="str">
        <f t="shared" si="17"/>
        <v/>
      </c>
      <c r="K99" s="48" t="str">
        <f t="shared" si="14"/>
        <v/>
      </c>
      <c r="L99" s="69" t="str">
        <f t="shared" si="15"/>
        <v/>
      </c>
      <c r="M99" s="67" t="str">
        <f t="shared" si="18"/>
        <v/>
      </c>
      <c r="N99" s="49">
        <v>91</v>
      </c>
      <c r="O99" s="28"/>
      <c r="P99" s="47" t="str">
        <f t="shared" si="19"/>
        <v/>
      </c>
      <c r="Q99" s="24" t="str">
        <f t="shared" si="20"/>
        <v/>
      </c>
      <c r="R99" s="24" t="str">
        <f>IF($L99="","",VLOOKUP(Q99,LISTAS!$F$5:$G$1006,2,0))</f>
        <v/>
      </c>
      <c r="S99" s="36" t="str">
        <f t="shared" si="21"/>
        <v/>
      </c>
      <c r="T99" s="25" t="str">
        <f t="shared" si="22"/>
        <v/>
      </c>
      <c r="U99" s="25" t="str">
        <f t="shared" si="23"/>
        <v/>
      </c>
    </row>
    <row r="100" spans="1:21" ht="16.5" x14ac:dyDescent="0.3">
      <c r="B100" s="26"/>
      <c r="C100" s="22" t="str">
        <f>IF(B100="","",VLOOKUP(B100,LISTAS!$F$5:$G$1006,2,0))</f>
        <v/>
      </c>
      <c r="D100" s="35"/>
      <c r="E100" s="35"/>
      <c r="F100" s="35" t="str">
        <f t="shared" si="13"/>
        <v/>
      </c>
      <c r="G100" s="5"/>
      <c r="H100" s="48" t="str">
        <f t="shared" si="16"/>
        <v/>
      </c>
      <c r="I100" s="63" t="str">
        <f t="shared" si="17"/>
        <v/>
      </c>
      <c r="J100" s="63" t="str">
        <f t="shared" si="17"/>
        <v/>
      </c>
      <c r="K100" s="48" t="str">
        <f t="shared" si="14"/>
        <v/>
      </c>
      <c r="L100" s="69" t="str">
        <f t="shared" si="15"/>
        <v/>
      </c>
      <c r="M100" s="67" t="str">
        <f t="shared" si="18"/>
        <v/>
      </c>
      <c r="N100" s="49">
        <v>92</v>
      </c>
      <c r="O100" s="28"/>
      <c r="P100" s="47" t="str">
        <f t="shared" si="19"/>
        <v/>
      </c>
      <c r="Q100" s="24" t="str">
        <f t="shared" si="20"/>
        <v/>
      </c>
      <c r="R100" s="24" t="str">
        <f>IF($L100="","",VLOOKUP(Q100,LISTAS!$F$5:$G$1006,2,0))</f>
        <v/>
      </c>
      <c r="S100" s="36" t="str">
        <f t="shared" si="21"/>
        <v/>
      </c>
      <c r="T100" s="25" t="str">
        <f t="shared" si="22"/>
        <v/>
      </c>
      <c r="U100" s="25" t="str">
        <f t="shared" si="23"/>
        <v/>
      </c>
    </row>
    <row r="101" spans="1:21" ht="16.5" x14ac:dyDescent="0.3">
      <c r="B101" s="26"/>
      <c r="C101" s="22" t="str">
        <f>IF(B101="","",VLOOKUP(B101,LISTAS!$F$5:$G$1006,2,0))</f>
        <v/>
      </c>
      <c r="D101" s="35"/>
      <c r="E101" s="35"/>
      <c r="F101" s="35" t="str">
        <f t="shared" si="13"/>
        <v/>
      </c>
      <c r="G101" s="5"/>
      <c r="H101" s="48" t="str">
        <f t="shared" si="16"/>
        <v/>
      </c>
      <c r="I101" s="63" t="str">
        <f t="shared" si="17"/>
        <v/>
      </c>
      <c r="J101" s="63" t="str">
        <f t="shared" si="17"/>
        <v/>
      </c>
      <c r="K101" s="48" t="str">
        <f t="shared" si="14"/>
        <v/>
      </c>
      <c r="L101" s="69" t="str">
        <f t="shared" si="15"/>
        <v/>
      </c>
      <c r="M101" s="67" t="str">
        <f t="shared" si="18"/>
        <v/>
      </c>
      <c r="N101" s="49">
        <v>93</v>
      </c>
      <c r="O101" s="28"/>
      <c r="P101" s="47" t="str">
        <f t="shared" si="19"/>
        <v/>
      </c>
      <c r="Q101" s="24" t="str">
        <f t="shared" si="20"/>
        <v/>
      </c>
      <c r="R101" s="24" t="str">
        <f>IF($L101="","",VLOOKUP(Q101,LISTAS!$F$5:$G$1006,2,0))</f>
        <v/>
      </c>
      <c r="S101" s="36" t="str">
        <f t="shared" si="21"/>
        <v/>
      </c>
      <c r="T101" s="25" t="str">
        <f t="shared" si="22"/>
        <v/>
      </c>
      <c r="U101" s="25" t="str">
        <f t="shared" si="23"/>
        <v/>
      </c>
    </row>
    <row r="102" spans="1:21" ht="16.5" x14ac:dyDescent="0.3">
      <c r="B102" s="26"/>
      <c r="C102" s="22" t="str">
        <f>IF(B102="","",VLOOKUP(B102,LISTAS!$F$5:$G$1006,2,0))</f>
        <v/>
      </c>
      <c r="D102" s="35"/>
      <c r="E102" s="35"/>
      <c r="F102" s="35" t="str">
        <f t="shared" si="13"/>
        <v/>
      </c>
      <c r="G102" s="5"/>
      <c r="H102" s="48" t="str">
        <f t="shared" si="16"/>
        <v/>
      </c>
      <c r="I102" s="63" t="str">
        <f t="shared" si="17"/>
        <v/>
      </c>
      <c r="J102" s="63" t="str">
        <f t="shared" si="17"/>
        <v/>
      </c>
      <c r="K102" s="48" t="str">
        <f t="shared" si="14"/>
        <v/>
      </c>
      <c r="L102" s="69" t="str">
        <f t="shared" si="15"/>
        <v/>
      </c>
      <c r="M102" s="67" t="str">
        <f t="shared" si="18"/>
        <v/>
      </c>
      <c r="N102" s="49">
        <v>94</v>
      </c>
      <c r="O102" s="28"/>
      <c r="P102" s="47" t="str">
        <f t="shared" si="19"/>
        <v/>
      </c>
      <c r="Q102" s="24" t="str">
        <f t="shared" si="20"/>
        <v/>
      </c>
      <c r="R102" s="24" t="str">
        <f>IF($L102="","",VLOOKUP(Q102,LISTAS!$F$5:$G$1006,2,0))</f>
        <v/>
      </c>
      <c r="S102" s="36" t="str">
        <f t="shared" si="21"/>
        <v/>
      </c>
      <c r="T102" s="25" t="str">
        <f t="shared" si="22"/>
        <v/>
      </c>
      <c r="U102" s="25" t="str">
        <f t="shared" si="23"/>
        <v/>
      </c>
    </row>
    <row r="103" spans="1:21" ht="16.5" x14ac:dyDescent="0.3">
      <c r="B103" s="26"/>
      <c r="C103" s="22" t="str">
        <f>IF(B103="","",VLOOKUP(B103,LISTAS!$F$5:$G$1006,2,0))</f>
        <v/>
      </c>
      <c r="D103" s="35"/>
      <c r="E103" s="35"/>
      <c r="F103" s="35" t="str">
        <f t="shared" si="13"/>
        <v/>
      </c>
      <c r="G103" s="5"/>
      <c r="H103" s="48" t="str">
        <f t="shared" si="16"/>
        <v/>
      </c>
      <c r="I103" s="63" t="str">
        <f t="shared" si="17"/>
        <v/>
      </c>
      <c r="J103" s="63" t="str">
        <f t="shared" si="17"/>
        <v/>
      </c>
      <c r="K103" s="48" t="str">
        <f t="shared" si="14"/>
        <v/>
      </c>
      <c r="L103" s="69" t="str">
        <f t="shared" si="15"/>
        <v/>
      </c>
      <c r="M103" s="67" t="str">
        <f t="shared" si="18"/>
        <v/>
      </c>
      <c r="N103" s="49">
        <v>95</v>
      </c>
      <c r="O103" s="28"/>
      <c r="P103" s="47" t="str">
        <f t="shared" si="19"/>
        <v/>
      </c>
      <c r="Q103" s="24" t="str">
        <f t="shared" si="20"/>
        <v/>
      </c>
      <c r="R103" s="24" t="str">
        <f>IF($L103="","",VLOOKUP(Q103,LISTAS!$F$5:$G$1006,2,0))</f>
        <v/>
      </c>
      <c r="S103" s="36" t="str">
        <f t="shared" si="21"/>
        <v/>
      </c>
      <c r="T103" s="25" t="str">
        <f t="shared" si="22"/>
        <v/>
      </c>
      <c r="U103" s="25" t="str">
        <f t="shared" si="23"/>
        <v/>
      </c>
    </row>
    <row r="104" spans="1:21" ht="16.5" x14ac:dyDescent="0.3">
      <c r="B104" s="26"/>
      <c r="C104" s="22" t="str">
        <f>IF(B104="","",VLOOKUP(B104,LISTAS!$F$5:$G$1006,2,0))</f>
        <v/>
      </c>
      <c r="D104" s="35"/>
      <c r="E104" s="35"/>
      <c r="F104" s="35" t="str">
        <f t="shared" si="13"/>
        <v/>
      </c>
      <c r="G104" s="5"/>
      <c r="H104" s="48" t="str">
        <f t="shared" si="16"/>
        <v/>
      </c>
      <c r="I104" s="63" t="str">
        <f t="shared" si="17"/>
        <v/>
      </c>
      <c r="J104" s="63" t="str">
        <f t="shared" si="17"/>
        <v/>
      </c>
      <c r="K104" s="48" t="str">
        <f t="shared" si="14"/>
        <v/>
      </c>
      <c r="L104" s="69" t="str">
        <f t="shared" si="15"/>
        <v/>
      </c>
      <c r="M104" s="67" t="str">
        <f t="shared" si="18"/>
        <v/>
      </c>
      <c r="N104" s="49">
        <v>96</v>
      </c>
      <c r="O104" s="28"/>
      <c r="P104" s="47" t="str">
        <f t="shared" si="19"/>
        <v/>
      </c>
      <c r="Q104" s="24" t="str">
        <f t="shared" si="20"/>
        <v/>
      </c>
      <c r="R104" s="24" t="str">
        <f>IF($L104="","",VLOOKUP(Q104,LISTAS!$F$5:$G$1006,2,0))</f>
        <v/>
      </c>
      <c r="S104" s="36" t="str">
        <f t="shared" si="21"/>
        <v/>
      </c>
      <c r="T104" s="25" t="str">
        <f t="shared" si="22"/>
        <v/>
      </c>
      <c r="U104" s="25" t="str">
        <f t="shared" si="23"/>
        <v/>
      </c>
    </row>
    <row r="105" spans="1:21" ht="16.5" x14ac:dyDescent="0.3">
      <c r="B105" s="26"/>
      <c r="C105" s="22" t="str">
        <f>IF(B105="","",VLOOKUP(B105,LISTAS!$F$5:$G$1006,2,0))</f>
        <v/>
      </c>
      <c r="D105" s="35"/>
      <c r="E105" s="35"/>
      <c r="F105" s="35" t="str">
        <f t="shared" si="13"/>
        <v/>
      </c>
      <c r="G105" s="5"/>
      <c r="H105" s="48" t="str">
        <f t="shared" si="16"/>
        <v/>
      </c>
      <c r="I105" s="63" t="str">
        <f t="shared" si="17"/>
        <v/>
      </c>
      <c r="J105" s="63" t="str">
        <f t="shared" si="17"/>
        <v/>
      </c>
      <c r="K105" s="48" t="str">
        <f t="shared" si="14"/>
        <v/>
      </c>
      <c r="L105" s="69" t="str">
        <f t="shared" si="15"/>
        <v/>
      </c>
      <c r="M105" s="67" t="str">
        <f t="shared" si="18"/>
        <v/>
      </c>
      <c r="N105" s="49">
        <v>97</v>
      </c>
      <c r="O105" s="28"/>
      <c r="P105" s="47" t="str">
        <f t="shared" si="19"/>
        <v/>
      </c>
      <c r="Q105" s="24" t="str">
        <f t="shared" si="20"/>
        <v/>
      </c>
      <c r="R105" s="24" t="str">
        <f>IF($L105="","",VLOOKUP(Q105,LISTAS!$F$5:$G$1006,2,0))</f>
        <v/>
      </c>
      <c r="S105" s="36" t="str">
        <f t="shared" si="21"/>
        <v/>
      </c>
      <c r="T105" s="25" t="str">
        <f t="shared" si="22"/>
        <v/>
      </c>
      <c r="U105" s="25" t="str">
        <f t="shared" si="23"/>
        <v/>
      </c>
    </row>
    <row r="106" spans="1:21" ht="16.5" x14ac:dyDescent="0.3">
      <c r="B106" s="26"/>
      <c r="C106" s="22" t="str">
        <f>IF(B106="","",VLOOKUP(B106,LISTAS!$F$5:$G$1006,2,0))</f>
        <v/>
      </c>
      <c r="D106" s="35"/>
      <c r="E106" s="35"/>
      <c r="F106" s="35" t="str">
        <f t="shared" si="13"/>
        <v/>
      </c>
      <c r="G106" s="5"/>
      <c r="H106" s="48" t="str">
        <f t="shared" si="16"/>
        <v/>
      </c>
      <c r="I106" s="63" t="str">
        <f t="shared" si="17"/>
        <v/>
      </c>
      <c r="J106" s="63" t="str">
        <f t="shared" si="17"/>
        <v/>
      </c>
      <c r="K106" s="48" t="str">
        <f t="shared" si="14"/>
        <v/>
      </c>
      <c r="L106" s="69" t="str">
        <f t="shared" si="15"/>
        <v/>
      </c>
      <c r="M106" s="67" t="str">
        <f t="shared" si="18"/>
        <v/>
      </c>
      <c r="N106" s="49">
        <v>98</v>
      </c>
      <c r="O106" s="28"/>
      <c r="P106" s="47" t="str">
        <f t="shared" si="19"/>
        <v/>
      </c>
      <c r="Q106" s="24" t="str">
        <f t="shared" si="20"/>
        <v/>
      </c>
      <c r="R106" s="24" t="str">
        <f>IF($L106="","",VLOOKUP(Q106,LISTAS!$F$5:$G$1006,2,0))</f>
        <v/>
      </c>
      <c r="S106" s="36" t="str">
        <f t="shared" si="21"/>
        <v/>
      </c>
      <c r="T106" s="25" t="str">
        <f t="shared" si="22"/>
        <v/>
      </c>
      <c r="U106" s="25" t="str">
        <f t="shared" si="23"/>
        <v/>
      </c>
    </row>
    <row r="107" spans="1:21" ht="16.5" x14ac:dyDescent="0.3">
      <c r="B107" s="26"/>
      <c r="C107" s="22" t="str">
        <f>IF(B107="","",VLOOKUP(B107,LISTAS!$F$5:$G$1006,2,0))</f>
        <v/>
      </c>
      <c r="D107" s="35"/>
      <c r="E107" s="35"/>
      <c r="F107" s="35" t="str">
        <f t="shared" si="13"/>
        <v/>
      </c>
      <c r="G107" s="5"/>
      <c r="H107" s="48" t="str">
        <f t="shared" si="16"/>
        <v/>
      </c>
      <c r="I107" s="63" t="str">
        <f t="shared" si="17"/>
        <v/>
      </c>
      <c r="J107" s="63" t="str">
        <f t="shared" si="17"/>
        <v/>
      </c>
      <c r="K107" s="48" t="str">
        <f t="shared" si="14"/>
        <v/>
      </c>
      <c r="L107" s="69" t="str">
        <f t="shared" si="15"/>
        <v/>
      </c>
      <c r="M107" s="67" t="str">
        <f t="shared" si="18"/>
        <v/>
      </c>
      <c r="N107" s="49">
        <v>99</v>
      </c>
      <c r="O107" s="28"/>
      <c r="P107" s="47" t="str">
        <f t="shared" si="19"/>
        <v/>
      </c>
      <c r="Q107" s="24" t="str">
        <f t="shared" si="20"/>
        <v/>
      </c>
      <c r="R107" s="24" t="str">
        <f>IF($L107="","",VLOOKUP(Q107,LISTAS!$F$5:$G$1006,2,0))</f>
        <v/>
      </c>
      <c r="S107" s="36" t="str">
        <f t="shared" si="21"/>
        <v/>
      </c>
      <c r="T107" s="25" t="str">
        <f t="shared" si="22"/>
        <v/>
      </c>
      <c r="U107" s="25" t="str">
        <f t="shared" si="23"/>
        <v/>
      </c>
    </row>
    <row r="108" spans="1:21" ht="16.5" x14ac:dyDescent="0.3">
      <c r="B108" s="26"/>
      <c r="C108" s="22" t="str">
        <f>IF(B108="","",VLOOKUP(B108,LISTAS!$F$5:$G$1006,2,0))</f>
        <v/>
      </c>
      <c r="D108" s="35"/>
      <c r="E108" s="35"/>
      <c r="F108" s="35" t="str">
        <f t="shared" si="13"/>
        <v/>
      </c>
      <c r="G108" s="5"/>
      <c r="H108" s="48" t="str">
        <f t="shared" si="16"/>
        <v/>
      </c>
      <c r="I108" s="63" t="str">
        <f t="shared" si="17"/>
        <v/>
      </c>
      <c r="J108" s="63" t="str">
        <f t="shared" si="17"/>
        <v/>
      </c>
      <c r="K108" s="48" t="str">
        <f t="shared" si="14"/>
        <v/>
      </c>
      <c r="L108" s="69" t="str">
        <f t="shared" si="15"/>
        <v/>
      </c>
      <c r="M108" s="67" t="str">
        <f t="shared" si="18"/>
        <v/>
      </c>
      <c r="N108" s="49">
        <v>100</v>
      </c>
      <c r="O108" s="28"/>
      <c r="P108" s="47" t="str">
        <f t="shared" si="19"/>
        <v/>
      </c>
      <c r="Q108" s="24" t="str">
        <f t="shared" si="20"/>
        <v/>
      </c>
      <c r="R108" s="24" t="str">
        <f>IF($L108="","",VLOOKUP(Q108,LISTAS!$F$5:$G$1006,2,0))</f>
        <v/>
      </c>
      <c r="S108" s="36" t="str">
        <f t="shared" si="21"/>
        <v/>
      </c>
      <c r="T108" s="25" t="str">
        <f t="shared" si="22"/>
        <v/>
      </c>
      <c r="U108" s="25" t="str">
        <f t="shared" si="23"/>
        <v/>
      </c>
    </row>
    <row r="111" spans="1:21" ht="32.25" customHeight="1" x14ac:dyDescent="0.25">
      <c r="A111" s="2"/>
      <c r="B111" s="146" t="s">
        <v>39</v>
      </c>
      <c r="C111" s="147"/>
      <c r="D111" s="147"/>
      <c r="E111" s="147"/>
      <c r="F111" s="147"/>
      <c r="G111" s="147"/>
      <c r="H111" s="147"/>
      <c r="I111" s="147"/>
      <c r="J111" s="147"/>
      <c r="K111" s="147"/>
      <c r="L111" s="147"/>
      <c r="M111" s="147"/>
      <c r="N111" s="147"/>
      <c r="O111" s="147"/>
      <c r="P111" s="147"/>
      <c r="Q111" s="147"/>
      <c r="R111" s="147"/>
      <c r="S111" s="147"/>
      <c r="T111" s="147"/>
      <c r="U111" s="148"/>
    </row>
    <row r="112" spans="1:21" ht="20.25" customHeight="1" x14ac:dyDescent="0.25">
      <c r="A112" s="2"/>
      <c r="B112" s="149" t="s">
        <v>21</v>
      </c>
      <c r="C112" s="150"/>
      <c r="D112" s="150"/>
      <c r="E112" s="150"/>
      <c r="F112" s="151"/>
      <c r="H112" s="11"/>
      <c r="I112" s="61"/>
      <c r="J112" s="61"/>
      <c r="K112" s="12"/>
      <c r="L112" s="13"/>
      <c r="M112" s="65"/>
      <c r="N112" s="12"/>
      <c r="O112" s="14"/>
      <c r="P112" s="152" t="s">
        <v>14</v>
      </c>
      <c r="Q112" s="153"/>
      <c r="R112" s="153"/>
      <c r="S112" s="153"/>
      <c r="T112" s="153"/>
      <c r="U112" s="154"/>
    </row>
    <row r="113" spans="2:21" s="15" customFormat="1" ht="28.5" customHeight="1" x14ac:dyDescent="0.25">
      <c r="B113" s="16" t="s">
        <v>15</v>
      </c>
      <c r="C113" s="16" t="s">
        <v>1</v>
      </c>
      <c r="D113" s="16" t="s">
        <v>26</v>
      </c>
      <c r="E113" s="16" t="s">
        <v>27</v>
      </c>
      <c r="F113" s="16" t="s">
        <v>3</v>
      </c>
      <c r="G113" s="17"/>
      <c r="H113" s="18"/>
      <c r="I113" s="62"/>
      <c r="J113" s="62"/>
      <c r="K113" s="19"/>
      <c r="L113" s="20"/>
      <c r="M113" s="66"/>
      <c r="N113" s="19"/>
      <c r="O113" s="18"/>
      <c r="P113" s="21" t="s">
        <v>4</v>
      </c>
      <c r="Q113" s="29" t="s">
        <v>15</v>
      </c>
      <c r="R113" s="29" t="s">
        <v>1</v>
      </c>
      <c r="S113" s="29" t="s">
        <v>3</v>
      </c>
      <c r="T113" s="21" t="s">
        <v>16</v>
      </c>
      <c r="U113" s="21" t="s">
        <v>17</v>
      </c>
    </row>
    <row r="114" spans="2:21" s="5" customFormat="1" ht="18.75" customHeight="1" x14ac:dyDescent="0.25">
      <c r="B114" s="26" t="s">
        <v>238</v>
      </c>
      <c r="C114" s="22" t="str">
        <f>IF(B114="","",VLOOKUP(B114,LISTAS!$F$5:$G$1006,2,0))</f>
        <v>COLÉGIO ARBOS - UNIDADE SANTO ANDRÉ</v>
      </c>
      <c r="D114" s="35">
        <v>15.7</v>
      </c>
      <c r="E114" s="35">
        <v>15.95</v>
      </c>
      <c r="F114" s="35">
        <f t="shared" ref="F114:F158" si="24">IF(D114="",IF(E114="","",SUM(D114:E114)),SUM(D114:E114))</f>
        <v>31.65</v>
      </c>
      <c r="H114" s="48">
        <f>IF(F114="","",F114+(ROW(F114)/1000))</f>
        <v>31.763999999999999</v>
      </c>
      <c r="I114" s="63" t="str">
        <f>IF($L114="","",IF(B114="","",B114))</f>
        <v>MARIA HELENA CORSINI TEODORO DA SILVA</v>
      </c>
      <c r="J114" s="63" t="str">
        <f>IF($L114="","",IF(C114="","",C114))</f>
        <v>COLÉGIO ARBOS - UNIDADE SANTO ANDRÉ</v>
      </c>
      <c r="K114" s="48">
        <f t="shared" ref="K114:K177" si="25">IF($L114="","",F114)</f>
        <v>31.65</v>
      </c>
      <c r="L114" s="69">
        <f t="shared" ref="L114:L177" si="26">H114</f>
        <v>31.763999999999999</v>
      </c>
      <c r="M114" s="67">
        <f t="shared" ref="M114:M145" si="27">IF(L114="","",LARGE($L$114:$L$213,N114))</f>
        <v>31.763999999999999</v>
      </c>
      <c r="N114" s="49">
        <v>1</v>
      </c>
      <c r="O114" s="23"/>
      <c r="P114" s="47">
        <f t="shared" ref="P114:P145" si="28">IF(S114&lt;&gt;"",_xlfn.RANK.EQ(S114,$S$114:$S$213,0),"")</f>
        <v>1</v>
      </c>
      <c r="Q114" s="24" t="str">
        <f t="shared" ref="Q114:Q145" si="29">IF($L114="","",VLOOKUP(M114,$H$114:$K$213,2,0))</f>
        <v>MARIA HELENA CORSINI TEODORO DA SILVA</v>
      </c>
      <c r="R114" s="24" t="str">
        <f>IF($L114="","",VLOOKUP(Q114,LISTAS!$F$5:$G$1006,2,0))</f>
        <v>COLÉGIO ARBOS - UNIDADE SANTO ANDRÉ</v>
      </c>
      <c r="S114" s="36">
        <f t="shared" ref="S114:S145" si="30">IF($L114="","",VLOOKUP(M114,$H$114:$K$213,4,0))</f>
        <v>31.65</v>
      </c>
      <c r="T114" s="25">
        <f>IF($P114="","",IF(S114=$U$5,"",IF($P114=1,400,IF($P114=2,340,IF($P114=3,300,IF($P114=4,280,IF($P114=5,270,IF($P114=6,260,IF($P114=7,250,IF($P114=8,240,IF($P114=9,200,IF($P114=10,200,IF($P114=11,200,IF($P114=12,200,IF($P114=13,200,IF($P114=14,200,IF($P114=15,200,IF($P114=16,200,IF($P114&gt;16,"","")))))))))))))))))))</f>
        <v>400</v>
      </c>
      <c r="U114" s="25">
        <f>IF(P114="","",IF($S$5="NÃO","",IF(S114=$U$5,"",IF(P114=1,400,IF(P114=2,340,IF(P114=3,300,IF(P114=4,280,IF(P114=5,270,IF(P114=6,260,IF(P114=7,250,IF(P114=8,240,IF(P114=9,200,IF(P114=10,200,IF(P114=11,200,IF(P114=12,200,IF(P114=13,200,IF(P114=14,200,IF(P114=15,200,IF(P114=16,200,IF(P114&gt;16,"",""))))))))))))))))))))</f>
        <v>400</v>
      </c>
    </row>
    <row r="115" spans="2:21" s="5" customFormat="1" ht="18.75" customHeight="1" x14ac:dyDescent="0.25">
      <c r="B115" s="26" t="s">
        <v>233</v>
      </c>
      <c r="C115" s="22" t="str">
        <f>IF(B115="","",VLOOKUP(B115,LISTAS!$F$5:$G$1006,2,0))</f>
        <v>COLÉGIO ARBOS - UNIDADE SANTO ANDRÉ</v>
      </c>
      <c r="D115" s="35">
        <v>15.3</v>
      </c>
      <c r="E115" s="35">
        <v>15.9</v>
      </c>
      <c r="F115" s="35">
        <f t="shared" si="24"/>
        <v>31.200000000000003</v>
      </c>
      <c r="H115" s="48">
        <f t="shared" ref="H115:H178" si="31">IF(F115="","",F115+(ROW(F115)/1000))</f>
        <v>31.315000000000001</v>
      </c>
      <c r="I115" s="63" t="str">
        <f t="shared" ref="I115:J178" si="32">IF($L115="","",IF(B115="","",B115))</f>
        <v>LAURA PRETE MUNIZ</v>
      </c>
      <c r="J115" s="63" t="str">
        <f t="shared" si="32"/>
        <v>COLÉGIO ARBOS - UNIDADE SANTO ANDRÉ</v>
      </c>
      <c r="K115" s="48">
        <f t="shared" si="25"/>
        <v>31.200000000000003</v>
      </c>
      <c r="L115" s="69">
        <f t="shared" si="26"/>
        <v>31.315000000000001</v>
      </c>
      <c r="M115" s="67">
        <f t="shared" si="27"/>
        <v>31.316000000000003</v>
      </c>
      <c r="N115" s="49">
        <v>2</v>
      </c>
      <c r="O115" s="27"/>
      <c r="P115" s="47">
        <f t="shared" si="28"/>
        <v>2</v>
      </c>
      <c r="Q115" s="24" t="str">
        <f t="shared" si="29"/>
        <v>MARIANA MATSUDA CARVALHO</v>
      </c>
      <c r="R115" s="24" t="str">
        <f>IF($L115="","",VLOOKUP(Q115,LISTAS!$F$5:$G$1006,2,0))</f>
        <v>COLÉGIO ARBOS S.C.S.</v>
      </c>
      <c r="S115" s="36">
        <f t="shared" si="30"/>
        <v>31.200000000000003</v>
      </c>
      <c r="T115" s="25">
        <f t="shared" ref="T115:T178" si="33">IF($P115="","",IF(S115=$U$5,"",IF($P115=1,400,IF($P115=2,340,IF($P115=3,300,IF($P115=4,280,IF($P115=5,270,IF($P115=6,260,IF($P115=7,250,IF($P115=8,240,IF($P115=9,200,IF($P115=10,200,IF($P115=11,200,IF($P115=12,200,IF($P115=13,200,IF($P115=14,200,IF($P115=15,200,IF($P115=16,200,IF($P115&gt;16,"","")))))))))))))))))))</f>
        <v>340</v>
      </c>
      <c r="U115" s="25">
        <f t="shared" ref="U115:U178" si="34">IF(P115="","",IF($S$5="NÃO","",IF(S115=$U$5,"",IF(P115=1,400,IF(P115=2,340,IF(P115=3,300,IF(P115=4,280,IF(P115=5,270,IF(P115=6,260,IF(P115=7,250,IF(P115=8,240,IF(P115=9,200,IF(P115=10,200,IF(P115=11,200,IF(P115=12,200,IF(P115=13,200,IF(P115=14,200,IF(P115=15,200,IF(P115=16,200,IF(P115&gt;16,"",""))))))))))))))))))))</f>
        <v>340</v>
      </c>
    </row>
    <row r="116" spans="2:21" s="5" customFormat="1" ht="18.75" customHeight="1" x14ac:dyDescent="0.3">
      <c r="B116" s="26" t="s">
        <v>406</v>
      </c>
      <c r="C116" s="22" t="str">
        <f>IF(B116="","",VLOOKUP(B116,LISTAS!$F$5:$G$1006,2,0))</f>
        <v>COLÉGIO ARBOS S.C.S.</v>
      </c>
      <c r="D116" s="35">
        <v>15.3</v>
      </c>
      <c r="E116" s="35">
        <v>15.9</v>
      </c>
      <c r="F116" s="35">
        <f t="shared" si="24"/>
        <v>31.200000000000003</v>
      </c>
      <c r="H116" s="48">
        <f t="shared" si="31"/>
        <v>31.316000000000003</v>
      </c>
      <c r="I116" s="63" t="str">
        <f t="shared" si="32"/>
        <v>MARIANA MATSUDA CARVALHO</v>
      </c>
      <c r="J116" s="63" t="str">
        <f t="shared" si="32"/>
        <v>COLÉGIO ARBOS S.C.S.</v>
      </c>
      <c r="K116" s="48">
        <f t="shared" si="25"/>
        <v>31.200000000000003</v>
      </c>
      <c r="L116" s="69">
        <f t="shared" si="26"/>
        <v>31.316000000000003</v>
      </c>
      <c r="M116" s="67">
        <f t="shared" si="27"/>
        <v>31.315000000000001</v>
      </c>
      <c r="N116" s="49">
        <v>3</v>
      </c>
      <c r="O116" s="28"/>
      <c r="P116" s="47">
        <f t="shared" si="28"/>
        <v>2</v>
      </c>
      <c r="Q116" s="24" t="str">
        <f t="shared" si="29"/>
        <v>LAURA PRETE MUNIZ</v>
      </c>
      <c r="R116" s="24" t="str">
        <f>IF($L116="","",VLOOKUP(Q116,LISTAS!$F$5:$G$1006,2,0))</f>
        <v>COLÉGIO ARBOS - UNIDADE SANTO ANDRÉ</v>
      </c>
      <c r="S116" s="36">
        <f t="shared" si="30"/>
        <v>31.200000000000003</v>
      </c>
      <c r="T116" s="25">
        <f t="shared" si="33"/>
        <v>340</v>
      </c>
      <c r="U116" s="25">
        <f t="shared" si="34"/>
        <v>340</v>
      </c>
    </row>
    <row r="117" spans="2:21" s="5" customFormat="1" ht="18.75" customHeight="1" x14ac:dyDescent="0.3">
      <c r="B117" s="26" t="s">
        <v>576</v>
      </c>
      <c r="C117" s="22" t="str">
        <f>IF(B117="","",VLOOKUP(B117,LISTAS!$F$5:$G$1006,2,0))</f>
        <v>LICEU JARDIM</v>
      </c>
      <c r="D117" s="35">
        <v>15.2</v>
      </c>
      <c r="E117" s="35">
        <v>15.9</v>
      </c>
      <c r="F117" s="35">
        <f t="shared" si="24"/>
        <v>31.1</v>
      </c>
      <c r="H117" s="48">
        <f t="shared" si="31"/>
        <v>31.217000000000002</v>
      </c>
      <c r="I117" s="63" t="str">
        <f t="shared" si="32"/>
        <v>MARINA INNOCENTE</v>
      </c>
      <c r="J117" s="63" t="str">
        <f t="shared" si="32"/>
        <v>LICEU JARDIM</v>
      </c>
      <c r="K117" s="48">
        <f t="shared" si="25"/>
        <v>31.1</v>
      </c>
      <c r="L117" s="69">
        <f t="shared" si="26"/>
        <v>31.217000000000002</v>
      </c>
      <c r="M117" s="67">
        <f t="shared" si="27"/>
        <v>31.217000000000002</v>
      </c>
      <c r="N117" s="49">
        <v>4</v>
      </c>
      <c r="O117" s="28"/>
      <c r="P117" s="47">
        <f t="shared" si="28"/>
        <v>4</v>
      </c>
      <c r="Q117" s="24" t="str">
        <f t="shared" si="29"/>
        <v>MARINA INNOCENTE</v>
      </c>
      <c r="R117" s="24" t="str">
        <f>IF($L117="","",VLOOKUP(Q117,LISTAS!$F$5:$G$1006,2,0))</f>
        <v>LICEU JARDIM</v>
      </c>
      <c r="S117" s="36">
        <f t="shared" si="30"/>
        <v>31.1</v>
      </c>
      <c r="T117" s="25">
        <f t="shared" si="33"/>
        <v>280</v>
      </c>
      <c r="U117" s="25">
        <f t="shared" si="34"/>
        <v>280</v>
      </c>
    </row>
    <row r="118" spans="2:21" s="5" customFormat="1" ht="18.75" customHeight="1" x14ac:dyDescent="0.3">
      <c r="B118" s="26" t="s">
        <v>895</v>
      </c>
      <c r="C118" s="22" t="str">
        <f>IF(B118="","",VLOOKUP(B118,LISTAS!$F$5:$G$1006,2,0))</f>
        <v>LICEU JARDIM</v>
      </c>
      <c r="D118" s="35">
        <v>15.2</v>
      </c>
      <c r="E118" s="35">
        <v>15.85</v>
      </c>
      <c r="F118" s="35">
        <f t="shared" si="24"/>
        <v>31.049999999999997</v>
      </c>
      <c r="H118" s="48">
        <f t="shared" si="31"/>
        <v>31.167999999999996</v>
      </c>
      <c r="I118" s="63" t="str">
        <f t="shared" si="32"/>
        <v>LAURA MORAES</v>
      </c>
      <c r="J118" s="63" t="str">
        <f t="shared" si="32"/>
        <v>LICEU JARDIM</v>
      </c>
      <c r="K118" s="48">
        <f t="shared" si="25"/>
        <v>31.049999999999997</v>
      </c>
      <c r="L118" s="69">
        <f t="shared" si="26"/>
        <v>31.167999999999996</v>
      </c>
      <c r="M118" s="67">
        <f t="shared" si="27"/>
        <v>31.167999999999996</v>
      </c>
      <c r="N118" s="49">
        <v>5</v>
      </c>
      <c r="O118" s="28"/>
      <c r="P118" s="47">
        <f t="shared" si="28"/>
        <v>5</v>
      </c>
      <c r="Q118" s="24" t="str">
        <f t="shared" si="29"/>
        <v>LAURA MORAES</v>
      </c>
      <c r="R118" s="24" t="str">
        <f>IF($L118="","",VLOOKUP(Q118,LISTAS!$F$5:$G$1006,2,0))</f>
        <v>LICEU JARDIM</v>
      </c>
      <c r="S118" s="36">
        <f t="shared" si="30"/>
        <v>31.049999999999997</v>
      </c>
      <c r="T118" s="25">
        <f t="shared" si="33"/>
        <v>270</v>
      </c>
      <c r="U118" s="25">
        <f t="shared" si="34"/>
        <v>270</v>
      </c>
    </row>
    <row r="119" spans="2:21" s="5" customFormat="1" ht="18.75" customHeight="1" x14ac:dyDescent="0.3">
      <c r="B119" s="26" t="s">
        <v>561</v>
      </c>
      <c r="C119" s="22" t="str">
        <f>IF(B119="","",VLOOKUP(B119,LISTAS!$F$5:$G$1006,2,0))</f>
        <v>LICEU JARDIM</v>
      </c>
      <c r="D119" s="35">
        <v>15.1</v>
      </c>
      <c r="E119" s="35">
        <v>15.8</v>
      </c>
      <c r="F119" s="35">
        <f t="shared" si="24"/>
        <v>30.9</v>
      </c>
      <c r="H119" s="48">
        <f t="shared" si="31"/>
        <v>31.018999999999998</v>
      </c>
      <c r="I119" s="63" t="str">
        <f t="shared" si="32"/>
        <v>MANUELA MARTINAZZI MASCHIO</v>
      </c>
      <c r="J119" s="63" t="str">
        <f t="shared" si="32"/>
        <v>LICEU JARDIM</v>
      </c>
      <c r="K119" s="48">
        <f t="shared" si="25"/>
        <v>30.9</v>
      </c>
      <c r="L119" s="69">
        <f t="shared" si="26"/>
        <v>31.018999999999998</v>
      </c>
      <c r="M119" s="67">
        <f t="shared" si="27"/>
        <v>31.018999999999998</v>
      </c>
      <c r="N119" s="49">
        <v>6</v>
      </c>
      <c r="O119" s="28"/>
      <c r="P119" s="47">
        <f t="shared" si="28"/>
        <v>6</v>
      </c>
      <c r="Q119" s="24" t="str">
        <f t="shared" si="29"/>
        <v>MANUELA MARTINAZZI MASCHIO</v>
      </c>
      <c r="R119" s="24" t="str">
        <f>IF($L119="","",VLOOKUP(Q119,LISTAS!$F$5:$G$1006,2,0))</f>
        <v>LICEU JARDIM</v>
      </c>
      <c r="S119" s="36">
        <f t="shared" si="30"/>
        <v>30.9</v>
      </c>
      <c r="T119" s="25">
        <f t="shared" si="33"/>
        <v>260</v>
      </c>
      <c r="U119" s="25">
        <f t="shared" si="34"/>
        <v>260</v>
      </c>
    </row>
    <row r="120" spans="2:21" s="5" customFormat="1" ht="18.75" customHeight="1" x14ac:dyDescent="0.3">
      <c r="B120" s="26" t="s">
        <v>724</v>
      </c>
      <c r="C120" s="22" t="str">
        <f>IF(B120="","",VLOOKUP(B120,LISTAS!$F$5:$G$1006,2,0))</f>
        <v>COLÉGIO ARBOS - UNIDADE SANTO ANDRÉ</v>
      </c>
      <c r="D120" s="35">
        <v>14.9</v>
      </c>
      <c r="E120" s="35">
        <v>15.92</v>
      </c>
      <c r="F120" s="35">
        <f t="shared" si="24"/>
        <v>30.82</v>
      </c>
      <c r="H120" s="48">
        <f t="shared" si="31"/>
        <v>30.94</v>
      </c>
      <c r="I120" s="63" t="str">
        <f t="shared" si="32"/>
        <v>MELISSA MOREIRA CORRÊA</v>
      </c>
      <c r="J120" s="63" t="str">
        <f t="shared" si="32"/>
        <v>COLÉGIO ARBOS - UNIDADE SANTO ANDRÉ</v>
      </c>
      <c r="K120" s="48">
        <f t="shared" si="25"/>
        <v>30.82</v>
      </c>
      <c r="L120" s="69">
        <f t="shared" si="26"/>
        <v>30.94</v>
      </c>
      <c r="M120" s="67">
        <f t="shared" si="27"/>
        <v>30.94</v>
      </c>
      <c r="N120" s="49">
        <v>7</v>
      </c>
      <c r="O120" s="28"/>
      <c r="P120" s="47">
        <f t="shared" si="28"/>
        <v>7</v>
      </c>
      <c r="Q120" s="24" t="str">
        <f t="shared" si="29"/>
        <v>MELISSA MOREIRA CORRÊA</v>
      </c>
      <c r="R120" s="24" t="str">
        <f>IF($L120="","",VLOOKUP(Q120,LISTAS!$F$5:$G$1006,2,0))</f>
        <v>COLÉGIO ARBOS - UNIDADE SANTO ANDRÉ</v>
      </c>
      <c r="S120" s="36">
        <f t="shared" si="30"/>
        <v>30.82</v>
      </c>
      <c r="T120" s="25">
        <f t="shared" si="33"/>
        <v>250</v>
      </c>
      <c r="U120" s="25">
        <f t="shared" si="34"/>
        <v>250</v>
      </c>
    </row>
    <row r="121" spans="2:21" s="5" customFormat="1" ht="18.75" customHeight="1" x14ac:dyDescent="0.3">
      <c r="B121" s="26" t="s">
        <v>242</v>
      </c>
      <c r="C121" s="22" t="str">
        <f>IF(B121="","",VLOOKUP(B121,LISTAS!$F$5:$G$1006,2,0))</f>
        <v>EXTERNATO RIO BRANCO</v>
      </c>
      <c r="D121" s="35">
        <v>15</v>
      </c>
      <c r="E121" s="35">
        <v>15.65</v>
      </c>
      <c r="F121" s="35">
        <f t="shared" si="24"/>
        <v>30.65</v>
      </c>
      <c r="H121" s="48">
        <f t="shared" si="31"/>
        <v>30.770999999999997</v>
      </c>
      <c r="I121" s="63" t="str">
        <f t="shared" si="32"/>
        <v>HELENA SAES LEITE</v>
      </c>
      <c r="J121" s="63" t="str">
        <f t="shared" si="32"/>
        <v>EXTERNATO RIO BRANCO</v>
      </c>
      <c r="K121" s="48">
        <f t="shared" si="25"/>
        <v>30.65</v>
      </c>
      <c r="L121" s="69">
        <f t="shared" si="26"/>
        <v>30.770999999999997</v>
      </c>
      <c r="M121" s="67">
        <f t="shared" si="27"/>
        <v>30.770999999999997</v>
      </c>
      <c r="N121" s="49">
        <v>8</v>
      </c>
      <c r="O121" s="28"/>
      <c r="P121" s="47">
        <f t="shared" si="28"/>
        <v>8</v>
      </c>
      <c r="Q121" s="24" t="str">
        <f t="shared" si="29"/>
        <v>HELENA SAES LEITE</v>
      </c>
      <c r="R121" s="24" t="str">
        <f>IF($L121="","",VLOOKUP(Q121,LISTAS!$F$5:$G$1006,2,0))</f>
        <v>EXTERNATO RIO BRANCO</v>
      </c>
      <c r="S121" s="36">
        <f t="shared" si="30"/>
        <v>30.65</v>
      </c>
      <c r="T121" s="25">
        <f t="shared" si="33"/>
        <v>240</v>
      </c>
      <c r="U121" s="25">
        <f t="shared" si="34"/>
        <v>240</v>
      </c>
    </row>
    <row r="122" spans="2:21" s="5" customFormat="1" ht="18.75" customHeight="1" x14ac:dyDescent="0.3">
      <c r="B122" s="26" t="s">
        <v>782</v>
      </c>
      <c r="C122" s="22" t="str">
        <f>IF(B122="","",VLOOKUP(B122,LISTAS!$F$5:$G$1006,2,0))</f>
        <v>LICEU JARDIM</v>
      </c>
      <c r="D122" s="35">
        <v>15</v>
      </c>
      <c r="E122" s="35">
        <v>15.6</v>
      </c>
      <c r="F122" s="35">
        <f t="shared" si="24"/>
        <v>30.6</v>
      </c>
      <c r="H122" s="48">
        <f t="shared" si="31"/>
        <v>30.722000000000001</v>
      </c>
      <c r="I122" s="63" t="str">
        <f t="shared" si="32"/>
        <v>MARIA EDUARDA SOUSA SILVA</v>
      </c>
      <c r="J122" s="63" t="str">
        <f t="shared" si="32"/>
        <v>LICEU JARDIM</v>
      </c>
      <c r="K122" s="48">
        <f t="shared" si="25"/>
        <v>30.6</v>
      </c>
      <c r="L122" s="69">
        <f t="shared" si="26"/>
        <v>30.722000000000001</v>
      </c>
      <c r="M122" s="67">
        <f t="shared" si="27"/>
        <v>30.722000000000001</v>
      </c>
      <c r="N122" s="49">
        <v>9</v>
      </c>
      <c r="O122" s="28"/>
      <c r="P122" s="47">
        <f t="shared" si="28"/>
        <v>9</v>
      </c>
      <c r="Q122" s="24" t="str">
        <f t="shared" si="29"/>
        <v>MARIA EDUARDA SOUSA SILVA</v>
      </c>
      <c r="R122" s="24" t="str">
        <f>IF($L122="","",VLOOKUP(Q122,LISTAS!$F$5:$G$1006,2,0))</f>
        <v>LICEU JARDIM</v>
      </c>
      <c r="S122" s="36">
        <f t="shared" si="30"/>
        <v>30.6</v>
      </c>
      <c r="T122" s="25">
        <f t="shared" si="33"/>
        <v>200</v>
      </c>
      <c r="U122" s="25">
        <f t="shared" si="34"/>
        <v>200</v>
      </c>
    </row>
    <row r="123" spans="2:21" s="5" customFormat="1" ht="18.75" customHeight="1" x14ac:dyDescent="0.3">
      <c r="B123" s="26" t="s">
        <v>239</v>
      </c>
      <c r="C123" s="22" t="str">
        <f>IF(B123="","",VLOOKUP(B123,LISTAS!$F$5:$G$1006,2,0))</f>
        <v>EXTERNATO RIO BRANCO</v>
      </c>
      <c r="D123" s="35">
        <v>14.6</v>
      </c>
      <c r="E123" s="35">
        <v>15.9</v>
      </c>
      <c r="F123" s="35">
        <f t="shared" si="24"/>
        <v>30.5</v>
      </c>
      <c r="H123" s="48">
        <f t="shared" si="31"/>
        <v>30.623000000000001</v>
      </c>
      <c r="I123" s="63" t="str">
        <f t="shared" si="32"/>
        <v>ALICE GOZZI DE FREITAS</v>
      </c>
      <c r="J123" s="63" t="str">
        <f t="shared" si="32"/>
        <v>EXTERNATO RIO BRANCO</v>
      </c>
      <c r="K123" s="48">
        <f t="shared" si="25"/>
        <v>30.5</v>
      </c>
      <c r="L123" s="69">
        <f t="shared" si="26"/>
        <v>30.623000000000001</v>
      </c>
      <c r="M123" s="67">
        <f t="shared" si="27"/>
        <v>30.623000000000001</v>
      </c>
      <c r="N123" s="49">
        <v>10</v>
      </c>
      <c r="O123" s="28"/>
      <c r="P123" s="47">
        <f t="shared" si="28"/>
        <v>10</v>
      </c>
      <c r="Q123" s="24" t="str">
        <f t="shared" si="29"/>
        <v>ALICE GOZZI DE FREITAS</v>
      </c>
      <c r="R123" s="24" t="str">
        <f>IF($L123="","",VLOOKUP(Q123,LISTAS!$F$5:$G$1006,2,0))</f>
        <v>EXTERNATO RIO BRANCO</v>
      </c>
      <c r="S123" s="36">
        <f t="shared" si="30"/>
        <v>30.5</v>
      </c>
      <c r="T123" s="25">
        <f t="shared" si="33"/>
        <v>200</v>
      </c>
      <c r="U123" s="25">
        <f t="shared" si="34"/>
        <v>200</v>
      </c>
    </row>
    <row r="124" spans="2:21" s="5" customFormat="1" ht="18.75" customHeight="1" x14ac:dyDescent="0.3">
      <c r="B124" s="26" t="s">
        <v>781</v>
      </c>
      <c r="C124" s="22" t="str">
        <f>IF(B124="","",VLOOKUP(B124,LISTAS!$F$5:$G$1006,2,0))</f>
        <v>LICEU JARDIM</v>
      </c>
      <c r="D124" s="35">
        <v>14.9</v>
      </c>
      <c r="E124" s="35">
        <v>15.5</v>
      </c>
      <c r="F124" s="35">
        <f t="shared" si="24"/>
        <v>30.4</v>
      </c>
      <c r="H124" s="48">
        <f t="shared" si="31"/>
        <v>30.523999999999997</v>
      </c>
      <c r="I124" s="63" t="str">
        <f t="shared" si="32"/>
        <v>MARIA CLARA CASSANTI SOUZA</v>
      </c>
      <c r="J124" s="63" t="str">
        <f t="shared" si="32"/>
        <v>LICEU JARDIM</v>
      </c>
      <c r="K124" s="48">
        <f t="shared" si="25"/>
        <v>30.4</v>
      </c>
      <c r="L124" s="69">
        <f t="shared" si="26"/>
        <v>30.523999999999997</v>
      </c>
      <c r="M124" s="67">
        <f t="shared" si="27"/>
        <v>30.523999999999997</v>
      </c>
      <c r="N124" s="49">
        <v>11</v>
      </c>
      <c r="O124" s="28"/>
      <c r="P124" s="47">
        <f t="shared" si="28"/>
        <v>11</v>
      </c>
      <c r="Q124" s="24" t="str">
        <f t="shared" si="29"/>
        <v>MARIA CLARA CASSANTI SOUZA</v>
      </c>
      <c r="R124" s="24" t="str">
        <f>IF($L124="","",VLOOKUP(Q124,LISTAS!$F$5:$G$1006,2,0))</f>
        <v>LICEU JARDIM</v>
      </c>
      <c r="S124" s="36">
        <f t="shared" si="30"/>
        <v>30.4</v>
      </c>
      <c r="T124" s="25">
        <f t="shared" si="33"/>
        <v>200</v>
      </c>
      <c r="U124" s="25">
        <f t="shared" si="34"/>
        <v>200</v>
      </c>
    </row>
    <row r="125" spans="2:21" s="5" customFormat="1" ht="18.75" customHeight="1" x14ac:dyDescent="0.3">
      <c r="B125" s="26" t="s">
        <v>559</v>
      </c>
      <c r="C125" s="22" t="str">
        <f>IF(B125="","",VLOOKUP(B125,LISTAS!$F$5:$G$1006,2,0))</f>
        <v>LICEU JARDIM</v>
      </c>
      <c r="D125" s="35">
        <v>14.6</v>
      </c>
      <c r="E125" s="35">
        <v>15.75</v>
      </c>
      <c r="F125" s="35">
        <f t="shared" si="24"/>
        <v>30.35</v>
      </c>
      <c r="H125" s="48">
        <f t="shared" si="31"/>
        <v>30.475000000000001</v>
      </c>
      <c r="I125" s="63" t="str">
        <f t="shared" si="32"/>
        <v>MANUELA DO AMARAL COSTA DE SOUZA</v>
      </c>
      <c r="J125" s="63" t="str">
        <f t="shared" si="32"/>
        <v>LICEU JARDIM</v>
      </c>
      <c r="K125" s="48">
        <f t="shared" si="25"/>
        <v>30.35</v>
      </c>
      <c r="L125" s="69">
        <f t="shared" si="26"/>
        <v>30.475000000000001</v>
      </c>
      <c r="M125" s="67">
        <f t="shared" si="27"/>
        <v>30.475000000000001</v>
      </c>
      <c r="N125" s="49">
        <v>12</v>
      </c>
      <c r="O125" s="28"/>
      <c r="P125" s="47">
        <f t="shared" si="28"/>
        <v>12</v>
      </c>
      <c r="Q125" s="24" t="str">
        <f t="shared" si="29"/>
        <v>MANUELA DO AMARAL COSTA DE SOUZA</v>
      </c>
      <c r="R125" s="24" t="str">
        <f>IF($L125="","",VLOOKUP(Q125,LISTAS!$F$5:$G$1006,2,0))</f>
        <v>LICEU JARDIM</v>
      </c>
      <c r="S125" s="36">
        <f t="shared" si="30"/>
        <v>30.35</v>
      </c>
      <c r="T125" s="25">
        <f t="shared" si="33"/>
        <v>200</v>
      </c>
      <c r="U125" s="25">
        <f t="shared" si="34"/>
        <v>200</v>
      </c>
    </row>
    <row r="126" spans="2:21" s="5" customFormat="1" ht="18.75" customHeight="1" x14ac:dyDescent="0.3">
      <c r="B126" s="26" t="s">
        <v>259</v>
      </c>
      <c r="C126" s="22" t="str">
        <f>IF(B126="","",VLOOKUP(B126,LISTAS!$F$5:$G$1006,2,0))</f>
        <v>GRUPO FÊNIX DE EDUCAÇÃO</v>
      </c>
      <c r="D126" s="35">
        <v>14.8</v>
      </c>
      <c r="E126" s="35">
        <v>15.5</v>
      </c>
      <c r="F126" s="35">
        <f t="shared" si="24"/>
        <v>30.3</v>
      </c>
      <c r="H126" s="48">
        <f t="shared" si="31"/>
        <v>30.426000000000002</v>
      </c>
      <c r="I126" s="63" t="str">
        <f t="shared" si="32"/>
        <v>RAICA PIRES PESSOA</v>
      </c>
      <c r="J126" s="63" t="str">
        <f t="shared" si="32"/>
        <v>GRUPO FÊNIX DE EDUCAÇÃO</v>
      </c>
      <c r="K126" s="48">
        <f t="shared" si="25"/>
        <v>30.3</v>
      </c>
      <c r="L126" s="69">
        <f t="shared" si="26"/>
        <v>30.426000000000002</v>
      </c>
      <c r="M126" s="67">
        <f t="shared" si="27"/>
        <v>30.426999999999996</v>
      </c>
      <c r="N126" s="49">
        <v>13</v>
      </c>
      <c r="O126" s="28"/>
      <c r="P126" s="47">
        <f t="shared" si="28"/>
        <v>14</v>
      </c>
      <c r="Q126" s="24" t="str">
        <f t="shared" si="29"/>
        <v>MARIANA AKEMI MATSUMURA</v>
      </c>
      <c r="R126" s="24" t="str">
        <f>IF($L126="","",VLOOKUP(Q126,LISTAS!$F$5:$G$1006,2,0))</f>
        <v>COLÉGIO ARBOS - UNIDADE SANTO ANDRÉ</v>
      </c>
      <c r="S126" s="36">
        <f t="shared" si="30"/>
        <v>30.299999999999997</v>
      </c>
      <c r="T126" s="25">
        <f t="shared" si="33"/>
        <v>200</v>
      </c>
      <c r="U126" s="25">
        <f t="shared" si="34"/>
        <v>200</v>
      </c>
    </row>
    <row r="127" spans="2:21" s="5" customFormat="1" ht="18.75" customHeight="1" x14ac:dyDescent="0.3">
      <c r="B127" s="26" t="s">
        <v>723</v>
      </c>
      <c r="C127" s="22" t="str">
        <f>IF(B127="","",VLOOKUP(B127,LISTAS!$F$5:$G$1006,2,0))</f>
        <v>COLÉGIO ARBOS - UNIDADE SANTO ANDRÉ</v>
      </c>
      <c r="D127" s="35">
        <v>15.2</v>
      </c>
      <c r="E127" s="35">
        <v>15.1</v>
      </c>
      <c r="F127" s="35">
        <f t="shared" si="24"/>
        <v>30.299999999999997</v>
      </c>
      <c r="H127" s="48">
        <f t="shared" si="31"/>
        <v>30.426999999999996</v>
      </c>
      <c r="I127" s="63" t="str">
        <f t="shared" si="32"/>
        <v>MARIANA AKEMI MATSUMURA</v>
      </c>
      <c r="J127" s="63" t="str">
        <f t="shared" si="32"/>
        <v>COLÉGIO ARBOS - UNIDADE SANTO ANDRÉ</v>
      </c>
      <c r="K127" s="48">
        <f t="shared" si="25"/>
        <v>30.299999999999997</v>
      </c>
      <c r="L127" s="69">
        <f t="shared" si="26"/>
        <v>30.426999999999996</v>
      </c>
      <c r="M127" s="67">
        <f t="shared" si="27"/>
        <v>30.426000000000002</v>
      </c>
      <c r="N127" s="49">
        <v>14</v>
      </c>
      <c r="O127" s="28"/>
      <c r="P127" s="47">
        <f t="shared" si="28"/>
        <v>13</v>
      </c>
      <c r="Q127" s="24" t="str">
        <f t="shared" si="29"/>
        <v>RAICA PIRES PESSOA</v>
      </c>
      <c r="R127" s="24" t="str">
        <f>IF($L127="","",VLOOKUP(Q127,LISTAS!$F$5:$G$1006,2,0))</f>
        <v>GRUPO FÊNIX DE EDUCAÇÃO</v>
      </c>
      <c r="S127" s="36">
        <f t="shared" si="30"/>
        <v>30.3</v>
      </c>
      <c r="T127" s="25">
        <f t="shared" si="33"/>
        <v>200</v>
      </c>
      <c r="U127" s="25">
        <f t="shared" si="34"/>
        <v>200</v>
      </c>
    </row>
    <row r="128" spans="2:21" s="5" customFormat="1" ht="18.75" customHeight="1" x14ac:dyDescent="0.3">
      <c r="B128" s="26" t="s">
        <v>240</v>
      </c>
      <c r="C128" s="22" t="str">
        <f>IF(B128="","",VLOOKUP(B128,LISTAS!$F$5:$G$1006,2,0))</f>
        <v>EXTERNATO RIO BRANCO</v>
      </c>
      <c r="D128" s="35">
        <v>14.8</v>
      </c>
      <c r="E128" s="35">
        <v>15.4</v>
      </c>
      <c r="F128" s="35">
        <f t="shared" si="24"/>
        <v>30.200000000000003</v>
      </c>
      <c r="H128" s="48">
        <f t="shared" si="31"/>
        <v>30.328000000000003</v>
      </c>
      <c r="I128" s="63" t="str">
        <f t="shared" si="32"/>
        <v>ANA CLARA COSTA DOS SANTOS</v>
      </c>
      <c r="J128" s="63" t="str">
        <f t="shared" si="32"/>
        <v>EXTERNATO RIO BRANCO</v>
      </c>
      <c r="K128" s="48">
        <f t="shared" si="25"/>
        <v>30.200000000000003</v>
      </c>
      <c r="L128" s="69">
        <f t="shared" si="26"/>
        <v>30.328000000000003</v>
      </c>
      <c r="M128" s="67">
        <f t="shared" si="27"/>
        <v>30.332000000000001</v>
      </c>
      <c r="N128" s="49">
        <v>15</v>
      </c>
      <c r="O128" s="28"/>
      <c r="P128" s="47">
        <f t="shared" si="28"/>
        <v>16</v>
      </c>
      <c r="Q128" s="24" t="str">
        <f t="shared" si="29"/>
        <v>VALENTINA TIAGO</v>
      </c>
      <c r="R128" s="24" t="str">
        <f>IF($L128="","",VLOOKUP(Q128,LISTAS!$F$5:$G$1006,2,0))</f>
        <v>EXTERNATO RIO BRANCO</v>
      </c>
      <c r="S128" s="36">
        <f t="shared" si="30"/>
        <v>30.2</v>
      </c>
      <c r="T128" s="25">
        <f t="shared" si="33"/>
        <v>200</v>
      </c>
      <c r="U128" s="25">
        <f t="shared" si="34"/>
        <v>200</v>
      </c>
    </row>
    <row r="129" spans="2:21" s="5" customFormat="1" ht="18.75" customHeight="1" x14ac:dyDescent="0.3">
      <c r="B129" s="26" t="s">
        <v>260</v>
      </c>
      <c r="C129" s="22" t="str">
        <f>IF(B129="","",VLOOKUP(B129,LISTAS!$F$5:$G$1006,2,0))</f>
        <v>IEBURIX -SBC</v>
      </c>
      <c r="D129" s="35">
        <v>14.6</v>
      </c>
      <c r="E129" s="35">
        <v>15.6</v>
      </c>
      <c r="F129" s="35">
        <f t="shared" si="24"/>
        <v>30.2</v>
      </c>
      <c r="H129" s="48">
        <f t="shared" si="31"/>
        <v>30.329000000000001</v>
      </c>
      <c r="I129" s="63" t="str">
        <f t="shared" si="32"/>
        <v>CATARINA GALLO</v>
      </c>
      <c r="J129" s="63" t="str">
        <f t="shared" si="32"/>
        <v>IEBURIX -SBC</v>
      </c>
      <c r="K129" s="48">
        <f t="shared" si="25"/>
        <v>30.2</v>
      </c>
      <c r="L129" s="69">
        <f t="shared" si="26"/>
        <v>30.329000000000001</v>
      </c>
      <c r="M129" s="67">
        <f t="shared" si="27"/>
        <v>30.331</v>
      </c>
      <c r="N129" s="49">
        <v>16</v>
      </c>
      <c r="O129" s="28"/>
      <c r="P129" s="47">
        <f t="shared" si="28"/>
        <v>16</v>
      </c>
      <c r="Q129" s="24" t="str">
        <f t="shared" si="29"/>
        <v>MIRIAM CAMAROSANI GOUVEA GONÇALVES DA SILVA</v>
      </c>
      <c r="R129" s="24" t="str">
        <f>IF($L129="","",VLOOKUP(Q129,LISTAS!$F$5:$G$1006,2,0))</f>
        <v>EXTERNATO RIO BRANCO</v>
      </c>
      <c r="S129" s="36">
        <f t="shared" si="30"/>
        <v>30.2</v>
      </c>
      <c r="T129" s="25">
        <f t="shared" si="33"/>
        <v>200</v>
      </c>
      <c r="U129" s="25">
        <f t="shared" si="34"/>
        <v>200</v>
      </c>
    </row>
    <row r="130" spans="2:21" s="5" customFormat="1" ht="18.75" customHeight="1" x14ac:dyDescent="0.3">
      <c r="B130" s="26" t="s">
        <v>244</v>
      </c>
      <c r="C130" s="22" t="str">
        <f>IF(B130="","",VLOOKUP(B130,LISTAS!$F$5:$G$1006,2,0))</f>
        <v>EXTERNATO RIO BRANCO</v>
      </c>
      <c r="D130" s="35">
        <v>14.7</v>
      </c>
      <c r="E130" s="35">
        <v>15.5</v>
      </c>
      <c r="F130" s="35">
        <f t="shared" si="24"/>
        <v>30.2</v>
      </c>
      <c r="H130" s="48">
        <f t="shared" si="31"/>
        <v>30.33</v>
      </c>
      <c r="I130" s="63" t="str">
        <f t="shared" si="32"/>
        <v>ISADORA VALENTINA DOS SANTOS</v>
      </c>
      <c r="J130" s="63" t="str">
        <f t="shared" si="32"/>
        <v>EXTERNATO RIO BRANCO</v>
      </c>
      <c r="K130" s="48">
        <f t="shared" si="25"/>
        <v>30.2</v>
      </c>
      <c r="L130" s="69">
        <f t="shared" si="26"/>
        <v>30.33</v>
      </c>
      <c r="M130" s="67">
        <f t="shared" si="27"/>
        <v>30.33</v>
      </c>
      <c r="N130" s="49">
        <v>17</v>
      </c>
      <c r="O130" s="28"/>
      <c r="P130" s="47">
        <f t="shared" si="28"/>
        <v>16</v>
      </c>
      <c r="Q130" s="24" t="str">
        <f t="shared" si="29"/>
        <v>ISADORA VALENTINA DOS SANTOS</v>
      </c>
      <c r="R130" s="24" t="str">
        <f>IF($L130="","",VLOOKUP(Q130,LISTAS!$F$5:$G$1006,2,0))</f>
        <v>EXTERNATO RIO BRANCO</v>
      </c>
      <c r="S130" s="36">
        <f t="shared" si="30"/>
        <v>30.2</v>
      </c>
      <c r="T130" s="25">
        <f t="shared" si="33"/>
        <v>200</v>
      </c>
      <c r="U130" s="25">
        <f t="shared" si="34"/>
        <v>200</v>
      </c>
    </row>
    <row r="131" spans="2:21" s="5" customFormat="1" ht="18.75" customHeight="1" x14ac:dyDescent="0.3">
      <c r="B131" s="26" t="s">
        <v>252</v>
      </c>
      <c r="C131" s="22" t="str">
        <f>IF(B131="","",VLOOKUP(B131,LISTAS!$F$5:$G$1006,2,0))</f>
        <v>EXTERNATO RIO BRANCO</v>
      </c>
      <c r="D131" s="35">
        <v>14.6</v>
      </c>
      <c r="E131" s="35">
        <v>15.6</v>
      </c>
      <c r="F131" s="35">
        <f t="shared" si="24"/>
        <v>30.2</v>
      </c>
      <c r="H131" s="48">
        <f t="shared" si="31"/>
        <v>30.331</v>
      </c>
      <c r="I131" s="63" t="str">
        <f t="shared" si="32"/>
        <v>MIRIAM CAMAROSANI GOUVEA GONÇALVES DA SILVA</v>
      </c>
      <c r="J131" s="63" t="str">
        <f t="shared" si="32"/>
        <v>EXTERNATO RIO BRANCO</v>
      </c>
      <c r="K131" s="48">
        <f t="shared" si="25"/>
        <v>30.2</v>
      </c>
      <c r="L131" s="69">
        <f t="shared" si="26"/>
        <v>30.331</v>
      </c>
      <c r="M131" s="67">
        <f t="shared" si="27"/>
        <v>30.329000000000001</v>
      </c>
      <c r="N131" s="49">
        <v>18</v>
      </c>
      <c r="O131" s="28"/>
      <c r="P131" s="47">
        <f t="shared" si="28"/>
        <v>16</v>
      </c>
      <c r="Q131" s="24" t="str">
        <f t="shared" si="29"/>
        <v>CATARINA GALLO</v>
      </c>
      <c r="R131" s="24" t="str">
        <f>IF($L131="","",VLOOKUP(Q131,LISTAS!$F$5:$G$1006,2,0))</f>
        <v>IEBURIX -SBC</v>
      </c>
      <c r="S131" s="36">
        <f t="shared" si="30"/>
        <v>30.2</v>
      </c>
      <c r="T131" s="25">
        <f t="shared" si="33"/>
        <v>200</v>
      </c>
      <c r="U131" s="25">
        <f t="shared" si="34"/>
        <v>200</v>
      </c>
    </row>
    <row r="132" spans="2:21" s="5" customFormat="1" ht="18.75" customHeight="1" x14ac:dyDescent="0.3">
      <c r="B132" s="26" t="s">
        <v>254</v>
      </c>
      <c r="C132" s="22" t="str">
        <f>IF(B132="","",VLOOKUP(B132,LISTAS!$F$5:$G$1006,2,0))</f>
        <v>EXTERNATO RIO BRANCO</v>
      </c>
      <c r="D132" s="35">
        <v>14.5</v>
      </c>
      <c r="E132" s="35">
        <v>15.7</v>
      </c>
      <c r="F132" s="35">
        <f t="shared" si="24"/>
        <v>30.2</v>
      </c>
      <c r="H132" s="48">
        <f t="shared" si="31"/>
        <v>30.332000000000001</v>
      </c>
      <c r="I132" s="63" t="str">
        <f t="shared" si="32"/>
        <v>VALENTINA TIAGO</v>
      </c>
      <c r="J132" s="63" t="str">
        <f t="shared" si="32"/>
        <v>EXTERNATO RIO BRANCO</v>
      </c>
      <c r="K132" s="48">
        <f t="shared" si="25"/>
        <v>30.2</v>
      </c>
      <c r="L132" s="69">
        <f t="shared" si="26"/>
        <v>30.332000000000001</v>
      </c>
      <c r="M132" s="67">
        <f t="shared" si="27"/>
        <v>30.328000000000003</v>
      </c>
      <c r="N132" s="49">
        <v>19</v>
      </c>
      <c r="O132" s="28"/>
      <c r="P132" s="47">
        <f t="shared" si="28"/>
        <v>15</v>
      </c>
      <c r="Q132" s="24" t="str">
        <f t="shared" si="29"/>
        <v>ANA CLARA COSTA DOS SANTOS</v>
      </c>
      <c r="R132" s="24" t="str">
        <f>IF($L132="","",VLOOKUP(Q132,LISTAS!$F$5:$G$1006,2,0))</f>
        <v>EXTERNATO RIO BRANCO</v>
      </c>
      <c r="S132" s="36">
        <f t="shared" si="30"/>
        <v>30.200000000000003</v>
      </c>
      <c r="T132" s="25">
        <f t="shared" si="33"/>
        <v>200</v>
      </c>
      <c r="U132" s="25">
        <f t="shared" si="34"/>
        <v>200</v>
      </c>
    </row>
    <row r="133" spans="2:21" s="5" customFormat="1" ht="18.75" customHeight="1" x14ac:dyDescent="0.3">
      <c r="B133" s="26" t="s">
        <v>780</v>
      </c>
      <c r="C133" s="22" t="str">
        <f>IF(B133="","",VLOOKUP(B133,LISTAS!$F$5:$G$1006,2,0))</f>
        <v>LICEU JARDIM</v>
      </c>
      <c r="D133" s="35">
        <v>14.5</v>
      </c>
      <c r="E133" s="35">
        <v>15.4</v>
      </c>
      <c r="F133" s="35">
        <f t="shared" si="24"/>
        <v>29.9</v>
      </c>
      <c r="H133" s="48">
        <f t="shared" si="31"/>
        <v>30.032999999999998</v>
      </c>
      <c r="I133" s="63" t="str">
        <f t="shared" si="32"/>
        <v>LUÍSA FORNAZIER GOMES</v>
      </c>
      <c r="J133" s="63" t="str">
        <f t="shared" si="32"/>
        <v>LICEU JARDIM</v>
      </c>
      <c r="K133" s="48">
        <f t="shared" si="25"/>
        <v>29.9</v>
      </c>
      <c r="L133" s="69">
        <f t="shared" si="26"/>
        <v>30.032999999999998</v>
      </c>
      <c r="M133" s="67">
        <f t="shared" si="27"/>
        <v>30.032999999999998</v>
      </c>
      <c r="N133" s="49">
        <v>20</v>
      </c>
      <c r="O133" s="28"/>
      <c r="P133" s="47">
        <f t="shared" si="28"/>
        <v>20</v>
      </c>
      <c r="Q133" s="24" t="str">
        <f t="shared" si="29"/>
        <v>LUÍSA FORNAZIER GOMES</v>
      </c>
      <c r="R133" s="24" t="str">
        <f>IF($L133="","",VLOOKUP(Q133,LISTAS!$F$5:$G$1006,2,0))</f>
        <v>LICEU JARDIM</v>
      </c>
      <c r="S133" s="36">
        <f t="shared" si="30"/>
        <v>29.9</v>
      </c>
      <c r="T133" s="25" t="str">
        <f t="shared" si="33"/>
        <v/>
      </c>
      <c r="U133" s="25" t="str">
        <f t="shared" si="34"/>
        <v/>
      </c>
    </row>
    <row r="134" spans="2:21" ht="16.5" x14ac:dyDescent="0.3">
      <c r="B134" s="26" t="s">
        <v>892</v>
      </c>
      <c r="C134" s="22" t="str">
        <f>IF(B134="","",VLOOKUP(B134,LISTAS!$F$5:$G$1006,2,0))</f>
        <v>EXTERNATO RIO BRANCO</v>
      </c>
      <c r="D134" s="35">
        <v>14.3</v>
      </c>
      <c r="E134" s="35">
        <v>15.55</v>
      </c>
      <c r="F134" s="35">
        <f t="shared" si="24"/>
        <v>29.85</v>
      </c>
      <c r="G134" s="5"/>
      <c r="H134" s="48">
        <f t="shared" si="31"/>
        <v>29.984000000000002</v>
      </c>
      <c r="I134" s="63" t="str">
        <f t="shared" si="32"/>
        <v>MARIA FERNANDA ANDRULES</v>
      </c>
      <c r="J134" s="63" t="str">
        <f t="shared" si="32"/>
        <v>EXTERNATO RIO BRANCO</v>
      </c>
      <c r="K134" s="48">
        <f t="shared" si="25"/>
        <v>29.85</v>
      </c>
      <c r="L134" s="69">
        <f t="shared" si="26"/>
        <v>29.984000000000002</v>
      </c>
      <c r="M134" s="67">
        <f t="shared" si="27"/>
        <v>29.984000000000002</v>
      </c>
      <c r="N134" s="49">
        <v>21</v>
      </c>
      <c r="O134" s="28"/>
      <c r="P134" s="47">
        <f t="shared" si="28"/>
        <v>21</v>
      </c>
      <c r="Q134" s="24" t="str">
        <f t="shared" si="29"/>
        <v>MARIA FERNANDA ANDRULES</v>
      </c>
      <c r="R134" s="24" t="str">
        <f>IF($L134="","",VLOOKUP(Q134,LISTAS!$F$5:$G$1006,2,0))</f>
        <v>EXTERNATO RIO BRANCO</v>
      </c>
      <c r="S134" s="36">
        <f t="shared" si="30"/>
        <v>29.85</v>
      </c>
      <c r="T134" s="25" t="str">
        <f t="shared" si="33"/>
        <v/>
      </c>
      <c r="U134" s="25" t="str">
        <f t="shared" si="34"/>
        <v/>
      </c>
    </row>
    <row r="135" spans="2:21" ht="16.5" x14ac:dyDescent="0.3">
      <c r="B135" s="26" t="s">
        <v>266</v>
      </c>
      <c r="C135" s="22" t="str">
        <f>IF(B135="","",VLOOKUP(B135,LISTAS!$F$5:$G$1006,2,0))</f>
        <v>PEN LIFE</v>
      </c>
      <c r="D135" s="35">
        <v>14.5</v>
      </c>
      <c r="E135" s="35">
        <v>15.3</v>
      </c>
      <c r="F135" s="35">
        <f t="shared" si="24"/>
        <v>29.8</v>
      </c>
      <c r="G135" s="5"/>
      <c r="H135" s="48">
        <f t="shared" si="31"/>
        <v>29.935000000000002</v>
      </c>
      <c r="I135" s="63" t="str">
        <f t="shared" si="32"/>
        <v>JÚLIA ZORZIM OSAKI</v>
      </c>
      <c r="J135" s="63" t="str">
        <f t="shared" si="32"/>
        <v>PEN LIFE</v>
      </c>
      <c r="K135" s="48">
        <f t="shared" si="25"/>
        <v>29.8</v>
      </c>
      <c r="L135" s="69">
        <f t="shared" si="26"/>
        <v>29.935000000000002</v>
      </c>
      <c r="M135" s="67">
        <f t="shared" si="27"/>
        <v>29.935000000000002</v>
      </c>
      <c r="N135" s="49">
        <v>22</v>
      </c>
      <c r="O135" s="28"/>
      <c r="P135" s="47">
        <f t="shared" si="28"/>
        <v>22</v>
      </c>
      <c r="Q135" s="24" t="str">
        <f t="shared" si="29"/>
        <v>JÚLIA ZORZIM OSAKI</v>
      </c>
      <c r="R135" s="24" t="str">
        <f>IF($L135="","",VLOOKUP(Q135,LISTAS!$F$5:$G$1006,2,0))</f>
        <v>PEN LIFE</v>
      </c>
      <c r="S135" s="36">
        <f t="shared" si="30"/>
        <v>29.8</v>
      </c>
      <c r="T135" s="25" t="str">
        <f t="shared" si="33"/>
        <v/>
      </c>
      <c r="U135" s="25" t="str">
        <f t="shared" si="34"/>
        <v/>
      </c>
    </row>
    <row r="136" spans="2:21" ht="16.5" x14ac:dyDescent="0.3">
      <c r="B136" s="26" t="s">
        <v>245</v>
      </c>
      <c r="C136" s="22" t="str">
        <f>IF(B136="","",VLOOKUP(B136,LISTAS!$F$5:$G$1006,2,0))</f>
        <v>EXTERNATO RIO BRANCO</v>
      </c>
      <c r="D136" s="35">
        <v>14.45</v>
      </c>
      <c r="E136" s="35">
        <v>15.3</v>
      </c>
      <c r="F136" s="35">
        <f t="shared" si="24"/>
        <v>29.75</v>
      </c>
      <c r="G136" s="5"/>
      <c r="H136" s="48">
        <f t="shared" si="31"/>
        <v>29.885999999999999</v>
      </c>
      <c r="I136" s="63" t="str">
        <f t="shared" si="32"/>
        <v>LARA BRAGA MIRALHAS</v>
      </c>
      <c r="J136" s="63" t="str">
        <f t="shared" si="32"/>
        <v>EXTERNATO RIO BRANCO</v>
      </c>
      <c r="K136" s="48">
        <f t="shared" si="25"/>
        <v>29.75</v>
      </c>
      <c r="L136" s="69">
        <f t="shared" si="26"/>
        <v>29.885999999999999</v>
      </c>
      <c r="M136" s="67">
        <f t="shared" si="27"/>
        <v>29.885999999999999</v>
      </c>
      <c r="N136" s="49">
        <v>23</v>
      </c>
      <c r="O136" s="28"/>
      <c r="P136" s="47">
        <f t="shared" si="28"/>
        <v>23</v>
      </c>
      <c r="Q136" s="24" t="str">
        <f t="shared" si="29"/>
        <v>LARA BRAGA MIRALHAS</v>
      </c>
      <c r="R136" s="24" t="str">
        <f>IF($L136="","",VLOOKUP(Q136,LISTAS!$F$5:$G$1006,2,0))</f>
        <v>EXTERNATO RIO BRANCO</v>
      </c>
      <c r="S136" s="36">
        <f t="shared" si="30"/>
        <v>29.75</v>
      </c>
      <c r="T136" s="25" t="str">
        <f t="shared" si="33"/>
        <v/>
      </c>
      <c r="U136" s="25" t="str">
        <f t="shared" si="34"/>
        <v/>
      </c>
    </row>
    <row r="137" spans="2:21" ht="16.5" x14ac:dyDescent="0.3">
      <c r="B137" s="26" t="s">
        <v>722</v>
      </c>
      <c r="C137" s="22" t="str">
        <f>IF(B137="","",VLOOKUP(B137,LISTAS!$F$5:$G$1006,2,0))</f>
        <v>COLÉGIO ARBOS - UNIDADE SANTO ANDRÉ</v>
      </c>
      <c r="D137" s="35">
        <v>14.4</v>
      </c>
      <c r="E137" s="35">
        <v>15.3</v>
      </c>
      <c r="F137" s="35">
        <f t="shared" si="24"/>
        <v>29.700000000000003</v>
      </c>
      <c r="G137" s="5"/>
      <c r="H137" s="48">
        <f t="shared" si="31"/>
        <v>29.837000000000003</v>
      </c>
      <c r="I137" s="63" t="str">
        <f t="shared" si="32"/>
        <v>MARIA FERNANDA CUNHA DE LIMA BENINE</v>
      </c>
      <c r="J137" s="63" t="str">
        <f t="shared" si="32"/>
        <v>COLÉGIO ARBOS - UNIDADE SANTO ANDRÉ</v>
      </c>
      <c r="K137" s="48">
        <f t="shared" si="25"/>
        <v>29.700000000000003</v>
      </c>
      <c r="L137" s="69">
        <f t="shared" si="26"/>
        <v>29.837000000000003</v>
      </c>
      <c r="M137" s="67">
        <f t="shared" si="27"/>
        <v>29.837000000000003</v>
      </c>
      <c r="N137" s="49">
        <v>24</v>
      </c>
      <c r="O137" s="28"/>
      <c r="P137" s="47">
        <f t="shared" si="28"/>
        <v>24</v>
      </c>
      <c r="Q137" s="24" t="str">
        <f t="shared" si="29"/>
        <v>MARIA FERNANDA CUNHA DE LIMA BENINE</v>
      </c>
      <c r="R137" s="24" t="str">
        <f>IF($L137="","",VLOOKUP(Q137,LISTAS!$F$5:$G$1006,2,0))</f>
        <v>COLÉGIO ARBOS - UNIDADE SANTO ANDRÉ</v>
      </c>
      <c r="S137" s="36">
        <f t="shared" si="30"/>
        <v>29.700000000000003</v>
      </c>
      <c r="T137" s="25" t="str">
        <f t="shared" si="33"/>
        <v/>
      </c>
      <c r="U137" s="25" t="str">
        <f t="shared" si="34"/>
        <v/>
      </c>
    </row>
    <row r="138" spans="2:21" ht="16.5" x14ac:dyDescent="0.3">
      <c r="B138" s="26" t="s">
        <v>799</v>
      </c>
      <c r="C138" s="22" t="str">
        <f>IF(B138="","",VLOOKUP(B138,LISTAS!$F$5:$G$1006,2,0))</f>
        <v>ARBOS S.B.C.</v>
      </c>
      <c r="D138" s="35">
        <v>14.4</v>
      </c>
      <c r="E138" s="35">
        <v>15.2</v>
      </c>
      <c r="F138" s="35">
        <f t="shared" si="24"/>
        <v>29.6</v>
      </c>
      <c r="G138" s="5"/>
      <c r="H138" s="48">
        <f t="shared" si="31"/>
        <v>29.738000000000003</v>
      </c>
      <c r="I138" s="63" t="str">
        <f t="shared" si="32"/>
        <v>MARIA FERNANDA</v>
      </c>
      <c r="J138" s="63" t="str">
        <f t="shared" si="32"/>
        <v>ARBOS S.B.C.</v>
      </c>
      <c r="K138" s="48">
        <f t="shared" si="25"/>
        <v>29.6</v>
      </c>
      <c r="L138" s="69">
        <f t="shared" si="26"/>
        <v>29.738000000000003</v>
      </c>
      <c r="M138" s="67">
        <f t="shared" si="27"/>
        <v>29.740000000000002</v>
      </c>
      <c r="N138" s="49">
        <v>25</v>
      </c>
      <c r="O138" s="28"/>
      <c r="P138" s="47">
        <f t="shared" si="28"/>
        <v>25</v>
      </c>
      <c r="Q138" s="24" t="str">
        <f t="shared" si="29"/>
        <v>LUISA MARQUES MATOS</v>
      </c>
      <c r="R138" s="24" t="str">
        <f>IF($L138="","",VLOOKUP(Q138,LISTAS!$F$5:$G$1006,2,0))</f>
        <v>EXTERNATO RIO BRANCO</v>
      </c>
      <c r="S138" s="36">
        <f t="shared" si="30"/>
        <v>29.6</v>
      </c>
      <c r="T138" s="25" t="str">
        <f t="shared" si="33"/>
        <v/>
      </c>
      <c r="U138" s="25" t="str">
        <f t="shared" si="34"/>
        <v/>
      </c>
    </row>
    <row r="139" spans="2:21" ht="16.5" x14ac:dyDescent="0.3">
      <c r="B139" s="26" t="s">
        <v>264</v>
      </c>
      <c r="C139" s="22" t="str">
        <f>IF(B139="","",VLOOKUP(B139,LISTAS!$F$5:$G$1006,2,0))</f>
        <v>PEN LIFE</v>
      </c>
      <c r="D139" s="35">
        <v>14.1</v>
      </c>
      <c r="E139" s="35">
        <v>15.5</v>
      </c>
      <c r="F139" s="35">
        <f t="shared" si="24"/>
        <v>29.6</v>
      </c>
      <c r="G139" s="5"/>
      <c r="H139" s="48">
        <f t="shared" si="31"/>
        <v>29.739000000000001</v>
      </c>
      <c r="I139" s="63" t="str">
        <f t="shared" si="32"/>
        <v>ISABELA SILVA MORAES DE ALBUQUERQUE</v>
      </c>
      <c r="J139" s="63" t="str">
        <f t="shared" si="32"/>
        <v>PEN LIFE</v>
      </c>
      <c r="K139" s="48">
        <f t="shared" si="25"/>
        <v>29.6</v>
      </c>
      <c r="L139" s="69">
        <f t="shared" si="26"/>
        <v>29.739000000000001</v>
      </c>
      <c r="M139" s="67">
        <f t="shared" si="27"/>
        <v>29.739000000000001</v>
      </c>
      <c r="N139" s="49">
        <v>26</v>
      </c>
      <c r="O139" s="28"/>
      <c r="P139" s="47">
        <f t="shared" si="28"/>
        <v>25</v>
      </c>
      <c r="Q139" s="24" t="str">
        <f t="shared" si="29"/>
        <v>ISABELA SILVA MORAES DE ALBUQUERQUE</v>
      </c>
      <c r="R139" s="24" t="str">
        <f>IF($L139="","",VLOOKUP(Q139,LISTAS!$F$5:$G$1006,2,0))</f>
        <v>PEN LIFE</v>
      </c>
      <c r="S139" s="36">
        <f t="shared" si="30"/>
        <v>29.6</v>
      </c>
      <c r="T139" s="25" t="str">
        <f t="shared" si="33"/>
        <v/>
      </c>
      <c r="U139" s="25" t="str">
        <f t="shared" si="34"/>
        <v/>
      </c>
    </row>
    <row r="140" spans="2:21" ht="16.5" x14ac:dyDescent="0.3">
      <c r="B140" s="26" t="s">
        <v>249</v>
      </c>
      <c r="C140" s="22" t="str">
        <f>IF(B140="","",VLOOKUP(B140,LISTAS!$F$5:$G$1006,2,0))</f>
        <v>EXTERNATO RIO BRANCO</v>
      </c>
      <c r="D140" s="35">
        <v>14.4</v>
      </c>
      <c r="E140" s="35">
        <v>15.2</v>
      </c>
      <c r="F140" s="35">
        <f t="shared" si="24"/>
        <v>29.6</v>
      </c>
      <c r="G140" s="5"/>
      <c r="H140" s="48">
        <f t="shared" si="31"/>
        <v>29.740000000000002</v>
      </c>
      <c r="I140" s="63" t="str">
        <f t="shared" si="32"/>
        <v>LUISA MARQUES MATOS</v>
      </c>
      <c r="J140" s="63" t="str">
        <f t="shared" si="32"/>
        <v>EXTERNATO RIO BRANCO</v>
      </c>
      <c r="K140" s="48">
        <f t="shared" si="25"/>
        <v>29.6</v>
      </c>
      <c r="L140" s="69">
        <f t="shared" si="26"/>
        <v>29.740000000000002</v>
      </c>
      <c r="M140" s="67">
        <f t="shared" si="27"/>
        <v>29.738000000000003</v>
      </c>
      <c r="N140" s="49">
        <v>27</v>
      </c>
      <c r="O140" s="28"/>
      <c r="P140" s="47">
        <f t="shared" si="28"/>
        <v>25</v>
      </c>
      <c r="Q140" s="24" t="str">
        <f t="shared" si="29"/>
        <v>MARIA FERNANDA</v>
      </c>
      <c r="R140" s="24" t="str">
        <f>IF($L140="","",VLOOKUP(Q140,LISTAS!$F$5:$G$1006,2,0))</f>
        <v>ARBOS S.B.C.</v>
      </c>
      <c r="S140" s="36">
        <f t="shared" si="30"/>
        <v>29.6</v>
      </c>
      <c r="T140" s="25" t="str">
        <f t="shared" si="33"/>
        <v/>
      </c>
      <c r="U140" s="25" t="str">
        <f t="shared" si="34"/>
        <v/>
      </c>
    </row>
    <row r="141" spans="2:21" ht="16.5" x14ac:dyDescent="0.3">
      <c r="B141" s="26" t="s">
        <v>891</v>
      </c>
      <c r="C141" s="22" t="str">
        <f>IF(B141="","",VLOOKUP(B141,LISTAS!$F$5:$G$1006,2,0))</f>
        <v>EXTERNATO RIO BRANCO</v>
      </c>
      <c r="D141" s="35">
        <v>14.2</v>
      </c>
      <c r="E141" s="35">
        <v>15.3</v>
      </c>
      <c r="F141" s="35">
        <f t="shared" si="24"/>
        <v>29.5</v>
      </c>
      <c r="G141" s="5"/>
      <c r="H141" s="48">
        <f t="shared" si="31"/>
        <v>29.640999999999998</v>
      </c>
      <c r="I141" s="63" t="str">
        <f t="shared" si="32"/>
        <v>BARBARA FERNANDES</v>
      </c>
      <c r="J141" s="63" t="str">
        <f t="shared" si="32"/>
        <v>EXTERNATO RIO BRANCO</v>
      </c>
      <c r="K141" s="48">
        <f t="shared" si="25"/>
        <v>29.5</v>
      </c>
      <c r="L141" s="69">
        <f t="shared" si="26"/>
        <v>29.640999999999998</v>
      </c>
      <c r="M141" s="67">
        <f t="shared" si="27"/>
        <v>29.640999999999998</v>
      </c>
      <c r="N141" s="49">
        <v>28</v>
      </c>
      <c r="O141" s="28"/>
      <c r="P141" s="47">
        <f t="shared" si="28"/>
        <v>28</v>
      </c>
      <c r="Q141" s="24" t="str">
        <f t="shared" si="29"/>
        <v>BARBARA FERNANDES</v>
      </c>
      <c r="R141" s="24" t="str">
        <f>IF($L141="","",VLOOKUP(Q141,LISTAS!$F$5:$G$1006,2,0))</f>
        <v>EXTERNATO RIO BRANCO</v>
      </c>
      <c r="S141" s="36">
        <f t="shared" si="30"/>
        <v>29.5</v>
      </c>
      <c r="T141" s="25" t="str">
        <f t="shared" si="33"/>
        <v/>
      </c>
      <c r="U141" s="25" t="str">
        <f t="shared" si="34"/>
        <v/>
      </c>
    </row>
    <row r="142" spans="2:21" ht="16.5" x14ac:dyDescent="0.3">
      <c r="B142" s="26" t="s">
        <v>893</v>
      </c>
      <c r="C142" s="22" t="str">
        <f>IF(B142="","",VLOOKUP(B142,LISTAS!$F$5:$G$1006,2,0))</f>
        <v>IEBURIX -SBC</v>
      </c>
      <c r="D142" s="35">
        <v>14</v>
      </c>
      <c r="E142" s="35">
        <v>15.4</v>
      </c>
      <c r="F142" s="35">
        <f t="shared" si="24"/>
        <v>29.4</v>
      </c>
      <c r="G142" s="5"/>
      <c r="H142" s="48">
        <f t="shared" si="31"/>
        <v>29.541999999999998</v>
      </c>
      <c r="I142" s="63" t="str">
        <f t="shared" si="32"/>
        <v>ALICE MUNHOZ</v>
      </c>
      <c r="J142" s="63" t="str">
        <f t="shared" si="32"/>
        <v>IEBURIX -SBC</v>
      </c>
      <c r="K142" s="48">
        <f t="shared" si="25"/>
        <v>29.4</v>
      </c>
      <c r="L142" s="69">
        <f t="shared" si="26"/>
        <v>29.541999999999998</v>
      </c>
      <c r="M142" s="67">
        <f t="shared" si="27"/>
        <v>29.541999999999998</v>
      </c>
      <c r="N142" s="49">
        <v>29</v>
      </c>
      <c r="O142" s="28"/>
      <c r="P142" s="47">
        <f t="shared" si="28"/>
        <v>29</v>
      </c>
      <c r="Q142" s="24" t="str">
        <f t="shared" si="29"/>
        <v>ALICE MUNHOZ</v>
      </c>
      <c r="R142" s="24" t="str">
        <f>IF($L142="","",VLOOKUP(Q142,LISTAS!$F$5:$G$1006,2,0))</f>
        <v>IEBURIX -SBC</v>
      </c>
      <c r="S142" s="36">
        <f t="shared" si="30"/>
        <v>29.4</v>
      </c>
      <c r="T142" s="25" t="str">
        <f t="shared" si="33"/>
        <v/>
      </c>
      <c r="U142" s="25" t="str">
        <f t="shared" si="34"/>
        <v/>
      </c>
    </row>
    <row r="143" spans="2:21" ht="16.5" x14ac:dyDescent="0.3">
      <c r="B143" s="26" t="s">
        <v>258</v>
      </c>
      <c r="C143" s="22" t="str">
        <f>IF(B143="","",VLOOKUP(B143,LISTAS!$F$5:$G$1006,2,0))</f>
        <v>GRUPO FÊNIX DE EDUCAÇÃO</v>
      </c>
      <c r="D143" s="35">
        <v>14.3</v>
      </c>
      <c r="E143" s="35">
        <v>14.8</v>
      </c>
      <c r="F143" s="35">
        <f t="shared" si="24"/>
        <v>29.1</v>
      </c>
      <c r="G143" s="5"/>
      <c r="H143" s="48">
        <f t="shared" si="31"/>
        <v>29.243000000000002</v>
      </c>
      <c r="I143" s="63" t="str">
        <f t="shared" si="32"/>
        <v>MARIA EDUARDA DIAZ FRANCO</v>
      </c>
      <c r="J143" s="63" t="str">
        <f t="shared" si="32"/>
        <v>GRUPO FÊNIX DE EDUCAÇÃO</v>
      </c>
      <c r="K143" s="48">
        <f t="shared" si="25"/>
        <v>29.1</v>
      </c>
      <c r="L143" s="69">
        <f t="shared" si="26"/>
        <v>29.243000000000002</v>
      </c>
      <c r="M143" s="67">
        <f t="shared" si="27"/>
        <v>29.243000000000002</v>
      </c>
      <c r="N143" s="49">
        <v>30</v>
      </c>
      <c r="O143" s="28"/>
      <c r="P143" s="47">
        <f t="shared" si="28"/>
        <v>30</v>
      </c>
      <c r="Q143" s="24" t="str">
        <f t="shared" si="29"/>
        <v>MARIA EDUARDA DIAZ FRANCO</v>
      </c>
      <c r="R143" s="24" t="str">
        <f>IF($L143="","",VLOOKUP(Q143,LISTAS!$F$5:$G$1006,2,0))</f>
        <v>GRUPO FÊNIX DE EDUCAÇÃO</v>
      </c>
      <c r="S143" s="36">
        <f t="shared" si="30"/>
        <v>29.1</v>
      </c>
      <c r="T143" s="25" t="str">
        <f t="shared" si="33"/>
        <v/>
      </c>
      <c r="U143" s="25" t="str">
        <f t="shared" si="34"/>
        <v/>
      </c>
    </row>
    <row r="144" spans="2:21" ht="16.5" x14ac:dyDescent="0.3">
      <c r="B144" s="26" t="s">
        <v>783</v>
      </c>
      <c r="C144" s="22" t="str">
        <f>IF(B144="","",VLOOKUP(B144,LISTAS!$F$5:$G$1006,2,0))</f>
        <v>LICEU JARDIM</v>
      </c>
      <c r="D144" s="35">
        <v>14.95</v>
      </c>
      <c r="E144" s="35">
        <v>13.5</v>
      </c>
      <c r="F144" s="35">
        <f t="shared" si="24"/>
        <v>28.45</v>
      </c>
      <c r="G144" s="5"/>
      <c r="H144" s="48">
        <f t="shared" si="31"/>
        <v>28.593999999999998</v>
      </c>
      <c r="I144" s="63" t="str">
        <f t="shared" si="32"/>
        <v>SOFIA ROMEIRO BUENO</v>
      </c>
      <c r="J144" s="63" t="str">
        <f t="shared" si="32"/>
        <v>LICEU JARDIM</v>
      </c>
      <c r="K144" s="48">
        <f t="shared" si="25"/>
        <v>28.45</v>
      </c>
      <c r="L144" s="69">
        <f t="shared" si="26"/>
        <v>28.593999999999998</v>
      </c>
      <c r="M144" s="67">
        <f t="shared" si="27"/>
        <v>28.593999999999998</v>
      </c>
      <c r="N144" s="49">
        <v>31</v>
      </c>
      <c r="O144" s="28"/>
      <c r="P144" s="47">
        <f t="shared" si="28"/>
        <v>31</v>
      </c>
      <c r="Q144" s="24" t="str">
        <f t="shared" si="29"/>
        <v>SOFIA ROMEIRO BUENO</v>
      </c>
      <c r="R144" s="24" t="str">
        <f>IF($L144="","",VLOOKUP(Q144,LISTAS!$F$5:$G$1006,2,0))</f>
        <v>LICEU JARDIM</v>
      </c>
      <c r="S144" s="36">
        <f t="shared" si="30"/>
        <v>28.45</v>
      </c>
      <c r="T144" s="25" t="str">
        <f t="shared" si="33"/>
        <v/>
      </c>
      <c r="U144" s="25" t="str">
        <f t="shared" si="34"/>
        <v/>
      </c>
    </row>
    <row r="145" spans="2:21" ht="16.5" x14ac:dyDescent="0.3">
      <c r="B145" s="26" t="s">
        <v>729</v>
      </c>
      <c r="C145" s="22" t="str">
        <f>IF(B145="","",VLOOKUP(B145,LISTAS!$F$5:$G$1006,2,0))</f>
        <v>GRUPO FÊNIX DE EDUCAÇÃO</v>
      </c>
      <c r="D145" s="35">
        <v>13.5</v>
      </c>
      <c r="E145" s="35">
        <v>14.9</v>
      </c>
      <c r="F145" s="35">
        <f t="shared" si="24"/>
        <v>28.4</v>
      </c>
      <c r="G145" s="5"/>
      <c r="H145" s="48">
        <f t="shared" si="31"/>
        <v>28.544999999999998</v>
      </c>
      <c r="I145" s="63" t="str">
        <f t="shared" si="32"/>
        <v>ALICE REZENDE ARRUZZO VIEIRA</v>
      </c>
      <c r="J145" s="63" t="str">
        <f t="shared" si="32"/>
        <v>GRUPO FÊNIX DE EDUCAÇÃO</v>
      </c>
      <c r="K145" s="48">
        <f t="shared" si="25"/>
        <v>28.4</v>
      </c>
      <c r="L145" s="69">
        <f t="shared" si="26"/>
        <v>28.544999999999998</v>
      </c>
      <c r="M145" s="67">
        <f t="shared" si="27"/>
        <v>28.544999999999998</v>
      </c>
      <c r="N145" s="49">
        <v>32</v>
      </c>
      <c r="O145" s="28"/>
      <c r="P145" s="47">
        <f t="shared" si="28"/>
        <v>32</v>
      </c>
      <c r="Q145" s="24" t="str">
        <f t="shared" si="29"/>
        <v>ALICE REZENDE ARRUZZO VIEIRA</v>
      </c>
      <c r="R145" s="24" t="str">
        <f>IF($L145="","",VLOOKUP(Q145,LISTAS!$F$5:$G$1006,2,0))</f>
        <v>GRUPO FÊNIX DE EDUCAÇÃO</v>
      </c>
      <c r="S145" s="36">
        <f t="shared" si="30"/>
        <v>28.4</v>
      </c>
      <c r="T145" s="25" t="str">
        <f t="shared" si="33"/>
        <v/>
      </c>
      <c r="U145" s="25" t="str">
        <f t="shared" si="34"/>
        <v/>
      </c>
    </row>
    <row r="146" spans="2:21" ht="16.5" x14ac:dyDescent="0.3">
      <c r="B146" s="26" t="s">
        <v>237</v>
      </c>
      <c r="C146" s="22" t="str">
        <f>IF(B146="","",VLOOKUP(B146,LISTAS!$F$5:$G$1006,2,0))</f>
        <v>COLÉGIO ARBOS - UNIDADE SANTO ANDRÉ</v>
      </c>
      <c r="D146" s="35">
        <v>14.5</v>
      </c>
      <c r="E146" s="35">
        <v>13.1</v>
      </c>
      <c r="F146" s="35">
        <f t="shared" si="24"/>
        <v>27.6</v>
      </c>
      <c r="G146" s="5"/>
      <c r="H146" s="48">
        <f t="shared" si="31"/>
        <v>27.746000000000002</v>
      </c>
      <c r="I146" s="63" t="str">
        <f t="shared" si="32"/>
        <v>MARIA FERNANDA ALLEVATO FRASON</v>
      </c>
      <c r="J146" s="63" t="str">
        <f t="shared" si="32"/>
        <v>COLÉGIO ARBOS - UNIDADE SANTO ANDRÉ</v>
      </c>
      <c r="K146" s="48">
        <f t="shared" si="25"/>
        <v>27.6</v>
      </c>
      <c r="L146" s="69">
        <f t="shared" si="26"/>
        <v>27.746000000000002</v>
      </c>
      <c r="M146" s="67">
        <f t="shared" ref="M146:M177" si="35">IF(L146="","",LARGE($L$114:$L$213,N146))</f>
        <v>27.957999999999998</v>
      </c>
      <c r="N146" s="49">
        <v>33</v>
      </c>
      <c r="O146" s="28"/>
      <c r="P146" s="47">
        <f t="shared" ref="P146:P177" si="36">IF(S146&lt;&gt;"",_xlfn.RANK.EQ(S146,$S$114:$S$213,0),"")</f>
        <v>33</v>
      </c>
      <c r="Q146" s="24" t="str">
        <f t="shared" ref="Q146:Q177" si="37">IF($L146="","",VLOOKUP(M146,$H$114:$K$213,2,0))</f>
        <v>HELENA FORTURETI</v>
      </c>
      <c r="R146" s="24" t="str">
        <f>IF($L146="","",VLOOKUP(Q146,LISTAS!$F$5:$G$1006,2,0))</f>
        <v>ARBOS S.B.C.</v>
      </c>
      <c r="S146" s="36">
        <f t="shared" ref="S146:S177" si="38">IF($L146="","",VLOOKUP(M146,$H$114:$K$213,4,0))</f>
        <v>27.799999999999997</v>
      </c>
      <c r="T146" s="25" t="str">
        <f t="shared" si="33"/>
        <v/>
      </c>
      <c r="U146" s="25" t="str">
        <f t="shared" si="34"/>
        <v/>
      </c>
    </row>
    <row r="147" spans="2:21" ht="16.5" x14ac:dyDescent="0.3">
      <c r="B147" s="26" t="s">
        <v>248</v>
      </c>
      <c r="C147" s="22" t="str">
        <f>IF(B147="","",VLOOKUP(B147,LISTAS!$F$5:$G$1006,2,0))</f>
        <v>EXTERNATO RIO BRANCO</v>
      </c>
      <c r="D147" s="35">
        <v>13.9</v>
      </c>
      <c r="E147" s="35">
        <v>13.2</v>
      </c>
      <c r="F147" s="35">
        <f t="shared" si="24"/>
        <v>27.1</v>
      </c>
      <c r="G147" s="5"/>
      <c r="H147" s="48">
        <f t="shared" si="31"/>
        <v>27.247</v>
      </c>
      <c r="I147" s="63" t="str">
        <f t="shared" si="32"/>
        <v>LORENA PANDOLFO BELICIA</v>
      </c>
      <c r="J147" s="63" t="str">
        <f t="shared" si="32"/>
        <v>EXTERNATO RIO BRANCO</v>
      </c>
      <c r="K147" s="48">
        <f t="shared" si="25"/>
        <v>27.1</v>
      </c>
      <c r="L147" s="69">
        <f t="shared" si="26"/>
        <v>27.247</v>
      </c>
      <c r="M147" s="67">
        <f t="shared" si="35"/>
        <v>27.746000000000002</v>
      </c>
      <c r="N147" s="49">
        <v>34</v>
      </c>
      <c r="O147" s="28"/>
      <c r="P147" s="47">
        <f t="shared" si="36"/>
        <v>34</v>
      </c>
      <c r="Q147" s="24" t="str">
        <f t="shared" si="37"/>
        <v>MARIA FERNANDA ALLEVATO FRASON</v>
      </c>
      <c r="R147" s="24" t="str">
        <f>IF($L147="","",VLOOKUP(Q147,LISTAS!$F$5:$G$1006,2,0))</f>
        <v>COLÉGIO ARBOS - UNIDADE SANTO ANDRÉ</v>
      </c>
      <c r="S147" s="36">
        <f t="shared" si="38"/>
        <v>27.6</v>
      </c>
      <c r="T147" s="25" t="str">
        <f t="shared" si="33"/>
        <v/>
      </c>
      <c r="U147" s="25" t="str">
        <f t="shared" si="34"/>
        <v/>
      </c>
    </row>
    <row r="148" spans="2:21" ht="16.5" x14ac:dyDescent="0.3">
      <c r="B148" s="26" t="s">
        <v>822</v>
      </c>
      <c r="C148" s="22" t="str">
        <f>IF(B148="","",VLOOKUP(B148,LISTAS!$F$5:$G$1006,2,0))</f>
        <v>COLÉGIO ARBOS S.C.S.</v>
      </c>
      <c r="D148" s="35">
        <v>13.6</v>
      </c>
      <c r="E148" s="35">
        <v>13.4</v>
      </c>
      <c r="F148" s="35">
        <f t="shared" si="24"/>
        <v>27</v>
      </c>
      <c r="G148" s="5"/>
      <c r="H148" s="48">
        <f t="shared" si="31"/>
        <v>27.148</v>
      </c>
      <c r="I148" s="63" t="str">
        <f t="shared" si="32"/>
        <v>SOPHIA GOLÇALVES SOUTO MENDONÇA</v>
      </c>
      <c r="J148" s="63" t="str">
        <f t="shared" si="32"/>
        <v>COLÉGIO ARBOS S.C.S.</v>
      </c>
      <c r="K148" s="48">
        <f t="shared" si="25"/>
        <v>27</v>
      </c>
      <c r="L148" s="69">
        <f t="shared" si="26"/>
        <v>27.148</v>
      </c>
      <c r="M148" s="67">
        <f t="shared" si="35"/>
        <v>27.247</v>
      </c>
      <c r="N148" s="49">
        <v>35</v>
      </c>
      <c r="O148" s="28"/>
      <c r="P148" s="47">
        <f t="shared" si="36"/>
        <v>35</v>
      </c>
      <c r="Q148" s="24" t="str">
        <f t="shared" si="37"/>
        <v>LORENA PANDOLFO BELICIA</v>
      </c>
      <c r="R148" s="24" t="str">
        <f>IF($L148="","",VLOOKUP(Q148,LISTAS!$F$5:$G$1006,2,0))</f>
        <v>EXTERNATO RIO BRANCO</v>
      </c>
      <c r="S148" s="36">
        <f t="shared" si="38"/>
        <v>27.1</v>
      </c>
      <c r="T148" s="25" t="str">
        <f t="shared" si="33"/>
        <v/>
      </c>
      <c r="U148" s="25" t="str">
        <f t="shared" si="34"/>
        <v/>
      </c>
    </row>
    <row r="149" spans="2:21" ht="16.5" x14ac:dyDescent="0.3">
      <c r="B149" s="26" t="s">
        <v>849</v>
      </c>
      <c r="C149" s="22" t="str">
        <f>IF(B149="","",VLOOKUP(B149,LISTAS!$F$5:$G$1006,2,0))</f>
        <v>EXTERNATO RIO BRANCO</v>
      </c>
      <c r="D149" s="35">
        <v>12.8</v>
      </c>
      <c r="E149" s="35">
        <v>13.8</v>
      </c>
      <c r="F149" s="35">
        <f t="shared" si="24"/>
        <v>26.6</v>
      </c>
      <c r="G149" s="5"/>
      <c r="H149" s="48">
        <f t="shared" si="31"/>
        <v>26.749000000000002</v>
      </c>
      <c r="I149" s="63" t="str">
        <f t="shared" si="32"/>
        <v>NICOLE FIOR</v>
      </c>
      <c r="J149" s="63" t="str">
        <f t="shared" si="32"/>
        <v>EXTERNATO RIO BRANCO</v>
      </c>
      <c r="K149" s="48">
        <f t="shared" si="25"/>
        <v>26.6</v>
      </c>
      <c r="L149" s="69">
        <f t="shared" si="26"/>
        <v>26.749000000000002</v>
      </c>
      <c r="M149" s="67">
        <f t="shared" si="35"/>
        <v>27.148</v>
      </c>
      <c r="N149" s="49">
        <v>36</v>
      </c>
      <c r="O149" s="28"/>
      <c r="P149" s="47">
        <f t="shared" si="36"/>
        <v>36</v>
      </c>
      <c r="Q149" s="24" t="str">
        <f t="shared" si="37"/>
        <v>SOPHIA GOLÇALVES SOUTO MENDONÇA</v>
      </c>
      <c r="R149" s="24" t="str">
        <f>IF($L149="","",VLOOKUP(Q149,LISTAS!$F$5:$G$1006,2,0))</f>
        <v>COLÉGIO ARBOS S.C.S.</v>
      </c>
      <c r="S149" s="36">
        <f t="shared" si="38"/>
        <v>27</v>
      </c>
      <c r="T149" s="25" t="str">
        <f t="shared" si="33"/>
        <v/>
      </c>
      <c r="U149" s="25" t="str">
        <f t="shared" si="34"/>
        <v/>
      </c>
    </row>
    <row r="150" spans="2:21" ht="16.5" x14ac:dyDescent="0.3">
      <c r="B150" s="26" t="s">
        <v>407</v>
      </c>
      <c r="C150" s="22" t="str">
        <f>IF(B150="","",VLOOKUP(B150,LISTAS!$F$5:$G$1006,2,0))</f>
        <v>COLÉGIO ARBOS S.C.S.</v>
      </c>
      <c r="D150" s="35">
        <v>13.2</v>
      </c>
      <c r="E150" s="35">
        <v>13.1</v>
      </c>
      <c r="F150" s="35">
        <f t="shared" si="24"/>
        <v>26.299999999999997</v>
      </c>
      <c r="G150" s="5"/>
      <c r="H150" s="48">
        <f t="shared" si="31"/>
        <v>26.449999999999996</v>
      </c>
      <c r="I150" s="63" t="str">
        <f t="shared" si="32"/>
        <v>FERNANDA MONTENEGRO PIZARRO</v>
      </c>
      <c r="J150" s="63" t="str">
        <f t="shared" si="32"/>
        <v>COLÉGIO ARBOS S.C.S.</v>
      </c>
      <c r="K150" s="48">
        <f t="shared" si="25"/>
        <v>26.299999999999997</v>
      </c>
      <c r="L150" s="69">
        <f t="shared" si="26"/>
        <v>26.449999999999996</v>
      </c>
      <c r="M150" s="67">
        <f t="shared" si="35"/>
        <v>26.749000000000002</v>
      </c>
      <c r="N150" s="49">
        <v>37</v>
      </c>
      <c r="O150" s="28"/>
      <c r="P150" s="47">
        <f t="shared" si="36"/>
        <v>37</v>
      </c>
      <c r="Q150" s="24" t="str">
        <f t="shared" si="37"/>
        <v>NICOLE FIOR</v>
      </c>
      <c r="R150" s="24" t="str">
        <f>IF($L150="","",VLOOKUP(Q150,LISTAS!$F$5:$G$1006,2,0))</f>
        <v>EXTERNATO RIO BRANCO</v>
      </c>
      <c r="S150" s="36">
        <f t="shared" si="38"/>
        <v>26.6</v>
      </c>
      <c r="T150" s="25" t="str">
        <f t="shared" si="33"/>
        <v/>
      </c>
      <c r="U150" s="25" t="str">
        <f t="shared" si="34"/>
        <v/>
      </c>
    </row>
    <row r="151" spans="2:21" ht="16.5" x14ac:dyDescent="0.3">
      <c r="B151" s="26" t="s">
        <v>263</v>
      </c>
      <c r="C151" s="22" t="str">
        <f>IF(B151="","",VLOOKUP(B151,LISTAS!$F$5:$G$1006,2,0))</f>
        <v>PEN LIFE</v>
      </c>
      <c r="D151" s="35">
        <v>13.1</v>
      </c>
      <c r="E151" s="35">
        <v>12</v>
      </c>
      <c r="F151" s="35">
        <f t="shared" si="24"/>
        <v>25.1</v>
      </c>
      <c r="G151" s="5"/>
      <c r="H151" s="48">
        <f t="shared" si="31"/>
        <v>25.251000000000001</v>
      </c>
      <c r="I151" s="63" t="str">
        <f t="shared" si="32"/>
        <v>FERNANDA CURI GALDIERI</v>
      </c>
      <c r="J151" s="63" t="str">
        <f t="shared" si="32"/>
        <v>PEN LIFE</v>
      </c>
      <c r="K151" s="48">
        <f t="shared" si="25"/>
        <v>25.1</v>
      </c>
      <c r="L151" s="69">
        <f t="shared" si="26"/>
        <v>25.251000000000001</v>
      </c>
      <c r="M151" s="67">
        <f t="shared" si="35"/>
        <v>26.449999999999996</v>
      </c>
      <c r="N151" s="49">
        <v>38</v>
      </c>
      <c r="O151" s="28"/>
      <c r="P151" s="47">
        <f t="shared" si="36"/>
        <v>38</v>
      </c>
      <c r="Q151" s="24" t="str">
        <f t="shared" si="37"/>
        <v>FERNANDA MONTENEGRO PIZARRO</v>
      </c>
      <c r="R151" s="24" t="str">
        <f>IF($L151="","",VLOOKUP(Q151,LISTAS!$F$5:$G$1006,2,0))</f>
        <v>COLÉGIO ARBOS S.C.S.</v>
      </c>
      <c r="S151" s="36">
        <f t="shared" si="38"/>
        <v>26.299999999999997</v>
      </c>
      <c r="T151" s="25" t="str">
        <f t="shared" si="33"/>
        <v/>
      </c>
      <c r="U151" s="25" t="str">
        <f t="shared" si="34"/>
        <v/>
      </c>
    </row>
    <row r="152" spans="2:21" ht="16.5" x14ac:dyDescent="0.3">
      <c r="B152" s="26" t="s">
        <v>823</v>
      </c>
      <c r="C152" s="22" t="str">
        <f>IF(B152="","",VLOOKUP(B152,LISTAS!$F$5:$G$1006,2,0))</f>
        <v>COLÉGIO ARBOS S.C.S.</v>
      </c>
      <c r="D152" s="35">
        <v>0</v>
      </c>
      <c r="E152" s="35">
        <v>0</v>
      </c>
      <c r="F152" s="35">
        <f t="shared" si="24"/>
        <v>0</v>
      </c>
      <c r="G152" s="5"/>
      <c r="H152" s="48">
        <f t="shared" si="31"/>
        <v>0.152</v>
      </c>
      <c r="I152" s="63" t="str">
        <f t="shared" si="32"/>
        <v>HELENA BACHEGA SANTOS</v>
      </c>
      <c r="J152" s="63" t="str">
        <f t="shared" si="32"/>
        <v>COLÉGIO ARBOS S.C.S.</v>
      </c>
      <c r="K152" s="48">
        <f t="shared" si="25"/>
        <v>0</v>
      </c>
      <c r="L152" s="69">
        <f t="shared" si="26"/>
        <v>0.152</v>
      </c>
      <c r="M152" s="67">
        <f t="shared" si="35"/>
        <v>25.251000000000001</v>
      </c>
      <c r="N152" s="49">
        <v>39</v>
      </c>
      <c r="O152" s="28"/>
      <c r="P152" s="47">
        <f t="shared" si="36"/>
        <v>39</v>
      </c>
      <c r="Q152" s="24" t="str">
        <f t="shared" si="37"/>
        <v>FERNANDA CURI GALDIERI</v>
      </c>
      <c r="R152" s="24" t="str">
        <f>IF($L152="","",VLOOKUP(Q152,LISTAS!$F$5:$G$1006,2,0))</f>
        <v>PEN LIFE</v>
      </c>
      <c r="S152" s="36">
        <f t="shared" si="38"/>
        <v>25.1</v>
      </c>
      <c r="T152" s="25" t="str">
        <f t="shared" si="33"/>
        <v/>
      </c>
      <c r="U152" s="25" t="str">
        <f t="shared" si="34"/>
        <v/>
      </c>
    </row>
    <row r="153" spans="2:21" ht="16.5" x14ac:dyDescent="0.3">
      <c r="B153" s="26" t="s">
        <v>408</v>
      </c>
      <c r="C153" s="22" t="str">
        <f>IF(B153="","",VLOOKUP(B153,LISTAS!$F$5:$G$1006,2,0))</f>
        <v>COLÉGIO ARBOS S.C.S.</v>
      </c>
      <c r="D153" s="35">
        <v>0</v>
      </c>
      <c r="E153" s="35">
        <v>0</v>
      </c>
      <c r="F153" s="35">
        <f t="shared" si="24"/>
        <v>0</v>
      </c>
      <c r="G153" s="5"/>
      <c r="H153" s="48">
        <f t="shared" si="31"/>
        <v>0.153</v>
      </c>
      <c r="I153" s="63" t="str">
        <f t="shared" si="32"/>
        <v>LORENA MARTINS BORGES</v>
      </c>
      <c r="J153" s="63" t="str">
        <f t="shared" si="32"/>
        <v>COLÉGIO ARBOS S.C.S.</v>
      </c>
      <c r="K153" s="48">
        <f t="shared" si="25"/>
        <v>0</v>
      </c>
      <c r="L153" s="69">
        <f t="shared" si="26"/>
        <v>0.153</v>
      </c>
      <c r="M153" s="67">
        <f t="shared" si="35"/>
        <v>0.157</v>
      </c>
      <c r="N153" s="49">
        <v>40</v>
      </c>
      <c r="O153" s="28"/>
      <c r="P153" s="47">
        <f t="shared" si="36"/>
        <v>40</v>
      </c>
      <c r="Q153" s="24" t="str">
        <f t="shared" si="37"/>
        <v>MANUELA CASIMIRO BERRACOSO</v>
      </c>
      <c r="R153" s="24" t="str">
        <f>IF($L153="","",VLOOKUP(Q153,LISTAS!$F$5:$G$1006,2,0))</f>
        <v>PEN LIFE</v>
      </c>
      <c r="S153" s="36">
        <f t="shared" si="38"/>
        <v>0</v>
      </c>
      <c r="T153" s="25" t="str">
        <f t="shared" si="33"/>
        <v/>
      </c>
      <c r="U153" s="25" t="str">
        <f t="shared" si="34"/>
        <v/>
      </c>
    </row>
    <row r="154" spans="2:21" ht="16.5" x14ac:dyDescent="0.3">
      <c r="B154" s="26" t="s">
        <v>261</v>
      </c>
      <c r="C154" s="22" t="str">
        <f>IF(B154="","",VLOOKUP(B154,LISTAS!$F$5:$G$1006,2,0))</f>
        <v>PEN LIFE</v>
      </c>
      <c r="D154" s="35">
        <v>0</v>
      </c>
      <c r="E154" s="35">
        <v>0</v>
      </c>
      <c r="F154" s="35">
        <f t="shared" si="24"/>
        <v>0</v>
      </c>
      <c r="G154" s="5"/>
      <c r="H154" s="48">
        <f t="shared" si="31"/>
        <v>0.154</v>
      </c>
      <c r="I154" s="63" t="str">
        <f t="shared" si="32"/>
        <v>ANTONELLA FACIN GIANOTO</v>
      </c>
      <c r="J154" s="63" t="str">
        <f t="shared" si="32"/>
        <v>PEN LIFE</v>
      </c>
      <c r="K154" s="48">
        <f t="shared" si="25"/>
        <v>0</v>
      </c>
      <c r="L154" s="69">
        <f t="shared" si="26"/>
        <v>0.154</v>
      </c>
      <c r="M154" s="67">
        <f t="shared" si="35"/>
        <v>0.156</v>
      </c>
      <c r="N154" s="49">
        <v>41</v>
      </c>
      <c r="O154" s="28"/>
      <c r="P154" s="47">
        <f t="shared" si="36"/>
        <v>40</v>
      </c>
      <c r="Q154" s="24" t="str">
        <f t="shared" si="37"/>
        <v>ISABELA SOUZA RADUAN</v>
      </c>
      <c r="R154" s="24" t="str">
        <f>IF($L154="","",VLOOKUP(Q154,LISTAS!$F$5:$G$1006,2,0))</f>
        <v>PEN LIFE</v>
      </c>
      <c r="S154" s="36">
        <f t="shared" si="38"/>
        <v>0</v>
      </c>
      <c r="T154" s="25" t="str">
        <f t="shared" si="33"/>
        <v/>
      </c>
      <c r="U154" s="25" t="str">
        <f t="shared" si="34"/>
        <v/>
      </c>
    </row>
    <row r="155" spans="2:21" ht="16.5" x14ac:dyDescent="0.3">
      <c r="B155" s="26" t="s">
        <v>262</v>
      </c>
      <c r="C155" s="22" t="str">
        <f>IF(B155="","",VLOOKUP(B155,LISTAS!$F$5:$G$1006,2,0))</f>
        <v>PEN LIFE</v>
      </c>
      <c r="D155" s="35">
        <v>0</v>
      </c>
      <c r="E155" s="35">
        <v>0</v>
      </c>
      <c r="F155" s="35">
        <f t="shared" si="24"/>
        <v>0</v>
      </c>
      <c r="G155" s="5"/>
      <c r="H155" s="48">
        <f t="shared" si="31"/>
        <v>0.155</v>
      </c>
      <c r="I155" s="63" t="str">
        <f t="shared" si="32"/>
        <v>BARBARA RINCO RIGONATO</v>
      </c>
      <c r="J155" s="63" t="str">
        <f t="shared" si="32"/>
        <v>PEN LIFE</v>
      </c>
      <c r="K155" s="48">
        <f t="shared" si="25"/>
        <v>0</v>
      </c>
      <c r="L155" s="69">
        <f t="shared" si="26"/>
        <v>0.155</v>
      </c>
      <c r="M155" s="67">
        <f t="shared" si="35"/>
        <v>0.155</v>
      </c>
      <c r="N155" s="49">
        <v>42</v>
      </c>
      <c r="O155" s="28"/>
      <c r="P155" s="47">
        <f t="shared" si="36"/>
        <v>40</v>
      </c>
      <c r="Q155" s="24" t="str">
        <f t="shared" si="37"/>
        <v>BARBARA RINCO RIGONATO</v>
      </c>
      <c r="R155" s="24" t="str">
        <f>IF($L155="","",VLOOKUP(Q155,LISTAS!$F$5:$G$1006,2,0))</f>
        <v>PEN LIFE</v>
      </c>
      <c r="S155" s="36">
        <f t="shared" si="38"/>
        <v>0</v>
      </c>
      <c r="T155" s="25" t="str">
        <f t="shared" si="33"/>
        <v/>
      </c>
      <c r="U155" s="25" t="str">
        <f t="shared" si="34"/>
        <v/>
      </c>
    </row>
    <row r="156" spans="2:21" ht="16.5" x14ac:dyDescent="0.3">
      <c r="B156" s="26" t="s">
        <v>265</v>
      </c>
      <c r="C156" s="22" t="str">
        <f>IF(B156="","",VLOOKUP(B156,LISTAS!$F$5:$G$1006,2,0))</f>
        <v>PEN LIFE</v>
      </c>
      <c r="D156" s="35">
        <v>0</v>
      </c>
      <c r="E156" s="35">
        <v>0</v>
      </c>
      <c r="F156" s="35">
        <f t="shared" si="24"/>
        <v>0</v>
      </c>
      <c r="G156" s="5"/>
      <c r="H156" s="48">
        <f t="shared" si="31"/>
        <v>0.156</v>
      </c>
      <c r="I156" s="63" t="str">
        <f t="shared" si="32"/>
        <v>ISABELA SOUZA RADUAN</v>
      </c>
      <c r="J156" s="63" t="str">
        <f t="shared" si="32"/>
        <v>PEN LIFE</v>
      </c>
      <c r="K156" s="48">
        <f t="shared" si="25"/>
        <v>0</v>
      </c>
      <c r="L156" s="69">
        <f t="shared" si="26"/>
        <v>0.156</v>
      </c>
      <c r="M156" s="67">
        <f t="shared" si="35"/>
        <v>0.154</v>
      </c>
      <c r="N156" s="49">
        <v>43</v>
      </c>
      <c r="O156" s="28"/>
      <c r="P156" s="47">
        <f t="shared" si="36"/>
        <v>40</v>
      </c>
      <c r="Q156" s="24" t="str">
        <f t="shared" si="37"/>
        <v>ANTONELLA FACIN GIANOTO</v>
      </c>
      <c r="R156" s="24" t="str">
        <f>IF($L156="","",VLOOKUP(Q156,LISTAS!$F$5:$G$1006,2,0))</f>
        <v>PEN LIFE</v>
      </c>
      <c r="S156" s="36">
        <f t="shared" si="38"/>
        <v>0</v>
      </c>
      <c r="T156" s="25" t="str">
        <f t="shared" si="33"/>
        <v/>
      </c>
      <c r="U156" s="25" t="str">
        <f t="shared" si="34"/>
        <v/>
      </c>
    </row>
    <row r="157" spans="2:21" ht="16.5" x14ac:dyDescent="0.3">
      <c r="B157" s="26" t="s">
        <v>267</v>
      </c>
      <c r="C157" s="22" t="str">
        <f>IF(B157="","",VLOOKUP(B157,LISTAS!$F$5:$G$1006,2,0))</f>
        <v>PEN LIFE</v>
      </c>
      <c r="D157" s="35">
        <v>0</v>
      </c>
      <c r="E157" s="35">
        <v>0</v>
      </c>
      <c r="F157" s="35">
        <f t="shared" si="24"/>
        <v>0</v>
      </c>
      <c r="G157" s="5"/>
      <c r="H157" s="48">
        <f t="shared" si="31"/>
        <v>0.157</v>
      </c>
      <c r="I157" s="63" t="str">
        <f t="shared" si="32"/>
        <v>MANUELA CASIMIRO BERRACOSO</v>
      </c>
      <c r="J157" s="63" t="str">
        <f t="shared" si="32"/>
        <v>PEN LIFE</v>
      </c>
      <c r="K157" s="48">
        <f t="shared" si="25"/>
        <v>0</v>
      </c>
      <c r="L157" s="69">
        <f t="shared" si="26"/>
        <v>0.157</v>
      </c>
      <c r="M157" s="67">
        <f t="shared" si="35"/>
        <v>0.153</v>
      </c>
      <c r="N157" s="49">
        <v>44</v>
      </c>
      <c r="O157" s="28"/>
      <c r="P157" s="47">
        <f t="shared" si="36"/>
        <v>40</v>
      </c>
      <c r="Q157" s="24" t="str">
        <f t="shared" si="37"/>
        <v>LORENA MARTINS BORGES</v>
      </c>
      <c r="R157" s="24" t="str">
        <f>IF($L157="","",VLOOKUP(Q157,LISTAS!$F$5:$G$1006,2,0))</f>
        <v>COLÉGIO ARBOS S.C.S.</v>
      </c>
      <c r="S157" s="36">
        <f t="shared" si="38"/>
        <v>0</v>
      </c>
      <c r="T157" s="25" t="str">
        <f t="shared" si="33"/>
        <v/>
      </c>
      <c r="U157" s="25" t="str">
        <f t="shared" si="34"/>
        <v/>
      </c>
    </row>
    <row r="158" spans="2:21" ht="16.5" x14ac:dyDescent="0.3">
      <c r="B158" s="26" t="s">
        <v>896</v>
      </c>
      <c r="C158" s="22" t="str">
        <f>IF(B158="","",VLOOKUP(B158,LISTAS!$F$5:$G$1006,2,0))</f>
        <v>ARBOS S.B.C.</v>
      </c>
      <c r="D158" s="35">
        <v>14.7</v>
      </c>
      <c r="E158" s="35">
        <v>13.1</v>
      </c>
      <c r="F158" s="35">
        <f t="shared" si="24"/>
        <v>27.799999999999997</v>
      </c>
      <c r="G158" s="5"/>
      <c r="H158" s="48">
        <f t="shared" si="31"/>
        <v>27.957999999999998</v>
      </c>
      <c r="I158" s="63" t="str">
        <f t="shared" si="32"/>
        <v>HELENA FORTURETI</v>
      </c>
      <c r="J158" s="63" t="str">
        <f t="shared" si="32"/>
        <v>ARBOS S.B.C.</v>
      </c>
      <c r="K158" s="48">
        <f t="shared" si="25"/>
        <v>27.799999999999997</v>
      </c>
      <c r="L158" s="69">
        <f t="shared" si="26"/>
        <v>27.957999999999998</v>
      </c>
      <c r="M158" s="67">
        <f t="shared" si="35"/>
        <v>0.152</v>
      </c>
      <c r="N158" s="49">
        <v>45</v>
      </c>
      <c r="O158" s="28"/>
      <c r="P158" s="47">
        <f t="shared" si="36"/>
        <v>40</v>
      </c>
      <c r="Q158" s="24" t="str">
        <f t="shared" si="37"/>
        <v>HELENA BACHEGA SANTOS</v>
      </c>
      <c r="R158" s="24" t="str">
        <f>IF($L158="","",VLOOKUP(Q158,LISTAS!$F$5:$G$1006,2,0))</f>
        <v>COLÉGIO ARBOS S.C.S.</v>
      </c>
      <c r="S158" s="36">
        <f t="shared" si="38"/>
        <v>0</v>
      </c>
      <c r="T158" s="25" t="str">
        <f t="shared" si="33"/>
        <v/>
      </c>
      <c r="U158" s="25" t="str">
        <f t="shared" si="34"/>
        <v/>
      </c>
    </row>
    <row r="159" spans="2:21" ht="16.5" x14ac:dyDescent="0.3">
      <c r="B159" s="26"/>
      <c r="C159" s="22" t="str">
        <f>IF(B159="","",VLOOKUP(B159,LISTAS!$F$5:$G$1006,2,0))</f>
        <v/>
      </c>
      <c r="D159" s="35"/>
      <c r="E159" s="35"/>
      <c r="F159" s="35" t="str">
        <f t="shared" ref="F159:F177" si="39">IF(D159="",IF(E159="","",SUM(D159:E159)),SUM(D159:E159))</f>
        <v/>
      </c>
      <c r="G159" s="5"/>
      <c r="H159" s="48" t="str">
        <f t="shared" si="31"/>
        <v/>
      </c>
      <c r="I159" s="63" t="str">
        <f t="shared" si="32"/>
        <v/>
      </c>
      <c r="J159" s="63" t="str">
        <f t="shared" si="32"/>
        <v/>
      </c>
      <c r="K159" s="48" t="str">
        <f t="shared" si="25"/>
        <v/>
      </c>
      <c r="L159" s="69" t="str">
        <f t="shared" si="26"/>
        <v/>
      </c>
      <c r="M159" s="67" t="str">
        <f t="shared" si="35"/>
        <v/>
      </c>
      <c r="N159" s="49">
        <v>46</v>
      </c>
      <c r="O159" s="28"/>
      <c r="P159" s="47" t="str">
        <f t="shared" si="36"/>
        <v/>
      </c>
      <c r="Q159" s="24" t="str">
        <f t="shared" si="37"/>
        <v/>
      </c>
      <c r="R159" s="24" t="str">
        <f>IF($L159="","",VLOOKUP(Q159,LISTAS!$F$5:$G$1006,2,0))</f>
        <v/>
      </c>
      <c r="S159" s="36" t="str">
        <f t="shared" si="38"/>
        <v/>
      </c>
      <c r="T159" s="25" t="str">
        <f t="shared" si="33"/>
        <v/>
      </c>
      <c r="U159" s="25" t="str">
        <f t="shared" si="34"/>
        <v/>
      </c>
    </row>
    <row r="160" spans="2:21" ht="16.5" x14ac:dyDescent="0.3">
      <c r="B160" s="26"/>
      <c r="C160" s="22" t="str">
        <f>IF(B160="","",VLOOKUP(B160,LISTAS!$F$5:$G$1006,2,0))</f>
        <v/>
      </c>
      <c r="D160" s="35"/>
      <c r="E160" s="35"/>
      <c r="F160" s="35" t="str">
        <f t="shared" si="39"/>
        <v/>
      </c>
      <c r="G160" s="5"/>
      <c r="H160" s="48" t="str">
        <f t="shared" si="31"/>
        <v/>
      </c>
      <c r="I160" s="63" t="str">
        <f t="shared" si="32"/>
        <v/>
      </c>
      <c r="J160" s="63" t="str">
        <f t="shared" si="32"/>
        <v/>
      </c>
      <c r="K160" s="48" t="str">
        <f t="shared" si="25"/>
        <v/>
      </c>
      <c r="L160" s="69" t="str">
        <f t="shared" si="26"/>
        <v/>
      </c>
      <c r="M160" s="67" t="str">
        <f t="shared" si="35"/>
        <v/>
      </c>
      <c r="N160" s="49">
        <v>47</v>
      </c>
      <c r="O160" s="28"/>
      <c r="P160" s="47" t="str">
        <f t="shared" si="36"/>
        <v/>
      </c>
      <c r="Q160" s="24" t="str">
        <f t="shared" si="37"/>
        <v/>
      </c>
      <c r="R160" s="24" t="str">
        <f>IF($L160="","",VLOOKUP(Q160,LISTAS!$F$5:$G$1006,2,0))</f>
        <v/>
      </c>
      <c r="S160" s="36" t="str">
        <f t="shared" si="38"/>
        <v/>
      </c>
      <c r="T160" s="25" t="str">
        <f t="shared" si="33"/>
        <v/>
      </c>
      <c r="U160" s="25" t="str">
        <f t="shared" si="34"/>
        <v/>
      </c>
    </row>
    <row r="161" spans="2:21" ht="16.5" x14ac:dyDescent="0.3">
      <c r="B161" s="26"/>
      <c r="C161" s="22" t="str">
        <f>IF(B161="","",VLOOKUP(B161,LISTAS!$F$5:$G$1006,2,0))</f>
        <v/>
      </c>
      <c r="D161" s="35"/>
      <c r="E161" s="35"/>
      <c r="F161" s="35" t="str">
        <f t="shared" si="39"/>
        <v/>
      </c>
      <c r="G161" s="5"/>
      <c r="H161" s="48" t="str">
        <f t="shared" si="31"/>
        <v/>
      </c>
      <c r="I161" s="63" t="str">
        <f t="shared" si="32"/>
        <v/>
      </c>
      <c r="J161" s="63" t="str">
        <f t="shared" si="32"/>
        <v/>
      </c>
      <c r="K161" s="48" t="str">
        <f t="shared" si="25"/>
        <v/>
      </c>
      <c r="L161" s="69" t="str">
        <f t="shared" si="26"/>
        <v/>
      </c>
      <c r="M161" s="67" t="str">
        <f t="shared" si="35"/>
        <v/>
      </c>
      <c r="N161" s="49">
        <v>48</v>
      </c>
      <c r="O161" s="28"/>
      <c r="P161" s="47" t="str">
        <f t="shared" si="36"/>
        <v/>
      </c>
      <c r="Q161" s="24" t="str">
        <f t="shared" si="37"/>
        <v/>
      </c>
      <c r="R161" s="24" t="str">
        <f>IF($L161="","",VLOOKUP(Q161,LISTAS!$F$5:$G$1006,2,0))</f>
        <v/>
      </c>
      <c r="S161" s="36" t="str">
        <f t="shared" si="38"/>
        <v/>
      </c>
      <c r="T161" s="25" t="str">
        <f t="shared" si="33"/>
        <v/>
      </c>
      <c r="U161" s="25" t="str">
        <f t="shared" si="34"/>
        <v/>
      </c>
    </row>
    <row r="162" spans="2:21" ht="16.5" x14ac:dyDescent="0.3">
      <c r="B162" s="26"/>
      <c r="C162" s="22" t="str">
        <f>IF(B162="","",VLOOKUP(B162,LISTAS!$F$5:$G$1006,2,0))</f>
        <v/>
      </c>
      <c r="D162" s="35"/>
      <c r="E162" s="35"/>
      <c r="F162" s="35" t="str">
        <f t="shared" si="39"/>
        <v/>
      </c>
      <c r="G162" s="5"/>
      <c r="H162" s="48" t="str">
        <f t="shared" si="31"/>
        <v/>
      </c>
      <c r="I162" s="63" t="str">
        <f t="shared" si="32"/>
        <v/>
      </c>
      <c r="J162" s="63" t="str">
        <f t="shared" si="32"/>
        <v/>
      </c>
      <c r="K162" s="48" t="str">
        <f t="shared" si="25"/>
        <v/>
      </c>
      <c r="L162" s="69" t="str">
        <f t="shared" si="26"/>
        <v/>
      </c>
      <c r="M162" s="67" t="str">
        <f t="shared" si="35"/>
        <v/>
      </c>
      <c r="N162" s="49">
        <v>49</v>
      </c>
      <c r="O162" s="28"/>
      <c r="P162" s="47" t="str">
        <f t="shared" si="36"/>
        <v/>
      </c>
      <c r="Q162" s="24" t="str">
        <f t="shared" si="37"/>
        <v/>
      </c>
      <c r="R162" s="24" t="str">
        <f>IF($L162="","",VLOOKUP(Q162,LISTAS!$F$5:$G$1006,2,0))</f>
        <v/>
      </c>
      <c r="S162" s="36" t="str">
        <f t="shared" si="38"/>
        <v/>
      </c>
      <c r="T162" s="25" t="str">
        <f t="shared" si="33"/>
        <v/>
      </c>
      <c r="U162" s="25" t="str">
        <f t="shared" si="34"/>
        <v/>
      </c>
    </row>
    <row r="163" spans="2:21" ht="16.5" x14ac:dyDescent="0.3">
      <c r="B163" s="26"/>
      <c r="C163" s="22" t="str">
        <f>IF(B163="","",VLOOKUP(B163,LISTAS!$F$5:$G$1006,2,0))</f>
        <v/>
      </c>
      <c r="D163" s="35"/>
      <c r="E163" s="35"/>
      <c r="F163" s="35" t="str">
        <f t="shared" si="39"/>
        <v/>
      </c>
      <c r="G163" s="5"/>
      <c r="H163" s="48" t="str">
        <f t="shared" si="31"/>
        <v/>
      </c>
      <c r="I163" s="63" t="str">
        <f t="shared" si="32"/>
        <v/>
      </c>
      <c r="J163" s="63" t="str">
        <f t="shared" si="32"/>
        <v/>
      </c>
      <c r="K163" s="48" t="str">
        <f t="shared" si="25"/>
        <v/>
      </c>
      <c r="L163" s="69" t="str">
        <f t="shared" si="26"/>
        <v/>
      </c>
      <c r="M163" s="67" t="str">
        <f t="shared" si="35"/>
        <v/>
      </c>
      <c r="N163" s="49">
        <v>50</v>
      </c>
      <c r="O163" s="28"/>
      <c r="P163" s="47" t="str">
        <f t="shared" si="36"/>
        <v/>
      </c>
      <c r="Q163" s="24" t="str">
        <f t="shared" si="37"/>
        <v/>
      </c>
      <c r="R163" s="24" t="str">
        <f>IF($L163="","",VLOOKUP(Q163,LISTAS!$F$5:$G$1006,2,0))</f>
        <v/>
      </c>
      <c r="S163" s="36" t="str">
        <f t="shared" si="38"/>
        <v/>
      </c>
      <c r="T163" s="25" t="str">
        <f t="shared" si="33"/>
        <v/>
      </c>
      <c r="U163" s="25" t="str">
        <f t="shared" si="34"/>
        <v/>
      </c>
    </row>
    <row r="164" spans="2:21" ht="16.5" x14ac:dyDescent="0.3">
      <c r="B164" s="26"/>
      <c r="C164" s="22" t="str">
        <f>IF(B164="","",VLOOKUP(B164,LISTAS!$F$5:$G$1006,2,0))</f>
        <v/>
      </c>
      <c r="D164" s="35"/>
      <c r="E164" s="35"/>
      <c r="F164" s="35" t="str">
        <f t="shared" si="39"/>
        <v/>
      </c>
      <c r="G164" s="5"/>
      <c r="H164" s="48" t="str">
        <f t="shared" si="31"/>
        <v/>
      </c>
      <c r="I164" s="63" t="str">
        <f t="shared" si="32"/>
        <v/>
      </c>
      <c r="J164" s="63" t="str">
        <f t="shared" si="32"/>
        <v/>
      </c>
      <c r="K164" s="48" t="str">
        <f t="shared" si="25"/>
        <v/>
      </c>
      <c r="L164" s="69" t="str">
        <f t="shared" si="26"/>
        <v/>
      </c>
      <c r="M164" s="67" t="str">
        <f t="shared" si="35"/>
        <v/>
      </c>
      <c r="N164" s="49">
        <v>51</v>
      </c>
      <c r="O164" s="28"/>
      <c r="P164" s="47" t="str">
        <f t="shared" si="36"/>
        <v/>
      </c>
      <c r="Q164" s="24" t="str">
        <f t="shared" si="37"/>
        <v/>
      </c>
      <c r="R164" s="24" t="str">
        <f>IF($L164="","",VLOOKUP(Q164,LISTAS!$F$5:$G$1006,2,0))</f>
        <v/>
      </c>
      <c r="S164" s="36" t="str">
        <f t="shared" si="38"/>
        <v/>
      </c>
      <c r="T164" s="25" t="str">
        <f t="shared" si="33"/>
        <v/>
      </c>
      <c r="U164" s="25" t="str">
        <f t="shared" si="34"/>
        <v/>
      </c>
    </row>
    <row r="165" spans="2:21" ht="16.5" x14ac:dyDescent="0.3">
      <c r="B165" s="26"/>
      <c r="C165" s="22" t="str">
        <f>IF(B165="","",VLOOKUP(B165,LISTAS!$F$5:$G$1006,2,0))</f>
        <v/>
      </c>
      <c r="D165" s="35"/>
      <c r="E165" s="35"/>
      <c r="F165" s="35" t="str">
        <f t="shared" si="39"/>
        <v/>
      </c>
      <c r="G165" s="5"/>
      <c r="H165" s="48" t="str">
        <f t="shared" si="31"/>
        <v/>
      </c>
      <c r="I165" s="63" t="str">
        <f t="shared" si="32"/>
        <v/>
      </c>
      <c r="J165" s="63" t="str">
        <f t="shared" si="32"/>
        <v/>
      </c>
      <c r="K165" s="48" t="str">
        <f t="shared" si="25"/>
        <v/>
      </c>
      <c r="L165" s="69" t="str">
        <f t="shared" si="26"/>
        <v/>
      </c>
      <c r="M165" s="67" t="str">
        <f t="shared" si="35"/>
        <v/>
      </c>
      <c r="N165" s="49">
        <v>52</v>
      </c>
      <c r="O165" s="28"/>
      <c r="P165" s="47" t="str">
        <f t="shared" si="36"/>
        <v/>
      </c>
      <c r="Q165" s="24" t="str">
        <f t="shared" si="37"/>
        <v/>
      </c>
      <c r="R165" s="24" t="str">
        <f>IF($L165="","",VLOOKUP(Q165,LISTAS!$F$5:$G$1006,2,0))</f>
        <v/>
      </c>
      <c r="S165" s="36" t="str">
        <f t="shared" si="38"/>
        <v/>
      </c>
      <c r="T165" s="25" t="str">
        <f t="shared" si="33"/>
        <v/>
      </c>
      <c r="U165" s="25" t="str">
        <f t="shared" si="34"/>
        <v/>
      </c>
    </row>
    <row r="166" spans="2:21" ht="16.5" x14ac:dyDescent="0.3">
      <c r="B166" s="26"/>
      <c r="C166" s="22" t="str">
        <f>IF(B166="","",VLOOKUP(B166,LISTAS!$F$5:$G$1006,2,0))</f>
        <v/>
      </c>
      <c r="D166" s="35"/>
      <c r="E166" s="35"/>
      <c r="F166" s="35" t="str">
        <f t="shared" si="39"/>
        <v/>
      </c>
      <c r="G166" s="5"/>
      <c r="H166" s="48" t="str">
        <f t="shared" si="31"/>
        <v/>
      </c>
      <c r="I166" s="63" t="str">
        <f t="shared" si="32"/>
        <v/>
      </c>
      <c r="J166" s="63" t="str">
        <f t="shared" si="32"/>
        <v/>
      </c>
      <c r="K166" s="48" t="str">
        <f t="shared" si="25"/>
        <v/>
      </c>
      <c r="L166" s="69" t="str">
        <f t="shared" si="26"/>
        <v/>
      </c>
      <c r="M166" s="67" t="str">
        <f t="shared" si="35"/>
        <v/>
      </c>
      <c r="N166" s="49">
        <v>53</v>
      </c>
      <c r="O166" s="28"/>
      <c r="P166" s="47" t="str">
        <f t="shared" si="36"/>
        <v/>
      </c>
      <c r="Q166" s="24" t="str">
        <f t="shared" si="37"/>
        <v/>
      </c>
      <c r="R166" s="24" t="str">
        <f>IF($L166="","",VLOOKUP(Q166,LISTAS!$F$5:$G$1006,2,0))</f>
        <v/>
      </c>
      <c r="S166" s="36" t="str">
        <f t="shared" si="38"/>
        <v/>
      </c>
      <c r="T166" s="25" t="str">
        <f t="shared" si="33"/>
        <v/>
      </c>
      <c r="U166" s="25" t="str">
        <f t="shared" si="34"/>
        <v/>
      </c>
    </row>
    <row r="167" spans="2:21" ht="16.5" x14ac:dyDescent="0.3">
      <c r="B167" s="26"/>
      <c r="C167" s="22" t="str">
        <f>IF(B167="","",VLOOKUP(B167,LISTAS!$F$5:$G$1006,2,0))</f>
        <v/>
      </c>
      <c r="D167" s="35"/>
      <c r="E167" s="35"/>
      <c r="F167" s="35" t="str">
        <f t="shared" si="39"/>
        <v/>
      </c>
      <c r="G167" s="5"/>
      <c r="H167" s="48" t="str">
        <f t="shared" si="31"/>
        <v/>
      </c>
      <c r="I167" s="63" t="str">
        <f t="shared" si="32"/>
        <v/>
      </c>
      <c r="J167" s="63" t="str">
        <f t="shared" si="32"/>
        <v/>
      </c>
      <c r="K167" s="48" t="str">
        <f t="shared" si="25"/>
        <v/>
      </c>
      <c r="L167" s="69" t="str">
        <f t="shared" si="26"/>
        <v/>
      </c>
      <c r="M167" s="67" t="str">
        <f t="shared" si="35"/>
        <v/>
      </c>
      <c r="N167" s="49">
        <v>54</v>
      </c>
      <c r="O167" s="28"/>
      <c r="P167" s="47" t="str">
        <f t="shared" si="36"/>
        <v/>
      </c>
      <c r="Q167" s="24" t="str">
        <f t="shared" si="37"/>
        <v/>
      </c>
      <c r="R167" s="24" t="str">
        <f>IF($L167="","",VLOOKUP(Q167,LISTAS!$F$5:$G$1006,2,0))</f>
        <v/>
      </c>
      <c r="S167" s="36" t="str">
        <f t="shared" si="38"/>
        <v/>
      </c>
      <c r="T167" s="25" t="str">
        <f t="shared" si="33"/>
        <v/>
      </c>
      <c r="U167" s="25" t="str">
        <f t="shared" si="34"/>
        <v/>
      </c>
    </row>
    <row r="168" spans="2:21" ht="16.5" x14ac:dyDescent="0.3">
      <c r="B168" s="26"/>
      <c r="C168" s="22" t="str">
        <f>IF(B168="","",VLOOKUP(B168,LISTAS!$F$5:$G$1006,2,0))</f>
        <v/>
      </c>
      <c r="D168" s="35"/>
      <c r="E168" s="35"/>
      <c r="F168" s="35" t="str">
        <f t="shared" si="39"/>
        <v/>
      </c>
      <c r="G168" s="5"/>
      <c r="H168" s="48" t="str">
        <f t="shared" si="31"/>
        <v/>
      </c>
      <c r="I168" s="63" t="str">
        <f t="shared" si="32"/>
        <v/>
      </c>
      <c r="J168" s="63" t="str">
        <f t="shared" si="32"/>
        <v/>
      </c>
      <c r="K168" s="48" t="str">
        <f t="shared" si="25"/>
        <v/>
      </c>
      <c r="L168" s="69" t="str">
        <f t="shared" si="26"/>
        <v/>
      </c>
      <c r="M168" s="67" t="str">
        <f t="shared" si="35"/>
        <v/>
      </c>
      <c r="N168" s="49">
        <v>55</v>
      </c>
      <c r="O168" s="28"/>
      <c r="P168" s="47" t="str">
        <f t="shared" si="36"/>
        <v/>
      </c>
      <c r="Q168" s="24" t="str">
        <f t="shared" si="37"/>
        <v/>
      </c>
      <c r="R168" s="24" t="str">
        <f>IF($L168="","",VLOOKUP(Q168,LISTAS!$F$5:$G$1006,2,0))</f>
        <v/>
      </c>
      <c r="S168" s="36" t="str">
        <f t="shared" si="38"/>
        <v/>
      </c>
      <c r="T168" s="25" t="str">
        <f t="shared" si="33"/>
        <v/>
      </c>
      <c r="U168" s="25" t="str">
        <f t="shared" si="34"/>
        <v/>
      </c>
    </row>
    <row r="169" spans="2:21" ht="16.5" x14ac:dyDescent="0.3">
      <c r="B169" s="26"/>
      <c r="C169" s="22" t="str">
        <f>IF(B169="","",VLOOKUP(B169,LISTAS!$F$5:$G$1006,2,0))</f>
        <v/>
      </c>
      <c r="D169" s="35"/>
      <c r="E169" s="35"/>
      <c r="F169" s="35" t="str">
        <f t="shared" si="39"/>
        <v/>
      </c>
      <c r="G169" s="5"/>
      <c r="H169" s="48" t="str">
        <f t="shared" si="31"/>
        <v/>
      </c>
      <c r="I169" s="63" t="str">
        <f t="shared" si="32"/>
        <v/>
      </c>
      <c r="J169" s="63" t="str">
        <f t="shared" si="32"/>
        <v/>
      </c>
      <c r="K169" s="48" t="str">
        <f t="shared" si="25"/>
        <v/>
      </c>
      <c r="L169" s="69" t="str">
        <f t="shared" si="26"/>
        <v/>
      </c>
      <c r="M169" s="67" t="str">
        <f t="shared" si="35"/>
        <v/>
      </c>
      <c r="N169" s="49">
        <v>56</v>
      </c>
      <c r="O169" s="28"/>
      <c r="P169" s="47" t="str">
        <f t="shared" si="36"/>
        <v/>
      </c>
      <c r="Q169" s="24" t="str">
        <f t="shared" si="37"/>
        <v/>
      </c>
      <c r="R169" s="24" t="str">
        <f>IF($L169="","",VLOOKUP(Q169,LISTAS!$F$5:$G$1006,2,0))</f>
        <v/>
      </c>
      <c r="S169" s="36" t="str">
        <f t="shared" si="38"/>
        <v/>
      </c>
      <c r="T169" s="25" t="str">
        <f t="shared" si="33"/>
        <v/>
      </c>
      <c r="U169" s="25" t="str">
        <f t="shared" si="34"/>
        <v/>
      </c>
    </row>
    <row r="170" spans="2:21" ht="16.5" x14ac:dyDescent="0.3">
      <c r="B170" s="26"/>
      <c r="C170" s="22" t="str">
        <f>IF(B170="","",VLOOKUP(B170,LISTAS!$F$5:$G$1006,2,0))</f>
        <v/>
      </c>
      <c r="D170" s="35"/>
      <c r="E170" s="35"/>
      <c r="F170" s="35" t="str">
        <f t="shared" si="39"/>
        <v/>
      </c>
      <c r="G170" s="5"/>
      <c r="H170" s="48" t="str">
        <f t="shared" si="31"/>
        <v/>
      </c>
      <c r="I170" s="63" t="str">
        <f t="shared" si="32"/>
        <v/>
      </c>
      <c r="J170" s="63" t="str">
        <f t="shared" si="32"/>
        <v/>
      </c>
      <c r="K170" s="48" t="str">
        <f t="shared" si="25"/>
        <v/>
      </c>
      <c r="L170" s="69" t="str">
        <f t="shared" si="26"/>
        <v/>
      </c>
      <c r="M170" s="67" t="str">
        <f t="shared" si="35"/>
        <v/>
      </c>
      <c r="N170" s="49">
        <v>57</v>
      </c>
      <c r="O170" s="28"/>
      <c r="P170" s="47" t="str">
        <f t="shared" si="36"/>
        <v/>
      </c>
      <c r="Q170" s="24" t="str">
        <f t="shared" si="37"/>
        <v/>
      </c>
      <c r="R170" s="24" t="str">
        <f>IF($L170="","",VLOOKUP(Q170,LISTAS!$F$5:$G$1006,2,0))</f>
        <v/>
      </c>
      <c r="S170" s="36" t="str">
        <f t="shared" si="38"/>
        <v/>
      </c>
      <c r="T170" s="25" t="str">
        <f t="shared" si="33"/>
        <v/>
      </c>
      <c r="U170" s="25" t="str">
        <f t="shared" si="34"/>
        <v/>
      </c>
    </row>
    <row r="171" spans="2:21" ht="16.5" x14ac:dyDescent="0.3">
      <c r="B171" s="26"/>
      <c r="C171" s="22" t="str">
        <f>IF(B171="","",VLOOKUP(B171,LISTAS!$F$5:$G$1006,2,0))</f>
        <v/>
      </c>
      <c r="D171" s="35"/>
      <c r="E171" s="35"/>
      <c r="F171" s="35" t="str">
        <f t="shared" si="39"/>
        <v/>
      </c>
      <c r="G171" s="5"/>
      <c r="H171" s="48" t="str">
        <f t="shared" si="31"/>
        <v/>
      </c>
      <c r="I171" s="63" t="str">
        <f t="shared" si="32"/>
        <v/>
      </c>
      <c r="J171" s="63" t="str">
        <f t="shared" si="32"/>
        <v/>
      </c>
      <c r="K171" s="48" t="str">
        <f t="shared" si="25"/>
        <v/>
      </c>
      <c r="L171" s="69" t="str">
        <f t="shared" si="26"/>
        <v/>
      </c>
      <c r="M171" s="67" t="str">
        <f t="shared" si="35"/>
        <v/>
      </c>
      <c r="N171" s="49">
        <v>58</v>
      </c>
      <c r="O171" s="28"/>
      <c r="P171" s="47" t="str">
        <f t="shared" si="36"/>
        <v/>
      </c>
      <c r="Q171" s="24" t="str">
        <f t="shared" si="37"/>
        <v/>
      </c>
      <c r="R171" s="24" t="str">
        <f>IF($L171="","",VLOOKUP(Q171,LISTAS!$F$5:$G$1006,2,0))</f>
        <v/>
      </c>
      <c r="S171" s="36" t="str">
        <f t="shared" si="38"/>
        <v/>
      </c>
      <c r="T171" s="25" t="str">
        <f t="shared" si="33"/>
        <v/>
      </c>
      <c r="U171" s="25" t="str">
        <f t="shared" si="34"/>
        <v/>
      </c>
    </row>
    <row r="172" spans="2:21" ht="16.5" x14ac:dyDescent="0.3">
      <c r="B172" s="26"/>
      <c r="C172" s="22" t="str">
        <f>IF(B172="","",VLOOKUP(B172,LISTAS!$F$5:$G$1006,2,0))</f>
        <v/>
      </c>
      <c r="D172" s="35"/>
      <c r="E172" s="35"/>
      <c r="F172" s="35" t="str">
        <f t="shared" si="39"/>
        <v/>
      </c>
      <c r="G172" s="5"/>
      <c r="H172" s="48" t="str">
        <f t="shared" si="31"/>
        <v/>
      </c>
      <c r="I172" s="63" t="str">
        <f t="shared" si="32"/>
        <v/>
      </c>
      <c r="J172" s="63" t="str">
        <f t="shared" si="32"/>
        <v/>
      </c>
      <c r="K172" s="48" t="str">
        <f t="shared" si="25"/>
        <v/>
      </c>
      <c r="L172" s="69" t="str">
        <f t="shared" si="26"/>
        <v/>
      </c>
      <c r="M172" s="67" t="str">
        <f t="shared" si="35"/>
        <v/>
      </c>
      <c r="N172" s="49">
        <v>59</v>
      </c>
      <c r="O172" s="28"/>
      <c r="P172" s="47" t="str">
        <f t="shared" si="36"/>
        <v/>
      </c>
      <c r="Q172" s="24" t="str">
        <f t="shared" si="37"/>
        <v/>
      </c>
      <c r="R172" s="24" t="str">
        <f>IF($L172="","",VLOOKUP(Q172,LISTAS!$F$5:$G$1006,2,0))</f>
        <v/>
      </c>
      <c r="S172" s="36" t="str">
        <f t="shared" si="38"/>
        <v/>
      </c>
      <c r="T172" s="25" t="str">
        <f t="shared" si="33"/>
        <v/>
      </c>
      <c r="U172" s="25" t="str">
        <f t="shared" si="34"/>
        <v/>
      </c>
    </row>
    <row r="173" spans="2:21" ht="16.5" x14ac:dyDescent="0.3">
      <c r="B173" s="26"/>
      <c r="C173" s="22" t="str">
        <f>IF(B173="","",VLOOKUP(B173,LISTAS!$F$5:$G$1006,2,0))</f>
        <v/>
      </c>
      <c r="D173" s="35"/>
      <c r="E173" s="35"/>
      <c r="F173" s="35" t="str">
        <f t="shared" si="39"/>
        <v/>
      </c>
      <c r="G173" s="5"/>
      <c r="H173" s="48" t="str">
        <f t="shared" si="31"/>
        <v/>
      </c>
      <c r="I173" s="63" t="str">
        <f t="shared" si="32"/>
        <v/>
      </c>
      <c r="J173" s="63" t="str">
        <f t="shared" si="32"/>
        <v/>
      </c>
      <c r="K173" s="48" t="str">
        <f t="shared" si="25"/>
        <v/>
      </c>
      <c r="L173" s="69" t="str">
        <f t="shared" si="26"/>
        <v/>
      </c>
      <c r="M173" s="67" t="str">
        <f t="shared" si="35"/>
        <v/>
      </c>
      <c r="N173" s="49">
        <v>60</v>
      </c>
      <c r="O173" s="28"/>
      <c r="P173" s="47" t="str">
        <f t="shared" si="36"/>
        <v/>
      </c>
      <c r="Q173" s="24" t="str">
        <f t="shared" si="37"/>
        <v/>
      </c>
      <c r="R173" s="24" t="str">
        <f>IF($L173="","",VLOOKUP(Q173,LISTAS!$F$5:$G$1006,2,0))</f>
        <v/>
      </c>
      <c r="S173" s="36" t="str">
        <f t="shared" si="38"/>
        <v/>
      </c>
      <c r="T173" s="25" t="str">
        <f t="shared" si="33"/>
        <v/>
      </c>
      <c r="U173" s="25" t="str">
        <f t="shared" si="34"/>
        <v/>
      </c>
    </row>
    <row r="174" spans="2:21" ht="16.5" x14ac:dyDescent="0.3">
      <c r="B174" s="26"/>
      <c r="C174" s="22" t="str">
        <f>IF(B174="","",VLOOKUP(B174,LISTAS!$F$5:$G$1006,2,0))</f>
        <v/>
      </c>
      <c r="D174" s="35"/>
      <c r="E174" s="35"/>
      <c r="F174" s="35" t="str">
        <f t="shared" si="39"/>
        <v/>
      </c>
      <c r="G174" s="5"/>
      <c r="H174" s="48" t="str">
        <f t="shared" si="31"/>
        <v/>
      </c>
      <c r="I174" s="63" t="str">
        <f t="shared" si="32"/>
        <v/>
      </c>
      <c r="J174" s="63" t="str">
        <f t="shared" si="32"/>
        <v/>
      </c>
      <c r="K174" s="48" t="str">
        <f t="shared" si="25"/>
        <v/>
      </c>
      <c r="L174" s="69" t="str">
        <f t="shared" si="26"/>
        <v/>
      </c>
      <c r="M174" s="67" t="str">
        <f t="shared" si="35"/>
        <v/>
      </c>
      <c r="N174" s="49">
        <v>61</v>
      </c>
      <c r="O174" s="28"/>
      <c r="P174" s="47" t="str">
        <f t="shared" si="36"/>
        <v/>
      </c>
      <c r="Q174" s="24" t="str">
        <f t="shared" si="37"/>
        <v/>
      </c>
      <c r="R174" s="24" t="str">
        <f>IF($L174="","",VLOOKUP(Q174,LISTAS!$F$5:$G$1006,2,0))</f>
        <v/>
      </c>
      <c r="S174" s="36" t="str">
        <f t="shared" si="38"/>
        <v/>
      </c>
      <c r="T174" s="25" t="str">
        <f t="shared" si="33"/>
        <v/>
      </c>
      <c r="U174" s="25" t="str">
        <f t="shared" si="34"/>
        <v/>
      </c>
    </row>
    <row r="175" spans="2:21" ht="16.5" x14ac:dyDescent="0.3">
      <c r="B175" s="26"/>
      <c r="C175" s="22" t="str">
        <f>IF(B175="","",VLOOKUP(B175,LISTAS!$F$5:$G$1006,2,0))</f>
        <v/>
      </c>
      <c r="D175" s="35"/>
      <c r="E175" s="35"/>
      <c r="F175" s="35" t="str">
        <f t="shared" si="39"/>
        <v/>
      </c>
      <c r="G175" s="5"/>
      <c r="H175" s="48" t="str">
        <f t="shared" si="31"/>
        <v/>
      </c>
      <c r="I175" s="63" t="str">
        <f t="shared" si="32"/>
        <v/>
      </c>
      <c r="J175" s="63" t="str">
        <f t="shared" si="32"/>
        <v/>
      </c>
      <c r="K175" s="48" t="str">
        <f t="shared" si="25"/>
        <v/>
      </c>
      <c r="L175" s="69" t="str">
        <f t="shared" si="26"/>
        <v/>
      </c>
      <c r="M175" s="67" t="str">
        <f t="shared" si="35"/>
        <v/>
      </c>
      <c r="N175" s="49">
        <v>62</v>
      </c>
      <c r="O175" s="28"/>
      <c r="P175" s="47" t="str">
        <f t="shared" si="36"/>
        <v/>
      </c>
      <c r="Q175" s="24" t="str">
        <f t="shared" si="37"/>
        <v/>
      </c>
      <c r="R175" s="24" t="str">
        <f>IF($L175="","",VLOOKUP(Q175,LISTAS!$F$5:$G$1006,2,0))</f>
        <v/>
      </c>
      <c r="S175" s="36" t="str">
        <f t="shared" si="38"/>
        <v/>
      </c>
      <c r="T175" s="25" t="str">
        <f t="shared" si="33"/>
        <v/>
      </c>
      <c r="U175" s="25" t="str">
        <f t="shared" si="34"/>
        <v/>
      </c>
    </row>
    <row r="176" spans="2:21" ht="16.5" x14ac:dyDescent="0.3">
      <c r="B176" s="26"/>
      <c r="C176" s="22" t="str">
        <f>IF(B176="","",VLOOKUP(B176,LISTAS!$F$5:$G$1006,2,0))</f>
        <v/>
      </c>
      <c r="D176" s="35"/>
      <c r="E176" s="35"/>
      <c r="F176" s="35" t="str">
        <f t="shared" si="39"/>
        <v/>
      </c>
      <c r="G176" s="5"/>
      <c r="H176" s="48" t="str">
        <f t="shared" si="31"/>
        <v/>
      </c>
      <c r="I176" s="63" t="str">
        <f t="shared" si="32"/>
        <v/>
      </c>
      <c r="J176" s="63" t="str">
        <f t="shared" si="32"/>
        <v/>
      </c>
      <c r="K176" s="48" t="str">
        <f t="shared" si="25"/>
        <v/>
      </c>
      <c r="L176" s="69" t="str">
        <f t="shared" si="26"/>
        <v/>
      </c>
      <c r="M176" s="67" t="str">
        <f t="shared" si="35"/>
        <v/>
      </c>
      <c r="N176" s="49">
        <v>63</v>
      </c>
      <c r="O176" s="28"/>
      <c r="P176" s="47" t="str">
        <f t="shared" si="36"/>
        <v/>
      </c>
      <c r="Q176" s="24" t="str">
        <f t="shared" si="37"/>
        <v/>
      </c>
      <c r="R176" s="24" t="str">
        <f>IF($L176="","",VLOOKUP(Q176,LISTAS!$F$5:$G$1006,2,0))</f>
        <v/>
      </c>
      <c r="S176" s="36" t="str">
        <f t="shared" si="38"/>
        <v/>
      </c>
      <c r="T176" s="25" t="str">
        <f t="shared" si="33"/>
        <v/>
      </c>
      <c r="U176" s="25" t="str">
        <f t="shared" si="34"/>
        <v/>
      </c>
    </row>
    <row r="177" spans="2:21" ht="16.5" x14ac:dyDescent="0.3">
      <c r="B177" s="26"/>
      <c r="C177" s="22" t="str">
        <f>IF(B177="","",VLOOKUP(B177,LISTAS!$F$5:$G$1006,2,0))</f>
        <v/>
      </c>
      <c r="D177" s="35"/>
      <c r="E177" s="35"/>
      <c r="F177" s="35" t="str">
        <f t="shared" si="39"/>
        <v/>
      </c>
      <c r="G177" s="5"/>
      <c r="H177" s="48" t="str">
        <f t="shared" si="31"/>
        <v/>
      </c>
      <c r="I177" s="63" t="str">
        <f t="shared" si="32"/>
        <v/>
      </c>
      <c r="J177" s="63" t="str">
        <f t="shared" si="32"/>
        <v/>
      </c>
      <c r="K177" s="48" t="str">
        <f t="shared" si="25"/>
        <v/>
      </c>
      <c r="L177" s="69" t="str">
        <f t="shared" si="26"/>
        <v/>
      </c>
      <c r="M177" s="67" t="str">
        <f t="shared" si="35"/>
        <v/>
      </c>
      <c r="N177" s="49">
        <v>64</v>
      </c>
      <c r="O177" s="28"/>
      <c r="P177" s="47" t="str">
        <f t="shared" si="36"/>
        <v/>
      </c>
      <c r="Q177" s="24" t="str">
        <f t="shared" si="37"/>
        <v/>
      </c>
      <c r="R177" s="24" t="str">
        <f>IF($L177="","",VLOOKUP(Q177,LISTAS!$F$5:$G$1006,2,0))</f>
        <v/>
      </c>
      <c r="S177" s="36" t="str">
        <f t="shared" si="38"/>
        <v/>
      </c>
      <c r="T177" s="25" t="str">
        <f t="shared" si="33"/>
        <v/>
      </c>
      <c r="U177" s="25" t="str">
        <f t="shared" si="34"/>
        <v/>
      </c>
    </row>
    <row r="178" spans="2:21" ht="16.5" x14ac:dyDescent="0.3">
      <c r="B178" s="26"/>
      <c r="C178" s="22" t="str">
        <f>IF(B178="","",VLOOKUP(B178,LISTAS!$F$5:$G$1006,2,0))</f>
        <v/>
      </c>
      <c r="D178" s="35"/>
      <c r="E178" s="35"/>
      <c r="F178" s="35" t="str">
        <f t="shared" ref="F178:F213" si="40">IF(D178="",IF(E178="","",SUM(D178:E178)),SUM(D178:E178))</f>
        <v/>
      </c>
      <c r="G178" s="5"/>
      <c r="H178" s="48" t="str">
        <f t="shared" si="31"/>
        <v/>
      </c>
      <c r="I178" s="63" t="str">
        <f t="shared" si="32"/>
        <v/>
      </c>
      <c r="J178" s="63" t="str">
        <f t="shared" si="32"/>
        <v/>
      </c>
      <c r="K178" s="48" t="str">
        <f t="shared" ref="K178:K213" si="41">IF($L178="","",F178)</f>
        <v/>
      </c>
      <c r="L178" s="69" t="str">
        <f t="shared" ref="L178:L213" si="42">H178</f>
        <v/>
      </c>
      <c r="M178" s="67" t="str">
        <f t="shared" ref="M178:M209" si="43">IF(L178="","",LARGE($L$114:$L$213,N178))</f>
        <v/>
      </c>
      <c r="N178" s="49">
        <v>65</v>
      </c>
      <c r="O178" s="28"/>
      <c r="P178" s="47" t="str">
        <f t="shared" ref="P178:P213" si="44">IF(S178&lt;&gt;"",_xlfn.RANK.EQ(S178,$S$114:$S$213,0),"")</f>
        <v/>
      </c>
      <c r="Q178" s="24" t="str">
        <f t="shared" ref="Q178:Q213" si="45">IF($L178="","",VLOOKUP(M178,$H$114:$K$213,2,0))</f>
        <v/>
      </c>
      <c r="R178" s="24" t="str">
        <f>IF($L178="","",VLOOKUP(Q178,LISTAS!$F$5:$G$1006,2,0))</f>
        <v/>
      </c>
      <c r="S178" s="36" t="str">
        <f t="shared" ref="S178:S213" si="46">IF($L178="","",VLOOKUP(M178,$H$114:$K$213,4,0))</f>
        <v/>
      </c>
      <c r="T178" s="25" t="str">
        <f t="shared" si="33"/>
        <v/>
      </c>
      <c r="U178" s="25" t="str">
        <f t="shared" si="34"/>
        <v/>
      </c>
    </row>
    <row r="179" spans="2:21" ht="16.5" x14ac:dyDescent="0.3">
      <c r="B179" s="26"/>
      <c r="C179" s="22" t="str">
        <f>IF(B179="","",VLOOKUP(B179,LISTAS!$F$5:$G$1006,2,0))</f>
        <v/>
      </c>
      <c r="D179" s="35"/>
      <c r="E179" s="35"/>
      <c r="F179" s="35" t="str">
        <f t="shared" si="40"/>
        <v/>
      </c>
      <c r="G179" s="5"/>
      <c r="H179" s="48" t="str">
        <f t="shared" ref="H179:H213" si="47">IF(F179="","",F179+(ROW(F179)/1000))</f>
        <v/>
      </c>
      <c r="I179" s="63" t="str">
        <f t="shared" ref="I179:J213" si="48">IF($L179="","",IF(B179="","",B179))</f>
        <v/>
      </c>
      <c r="J179" s="63" t="str">
        <f t="shared" si="48"/>
        <v/>
      </c>
      <c r="K179" s="48" t="str">
        <f t="shared" si="41"/>
        <v/>
      </c>
      <c r="L179" s="69" t="str">
        <f t="shared" si="42"/>
        <v/>
      </c>
      <c r="M179" s="67" t="str">
        <f t="shared" si="43"/>
        <v/>
      </c>
      <c r="N179" s="49">
        <v>66</v>
      </c>
      <c r="O179" s="28"/>
      <c r="P179" s="47" t="str">
        <f t="shared" si="44"/>
        <v/>
      </c>
      <c r="Q179" s="24" t="str">
        <f t="shared" si="45"/>
        <v/>
      </c>
      <c r="R179" s="24" t="str">
        <f>IF($L179="","",VLOOKUP(Q179,LISTAS!$F$5:$G$1006,2,0))</f>
        <v/>
      </c>
      <c r="S179" s="36" t="str">
        <f t="shared" si="46"/>
        <v/>
      </c>
      <c r="T179" s="25" t="str">
        <f t="shared" ref="T179:T213" si="49">IF($P179="","",IF(S179=$U$5,"",IF($P179=1,400,IF($P179=2,340,IF($P179=3,300,IF($P179=4,280,IF($P179=5,270,IF($P179=6,260,IF($P179=7,250,IF($P179=8,240,IF($P179=9,200,IF($P179=10,200,IF($P179=11,200,IF($P179=12,200,IF($P179=13,200,IF($P179=14,200,IF($P179=15,200,IF($P179=16,200,IF($P179&gt;16,"","")))))))))))))))))))</f>
        <v/>
      </c>
      <c r="U179" s="25" t="str">
        <f t="shared" ref="U179:U213" si="50">IF(P179="","",IF($S$5="NÃO","",IF(S179=$U$5,"",IF(P179=1,400,IF(P179=2,340,IF(P179=3,300,IF(P179=4,280,IF(P179=5,270,IF(P179=6,260,IF(P179=7,250,IF(P179=8,240,IF(P179=9,200,IF(P179=10,200,IF(P179=11,200,IF(P179=12,200,IF(P179=13,200,IF(P179=14,200,IF(P179=15,200,IF(P179=16,200,IF(P179&gt;16,"",""))))))))))))))))))))</f>
        <v/>
      </c>
    </row>
    <row r="180" spans="2:21" ht="16.5" x14ac:dyDescent="0.3">
      <c r="B180" s="26"/>
      <c r="C180" s="22" t="str">
        <f>IF(B180="","",VLOOKUP(B180,LISTAS!$F$5:$G$1006,2,0))</f>
        <v/>
      </c>
      <c r="D180" s="35"/>
      <c r="E180" s="35"/>
      <c r="F180" s="35" t="str">
        <f t="shared" si="40"/>
        <v/>
      </c>
      <c r="G180" s="5"/>
      <c r="H180" s="48" t="str">
        <f t="shared" si="47"/>
        <v/>
      </c>
      <c r="I180" s="63" t="str">
        <f t="shared" si="48"/>
        <v/>
      </c>
      <c r="J180" s="63" t="str">
        <f t="shared" si="48"/>
        <v/>
      </c>
      <c r="K180" s="48" t="str">
        <f t="shared" si="41"/>
        <v/>
      </c>
      <c r="L180" s="69" t="str">
        <f t="shared" si="42"/>
        <v/>
      </c>
      <c r="M180" s="67" t="str">
        <f t="shared" si="43"/>
        <v/>
      </c>
      <c r="N180" s="49">
        <v>67</v>
      </c>
      <c r="O180" s="28"/>
      <c r="P180" s="47" t="str">
        <f t="shared" si="44"/>
        <v/>
      </c>
      <c r="Q180" s="24" t="str">
        <f t="shared" si="45"/>
        <v/>
      </c>
      <c r="R180" s="24" t="str">
        <f>IF($L180="","",VLOOKUP(Q180,LISTAS!$F$5:$G$1006,2,0))</f>
        <v/>
      </c>
      <c r="S180" s="36" t="str">
        <f t="shared" si="46"/>
        <v/>
      </c>
      <c r="T180" s="25" t="str">
        <f t="shared" si="49"/>
        <v/>
      </c>
      <c r="U180" s="25" t="str">
        <f t="shared" si="50"/>
        <v/>
      </c>
    </row>
    <row r="181" spans="2:21" ht="16.5" x14ac:dyDescent="0.3">
      <c r="B181" s="26"/>
      <c r="C181" s="22" t="str">
        <f>IF(B181="","",VLOOKUP(B181,LISTAS!$F$5:$G$1006,2,0))</f>
        <v/>
      </c>
      <c r="D181" s="35"/>
      <c r="E181" s="35"/>
      <c r="F181" s="35" t="str">
        <f t="shared" si="40"/>
        <v/>
      </c>
      <c r="G181" s="5"/>
      <c r="H181" s="48" t="str">
        <f t="shared" si="47"/>
        <v/>
      </c>
      <c r="I181" s="63" t="str">
        <f t="shared" si="48"/>
        <v/>
      </c>
      <c r="J181" s="63" t="str">
        <f t="shared" si="48"/>
        <v/>
      </c>
      <c r="K181" s="48" t="str">
        <f t="shared" si="41"/>
        <v/>
      </c>
      <c r="L181" s="69" t="str">
        <f t="shared" si="42"/>
        <v/>
      </c>
      <c r="M181" s="67" t="str">
        <f t="shared" si="43"/>
        <v/>
      </c>
      <c r="N181" s="49">
        <v>68</v>
      </c>
      <c r="O181" s="28"/>
      <c r="P181" s="47" t="str">
        <f t="shared" si="44"/>
        <v/>
      </c>
      <c r="Q181" s="24" t="str">
        <f t="shared" si="45"/>
        <v/>
      </c>
      <c r="R181" s="24" t="str">
        <f>IF($L181="","",VLOOKUP(Q181,LISTAS!$F$5:$G$1006,2,0))</f>
        <v/>
      </c>
      <c r="S181" s="36" t="str">
        <f t="shared" si="46"/>
        <v/>
      </c>
      <c r="T181" s="25" t="str">
        <f t="shared" si="49"/>
        <v/>
      </c>
      <c r="U181" s="25" t="str">
        <f t="shared" si="50"/>
        <v/>
      </c>
    </row>
    <row r="182" spans="2:21" ht="16.5" x14ac:dyDescent="0.3">
      <c r="B182" s="26"/>
      <c r="C182" s="22" t="str">
        <f>IF(B182="","",VLOOKUP(B182,LISTAS!$F$5:$G$1006,2,0))</f>
        <v/>
      </c>
      <c r="D182" s="35"/>
      <c r="E182" s="35"/>
      <c r="F182" s="35" t="str">
        <f t="shared" si="40"/>
        <v/>
      </c>
      <c r="G182" s="5"/>
      <c r="H182" s="48" t="str">
        <f t="shared" si="47"/>
        <v/>
      </c>
      <c r="I182" s="63" t="str">
        <f t="shared" si="48"/>
        <v/>
      </c>
      <c r="J182" s="63" t="str">
        <f t="shared" si="48"/>
        <v/>
      </c>
      <c r="K182" s="48" t="str">
        <f t="shared" si="41"/>
        <v/>
      </c>
      <c r="L182" s="69" t="str">
        <f t="shared" si="42"/>
        <v/>
      </c>
      <c r="M182" s="67" t="str">
        <f t="shared" si="43"/>
        <v/>
      </c>
      <c r="N182" s="49">
        <v>69</v>
      </c>
      <c r="O182" s="28"/>
      <c r="P182" s="47" t="str">
        <f t="shared" si="44"/>
        <v/>
      </c>
      <c r="Q182" s="24" t="str">
        <f t="shared" si="45"/>
        <v/>
      </c>
      <c r="R182" s="24" t="str">
        <f>IF($L182="","",VLOOKUP(Q182,LISTAS!$F$5:$G$1006,2,0))</f>
        <v/>
      </c>
      <c r="S182" s="36" t="str">
        <f t="shared" si="46"/>
        <v/>
      </c>
      <c r="T182" s="25" t="str">
        <f t="shared" si="49"/>
        <v/>
      </c>
      <c r="U182" s="25" t="str">
        <f t="shared" si="50"/>
        <v/>
      </c>
    </row>
    <row r="183" spans="2:21" ht="16.5" x14ac:dyDescent="0.3">
      <c r="B183" s="26"/>
      <c r="C183" s="22" t="str">
        <f>IF(B183="","",VLOOKUP(B183,LISTAS!$F$5:$G$1006,2,0))</f>
        <v/>
      </c>
      <c r="D183" s="35"/>
      <c r="E183" s="35"/>
      <c r="F183" s="35" t="str">
        <f t="shared" si="40"/>
        <v/>
      </c>
      <c r="G183" s="5"/>
      <c r="H183" s="48" t="str">
        <f t="shared" si="47"/>
        <v/>
      </c>
      <c r="I183" s="63" t="str">
        <f t="shared" si="48"/>
        <v/>
      </c>
      <c r="J183" s="63" t="str">
        <f t="shared" si="48"/>
        <v/>
      </c>
      <c r="K183" s="48" t="str">
        <f t="shared" si="41"/>
        <v/>
      </c>
      <c r="L183" s="69" t="str">
        <f t="shared" si="42"/>
        <v/>
      </c>
      <c r="M183" s="67" t="str">
        <f t="shared" si="43"/>
        <v/>
      </c>
      <c r="N183" s="49">
        <v>70</v>
      </c>
      <c r="O183" s="28"/>
      <c r="P183" s="47" t="str">
        <f t="shared" si="44"/>
        <v/>
      </c>
      <c r="Q183" s="24" t="str">
        <f t="shared" si="45"/>
        <v/>
      </c>
      <c r="R183" s="24" t="str">
        <f>IF($L183="","",VLOOKUP(Q183,LISTAS!$F$5:$G$1006,2,0))</f>
        <v/>
      </c>
      <c r="S183" s="36" t="str">
        <f t="shared" si="46"/>
        <v/>
      </c>
      <c r="T183" s="25" t="str">
        <f t="shared" si="49"/>
        <v/>
      </c>
      <c r="U183" s="25" t="str">
        <f t="shared" si="50"/>
        <v/>
      </c>
    </row>
    <row r="184" spans="2:21" ht="16.5" x14ac:dyDescent="0.3">
      <c r="B184" s="26"/>
      <c r="C184" s="22" t="str">
        <f>IF(B184="","",VLOOKUP(B184,LISTAS!$F$5:$G$1006,2,0))</f>
        <v/>
      </c>
      <c r="D184" s="35"/>
      <c r="E184" s="35"/>
      <c r="F184" s="35" t="str">
        <f t="shared" si="40"/>
        <v/>
      </c>
      <c r="G184" s="5"/>
      <c r="H184" s="48" t="str">
        <f t="shared" si="47"/>
        <v/>
      </c>
      <c r="I184" s="63" t="str">
        <f t="shared" si="48"/>
        <v/>
      </c>
      <c r="J184" s="63" t="str">
        <f t="shared" si="48"/>
        <v/>
      </c>
      <c r="K184" s="48" t="str">
        <f t="shared" si="41"/>
        <v/>
      </c>
      <c r="L184" s="69" t="str">
        <f t="shared" si="42"/>
        <v/>
      </c>
      <c r="M184" s="67" t="str">
        <f t="shared" si="43"/>
        <v/>
      </c>
      <c r="N184" s="49">
        <v>71</v>
      </c>
      <c r="O184" s="28"/>
      <c r="P184" s="47" t="str">
        <f t="shared" si="44"/>
        <v/>
      </c>
      <c r="Q184" s="24" t="str">
        <f t="shared" si="45"/>
        <v/>
      </c>
      <c r="R184" s="24" t="str">
        <f>IF($L184="","",VLOOKUP(Q184,LISTAS!$F$5:$G$1006,2,0))</f>
        <v/>
      </c>
      <c r="S184" s="36" t="str">
        <f t="shared" si="46"/>
        <v/>
      </c>
      <c r="T184" s="25" t="str">
        <f t="shared" si="49"/>
        <v/>
      </c>
      <c r="U184" s="25" t="str">
        <f t="shared" si="50"/>
        <v/>
      </c>
    </row>
    <row r="185" spans="2:21" ht="16.5" x14ac:dyDescent="0.3">
      <c r="B185" s="26"/>
      <c r="C185" s="22" t="str">
        <f>IF(B185="","",VLOOKUP(B185,LISTAS!$F$5:$G$1006,2,0))</f>
        <v/>
      </c>
      <c r="D185" s="35"/>
      <c r="E185" s="35"/>
      <c r="F185" s="35" t="str">
        <f t="shared" si="40"/>
        <v/>
      </c>
      <c r="G185" s="5"/>
      <c r="H185" s="48" t="str">
        <f t="shared" si="47"/>
        <v/>
      </c>
      <c r="I185" s="63" t="str">
        <f t="shared" si="48"/>
        <v/>
      </c>
      <c r="J185" s="63" t="str">
        <f t="shared" si="48"/>
        <v/>
      </c>
      <c r="K185" s="48" t="str">
        <f t="shared" si="41"/>
        <v/>
      </c>
      <c r="L185" s="69" t="str">
        <f t="shared" si="42"/>
        <v/>
      </c>
      <c r="M185" s="67" t="str">
        <f t="shared" si="43"/>
        <v/>
      </c>
      <c r="N185" s="49">
        <v>72</v>
      </c>
      <c r="O185" s="28"/>
      <c r="P185" s="47" t="str">
        <f t="shared" si="44"/>
        <v/>
      </c>
      <c r="Q185" s="24" t="str">
        <f t="shared" si="45"/>
        <v/>
      </c>
      <c r="R185" s="24" t="str">
        <f>IF($L185="","",VLOOKUP(Q185,LISTAS!$F$5:$G$1006,2,0))</f>
        <v/>
      </c>
      <c r="S185" s="36" t="str">
        <f t="shared" si="46"/>
        <v/>
      </c>
      <c r="T185" s="25" t="str">
        <f t="shared" si="49"/>
        <v/>
      </c>
      <c r="U185" s="25" t="str">
        <f t="shared" si="50"/>
        <v/>
      </c>
    </row>
    <row r="186" spans="2:21" ht="16.5" x14ac:dyDescent="0.3">
      <c r="B186" s="26"/>
      <c r="C186" s="22" t="str">
        <f>IF(B186="","",VLOOKUP(B186,LISTAS!$F$5:$G$1006,2,0))</f>
        <v/>
      </c>
      <c r="D186" s="35"/>
      <c r="E186" s="35"/>
      <c r="F186" s="35" t="str">
        <f t="shared" si="40"/>
        <v/>
      </c>
      <c r="G186" s="5"/>
      <c r="H186" s="48" t="str">
        <f t="shared" si="47"/>
        <v/>
      </c>
      <c r="I186" s="63" t="str">
        <f t="shared" si="48"/>
        <v/>
      </c>
      <c r="J186" s="63" t="str">
        <f t="shared" si="48"/>
        <v/>
      </c>
      <c r="K186" s="48" t="str">
        <f t="shared" si="41"/>
        <v/>
      </c>
      <c r="L186" s="69" t="str">
        <f t="shared" si="42"/>
        <v/>
      </c>
      <c r="M186" s="67" t="str">
        <f t="shared" si="43"/>
        <v/>
      </c>
      <c r="N186" s="49">
        <v>73</v>
      </c>
      <c r="O186" s="28"/>
      <c r="P186" s="47" t="str">
        <f t="shared" si="44"/>
        <v/>
      </c>
      <c r="Q186" s="24" t="str">
        <f t="shared" si="45"/>
        <v/>
      </c>
      <c r="R186" s="24" t="str">
        <f>IF($L186="","",VLOOKUP(Q186,LISTAS!$F$5:$G$1006,2,0))</f>
        <v/>
      </c>
      <c r="S186" s="36" t="str">
        <f t="shared" si="46"/>
        <v/>
      </c>
      <c r="T186" s="25" t="str">
        <f t="shared" si="49"/>
        <v/>
      </c>
      <c r="U186" s="25" t="str">
        <f t="shared" si="50"/>
        <v/>
      </c>
    </row>
    <row r="187" spans="2:21" ht="16.5" x14ac:dyDescent="0.3">
      <c r="B187" s="26"/>
      <c r="C187" s="22" t="str">
        <f>IF(B187="","",VLOOKUP(B187,LISTAS!$F$5:$G$1006,2,0))</f>
        <v/>
      </c>
      <c r="D187" s="35"/>
      <c r="E187" s="35"/>
      <c r="F187" s="35" t="str">
        <f t="shared" si="40"/>
        <v/>
      </c>
      <c r="G187" s="5"/>
      <c r="H187" s="48" t="str">
        <f t="shared" si="47"/>
        <v/>
      </c>
      <c r="I187" s="63" t="str">
        <f t="shared" si="48"/>
        <v/>
      </c>
      <c r="J187" s="63" t="str">
        <f t="shared" si="48"/>
        <v/>
      </c>
      <c r="K187" s="48" t="str">
        <f t="shared" si="41"/>
        <v/>
      </c>
      <c r="L187" s="69" t="str">
        <f t="shared" si="42"/>
        <v/>
      </c>
      <c r="M187" s="67" t="str">
        <f t="shared" si="43"/>
        <v/>
      </c>
      <c r="N187" s="49">
        <v>74</v>
      </c>
      <c r="O187" s="28"/>
      <c r="P187" s="47" t="str">
        <f t="shared" si="44"/>
        <v/>
      </c>
      <c r="Q187" s="24" t="str">
        <f t="shared" si="45"/>
        <v/>
      </c>
      <c r="R187" s="24" t="str">
        <f>IF($L187="","",VLOOKUP(Q187,LISTAS!$F$5:$G$1006,2,0))</f>
        <v/>
      </c>
      <c r="S187" s="36" t="str">
        <f t="shared" si="46"/>
        <v/>
      </c>
      <c r="T187" s="25" t="str">
        <f t="shared" si="49"/>
        <v/>
      </c>
      <c r="U187" s="25" t="str">
        <f t="shared" si="50"/>
        <v/>
      </c>
    </row>
    <row r="188" spans="2:21" ht="16.5" x14ac:dyDescent="0.3">
      <c r="B188" s="26"/>
      <c r="C188" s="22" t="str">
        <f>IF(B188="","",VLOOKUP(B188,LISTAS!$F$5:$G$1006,2,0))</f>
        <v/>
      </c>
      <c r="D188" s="35"/>
      <c r="E188" s="35"/>
      <c r="F188" s="35" t="str">
        <f t="shared" si="40"/>
        <v/>
      </c>
      <c r="G188" s="5"/>
      <c r="H188" s="48" t="str">
        <f t="shared" si="47"/>
        <v/>
      </c>
      <c r="I188" s="63" t="str">
        <f t="shared" si="48"/>
        <v/>
      </c>
      <c r="J188" s="63" t="str">
        <f t="shared" si="48"/>
        <v/>
      </c>
      <c r="K188" s="48" t="str">
        <f t="shared" si="41"/>
        <v/>
      </c>
      <c r="L188" s="69" t="str">
        <f t="shared" si="42"/>
        <v/>
      </c>
      <c r="M188" s="67" t="str">
        <f t="shared" si="43"/>
        <v/>
      </c>
      <c r="N188" s="49">
        <v>75</v>
      </c>
      <c r="O188" s="28"/>
      <c r="P188" s="47" t="str">
        <f t="shared" si="44"/>
        <v/>
      </c>
      <c r="Q188" s="24" t="str">
        <f t="shared" si="45"/>
        <v/>
      </c>
      <c r="R188" s="24" t="str">
        <f>IF($L188="","",VLOOKUP(Q188,LISTAS!$F$5:$G$1006,2,0))</f>
        <v/>
      </c>
      <c r="S188" s="36" t="str">
        <f t="shared" si="46"/>
        <v/>
      </c>
      <c r="T188" s="25" t="str">
        <f t="shared" si="49"/>
        <v/>
      </c>
      <c r="U188" s="25" t="str">
        <f t="shared" si="50"/>
        <v/>
      </c>
    </row>
    <row r="189" spans="2:21" ht="16.5" x14ac:dyDescent="0.3">
      <c r="B189" s="26"/>
      <c r="C189" s="22" t="str">
        <f>IF(B189="","",VLOOKUP(B189,LISTAS!$F$5:$G$1006,2,0))</f>
        <v/>
      </c>
      <c r="D189" s="35"/>
      <c r="E189" s="35"/>
      <c r="F189" s="35" t="str">
        <f t="shared" si="40"/>
        <v/>
      </c>
      <c r="G189" s="5"/>
      <c r="H189" s="48" t="str">
        <f t="shared" si="47"/>
        <v/>
      </c>
      <c r="I189" s="63" t="str">
        <f t="shared" si="48"/>
        <v/>
      </c>
      <c r="J189" s="63" t="str">
        <f t="shared" si="48"/>
        <v/>
      </c>
      <c r="K189" s="48" t="str">
        <f t="shared" si="41"/>
        <v/>
      </c>
      <c r="L189" s="69" t="str">
        <f t="shared" si="42"/>
        <v/>
      </c>
      <c r="M189" s="67" t="str">
        <f t="shared" si="43"/>
        <v/>
      </c>
      <c r="N189" s="49">
        <v>76</v>
      </c>
      <c r="O189" s="28"/>
      <c r="P189" s="47" t="str">
        <f t="shared" si="44"/>
        <v/>
      </c>
      <c r="Q189" s="24" t="str">
        <f t="shared" si="45"/>
        <v/>
      </c>
      <c r="R189" s="24" t="str">
        <f>IF($L189="","",VLOOKUP(Q189,LISTAS!$F$5:$G$1006,2,0))</f>
        <v/>
      </c>
      <c r="S189" s="36" t="str">
        <f t="shared" si="46"/>
        <v/>
      </c>
      <c r="T189" s="25" t="str">
        <f t="shared" si="49"/>
        <v/>
      </c>
      <c r="U189" s="25" t="str">
        <f t="shared" si="50"/>
        <v/>
      </c>
    </row>
    <row r="190" spans="2:21" ht="16.5" x14ac:dyDescent="0.3">
      <c r="B190" s="26"/>
      <c r="C190" s="22" t="str">
        <f>IF(B190="","",VLOOKUP(B190,LISTAS!$F$5:$G$1006,2,0))</f>
        <v/>
      </c>
      <c r="D190" s="35"/>
      <c r="E190" s="35"/>
      <c r="F190" s="35" t="str">
        <f t="shared" si="40"/>
        <v/>
      </c>
      <c r="G190" s="5"/>
      <c r="H190" s="48" t="str">
        <f t="shared" si="47"/>
        <v/>
      </c>
      <c r="I190" s="63" t="str">
        <f t="shared" si="48"/>
        <v/>
      </c>
      <c r="J190" s="63" t="str">
        <f t="shared" si="48"/>
        <v/>
      </c>
      <c r="K190" s="48" t="str">
        <f t="shared" si="41"/>
        <v/>
      </c>
      <c r="L190" s="69" t="str">
        <f t="shared" si="42"/>
        <v/>
      </c>
      <c r="M190" s="67" t="str">
        <f t="shared" si="43"/>
        <v/>
      </c>
      <c r="N190" s="49">
        <v>77</v>
      </c>
      <c r="O190" s="28"/>
      <c r="P190" s="47" t="str">
        <f t="shared" si="44"/>
        <v/>
      </c>
      <c r="Q190" s="24" t="str">
        <f t="shared" si="45"/>
        <v/>
      </c>
      <c r="R190" s="24" t="str">
        <f>IF($L190="","",VLOOKUP(Q190,LISTAS!$F$5:$G$1006,2,0))</f>
        <v/>
      </c>
      <c r="S190" s="36" t="str">
        <f t="shared" si="46"/>
        <v/>
      </c>
      <c r="T190" s="25" t="str">
        <f t="shared" si="49"/>
        <v/>
      </c>
      <c r="U190" s="25" t="str">
        <f t="shared" si="50"/>
        <v/>
      </c>
    </row>
    <row r="191" spans="2:21" ht="16.5" x14ac:dyDescent="0.3">
      <c r="B191" s="26"/>
      <c r="C191" s="22" t="str">
        <f>IF(B191="","",VLOOKUP(B191,LISTAS!$F$5:$G$1006,2,0))</f>
        <v/>
      </c>
      <c r="D191" s="35"/>
      <c r="E191" s="35"/>
      <c r="F191" s="35" t="str">
        <f t="shared" si="40"/>
        <v/>
      </c>
      <c r="G191" s="5"/>
      <c r="H191" s="48" t="str">
        <f t="shared" si="47"/>
        <v/>
      </c>
      <c r="I191" s="63" t="str">
        <f t="shared" si="48"/>
        <v/>
      </c>
      <c r="J191" s="63" t="str">
        <f t="shared" si="48"/>
        <v/>
      </c>
      <c r="K191" s="48" t="str">
        <f t="shared" si="41"/>
        <v/>
      </c>
      <c r="L191" s="69" t="str">
        <f t="shared" si="42"/>
        <v/>
      </c>
      <c r="M191" s="67" t="str">
        <f t="shared" si="43"/>
        <v/>
      </c>
      <c r="N191" s="49">
        <v>78</v>
      </c>
      <c r="O191" s="28"/>
      <c r="P191" s="47" t="str">
        <f t="shared" si="44"/>
        <v/>
      </c>
      <c r="Q191" s="24" t="str">
        <f t="shared" si="45"/>
        <v/>
      </c>
      <c r="R191" s="24" t="str">
        <f>IF($L191="","",VLOOKUP(Q191,LISTAS!$F$5:$G$1006,2,0))</f>
        <v/>
      </c>
      <c r="S191" s="36" t="str">
        <f t="shared" si="46"/>
        <v/>
      </c>
      <c r="T191" s="25" t="str">
        <f t="shared" si="49"/>
        <v/>
      </c>
      <c r="U191" s="25" t="str">
        <f t="shared" si="50"/>
        <v/>
      </c>
    </row>
    <row r="192" spans="2:21" ht="16.5" x14ac:dyDescent="0.3">
      <c r="B192" s="26"/>
      <c r="C192" s="22" t="str">
        <f>IF(B192="","",VLOOKUP(B192,LISTAS!$F$5:$G$1006,2,0))</f>
        <v/>
      </c>
      <c r="D192" s="35"/>
      <c r="E192" s="35"/>
      <c r="F192" s="35" t="str">
        <f t="shared" si="40"/>
        <v/>
      </c>
      <c r="G192" s="5"/>
      <c r="H192" s="48" t="str">
        <f t="shared" si="47"/>
        <v/>
      </c>
      <c r="I192" s="63" t="str">
        <f t="shared" si="48"/>
        <v/>
      </c>
      <c r="J192" s="63" t="str">
        <f t="shared" si="48"/>
        <v/>
      </c>
      <c r="K192" s="48" t="str">
        <f t="shared" si="41"/>
        <v/>
      </c>
      <c r="L192" s="69" t="str">
        <f t="shared" si="42"/>
        <v/>
      </c>
      <c r="M192" s="67" t="str">
        <f t="shared" si="43"/>
        <v/>
      </c>
      <c r="N192" s="49">
        <v>79</v>
      </c>
      <c r="O192" s="28"/>
      <c r="P192" s="47" t="str">
        <f t="shared" si="44"/>
        <v/>
      </c>
      <c r="Q192" s="24" t="str">
        <f t="shared" si="45"/>
        <v/>
      </c>
      <c r="R192" s="24" t="str">
        <f>IF($L192="","",VLOOKUP(Q192,LISTAS!$F$5:$G$1006,2,0))</f>
        <v/>
      </c>
      <c r="S192" s="36" t="str">
        <f t="shared" si="46"/>
        <v/>
      </c>
      <c r="T192" s="25" t="str">
        <f t="shared" si="49"/>
        <v/>
      </c>
      <c r="U192" s="25" t="str">
        <f t="shared" si="50"/>
        <v/>
      </c>
    </row>
    <row r="193" spans="2:21" ht="16.5" x14ac:dyDescent="0.3">
      <c r="B193" s="26"/>
      <c r="C193" s="22" t="str">
        <f>IF(B193="","",VLOOKUP(B193,LISTAS!$F$5:$G$1006,2,0))</f>
        <v/>
      </c>
      <c r="D193" s="35"/>
      <c r="E193" s="35"/>
      <c r="F193" s="35" t="str">
        <f t="shared" si="40"/>
        <v/>
      </c>
      <c r="G193" s="5"/>
      <c r="H193" s="48" t="str">
        <f t="shared" si="47"/>
        <v/>
      </c>
      <c r="I193" s="63" t="str">
        <f t="shared" si="48"/>
        <v/>
      </c>
      <c r="J193" s="63" t="str">
        <f t="shared" si="48"/>
        <v/>
      </c>
      <c r="K193" s="48" t="str">
        <f t="shared" si="41"/>
        <v/>
      </c>
      <c r="L193" s="69" t="str">
        <f t="shared" si="42"/>
        <v/>
      </c>
      <c r="M193" s="67" t="str">
        <f t="shared" si="43"/>
        <v/>
      </c>
      <c r="N193" s="49">
        <v>80</v>
      </c>
      <c r="O193" s="28"/>
      <c r="P193" s="47" t="str">
        <f t="shared" si="44"/>
        <v/>
      </c>
      <c r="Q193" s="24" t="str">
        <f t="shared" si="45"/>
        <v/>
      </c>
      <c r="R193" s="24" t="str">
        <f>IF($L193="","",VLOOKUP(Q193,LISTAS!$F$5:$G$1006,2,0))</f>
        <v/>
      </c>
      <c r="S193" s="36" t="str">
        <f t="shared" si="46"/>
        <v/>
      </c>
      <c r="T193" s="25" t="str">
        <f t="shared" si="49"/>
        <v/>
      </c>
      <c r="U193" s="25" t="str">
        <f t="shared" si="50"/>
        <v/>
      </c>
    </row>
    <row r="194" spans="2:21" ht="16.5" x14ac:dyDescent="0.3">
      <c r="B194" s="26"/>
      <c r="C194" s="22" t="str">
        <f>IF(B194="","",VLOOKUP(B194,LISTAS!$F$5:$G$1006,2,0))</f>
        <v/>
      </c>
      <c r="D194" s="35"/>
      <c r="E194" s="35"/>
      <c r="F194" s="35" t="str">
        <f t="shared" si="40"/>
        <v/>
      </c>
      <c r="G194" s="5"/>
      <c r="H194" s="48" t="str">
        <f t="shared" si="47"/>
        <v/>
      </c>
      <c r="I194" s="63" t="str">
        <f t="shared" si="48"/>
        <v/>
      </c>
      <c r="J194" s="63" t="str">
        <f t="shared" si="48"/>
        <v/>
      </c>
      <c r="K194" s="48" t="str">
        <f t="shared" si="41"/>
        <v/>
      </c>
      <c r="L194" s="69" t="str">
        <f t="shared" si="42"/>
        <v/>
      </c>
      <c r="M194" s="67" t="str">
        <f t="shared" si="43"/>
        <v/>
      </c>
      <c r="N194" s="49">
        <v>81</v>
      </c>
      <c r="O194" s="28"/>
      <c r="P194" s="47" t="str">
        <f t="shared" si="44"/>
        <v/>
      </c>
      <c r="Q194" s="24" t="str">
        <f t="shared" si="45"/>
        <v/>
      </c>
      <c r="R194" s="24" t="str">
        <f>IF($L194="","",VLOOKUP(Q194,LISTAS!$F$5:$G$1006,2,0))</f>
        <v/>
      </c>
      <c r="S194" s="36" t="str">
        <f t="shared" si="46"/>
        <v/>
      </c>
      <c r="T194" s="25" t="str">
        <f t="shared" si="49"/>
        <v/>
      </c>
      <c r="U194" s="25" t="str">
        <f t="shared" si="50"/>
        <v/>
      </c>
    </row>
    <row r="195" spans="2:21" ht="16.5" x14ac:dyDescent="0.3">
      <c r="B195" s="26"/>
      <c r="C195" s="22" t="str">
        <f>IF(B195="","",VLOOKUP(B195,LISTAS!$F$5:$G$1006,2,0))</f>
        <v/>
      </c>
      <c r="D195" s="35"/>
      <c r="E195" s="35"/>
      <c r="F195" s="35" t="str">
        <f t="shared" si="40"/>
        <v/>
      </c>
      <c r="G195" s="5"/>
      <c r="H195" s="48" t="str">
        <f t="shared" si="47"/>
        <v/>
      </c>
      <c r="I195" s="63" t="str">
        <f t="shared" si="48"/>
        <v/>
      </c>
      <c r="J195" s="63" t="str">
        <f t="shared" si="48"/>
        <v/>
      </c>
      <c r="K195" s="48" t="str">
        <f t="shared" si="41"/>
        <v/>
      </c>
      <c r="L195" s="69" t="str">
        <f t="shared" si="42"/>
        <v/>
      </c>
      <c r="M195" s="67" t="str">
        <f t="shared" si="43"/>
        <v/>
      </c>
      <c r="N195" s="49">
        <v>82</v>
      </c>
      <c r="O195" s="28"/>
      <c r="P195" s="47" t="str">
        <f t="shared" si="44"/>
        <v/>
      </c>
      <c r="Q195" s="24" t="str">
        <f t="shared" si="45"/>
        <v/>
      </c>
      <c r="R195" s="24" t="str">
        <f>IF($L195="","",VLOOKUP(Q195,LISTAS!$F$5:$G$1006,2,0))</f>
        <v/>
      </c>
      <c r="S195" s="36" t="str">
        <f t="shared" si="46"/>
        <v/>
      </c>
      <c r="T195" s="25" t="str">
        <f t="shared" si="49"/>
        <v/>
      </c>
      <c r="U195" s="25" t="str">
        <f t="shared" si="50"/>
        <v/>
      </c>
    </row>
    <row r="196" spans="2:21" ht="16.5" x14ac:dyDescent="0.3">
      <c r="B196" s="26"/>
      <c r="C196" s="22" t="str">
        <f>IF(B196="","",VLOOKUP(B196,LISTAS!$F$5:$G$1006,2,0))</f>
        <v/>
      </c>
      <c r="D196" s="35"/>
      <c r="E196" s="35"/>
      <c r="F196" s="35" t="str">
        <f t="shared" si="40"/>
        <v/>
      </c>
      <c r="G196" s="5"/>
      <c r="H196" s="48" t="str">
        <f t="shared" si="47"/>
        <v/>
      </c>
      <c r="I196" s="63" t="str">
        <f t="shared" si="48"/>
        <v/>
      </c>
      <c r="J196" s="63" t="str">
        <f t="shared" si="48"/>
        <v/>
      </c>
      <c r="K196" s="48" t="str">
        <f t="shared" si="41"/>
        <v/>
      </c>
      <c r="L196" s="69" t="str">
        <f t="shared" si="42"/>
        <v/>
      </c>
      <c r="M196" s="67" t="str">
        <f t="shared" si="43"/>
        <v/>
      </c>
      <c r="N196" s="49">
        <v>83</v>
      </c>
      <c r="O196" s="28"/>
      <c r="P196" s="47" t="str">
        <f t="shared" si="44"/>
        <v/>
      </c>
      <c r="Q196" s="24" t="str">
        <f t="shared" si="45"/>
        <v/>
      </c>
      <c r="R196" s="24" t="str">
        <f>IF($L196="","",VLOOKUP(Q196,LISTAS!$F$5:$G$1006,2,0))</f>
        <v/>
      </c>
      <c r="S196" s="36" t="str">
        <f t="shared" si="46"/>
        <v/>
      </c>
      <c r="T196" s="25" t="str">
        <f t="shared" si="49"/>
        <v/>
      </c>
      <c r="U196" s="25" t="str">
        <f t="shared" si="50"/>
        <v/>
      </c>
    </row>
    <row r="197" spans="2:21" ht="16.5" x14ac:dyDescent="0.3">
      <c r="B197" s="26"/>
      <c r="C197" s="22" t="str">
        <f>IF(B197="","",VLOOKUP(B197,LISTAS!$F$5:$G$1006,2,0))</f>
        <v/>
      </c>
      <c r="D197" s="35"/>
      <c r="E197" s="35"/>
      <c r="F197" s="35" t="str">
        <f t="shared" si="40"/>
        <v/>
      </c>
      <c r="G197" s="5"/>
      <c r="H197" s="48" t="str">
        <f t="shared" si="47"/>
        <v/>
      </c>
      <c r="I197" s="63" t="str">
        <f t="shared" si="48"/>
        <v/>
      </c>
      <c r="J197" s="63" t="str">
        <f t="shared" si="48"/>
        <v/>
      </c>
      <c r="K197" s="48" t="str">
        <f t="shared" si="41"/>
        <v/>
      </c>
      <c r="L197" s="69" t="str">
        <f t="shared" si="42"/>
        <v/>
      </c>
      <c r="M197" s="67" t="str">
        <f t="shared" si="43"/>
        <v/>
      </c>
      <c r="N197" s="49">
        <v>84</v>
      </c>
      <c r="O197" s="28"/>
      <c r="P197" s="47" t="str">
        <f t="shared" si="44"/>
        <v/>
      </c>
      <c r="Q197" s="24" t="str">
        <f t="shared" si="45"/>
        <v/>
      </c>
      <c r="R197" s="24" t="str">
        <f>IF($L197="","",VLOOKUP(Q197,LISTAS!$F$5:$G$1006,2,0))</f>
        <v/>
      </c>
      <c r="S197" s="36" t="str">
        <f t="shared" si="46"/>
        <v/>
      </c>
      <c r="T197" s="25" t="str">
        <f t="shared" si="49"/>
        <v/>
      </c>
      <c r="U197" s="25" t="str">
        <f t="shared" si="50"/>
        <v/>
      </c>
    </row>
    <row r="198" spans="2:21" ht="16.5" x14ac:dyDescent="0.3">
      <c r="B198" s="26"/>
      <c r="C198" s="22" t="str">
        <f>IF(B198="","",VLOOKUP(B198,LISTAS!$F$5:$G$1006,2,0))</f>
        <v/>
      </c>
      <c r="D198" s="35"/>
      <c r="E198" s="35"/>
      <c r="F198" s="35" t="str">
        <f t="shared" si="40"/>
        <v/>
      </c>
      <c r="G198" s="5"/>
      <c r="H198" s="48" t="str">
        <f t="shared" si="47"/>
        <v/>
      </c>
      <c r="I198" s="63" t="str">
        <f t="shared" si="48"/>
        <v/>
      </c>
      <c r="J198" s="63" t="str">
        <f t="shared" si="48"/>
        <v/>
      </c>
      <c r="K198" s="48" t="str">
        <f t="shared" si="41"/>
        <v/>
      </c>
      <c r="L198" s="69" t="str">
        <f t="shared" si="42"/>
        <v/>
      </c>
      <c r="M198" s="67" t="str">
        <f t="shared" si="43"/>
        <v/>
      </c>
      <c r="N198" s="49">
        <v>85</v>
      </c>
      <c r="O198" s="28"/>
      <c r="P198" s="47" t="str">
        <f t="shared" si="44"/>
        <v/>
      </c>
      <c r="Q198" s="24" t="str">
        <f t="shared" si="45"/>
        <v/>
      </c>
      <c r="R198" s="24" t="str">
        <f>IF($L198="","",VLOOKUP(Q198,LISTAS!$F$5:$G$1006,2,0))</f>
        <v/>
      </c>
      <c r="S198" s="36" t="str">
        <f t="shared" si="46"/>
        <v/>
      </c>
      <c r="T198" s="25" t="str">
        <f t="shared" si="49"/>
        <v/>
      </c>
      <c r="U198" s="25" t="str">
        <f t="shared" si="50"/>
        <v/>
      </c>
    </row>
    <row r="199" spans="2:21" ht="16.5" x14ac:dyDescent="0.3">
      <c r="B199" s="26"/>
      <c r="C199" s="22" t="str">
        <f>IF(B199="","",VLOOKUP(B199,LISTAS!$F$5:$G$1006,2,0))</f>
        <v/>
      </c>
      <c r="D199" s="35"/>
      <c r="E199" s="35"/>
      <c r="F199" s="35" t="str">
        <f t="shared" si="40"/>
        <v/>
      </c>
      <c r="G199" s="5"/>
      <c r="H199" s="48" t="str">
        <f t="shared" si="47"/>
        <v/>
      </c>
      <c r="I199" s="63" t="str">
        <f t="shared" si="48"/>
        <v/>
      </c>
      <c r="J199" s="63" t="str">
        <f t="shared" si="48"/>
        <v/>
      </c>
      <c r="K199" s="48" t="str">
        <f t="shared" si="41"/>
        <v/>
      </c>
      <c r="L199" s="69" t="str">
        <f t="shared" si="42"/>
        <v/>
      </c>
      <c r="M199" s="67" t="str">
        <f t="shared" si="43"/>
        <v/>
      </c>
      <c r="N199" s="49">
        <v>86</v>
      </c>
      <c r="O199" s="28"/>
      <c r="P199" s="47" t="str">
        <f t="shared" si="44"/>
        <v/>
      </c>
      <c r="Q199" s="24" t="str">
        <f t="shared" si="45"/>
        <v/>
      </c>
      <c r="R199" s="24" t="str">
        <f>IF($L199="","",VLOOKUP(Q199,LISTAS!$F$5:$G$1006,2,0))</f>
        <v/>
      </c>
      <c r="S199" s="36" t="str">
        <f t="shared" si="46"/>
        <v/>
      </c>
      <c r="T199" s="25" t="str">
        <f t="shared" si="49"/>
        <v/>
      </c>
      <c r="U199" s="25" t="str">
        <f t="shared" si="50"/>
        <v/>
      </c>
    </row>
    <row r="200" spans="2:21" ht="16.5" x14ac:dyDescent="0.3">
      <c r="B200" s="26"/>
      <c r="C200" s="22" t="str">
        <f>IF(B200="","",VLOOKUP(B200,LISTAS!$F$5:$G$1006,2,0))</f>
        <v/>
      </c>
      <c r="D200" s="35"/>
      <c r="E200" s="35"/>
      <c r="F200" s="35" t="str">
        <f t="shared" si="40"/>
        <v/>
      </c>
      <c r="G200" s="5"/>
      <c r="H200" s="48" t="str">
        <f t="shared" si="47"/>
        <v/>
      </c>
      <c r="I200" s="63" t="str">
        <f t="shared" si="48"/>
        <v/>
      </c>
      <c r="J200" s="63" t="str">
        <f t="shared" si="48"/>
        <v/>
      </c>
      <c r="K200" s="48" t="str">
        <f t="shared" si="41"/>
        <v/>
      </c>
      <c r="L200" s="69" t="str">
        <f t="shared" si="42"/>
        <v/>
      </c>
      <c r="M200" s="67" t="str">
        <f t="shared" si="43"/>
        <v/>
      </c>
      <c r="N200" s="49">
        <v>87</v>
      </c>
      <c r="O200" s="28"/>
      <c r="P200" s="47" t="str">
        <f t="shared" si="44"/>
        <v/>
      </c>
      <c r="Q200" s="24" t="str">
        <f t="shared" si="45"/>
        <v/>
      </c>
      <c r="R200" s="24" t="str">
        <f>IF($L200="","",VLOOKUP(Q200,LISTAS!$F$5:$G$1006,2,0))</f>
        <v/>
      </c>
      <c r="S200" s="36" t="str">
        <f t="shared" si="46"/>
        <v/>
      </c>
      <c r="T200" s="25" t="str">
        <f t="shared" si="49"/>
        <v/>
      </c>
      <c r="U200" s="25" t="str">
        <f t="shared" si="50"/>
        <v/>
      </c>
    </row>
    <row r="201" spans="2:21" ht="16.5" x14ac:dyDescent="0.3">
      <c r="B201" s="26"/>
      <c r="C201" s="22" t="str">
        <f>IF(B201="","",VLOOKUP(B201,LISTAS!$F$5:$G$1006,2,0))</f>
        <v/>
      </c>
      <c r="D201" s="35"/>
      <c r="E201" s="35"/>
      <c r="F201" s="35" t="str">
        <f t="shared" si="40"/>
        <v/>
      </c>
      <c r="G201" s="5"/>
      <c r="H201" s="48" t="str">
        <f t="shared" si="47"/>
        <v/>
      </c>
      <c r="I201" s="63" t="str">
        <f t="shared" si="48"/>
        <v/>
      </c>
      <c r="J201" s="63" t="str">
        <f t="shared" si="48"/>
        <v/>
      </c>
      <c r="K201" s="48" t="str">
        <f t="shared" si="41"/>
        <v/>
      </c>
      <c r="L201" s="69" t="str">
        <f t="shared" si="42"/>
        <v/>
      </c>
      <c r="M201" s="67" t="str">
        <f t="shared" si="43"/>
        <v/>
      </c>
      <c r="N201" s="49">
        <v>88</v>
      </c>
      <c r="O201" s="28"/>
      <c r="P201" s="47" t="str">
        <f t="shared" si="44"/>
        <v/>
      </c>
      <c r="Q201" s="24" t="str">
        <f t="shared" si="45"/>
        <v/>
      </c>
      <c r="R201" s="24" t="str">
        <f>IF($L201="","",VLOOKUP(Q201,LISTAS!$F$5:$G$1006,2,0))</f>
        <v/>
      </c>
      <c r="S201" s="36" t="str">
        <f t="shared" si="46"/>
        <v/>
      </c>
      <c r="T201" s="25" t="str">
        <f t="shared" si="49"/>
        <v/>
      </c>
      <c r="U201" s="25" t="str">
        <f t="shared" si="50"/>
        <v/>
      </c>
    </row>
    <row r="202" spans="2:21" ht="16.5" x14ac:dyDescent="0.3">
      <c r="B202" s="26"/>
      <c r="C202" s="22" t="str">
        <f>IF(B202="","",VLOOKUP(B202,LISTAS!$F$5:$G$1006,2,0))</f>
        <v/>
      </c>
      <c r="D202" s="35"/>
      <c r="E202" s="35"/>
      <c r="F202" s="35" t="str">
        <f t="shared" si="40"/>
        <v/>
      </c>
      <c r="G202" s="5"/>
      <c r="H202" s="48" t="str">
        <f t="shared" si="47"/>
        <v/>
      </c>
      <c r="I202" s="63" t="str">
        <f t="shared" si="48"/>
        <v/>
      </c>
      <c r="J202" s="63" t="str">
        <f t="shared" si="48"/>
        <v/>
      </c>
      <c r="K202" s="48" t="str">
        <f t="shared" si="41"/>
        <v/>
      </c>
      <c r="L202" s="69" t="str">
        <f t="shared" si="42"/>
        <v/>
      </c>
      <c r="M202" s="67" t="str">
        <f t="shared" si="43"/>
        <v/>
      </c>
      <c r="N202" s="49">
        <v>89</v>
      </c>
      <c r="O202" s="28"/>
      <c r="P202" s="47" t="str">
        <f t="shared" si="44"/>
        <v/>
      </c>
      <c r="Q202" s="24" t="str">
        <f t="shared" si="45"/>
        <v/>
      </c>
      <c r="R202" s="24" t="str">
        <f>IF($L202="","",VLOOKUP(Q202,LISTAS!$F$5:$G$1006,2,0))</f>
        <v/>
      </c>
      <c r="S202" s="36" t="str">
        <f t="shared" si="46"/>
        <v/>
      </c>
      <c r="T202" s="25" t="str">
        <f t="shared" si="49"/>
        <v/>
      </c>
      <c r="U202" s="25" t="str">
        <f t="shared" si="50"/>
        <v/>
      </c>
    </row>
    <row r="203" spans="2:21" ht="16.5" x14ac:dyDescent="0.3">
      <c r="B203" s="26"/>
      <c r="C203" s="22" t="str">
        <f>IF(B203="","",VLOOKUP(B203,LISTAS!$F$5:$G$1006,2,0))</f>
        <v/>
      </c>
      <c r="D203" s="35"/>
      <c r="E203" s="35"/>
      <c r="F203" s="35" t="str">
        <f t="shared" si="40"/>
        <v/>
      </c>
      <c r="G203" s="5"/>
      <c r="H203" s="48" t="str">
        <f t="shared" si="47"/>
        <v/>
      </c>
      <c r="I203" s="63" t="str">
        <f t="shared" si="48"/>
        <v/>
      </c>
      <c r="J203" s="63" t="str">
        <f t="shared" si="48"/>
        <v/>
      </c>
      <c r="K203" s="48" t="str">
        <f t="shared" si="41"/>
        <v/>
      </c>
      <c r="L203" s="69" t="str">
        <f t="shared" si="42"/>
        <v/>
      </c>
      <c r="M203" s="67" t="str">
        <f t="shared" si="43"/>
        <v/>
      </c>
      <c r="N203" s="49">
        <v>90</v>
      </c>
      <c r="O203" s="28"/>
      <c r="P203" s="47" t="str">
        <f t="shared" si="44"/>
        <v/>
      </c>
      <c r="Q203" s="24" t="str">
        <f t="shared" si="45"/>
        <v/>
      </c>
      <c r="R203" s="24" t="str">
        <f>IF($L203="","",VLOOKUP(Q203,LISTAS!$F$5:$G$1006,2,0))</f>
        <v/>
      </c>
      <c r="S203" s="36" t="str">
        <f t="shared" si="46"/>
        <v/>
      </c>
      <c r="T203" s="25" t="str">
        <f t="shared" si="49"/>
        <v/>
      </c>
      <c r="U203" s="25" t="str">
        <f t="shared" si="50"/>
        <v/>
      </c>
    </row>
    <row r="204" spans="2:21" ht="16.5" x14ac:dyDescent="0.3">
      <c r="B204" s="26"/>
      <c r="C204" s="22" t="str">
        <f>IF(B204="","",VLOOKUP(B204,LISTAS!$F$5:$G$1006,2,0))</f>
        <v/>
      </c>
      <c r="D204" s="35"/>
      <c r="E204" s="35"/>
      <c r="F204" s="35" t="str">
        <f t="shared" si="40"/>
        <v/>
      </c>
      <c r="G204" s="5"/>
      <c r="H204" s="48" t="str">
        <f t="shared" si="47"/>
        <v/>
      </c>
      <c r="I204" s="63" t="str">
        <f t="shared" si="48"/>
        <v/>
      </c>
      <c r="J204" s="63" t="str">
        <f t="shared" si="48"/>
        <v/>
      </c>
      <c r="K204" s="48" t="str">
        <f t="shared" si="41"/>
        <v/>
      </c>
      <c r="L204" s="69" t="str">
        <f t="shared" si="42"/>
        <v/>
      </c>
      <c r="M204" s="67" t="str">
        <f t="shared" si="43"/>
        <v/>
      </c>
      <c r="N204" s="49">
        <v>91</v>
      </c>
      <c r="O204" s="28"/>
      <c r="P204" s="47" t="str">
        <f t="shared" si="44"/>
        <v/>
      </c>
      <c r="Q204" s="24" t="str">
        <f t="shared" si="45"/>
        <v/>
      </c>
      <c r="R204" s="24" t="str">
        <f>IF($L204="","",VLOOKUP(Q204,LISTAS!$F$5:$G$1006,2,0))</f>
        <v/>
      </c>
      <c r="S204" s="36" t="str">
        <f t="shared" si="46"/>
        <v/>
      </c>
      <c r="T204" s="25" t="str">
        <f t="shared" si="49"/>
        <v/>
      </c>
      <c r="U204" s="25" t="str">
        <f t="shared" si="50"/>
        <v/>
      </c>
    </row>
    <row r="205" spans="2:21" ht="16.5" x14ac:dyDescent="0.3">
      <c r="B205" s="26"/>
      <c r="C205" s="22" t="str">
        <f>IF(B205="","",VLOOKUP(B205,LISTAS!$F$5:$G$1006,2,0))</f>
        <v/>
      </c>
      <c r="D205" s="35"/>
      <c r="E205" s="35"/>
      <c r="F205" s="35" t="str">
        <f t="shared" si="40"/>
        <v/>
      </c>
      <c r="G205" s="5"/>
      <c r="H205" s="48" t="str">
        <f t="shared" si="47"/>
        <v/>
      </c>
      <c r="I205" s="63" t="str">
        <f t="shared" si="48"/>
        <v/>
      </c>
      <c r="J205" s="63" t="str">
        <f t="shared" si="48"/>
        <v/>
      </c>
      <c r="K205" s="48" t="str">
        <f t="shared" si="41"/>
        <v/>
      </c>
      <c r="L205" s="69" t="str">
        <f t="shared" si="42"/>
        <v/>
      </c>
      <c r="M205" s="67" t="str">
        <f t="shared" si="43"/>
        <v/>
      </c>
      <c r="N205" s="49">
        <v>92</v>
      </c>
      <c r="O205" s="28"/>
      <c r="P205" s="47" t="str">
        <f t="shared" si="44"/>
        <v/>
      </c>
      <c r="Q205" s="24" t="str">
        <f t="shared" si="45"/>
        <v/>
      </c>
      <c r="R205" s="24" t="str">
        <f>IF($L205="","",VLOOKUP(Q205,LISTAS!$F$5:$G$1006,2,0))</f>
        <v/>
      </c>
      <c r="S205" s="36" t="str">
        <f t="shared" si="46"/>
        <v/>
      </c>
      <c r="T205" s="25" t="str">
        <f t="shared" si="49"/>
        <v/>
      </c>
      <c r="U205" s="25" t="str">
        <f t="shared" si="50"/>
        <v/>
      </c>
    </row>
    <row r="206" spans="2:21" ht="16.5" x14ac:dyDescent="0.3">
      <c r="B206" s="26"/>
      <c r="C206" s="22" t="str">
        <f>IF(B206="","",VLOOKUP(B206,LISTAS!$F$5:$G$1006,2,0))</f>
        <v/>
      </c>
      <c r="D206" s="35"/>
      <c r="E206" s="35"/>
      <c r="F206" s="35" t="str">
        <f t="shared" si="40"/>
        <v/>
      </c>
      <c r="G206" s="5"/>
      <c r="H206" s="48" t="str">
        <f t="shared" si="47"/>
        <v/>
      </c>
      <c r="I206" s="63" t="str">
        <f t="shared" si="48"/>
        <v/>
      </c>
      <c r="J206" s="63" t="str">
        <f t="shared" si="48"/>
        <v/>
      </c>
      <c r="K206" s="48" t="str">
        <f t="shared" si="41"/>
        <v/>
      </c>
      <c r="L206" s="69" t="str">
        <f t="shared" si="42"/>
        <v/>
      </c>
      <c r="M206" s="67" t="str">
        <f t="shared" si="43"/>
        <v/>
      </c>
      <c r="N206" s="49">
        <v>93</v>
      </c>
      <c r="O206" s="28"/>
      <c r="P206" s="47" t="str">
        <f t="shared" si="44"/>
        <v/>
      </c>
      <c r="Q206" s="24" t="str">
        <f t="shared" si="45"/>
        <v/>
      </c>
      <c r="R206" s="24" t="str">
        <f>IF($L206="","",VLOOKUP(Q206,LISTAS!$F$5:$G$1006,2,0))</f>
        <v/>
      </c>
      <c r="S206" s="36" t="str">
        <f t="shared" si="46"/>
        <v/>
      </c>
      <c r="T206" s="25" t="str">
        <f t="shared" si="49"/>
        <v/>
      </c>
      <c r="U206" s="25" t="str">
        <f t="shared" si="50"/>
        <v/>
      </c>
    </row>
    <row r="207" spans="2:21" ht="16.5" x14ac:dyDescent="0.3">
      <c r="B207" s="26"/>
      <c r="C207" s="22" t="str">
        <f>IF(B207="","",VLOOKUP(B207,LISTAS!$F$5:$G$1006,2,0))</f>
        <v/>
      </c>
      <c r="D207" s="35"/>
      <c r="E207" s="35"/>
      <c r="F207" s="35" t="str">
        <f t="shared" si="40"/>
        <v/>
      </c>
      <c r="G207" s="5"/>
      <c r="H207" s="48" t="str">
        <f t="shared" si="47"/>
        <v/>
      </c>
      <c r="I207" s="63" t="str">
        <f t="shared" si="48"/>
        <v/>
      </c>
      <c r="J207" s="63" t="str">
        <f t="shared" si="48"/>
        <v/>
      </c>
      <c r="K207" s="48" t="str">
        <f t="shared" si="41"/>
        <v/>
      </c>
      <c r="L207" s="69" t="str">
        <f t="shared" si="42"/>
        <v/>
      </c>
      <c r="M207" s="67" t="str">
        <f t="shared" si="43"/>
        <v/>
      </c>
      <c r="N207" s="49">
        <v>94</v>
      </c>
      <c r="O207" s="28"/>
      <c r="P207" s="47" t="str">
        <f t="shared" si="44"/>
        <v/>
      </c>
      <c r="Q207" s="24" t="str">
        <f t="shared" si="45"/>
        <v/>
      </c>
      <c r="R207" s="24" t="str">
        <f>IF($L207="","",VLOOKUP(Q207,LISTAS!$F$5:$G$1006,2,0))</f>
        <v/>
      </c>
      <c r="S207" s="36" t="str">
        <f t="shared" si="46"/>
        <v/>
      </c>
      <c r="T207" s="25" t="str">
        <f t="shared" si="49"/>
        <v/>
      </c>
      <c r="U207" s="25" t="str">
        <f t="shared" si="50"/>
        <v/>
      </c>
    </row>
    <row r="208" spans="2:21" ht="16.5" x14ac:dyDescent="0.3">
      <c r="B208" s="26"/>
      <c r="C208" s="22" t="str">
        <f>IF(B208="","",VLOOKUP(B208,LISTAS!$F$5:$G$1006,2,0))</f>
        <v/>
      </c>
      <c r="D208" s="35"/>
      <c r="E208" s="35"/>
      <c r="F208" s="35" t="str">
        <f t="shared" si="40"/>
        <v/>
      </c>
      <c r="G208" s="5"/>
      <c r="H208" s="48" t="str">
        <f t="shared" si="47"/>
        <v/>
      </c>
      <c r="I208" s="63" t="str">
        <f t="shared" si="48"/>
        <v/>
      </c>
      <c r="J208" s="63" t="str">
        <f t="shared" si="48"/>
        <v/>
      </c>
      <c r="K208" s="48" t="str">
        <f t="shared" si="41"/>
        <v/>
      </c>
      <c r="L208" s="69" t="str">
        <f t="shared" si="42"/>
        <v/>
      </c>
      <c r="M208" s="67" t="str">
        <f t="shared" si="43"/>
        <v/>
      </c>
      <c r="N208" s="49">
        <v>95</v>
      </c>
      <c r="O208" s="28"/>
      <c r="P208" s="47" t="str">
        <f t="shared" si="44"/>
        <v/>
      </c>
      <c r="Q208" s="24" t="str">
        <f t="shared" si="45"/>
        <v/>
      </c>
      <c r="R208" s="24" t="str">
        <f>IF($L208="","",VLOOKUP(Q208,LISTAS!$F$5:$G$1006,2,0))</f>
        <v/>
      </c>
      <c r="S208" s="36" t="str">
        <f t="shared" si="46"/>
        <v/>
      </c>
      <c r="T208" s="25" t="str">
        <f t="shared" si="49"/>
        <v/>
      </c>
      <c r="U208" s="25" t="str">
        <f t="shared" si="50"/>
        <v/>
      </c>
    </row>
    <row r="209" spans="1:21" ht="16.5" x14ac:dyDescent="0.3">
      <c r="B209" s="26"/>
      <c r="C209" s="22" t="str">
        <f>IF(B209="","",VLOOKUP(B209,LISTAS!$F$5:$G$1006,2,0))</f>
        <v/>
      </c>
      <c r="D209" s="35"/>
      <c r="E209" s="35"/>
      <c r="F209" s="35" t="str">
        <f t="shared" si="40"/>
        <v/>
      </c>
      <c r="G209" s="5"/>
      <c r="H209" s="48" t="str">
        <f t="shared" si="47"/>
        <v/>
      </c>
      <c r="I209" s="63" t="str">
        <f t="shared" si="48"/>
        <v/>
      </c>
      <c r="J209" s="63" t="str">
        <f t="shared" si="48"/>
        <v/>
      </c>
      <c r="K209" s="48" t="str">
        <f t="shared" si="41"/>
        <v/>
      </c>
      <c r="L209" s="69" t="str">
        <f t="shared" si="42"/>
        <v/>
      </c>
      <c r="M209" s="67" t="str">
        <f t="shared" si="43"/>
        <v/>
      </c>
      <c r="N209" s="49">
        <v>96</v>
      </c>
      <c r="O209" s="28"/>
      <c r="P209" s="47" t="str">
        <f t="shared" si="44"/>
        <v/>
      </c>
      <c r="Q209" s="24" t="str">
        <f t="shared" si="45"/>
        <v/>
      </c>
      <c r="R209" s="24" t="str">
        <f>IF($L209="","",VLOOKUP(Q209,LISTAS!$F$5:$G$1006,2,0))</f>
        <v/>
      </c>
      <c r="S209" s="36" t="str">
        <f t="shared" si="46"/>
        <v/>
      </c>
      <c r="T209" s="25" t="str">
        <f t="shared" si="49"/>
        <v/>
      </c>
      <c r="U209" s="25" t="str">
        <f t="shared" si="50"/>
        <v/>
      </c>
    </row>
    <row r="210" spans="1:21" ht="16.5" x14ac:dyDescent="0.3">
      <c r="B210" s="26"/>
      <c r="C210" s="22" t="str">
        <f>IF(B210="","",VLOOKUP(B210,LISTAS!$F$5:$G$1006,2,0))</f>
        <v/>
      </c>
      <c r="D210" s="35"/>
      <c r="E210" s="35"/>
      <c r="F210" s="35" t="str">
        <f t="shared" si="40"/>
        <v/>
      </c>
      <c r="G210" s="5"/>
      <c r="H210" s="48" t="str">
        <f t="shared" si="47"/>
        <v/>
      </c>
      <c r="I210" s="63" t="str">
        <f t="shared" si="48"/>
        <v/>
      </c>
      <c r="J210" s="63" t="str">
        <f t="shared" si="48"/>
        <v/>
      </c>
      <c r="K210" s="48" t="str">
        <f t="shared" si="41"/>
        <v/>
      </c>
      <c r="L210" s="69" t="str">
        <f t="shared" si="42"/>
        <v/>
      </c>
      <c r="M210" s="67" t="str">
        <f t="shared" ref="M210:M213" si="51">IF(L210="","",LARGE($L$114:$L$213,N210))</f>
        <v/>
      </c>
      <c r="N210" s="49">
        <v>97</v>
      </c>
      <c r="O210" s="28"/>
      <c r="P210" s="47" t="str">
        <f t="shared" si="44"/>
        <v/>
      </c>
      <c r="Q210" s="24" t="str">
        <f t="shared" si="45"/>
        <v/>
      </c>
      <c r="R210" s="24" t="str">
        <f>IF($L210="","",VLOOKUP(Q210,LISTAS!$F$5:$G$1006,2,0))</f>
        <v/>
      </c>
      <c r="S210" s="36" t="str">
        <f t="shared" si="46"/>
        <v/>
      </c>
      <c r="T210" s="25" t="str">
        <f t="shared" si="49"/>
        <v/>
      </c>
      <c r="U210" s="25" t="str">
        <f t="shared" si="50"/>
        <v/>
      </c>
    </row>
    <row r="211" spans="1:21" ht="16.5" x14ac:dyDescent="0.3">
      <c r="B211" s="26"/>
      <c r="C211" s="22" t="str">
        <f>IF(B211="","",VLOOKUP(B211,LISTAS!$F$5:$G$1006,2,0))</f>
        <v/>
      </c>
      <c r="D211" s="35"/>
      <c r="E211" s="35"/>
      <c r="F211" s="35" t="str">
        <f t="shared" si="40"/>
        <v/>
      </c>
      <c r="G211" s="5"/>
      <c r="H211" s="48" t="str">
        <f t="shared" si="47"/>
        <v/>
      </c>
      <c r="I211" s="63" t="str">
        <f t="shared" si="48"/>
        <v/>
      </c>
      <c r="J211" s="63" t="str">
        <f t="shared" si="48"/>
        <v/>
      </c>
      <c r="K211" s="48" t="str">
        <f t="shared" si="41"/>
        <v/>
      </c>
      <c r="L211" s="69" t="str">
        <f t="shared" si="42"/>
        <v/>
      </c>
      <c r="M211" s="67" t="str">
        <f t="shared" si="51"/>
        <v/>
      </c>
      <c r="N211" s="49">
        <v>98</v>
      </c>
      <c r="O211" s="28"/>
      <c r="P211" s="47" t="str">
        <f t="shared" si="44"/>
        <v/>
      </c>
      <c r="Q211" s="24" t="str">
        <f t="shared" si="45"/>
        <v/>
      </c>
      <c r="R211" s="24" t="str">
        <f>IF($L211="","",VLOOKUP(Q211,LISTAS!$F$5:$G$1006,2,0))</f>
        <v/>
      </c>
      <c r="S211" s="36" t="str">
        <f t="shared" si="46"/>
        <v/>
      </c>
      <c r="T211" s="25" t="str">
        <f t="shared" si="49"/>
        <v/>
      </c>
      <c r="U211" s="25" t="str">
        <f t="shared" si="50"/>
        <v/>
      </c>
    </row>
    <row r="212" spans="1:21" ht="16.5" x14ac:dyDescent="0.3">
      <c r="B212" s="26"/>
      <c r="C212" s="22" t="str">
        <f>IF(B212="","",VLOOKUP(B212,LISTAS!$F$5:$G$1006,2,0))</f>
        <v/>
      </c>
      <c r="D212" s="35"/>
      <c r="E212" s="35"/>
      <c r="F212" s="35" t="str">
        <f t="shared" si="40"/>
        <v/>
      </c>
      <c r="G212" s="5"/>
      <c r="H212" s="48" t="str">
        <f t="shared" si="47"/>
        <v/>
      </c>
      <c r="I212" s="63" t="str">
        <f t="shared" si="48"/>
        <v/>
      </c>
      <c r="J212" s="63" t="str">
        <f t="shared" si="48"/>
        <v/>
      </c>
      <c r="K212" s="48" t="str">
        <f t="shared" si="41"/>
        <v/>
      </c>
      <c r="L212" s="69" t="str">
        <f t="shared" si="42"/>
        <v/>
      </c>
      <c r="M212" s="67" t="str">
        <f t="shared" si="51"/>
        <v/>
      </c>
      <c r="N212" s="49">
        <v>99</v>
      </c>
      <c r="O212" s="28"/>
      <c r="P212" s="47" t="str">
        <f t="shared" si="44"/>
        <v/>
      </c>
      <c r="Q212" s="24" t="str">
        <f t="shared" si="45"/>
        <v/>
      </c>
      <c r="R212" s="24" t="str">
        <f>IF($L212="","",VLOOKUP(Q212,LISTAS!$F$5:$G$1006,2,0))</f>
        <v/>
      </c>
      <c r="S212" s="36" t="str">
        <f t="shared" si="46"/>
        <v/>
      </c>
      <c r="T212" s="25" t="str">
        <f t="shared" si="49"/>
        <v/>
      </c>
      <c r="U212" s="25" t="str">
        <f t="shared" si="50"/>
        <v/>
      </c>
    </row>
    <row r="213" spans="1:21" ht="16.5" x14ac:dyDescent="0.3">
      <c r="B213" s="26"/>
      <c r="C213" s="22" t="str">
        <f>IF(B213="","",VLOOKUP(B213,LISTAS!$F$5:$G$1006,2,0))</f>
        <v/>
      </c>
      <c r="D213" s="35"/>
      <c r="E213" s="35"/>
      <c r="F213" s="35" t="str">
        <f t="shared" si="40"/>
        <v/>
      </c>
      <c r="G213" s="5"/>
      <c r="H213" s="48" t="str">
        <f t="shared" si="47"/>
        <v/>
      </c>
      <c r="I213" s="63" t="str">
        <f t="shared" si="48"/>
        <v/>
      </c>
      <c r="J213" s="63" t="str">
        <f t="shared" si="48"/>
        <v/>
      </c>
      <c r="K213" s="48" t="str">
        <f t="shared" si="41"/>
        <v/>
      </c>
      <c r="L213" s="69" t="str">
        <f t="shared" si="42"/>
        <v/>
      </c>
      <c r="M213" s="67" t="str">
        <f t="shared" si="51"/>
        <v/>
      </c>
      <c r="N213" s="49">
        <v>100</v>
      </c>
      <c r="O213" s="28"/>
      <c r="P213" s="47" t="str">
        <f t="shared" si="44"/>
        <v/>
      </c>
      <c r="Q213" s="24" t="str">
        <f t="shared" si="45"/>
        <v/>
      </c>
      <c r="R213" s="24" t="str">
        <f>IF($L213="","",VLOOKUP(Q213,LISTAS!$F$5:$G$1006,2,0))</f>
        <v/>
      </c>
      <c r="S213" s="36" t="str">
        <f t="shared" si="46"/>
        <v/>
      </c>
      <c r="T213" s="25" t="str">
        <f t="shared" si="49"/>
        <v/>
      </c>
      <c r="U213" s="25" t="str">
        <f t="shared" si="50"/>
        <v/>
      </c>
    </row>
    <row r="216" spans="1:21" ht="32.25" customHeight="1" x14ac:dyDescent="0.25">
      <c r="A216" s="2"/>
      <c r="B216" s="146" t="s">
        <v>857</v>
      </c>
      <c r="C216" s="147"/>
      <c r="D216" s="147"/>
      <c r="E216" s="147"/>
      <c r="F216" s="147"/>
      <c r="G216" s="147"/>
      <c r="H216" s="147"/>
      <c r="I216" s="147"/>
      <c r="J216" s="147"/>
      <c r="K216" s="147"/>
      <c r="L216" s="147"/>
      <c r="M216" s="147"/>
      <c r="N216" s="147"/>
      <c r="O216" s="147"/>
      <c r="P216" s="147"/>
      <c r="Q216" s="147"/>
      <c r="R216" s="147"/>
      <c r="S216" s="147"/>
      <c r="T216" s="147"/>
      <c r="U216" s="148"/>
    </row>
    <row r="217" spans="1:21" ht="20.25" customHeight="1" x14ac:dyDescent="0.25">
      <c r="A217" s="2"/>
      <c r="B217" s="149" t="s">
        <v>21</v>
      </c>
      <c r="C217" s="150"/>
      <c r="D217" s="150"/>
      <c r="E217" s="150"/>
      <c r="F217" s="151"/>
      <c r="H217" s="11"/>
      <c r="I217" s="61"/>
      <c r="J217" s="61"/>
      <c r="K217" s="12"/>
      <c r="L217" s="13"/>
      <c r="M217" s="65"/>
      <c r="N217" s="12"/>
      <c r="O217" s="14"/>
      <c r="P217" s="152" t="s">
        <v>14</v>
      </c>
      <c r="Q217" s="153"/>
      <c r="R217" s="153"/>
      <c r="S217" s="153"/>
      <c r="T217" s="153"/>
      <c r="U217" s="154"/>
    </row>
    <row r="218" spans="1:21" s="15" customFormat="1" ht="28.5" customHeight="1" x14ac:dyDescent="0.25">
      <c r="B218" s="16" t="s">
        <v>15</v>
      </c>
      <c r="C218" s="16" t="s">
        <v>1</v>
      </c>
      <c r="D218" s="16" t="s">
        <v>26</v>
      </c>
      <c r="E218" s="16" t="s">
        <v>27</v>
      </c>
      <c r="F218" s="16" t="s">
        <v>3</v>
      </c>
      <c r="G218" s="17"/>
      <c r="H218" s="18"/>
      <c r="I218" s="62"/>
      <c r="J218" s="62"/>
      <c r="K218" s="19"/>
      <c r="L218" s="20"/>
      <c r="M218" s="66"/>
      <c r="N218" s="19"/>
      <c r="O218" s="18"/>
      <c r="P218" s="21" t="s">
        <v>4</v>
      </c>
      <c r="Q218" s="29" t="s">
        <v>15</v>
      </c>
      <c r="R218" s="29" t="s">
        <v>1</v>
      </c>
      <c r="S218" s="29" t="s">
        <v>3</v>
      </c>
      <c r="T218" s="21" t="s">
        <v>16</v>
      </c>
      <c r="U218" s="21" t="s">
        <v>17</v>
      </c>
    </row>
    <row r="219" spans="1:21" s="5" customFormat="1" ht="18.75" customHeight="1" x14ac:dyDescent="0.25">
      <c r="B219" s="22" t="s">
        <v>485</v>
      </c>
      <c r="C219" s="22" t="str">
        <f>IF(B219="","",VLOOKUP(B219,LISTAS!$F$5:$G$1006,2,0))</f>
        <v>LICEU JARDIM</v>
      </c>
      <c r="D219" s="35">
        <v>14.8</v>
      </c>
      <c r="E219" s="35">
        <v>15.8</v>
      </c>
      <c r="F219" s="35">
        <f t="shared" ref="F219:F232" si="52">IF(D219="",IF(E219="","",SUM(D219:E219)),SUM(D219:E219))</f>
        <v>30.6</v>
      </c>
      <c r="H219" s="48">
        <f>IF(F219="","",F219+(ROW(F219)/1000))</f>
        <v>30.819000000000003</v>
      </c>
      <c r="I219" s="63" t="str">
        <f>IF($L219="","",IF(B219="","",B219))</f>
        <v>BEATRIZ DELPOIO DE ARAUJO</v>
      </c>
      <c r="J219" s="63" t="str">
        <f>IF($L219="","",IF(C219="","",C219))</f>
        <v>LICEU JARDIM</v>
      </c>
      <c r="K219" s="48">
        <f t="shared" ref="K219:K282" si="53">IF($L219="","",F219)</f>
        <v>30.6</v>
      </c>
      <c r="L219" s="69">
        <f t="shared" ref="L219:L282" si="54">H219</f>
        <v>30.819000000000003</v>
      </c>
      <c r="M219" s="67">
        <f>IF(L219="","",LARGE($L$219:$L$318,N219))</f>
        <v>30.819000000000003</v>
      </c>
      <c r="N219" s="49">
        <v>1</v>
      </c>
      <c r="O219" s="23"/>
      <c r="P219" s="47">
        <f>IF(S219&lt;&gt;"",_xlfn.RANK.EQ(S219,$S$219:$S$318,0),"")</f>
        <v>1</v>
      </c>
      <c r="Q219" s="24" t="str">
        <f>IF($L219="","",VLOOKUP(M219,$H$219:$K$318,2,0))</f>
        <v>BEATRIZ DELPOIO DE ARAUJO</v>
      </c>
      <c r="R219" s="24" t="str">
        <f>IF($L219="","",VLOOKUP(Q219,LISTAS!$F$5:$G$1006,2,0))</f>
        <v>LICEU JARDIM</v>
      </c>
      <c r="S219" s="36">
        <f>IF($L219="","",VLOOKUP(M219,$H$219:$K$318,4,0))</f>
        <v>30.6</v>
      </c>
      <c r="T219" s="25">
        <f>IF($P219="","",IF(S219=$U$5,"",IF($P219=1,400,IF($P219=2,340,IF($P219=3,300,IF($P219=4,280,IF($P219=5,270,IF($P219=6,260,IF($P219=7,250,IF($P219=8,240,IF($P219=9,200,IF($P219=10,200,IF($P219=11,200,IF($P219=12,200,IF($P219=13,200,IF($P219=14,200,IF($P219=15,200,IF($P219=16,200,IF($P219&gt;16,"","")))))))))))))))))))</f>
        <v>400</v>
      </c>
      <c r="U219" s="25">
        <f>IF(P219="","",IF($S$5="NÃO","",IF(S219=$U$5,"",IF(P219=1,400,IF(P219=2,340,IF(P219=3,300,IF(P219=4,280,IF(P219=5,270,IF(P219=6,260,IF(P219=7,250,IF(P219=8,240,IF(P219=9,200,IF(P219=10,200,IF(P219=11,200,IF(P219=12,200,IF(P219=13,200,IF(P219=14,200,IF(P219=15,200,IF(P219=16,200,IF(P219&gt;16,"",""))))))))))))))))))))</f>
        <v>400</v>
      </c>
    </row>
    <row r="220" spans="1:21" s="5" customFormat="1" ht="18.75" customHeight="1" x14ac:dyDescent="0.25">
      <c r="B220" s="22" t="s">
        <v>629</v>
      </c>
      <c r="C220" s="22" t="str">
        <f>IF(B220="","",VLOOKUP(B220,LISTAS!$F$5:$G$1006,2,0))</f>
        <v>LICEU JARDIM</v>
      </c>
      <c r="D220" s="35">
        <v>15</v>
      </c>
      <c r="E220" s="35">
        <v>15.5</v>
      </c>
      <c r="F220" s="35">
        <f t="shared" si="52"/>
        <v>30.5</v>
      </c>
      <c r="H220" s="48">
        <f t="shared" ref="H220:H283" si="55">IF(F220="","",F220+(ROW(F220)/1000))</f>
        <v>30.72</v>
      </c>
      <c r="I220" s="63" t="str">
        <f t="shared" ref="I220:J283" si="56">IF($L220="","",IF(B220="","",B220))</f>
        <v>LUIZA DE OLIVEIRA FASOLI</v>
      </c>
      <c r="J220" s="63" t="str">
        <f t="shared" si="56"/>
        <v>LICEU JARDIM</v>
      </c>
      <c r="K220" s="48">
        <f t="shared" si="53"/>
        <v>30.5</v>
      </c>
      <c r="L220" s="69">
        <f t="shared" si="54"/>
        <v>30.72</v>
      </c>
      <c r="M220" s="67">
        <f t="shared" ref="M220:M283" si="57">IF(L220="","",LARGE($L$219:$L$318,N220))</f>
        <v>30.72</v>
      </c>
      <c r="N220" s="49">
        <v>2</v>
      </c>
      <c r="O220" s="27"/>
      <c r="P220" s="47">
        <f t="shared" ref="P220:P283" si="58">IF(S220&lt;&gt;"",_xlfn.RANK.EQ(S220,$S$219:$S$318,0),"")</f>
        <v>2</v>
      </c>
      <c r="Q220" s="24" t="str">
        <f t="shared" ref="Q220:Q283" si="59">IF($L220="","",VLOOKUP(M220,$H$219:$K$318,2,0))</f>
        <v>LUIZA DE OLIVEIRA FASOLI</v>
      </c>
      <c r="R220" s="24" t="str">
        <f>IF($L220="","",VLOOKUP(Q220,LISTAS!$F$5:$G$1006,2,0))</f>
        <v>LICEU JARDIM</v>
      </c>
      <c r="S220" s="36">
        <f t="shared" ref="S220:S283" si="60">IF($L220="","",VLOOKUP(M220,$H$219:$K$318,4,0))</f>
        <v>30.5</v>
      </c>
      <c r="T220" s="25">
        <f t="shared" ref="T220:T283" si="61">IF($P220="","",IF(S220=$U$5,"",IF($P220=1,400,IF($P220=2,340,IF($P220=3,300,IF($P220=4,280,IF($P220=5,270,IF($P220=6,260,IF($P220=7,250,IF($P220=8,240,IF($P220=9,200,IF($P220=10,200,IF($P220=11,200,IF($P220=12,200,IF($P220=13,200,IF($P220=14,200,IF($P220=15,200,IF($P220=16,200,IF($P220&gt;16,"","")))))))))))))))))))</f>
        <v>340</v>
      </c>
      <c r="U220" s="25">
        <f t="shared" ref="U220:U283" si="62">IF(P220="","",IF($S$5="NÃO","",IF(S220=$U$5,"",IF(P220=1,400,IF(P220=2,340,IF(P220=3,300,IF(P220=4,280,IF(P220=5,270,IF(P220=6,260,IF(P220=7,250,IF(P220=8,240,IF(P220=9,200,IF(P220=10,200,IF(P220=11,200,IF(P220=12,200,IF(P220=13,200,IF(P220=14,200,IF(P220=15,200,IF(P220=16,200,IF(P220&gt;16,"",""))))))))))))))))))))</f>
        <v>340</v>
      </c>
    </row>
    <row r="221" spans="1:21" s="5" customFormat="1" ht="18.75" customHeight="1" x14ac:dyDescent="0.3">
      <c r="B221" s="22" t="s">
        <v>600</v>
      </c>
      <c r="C221" s="22" t="str">
        <f>IF(B221="","",VLOOKUP(B221,LISTAS!$F$5:$G$1006,2,0))</f>
        <v>LICEU JARDIM</v>
      </c>
      <c r="D221" s="35">
        <v>14.6</v>
      </c>
      <c r="E221" s="35">
        <v>15.6</v>
      </c>
      <c r="F221" s="35">
        <f t="shared" si="52"/>
        <v>30.2</v>
      </c>
      <c r="H221" s="48">
        <f t="shared" si="55"/>
        <v>30.420999999999999</v>
      </c>
      <c r="I221" s="63" t="str">
        <f t="shared" si="56"/>
        <v>TARSILA GARCIA DE CARVALHO</v>
      </c>
      <c r="J221" s="63" t="str">
        <f t="shared" si="56"/>
        <v>LICEU JARDIM</v>
      </c>
      <c r="K221" s="48">
        <f t="shared" si="53"/>
        <v>30.2</v>
      </c>
      <c r="L221" s="69">
        <f t="shared" si="54"/>
        <v>30.420999999999999</v>
      </c>
      <c r="M221" s="67">
        <f t="shared" si="57"/>
        <v>30.420999999999999</v>
      </c>
      <c r="N221" s="49">
        <v>3</v>
      </c>
      <c r="O221" s="28"/>
      <c r="P221" s="47">
        <f t="shared" si="58"/>
        <v>3</v>
      </c>
      <c r="Q221" s="24" t="str">
        <f t="shared" si="59"/>
        <v>TARSILA GARCIA DE CARVALHO</v>
      </c>
      <c r="R221" s="24" t="str">
        <f>IF($L221="","",VLOOKUP(Q221,LISTAS!$F$5:$G$1006,2,0))</f>
        <v>LICEU JARDIM</v>
      </c>
      <c r="S221" s="36">
        <f t="shared" si="60"/>
        <v>30.2</v>
      </c>
      <c r="T221" s="25">
        <f t="shared" si="61"/>
        <v>300</v>
      </c>
      <c r="U221" s="25">
        <f t="shared" si="62"/>
        <v>300</v>
      </c>
    </row>
    <row r="222" spans="1:21" s="5" customFormat="1" ht="18.75" customHeight="1" x14ac:dyDescent="0.3">
      <c r="B222" s="22" t="s">
        <v>484</v>
      </c>
      <c r="C222" s="22" t="str">
        <f>IF(B222="","",VLOOKUP(B222,LISTAS!$F$5:$G$1006,2,0))</f>
        <v>LICEU JARDIM</v>
      </c>
      <c r="D222" s="35">
        <v>14.6</v>
      </c>
      <c r="E222" s="35">
        <v>15.2</v>
      </c>
      <c r="F222" s="35">
        <f t="shared" si="52"/>
        <v>29.799999999999997</v>
      </c>
      <c r="H222" s="48">
        <f t="shared" si="55"/>
        <v>30.021999999999998</v>
      </c>
      <c r="I222" s="63" t="str">
        <f t="shared" si="56"/>
        <v>BARBARA GARCIA VILLARES FIGUEIREDO</v>
      </c>
      <c r="J222" s="63" t="str">
        <f t="shared" si="56"/>
        <v>LICEU JARDIM</v>
      </c>
      <c r="K222" s="48">
        <f t="shared" si="53"/>
        <v>29.799999999999997</v>
      </c>
      <c r="L222" s="69">
        <f t="shared" si="54"/>
        <v>30.021999999999998</v>
      </c>
      <c r="M222" s="67">
        <f t="shared" si="57"/>
        <v>30.021999999999998</v>
      </c>
      <c r="N222" s="49">
        <v>4</v>
      </c>
      <c r="O222" s="28"/>
      <c r="P222" s="47">
        <f t="shared" si="58"/>
        <v>4</v>
      </c>
      <c r="Q222" s="24" t="str">
        <f t="shared" si="59"/>
        <v>BARBARA GARCIA VILLARES FIGUEIREDO</v>
      </c>
      <c r="R222" s="24" t="str">
        <f>IF($L222="","",VLOOKUP(Q222,LISTAS!$F$5:$G$1006,2,0))</f>
        <v>LICEU JARDIM</v>
      </c>
      <c r="S222" s="36">
        <f t="shared" si="60"/>
        <v>29.799999999999997</v>
      </c>
      <c r="T222" s="25">
        <f t="shared" si="61"/>
        <v>280</v>
      </c>
      <c r="U222" s="25">
        <f t="shared" si="62"/>
        <v>280</v>
      </c>
    </row>
    <row r="223" spans="1:21" s="5" customFormat="1" ht="18.75" customHeight="1" x14ac:dyDescent="0.3">
      <c r="B223" s="22" t="s">
        <v>502</v>
      </c>
      <c r="C223" s="22" t="str">
        <f>IF(B223="","",VLOOKUP(B223,LISTAS!$F$5:$G$1006,2,0))</f>
        <v>LICEU JARDIM</v>
      </c>
      <c r="D223" s="35">
        <v>14.5</v>
      </c>
      <c r="E223" s="35">
        <v>14.8</v>
      </c>
      <c r="F223" s="35">
        <f t="shared" si="52"/>
        <v>29.3</v>
      </c>
      <c r="H223" s="48">
        <f t="shared" si="55"/>
        <v>29.523</v>
      </c>
      <c r="I223" s="63" t="str">
        <f t="shared" si="56"/>
        <v>EMILLY ISADORA DA SILVA SANTOS</v>
      </c>
      <c r="J223" s="63" t="str">
        <f t="shared" si="56"/>
        <v>LICEU JARDIM</v>
      </c>
      <c r="K223" s="48">
        <f t="shared" si="53"/>
        <v>29.3</v>
      </c>
      <c r="L223" s="69">
        <f t="shared" si="54"/>
        <v>29.523</v>
      </c>
      <c r="M223" s="67">
        <f t="shared" si="57"/>
        <v>29.523</v>
      </c>
      <c r="N223" s="49">
        <v>5</v>
      </c>
      <c r="O223" s="28"/>
      <c r="P223" s="47">
        <f t="shared" si="58"/>
        <v>5</v>
      </c>
      <c r="Q223" s="24" t="str">
        <f t="shared" si="59"/>
        <v>EMILLY ISADORA DA SILVA SANTOS</v>
      </c>
      <c r="R223" s="24" t="str">
        <f>IF($L223="","",VLOOKUP(Q223,LISTAS!$F$5:$G$1006,2,0))</f>
        <v>LICEU JARDIM</v>
      </c>
      <c r="S223" s="36">
        <f t="shared" si="60"/>
        <v>29.3</v>
      </c>
      <c r="T223" s="25">
        <f t="shared" si="61"/>
        <v>270</v>
      </c>
      <c r="U223" s="25">
        <f t="shared" si="62"/>
        <v>270</v>
      </c>
    </row>
    <row r="224" spans="1:21" s="5" customFormat="1" ht="18.75" customHeight="1" x14ac:dyDescent="0.3">
      <c r="B224" s="22" t="s">
        <v>610</v>
      </c>
      <c r="C224" s="22" t="str">
        <f>IF(B224="","",VLOOKUP(B224,LISTAS!$F$5:$G$1006,2,0))</f>
        <v>ARBOS S.B.C.</v>
      </c>
      <c r="D224" s="35">
        <v>14</v>
      </c>
      <c r="E224" s="35">
        <v>15.2</v>
      </c>
      <c r="F224" s="35">
        <f t="shared" si="52"/>
        <v>29.2</v>
      </c>
      <c r="H224" s="48">
        <f t="shared" si="55"/>
        <v>29.423999999999999</v>
      </c>
      <c r="I224" s="63" t="str">
        <f t="shared" si="56"/>
        <v>MEI EGAMI</v>
      </c>
      <c r="J224" s="63" t="str">
        <f t="shared" si="56"/>
        <v>ARBOS S.B.C.</v>
      </c>
      <c r="K224" s="48">
        <f t="shared" si="53"/>
        <v>29.2</v>
      </c>
      <c r="L224" s="69">
        <f t="shared" si="54"/>
        <v>29.423999999999999</v>
      </c>
      <c r="M224" s="67">
        <f t="shared" si="57"/>
        <v>29.425000000000001</v>
      </c>
      <c r="N224" s="49">
        <v>6</v>
      </c>
      <c r="O224" s="28"/>
      <c r="P224" s="47">
        <f t="shared" si="58"/>
        <v>6</v>
      </c>
      <c r="Q224" s="24" t="str">
        <f t="shared" si="59"/>
        <v>BIANCA FAÇANHA DOS SANTOS</v>
      </c>
      <c r="R224" s="24" t="str">
        <f>IF($L224="","",VLOOKUP(Q224,LISTAS!$F$5:$G$1006,2,0))</f>
        <v>LICEU JARDIM</v>
      </c>
      <c r="S224" s="36">
        <f t="shared" si="60"/>
        <v>29.2</v>
      </c>
      <c r="T224" s="25">
        <f t="shared" si="61"/>
        <v>260</v>
      </c>
      <c r="U224" s="25">
        <f t="shared" si="62"/>
        <v>260</v>
      </c>
    </row>
    <row r="225" spans="2:21" s="5" customFormat="1" ht="18.75" customHeight="1" x14ac:dyDescent="0.3">
      <c r="B225" s="22" t="s">
        <v>489</v>
      </c>
      <c r="C225" s="22" t="str">
        <f>IF(B225="","",VLOOKUP(B225,LISTAS!$F$5:$G$1006,2,0))</f>
        <v>LICEU JARDIM</v>
      </c>
      <c r="D225" s="35">
        <v>14</v>
      </c>
      <c r="E225" s="35">
        <v>15.2</v>
      </c>
      <c r="F225" s="35">
        <f t="shared" si="52"/>
        <v>29.2</v>
      </c>
      <c r="H225" s="48">
        <f t="shared" si="55"/>
        <v>29.425000000000001</v>
      </c>
      <c r="I225" s="63" t="str">
        <f t="shared" si="56"/>
        <v>BIANCA FAÇANHA DOS SANTOS</v>
      </c>
      <c r="J225" s="63" t="str">
        <f t="shared" si="56"/>
        <v>LICEU JARDIM</v>
      </c>
      <c r="K225" s="48">
        <f t="shared" si="53"/>
        <v>29.2</v>
      </c>
      <c r="L225" s="69">
        <f t="shared" si="54"/>
        <v>29.425000000000001</v>
      </c>
      <c r="M225" s="67">
        <f t="shared" si="57"/>
        <v>29.423999999999999</v>
      </c>
      <c r="N225" s="49">
        <v>7</v>
      </c>
      <c r="O225" s="28"/>
      <c r="P225" s="47">
        <f t="shared" si="58"/>
        <v>6</v>
      </c>
      <c r="Q225" s="24" t="str">
        <f t="shared" si="59"/>
        <v>MEI EGAMI</v>
      </c>
      <c r="R225" s="24" t="str">
        <f>IF($L225="","",VLOOKUP(Q225,LISTAS!$F$5:$G$1006,2,0))</f>
        <v>ARBOS S.B.C.</v>
      </c>
      <c r="S225" s="36">
        <f t="shared" si="60"/>
        <v>29.2</v>
      </c>
      <c r="T225" s="25">
        <f t="shared" si="61"/>
        <v>260</v>
      </c>
      <c r="U225" s="25">
        <f t="shared" si="62"/>
        <v>260</v>
      </c>
    </row>
    <row r="226" spans="2:21" s="5" customFormat="1" ht="18.75" customHeight="1" x14ac:dyDescent="0.3">
      <c r="B226" s="22" t="s">
        <v>370</v>
      </c>
      <c r="C226" s="22" t="str">
        <f>IF(B226="","",VLOOKUP(B226,LISTAS!$F$5:$G$1006,2,0))</f>
        <v>COLEGIO PETROPOLIS</v>
      </c>
      <c r="D226" s="35">
        <v>14.1</v>
      </c>
      <c r="E226" s="35">
        <v>14.9</v>
      </c>
      <c r="F226" s="35">
        <f t="shared" si="52"/>
        <v>29</v>
      </c>
      <c r="H226" s="48">
        <f t="shared" si="55"/>
        <v>29.225999999999999</v>
      </c>
      <c r="I226" s="63" t="str">
        <f t="shared" si="56"/>
        <v>LORENA FRANCHI</v>
      </c>
      <c r="J226" s="63" t="str">
        <f t="shared" si="56"/>
        <v>COLEGIO PETROPOLIS</v>
      </c>
      <c r="K226" s="48">
        <f t="shared" si="53"/>
        <v>29</v>
      </c>
      <c r="L226" s="69">
        <f t="shared" si="54"/>
        <v>29.225999999999999</v>
      </c>
      <c r="M226" s="67">
        <f t="shared" si="57"/>
        <v>29.225999999999999</v>
      </c>
      <c r="N226" s="49">
        <v>8</v>
      </c>
      <c r="O226" s="28"/>
      <c r="P226" s="47">
        <f t="shared" si="58"/>
        <v>8</v>
      </c>
      <c r="Q226" s="24" t="str">
        <f t="shared" si="59"/>
        <v>LORENA FRANCHI</v>
      </c>
      <c r="R226" s="24" t="str">
        <f>IF($L226="","",VLOOKUP(Q226,LISTAS!$F$5:$G$1006,2,0))</f>
        <v>COLEGIO PETROPOLIS</v>
      </c>
      <c r="S226" s="36">
        <f t="shared" si="60"/>
        <v>29</v>
      </c>
      <c r="T226" s="25">
        <f t="shared" si="61"/>
        <v>240</v>
      </c>
      <c r="U226" s="25">
        <f t="shared" si="62"/>
        <v>240</v>
      </c>
    </row>
    <row r="227" spans="2:21" s="5" customFormat="1" ht="18.75" customHeight="1" x14ac:dyDescent="0.3">
      <c r="B227" s="22" t="s">
        <v>372</v>
      </c>
      <c r="C227" s="22" t="str">
        <f>IF(B227="","",VLOOKUP(B227,LISTAS!$F$5:$G$1006,2,0))</f>
        <v>COLEGIO PETROPOLIS</v>
      </c>
      <c r="D227" s="35">
        <v>14.2</v>
      </c>
      <c r="E227" s="35">
        <v>14.7</v>
      </c>
      <c r="F227" s="35">
        <f t="shared" si="52"/>
        <v>28.9</v>
      </c>
      <c r="H227" s="48">
        <f t="shared" si="55"/>
        <v>29.126999999999999</v>
      </c>
      <c r="I227" s="63" t="str">
        <f t="shared" si="56"/>
        <v>MARIA CLARA SIMÕES CAVICHINI</v>
      </c>
      <c r="J227" s="63" t="str">
        <f t="shared" si="56"/>
        <v>COLEGIO PETROPOLIS</v>
      </c>
      <c r="K227" s="48">
        <f t="shared" si="53"/>
        <v>28.9</v>
      </c>
      <c r="L227" s="69">
        <f t="shared" si="54"/>
        <v>29.126999999999999</v>
      </c>
      <c r="M227" s="67">
        <f t="shared" si="57"/>
        <v>29.128</v>
      </c>
      <c r="N227" s="49">
        <v>9</v>
      </c>
      <c r="O227" s="28"/>
      <c r="P227" s="47">
        <f t="shared" si="58"/>
        <v>9</v>
      </c>
      <c r="Q227" s="24" t="str">
        <f t="shared" si="59"/>
        <v>MARTINA MUNIZ BARBOSA</v>
      </c>
      <c r="R227" s="24" t="str">
        <f>IF($L227="","",VLOOKUP(Q227,LISTAS!$F$5:$G$1006,2,0))</f>
        <v>LICEU JARDIM</v>
      </c>
      <c r="S227" s="36">
        <f t="shared" si="60"/>
        <v>28.9</v>
      </c>
      <c r="T227" s="25">
        <f t="shared" si="61"/>
        <v>200</v>
      </c>
      <c r="U227" s="25">
        <f t="shared" si="62"/>
        <v>200</v>
      </c>
    </row>
    <row r="228" spans="2:21" s="5" customFormat="1" ht="18.75" customHeight="1" x14ac:dyDescent="0.3">
      <c r="B228" s="22" t="s">
        <v>579</v>
      </c>
      <c r="C228" s="22" t="str">
        <f>IF(B228="","",VLOOKUP(B228,LISTAS!$F$5:$G$1006,2,0))</f>
        <v>LICEU JARDIM</v>
      </c>
      <c r="D228" s="35">
        <v>13.9</v>
      </c>
      <c r="E228" s="35">
        <v>15</v>
      </c>
      <c r="F228" s="35">
        <f t="shared" si="52"/>
        <v>28.9</v>
      </c>
      <c r="H228" s="48">
        <f t="shared" si="55"/>
        <v>29.128</v>
      </c>
      <c r="I228" s="63" t="str">
        <f t="shared" si="56"/>
        <v>MARTINA MUNIZ BARBOSA</v>
      </c>
      <c r="J228" s="63" t="str">
        <f t="shared" si="56"/>
        <v>LICEU JARDIM</v>
      </c>
      <c r="K228" s="48">
        <f t="shared" si="53"/>
        <v>28.9</v>
      </c>
      <c r="L228" s="69">
        <f t="shared" si="54"/>
        <v>29.128</v>
      </c>
      <c r="M228" s="67">
        <f t="shared" si="57"/>
        <v>29.126999999999999</v>
      </c>
      <c r="N228" s="49">
        <v>10</v>
      </c>
      <c r="O228" s="28"/>
      <c r="P228" s="47">
        <f t="shared" si="58"/>
        <v>9</v>
      </c>
      <c r="Q228" s="24" t="str">
        <f t="shared" si="59"/>
        <v>MARIA CLARA SIMÕES CAVICHINI</v>
      </c>
      <c r="R228" s="24" t="str">
        <f>IF($L228="","",VLOOKUP(Q228,LISTAS!$F$5:$G$1006,2,0))</f>
        <v>COLEGIO PETROPOLIS</v>
      </c>
      <c r="S228" s="36">
        <f t="shared" si="60"/>
        <v>28.9</v>
      </c>
      <c r="T228" s="25">
        <f t="shared" si="61"/>
        <v>200</v>
      </c>
      <c r="U228" s="25">
        <f t="shared" si="62"/>
        <v>200</v>
      </c>
    </row>
    <row r="229" spans="2:21" s="5" customFormat="1" ht="18.75" customHeight="1" x14ac:dyDescent="0.3">
      <c r="B229" s="22" t="s">
        <v>320</v>
      </c>
      <c r="C229" s="22" t="str">
        <f>IF(B229="","",VLOOKUP(B229,LISTAS!$F$5:$G$1006,2,0))</f>
        <v>COLEGIO PETROPOLIS</v>
      </c>
      <c r="D229" s="35">
        <v>13.5</v>
      </c>
      <c r="E229" s="35">
        <v>14.7</v>
      </c>
      <c r="F229" s="35">
        <f t="shared" si="52"/>
        <v>28.2</v>
      </c>
      <c r="H229" s="48">
        <f t="shared" si="55"/>
        <v>28.428999999999998</v>
      </c>
      <c r="I229" s="63" t="str">
        <f t="shared" si="56"/>
        <v>NICOLE MARTINS MEDRANO</v>
      </c>
      <c r="J229" s="63" t="str">
        <f t="shared" si="56"/>
        <v>COLEGIO PETROPOLIS</v>
      </c>
      <c r="K229" s="48">
        <f t="shared" si="53"/>
        <v>28.2</v>
      </c>
      <c r="L229" s="69">
        <f t="shared" si="54"/>
        <v>28.428999999999998</v>
      </c>
      <c r="M229" s="67">
        <f t="shared" si="57"/>
        <v>28.428999999999998</v>
      </c>
      <c r="N229" s="49">
        <v>11</v>
      </c>
      <c r="O229" s="28"/>
      <c r="P229" s="47">
        <f t="shared" si="58"/>
        <v>11</v>
      </c>
      <c r="Q229" s="24" t="str">
        <f t="shared" si="59"/>
        <v>NICOLE MARTINS MEDRANO</v>
      </c>
      <c r="R229" s="24" t="str">
        <f>IF($L229="","",VLOOKUP(Q229,LISTAS!$F$5:$G$1006,2,0))</f>
        <v>COLEGIO PETROPOLIS</v>
      </c>
      <c r="S229" s="36">
        <f t="shared" si="60"/>
        <v>28.2</v>
      </c>
      <c r="T229" s="25">
        <f t="shared" si="61"/>
        <v>200</v>
      </c>
      <c r="U229" s="25">
        <f t="shared" si="62"/>
        <v>200</v>
      </c>
    </row>
    <row r="230" spans="2:21" s="5" customFormat="1" ht="18.75" customHeight="1" x14ac:dyDescent="0.3">
      <c r="B230" s="22" t="s">
        <v>371</v>
      </c>
      <c r="C230" s="22" t="str">
        <f>IF(B230="","",VLOOKUP(B230,LISTAS!$F$5:$G$1006,2,0))</f>
        <v>COLEGIO PETROPOLIS</v>
      </c>
      <c r="D230" s="35">
        <v>12.8</v>
      </c>
      <c r="E230" s="35">
        <v>15</v>
      </c>
      <c r="F230" s="35">
        <f t="shared" si="52"/>
        <v>27.8</v>
      </c>
      <c r="H230" s="48">
        <f t="shared" si="55"/>
        <v>28.03</v>
      </c>
      <c r="I230" s="63" t="str">
        <f t="shared" si="56"/>
        <v>MANUELLA EL BAYEH SILVA</v>
      </c>
      <c r="J230" s="63" t="str">
        <f t="shared" si="56"/>
        <v>COLEGIO PETROPOLIS</v>
      </c>
      <c r="K230" s="48">
        <f t="shared" si="53"/>
        <v>27.8</v>
      </c>
      <c r="L230" s="69">
        <f t="shared" si="54"/>
        <v>28.03</v>
      </c>
      <c r="M230" s="67">
        <f t="shared" si="57"/>
        <v>28.03</v>
      </c>
      <c r="N230" s="49">
        <v>12</v>
      </c>
      <c r="O230" s="28"/>
      <c r="P230" s="47">
        <f t="shared" si="58"/>
        <v>12</v>
      </c>
      <c r="Q230" s="24" t="str">
        <f t="shared" si="59"/>
        <v>MANUELLA EL BAYEH SILVA</v>
      </c>
      <c r="R230" s="24" t="str">
        <f>IF($L230="","",VLOOKUP(Q230,LISTAS!$F$5:$G$1006,2,0))</f>
        <v>COLEGIO PETROPOLIS</v>
      </c>
      <c r="S230" s="36">
        <f t="shared" si="60"/>
        <v>27.8</v>
      </c>
      <c r="T230" s="25">
        <f t="shared" si="61"/>
        <v>200</v>
      </c>
      <c r="U230" s="25">
        <f t="shared" si="62"/>
        <v>200</v>
      </c>
    </row>
    <row r="231" spans="2:21" s="5" customFormat="1" ht="18.75" customHeight="1" x14ac:dyDescent="0.3">
      <c r="B231" s="22"/>
      <c r="C231" s="22" t="str">
        <f>IF(B231="","",VLOOKUP(B231,LISTAS!$F$5:$G$1006,2,0))</f>
        <v/>
      </c>
      <c r="D231" s="35"/>
      <c r="E231" s="35"/>
      <c r="F231" s="35" t="str">
        <f t="shared" si="52"/>
        <v/>
      </c>
      <c r="H231" s="48" t="str">
        <f t="shared" si="55"/>
        <v/>
      </c>
      <c r="I231" s="63" t="str">
        <f t="shared" si="56"/>
        <v/>
      </c>
      <c r="J231" s="63" t="str">
        <f t="shared" si="56"/>
        <v/>
      </c>
      <c r="K231" s="48" t="str">
        <f t="shared" si="53"/>
        <v/>
      </c>
      <c r="L231" s="69" t="str">
        <f t="shared" si="54"/>
        <v/>
      </c>
      <c r="M231" s="67" t="str">
        <f t="shared" si="57"/>
        <v/>
      </c>
      <c r="N231" s="49">
        <v>13</v>
      </c>
      <c r="O231" s="28"/>
      <c r="P231" s="47" t="str">
        <f t="shared" si="58"/>
        <v/>
      </c>
      <c r="Q231" s="24" t="str">
        <f t="shared" si="59"/>
        <v/>
      </c>
      <c r="R231" s="24" t="str">
        <f>IF($L231="","",VLOOKUP(Q231,LISTAS!$F$5:$G$1006,2,0))</f>
        <v/>
      </c>
      <c r="S231" s="36" t="str">
        <f t="shared" si="60"/>
        <v/>
      </c>
      <c r="T231" s="25" t="str">
        <f t="shared" si="61"/>
        <v/>
      </c>
      <c r="U231" s="25" t="str">
        <f t="shared" si="62"/>
        <v/>
      </c>
    </row>
    <row r="232" spans="2:21" s="5" customFormat="1" ht="18.75" customHeight="1" x14ac:dyDescent="0.3">
      <c r="B232" s="22"/>
      <c r="C232" s="22" t="str">
        <f>IF(B232="","",VLOOKUP(B232,LISTAS!$F$5:$G$1006,2,0))</f>
        <v/>
      </c>
      <c r="D232" s="35"/>
      <c r="E232" s="35"/>
      <c r="F232" s="35" t="str">
        <f t="shared" si="52"/>
        <v/>
      </c>
      <c r="H232" s="48" t="str">
        <f t="shared" si="55"/>
        <v/>
      </c>
      <c r="I232" s="63" t="str">
        <f t="shared" si="56"/>
        <v/>
      </c>
      <c r="J232" s="63" t="str">
        <f t="shared" si="56"/>
        <v/>
      </c>
      <c r="K232" s="48" t="str">
        <f t="shared" si="53"/>
        <v/>
      </c>
      <c r="L232" s="69" t="str">
        <f t="shared" si="54"/>
        <v/>
      </c>
      <c r="M232" s="67" t="str">
        <f t="shared" si="57"/>
        <v/>
      </c>
      <c r="N232" s="49">
        <v>14</v>
      </c>
      <c r="O232" s="28"/>
      <c r="P232" s="47" t="str">
        <f t="shared" si="58"/>
        <v/>
      </c>
      <c r="Q232" s="24" t="str">
        <f t="shared" si="59"/>
        <v/>
      </c>
      <c r="R232" s="24" t="str">
        <f>IF($L232="","",VLOOKUP(Q232,LISTAS!$F$5:$G$1006,2,0))</f>
        <v/>
      </c>
      <c r="S232" s="36" t="str">
        <f t="shared" si="60"/>
        <v/>
      </c>
      <c r="T232" s="25" t="str">
        <f t="shared" si="61"/>
        <v/>
      </c>
      <c r="U232" s="25" t="str">
        <f t="shared" si="62"/>
        <v/>
      </c>
    </row>
    <row r="233" spans="2:21" s="5" customFormat="1" ht="18.75" customHeight="1" x14ac:dyDescent="0.3">
      <c r="B233" s="26"/>
      <c r="C233" s="22" t="str">
        <f>IF(B233="","",VLOOKUP(B233,LISTAS!$F$5:$G$1006,2,0))</f>
        <v/>
      </c>
      <c r="D233" s="35"/>
      <c r="E233" s="35"/>
      <c r="F233" s="35" t="str">
        <f t="shared" ref="F233:F282" si="63">IF(D233="",IF(E233="","",SUM(D233:E233)),SUM(D233:E233))</f>
        <v/>
      </c>
      <c r="H233" s="48" t="str">
        <f t="shared" si="55"/>
        <v/>
      </c>
      <c r="I233" s="63" t="str">
        <f t="shared" si="56"/>
        <v/>
      </c>
      <c r="J233" s="63" t="str">
        <f t="shared" si="56"/>
        <v/>
      </c>
      <c r="K233" s="48" t="str">
        <f t="shared" si="53"/>
        <v/>
      </c>
      <c r="L233" s="69" t="str">
        <f t="shared" si="54"/>
        <v/>
      </c>
      <c r="M233" s="67" t="str">
        <f t="shared" si="57"/>
        <v/>
      </c>
      <c r="N233" s="49">
        <v>15</v>
      </c>
      <c r="O233" s="28"/>
      <c r="P233" s="47" t="str">
        <f t="shared" si="58"/>
        <v/>
      </c>
      <c r="Q233" s="24" t="str">
        <f t="shared" si="59"/>
        <v/>
      </c>
      <c r="R233" s="24" t="str">
        <f>IF($L233="","",VLOOKUP(Q233,LISTAS!$F$5:$G$1006,2,0))</f>
        <v/>
      </c>
      <c r="S233" s="36" t="str">
        <f t="shared" si="60"/>
        <v/>
      </c>
      <c r="T233" s="25" t="str">
        <f t="shared" si="61"/>
        <v/>
      </c>
      <c r="U233" s="25" t="str">
        <f t="shared" si="62"/>
        <v/>
      </c>
    </row>
    <row r="234" spans="2:21" s="5" customFormat="1" ht="18.75" customHeight="1" x14ac:dyDescent="0.3">
      <c r="B234" s="26"/>
      <c r="C234" s="22" t="str">
        <f>IF(B234="","",VLOOKUP(B234,LISTAS!$F$5:$G$1006,2,0))</f>
        <v/>
      </c>
      <c r="D234" s="35"/>
      <c r="E234" s="35"/>
      <c r="F234" s="35" t="str">
        <f t="shared" si="63"/>
        <v/>
      </c>
      <c r="H234" s="48" t="str">
        <f t="shared" si="55"/>
        <v/>
      </c>
      <c r="I234" s="63" t="str">
        <f t="shared" si="56"/>
        <v/>
      </c>
      <c r="J234" s="63" t="str">
        <f t="shared" si="56"/>
        <v/>
      </c>
      <c r="K234" s="48" t="str">
        <f t="shared" si="53"/>
        <v/>
      </c>
      <c r="L234" s="69" t="str">
        <f t="shared" si="54"/>
        <v/>
      </c>
      <c r="M234" s="67" t="str">
        <f t="shared" si="57"/>
        <v/>
      </c>
      <c r="N234" s="49">
        <v>16</v>
      </c>
      <c r="O234" s="28"/>
      <c r="P234" s="47" t="str">
        <f t="shared" si="58"/>
        <v/>
      </c>
      <c r="Q234" s="24" t="str">
        <f t="shared" si="59"/>
        <v/>
      </c>
      <c r="R234" s="24" t="str">
        <f>IF($L234="","",VLOOKUP(Q234,LISTAS!$F$5:$G$1006,2,0))</f>
        <v/>
      </c>
      <c r="S234" s="36" t="str">
        <f t="shared" si="60"/>
        <v/>
      </c>
      <c r="T234" s="25" t="str">
        <f t="shared" si="61"/>
        <v/>
      </c>
      <c r="U234" s="25" t="str">
        <f t="shared" si="62"/>
        <v/>
      </c>
    </row>
    <row r="235" spans="2:21" s="5" customFormat="1" ht="18.75" customHeight="1" x14ac:dyDescent="0.3">
      <c r="B235" s="22"/>
      <c r="C235" s="22" t="str">
        <f>IF(B235="","",VLOOKUP(B235,LISTAS!$F$5:$G$1006,2,0))</f>
        <v/>
      </c>
      <c r="D235" s="35"/>
      <c r="E235" s="35"/>
      <c r="F235" s="35" t="str">
        <f t="shared" si="63"/>
        <v/>
      </c>
      <c r="H235" s="48" t="str">
        <f t="shared" si="55"/>
        <v/>
      </c>
      <c r="I235" s="63" t="str">
        <f t="shared" si="56"/>
        <v/>
      </c>
      <c r="J235" s="63" t="str">
        <f t="shared" si="56"/>
        <v/>
      </c>
      <c r="K235" s="48" t="str">
        <f t="shared" si="53"/>
        <v/>
      </c>
      <c r="L235" s="69" t="str">
        <f t="shared" si="54"/>
        <v/>
      </c>
      <c r="M235" s="67" t="str">
        <f t="shared" si="57"/>
        <v/>
      </c>
      <c r="N235" s="49">
        <v>17</v>
      </c>
      <c r="O235" s="28"/>
      <c r="P235" s="47" t="str">
        <f t="shared" si="58"/>
        <v/>
      </c>
      <c r="Q235" s="24" t="str">
        <f t="shared" si="59"/>
        <v/>
      </c>
      <c r="R235" s="24" t="str">
        <f>IF($L235="","",VLOOKUP(Q235,LISTAS!$F$5:$G$1006,2,0))</f>
        <v/>
      </c>
      <c r="S235" s="36" t="str">
        <f t="shared" si="60"/>
        <v/>
      </c>
      <c r="T235" s="25" t="str">
        <f t="shared" si="61"/>
        <v/>
      </c>
      <c r="U235" s="25" t="str">
        <f t="shared" si="62"/>
        <v/>
      </c>
    </row>
    <row r="236" spans="2:21" s="5" customFormat="1" ht="18.75" customHeight="1" x14ac:dyDescent="0.3">
      <c r="B236" s="26"/>
      <c r="C236" s="22" t="str">
        <f>IF(B236="","",VLOOKUP(B236,LISTAS!$F$5:$G$1006,2,0))</f>
        <v/>
      </c>
      <c r="D236" s="35"/>
      <c r="E236" s="35"/>
      <c r="F236" s="35" t="str">
        <f t="shared" si="63"/>
        <v/>
      </c>
      <c r="H236" s="48" t="str">
        <f t="shared" si="55"/>
        <v/>
      </c>
      <c r="I236" s="63" t="str">
        <f t="shared" si="56"/>
        <v/>
      </c>
      <c r="J236" s="63" t="str">
        <f t="shared" si="56"/>
        <v/>
      </c>
      <c r="K236" s="48" t="str">
        <f t="shared" si="53"/>
        <v/>
      </c>
      <c r="L236" s="69" t="str">
        <f t="shared" si="54"/>
        <v/>
      </c>
      <c r="M236" s="67" t="str">
        <f t="shared" si="57"/>
        <v/>
      </c>
      <c r="N236" s="49">
        <v>18</v>
      </c>
      <c r="O236" s="28"/>
      <c r="P236" s="47" t="str">
        <f t="shared" si="58"/>
        <v/>
      </c>
      <c r="Q236" s="24" t="str">
        <f t="shared" si="59"/>
        <v/>
      </c>
      <c r="R236" s="24" t="str">
        <f>IF($L236="","",VLOOKUP(Q236,LISTAS!$F$5:$G$1006,2,0))</f>
        <v/>
      </c>
      <c r="S236" s="36" t="str">
        <f t="shared" si="60"/>
        <v/>
      </c>
      <c r="T236" s="25" t="str">
        <f t="shared" si="61"/>
        <v/>
      </c>
      <c r="U236" s="25" t="str">
        <f t="shared" si="62"/>
        <v/>
      </c>
    </row>
    <row r="237" spans="2:21" s="5" customFormat="1" ht="18.75" customHeight="1" x14ac:dyDescent="0.3">
      <c r="B237" s="26"/>
      <c r="C237" s="22" t="str">
        <f>IF(B237="","",VLOOKUP(B237,LISTAS!$F$5:$G$1006,2,0))</f>
        <v/>
      </c>
      <c r="D237" s="35"/>
      <c r="E237" s="35"/>
      <c r="F237" s="35" t="str">
        <f t="shared" si="63"/>
        <v/>
      </c>
      <c r="H237" s="48" t="str">
        <f t="shared" si="55"/>
        <v/>
      </c>
      <c r="I237" s="63" t="str">
        <f t="shared" si="56"/>
        <v/>
      </c>
      <c r="J237" s="63" t="str">
        <f t="shared" si="56"/>
        <v/>
      </c>
      <c r="K237" s="48" t="str">
        <f t="shared" si="53"/>
        <v/>
      </c>
      <c r="L237" s="69" t="str">
        <f t="shared" si="54"/>
        <v/>
      </c>
      <c r="M237" s="67" t="str">
        <f t="shared" si="57"/>
        <v/>
      </c>
      <c r="N237" s="49">
        <v>19</v>
      </c>
      <c r="O237" s="28"/>
      <c r="P237" s="47" t="str">
        <f t="shared" si="58"/>
        <v/>
      </c>
      <c r="Q237" s="24" t="str">
        <f t="shared" si="59"/>
        <v/>
      </c>
      <c r="R237" s="24" t="str">
        <f>IF($L237="","",VLOOKUP(Q237,LISTAS!$F$5:$G$1006,2,0))</f>
        <v/>
      </c>
      <c r="S237" s="36" t="str">
        <f t="shared" si="60"/>
        <v/>
      </c>
      <c r="T237" s="25" t="str">
        <f t="shared" si="61"/>
        <v/>
      </c>
      <c r="U237" s="25" t="str">
        <f t="shared" si="62"/>
        <v/>
      </c>
    </row>
    <row r="238" spans="2:21" s="5" customFormat="1" ht="18.75" customHeight="1" x14ac:dyDescent="0.3">
      <c r="B238" s="26"/>
      <c r="C238" s="22" t="str">
        <f>IF(B238="","",VLOOKUP(B238,LISTAS!$F$5:$G$1006,2,0))</f>
        <v/>
      </c>
      <c r="D238" s="35"/>
      <c r="E238" s="35"/>
      <c r="F238" s="35" t="str">
        <f t="shared" si="63"/>
        <v/>
      </c>
      <c r="H238" s="48" t="str">
        <f t="shared" si="55"/>
        <v/>
      </c>
      <c r="I238" s="63" t="str">
        <f t="shared" si="56"/>
        <v/>
      </c>
      <c r="J238" s="63" t="str">
        <f t="shared" si="56"/>
        <v/>
      </c>
      <c r="K238" s="48" t="str">
        <f t="shared" si="53"/>
        <v/>
      </c>
      <c r="L238" s="69" t="str">
        <f t="shared" si="54"/>
        <v/>
      </c>
      <c r="M238" s="67" t="str">
        <f t="shared" si="57"/>
        <v/>
      </c>
      <c r="N238" s="49">
        <v>20</v>
      </c>
      <c r="O238" s="28"/>
      <c r="P238" s="47" t="str">
        <f t="shared" si="58"/>
        <v/>
      </c>
      <c r="Q238" s="24" t="str">
        <f t="shared" si="59"/>
        <v/>
      </c>
      <c r="R238" s="24" t="str">
        <f>IF($L238="","",VLOOKUP(Q238,LISTAS!$F$5:$G$1006,2,0))</f>
        <v/>
      </c>
      <c r="S238" s="36" t="str">
        <f t="shared" si="60"/>
        <v/>
      </c>
      <c r="T238" s="25" t="str">
        <f t="shared" si="61"/>
        <v/>
      </c>
      <c r="U238" s="25" t="str">
        <f t="shared" si="62"/>
        <v/>
      </c>
    </row>
    <row r="239" spans="2:21" ht="16.5" x14ac:dyDescent="0.3">
      <c r="B239" s="26"/>
      <c r="C239" s="22" t="str">
        <f>IF(B239="","",VLOOKUP(B239,LISTAS!$F$5:$G$1006,2,0))</f>
        <v/>
      </c>
      <c r="D239" s="35"/>
      <c r="E239" s="35"/>
      <c r="F239" s="35" t="str">
        <f t="shared" si="63"/>
        <v/>
      </c>
      <c r="G239" s="5"/>
      <c r="H239" s="48" t="str">
        <f t="shared" si="55"/>
        <v/>
      </c>
      <c r="I239" s="63" t="str">
        <f t="shared" si="56"/>
        <v/>
      </c>
      <c r="J239" s="63" t="str">
        <f t="shared" si="56"/>
        <v/>
      </c>
      <c r="K239" s="48" t="str">
        <f t="shared" si="53"/>
        <v/>
      </c>
      <c r="L239" s="69" t="str">
        <f t="shared" si="54"/>
        <v/>
      </c>
      <c r="M239" s="67" t="str">
        <f t="shared" si="57"/>
        <v/>
      </c>
      <c r="N239" s="49">
        <v>21</v>
      </c>
      <c r="O239" s="28"/>
      <c r="P239" s="47" t="str">
        <f t="shared" si="58"/>
        <v/>
      </c>
      <c r="Q239" s="24" t="str">
        <f t="shared" si="59"/>
        <v/>
      </c>
      <c r="R239" s="24" t="str">
        <f>IF($L239="","",VLOOKUP(Q239,LISTAS!$F$5:$G$1006,2,0))</f>
        <v/>
      </c>
      <c r="S239" s="36" t="str">
        <f t="shared" si="60"/>
        <v/>
      </c>
      <c r="T239" s="25" t="str">
        <f t="shared" si="61"/>
        <v/>
      </c>
      <c r="U239" s="25" t="str">
        <f t="shared" si="62"/>
        <v/>
      </c>
    </row>
    <row r="240" spans="2:21" ht="16.5" x14ac:dyDescent="0.3">
      <c r="B240" s="26"/>
      <c r="C240" s="22" t="str">
        <f>IF(B240="","",VLOOKUP(B240,LISTAS!$F$5:$G$1006,2,0))</f>
        <v/>
      </c>
      <c r="D240" s="35"/>
      <c r="E240" s="35"/>
      <c r="F240" s="35" t="str">
        <f t="shared" si="63"/>
        <v/>
      </c>
      <c r="G240" s="5"/>
      <c r="H240" s="48" t="str">
        <f t="shared" si="55"/>
        <v/>
      </c>
      <c r="I240" s="63" t="str">
        <f t="shared" si="56"/>
        <v/>
      </c>
      <c r="J240" s="63" t="str">
        <f t="shared" si="56"/>
        <v/>
      </c>
      <c r="K240" s="48" t="str">
        <f t="shared" si="53"/>
        <v/>
      </c>
      <c r="L240" s="69" t="str">
        <f t="shared" si="54"/>
        <v/>
      </c>
      <c r="M240" s="67" t="str">
        <f t="shared" si="57"/>
        <v/>
      </c>
      <c r="N240" s="49">
        <v>22</v>
      </c>
      <c r="O240" s="28"/>
      <c r="P240" s="47" t="str">
        <f t="shared" si="58"/>
        <v/>
      </c>
      <c r="Q240" s="24" t="str">
        <f t="shared" si="59"/>
        <v/>
      </c>
      <c r="R240" s="24" t="str">
        <f>IF($L240="","",VLOOKUP(Q240,LISTAS!$F$5:$G$1006,2,0))</f>
        <v/>
      </c>
      <c r="S240" s="36" t="str">
        <f t="shared" si="60"/>
        <v/>
      </c>
      <c r="T240" s="25" t="str">
        <f t="shared" si="61"/>
        <v/>
      </c>
      <c r="U240" s="25" t="str">
        <f t="shared" si="62"/>
        <v/>
      </c>
    </row>
    <row r="241" spans="2:21" ht="16.5" x14ac:dyDescent="0.3">
      <c r="B241" s="26"/>
      <c r="C241" s="22" t="str">
        <f>IF(B241="","",VLOOKUP(B241,LISTAS!$F$5:$G$1006,2,0))</f>
        <v/>
      </c>
      <c r="D241" s="35"/>
      <c r="E241" s="35"/>
      <c r="F241" s="35" t="str">
        <f t="shared" si="63"/>
        <v/>
      </c>
      <c r="G241" s="5"/>
      <c r="H241" s="48" t="str">
        <f t="shared" si="55"/>
        <v/>
      </c>
      <c r="I241" s="63" t="str">
        <f t="shared" si="56"/>
        <v/>
      </c>
      <c r="J241" s="63" t="str">
        <f t="shared" si="56"/>
        <v/>
      </c>
      <c r="K241" s="48" t="str">
        <f t="shared" si="53"/>
        <v/>
      </c>
      <c r="L241" s="69" t="str">
        <f t="shared" si="54"/>
        <v/>
      </c>
      <c r="M241" s="67" t="str">
        <f t="shared" si="57"/>
        <v/>
      </c>
      <c r="N241" s="49">
        <v>23</v>
      </c>
      <c r="O241" s="28"/>
      <c r="P241" s="47" t="str">
        <f t="shared" si="58"/>
        <v/>
      </c>
      <c r="Q241" s="24" t="str">
        <f t="shared" si="59"/>
        <v/>
      </c>
      <c r="R241" s="24" t="str">
        <f>IF($L241="","",VLOOKUP(Q241,LISTAS!$F$5:$G$1006,2,0))</f>
        <v/>
      </c>
      <c r="S241" s="36" t="str">
        <f t="shared" si="60"/>
        <v/>
      </c>
      <c r="T241" s="25" t="str">
        <f t="shared" si="61"/>
        <v/>
      </c>
      <c r="U241" s="25" t="str">
        <f t="shared" si="62"/>
        <v/>
      </c>
    </row>
    <row r="242" spans="2:21" ht="16.5" x14ac:dyDescent="0.3">
      <c r="B242" s="22"/>
      <c r="C242" s="22" t="str">
        <f>IF(B242="","",VLOOKUP(B242,LISTAS!$F$5:$G$1006,2,0))</f>
        <v/>
      </c>
      <c r="D242" s="35"/>
      <c r="E242" s="35"/>
      <c r="F242" s="35" t="str">
        <f t="shared" si="63"/>
        <v/>
      </c>
      <c r="G242" s="5"/>
      <c r="H242" s="48" t="str">
        <f t="shared" si="55"/>
        <v/>
      </c>
      <c r="I242" s="63" t="str">
        <f t="shared" si="56"/>
        <v/>
      </c>
      <c r="J242" s="63" t="str">
        <f t="shared" si="56"/>
        <v/>
      </c>
      <c r="K242" s="48" t="str">
        <f t="shared" si="53"/>
        <v/>
      </c>
      <c r="L242" s="69" t="str">
        <f t="shared" si="54"/>
        <v/>
      </c>
      <c r="M242" s="67" t="str">
        <f t="shared" si="57"/>
        <v/>
      </c>
      <c r="N242" s="49">
        <v>24</v>
      </c>
      <c r="O242" s="28"/>
      <c r="P242" s="47" t="str">
        <f t="shared" si="58"/>
        <v/>
      </c>
      <c r="Q242" s="24" t="str">
        <f t="shared" si="59"/>
        <v/>
      </c>
      <c r="R242" s="24" t="str">
        <f>IF($L242="","",VLOOKUP(Q242,LISTAS!$F$5:$G$1006,2,0))</f>
        <v/>
      </c>
      <c r="S242" s="36" t="str">
        <f t="shared" si="60"/>
        <v/>
      </c>
      <c r="T242" s="25" t="str">
        <f t="shared" si="61"/>
        <v/>
      </c>
      <c r="U242" s="25" t="str">
        <f t="shared" si="62"/>
        <v/>
      </c>
    </row>
    <row r="243" spans="2:21" ht="16.5" x14ac:dyDescent="0.3">
      <c r="B243" s="26"/>
      <c r="C243" s="22" t="str">
        <f>IF(B243="","",VLOOKUP(B243,LISTAS!$F$5:$G$1006,2,0))</f>
        <v/>
      </c>
      <c r="D243" s="35"/>
      <c r="E243" s="35"/>
      <c r="F243" s="35" t="str">
        <f t="shared" si="63"/>
        <v/>
      </c>
      <c r="G243" s="5"/>
      <c r="H243" s="48" t="str">
        <f t="shared" si="55"/>
        <v/>
      </c>
      <c r="I243" s="63" t="str">
        <f t="shared" si="56"/>
        <v/>
      </c>
      <c r="J243" s="63" t="str">
        <f t="shared" si="56"/>
        <v/>
      </c>
      <c r="K243" s="48" t="str">
        <f t="shared" si="53"/>
        <v/>
      </c>
      <c r="L243" s="69" t="str">
        <f t="shared" si="54"/>
        <v/>
      </c>
      <c r="M243" s="67" t="str">
        <f t="shared" si="57"/>
        <v/>
      </c>
      <c r="N243" s="49">
        <v>25</v>
      </c>
      <c r="O243" s="28"/>
      <c r="P243" s="47" t="str">
        <f t="shared" si="58"/>
        <v/>
      </c>
      <c r="Q243" s="24" t="str">
        <f t="shared" si="59"/>
        <v/>
      </c>
      <c r="R243" s="24" t="str">
        <f>IF($L243="","",VLOOKUP(Q243,LISTAS!$F$5:$G$1006,2,0))</f>
        <v/>
      </c>
      <c r="S243" s="36" t="str">
        <f t="shared" si="60"/>
        <v/>
      </c>
      <c r="T243" s="25" t="str">
        <f t="shared" si="61"/>
        <v/>
      </c>
      <c r="U243" s="25" t="str">
        <f t="shared" si="62"/>
        <v/>
      </c>
    </row>
    <row r="244" spans="2:21" ht="16.5" x14ac:dyDescent="0.3">
      <c r="B244" s="26"/>
      <c r="C244" s="22" t="str">
        <f>IF(B244="","",VLOOKUP(B244,LISTAS!$F$5:$G$1006,2,0))</f>
        <v/>
      </c>
      <c r="D244" s="35"/>
      <c r="E244" s="35"/>
      <c r="F244" s="35" t="str">
        <f t="shared" si="63"/>
        <v/>
      </c>
      <c r="G244" s="5"/>
      <c r="H244" s="48" t="str">
        <f t="shared" si="55"/>
        <v/>
      </c>
      <c r="I244" s="63" t="str">
        <f t="shared" si="56"/>
        <v/>
      </c>
      <c r="J244" s="63" t="str">
        <f t="shared" si="56"/>
        <v/>
      </c>
      <c r="K244" s="48" t="str">
        <f t="shared" si="53"/>
        <v/>
      </c>
      <c r="L244" s="69" t="str">
        <f t="shared" si="54"/>
        <v/>
      </c>
      <c r="M244" s="67" t="str">
        <f t="shared" si="57"/>
        <v/>
      </c>
      <c r="N244" s="49">
        <v>26</v>
      </c>
      <c r="O244" s="28"/>
      <c r="P244" s="47" t="str">
        <f t="shared" si="58"/>
        <v/>
      </c>
      <c r="Q244" s="24" t="str">
        <f t="shared" si="59"/>
        <v/>
      </c>
      <c r="R244" s="24" t="str">
        <f>IF($L244="","",VLOOKUP(Q244,LISTAS!$F$5:$G$1006,2,0))</f>
        <v/>
      </c>
      <c r="S244" s="36" t="str">
        <f t="shared" si="60"/>
        <v/>
      </c>
      <c r="T244" s="25" t="str">
        <f t="shared" si="61"/>
        <v/>
      </c>
      <c r="U244" s="25" t="str">
        <f t="shared" si="62"/>
        <v/>
      </c>
    </row>
    <row r="245" spans="2:21" ht="16.5" x14ac:dyDescent="0.3">
      <c r="B245" s="26"/>
      <c r="C245" s="22" t="str">
        <f>IF(B245="","",VLOOKUP(B245,LISTAS!$F$5:$G$1006,2,0))</f>
        <v/>
      </c>
      <c r="D245" s="35"/>
      <c r="E245" s="35"/>
      <c r="F245" s="35" t="str">
        <f t="shared" si="63"/>
        <v/>
      </c>
      <c r="G245" s="5"/>
      <c r="H245" s="48" t="str">
        <f t="shared" si="55"/>
        <v/>
      </c>
      <c r="I245" s="63" t="str">
        <f t="shared" si="56"/>
        <v/>
      </c>
      <c r="J245" s="63" t="str">
        <f t="shared" si="56"/>
        <v/>
      </c>
      <c r="K245" s="48" t="str">
        <f t="shared" si="53"/>
        <v/>
      </c>
      <c r="L245" s="69" t="str">
        <f t="shared" si="54"/>
        <v/>
      </c>
      <c r="M245" s="67" t="str">
        <f t="shared" si="57"/>
        <v/>
      </c>
      <c r="N245" s="49">
        <v>27</v>
      </c>
      <c r="O245" s="28"/>
      <c r="P245" s="47" t="str">
        <f t="shared" si="58"/>
        <v/>
      </c>
      <c r="Q245" s="24" t="str">
        <f t="shared" si="59"/>
        <v/>
      </c>
      <c r="R245" s="24" t="str">
        <f>IF($L245="","",VLOOKUP(Q245,LISTAS!$F$5:$G$1006,2,0))</f>
        <v/>
      </c>
      <c r="S245" s="36" t="str">
        <f t="shared" si="60"/>
        <v/>
      </c>
      <c r="T245" s="25" t="str">
        <f t="shared" si="61"/>
        <v/>
      </c>
      <c r="U245" s="25" t="str">
        <f t="shared" si="62"/>
        <v/>
      </c>
    </row>
    <row r="246" spans="2:21" ht="16.5" x14ac:dyDescent="0.3">
      <c r="B246" s="22"/>
      <c r="C246" s="22" t="str">
        <f>IF(B246="","",VLOOKUP(B246,LISTAS!$F$5:$G$1006,2,0))</f>
        <v/>
      </c>
      <c r="D246" s="35"/>
      <c r="E246" s="35"/>
      <c r="F246" s="35" t="str">
        <f t="shared" si="63"/>
        <v/>
      </c>
      <c r="G246" s="5"/>
      <c r="H246" s="48" t="str">
        <f t="shared" si="55"/>
        <v/>
      </c>
      <c r="I246" s="63" t="str">
        <f t="shared" si="56"/>
        <v/>
      </c>
      <c r="J246" s="63" t="str">
        <f t="shared" si="56"/>
        <v/>
      </c>
      <c r="K246" s="48" t="str">
        <f t="shared" si="53"/>
        <v/>
      </c>
      <c r="L246" s="69" t="str">
        <f t="shared" si="54"/>
        <v/>
      </c>
      <c r="M246" s="67" t="str">
        <f t="shared" si="57"/>
        <v/>
      </c>
      <c r="N246" s="49">
        <v>28</v>
      </c>
      <c r="O246" s="28"/>
      <c r="P246" s="47" t="str">
        <f t="shared" si="58"/>
        <v/>
      </c>
      <c r="Q246" s="24" t="str">
        <f t="shared" si="59"/>
        <v/>
      </c>
      <c r="R246" s="24" t="str">
        <f>IF($L246="","",VLOOKUP(Q246,LISTAS!$F$5:$G$1006,2,0))</f>
        <v/>
      </c>
      <c r="S246" s="36" t="str">
        <f t="shared" si="60"/>
        <v/>
      </c>
      <c r="T246" s="25" t="str">
        <f t="shared" si="61"/>
        <v/>
      </c>
      <c r="U246" s="25" t="str">
        <f t="shared" si="62"/>
        <v/>
      </c>
    </row>
    <row r="247" spans="2:21" ht="16.5" x14ac:dyDescent="0.3">
      <c r="B247" s="26"/>
      <c r="C247" s="22" t="str">
        <f>IF(B247="","",VLOOKUP(B247,LISTAS!$F$5:$G$1006,2,0))</f>
        <v/>
      </c>
      <c r="D247" s="35"/>
      <c r="E247" s="35"/>
      <c r="F247" s="35" t="str">
        <f t="shared" si="63"/>
        <v/>
      </c>
      <c r="G247" s="5"/>
      <c r="H247" s="48" t="str">
        <f t="shared" si="55"/>
        <v/>
      </c>
      <c r="I247" s="63" t="str">
        <f t="shared" si="56"/>
        <v/>
      </c>
      <c r="J247" s="63" t="str">
        <f t="shared" si="56"/>
        <v/>
      </c>
      <c r="K247" s="48" t="str">
        <f t="shared" si="53"/>
        <v/>
      </c>
      <c r="L247" s="69" t="str">
        <f t="shared" si="54"/>
        <v/>
      </c>
      <c r="M247" s="67" t="str">
        <f t="shared" si="57"/>
        <v/>
      </c>
      <c r="N247" s="49">
        <v>29</v>
      </c>
      <c r="O247" s="28"/>
      <c r="P247" s="47" t="str">
        <f t="shared" si="58"/>
        <v/>
      </c>
      <c r="Q247" s="24" t="str">
        <f t="shared" si="59"/>
        <v/>
      </c>
      <c r="R247" s="24" t="str">
        <f>IF($L247="","",VLOOKUP(Q247,LISTAS!$F$5:$G$1006,2,0))</f>
        <v/>
      </c>
      <c r="S247" s="36" t="str">
        <f t="shared" si="60"/>
        <v/>
      </c>
      <c r="T247" s="25" t="str">
        <f t="shared" si="61"/>
        <v/>
      </c>
      <c r="U247" s="25" t="str">
        <f t="shared" si="62"/>
        <v/>
      </c>
    </row>
    <row r="248" spans="2:21" ht="16.5" x14ac:dyDescent="0.3">
      <c r="B248" s="26"/>
      <c r="C248" s="22" t="str">
        <f>IF(B248="","",VLOOKUP(B248,LISTAS!$F$5:$G$1006,2,0))</f>
        <v/>
      </c>
      <c r="D248" s="35"/>
      <c r="E248" s="35"/>
      <c r="F248" s="35" t="str">
        <f t="shared" si="63"/>
        <v/>
      </c>
      <c r="G248" s="5"/>
      <c r="H248" s="48" t="str">
        <f t="shared" si="55"/>
        <v/>
      </c>
      <c r="I248" s="63" t="str">
        <f t="shared" si="56"/>
        <v/>
      </c>
      <c r="J248" s="63" t="str">
        <f t="shared" si="56"/>
        <v/>
      </c>
      <c r="K248" s="48" t="str">
        <f t="shared" si="53"/>
        <v/>
      </c>
      <c r="L248" s="69" t="str">
        <f t="shared" si="54"/>
        <v/>
      </c>
      <c r="M248" s="67" t="str">
        <f t="shared" si="57"/>
        <v/>
      </c>
      <c r="N248" s="49">
        <v>30</v>
      </c>
      <c r="O248" s="28"/>
      <c r="P248" s="47" t="str">
        <f t="shared" si="58"/>
        <v/>
      </c>
      <c r="Q248" s="24" t="str">
        <f t="shared" si="59"/>
        <v/>
      </c>
      <c r="R248" s="24" t="str">
        <f>IF($L248="","",VLOOKUP(Q248,LISTAS!$F$5:$G$1006,2,0))</f>
        <v/>
      </c>
      <c r="S248" s="36" t="str">
        <f t="shared" si="60"/>
        <v/>
      </c>
      <c r="T248" s="25" t="str">
        <f t="shared" si="61"/>
        <v/>
      </c>
      <c r="U248" s="25" t="str">
        <f t="shared" si="62"/>
        <v/>
      </c>
    </row>
    <row r="249" spans="2:21" ht="16.5" x14ac:dyDescent="0.3">
      <c r="B249" s="26"/>
      <c r="C249" s="22" t="str">
        <f>IF(B249="","",VLOOKUP(B249,LISTAS!$F$5:$G$1006,2,0))</f>
        <v/>
      </c>
      <c r="D249" s="35"/>
      <c r="E249" s="35"/>
      <c r="F249" s="35" t="str">
        <f t="shared" si="63"/>
        <v/>
      </c>
      <c r="G249" s="5"/>
      <c r="H249" s="48" t="str">
        <f t="shared" si="55"/>
        <v/>
      </c>
      <c r="I249" s="63" t="str">
        <f t="shared" si="56"/>
        <v/>
      </c>
      <c r="J249" s="63" t="str">
        <f t="shared" si="56"/>
        <v/>
      </c>
      <c r="K249" s="48" t="str">
        <f t="shared" si="53"/>
        <v/>
      </c>
      <c r="L249" s="69" t="str">
        <f t="shared" si="54"/>
        <v/>
      </c>
      <c r="M249" s="67" t="str">
        <f t="shared" si="57"/>
        <v/>
      </c>
      <c r="N249" s="49">
        <v>31</v>
      </c>
      <c r="O249" s="28"/>
      <c r="P249" s="47" t="str">
        <f t="shared" si="58"/>
        <v/>
      </c>
      <c r="Q249" s="24" t="str">
        <f t="shared" si="59"/>
        <v/>
      </c>
      <c r="R249" s="24" t="str">
        <f>IF($L249="","",VLOOKUP(Q249,LISTAS!$F$5:$G$1006,2,0))</f>
        <v/>
      </c>
      <c r="S249" s="36" t="str">
        <f t="shared" si="60"/>
        <v/>
      </c>
      <c r="T249" s="25" t="str">
        <f t="shared" si="61"/>
        <v/>
      </c>
      <c r="U249" s="25" t="str">
        <f t="shared" si="62"/>
        <v/>
      </c>
    </row>
    <row r="250" spans="2:21" ht="16.5" x14ac:dyDescent="0.3">
      <c r="B250" s="22"/>
      <c r="C250" s="22" t="str">
        <f>IF(B250="","",VLOOKUP(B250,LISTAS!$F$5:$G$1006,2,0))</f>
        <v/>
      </c>
      <c r="D250" s="35"/>
      <c r="E250" s="35"/>
      <c r="F250" s="35" t="str">
        <f t="shared" si="63"/>
        <v/>
      </c>
      <c r="G250" s="5"/>
      <c r="H250" s="48" t="str">
        <f t="shared" si="55"/>
        <v/>
      </c>
      <c r="I250" s="63" t="str">
        <f t="shared" si="56"/>
        <v/>
      </c>
      <c r="J250" s="63" t="str">
        <f t="shared" si="56"/>
        <v/>
      </c>
      <c r="K250" s="48" t="str">
        <f t="shared" si="53"/>
        <v/>
      </c>
      <c r="L250" s="69" t="str">
        <f t="shared" si="54"/>
        <v/>
      </c>
      <c r="M250" s="67" t="str">
        <f t="shared" si="57"/>
        <v/>
      </c>
      <c r="N250" s="49">
        <v>32</v>
      </c>
      <c r="O250" s="28"/>
      <c r="P250" s="47" t="str">
        <f t="shared" si="58"/>
        <v/>
      </c>
      <c r="Q250" s="24" t="str">
        <f t="shared" si="59"/>
        <v/>
      </c>
      <c r="R250" s="24" t="str">
        <f>IF($L250="","",VLOOKUP(Q250,LISTAS!$F$5:$G$1006,2,0))</f>
        <v/>
      </c>
      <c r="S250" s="36" t="str">
        <f t="shared" si="60"/>
        <v/>
      </c>
      <c r="T250" s="25" t="str">
        <f t="shared" si="61"/>
        <v/>
      </c>
      <c r="U250" s="25" t="str">
        <f t="shared" si="62"/>
        <v/>
      </c>
    </row>
    <row r="251" spans="2:21" ht="16.5" x14ac:dyDescent="0.3">
      <c r="B251" s="26"/>
      <c r="C251" s="22" t="str">
        <f>IF(B251="","",VLOOKUP(B251,LISTAS!$F$5:$G$1006,2,0))</f>
        <v/>
      </c>
      <c r="D251" s="35"/>
      <c r="E251" s="35"/>
      <c r="F251" s="35" t="str">
        <f t="shared" si="63"/>
        <v/>
      </c>
      <c r="G251" s="5"/>
      <c r="H251" s="48" t="str">
        <f t="shared" si="55"/>
        <v/>
      </c>
      <c r="I251" s="63" t="str">
        <f t="shared" si="56"/>
        <v/>
      </c>
      <c r="J251" s="63" t="str">
        <f t="shared" si="56"/>
        <v/>
      </c>
      <c r="K251" s="48" t="str">
        <f t="shared" si="53"/>
        <v/>
      </c>
      <c r="L251" s="69" t="str">
        <f t="shared" si="54"/>
        <v/>
      </c>
      <c r="M251" s="67" t="str">
        <f t="shared" si="57"/>
        <v/>
      </c>
      <c r="N251" s="49">
        <v>33</v>
      </c>
      <c r="O251" s="28"/>
      <c r="P251" s="47" t="str">
        <f t="shared" si="58"/>
        <v/>
      </c>
      <c r="Q251" s="24" t="str">
        <f t="shared" si="59"/>
        <v/>
      </c>
      <c r="R251" s="24" t="str">
        <f>IF($L251="","",VLOOKUP(Q251,LISTAS!$F$5:$G$1006,2,0))</f>
        <v/>
      </c>
      <c r="S251" s="36" t="str">
        <f t="shared" si="60"/>
        <v/>
      </c>
      <c r="T251" s="25" t="str">
        <f t="shared" si="61"/>
        <v/>
      </c>
      <c r="U251" s="25" t="str">
        <f t="shared" si="62"/>
        <v/>
      </c>
    </row>
    <row r="252" spans="2:21" ht="16.5" x14ac:dyDescent="0.3">
      <c r="B252" s="26"/>
      <c r="C252" s="22" t="str">
        <f>IF(B252="","",VLOOKUP(B252,LISTAS!$F$5:$G$1006,2,0))</f>
        <v/>
      </c>
      <c r="D252" s="35"/>
      <c r="E252" s="35"/>
      <c r="F252" s="35" t="str">
        <f t="shared" si="63"/>
        <v/>
      </c>
      <c r="G252" s="5"/>
      <c r="H252" s="48" t="str">
        <f t="shared" si="55"/>
        <v/>
      </c>
      <c r="I252" s="63" t="str">
        <f t="shared" si="56"/>
        <v/>
      </c>
      <c r="J252" s="63" t="str">
        <f t="shared" si="56"/>
        <v/>
      </c>
      <c r="K252" s="48" t="str">
        <f t="shared" si="53"/>
        <v/>
      </c>
      <c r="L252" s="69" t="str">
        <f t="shared" si="54"/>
        <v/>
      </c>
      <c r="M252" s="67" t="str">
        <f t="shared" si="57"/>
        <v/>
      </c>
      <c r="N252" s="49">
        <v>34</v>
      </c>
      <c r="O252" s="28"/>
      <c r="P252" s="47" t="str">
        <f t="shared" si="58"/>
        <v/>
      </c>
      <c r="Q252" s="24" t="str">
        <f t="shared" si="59"/>
        <v/>
      </c>
      <c r="R252" s="24" t="str">
        <f>IF($L252="","",VLOOKUP(Q252,LISTAS!$F$5:$G$1006,2,0))</f>
        <v/>
      </c>
      <c r="S252" s="36" t="str">
        <f t="shared" si="60"/>
        <v/>
      </c>
      <c r="T252" s="25" t="str">
        <f t="shared" si="61"/>
        <v/>
      </c>
      <c r="U252" s="25" t="str">
        <f t="shared" si="62"/>
        <v/>
      </c>
    </row>
    <row r="253" spans="2:21" ht="16.5" x14ac:dyDescent="0.3">
      <c r="B253" s="26"/>
      <c r="C253" s="22" t="str">
        <f>IF(B253="","",VLOOKUP(B253,LISTAS!$F$5:$G$1006,2,0))</f>
        <v/>
      </c>
      <c r="D253" s="35"/>
      <c r="E253" s="35"/>
      <c r="F253" s="35" t="str">
        <f t="shared" si="63"/>
        <v/>
      </c>
      <c r="G253" s="5"/>
      <c r="H253" s="48" t="str">
        <f t="shared" si="55"/>
        <v/>
      </c>
      <c r="I253" s="63" t="str">
        <f t="shared" si="56"/>
        <v/>
      </c>
      <c r="J253" s="63" t="str">
        <f t="shared" si="56"/>
        <v/>
      </c>
      <c r="K253" s="48" t="str">
        <f t="shared" si="53"/>
        <v/>
      </c>
      <c r="L253" s="69" t="str">
        <f t="shared" si="54"/>
        <v/>
      </c>
      <c r="M253" s="67" t="str">
        <f t="shared" si="57"/>
        <v/>
      </c>
      <c r="N253" s="49">
        <v>35</v>
      </c>
      <c r="O253" s="28"/>
      <c r="P253" s="47" t="str">
        <f t="shared" si="58"/>
        <v/>
      </c>
      <c r="Q253" s="24" t="str">
        <f t="shared" si="59"/>
        <v/>
      </c>
      <c r="R253" s="24" t="str">
        <f>IF($L253="","",VLOOKUP(Q253,LISTAS!$F$5:$G$1006,2,0))</f>
        <v/>
      </c>
      <c r="S253" s="36" t="str">
        <f t="shared" si="60"/>
        <v/>
      </c>
      <c r="T253" s="25" t="str">
        <f t="shared" si="61"/>
        <v/>
      </c>
      <c r="U253" s="25" t="str">
        <f t="shared" si="62"/>
        <v/>
      </c>
    </row>
    <row r="254" spans="2:21" ht="16.5" x14ac:dyDescent="0.3">
      <c r="B254" s="22"/>
      <c r="C254" s="22" t="str">
        <f>IF(B254="","",VLOOKUP(B254,LISTAS!$F$5:$G$1006,2,0))</f>
        <v/>
      </c>
      <c r="D254" s="35"/>
      <c r="E254" s="35"/>
      <c r="F254" s="35" t="str">
        <f t="shared" si="63"/>
        <v/>
      </c>
      <c r="G254" s="5"/>
      <c r="H254" s="48" t="str">
        <f t="shared" si="55"/>
        <v/>
      </c>
      <c r="I254" s="63" t="str">
        <f t="shared" si="56"/>
        <v/>
      </c>
      <c r="J254" s="63" t="str">
        <f t="shared" si="56"/>
        <v/>
      </c>
      <c r="K254" s="48" t="str">
        <f t="shared" si="53"/>
        <v/>
      </c>
      <c r="L254" s="69" t="str">
        <f t="shared" si="54"/>
        <v/>
      </c>
      <c r="M254" s="67" t="str">
        <f t="shared" si="57"/>
        <v/>
      </c>
      <c r="N254" s="49">
        <v>36</v>
      </c>
      <c r="O254" s="28"/>
      <c r="P254" s="47" t="str">
        <f t="shared" si="58"/>
        <v/>
      </c>
      <c r="Q254" s="24" t="str">
        <f t="shared" si="59"/>
        <v/>
      </c>
      <c r="R254" s="24" t="str">
        <f>IF($L254="","",VLOOKUP(Q254,LISTAS!$F$5:$G$1006,2,0))</f>
        <v/>
      </c>
      <c r="S254" s="36" t="str">
        <f t="shared" si="60"/>
        <v/>
      </c>
      <c r="T254" s="25" t="str">
        <f t="shared" si="61"/>
        <v/>
      </c>
      <c r="U254" s="25" t="str">
        <f t="shared" si="62"/>
        <v/>
      </c>
    </row>
    <row r="255" spans="2:21" ht="16.5" x14ac:dyDescent="0.3">
      <c r="B255" s="26"/>
      <c r="C255" s="22" t="str">
        <f>IF(B255="","",VLOOKUP(B255,LISTAS!$F$5:$G$1006,2,0))</f>
        <v/>
      </c>
      <c r="D255" s="35"/>
      <c r="E255" s="35"/>
      <c r="F255" s="35" t="str">
        <f t="shared" si="63"/>
        <v/>
      </c>
      <c r="G255" s="5"/>
      <c r="H255" s="48" t="str">
        <f t="shared" si="55"/>
        <v/>
      </c>
      <c r="I255" s="63" t="str">
        <f t="shared" si="56"/>
        <v/>
      </c>
      <c r="J255" s="63" t="str">
        <f t="shared" si="56"/>
        <v/>
      </c>
      <c r="K255" s="48" t="str">
        <f t="shared" si="53"/>
        <v/>
      </c>
      <c r="L255" s="69" t="str">
        <f t="shared" si="54"/>
        <v/>
      </c>
      <c r="M255" s="67" t="str">
        <f t="shared" si="57"/>
        <v/>
      </c>
      <c r="N255" s="49">
        <v>37</v>
      </c>
      <c r="O255" s="28"/>
      <c r="P255" s="47" t="str">
        <f t="shared" si="58"/>
        <v/>
      </c>
      <c r="Q255" s="24" t="str">
        <f t="shared" si="59"/>
        <v/>
      </c>
      <c r="R255" s="24" t="str">
        <f>IF($L255="","",VLOOKUP(Q255,LISTAS!$F$5:$G$1006,2,0))</f>
        <v/>
      </c>
      <c r="S255" s="36" t="str">
        <f t="shared" si="60"/>
        <v/>
      </c>
      <c r="T255" s="25" t="str">
        <f t="shared" si="61"/>
        <v/>
      </c>
      <c r="U255" s="25" t="str">
        <f t="shared" si="62"/>
        <v/>
      </c>
    </row>
    <row r="256" spans="2:21" ht="16.5" x14ac:dyDescent="0.3">
      <c r="B256" s="26"/>
      <c r="C256" s="22" t="str">
        <f>IF(B256="","",VLOOKUP(B256,LISTAS!$F$5:$G$1006,2,0))</f>
        <v/>
      </c>
      <c r="D256" s="35"/>
      <c r="E256" s="35"/>
      <c r="F256" s="35" t="str">
        <f t="shared" si="63"/>
        <v/>
      </c>
      <c r="G256" s="5"/>
      <c r="H256" s="48" t="str">
        <f t="shared" si="55"/>
        <v/>
      </c>
      <c r="I256" s="63" t="str">
        <f t="shared" si="56"/>
        <v/>
      </c>
      <c r="J256" s="63" t="str">
        <f t="shared" si="56"/>
        <v/>
      </c>
      <c r="K256" s="48" t="str">
        <f t="shared" si="53"/>
        <v/>
      </c>
      <c r="L256" s="69" t="str">
        <f t="shared" si="54"/>
        <v/>
      </c>
      <c r="M256" s="67" t="str">
        <f t="shared" si="57"/>
        <v/>
      </c>
      <c r="N256" s="49">
        <v>38</v>
      </c>
      <c r="O256" s="28"/>
      <c r="P256" s="47" t="str">
        <f t="shared" si="58"/>
        <v/>
      </c>
      <c r="Q256" s="24" t="str">
        <f t="shared" si="59"/>
        <v/>
      </c>
      <c r="R256" s="24" t="str">
        <f>IF($L256="","",VLOOKUP(Q256,LISTAS!$F$5:$G$1006,2,0))</f>
        <v/>
      </c>
      <c r="S256" s="36" t="str">
        <f t="shared" si="60"/>
        <v/>
      </c>
      <c r="T256" s="25" t="str">
        <f t="shared" si="61"/>
        <v/>
      </c>
      <c r="U256" s="25" t="str">
        <f t="shared" si="62"/>
        <v/>
      </c>
    </row>
    <row r="257" spans="2:21" ht="16.5" x14ac:dyDescent="0.3">
      <c r="B257" s="26"/>
      <c r="C257" s="22" t="str">
        <f>IF(B257="","",VLOOKUP(B257,LISTAS!$F$5:$G$1006,2,0))</f>
        <v/>
      </c>
      <c r="D257" s="35"/>
      <c r="E257" s="35"/>
      <c r="F257" s="35" t="str">
        <f t="shared" si="63"/>
        <v/>
      </c>
      <c r="G257" s="5"/>
      <c r="H257" s="48" t="str">
        <f t="shared" si="55"/>
        <v/>
      </c>
      <c r="I257" s="63" t="str">
        <f t="shared" si="56"/>
        <v/>
      </c>
      <c r="J257" s="63" t="str">
        <f t="shared" si="56"/>
        <v/>
      </c>
      <c r="K257" s="48" t="str">
        <f t="shared" si="53"/>
        <v/>
      </c>
      <c r="L257" s="69" t="str">
        <f t="shared" si="54"/>
        <v/>
      </c>
      <c r="M257" s="67" t="str">
        <f t="shared" si="57"/>
        <v/>
      </c>
      <c r="N257" s="49">
        <v>39</v>
      </c>
      <c r="O257" s="28"/>
      <c r="P257" s="47" t="str">
        <f t="shared" si="58"/>
        <v/>
      </c>
      <c r="Q257" s="24" t="str">
        <f t="shared" si="59"/>
        <v/>
      </c>
      <c r="R257" s="24" t="str">
        <f>IF($L257="","",VLOOKUP(Q257,LISTAS!$F$5:$G$1006,2,0))</f>
        <v/>
      </c>
      <c r="S257" s="36" t="str">
        <f t="shared" si="60"/>
        <v/>
      </c>
      <c r="T257" s="25" t="str">
        <f t="shared" si="61"/>
        <v/>
      </c>
      <c r="U257" s="25" t="str">
        <f t="shared" si="62"/>
        <v/>
      </c>
    </row>
    <row r="258" spans="2:21" ht="16.5" x14ac:dyDescent="0.3">
      <c r="B258" s="26"/>
      <c r="C258" s="22" t="str">
        <f>IF(B258="","",VLOOKUP(B258,LISTAS!$F$5:$G$1006,2,0))</f>
        <v/>
      </c>
      <c r="D258" s="35"/>
      <c r="E258" s="35"/>
      <c r="F258" s="35" t="str">
        <f t="shared" si="63"/>
        <v/>
      </c>
      <c r="G258" s="5"/>
      <c r="H258" s="48" t="str">
        <f t="shared" si="55"/>
        <v/>
      </c>
      <c r="I258" s="63" t="str">
        <f t="shared" si="56"/>
        <v/>
      </c>
      <c r="J258" s="63" t="str">
        <f t="shared" si="56"/>
        <v/>
      </c>
      <c r="K258" s="48" t="str">
        <f t="shared" si="53"/>
        <v/>
      </c>
      <c r="L258" s="69" t="str">
        <f t="shared" si="54"/>
        <v/>
      </c>
      <c r="M258" s="67" t="str">
        <f t="shared" si="57"/>
        <v/>
      </c>
      <c r="N258" s="49">
        <v>40</v>
      </c>
      <c r="O258" s="28"/>
      <c r="P258" s="47" t="str">
        <f t="shared" si="58"/>
        <v/>
      </c>
      <c r="Q258" s="24" t="str">
        <f t="shared" si="59"/>
        <v/>
      </c>
      <c r="R258" s="24" t="str">
        <f>IF($L258="","",VLOOKUP(Q258,LISTAS!$F$5:$G$1006,2,0))</f>
        <v/>
      </c>
      <c r="S258" s="36" t="str">
        <f t="shared" si="60"/>
        <v/>
      </c>
      <c r="T258" s="25" t="str">
        <f t="shared" si="61"/>
        <v/>
      </c>
      <c r="U258" s="25" t="str">
        <f t="shared" si="62"/>
        <v/>
      </c>
    </row>
    <row r="259" spans="2:21" ht="16.5" x14ac:dyDescent="0.3">
      <c r="B259" s="26"/>
      <c r="C259" s="22" t="str">
        <f>IF(B259="","",VLOOKUP(B259,LISTAS!$F$5:$G$1006,2,0))</f>
        <v/>
      </c>
      <c r="D259" s="35"/>
      <c r="E259" s="35"/>
      <c r="F259" s="35" t="str">
        <f t="shared" si="63"/>
        <v/>
      </c>
      <c r="G259" s="5"/>
      <c r="H259" s="48" t="str">
        <f t="shared" si="55"/>
        <v/>
      </c>
      <c r="I259" s="63" t="str">
        <f t="shared" si="56"/>
        <v/>
      </c>
      <c r="J259" s="63" t="str">
        <f t="shared" si="56"/>
        <v/>
      </c>
      <c r="K259" s="48" t="str">
        <f t="shared" si="53"/>
        <v/>
      </c>
      <c r="L259" s="69" t="str">
        <f t="shared" si="54"/>
        <v/>
      </c>
      <c r="M259" s="67" t="str">
        <f t="shared" si="57"/>
        <v/>
      </c>
      <c r="N259" s="49">
        <v>41</v>
      </c>
      <c r="O259" s="28"/>
      <c r="P259" s="47" t="str">
        <f t="shared" si="58"/>
        <v/>
      </c>
      <c r="Q259" s="24" t="str">
        <f t="shared" si="59"/>
        <v/>
      </c>
      <c r="R259" s="24" t="str">
        <f>IF($L259="","",VLOOKUP(Q259,LISTAS!$F$5:$G$1006,2,0))</f>
        <v/>
      </c>
      <c r="S259" s="36" t="str">
        <f t="shared" si="60"/>
        <v/>
      </c>
      <c r="T259" s="25" t="str">
        <f t="shared" si="61"/>
        <v/>
      </c>
      <c r="U259" s="25" t="str">
        <f t="shared" si="62"/>
        <v/>
      </c>
    </row>
    <row r="260" spans="2:21" ht="16.5" x14ac:dyDescent="0.3">
      <c r="B260" s="26"/>
      <c r="C260" s="22" t="str">
        <f>IF(B260="","",VLOOKUP(B260,LISTAS!$F$5:$G$1006,2,0))</f>
        <v/>
      </c>
      <c r="D260" s="35"/>
      <c r="E260" s="35"/>
      <c r="F260" s="35" t="str">
        <f t="shared" si="63"/>
        <v/>
      </c>
      <c r="G260" s="5"/>
      <c r="H260" s="48" t="str">
        <f t="shared" si="55"/>
        <v/>
      </c>
      <c r="I260" s="63" t="str">
        <f t="shared" si="56"/>
        <v/>
      </c>
      <c r="J260" s="63" t="str">
        <f t="shared" si="56"/>
        <v/>
      </c>
      <c r="K260" s="48" t="str">
        <f t="shared" si="53"/>
        <v/>
      </c>
      <c r="L260" s="69" t="str">
        <f t="shared" si="54"/>
        <v/>
      </c>
      <c r="M260" s="67" t="str">
        <f t="shared" si="57"/>
        <v/>
      </c>
      <c r="N260" s="49">
        <v>42</v>
      </c>
      <c r="O260" s="28"/>
      <c r="P260" s="47" t="str">
        <f t="shared" si="58"/>
        <v/>
      </c>
      <c r="Q260" s="24" t="str">
        <f t="shared" si="59"/>
        <v/>
      </c>
      <c r="R260" s="24" t="str">
        <f>IF($L260="","",VLOOKUP(Q260,LISTAS!$F$5:$G$1006,2,0))</f>
        <v/>
      </c>
      <c r="S260" s="36" t="str">
        <f t="shared" si="60"/>
        <v/>
      </c>
      <c r="T260" s="25" t="str">
        <f t="shared" si="61"/>
        <v/>
      </c>
      <c r="U260" s="25" t="str">
        <f t="shared" si="62"/>
        <v/>
      </c>
    </row>
    <row r="261" spans="2:21" ht="16.5" x14ac:dyDescent="0.3">
      <c r="B261" s="26"/>
      <c r="C261" s="22" t="str">
        <f>IF(B261="","",VLOOKUP(B261,LISTAS!$F$5:$G$1006,2,0))</f>
        <v/>
      </c>
      <c r="D261" s="35"/>
      <c r="E261" s="35"/>
      <c r="F261" s="35" t="str">
        <f t="shared" si="63"/>
        <v/>
      </c>
      <c r="G261" s="5"/>
      <c r="H261" s="48" t="str">
        <f t="shared" si="55"/>
        <v/>
      </c>
      <c r="I261" s="63" t="str">
        <f t="shared" si="56"/>
        <v/>
      </c>
      <c r="J261" s="63" t="str">
        <f t="shared" si="56"/>
        <v/>
      </c>
      <c r="K261" s="48" t="str">
        <f t="shared" si="53"/>
        <v/>
      </c>
      <c r="L261" s="69" t="str">
        <f t="shared" si="54"/>
        <v/>
      </c>
      <c r="M261" s="67" t="str">
        <f t="shared" si="57"/>
        <v/>
      </c>
      <c r="N261" s="49">
        <v>43</v>
      </c>
      <c r="O261" s="28"/>
      <c r="P261" s="47" t="str">
        <f t="shared" si="58"/>
        <v/>
      </c>
      <c r="Q261" s="24" t="str">
        <f t="shared" si="59"/>
        <v/>
      </c>
      <c r="R261" s="24" t="str">
        <f>IF($L261="","",VLOOKUP(Q261,LISTAS!$F$5:$G$1006,2,0))</f>
        <v/>
      </c>
      <c r="S261" s="36" t="str">
        <f t="shared" si="60"/>
        <v/>
      </c>
      <c r="T261" s="25" t="str">
        <f t="shared" si="61"/>
        <v/>
      </c>
      <c r="U261" s="25" t="str">
        <f t="shared" si="62"/>
        <v/>
      </c>
    </row>
    <row r="262" spans="2:21" ht="16.5" x14ac:dyDescent="0.3">
      <c r="B262" s="26"/>
      <c r="C262" s="22" t="str">
        <f>IF(B262="","",VLOOKUP(B262,LISTAS!$F$5:$G$1006,2,0))</f>
        <v/>
      </c>
      <c r="D262" s="35"/>
      <c r="E262" s="35"/>
      <c r="F262" s="35" t="str">
        <f t="shared" si="63"/>
        <v/>
      </c>
      <c r="G262" s="5"/>
      <c r="H262" s="48" t="str">
        <f t="shared" si="55"/>
        <v/>
      </c>
      <c r="I262" s="63" t="str">
        <f t="shared" si="56"/>
        <v/>
      </c>
      <c r="J262" s="63" t="str">
        <f t="shared" si="56"/>
        <v/>
      </c>
      <c r="K262" s="48" t="str">
        <f t="shared" si="53"/>
        <v/>
      </c>
      <c r="L262" s="69" t="str">
        <f t="shared" si="54"/>
        <v/>
      </c>
      <c r="M262" s="67" t="str">
        <f t="shared" si="57"/>
        <v/>
      </c>
      <c r="N262" s="49">
        <v>44</v>
      </c>
      <c r="O262" s="28"/>
      <c r="P262" s="47" t="str">
        <f t="shared" si="58"/>
        <v/>
      </c>
      <c r="Q262" s="24" t="str">
        <f t="shared" si="59"/>
        <v/>
      </c>
      <c r="R262" s="24" t="str">
        <f>IF($L262="","",VLOOKUP(Q262,LISTAS!$F$5:$G$1006,2,0))</f>
        <v/>
      </c>
      <c r="S262" s="36" t="str">
        <f t="shared" si="60"/>
        <v/>
      </c>
      <c r="T262" s="25" t="str">
        <f t="shared" si="61"/>
        <v/>
      </c>
      <c r="U262" s="25" t="str">
        <f t="shared" si="62"/>
        <v/>
      </c>
    </row>
    <row r="263" spans="2:21" ht="16.5" x14ac:dyDescent="0.3">
      <c r="B263" s="26"/>
      <c r="C263" s="22" t="str">
        <f>IF(B263="","",VLOOKUP(B263,LISTAS!$F$5:$G$1006,2,0))</f>
        <v/>
      </c>
      <c r="D263" s="35"/>
      <c r="E263" s="35"/>
      <c r="F263" s="35" t="str">
        <f t="shared" si="63"/>
        <v/>
      </c>
      <c r="G263" s="5"/>
      <c r="H263" s="48" t="str">
        <f t="shared" si="55"/>
        <v/>
      </c>
      <c r="I263" s="63" t="str">
        <f t="shared" si="56"/>
        <v/>
      </c>
      <c r="J263" s="63" t="str">
        <f t="shared" si="56"/>
        <v/>
      </c>
      <c r="K263" s="48" t="str">
        <f t="shared" si="53"/>
        <v/>
      </c>
      <c r="L263" s="69" t="str">
        <f t="shared" si="54"/>
        <v/>
      </c>
      <c r="M263" s="67" t="str">
        <f t="shared" si="57"/>
        <v/>
      </c>
      <c r="N263" s="49">
        <v>45</v>
      </c>
      <c r="O263" s="28"/>
      <c r="P263" s="47" t="str">
        <f t="shared" si="58"/>
        <v/>
      </c>
      <c r="Q263" s="24" t="str">
        <f t="shared" si="59"/>
        <v/>
      </c>
      <c r="R263" s="24" t="str">
        <f>IF($L263="","",VLOOKUP(Q263,LISTAS!$F$5:$G$1006,2,0))</f>
        <v/>
      </c>
      <c r="S263" s="36" t="str">
        <f t="shared" si="60"/>
        <v/>
      </c>
      <c r="T263" s="25" t="str">
        <f t="shared" si="61"/>
        <v/>
      </c>
      <c r="U263" s="25" t="str">
        <f t="shared" si="62"/>
        <v/>
      </c>
    </row>
    <row r="264" spans="2:21" ht="16.5" x14ac:dyDescent="0.3">
      <c r="B264" s="26"/>
      <c r="C264" s="22" t="str">
        <f>IF(B264="","",VLOOKUP(B264,LISTAS!$F$5:$G$1006,2,0))</f>
        <v/>
      </c>
      <c r="D264" s="35"/>
      <c r="E264" s="35"/>
      <c r="F264" s="35" t="str">
        <f t="shared" si="63"/>
        <v/>
      </c>
      <c r="G264" s="5"/>
      <c r="H264" s="48" t="str">
        <f t="shared" si="55"/>
        <v/>
      </c>
      <c r="I264" s="63" t="str">
        <f t="shared" si="56"/>
        <v/>
      </c>
      <c r="J264" s="63" t="str">
        <f t="shared" si="56"/>
        <v/>
      </c>
      <c r="K264" s="48" t="str">
        <f t="shared" si="53"/>
        <v/>
      </c>
      <c r="L264" s="69" t="str">
        <f t="shared" si="54"/>
        <v/>
      </c>
      <c r="M264" s="67" t="str">
        <f t="shared" si="57"/>
        <v/>
      </c>
      <c r="N264" s="49">
        <v>46</v>
      </c>
      <c r="O264" s="28"/>
      <c r="P264" s="47" t="str">
        <f t="shared" si="58"/>
        <v/>
      </c>
      <c r="Q264" s="24" t="str">
        <f t="shared" si="59"/>
        <v/>
      </c>
      <c r="R264" s="24" t="str">
        <f>IF($L264="","",VLOOKUP(Q264,LISTAS!$F$5:$G$1006,2,0))</f>
        <v/>
      </c>
      <c r="S264" s="36" t="str">
        <f t="shared" si="60"/>
        <v/>
      </c>
      <c r="T264" s="25" t="str">
        <f t="shared" si="61"/>
        <v/>
      </c>
      <c r="U264" s="25" t="str">
        <f t="shared" si="62"/>
        <v/>
      </c>
    </row>
    <row r="265" spans="2:21" ht="16.5" x14ac:dyDescent="0.3">
      <c r="B265" s="26"/>
      <c r="C265" s="22" t="str">
        <f>IF(B265="","",VLOOKUP(B265,LISTAS!$F$5:$G$1006,2,0))</f>
        <v/>
      </c>
      <c r="D265" s="35"/>
      <c r="E265" s="35"/>
      <c r="F265" s="35" t="str">
        <f t="shared" si="63"/>
        <v/>
      </c>
      <c r="G265" s="5"/>
      <c r="H265" s="48" t="str">
        <f t="shared" si="55"/>
        <v/>
      </c>
      <c r="I265" s="63" t="str">
        <f t="shared" si="56"/>
        <v/>
      </c>
      <c r="J265" s="63" t="str">
        <f t="shared" si="56"/>
        <v/>
      </c>
      <c r="K265" s="48" t="str">
        <f t="shared" si="53"/>
        <v/>
      </c>
      <c r="L265" s="69" t="str">
        <f t="shared" si="54"/>
        <v/>
      </c>
      <c r="M265" s="67" t="str">
        <f t="shared" si="57"/>
        <v/>
      </c>
      <c r="N265" s="49">
        <v>47</v>
      </c>
      <c r="O265" s="28"/>
      <c r="P265" s="47" t="str">
        <f t="shared" si="58"/>
        <v/>
      </c>
      <c r="Q265" s="24" t="str">
        <f t="shared" si="59"/>
        <v/>
      </c>
      <c r="R265" s="24" t="str">
        <f>IF($L265="","",VLOOKUP(Q265,LISTAS!$F$5:$G$1006,2,0))</f>
        <v/>
      </c>
      <c r="S265" s="36" t="str">
        <f t="shared" si="60"/>
        <v/>
      </c>
      <c r="T265" s="25" t="str">
        <f t="shared" si="61"/>
        <v/>
      </c>
      <c r="U265" s="25" t="str">
        <f t="shared" si="62"/>
        <v/>
      </c>
    </row>
    <row r="266" spans="2:21" ht="16.5" x14ac:dyDescent="0.3">
      <c r="B266" s="26"/>
      <c r="C266" s="22" t="str">
        <f>IF(B266="","",VLOOKUP(B266,LISTAS!$F$5:$G$1006,2,0))</f>
        <v/>
      </c>
      <c r="D266" s="35"/>
      <c r="E266" s="35"/>
      <c r="F266" s="35" t="str">
        <f t="shared" si="63"/>
        <v/>
      </c>
      <c r="G266" s="5"/>
      <c r="H266" s="48" t="str">
        <f t="shared" si="55"/>
        <v/>
      </c>
      <c r="I266" s="63" t="str">
        <f t="shared" si="56"/>
        <v/>
      </c>
      <c r="J266" s="63" t="str">
        <f t="shared" si="56"/>
        <v/>
      </c>
      <c r="K266" s="48" t="str">
        <f t="shared" si="53"/>
        <v/>
      </c>
      <c r="L266" s="69" t="str">
        <f t="shared" si="54"/>
        <v/>
      </c>
      <c r="M266" s="67" t="str">
        <f t="shared" si="57"/>
        <v/>
      </c>
      <c r="N266" s="49">
        <v>48</v>
      </c>
      <c r="O266" s="28"/>
      <c r="P266" s="47" t="str">
        <f t="shared" si="58"/>
        <v/>
      </c>
      <c r="Q266" s="24" t="str">
        <f t="shared" si="59"/>
        <v/>
      </c>
      <c r="R266" s="24" t="str">
        <f>IF($L266="","",VLOOKUP(Q266,LISTAS!$F$5:$G$1006,2,0))</f>
        <v/>
      </c>
      <c r="S266" s="36" t="str">
        <f t="shared" si="60"/>
        <v/>
      </c>
      <c r="T266" s="25" t="str">
        <f t="shared" si="61"/>
        <v/>
      </c>
      <c r="U266" s="25" t="str">
        <f t="shared" si="62"/>
        <v/>
      </c>
    </row>
    <row r="267" spans="2:21" ht="16.5" x14ac:dyDescent="0.3">
      <c r="B267" s="26"/>
      <c r="C267" s="22" t="str">
        <f>IF(B267="","",VLOOKUP(B267,LISTAS!$F$5:$G$1006,2,0))</f>
        <v/>
      </c>
      <c r="D267" s="35"/>
      <c r="E267" s="35"/>
      <c r="F267" s="35" t="str">
        <f t="shared" si="63"/>
        <v/>
      </c>
      <c r="G267" s="5"/>
      <c r="H267" s="48" t="str">
        <f t="shared" si="55"/>
        <v/>
      </c>
      <c r="I267" s="63" t="str">
        <f t="shared" si="56"/>
        <v/>
      </c>
      <c r="J267" s="63" t="str">
        <f t="shared" si="56"/>
        <v/>
      </c>
      <c r="K267" s="48" t="str">
        <f t="shared" si="53"/>
        <v/>
      </c>
      <c r="L267" s="69" t="str">
        <f t="shared" si="54"/>
        <v/>
      </c>
      <c r="M267" s="67" t="str">
        <f t="shared" si="57"/>
        <v/>
      </c>
      <c r="N267" s="49">
        <v>49</v>
      </c>
      <c r="O267" s="28"/>
      <c r="P267" s="47" t="str">
        <f t="shared" si="58"/>
        <v/>
      </c>
      <c r="Q267" s="24" t="str">
        <f t="shared" si="59"/>
        <v/>
      </c>
      <c r="R267" s="24" t="str">
        <f>IF($L267="","",VLOOKUP(Q267,LISTAS!$F$5:$G$1006,2,0))</f>
        <v/>
      </c>
      <c r="S267" s="36" t="str">
        <f t="shared" si="60"/>
        <v/>
      </c>
      <c r="T267" s="25" t="str">
        <f t="shared" si="61"/>
        <v/>
      </c>
      <c r="U267" s="25" t="str">
        <f t="shared" si="62"/>
        <v/>
      </c>
    </row>
    <row r="268" spans="2:21" ht="16.5" x14ac:dyDescent="0.3">
      <c r="B268" s="26"/>
      <c r="C268" s="22" t="str">
        <f>IF(B268="","",VLOOKUP(B268,LISTAS!$F$5:$G$1006,2,0))</f>
        <v/>
      </c>
      <c r="D268" s="35"/>
      <c r="E268" s="35"/>
      <c r="F268" s="35" t="str">
        <f t="shared" si="63"/>
        <v/>
      </c>
      <c r="G268" s="5"/>
      <c r="H268" s="48" t="str">
        <f t="shared" si="55"/>
        <v/>
      </c>
      <c r="I268" s="63" t="str">
        <f t="shared" si="56"/>
        <v/>
      </c>
      <c r="J268" s="63" t="str">
        <f t="shared" si="56"/>
        <v/>
      </c>
      <c r="K268" s="48" t="str">
        <f t="shared" si="53"/>
        <v/>
      </c>
      <c r="L268" s="69" t="str">
        <f t="shared" si="54"/>
        <v/>
      </c>
      <c r="M268" s="67" t="str">
        <f t="shared" si="57"/>
        <v/>
      </c>
      <c r="N268" s="49">
        <v>50</v>
      </c>
      <c r="O268" s="28"/>
      <c r="P268" s="47" t="str">
        <f t="shared" si="58"/>
        <v/>
      </c>
      <c r="Q268" s="24" t="str">
        <f t="shared" si="59"/>
        <v/>
      </c>
      <c r="R268" s="24" t="str">
        <f>IF($L268="","",VLOOKUP(Q268,LISTAS!$F$5:$G$1006,2,0))</f>
        <v/>
      </c>
      <c r="S268" s="36" t="str">
        <f t="shared" si="60"/>
        <v/>
      </c>
      <c r="T268" s="25" t="str">
        <f t="shared" si="61"/>
        <v/>
      </c>
      <c r="U268" s="25" t="str">
        <f t="shared" si="62"/>
        <v/>
      </c>
    </row>
    <row r="269" spans="2:21" ht="16.5" x14ac:dyDescent="0.3">
      <c r="B269" s="26"/>
      <c r="C269" s="22" t="str">
        <f>IF(B269="","",VLOOKUP(B269,LISTAS!$F$5:$G$1006,2,0))</f>
        <v/>
      </c>
      <c r="D269" s="35"/>
      <c r="E269" s="35"/>
      <c r="F269" s="35" t="str">
        <f t="shared" si="63"/>
        <v/>
      </c>
      <c r="G269" s="5"/>
      <c r="H269" s="48" t="str">
        <f t="shared" si="55"/>
        <v/>
      </c>
      <c r="I269" s="63" t="str">
        <f t="shared" si="56"/>
        <v/>
      </c>
      <c r="J269" s="63" t="str">
        <f t="shared" si="56"/>
        <v/>
      </c>
      <c r="K269" s="48" t="str">
        <f t="shared" si="53"/>
        <v/>
      </c>
      <c r="L269" s="69" t="str">
        <f t="shared" si="54"/>
        <v/>
      </c>
      <c r="M269" s="67" t="str">
        <f t="shared" si="57"/>
        <v/>
      </c>
      <c r="N269" s="49">
        <v>51</v>
      </c>
      <c r="O269" s="28"/>
      <c r="P269" s="47" t="str">
        <f t="shared" si="58"/>
        <v/>
      </c>
      <c r="Q269" s="24" t="str">
        <f t="shared" si="59"/>
        <v/>
      </c>
      <c r="R269" s="24" t="str">
        <f>IF($L269="","",VLOOKUP(Q269,LISTAS!$F$5:$G$1006,2,0))</f>
        <v/>
      </c>
      <c r="S269" s="36" t="str">
        <f t="shared" si="60"/>
        <v/>
      </c>
      <c r="T269" s="25" t="str">
        <f t="shared" si="61"/>
        <v/>
      </c>
      <c r="U269" s="25" t="str">
        <f t="shared" si="62"/>
        <v/>
      </c>
    </row>
    <row r="270" spans="2:21" ht="16.5" x14ac:dyDescent="0.3">
      <c r="B270" s="26"/>
      <c r="C270" s="22" t="str">
        <f>IF(B270="","",VLOOKUP(B270,LISTAS!$F$5:$G$1006,2,0))</f>
        <v/>
      </c>
      <c r="D270" s="35"/>
      <c r="E270" s="35"/>
      <c r="F270" s="35" t="str">
        <f t="shared" si="63"/>
        <v/>
      </c>
      <c r="G270" s="5"/>
      <c r="H270" s="48" t="str">
        <f t="shared" si="55"/>
        <v/>
      </c>
      <c r="I270" s="63" t="str">
        <f t="shared" si="56"/>
        <v/>
      </c>
      <c r="J270" s="63" t="str">
        <f t="shared" si="56"/>
        <v/>
      </c>
      <c r="K270" s="48" t="str">
        <f t="shared" si="53"/>
        <v/>
      </c>
      <c r="L270" s="69" t="str">
        <f t="shared" si="54"/>
        <v/>
      </c>
      <c r="M270" s="67" t="str">
        <f t="shared" si="57"/>
        <v/>
      </c>
      <c r="N270" s="49">
        <v>52</v>
      </c>
      <c r="O270" s="28"/>
      <c r="P270" s="47" t="str">
        <f t="shared" si="58"/>
        <v/>
      </c>
      <c r="Q270" s="24" t="str">
        <f t="shared" si="59"/>
        <v/>
      </c>
      <c r="R270" s="24" t="str">
        <f>IF($L270="","",VLOOKUP(Q270,LISTAS!$F$5:$G$1006,2,0))</f>
        <v/>
      </c>
      <c r="S270" s="36" t="str">
        <f t="shared" si="60"/>
        <v/>
      </c>
      <c r="T270" s="25" t="str">
        <f t="shared" si="61"/>
        <v/>
      </c>
      <c r="U270" s="25" t="str">
        <f t="shared" si="62"/>
        <v/>
      </c>
    </row>
    <row r="271" spans="2:21" ht="16.5" x14ac:dyDescent="0.3">
      <c r="B271" s="26"/>
      <c r="C271" s="22" t="str">
        <f>IF(B271="","",VLOOKUP(B271,LISTAS!$F$5:$G$1006,2,0))</f>
        <v/>
      </c>
      <c r="D271" s="35"/>
      <c r="E271" s="35"/>
      <c r="F271" s="35" t="str">
        <f t="shared" si="63"/>
        <v/>
      </c>
      <c r="G271" s="5"/>
      <c r="H271" s="48" t="str">
        <f t="shared" si="55"/>
        <v/>
      </c>
      <c r="I271" s="63" t="str">
        <f t="shared" si="56"/>
        <v/>
      </c>
      <c r="J271" s="63" t="str">
        <f t="shared" si="56"/>
        <v/>
      </c>
      <c r="K271" s="48" t="str">
        <f t="shared" si="53"/>
        <v/>
      </c>
      <c r="L271" s="69" t="str">
        <f t="shared" si="54"/>
        <v/>
      </c>
      <c r="M271" s="67" t="str">
        <f t="shared" si="57"/>
        <v/>
      </c>
      <c r="N271" s="49">
        <v>53</v>
      </c>
      <c r="O271" s="28"/>
      <c r="P271" s="47" t="str">
        <f t="shared" si="58"/>
        <v/>
      </c>
      <c r="Q271" s="24" t="str">
        <f t="shared" si="59"/>
        <v/>
      </c>
      <c r="R271" s="24" t="str">
        <f>IF($L271="","",VLOOKUP(Q271,LISTAS!$F$5:$G$1006,2,0))</f>
        <v/>
      </c>
      <c r="S271" s="36" t="str">
        <f t="shared" si="60"/>
        <v/>
      </c>
      <c r="T271" s="25" t="str">
        <f t="shared" si="61"/>
        <v/>
      </c>
      <c r="U271" s="25" t="str">
        <f t="shared" si="62"/>
        <v/>
      </c>
    </row>
    <row r="272" spans="2:21" ht="16.5" x14ac:dyDescent="0.3">
      <c r="B272" s="26"/>
      <c r="C272" s="22" t="str">
        <f>IF(B272="","",VLOOKUP(B272,LISTAS!$F$5:$G$1006,2,0))</f>
        <v/>
      </c>
      <c r="D272" s="35"/>
      <c r="E272" s="35"/>
      <c r="F272" s="35" t="str">
        <f t="shared" si="63"/>
        <v/>
      </c>
      <c r="G272" s="5"/>
      <c r="H272" s="48" t="str">
        <f t="shared" si="55"/>
        <v/>
      </c>
      <c r="I272" s="63" t="str">
        <f t="shared" si="56"/>
        <v/>
      </c>
      <c r="J272" s="63" t="str">
        <f t="shared" si="56"/>
        <v/>
      </c>
      <c r="K272" s="48" t="str">
        <f t="shared" si="53"/>
        <v/>
      </c>
      <c r="L272" s="69" t="str">
        <f t="shared" si="54"/>
        <v/>
      </c>
      <c r="M272" s="67" t="str">
        <f t="shared" si="57"/>
        <v/>
      </c>
      <c r="N272" s="49">
        <v>54</v>
      </c>
      <c r="O272" s="28"/>
      <c r="P272" s="47" t="str">
        <f t="shared" si="58"/>
        <v/>
      </c>
      <c r="Q272" s="24" t="str">
        <f t="shared" si="59"/>
        <v/>
      </c>
      <c r="R272" s="24" t="str">
        <f>IF($L272="","",VLOOKUP(Q272,LISTAS!$F$5:$G$1006,2,0))</f>
        <v/>
      </c>
      <c r="S272" s="36" t="str">
        <f t="shared" si="60"/>
        <v/>
      </c>
      <c r="T272" s="25" t="str">
        <f t="shared" si="61"/>
        <v/>
      </c>
      <c r="U272" s="25" t="str">
        <f t="shared" si="62"/>
        <v/>
      </c>
    </row>
    <row r="273" spans="2:21" ht="16.5" x14ac:dyDescent="0.3">
      <c r="B273" s="26"/>
      <c r="C273" s="22" t="str">
        <f>IF(B273="","",VLOOKUP(B273,LISTAS!$F$5:$G$1006,2,0))</f>
        <v/>
      </c>
      <c r="D273" s="35"/>
      <c r="E273" s="35"/>
      <c r="F273" s="35" t="str">
        <f t="shared" si="63"/>
        <v/>
      </c>
      <c r="G273" s="5"/>
      <c r="H273" s="48" t="str">
        <f t="shared" si="55"/>
        <v/>
      </c>
      <c r="I273" s="63" t="str">
        <f t="shared" si="56"/>
        <v/>
      </c>
      <c r="J273" s="63" t="str">
        <f t="shared" si="56"/>
        <v/>
      </c>
      <c r="K273" s="48" t="str">
        <f t="shared" si="53"/>
        <v/>
      </c>
      <c r="L273" s="69" t="str">
        <f t="shared" si="54"/>
        <v/>
      </c>
      <c r="M273" s="67" t="str">
        <f t="shared" si="57"/>
        <v/>
      </c>
      <c r="N273" s="49">
        <v>55</v>
      </c>
      <c r="O273" s="28"/>
      <c r="P273" s="47" t="str">
        <f t="shared" si="58"/>
        <v/>
      </c>
      <c r="Q273" s="24" t="str">
        <f t="shared" si="59"/>
        <v/>
      </c>
      <c r="R273" s="24" t="str">
        <f>IF($L273="","",VLOOKUP(Q273,LISTAS!$F$5:$G$1006,2,0))</f>
        <v/>
      </c>
      <c r="S273" s="36" t="str">
        <f t="shared" si="60"/>
        <v/>
      </c>
      <c r="T273" s="25" t="str">
        <f t="shared" si="61"/>
        <v/>
      </c>
      <c r="U273" s="25" t="str">
        <f t="shared" si="62"/>
        <v/>
      </c>
    </row>
    <row r="274" spans="2:21" ht="16.5" x14ac:dyDescent="0.3">
      <c r="B274" s="26"/>
      <c r="C274" s="22" t="str">
        <f>IF(B274="","",VLOOKUP(B274,LISTAS!$F$5:$G$1006,2,0))</f>
        <v/>
      </c>
      <c r="D274" s="35"/>
      <c r="E274" s="35"/>
      <c r="F274" s="35" t="str">
        <f t="shared" si="63"/>
        <v/>
      </c>
      <c r="G274" s="5"/>
      <c r="H274" s="48" t="str">
        <f t="shared" si="55"/>
        <v/>
      </c>
      <c r="I274" s="63" t="str">
        <f t="shared" si="56"/>
        <v/>
      </c>
      <c r="J274" s="63" t="str">
        <f t="shared" si="56"/>
        <v/>
      </c>
      <c r="K274" s="48" t="str">
        <f t="shared" si="53"/>
        <v/>
      </c>
      <c r="L274" s="69" t="str">
        <f t="shared" si="54"/>
        <v/>
      </c>
      <c r="M274" s="67" t="str">
        <f t="shared" si="57"/>
        <v/>
      </c>
      <c r="N274" s="49">
        <v>56</v>
      </c>
      <c r="O274" s="28"/>
      <c r="P274" s="47" t="str">
        <f t="shared" si="58"/>
        <v/>
      </c>
      <c r="Q274" s="24" t="str">
        <f t="shared" si="59"/>
        <v/>
      </c>
      <c r="R274" s="24" t="str">
        <f>IF($L274="","",VLOOKUP(Q274,LISTAS!$F$5:$G$1006,2,0))</f>
        <v/>
      </c>
      <c r="S274" s="36" t="str">
        <f t="shared" si="60"/>
        <v/>
      </c>
      <c r="T274" s="25" t="str">
        <f t="shared" si="61"/>
        <v/>
      </c>
      <c r="U274" s="25" t="str">
        <f t="shared" si="62"/>
        <v/>
      </c>
    </row>
    <row r="275" spans="2:21" ht="16.5" x14ac:dyDescent="0.3">
      <c r="B275" s="26"/>
      <c r="C275" s="22" t="str">
        <f>IF(B275="","",VLOOKUP(B275,LISTAS!$F$5:$G$1006,2,0))</f>
        <v/>
      </c>
      <c r="D275" s="35"/>
      <c r="E275" s="35"/>
      <c r="F275" s="35" t="str">
        <f t="shared" si="63"/>
        <v/>
      </c>
      <c r="G275" s="5"/>
      <c r="H275" s="48" t="str">
        <f t="shared" si="55"/>
        <v/>
      </c>
      <c r="I275" s="63" t="str">
        <f t="shared" si="56"/>
        <v/>
      </c>
      <c r="J275" s="63" t="str">
        <f t="shared" si="56"/>
        <v/>
      </c>
      <c r="K275" s="48" t="str">
        <f t="shared" si="53"/>
        <v/>
      </c>
      <c r="L275" s="69" t="str">
        <f t="shared" si="54"/>
        <v/>
      </c>
      <c r="M275" s="67" t="str">
        <f t="shared" si="57"/>
        <v/>
      </c>
      <c r="N275" s="49">
        <v>57</v>
      </c>
      <c r="O275" s="28"/>
      <c r="P275" s="47" t="str">
        <f t="shared" si="58"/>
        <v/>
      </c>
      <c r="Q275" s="24" t="str">
        <f t="shared" si="59"/>
        <v/>
      </c>
      <c r="R275" s="24" t="str">
        <f>IF($L275="","",VLOOKUP(Q275,LISTAS!$F$5:$G$1006,2,0))</f>
        <v/>
      </c>
      <c r="S275" s="36" t="str">
        <f t="shared" si="60"/>
        <v/>
      </c>
      <c r="T275" s="25" t="str">
        <f t="shared" si="61"/>
        <v/>
      </c>
      <c r="U275" s="25" t="str">
        <f t="shared" si="62"/>
        <v/>
      </c>
    </row>
    <row r="276" spans="2:21" ht="16.5" x14ac:dyDescent="0.3">
      <c r="B276" s="26"/>
      <c r="C276" s="22" t="str">
        <f>IF(B276="","",VLOOKUP(B276,LISTAS!$F$5:$G$1006,2,0))</f>
        <v/>
      </c>
      <c r="D276" s="35"/>
      <c r="E276" s="35"/>
      <c r="F276" s="35" t="str">
        <f t="shared" si="63"/>
        <v/>
      </c>
      <c r="G276" s="5"/>
      <c r="H276" s="48" t="str">
        <f t="shared" si="55"/>
        <v/>
      </c>
      <c r="I276" s="63" t="str">
        <f t="shared" si="56"/>
        <v/>
      </c>
      <c r="J276" s="63" t="str">
        <f t="shared" si="56"/>
        <v/>
      </c>
      <c r="K276" s="48" t="str">
        <f t="shared" si="53"/>
        <v/>
      </c>
      <c r="L276" s="69" t="str">
        <f t="shared" si="54"/>
        <v/>
      </c>
      <c r="M276" s="67" t="str">
        <f t="shared" si="57"/>
        <v/>
      </c>
      <c r="N276" s="49">
        <v>58</v>
      </c>
      <c r="O276" s="28"/>
      <c r="P276" s="47" t="str">
        <f t="shared" si="58"/>
        <v/>
      </c>
      <c r="Q276" s="24" t="str">
        <f t="shared" si="59"/>
        <v/>
      </c>
      <c r="R276" s="24" t="str">
        <f>IF($L276="","",VLOOKUP(Q276,LISTAS!$F$5:$G$1006,2,0))</f>
        <v/>
      </c>
      <c r="S276" s="36" t="str">
        <f t="shared" si="60"/>
        <v/>
      </c>
      <c r="T276" s="25" t="str">
        <f t="shared" si="61"/>
        <v/>
      </c>
      <c r="U276" s="25" t="str">
        <f t="shared" si="62"/>
        <v/>
      </c>
    </row>
    <row r="277" spans="2:21" ht="16.5" x14ac:dyDescent="0.3">
      <c r="B277" s="26"/>
      <c r="C277" s="22" t="str">
        <f>IF(B277="","",VLOOKUP(B277,LISTAS!$F$5:$G$1006,2,0))</f>
        <v/>
      </c>
      <c r="D277" s="35"/>
      <c r="E277" s="35"/>
      <c r="F277" s="35" t="str">
        <f t="shared" si="63"/>
        <v/>
      </c>
      <c r="G277" s="5"/>
      <c r="H277" s="48" t="str">
        <f t="shared" si="55"/>
        <v/>
      </c>
      <c r="I277" s="63" t="str">
        <f t="shared" si="56"/>
        <v/>
      </c>
      <c r="J277" s="63" t="str">
        <f t="shared" si="56"/>
        <v/>
      </c>
      <c r="K277" s="48" t="str">
        <f t="shared" si="53"/>
        <v/>
      </c>
      <c r="L277" s="69" t="str">
        <f t="shared" si="54"/>
        <v/>
      </c>
      <c r="M277" s="67" t="str">
        <f t="shared" si="57"/>
        <v/>
      </c>
      <c r="N277" s="49">
        <v>59</v>
      </c>
      <c r="O277" s="28"/>
      <c r="P277" s="47" t="str">
        <f t="shared" si="58"/>
        <v/>
      </c>
      <c r="Q277" s="24" t="str">
        <f t="shared" si="59"/>
        <v/>
      </c>
      <c r="R277" s="24" t="str">
        <f>IF($L277="","",VLOOKUP(Q277,LISTAS!$F$5:$G$1006,2,0))</f>
        <v/>
      </c>
      <c r="S277" s="36" t="str">
        <f t="shared" si="60"/>
        <v/>
      </c>
      <c r="T277" s="25" t="str">
        <f t="shared" si="61"/>
        <v/>
      </c>
      <c r="U277" s="25" t="str">
        <f t="shared" si="62"/>
        <v/>
      </c>
    </row>
    <row r="278" spans="2:21" ht="16.5" x14ac:dyDescent="0.3">
      <c r="B278" s="26"/>
      <c r="C278" s="22" t="str">
        <f>IF(B278="","",VLOOKUP(B278,LISTAS!$F$5:$G$1006,2,0))</f>
        <v/>
      </c>
      <c r="D278" s="35"/>
      <c r="E278" s="35"/>
      <c r="F278" s="35" t="str">
        <f t="shared" si="63"/>
        <v/>
      </c>
      <c r="G278" s="5"/>
      <c r="H278" s="48" t="str">
        <f t="shared" si="55"/>
        <v/>
      </c>
      <c r="I278" s="63" t="str">
        <f t="shared" si="56"/>
        <v/>
      </c>
      <c r="J278" s="63" t="str">
        <f t="shared" si="56"/>
        <v/>
      </c>
      <c r="K278" s="48" t="str">
        <f t="shared" si="53"/>
        <v/>
      </c>
      <c r="L278" s="69" t="str">
        <f t="shared" si="54"/>
        <v/>
      </c>
      <c r="M278" s="67" t="str">
        <f t="shared" si="57"/>
        <v/>
      </c>
      <c r="N278" s="49">
        <v>60</v>
      </c>
      <c r="O278" s="28"/>
      <c r="P278" s="47" t="str">
        <f t="shared" si="58"/>
        <v/>
      </c>
      <c r="Q278" s="24" t="str">
        <f t="shared" si="59"/>
        <v/>
      </c>
      <c r="R278" s="24" t="str">
        <f>IF($L278="","",VLOOKUP(Q278,LISTAS!$F$5:$G$1006,2,0))</f>
        <v/>
      </c>
      <c r="S278" s="36" t="str">
        <f t="shared" si="60"/>
        <v/>
      </c>
      <c r="T278" s="25" t="str">
        <f t="shared" si="61"/>
        <v/>
      </c>
      <c r="U278" s="25" t="str">
        <f t="shared" si="62"/>
        <v/>
      </c>
    </row>
    <row r="279" spans="2:21" ht="16.5" x14ac:dyDescent="0.3">
      <c r="B279" s="26"/>
      <c r="C279" s="22" t="str">
        <f>IF(B279="","",VLOOKUP(B279,LISTAS!$F$5:$G$1006,2,0))</f>
        <v/>
      </c>
      <c r="D279" s="35"/>
      <c r="E279" s="35"/>
      <c r="F279" s="35" t="str">
        <f t="shared" si="63"/>
        <v/>
      </c>
      <c r="G279" s="5"/>
      <c r="H279" s="48" t="str">
        <f t="shared" si="55"/>
        <v/>
      </c>
      <c r="I279" s="63" t="str">
        <f t="shared" si="56"/>
        <v/>
      </c>
      <c r="J279" s="63" t="str">
        <f t="shared" si="56"/>
        <v/>
      </c>
      <c r="K279" s="48" t="str">
        <f t="shared" si="53"/>
        <v/>
      </c>
      <c r="L279" s="69" t="str">
        <f t="shared" si="54"/>
        <v/>
      </c>
      <c r="M279" s="67" t="str">
        <f t="shared" si="57"/>
        <v/>
      </c>
      <c r="N279" s="49">
        <v>61</v>
      </c>
      <c r="O279" s="28"/>
      <c r="P279" s="47" t="str">
        <f t="shared" si="58"/>
        <v/>
      </c>
      <c r="Q279" s="24" t="str">
        <f t="shared" si="59"/>
        <v/>
      </c>
      <c r="R279" s="24" t="str">
        <f>IF($L279="","",VLOOKUP(Q279,LISTAS!$F$5:$G$1006,2,0))</f>
        <v/>
      </c>
      <c r="S279" s="36" t="str">
        <f t="shared" si="60"/>
        <v/>
      </c>
      <c r="T279" s="25" t="str">
        <f t="shared" si="61"/>
        <v/>
      </c>
      <c r="U279" s="25" t="str">
        <f t="shared" si="62"/>
        <v/>
      </c>
    </row>
    <row r="280" spans="2:21" ht="16.5" x14ac:dyDescent="0.3">
      <c r="B280" s="26"/>
      <c r="C280" s="22" t="str">
        <f>IF(B280="","",VLOOKUP(B280,LISTAS!$F$5:$G$1006,2,0))</f>
        <v/>
      </c>
      <c r="D280" s="35"/>
      <c r="E280" s="35"/>
      <c r="F280" s="35" t="str">
        <f t="shared" si="63"/>
        <v/>
      </c>
      <c r="G280" s="5"/>
      <c r="H280" s="48" t="str">
        <f t="shared" si="55"/>
        <v/>
      </c>
      <c r="I280" s="63" t="str">
        <f t="shared" si="56"/>
        <v/>
      </c>
      <c r="J280" s="63" t="str">
        <f t="shared" si="56"/>
        <v/>
      </c>
      <c r="K280" s="48" t="str">
        <f t="shared" si="53"/>
        <v/>
      </c>
      <c r="L280" s="69" t="str">
        <f t="shared" si="54"/>
        <v/>
      </c>
      <c r="M280" s="67" t="str">
        <f t="shared" si="57"/>
        <v/>
      </c>
      <c r="N280" s="49">
        <v>62</v>
      </c>
      <c r="O280" s="28"/>
      <c r="P280" s="47" t="str">
        <f t="shared" si="58"/>
        <v/>
      </c>
      <c r="Q280" s="24" t="str">
        <f t="shared" si="59"/>
        <v/>
      </c>
      <c r="R280" s="24" t="str">
        <f>IF($L280="","",VLOOKUP(Q280,LISTAS!$F$5:$G$1006,2,0))</f>
        <v/>
      </c>
      <c r="S280" s="36" t="str">
        <f t="shared" si="60"/>
        <v/>
      </c>
      <c r="T280" s="25" t="str">
        <f t="shared" si="61"/>
        <v/>
      </c>
      <c r="U280" s="25" t="str">
        <f t="shared" si="62"/>
        <v/>
      </c>
    </row>
    <row r="281" spans="2:21" ht="16.5" x14ac:dyDescent="0.3">
      <c r="B281" s="26"/>
      <c r="C281" s="22" t="str">
        <f>IF(B281="","",VLOOKUP(B281,LISTAS!$F$5:$G$1006,2,0))</f>
        <v/>
      </c>
      <c r="D281" s="35"/>
      <c r="E281" s="35"/>
      <c r="F281" s="35" t="str">
        <f t="shared" si="63"/>
        <v/>
      </c>
      <c r="G281" s="5"/>
      <c r="H281" s="48" t="str">
        <f t="shared" si="55"/>
        <v/>
      </c>
      <c r="I281" s="63" t="str">
        <f t="shared" si="56"/>
        <v/>
      </c>
      <c r="J281" s="63" t="str">
        <f t="shared" si="56"/>
        <v/>
      </c>
      <c r="K281" s="48" t="str">
        <f t="shared" si="53"/>
        <v/>
      </c>
      <c r="L281" s="69" t="str">
        <f t="shared" si="54"/>
        <v/>
      </c>
      <c r="M281" s="67" t="str">
        <f t="shared" si="57"/>
        <v/>
      </c>
      <c r="N281" s="49">
        <v>63</v>
      </c>
      <c r="O281" s="28"/>
      <c r="P281" s="47" t="str">
        <f t="shared" si="58"/>
        <v/>
      </c>
      <c r="Q281" s="24" t="str">
        <f t="shared" si="59"/>
        <v/>
      </c>
      <c r="R281" s="24" t="str">
        <f>IF($L281="","",VLOOKUP(Q281,LISTAS!$F$5:$G$1006,2,0))</f>
        <v/>
      </c>
      <c r="S281" s="36" t="str">
        <f t="shared" si="60"/>
        <v/>
      </c>
      <c r="T281" s="25" t="str">
        <f t="shared" si="61"/>
        <v/>
      </c>
      <c r="U281" s="25" t="str">
        <f t="shared" si="62"/>
        <v/>
      </c>
    </row>
    <row r="282" spans="2:21" ht="16.5" x14ac:dyDescent="0.3">
      <c r="B282" s="26"/>
      <c r="C282" s="22" t="str">
        <f>IF(B282="","",VLOOKUP(B282,LISTAS!$F$5:$G$1006,2,0))</f>
        <v/>
      </c>
      <c r="D282" s="35"/>
      <c r="E282" s="35"/>
      <c r="F282" s="35" t="str">
        <f t="shared" si="63"/>
        <v/>
      </c>
      <c r="G282" s="5"/>
      <c r="H282" s="48" t="str">
        <f t="shared" si="55"/>
        <v/>
      </c>
      <c r="I282" s="63" t="str">
        <f t="shared" si="56"/>
        <v/>
      </c>
      <c r="J282" s="63" t="str">
        <f t="shared" si="56"/>
        <v/>
      </c>
      <c r="K282" s="48" t="str">
        <f t="shared" si="53"/>
        <v/>
      </c>
      <c r="L282" s="69" t="str">
        <f t="shared" si="54"/>
        <v/>
      </c>
      <c r="M282" s="67" t="str">
        <f t="shared" si="57"/>
        <v/>
      </c>
      <c r="N282" s="49">
        <v>64</v>
      </c>
      <c r="O282" s="28"/>
      <c r="P282" s="47" t="str">
        <f t="shared" si="58"/>
        <v/>
      </c>
      <c r="Q282" s="24" t="str">
        <f t="shared" si="59"/>
        <v/>
      </c>
      <c r="R282" s="24" t="str">
        <f>IF($L282="","",VLOOKUP(Q282,LISTAS!$F$5:$G$1006,2,0))</f>
        <v/>
      </c>
      <c r="S282" s="36" t="str">
        <f t="shared" si="60"/>
        <v/>
      </c>
      <c r="T282" s="25" t="str">
        <f t="shared" si="61"/>
        <v/>
      </c>
      <c r="U282" s="25" t="str">
        <f t="shared" si="62"/>
        <v/>
      </c>
    </row>
    <row r="283" spans="2:21" ht="16.5" x14ac:dyDescent="0.3">
      <c r="B283" s="26"/>
      <c r="C283" s="22" t="str">
        <f>IF(B283="","",VLOOKUP(B283,LISTAS!$F$5:$G$1006,2,0))</f>
        <v/>
      </c>
      <c r="D283" s="35"/>
      <c r="E283" s="35"/>
      <c r="F283" s="35" t="str">
        <f t="shared" ref="F283:F318" si="64">IF(D283="",IF(E283="","",SUM(D283:E283)),SUM(D283:E283))</f>
        <v/>
      </c>
      <c r="G283" s="5"/>
      <c r="H283" s="48" t="str">
        <f t="shared" si="55"/>
        <v/>
      </c>
      <c r="I283" s="63" t="str">
        <f t="shared" si="56"/>
        <v/>
      </c>
      <c r="J283" s="63" t="str">
        <f t="shared" si="56"/>
        <v/>
      </c>
      <c r="K283" s="48" t="str">
        <f t="shared" ref="K283:K318" si="65">IF($L283="","",F283)</f>
        <v/>
      </c>
      <c r="L283" s="69" t="str">
        <f t="shared" ref="L283:L318" si="66">H283</f>
        <v/>
      </c>
      <c r="M283" s="67" t="str">
        <f t="shared" si="57"/>
        <v/>
      </c>
      <c r="N283" s="49">
        <v>65</v>
      </c>
      <c r="O283" s="28"/>
      <c r="P283" s="47" t="str">
        <f t="shared" si="58"/>
        <v/>
      </c>
      <c r="Q283" s="24" t="str">
        <f t="shared" si="59"/>
        <v/>
      </c>
      <c r="R283" s="24" t="str">
        <f>IF($L283="","",VLOOKUP(Q283,LISTAS!$F$5:$G$1006,2,0))</f>
        <v/>
      </c>
      <c r="S283" s="36" t="str">
        <f t="shared" si="60"/>
        <v/>
      </c>
      <c r="T283" s="25" t="str">
        <f t="shared" si="61"/>
        <v/>
      </c>
      <c r="U283" s="25" t="str">
        <f t="shared" si="62"/>
        <v/>
      </c>
    </row>
    <row r="284" spans="2:21" ht="16.5" x14ac:dyDescent="0.3">
      <c r="B284" s="26"/>
      <c r="C284" s="22" t="str">
        <f>IF(B284="","",VLOOKUP(B284,LISTAS!$F$5:$G$1006,2,0))</f>
        <v/>
      </c>
      <c r="D284" s="35"/>
      <c r="E284" s="35"/>
      <c r="F284" s="35" t="str">
        <f t="shared" si="64"/>
        <v/>
      </c>
      <c r="G284" s="5"/>
      <c r="H284" s="48" t="str">
        <f t="shared" ref="H284:H318" si="67">IF(F284="","",F284+(ROW(F284)/1000))</f>
        <v/>
      </c>
      <c r="I284" s="63" t="str">
        <f t="shared" ref="I284:J318" si="68">IF($L284="","",IF(B284="","",B284))</f>
        <v/>
      </c>
      <c r="J284" s="63" t="str">
        <f t="shared" si="68"/>
        <v/>
      </c>
      <c r="K284" s="48" t="str">
        <f t="shared" si="65"/>
        <v/>
      </c>
      <c r="L284" s="69" t="str">
        <f t="shared" si="66"/>
        <v/>
      </c>
      <c r="M284" s="67" t="str">
        <f t="shared" ref="M284:M318" si="69">IF(L284="","",LARGE($L$219:$L$318,N284))</f>
        <v/>
      </c>
      <c r="N284" s="49">
        <v>66</v>
      </c>
      <c r="O284" s="28"/>
      <c r="P284" s="47" t="str">
        <f t="shared" ref="P284:P318" si="70">IF(S284&lt;&gt;"",_xlfn.RANK.EQ(S284,$S$219:$S$318,0),"")</f>
        <v/>
      </c>
      <c r="Q284" s="24" t="str">
        <f t="shared" ref="Q284:Q318" si="71">IF($L284="","",VLOOKUP(M284,$H$219:$K$318,2,0))</f>
        <v/>
      </c>
      <c r="R284" s="24" t="str">
        <f>IF($L284="","",VLOOKUP(Q284,LISTAS!$F$5:$G$1006,2,0))</f>
        <v/>
      </c>
      <c r="S284" s="36" t="str">
        <f t="shared" ref="S284:S318" si="72">IF($L284="","",VLOOKUP(M284,$H$219:$K$318,4,0))</f>
        <v/>
      </c>
      <c r="T284" s="25" t="str">
        <f t="shared" ref="T284:T318" si="73">IF($P284="","",IF(S284=$U$5,"",IF($P284=1,400,IF($P284=2,340,IF($P284=3,300,IF($P284=4,280,IF($P284=5,270,IF($P284=6,260,IF($P284=7,250,IF($P284=8,240,IF($P284=9,200,IF($P284=10,200,IF($P284=11,200,IF($P284=12,200,IF($P284=13,200,IF($P284=14,200,IF($P284=15,200,IF($P284=16,200,IF($P284&gt;16,"","")))))))))))))))))))</f>
        <v/>
      </c>
      <c r="U284" s="25" t="str">
        <f t="shared" ref="U284:U318" si="74">IF(P284="","",IF($S$5="NÃO","",IF(S284=$U$5,"",IF(P284=1,400,IF(P284=2,340,IF(P284=3,300,IF(P284=4,280,IF(P284=5,270,IF(P284=6,260,IF(P284=7,250,IF(P284=8,240,IF(P284=9,200,IF(P284=10,200,IF(P284=11,200,IF(P284=12,200,IF(P284=13,200,IF(P284=14,200,IF(P284=15,200,IF(P284=16,200,IF(P284&gt;16,"",""))))))))))))))))))))</f>
        <v/>
      </c>
    </row>
    <row r="285" spans="2:21" ht="16.5" x14ac:dyDescent="0.3">
      <c r="B285" s="26"/>
      <c r="C285" s="22" t="str">
        <f>IF(B285="","",VLOOKUP(B285,LISTAS!$F$5:$G$1006,2,0))</f>
        <v/>
      </c>
      <c r="D285" s="35"/>
      <c r="E285" s="35"/>
      <c r="F285" s="35" t="str">
        <f t="shared" si="64"/>
        <v/>
      </c>
      <c r="G285" s="5"/>
      <c r="H285" s="48" t="str">
        <f t="shared" si="67"/>
        <v/>
      </c>
      <c r="I285" s="63" t="str">
        <f t="shared" si="68"/>
        <v/>
      </c>
      <c r="J285" s="63" t="str">
        <f t="shared" si="68"/>
        <v/>
      </c>
      <c r="K285" s="48" t="str">
        <f t="shared" si="65"/>
        <v/>
      </c>
      <c r="L285" s="69" t="str">
        <f t="shared" si="66"/>
        <v/>
      </c>
      <c r="M285" s="67" t="str">
        <f t="shared" si="69"/>
        <v/>
      </c>
      <c r="N285" s="49">
        <v>67</v>
      </c>
      <c r="O285" s="28"/>
      <c r="P285" s="47" t="str">
        <f t="shared" si="70"/>
        <v/>
      </c>
      <c r="Q285" s="24" t="str">
        <f t="shared" si="71"/>
        <v/>
      </c>
      <c r="R285" s="24" t="str">
        <f>IF($L285="","",VLOOKUP(Q285,LISTAS!$F$5:$G$1006,2,0))</f>
        <v/>
      </c>
      <c r="S285" s="36" t="str">
        <f t="shared" si="72"/>
        <v/>
      </c>
      <c r="T285" s="25" t="str">
        <f t="shared" si="73"/>
        <v/>
      </c>
      <c r="U285" s="25" t="str">
        <f t="shared" si="74"/>
        <v/>
      </c>
    </row>
    <row r="286" spans="2:21" ht="16.5" x14ac:dyDescent="0.3">
      <c r="B286" s="26"/>
      <c r="C286" s="22" t="str">
        <f>IF(B286="","",VLOOKUP(B286,LISTAS!$F$5:$G$1006,2,0))</f>
        <v/>
      </c>
      <c r="D286" s="35"/>
      <c r="E286" s="35"/>
      <c r="F286" s="35" t="str">
        <f t="shared" si="64"/>
        <v/>
      </c>
      <c r="G286" s="5"/>
      <c r="H286" s="48" t="str">
        <f t="shared" si="67"/>
        <v/>
      </c>
      <c r="I286" s="63" t="str">
        <f t="shared" si="68"/>
        <v/>
      </c>
      <c r="J286" s="63" t="str">
        <f t="shared" si="68"/>
        <v/>
      </c>
      <c r="K286" s="48" t="str">
        <f t="shared" si="65"/>
        <v/>
      </c>
      <c r="L286" s="69" t="str">
        <f t="shared" si="66"/>
        <v/>
      </c>
      <c r="M286" s="67" t="str">
        <f t="shared" si="69"/>
        <v/>
      </c>
      <c r="N286" s="49">
        <v>68</v>
      </c>
      <c r="O286" s="28"/>
      <c r="P286" s="47" t="str">
        <f t="shared" si="70"/>
        <v/>
      </c>
      <c r="Q286" s="24" t="str">
        <f t="shared" si="71"/>
        <v/>
      </c>
      <c r="R286" s="24" t="str">
        <f>IF($L286="","",VLOOKUP(Q286,LISTAS!$F$5:$G$1006,2,0))</f>
        <v/>
      </c>
      <c r="S286" s="36" t="str">
        <f t="shared" si="72"/>
        <v/>
      </c>
      <c r="T286" s="25" t="str">
        <f t="shared" si="73"/>
        <v/>
      </c>
      <c r="U286" s="25" t="str">
        <f t="shared" si="74"/>
        <v/>
      </c>
    </row>
    <row r="287" spans="2:21" ht="16.5" x14ac:dyDescent="0.3">
      <c r="B287" s="26"/>
      <c r="C287" s="22" t="str">
        <f>IF(B287="","",VLOOKUP(B287,LISTAS!$F$5:$G$1006,2,0))</f>
        <v/>
      </c>
      <c r="D287" s="35"/>
      <c r="E287" s="35"/>
      <c r="F287" s="35" t="str">
        <f t="shared" si="64"/>
        <v/>
      </c>
      <c r="G287" s="5"/>
      <c r="H287" s="48" t="str">
        <f t="shared" si="67"/>
        <v/>
      </c>
      <c r="I287" s="63" t="str">
        <f t="shared" si="68"/>
        <v/>
      </c>
      <c r="J287" s="63" t="str">
        <f t="shared" si="68"/>
        <v/>
      </c>
      <c r="K287" s="48" t="str">
        <f t="shared" si="65"/>
        <v/>
      </c>
      <c r="L287" s="69" t="str">
        <f t="shared" si="66"/>
        <v/>
      </c>
      <c r="M287" s="67" t="str">
        <f t="shared" si="69"/>
        <v/>
      </c>
      <c r="N287" s="49">
        <v>69</v>
      </c>
      <c r="O287" s="28"/>
      <c r="P287" s="47" t="str">
        <f t="shared" si="70"/>
        <v/>
      </c>
      <c r="Q287" s="24" t="str">
        <f t="shared" si="71"/>
        <v/>
      </c>
      <c r="R287" s="24" t="str">
        <f>IF($L287="","",VLOOKUP(Q287,LISTAS!$F$5:$G$1006,2,0))</f>
        <v/>
      </c>
      <c r="S287" s="36" t="str">
        <f t="shared" si="72"/>
        <v/>
      </c>
      <c r="T287" s="25" t="str">
        <f t="shared" si="73"/>
        <v/>
      </c>
      <c r="U287" s="25" t="str">
        <f t="shared" si="74"/>
        <v/>
      </c>
    </row>
    <row r="288" spans="2:21" ht="16.5" x14ac:dyDescent="0.3">
      <c r="B288" s="26"/>
      <c r="C288" s="22" t="str">
        <f>IF(B288="","",VLOOKUP(B288,LISTAS!$F$5:$G$1006,2,0))</f>
        <v/>
      </c>
      <c r="D288" s="35"/>
      <c r="E288" s="35"/>
      <c r="F288" s="35" t="str">
        <f t="shared" si="64"/>
        <v/>
      </c>
      <c r="G288" s="5"/>
      <c r="H288" s="48" t="str">
        <f t="shared" si="67"/>
        <v/>
      </c>
      <c r="I288" s="63" t="str">
        <f t="shared" si="68"/>
        <v/>
      </c>
      <c r="J288" s="63" t="str">
        <f t="shared" si="68"/>
        <v/>
      </c>
      <c r="K288" s="48" t="str">
        <f t="shared" si="65"/>
        <v/>
      </c>
      <c r="L288" s="69" t="str">
        <f t="shared" si="66"/>
        <v/>
      </c>
      <c r="M288" s="67" t="str">
        <f t="shared" si="69"/>
        <v/>
      </c>
      <c r="N288" s="49">
        <v>70</v>
      </c>
      <c r="O288" s="28"/>
      <c r="P288" s="47" t="str">
        <f t="shared" si="70"/>
        <v/>
      </c>
      <c r="Q288" s="24" t="str">
        <f t="shared" si="71"/>
        <v/>
      </c>
      <c r="R288" s="24" t="str">
        <f>IF($L288="","",VLOOKUP(Q288,LISTAS!$F$5:$G$1006,2,0))</f>
        <v/>
      </c>
      <c r="S288" s="36" t="str">
        <f t="shared" si="72"/>
        <v/>
      </c>
      <c r="T288" s="25" t="str">
        <f t="shared" si="73"/>
        <v/>
      </c>
      <c r="U288" s="25" t="str">
        <f t="shared" si="74"/>
        <v/>
      </c>
    </row>
    <row r="289" spans="2:21" ht="16.5" x14ac:dyDescent="0.3">
      <c r="B289" s="26"/>
      <c r="C289" s="22" t="str">
        <f>IF(B289="","",VLOOKUP(B289,LISTAS!$F$5:$G$1006,2,0))</f>
        <v/>
      </c>
      <c r="D289" s="35"/>
      <c r="E289" s="35"/>
      <c r="F289" s="35" t="str">
        <f t="shared" si="64"/>
        <v/>
      </c>
      <c r="G289" s="5"/>
      <c r="H289" s="48" t="str">
        <f t="shared" si="67"/>
        <v/>
      </c>
      <c r="I289" s="63" t="str">
        <f t="shared" si="68"/>
        <v/>
      </c>
      <c r="J289" s="63" t="str">
        <f t="shared" si="68"/>
        <v/>
      </c>
      <c r="K289" s="48" t="str">
        <f t="shared" si="65"/>
        <v/>
      </c>
      <c r="L289" s="69" t="str">
        <f t="shared" si="66"/>
        <v/>
      </c>
      <c r="M289" s="67" t="str">
        <f t="shared" si="69"/>
        <v/>
      </c>
      <c r="N289" s="49">
        <v>71</v>
      </c>
      <c r="O289" s="28"/>
      <c r="P289" s="47" t="str">
        <f t="shared" si="70"/>
        <v/>
      </c>
      <c r="Q289" s="24" t="str">
        <f t="shared" si="71"/>
        <v/>
      </c>
      <c r="R289" s="24" t="str">
        <f>IF($L289="","",VLOOKUP(Q289,LISTAS!$F$5:$G$1006,2,0))</f>
        <v/>
      </c>
      <c r="S289" s="36" t="str">
        <f t="shared" si="72"/>
        <v/>
      </c>
      <c r="T289" s="25" t="str">
        <f t="shared" si="73"/>
        <v/>
      </c>
      <c r="U289" s="25" t="str">
        <f t="shared" si="74"/>
        <v/>
      </c>
    </row>
    <row r="290" spans="2:21" ht="16.5" x14ac:dyDescent="0.3">
      <c r="B290" s="26"/>
      <c r="C290" s="22" t="str">
        <f>IF(B290="","",VLOOKUP(B290,LISTAS!$F$5:$G$1006,2,0))</f>
        <v/>
      </c>
      <c r="D290" s="35"/>
      <c r="E290" s="35"/>
      <c r="F290" s="35" t="str">
        <f t="shared" si="64"/>
        <v/>
      </c>
      <c r="G290" s="5"/>
      <c r="H290" s="48" t="str">
        <f t="shared" si="67"/>
        <v/>
      </c>
      <c r="I290" s="63" t="str">
        <f t="shared" si="68"/>
        <v/>
      </c>
      <c r="J290" s="63" t="str">
        <f t="shared" si="68"/>
        <v/>
      </c>
      <c r="K290" s="48" t="str">
        <f t="shared" si="65"/>
        <v/>
      </c>
      <c r="L290" s="69" t="str">
        <f t="shared" si="66"/>
        <v/>
      </c>
      <c r="M290" s="67" t="str">
        <f t="shared" si="69"/>
        <v/>
      </c>
      <c r="N290" s="49">
        <v>72</v>
      </c>
      <c r="O290" s="28"/>
      <c r="P290" s="47" t="str">
        <f t="shared" si="70"/>
        <v/>
      </c>
      <c r="Q290" s="24" t="str">
        <f t="shared" si="71"/>
        <v/>
      </c>
      <c r="R290" s="24" t="str">
        <f>IF($L290="","",VLOOKUP(Q290,LISTAS!$F$5:$G$1006,2,0))</f>
        <v/>
      </c>
      <c r="S290" s="36" t="str">
        <f t="shared" si="72"/>
        <v/>
      </c>
      <c r="T290" s="25" t="str">
        <f t="shared" si="73"/>
        <v/>
      </c>
      <c r="U290" s="25" t="str">
        <f t="shared" si="74"/>
        <v/>
      </c>
    </row>
    <row r="291" spans="2:21" ht="16.5" x14ac:dyDescent="0.3">
      <c r="B291" s="26"/>
      <c r="C291" s="22" t="str">
        <f>IF(B291="","",VLOOKUP(B291,LISTAS!$F$5:$G$1006,2,0))</f>
        <v/>
      </c>
      <c r="D291" s="35"/>
      <c r="E291" s="35"/>
      <c r="F291" s="35" t="str">
        <f t="shared" si="64"/>
        <v/>
      </c>
      <c r="G291" s="5"/>
      <c r="H291" s="48" t="str">
        <f t="shared" si="67"/>
        <v/>
      </c>
      <c r="I291" s="63" t="str">
        <f t="shared" si="68"/>
        <v/>
      </c>
      <c r="J291" s="63" t="str">
        <f t="shared" si="68"/>
        <v/>
      </c>
      <c r="K291" s="48" t="str">
        <f t="shared" si="65"/>
        <v/>
      </c>
      <c r="L291" s="69" t="str">
        <f t="shared" si="66"/>
        <v/>
      </c>
      <c r="M291" s="67" t="str">
        <f t="shared" si="69"/>
        <v/>
      </c>
      <c r="N291" s="49">
        <v>73</v>
      </c>
      <c r="O291" s="28"/>
      <c r="P291" s="47" t="str">
        <f t="shared" si="70"/>
        <v/>
      </c>
      <c r="Q291" s="24" t="str">
        <f t="shared" si="71"/>
        <v/>
      </c>
      <c r="R291" s="24" t="str">
        <f>IF($L291="","",VLOOKUP(Q291,LISTAS!$F$5:$G$1006,2,0))</f>
        <v/>
      </c>
      <c r="S291" s="36" t="str">
        <f t="shared" si="72"/>
        <v/>
      </c>
      <c r="T291" s="25" t="str">
        <f t="shared" si="73"/>
        <v/>
      </c>
      <c r="U291" s="25" t="str">
        <f t="shared" si="74"/>
        <v/>
      </c>
    </row>
    <row r="292" spans="2:21" ht="16.5" x14ac:dyDescent="0.3">
      <c r="B292" s="26"/>
      <c r="C292" s="22" t="str">
        <f>IF(B292="","",VLOOKUP(B292,LISTAS!$F$5:$G$1006,2,0))</f>
        <v/>
      </c>
      <c r="D292" s="35"/>
      <c r="E292" s="35"/>
      <c r="F292" s="35" t="str">
        <f t="shared" si="64"/>
        <v/>
      </c>
      <c r="G292" s="5"/>
      <c r="H292" s="48" t="str">
        <f t="shared" si="67"/>
        <v/>
      </c>
      <c r="I292" s="63" t="str">
        <f t="shared" si="68"/>
        <v/>
      </c>
      <c r="J292" s="63" t="str">
        <f t="shared" si="68"/>
        <v/>
      </c>
      <c r="K292" s="48" t="str">
        <f t="shared" si="65"/>
        <v/>
      </c>
      <c r="L292" s="69" t="str">
        <f t="shared" si="66"/>
        <v/>
      </c>
      <c r="M292" s="67" t="str">
        <f t="shared" si="69"/>
        <v/>
      </c>
      <c r="N292" s="49">
        <v>74</v>
      </c>
      <c r="O292" s="28"/>
      <c r="P292" s="47" t="str">
        <f t="shared" si="70"/>
        <v/>
      </c>
      <c r="Q292" s="24" t="str">
        <f t="shared" si="71"/>
        <v/>
      </c>
      <c r="R292" s="24" t="str">
        <f>IF($L292="","",VLOOKUP(Q292,LISTAS!$F$5:$G$1006,2,0))</f>
        <v/>
      </c>
      <c r="S292" s="36" t="str">
        <f t="shared" si="72"/>
        <v/>
      </c>
      <c r="T292" s="25" t="str">
        <f t="shared" si="73"/>
        <v/>
      </c>
      <c r="U292" s="25" t="str">
        <f t="shared" si="74"/>
        <v/>
      </c>
    </row>
    <row r="293" spans="2:21" ht="16.5" x14ac:dyDescent="0.3">
      <c r="B293" s="26"/>
      <c r="C293" s="22" t="str">
        <f>IF(B293="","",VLOOKUP(B293,LISTAS!$F$5:$G$1006,2,0))</f>
        <v/>
      </c>
      <c r="D293" s="35"/>
      <c r="E293" s="35"/>
      <c r="F293" s="35" t="str">
        <f t="shared" si="64"/>
        <v/>
      </c>
      <c r="G293" s="5"/>
      <c r="H293" s="48" t="str">
        <f t="shared" si="67"/>
        <v/>
      </c>
      <c r="I293" s="63" t="str">
        <f t="shared" si="68"/>
        <v/>
      </c>
      <c r="J293" s="63" t="str">
        <f t="shared" si="68"/>
        <v/>
      </c>
      <c r="K293" s="48" t="str">
        <f t="shared" si="65"/>
        <v/>
      </c>
      <c r="L293" s="69" t="str">
        <f t="shared" si="66"/>
        <v/>
      </c>
      <c r="M293" s="67" t="str">
        <f t="shared" si="69"/>
        <v/>
      </c>
      <c r="N293" s="49">
        <v>75</v>
      </c>
      <c r="O293" s="28"/>
      <c r="P293" s="47" t="str">
        <f t="shared" si="70"/>
        <v/>
      </c>
      <c r="Q293" s="24" t="str">
        <f t="shared" si="71"/>
        <v/>
      </c>
      <c r="R293" s="24" t="str">
        <f>IF($L293="","",VLOOKUP(Q293,LISTAS!$F$5:$G$1006,2,0))</f>
        <v/>
      </c>
      <c r="S293" s="36" t="str">
        <f t="shared" si="72"/>
        <v/>
      </c>
      <c r="T293" s="25" t="str">
        <f t="shared" si="73"/>
        <v/>
      </c>
      <c r="U293" s="25" t="str">
        <f t="shared" si="74"/>
        <v/>
      </c>
    </row>
    <row r="294" spans="2:21" ht="16.5" x14ac:dyDescent="0.3">
      <c r="B294" s="26"/>
      <c r="C294" s="22" t="str">
        <f>IF(B294="","",VLOOKUP(B294,LISTAS!$F$5:$G$1006,2,0))</f>
        <v/>
      </c>
      <c r="D294" s="35"/>
      <c r="E294" s="35"/>
      <c r="F294" s="35" t="str">
        <f t="shared" si="64"/>
        <v/>
      </c>
      <c r="G294" s="5"/>
      <c r="H294" s="48" t="str">
        <f t="shared" si="67"/>
        <v/>
      </c>
      <c r="I294" s="63" t="str">
        <f t="shared" si="68"/>
        <v/>
      </c>
      <c r="J294" s="63" t="str">
        <f t="shared" si="68"/>
        <v/>
      </c>
      <c r="K294" s="48" t="str">
        <f t="shared" si="65"/>
        <v/>
      </c>
      <c r="L294" s="69" t="str">
        <f t="shared" si="66"/>
        <v/>
      </c>
      <c r="M294" s="67" t="str">
        <f t="shared" si="69"/>
        <v/>
      </c>
      <c r="N294" s="49">
        <v>76</v>
      </c>
      <c r="O294" s="28"/>
      <c r="P294" s="47" t="str">
        <f t="shared" si="70"/>
        <v/>
      </c>
      <c r="Q294" s="24" t="str">
        <f t="shared" si="71"/>
        <v/>
      </c>
      <c r="R294" s="24" t="str">
        <f>IF($L294="","",VLOOKUP(Q294,LISTAS!$F$5:$G$1006,2,0))</f>
        <v/>
      </c>
      <c r="S294" s="36" t="str">
        <f t="shared" si="72"/>
        <v/>
      </c>
      <c r="T294" s="25" t="str">
        <f t="shared" si="73"/>
        <v/>
      </c>
      <c r="U294" s="25" t="str">
        <f t="shared" si="74"/>
        <v/>
      </c>
    </row>
    <row r="295" spans="2:21" ht="16.5" x14ac:dyDescent="0.3">
      <c r="B295" s="26"/>
      <c r="C295" s="22" t="str">
        <f>IF(B295="","",VLOOKUP(B295,LISTAS!$F$5:$G$1006,2,0))</f>
        <v/>
      </c>
      <c r="D295" s="35"/>
      <c r="E295" s="35"/>
      <c r="F295" s="35" t="str">
        <f t="shared" si="64"/>
        <v/>
      </c>
      <c r="G295" s="5"/>
      <c r="H295" s="48" t="str">
        <f t="shared" si="67"/>
        <v/>
      </c>
      <c r="I295" s="63" t="str">
        <f t="shared" si="68"/>
        <v/>
      </c>
      <c r="J295" s="63" t="str">
        <f t="shared" si="68"/>
        <v/>
      </c>
      <c r="K295" s="48" t="str">
        <f t="shared" si="65"/>
        <v/>
      </c>
      <c r="L295" s="69" t="str">
        <f t="shared" si="66"/>
        <v/>
      </c>
      <c r="M295" s="67" t="str">
        <f t="shared" si="69"/>
        <v/>
      </c>
      <c r="N295" s="49">
        <v>77</v>
      </c>
      <c r="O295" s="28"/>
      <c r="P295" s="47" t="str">
        <f t="shared" si="70"/>
        <v/>
      </c>
      <c r="Q295" s="24" t="str">
        <f t="shared" si="71"/>
        <v/>
      </c>
      <c r="R295" s="24" t="str">
        <f>IF($L295="","",VLOOKUP(Q295,LISTAS!$F$5:$G$1006,2,0))</f>
        <v/>
      </c>
      <c r="S295" s="36" t="str">
        <f t="shared" si="72"/>
        <v/>
      </c>
      <c r="T295" s="25" t="str">
        <f t="shared" si="73"/>
        <v/>
      </c>
      <c r="U295" s="25" t="str">
        <f t="shared" si="74"/>
        <v/>
      </c>
    </row>
    <row r="296" spans="2:21" ht="16.5" x14ac:dyDescent="0.3">
      <c r="B296" s="26"/>
      <c r="C296" s="22" t="str">
        <f>IF(B296="","",VLOOKUP(B296,LISTAS!$F$5:$G$1006,2,0))</f>
        <v/>
      </c>
      <c r="D296" s="35"/>
      <c r="E296" s="35"/>
      <c r="F296" s="35" t="str">
        <f t="shared" si="64"/>
        <v/>
      </c>
      <c r="G296" s="5"/>
      <c r="H296" s="48" t="str">
        <f t="shared" si="67"/>
        <v/>
      </c>
      <c r="I296" s="63" t="str">
        <f t="shared" si="68"/>
        <v/>
      </c>
      <c r="J296" s="63" t="str">
        <f t="shared" si="68"/>
        <v/>
      </c>
      <c r="K296" s="48" t="str">
        <f t="shared" si="65"/>
        <v/>
      </c>
      <c r="L296" s="69" t="str">
        <f t="shared" si="66"/>
        <v/>
      </c>
      <c r="M296" s="67" t="str">
        <f t="shared" si="69"/>
        <v/>
      </c>
      <c r="N296" s="49">
        <v>78</v>
      </c>
      <c r="O296" s="28"/>
      <c r="P296" s="47" t="str">
        <f t="shared" si="70"/>
        <v/>
      </c>
      <c r="Q296" s="24" t="str">
        <f t="shared" si="71"/>
        <v/>
      </c>
      <c r="R296" s="24" t="str">
        <f>IF($L296="","",VLOOKUP(Q296,LISTAS!$F$5:$G$1006,2,0))</f>
        <v/>
      </c>
      <c r="S296" s="36" t="str">
        <f t="shared" si="72"/>
        <v/>
      </c>
      <c r="T296" s="25" t="str">
        <f t="shared" si="73"/>
        <v/>
      </c>
      <c r="U296" s="25" t="str">
        <f t="shared" si="74"/>
        <v/>
      </c>
    </row>
    <row r="297" spans="2:21" ht="16.5" x14ac:dyDescent="0.3">
      <c r="B297" s="26"/>
      <c r="C297" s="22" t="str">
        <f>IF(B297="","",VLOOKUP(B297,LISTAS!$F$5:$G$1006,2,0))</f>
        <v/>
      </c>
      <c r="D297" s="35"/>
      <c r="E297" s="35"/>
      <c r="F297" s="35" t="str">
        <f t="shared" si="64"/>
        <v/>
      </c>
      <c r="G297" s="5"/>
      <c r="H297" s="48" t="str">
        <f t="shared" si="67"/>
        <v/>
      </c>
      <c r="I297" s="63" t="str">
        <f t="shared" si="68"/>
        <v/>
      </c>
      <c r="J297" s="63" t="str">
        <f t="shared" si="68"/>
        <v/>
      </c>
      <c r="K297" s="48" t="str">
        <f t="shared" si="65"/>
        <v/>
      </c>
      <c r="L297" s="69" t="str">
        <f t="shared" si="66"/>
        <v/>
      </c>
      <c r="M297" s="67" t="str">
        <f t="shared" si="69"/>
        <v/>
      </c>
      <c r="N297" s="49">
        <v>79</v>
      </c>
      <c r="O297" s="28"/>
      <c r="P297" s="47" t="str">
        <f t="shared" si="70"/>
        <v/>
      </c>
      <c r="Q297" s="24" t="str">
        <f t="shared" si="71"/>
        <v/>
      </c>
      <c r="R297" s="24" t="str">
        <f>IF($L297="","",VLOOKUP(Q297,LISTAS!$F$5:$G$1006,2,0))</f>
        <v/>
      </c>
      <c r="S297" s="36" t="str">
        <f t="shared" si="72"/>
        <v/>
      </c>
      <c r="T297" s="25" t="str">
        <f t="shared" si="73"/>
        <v/>
      </c>
      <c r="U297" s="25" t="str">
        <f t="shared" si="74"/>
        <v/>
      </c>
    </row>
    <row r="298" spans="2:21" ht="16.5" x14ac:dyDescent="0.3">
      <c r="B298" s="26"/>
      <c r="C298" s="22" t="str">
        <f>IF(B298="","",VLOOKUP(B298,LISTAS!$F$5:$G$1006,2,0))</f>
        <v/>
      </c>
      <c r="D298" s="35"/>
      <c r="E298" s="35"/>
      <c r="F298" s="35" t="str">
        <f t="shared" si="64"/>
        <v/>
      </c>
      <c r="G298" s="5"/>
      <c r="H298" s="48" t="str">
        <f t="shared" si="67"/>
        <v/>
      </c>
      <c r="I298" s="63" t="str">
        <f t="shared" si="68"/>
        <v/>
      </c>
      <c r="J298" s="63" t="str">
        <f t="shared" si="68"/>
        <v/>
      </c>
      <c r="K298" s="48" t="str">
        <f t="shared" si="65"/>
        <v/>
      </c>
      <c r="L298" s="69" t="str">
        <f t="shared" si="66"/>
        <v/>
      </c>
      <c r="M298" s="67" t="str">
        <f t="shared" si="69"/>
        <v/>
      </c>
      <c r="N298" s="49">
        <v>80</v>
      </c>
      <c r="O298" s="28"/>
      <c r="P298" s="47" t="str">
        <f t="shared" si="70"/>
        <v/>
      </c>
      <c r="Q298" s="24" t="str">
        <f t="shared" si="71"/>
        <v/>
      </c>
      <c r="R298" s="24" t="str">
        <f>IF($L298="","",VLOOKUP(Q298,LISTAS!$F$5:$G$1006,2,0))</f>
        <v/>
      </c>
      <c r="S298" s="36" t="str">
        <f t="shared" si="72"/>
        <v/>
      </c>
      <c r="T298" s="25" t="str">
        <f t="shared" si="73"/>
        <v/>
      </c>
      <c r="U298" s="25" t="str">
        <f t="shared" si="74"/>
        <v/>
      </c>
    </row>
    <row r="299" spans="2:21" ht="16.5" x14ac:dyDescent="0.3">
      <c r="B299" s="26"/>
      <c r="C299" s="22" t="str">
        <f>IF(B299="","",VLOOKUP(B299,LISTAS!$F$5:$G$1006,2,0))</f>
        <v/>
      </c>
      <c r="D299" s="35"/>
      <c r="E299" s="35"/>
      <c r="F299" s="35" t="str">
        <f t="shared" si="64"/>
        <v/>
      </c>
      <c r="G299" s="5"/>
      <c r="H299" s="48" t="str">
        <f t="shared" si="67"/>
        <v/>
      </c>
      <c r="I299" s="63" t="str">
        <f t="shared" si="68"/>
        <v/>
      </c>
      <c r="J299" s="63" t="str">
        <f t="shared" si="68"/>
        <v/>
      </c>
      <c r="K299" s="48" t="str">
        <f t="shared" si="65"/>
        <v/>
      </c>
      <c r="L299" s="69" t="str">
        <f t="shared" si="66"/>
        <v/>
      </c>
      <c r="M299" s="67" t="str">
        <f t="shared" si="69"/>
        <v/>
      </c>
      <c r="N299" s="49">
        <v>81</v>
      </c>
      <c r="O299" s="28"/>
      <c r="P299" s="47" t="str">
        <f t="shared" si="70"/>
        <v/>
      </c>
      <c r="Q299" s="24" t="str">
        <f t="shared" si="71"/>
        <v/>
      </c>
      <c r="R299" s="24" t="str">
        <f>IF($L299="","",VLOOKUP(Q299,LISTAS!$F$5:$G$1006,2,0))</f>
        <v/>
      </c>
      <c r="S299" s="36" t="str">
        <f t="shared" si="72"/>
        <v/>
      </c>
      <c r="T299" s="25" t="str">
        <f t="shared" si="73"/>
        <v/>
      </c>
      <c r="U299" s="25" t="str">
        <f t="shared" si="74"/>
        <v/>
      </c>
    </row>
    <row r="300" spans="2:21" ht="16.5" x14ac:dyDescent="0.3">
      <c r="B300" s="26"/>
      <c r="C300" s="22" t="str">
        <f>IF(B300="","",VLOOKUP(B300,LISTAS!$F$5:$G$1006,2,0))</f>
        <v/>
      </c>
      <c r="D300" s="35"/>
      <c r="E300" s="35"/>
      <c r="F300" s="35" t="str">
        <f t="shared" si="64"/>
        <v/>
      </c>
      <c r="G300" s="5"/>
      <c r="H300" s="48" t="str">
        <f t="shared" si="67"/>
        <v/>
      </c>
      <c r="I300" s="63" t="str">
        <f t="shared" si="68"/>
        <v/>
      </c>
      <c r="J300" s="63" t="str">
        <f t="shared" si="68"/>
        <v/>
      </c>
      <c r="K300" s="48" t="str">
        <f t="shared" si="65"/>
        <v/>
      </c>
      <c r="L300" s="69" t="str">
        <f t="shared" si="66"/>
        <v/>
      </c>
      <c r="M300" s="67" t="str">
        <f t="shared" si="69"/>
        <v/>
      </c>
      <c r="N300" s="49">
        <v>82</v>
      </c>
      <c r="O300" s="28"/>
      <c r="P300" s="47" t="str">
        <f t="shared" si="70"/>
        <v/>
      </c>
      <c r="Q300" s="24" t="str">
        <f t="shared" si="71"/>
        <v/>
      </c>
      <c r="R300" s="24" t="str">
        <f>IF($L300="","",VLOOKUP(Q300,LISTAS!$F$5:$G$1006,2,0))</f>
        <v/>
      </c>
      <c r="S300" s="36" t="str">
        <f t="shared" si="72"/>
        <v/>
      </c>
      <c r="T300" s="25" t="str">
        <f t="shared" si="73"/>
        <v/>
      </c>
      <c r="U300" s="25" t="str">
        <f t="shared" si="74"/>
        <v/>
      </c>
    </row>
    <row r="301" spans="2:21" ht="16.5" x14ac:dyDescent="0.3">
      <c r="B301" s="26"/>
      <c r="C301" s="22" t="str">
        <f>IF(B301="","",VLOOKUP(B301,LISTAS!$F$5:$G$1006,2,0))</f>
        <v/>
      </c>
      <c r="D301" s="35"/>
      <c r="E301" s="35"/>
      <c r="F301" s="35" t="str">
        <f t="shared" si="64"/>
        <v/>
      </c>
      <c r="G301" s="5"/>
      <c r="H301" s="48" t="str">
        <f t="shared" si="67"/>
        <v/>
      </c>
      <c r="I301" s="63" t="str">
        <f t="shared" si="68"/>
        <v/>
      </c>
      <c r="J301" s="63" t="str">
        <f t="shared" si="68"/>
        <v/>
      </c>
      <c r="K301" s="48" t="str">
        <f t="shared" si="65"/>
        <v/>
      </c>
      <c r="L301" s="69" t="str">
        <f t="shared" si="66"/>
        <v/>
      </c>
      <c r="M301" s="67" t="str">
        <f t="shared" si="69"/>
        <v/>
      </c>
      <c r="N301" s="49">
        <v>83</v>
      </c>
      <c r="O301" s="28"/>
      <c r="P301" s="47" t="str">
        <f t="shared" si="70"/>
        <v/>
      </c>
      <c r="Q301" s="24" t="str">
        <f t="shared" si="71"/>
        <v/>
      </c>
      <c r="R301" s="24" t="str">
        <f>IF($L301="","",VLOOKUP(Q301,LISTAS!$F$5:$G$1006,2,0))</f>
        <v/>
      </c>
      <c r="S301" s="36" t="str">
        <f t="shared" si="72"/>
        <v/>
      </c>
      <c r="T301" s="25" t="str">
        <f t="shared" si="73"/>
        <v/>
      </c>
      <c r="U301" s="25" t="str">
        <f t="shared" si="74"/>
        <v/>
      </c>
    </row>
    <row r="302" spans="2:21" ht="16.5" x14ac:dyDescent="0.3">
      <c r="B302" s="26"/>
      <c r="C302" s="22" t="str">
        <f>IF(B302="","",VLOOKUP(B302,LISTAS!$F$5:$G$1006,2,0))</f>
        <v/>
      </c>
      <c r="D302" s="35"/>
      <c r="E302" s="35"/>
      <c r="F302" s="35" t="str">
        <f t="shared" si="64"/>
        <v/>
      </c>
      <c r="G302" s="5"/>
      <c r="H302" s="48" t="str">
        <f t="shared" si="67"/>
        <v/>
      </c>
      <c r="I302" s="63" t="str">
        <f t="shared" si="68"/>
        <v/>
      </c>
      <c r="J302" s="63" t="str">
        <f t="shared" si="68"/>
        <v/>
      </c>
      <c r="K302" s="48" t="str">
        <f t="shared" si="65"/>
        <v/>
      </c>
      <c r="L302" s="69" t="str">
        <f t="shared" si="66"/>
        <v/>
      </c>
      <c r="M302" s="67" t="str">
        <f t="shared" si="69"/>
        <v/>
      </c>
      <c r="N302" s="49">
        <v>84</v>
      </c>
      <c r="O302" s="28"/>
      <c r="P302" s="47" t="str">
        <f t="shared" si="70"/>
        <v/>
      </c>
      <c r="Q302" s="24" t="str">
        <f t="shared" si="71"/>
        <v/>
      </c>
      <c r="R302" s="24" t="str">
        <f>IF($L302="","",VLOOKUP(Q302,LISTAS!$F$5:$G$1006,2,0))</f>
        <v/>
      </c>
      <c r="S302" s="36" t="str">
        <f t="shared" si="72"/>
        <v/>
      </c>
      <c r="T302" s="25" t="str">
        <f t="shared" si="73"/>
        <v/>
      </c>
      <c r="U302" s="25" t="str">
        <f t="shared" si="74"/>
        <v/>
      </c>
    </row>
    <row r="303" spans="2:21" ht="16.5" x14ac:dyDescent="0.3">
      <c r="B303" s="26"/>
      <c r="C303" s="22" t="str">
        <f>IF(B303="","",VLOOKUP(B303,LISTAS!$F$5:$G$1006,2,0))</f>
        <v/>
      </c>
      <c r="D303" s="35"/>
      <c r="E303" s="35"/>
      <c r="F303" s="35" t="str">
        <f t="shared" si="64"/>
        <v/>
      </c>
      <c r="G303" s="5"/>
      <c r="H303" s="48" t="str">
        <f t="shared" si="67"/>
        <v/>
      </c>
      <c r="I303" s="63" t="str">
        <f t="shared" si="68"/>
        <v/>
      </c>
      <c r="J303" s="63" t="str">
        <f t="shared" si="68"/>
        <v/>
      </c>
      <c r="K303" s="48" t="str">
        <f t="shared" si="65"/>
        <v/>
      </c>
      <c r="L303" s="69" t="str">
        <f t="shared" si="66"/>
        <v/>
      </c>
      <c r="M303" s="67" t="str">
        <f t="shared" si="69"/>
        <v/>
      </c>
      <c r="N303" s="49">
        <v>85</v>
      </c>
      <c r="O303" s="28"/>
      <c r="P303" s="47" t="str">
        <f t="shared" si="70"/>
        <v/>
      </c>
      <c r="Q303" s="24" t="str">
        <f t="shared" si="71"/>
        <v/>
      </c>
      <c r="R303" s="24" t="str">
        <f>IF($L303="","",VLOOKUP(Q303,LISTAS!$F$5:$G$1006,2,0))</f>
        <v/>
      </c>
      <c r="S303" s="36" t="str">
        <f t="shared" si="72"/>
        <v/>
      </c>
      <c r="T303" s="25" t="str">
        <f t="shared" si="73"/>
        <v/>
      </c>
      <c r="U303" s="25" t="str">
        <f t="shared" si="74"/>
        <v/>
      </c>
    </row>
    <row r="304" spans="2:21" ht="16.5" x14ac:dyDescent="0.3">
      <c r="B304" s="26"/>
      <c r="C304" s="22" t="str">
        <f>IF(B304="","",VLOOKUP(B304,LISTAS!$F$5:$G$1006,2,0))</f>
        <v/>
      </c>
      <c r="D304" s="35"/>
      <c r="E304" s="35"/>
      <c r="F304" s="35" t="str">
        <f t="shared" si="64"/>
        <v/>
      </c>
      <c r="G304" s="5"/>
      <c r="H304" s="48" t="str">
        <f t="shared" si="67"/>
        <v/>
      </c>
      <c r="I304" s="63" t="str">
        <f t="shared" si="68"/>
        <v/>
      </c>
      <c r="J304" s="63" t="str">
        <f t="shared" si="68"/>
        <v/>
      </c>
      <c r="K304" s="48" t="str">
        <f t="shared" si="65"/>
        <v/>
      </c>
      <c r="L304" s="69" t="str">
        <f t="shared" si="66"/>
        <v/>
      </c>
      <c r="M304" s="67" t="str">
        <f t="shared" si="69"/>
        <v/>
      </c>
      <c r="N304" s="49">
        <v>86</v>
      </c>
      <c r="O304" s="28"/>
      <c r="P304" s="47" t="str">
        <f t="shared" si="70"/>
        <v/>
      </c>
      <c r="Q304" s="24" t="str">
        <f t="shared" si="71"/>
        <v/>
      </c>
      <c r="R304" s="24" t="str">
        <f>IF($L304="","",VLOOKUP(Q304,LISTAS!$F$5:$G$1006,2,0))</f>
        <v/>
      </c>
      <c r="S304" s="36" t="str">
        <f t="shared" si="72"/>
        <v/>
      </c>
      <c r="T304" s="25" t="str">
        <f t="shared" si="73"/>
        <v/>
      </c>
      <c r="U304" s="25" t="str">
        <f t="shared" si="74"/>
        <v/>
      </c>
    </row>
    <row r="305" spans="2:21" ht="16.5" x14ac:dyDescent="0.3">
      <c r="B305" s="26"/>
      <c r="C305" s="22" t="str">
        <f>IF(B305="","",VLOOKUP(B305,LISTAS!$F$5:$G$1006,2,0))</f>
        <v/>
      </c>
      <c r="D305" s="35"/>
      <c r="E305" s="35"/>
      <c r="F305" s="35" t="str">
        <f t="shared" si="64"/>
        <v/>
      </c>
      <c r="G305" s="5"/>
      <c r="H305" s="48" t="str">
        <f t="shared" si="67"/>
        <v/>
      </c>
      <c r="I305" s="63" t="str">
        <f t="shared" si="68"/>
        <v/>
      </c>
      <c r="J305" s="63" t="str">
        <f t="shared" si="68"/>
        <v/>
      </c>
      <c r="K305" s="48" t="str">
        <f t="shared" si="65"/>
        <v/>
      </c>
      <c r="L305" s="69" t="str">
        <f t="shared" si="66"/>
        <v/>
      </c>
      <c r="M305" s="67" t="str">
        <f t="shared" si="69"/>
        <v/>
      </c>
      <c r="N305" s="49">
        <v>87</v>
      </c>
      <c r="O305" s="28"/>
      <c r="P305" s="47" t="str">
        <f t="shared" si="70"/>
        <v/>
      </c>
      <c r="Q305" s="24" t="str">
        <f t="shared" si="71"/>
        <v/>
      </c>
      <c r="R305" s="24" t="str">
        <f>IF($L305="","",VLOOKUP(Q305,LISTAS!$F$5:$G$1006,2,0))</f>
        <v/>
      </c>
      <c r="S305" s="36" t="str">
        <f t="shared" si="72"/>
        <v/>
      </c>
      <c r="T305" s="25" t="str">
        <f t="shared" si="73"/>
        <v/>
      </c>
      <c r="U305" s="25" t="str">
        <f t="shared" si="74"/>
        <v/>
      </c>
    </row>
    <row r="306" spans="2:21" ht="16.5" x14ac:dyDescent="0.3">
      <c r="B306" s="26"/>
      <c r="C306" s="22" t="str">
        <f>IF(B306="","",VLOOKUP(B306,LISTAS!$F$5:$G$1006,2,0))</f>
        <v/>
      </c>
      <c r="D306" s="35"/>
      <c r="E306" s="35"/>
      <c r="F306" s="35" t="str">
        <f t="shared" si="64"/>
        <v/>
      </c>
      <c r="G306" s="5"/>
      <c r="H306" s="48" t="str">
        <f t="shared" si="67"/>
        <v/>
      </c>
      <c r="I306" s="63" t="str">
        <f t="shared" si="68"/>
        <v/>
      </c>
      <c r="J306" s="63" t="str">
        <f t="shared" si="68"/>
        <v/>
      </c>
      <c r="K306" s="48" t="str">
        <f t="shared" si="65"/>
        <v/>
      </c>
      <c r="L306" s="69" t="str">
        <f t="shared" si="66"/>
        <v/>
      </c>
      <c r="M306" s="67" t="str">
        <f t="shared" si="69"/>
        <v/>
      </c>
      <c r="N306" s="49">
        <v>88</v>
      </c>
      <c r="O306" s="28"/>
      <c r="P306" s="47" t="str">
        <f t="shared" si="70"/>
        <v/>
      </c>
      <c r="Q306" s="24" t="str">
        <f t="shared" si="71"/>
        <v/>
      </c>
      <c r="R306" s="24" t="str">
        <f>IF($L306="","",VLOOKUP(Q306,LISTAS!$F$5:$G$1006,2,0))</f>
        <v/>
      </c>
      <c r="S306" s="36" t="str">
        <f t="shared" si="72"/>
        <v/>
      </c>
      <c r="T306" s="25" t="str">
        <f t="shared" si="73"/>
        <v/>
      </c>
      <c r="U306" s="25" t="str">
        <f t="shared" si="74"/>
        <v/>
      </c>
    </row>
    <row r="307" spans="2:21" ht="16.5" x14ac:dyDescent="0.3">
      <c r="B307" s="26"/>
      <c r="C307" s="22" t="str">
        <f>IF(B307="","",VLOOKUP(B307,LISTAS!$F$5:$G$1006,2,0))</f>
        <v/>
      </c>
      <c r="D307" s="35"/>
      <c r="E307" s="35"/>
      <c r="F307" s="35" t="str">
        <f t="shared" si="64"/>
        <v/>
      </c>
      <c r="G307" s="5"/>
      <c r="H307" s="48" t="str">
        <f t="shared" si="67"/>
        <v/>
      </c>
      <c r="I307" s="63" t="str">
        <f t="shared" si="68"/>
        <v/>
      </c>
      <c r="J307" s="63" t="str">
        <f t="shared" si="68"/>
        <v/>
      </c>
      <c r="K307" s="48" t="str">
        <f t="shared" si="65"/>
        <v/>
      </c>
      <c r="L307" s="69" t="str">
        <f t="shared" si="66"/>
        <v/>
      </c>
      <c r="M307" s="67" t="str">
        <f t="shared" si="69"/>
        <v/>
      </c>
      <c r="N307" s="49">
        <v>89</v>
      </c>
      <c r="O307" s="28"/>
      <c r="P307" s="47" t="str">
        <f t="shared" si="70"/>
        <v/>
      </c>
      <c r="Q307" s="24" t="str">
        <f t="shared" si="71"/>
        <v/>
      </c>
      <c r="R307" s="24" t="str">
        <f>IF($L307="","",VLOOKUP(Q307,LISTAS!$F$5:$G$1006,2,0))</f>
        <v/>
      </c>
      <c r="S307" s="36" t="str">
        <f t="shared" si="72"/>
        <v/>
      </c>
      <c r="T307" s="25" t="str">
        <f t="shared" si="73"/>
        <v/>
      </c>
      <c r="U307" s="25" t="str">
        <f t="shared" si="74"/>
        <v/>
      </c>
    </row>
    <row r="308" spans="2:21" ht="16.5" x14ac:dyDescent="0.3">
      <c r="B308" s="26"/>
      <c r="C308" s="22" t="str">
        <f>IF(B308="","",VLOOKUP(B308,LISTAS!$F$5:$G$1006,2,0))</f>
        <v/>
      </c>
      <c r="D308" s="35"/>
      <c r="E308" s="35"/>
      <c r="F308" s="35" t="str">
        <f t="shared" si="64"/>
        <v/>
      </c>
      <c r="G308" s="5"/>
      <c r="H308" s="48" t="str">
        <f t="shared" si="67"/>
        <v/>
      </c>
      <c r="I308" s="63" t="str">
        <f t="shared" si="68"/>
        <v/>
      </c>
      <c r="J308" s="63" t="str">
        <f t="shared" si="68"/>
        <v/>
      </c>
      <c r="K308" s="48" t="str">
        <f t="shared" si="65"/>
        <v/>
      </c>
      <c r="L308" s="69" t="str">
        <f t="shared" si="66"/>
        <v/>
      </c>
      <c r="M308" s="67" t="str">
        <f t="shared" si="69"/>
        <v/>
      </c>
      <c r="N308" s="49">
        <v>90</v>
      </c>
      <c r="O308" s="28"/>
      <c r="P308" s="47" t="str">
        <f t="shared" si="70"/>
        <v/>
      </c>
      <c r="Q308" s="24" t="str">
        <f t="shared" si="71"/>
        <v/>
      </c>
      <c r="R308" s="24" t="str">
        <f>IF($L308="","",VLOOKUP(Q308,LISTAS!$F$5:$G$1006,2,0))</f>
        <v/>
      </c>
      <c r="S308" s="36" t="str">
        <f t="shared" si="72"/>
        <v/>
      </c>
      <c r="T308" s="25" t="str">
        <f t="shared" si="73"/>
        <v/>
      </c>
      <c r="U308" s="25" t="str">
        <f t="shared" si="74"/>
        <v/>
      </c>
    </row>
    <row r="309" spans="2:21" ht="16.5" x14ac:dyDescent="0.3">
      <c r="B309" s="26"/>
      <c r="C309" s="22" t="str">
        <f>IF(B309="","",VLOOKUP(B309,LISTAS!$F$5:$G$1006,2,0))</f>
        <v/>
      </c>
      <c r="D309" s="35"/>
      <c r="E309" s="35"/>
      <c r="F309" s="35" t="str">
        <f t="shared" si="64"/>
        <v/>
      </c>
      <c r="G309" s="5"/>
      <c r="H309" s="48" t="str">
        <f t="shared" si="67"/>
        <v/>
      </c>
      <c r="I309" s="63" t="str">
        <f t="shared" si="68"/>
        <v/>
      </c>
      <c r="J309" s="63" t="str">
        <f t="shared" si="68"/>
        <v/>
      </c>
      <c r="K309" s="48" t="str">
        <f t="shared" si="65"/>
        <v/>
      </c>
      <c r="L309" s="69" t="str">
        <f t="shared" si="66"/>
        <v/>
      </c>
      <c r="M309" s="67" t="str">
        <f t="shared" si="69"/>
        <v/>
      </c>
      <c r="N309" s="49">
        <v>91</v>
      </c>
      <c r="O309" s="28"/>
      <c r="P309" s="47" t="str">
        <f t="shared" si="70"/>
        <v/>
      </c>
      <c r="Q309" s="24" t="str">
        <f t="shared" si="71"/>
        <v/>
      </c>
      <c r="R309" s="24" t="str">
        <f>IF($L309="","",VLOOKUP(Q309,LISTAS!$F$5:$G$1006,2,0))</f>
        <v/>
      </c>
      <c r="S309" s="36" t="str">
        <f t="shared" si="72"/>
        <v/>
      </c>
      <c r="T309" s="25" t="str">
        <f t="shared" si="73"/>
        <v/>
      </c>
      <c r="U309" s="25" t="str">
        <f t="shared" si="74"/>
        <v/>
      </c>
    </row>
    <row r="310" spans="2:21" ht="16.5" x14ac:dyDescent="0.3">
      <c r="B310" s="26"/>
      <c r="C310" s="22" t="str">
        <f>IF(B310="","",VLOOKUP(B310,LISTAS!$F$5:$G$1006,2,0))</f>
        <v/>
      </c>
      <c r="D310" s="35"/>
      <c r="E310" s="35"/>
      <c r="F310" s="35" t="str">
        <f t="shared" si="64"/>
        <v/>
      </c>
      <c r="G310" s="5"/>
      <c r="H310" s="48" t="str">
        <f t="shared" si="67"/>
        <v/>
      </c>
      <c r="I310" s="63" t="str">
        <f t="shared" si="68"/>
        <v/>
      </c>
      <c r="J310" s="63" t="str">
        <f t="shared" si="68"/>
        <v/>
      </c>
      <c r="K310" s="48" t="str">
        <f t="shared" si="65"/>
        <v/>
      </c>
      <c r="L310" s="69" t="str">
        <f t="shared" si="66"/>
        <v/>
      </c>
      <c r="M310" s="67" t="str">
        <f t="shared" si="69"/>
        <v/>
      </c>
      <c r="N310" s="49">
        <v>92</v>
      </c>
      <c r="O310" s="28"/>
      <c r="P310" s="47" t="str">
        <f t="shared" si="70"/>
        <v/>
      </c>
      <c r="Q310" s="24" t="str">
        <f t="shared" si="71"/>
        <v/>
      </c>
      <c r="R310" s="24" t="str">
        <f>IF($L310="","",VLOOKUP(Q310,LISTAS!$F$5:$G$1006,2,0))</f>
        <v/>
      </c>
      <c r="S310" s="36" t="str">
        <f t="shared" si="72"/>
        <v/>
      </c>
      <c r="T310" s="25" t="str">
        <f t="shared" si="73"/>
        <v/>
      </c>
      <c r="U310" s="25" t="str">
        <f t="shared" si="74"/>
        <v/>
      </c>
    </row>
    <row r="311" spans="2:21" ht="16.5" x14ac:dyDescent="0.3">
      <c r="B311" s="26"/>
      <c r="C311" s="22" t="str">
        <f>IF(B311="","",VLOOKUP(B311,LISTAS!$F$5:$G$1006,2,0))</f>
        <v/>
      </c>
      <c r="D311" s="35"/>
      <c r="E311" s="35"/>
      <c r="F311" s="35" t="str">
        <f t="shared" si="64"/>
        <v/>
      </c>
      <c r="G311" s="5"/>
      <c r="H311" s="48" t="str">
        <f t="shared" si="67"/>
        <v/>
      </c>
      <c r="I311" s="63" t="str">
        <f t="shared" si="68"/>
        <v/>
      </c>
      <c r="J311" s="63" t="str">
        <f t="shared" si="68"/>
        <v/>
      </c>
      <c r="K311" s="48" t="str">
        <f t="shared" si="65"/>
        <v/>
      </c>
      <c r="L311" s="69" t="str">
        <f t="shared" si="66"/>
        <v/>
      </c>
      <c r="M311" s="67" t="str">
        <f t="shared" si="69"/>
        <v/>
      </c>
      <c r="N311" s="49">
        <v>93</v>
      </c>
      <c r="O311" s="28"/>
      <c r="P311" s="47" t="str">
        <f t="shared" si="70"/>
        <v/>
      </c>
      <c r="Q311" s="24" t="str">
        <f t="shared" si="71"/>
        <v/>
      </c>
      <c r="R311" s="24" t="str">
        <f>IF($L311="","",VLOOKUP(Q311,LISTAS!$F$5:$G$1006,2,0))</f>
        <v/>
      </c>
      <c r="S311" s="36" t="str">
        <f t="shared" si="72"/>
        <v/>
      </c>
      <c r="T311" s="25" t="str">
        <f t="shared" si="73"/>
        <v/>
      </c>
      <c r="U311" s="25" t="str">
        <f t="shared" si="74"/>
        <v/>
      </c>
    </row>
    <row r="312" spans="2:21" ht="16.5" x14ac:dyDescent="0.3">
      <c r="B312" s="26"/>
      <c r="C312" s="22" t="str">
        <f>IF(B312="","",VLOOKUP(B312,LISTAS!$F$5:$G$1006,2,0))</f>
        <v/>
      </c>
      <c r="D312" s="35"/>
      <c r="E312" s="35"/>
      <c r="F312" s="35" t="str">
        <f t="shared" si="64"/>
        <v/>
      </c>
      <c r="G312" s="5"/>
      <c r="H312" s="48" t="str">
        <f t="shared" si="67"/>
        <v/>
      </c>
      <c r="I312" s="63" t="str">
        <f t="shared" si="68"/>
        <v/>
      </c>
      <c r="J312" s="63" t="str">
        <f t="shared" si="68"/>
        <v/>
      </c>
      <c r="K312" s="48" t="str">
        <f t="shared" si="65"/>
        <v/>
      </c>
      <c r="L312" s="69" t="str">
        <f t="shared" si="66"/>
        <v/>
      </c>
      <c r="M312" s="67" t="str">
        <f t="shared" si="69"/>
        <v/>
      </c>
      <c r="N312" s="49">
        <v>94</v>
      </c>
      <c r="O312" s="28"/>
      <c r="P312" s="47" t="str">
        <f t="shared" si="70"/>
        <v/>
      </c>
      <c r="Q312" s="24" t="str">
        <f t="shared" si="71"/>
        <v/>
      </c>
      <c r="R312" s="24" t="str">
        <f>IF($L312="","",VLOOKUP(Q312,LISTAS!$F$5:$G$1006,2,0))</f>
        <v/>
      </c>
      <c r="S312" s="36" t="str">
        <f t="shared" si="72"/>
        <v/>
      </c>
      <c r="T312" s="25" t="str">
        <f t="shared" si="73"/>
        <v/>
      </c>
      <c r="U312" s="25" t="str">
        <f t="shared" si="74"/>
        <v/>
      </c>
    </row>
    <row r="313" spans="2:21" ht="16.5" x14ac:dyDescent="0.3">
      <c r="B313" s="26"/>
      <c r="C313" s="22" t="str">
        <f>IF(B313="","",VLOOKUP(B313,LISTAS!$F$5:$G$1006,2,0))</f>
        <v/>
      </c>
      <c r="D313" s="35"/>
      <c r="E313" s="35"/>
      <c r="F313" s="35" t="str">
        <f t="shared" si="64"/>
        <v/>
      </c>
      <c r="G313" s="5"/>
      <c r="H313" s="48" t="str">
        <f t="shared" si="67"/>
        <v/>
      </c>
      <c r="I313" s="63" t="str">
        <f t="shared" si="68"/>
        <v/>
      </c>
      <c r="J313" s="63" t="str">
        <f t="shared" si="68"/>
        <v/>
      </c>
      <c r="K313" s="48" t="str">
        <f t="shared" si="65"/>
        <v/>
      </c>
      <c r="L313" s="69" t="str">
        <f t="shared" si="66"/>
        <v/>
      </c>
      <c r="M313" s="67" t="str">
        <f t="shared" si="69"/>
        <v/>
      </c>
      <c r="N313" s="49">
        <v>95</v>
      </c>
      <c r="O313" s="28"/>
      <c r="P313" s="47" t="str">
        <f t="shared" si="70"/>
        <v/>
      </c>
      <c r="Q313" s="24" t="str">
        <f t="shared" si="71"/>
        <v/>
      </c>
      <c r="R313" s="24" t="str">
        <f>IF($L313="","",VLOOKUP(Q313,LISTAS!$F$5:$G$1006,2,0))</f>
        <v/>
      </c>
      <c r="S313" s="36" t="str">
        <f t="shared" si="72"/>
        <v/>
      </c>
      <c r="T313" s="25" t="str">
        <f t="shared" si="73"/>
        <v/>
      </c>
      <c r="U313" s="25" t="str">
        <f t="shared" si="74"/>
        <v/>
      </c>
    </row>
    <row r="314" spans="2:21" ht="16.5" x14ac:dyDescent="0.3">
      <c r="B314" s="26"/>
      <c r="C314" s="22" t="str">
        <f>IF(B314="","",VLOOKUP(B314,LISTAS!$F$5:$G$1006,2,0))</f>
        <v/>
      </c>
      <c r="D314" s="35"/>
      <c r="E314" s="35"/>
      <c r="F314" s="35" t="str">
        <f t="shared" si="64"/>
        <v/>
      </c>
      <c r="G314" s="5"/>
      <c r="H314" s="48" t="str">
        <f t="shared" si="67"/>
        <v/>
      </c>
      <c r="I314" s="63" t="str">
        <f t="shared" si="68"/>
        <v/>
      </c>
      <c r="J314" s="63" t="str">
        <f t="shared" si="68"/>
        <v/>
      </c>
      <c r="K314" s="48" t="str">
        <f t="shared" si="65"/>
        <v/>
      </c>
      <c r="L314" s="69" t="str">
        <f t="shared" si="66"/>
        <v/>
      </c>
      <c r="M314" s="67" t="str">
        <f t="shared" si="69"/>
        <v/>
      </c>
      <c r="N314" s="49">
        <v>96</v>
      </c>
      <c r="O314" s="28"/>
      <c r="P314" s="47" t="str">
        <f t="shared" si="70"/>
        <v/>
      </c>
      <c r="Q314" s="24" t="str">
        <f t="shared" si="71"/>
        <v/>
      </c>
      <c r="R314" s="24" t="str">
        <f>IF($L314="","",VLOOKUP(Q314,LISTAS!$F$5:$G$1006,2,0))</f>
        <v/>
      </c>
      <c r="S314" s="36" t="str">
        <f t="shared" si="72"/>
        <v/>
      </c>
      <c r="T314" s="25" t="str">
        <f t="shared" si="73"/>
        <v/>
      </c>
      <c r="U314" s="25" t="str">
        <f t="shared" si="74"/>
        <v/>
      </c>
    </row>
    <row r="315" spans="2:21" ht="16.5" x14ac:dyDescent="0.3">
      <c r="B315" s="26"/>
      <c r="C315" s="22" t="str">
        <f>IF(B315="","",VLOOKUP(B315,LISTAS!$F$5:$G$1006,2,0))</f>
        <v/>
      </c>
      <c r="D315" s="35"/>
      <c r="E315" s="35"/>
      <c r="F315" s="35" t="str">
        <f t="shared" si="64"/>
        <v/>
      </c>
      <c r="G315" s="5"/>
      <c r="H315" s="48" t="str">
        <f t="shared" si="67"/>
        <v/>
      </c>
      <c r="I315" s="63" t="str">
        <f t="shared" si="68"/>
        <v/>
      </c>
      <c r="J315" s="63" t="str">
        <f t="shared" si="68"/>
        <v/>
      </c>
      <c r="K315" s="48" t="str">
        <f t="shared" si="65"/>
        <v/>
      </c>
      <c r="L315" s="69" t="str">
        <f t="shared" si="66"/>
        <v/>
      </c>
      <c r="M315" s="67" t="str">
        <f t="shared" si="69"/>
        <v/>
      </c>
      <c r="N315" s="49">
        <v>97</v>
      </c>
      <c r="O315" s="28"/>
      <c r="P315" s="47" t="str">
        <f t="shared" si="70"/>
        <v/>
      </c>
      <c r="Q315" s="24" t="str">
        <f t="shared" si="71"/>
        <v/>
      </c>
      <c r="R315" s="24" t="str">
        <f>IF($L315="","",VLOOKUP(Q315,LISTAS!$F$5:$G$1006,2,0))</f>
        <v/>
      </c>
      <c r="S315" s="36" t="str">
        <f t="shared" si="72"/>
        <v/>
      </c>
      <c r="T315" s="25" t="str">
        <f t="shared" si="73"/>
        <v/>
      </c>
      <c r="U315" s="25" t="str">
        <f t="shared" si="74"/>
        <v/>
      </c>
    </row>
    <row r="316" spans="2:21" ht="16.5" x14ac:dyDescent="0.3">
      <c r="B316" s="26"/>
      <c r="C316" s="22" t="str">
        <f>IF(B316="","",VLOOKUP(B316,LISTAS!$F$5:$G$1006,2,0))</f>
        <v/>
      </c>
      <c r="D316" s="35"/>
      <c r="E316" s="35"/>
      <c r="F316" s="35" t="str">
        <f t="shared" si="64"/>
        <v/>
      </c>
      <c r="G316" s="5"/>
      <c r="H316" s="48" t="str">
        <f t="shared" si="67"/>
        <v/>
      </c>
      <c r="I316" s="63" t="str">
        <f t="shared" si="68"/>
        <v/>
      </c>
      <c r="J316" s="63" t="str">
        <f t="shared" si="68"/>
        <v/>
      </c>
      <c r="K316" s="48" t="str">
        <f t="shared" si="65"/>
        <v/>
      </c>
      <c r="L316" s="69" t="str">
        <f t="shared" si="66"/>
        <v/>
      </c>
      <c r="M316" s="67" t="str">
        <f t="shared" si="69"/>
        <v/>
      </c>
      <c r="N316" s="49">
        <v>98</v>
      </c>
      <c r="O316" s="28"/>
      <c r="P316" s="47" t="str">
        <f t="shared" si="70"/>
        <v/>
      </c>
      <c r="Q316" s="24" t="str">
        <f t="shared" si="71"/>
        <v/>
      </c>
      <c r="R316" s="24" t="str">
        <f>IF($L316="","",VLOOKUP(Q316,LISTAS!$F$5:$G$1006,2,0))</f>
        <v/>
      </c>
      <c r="S316" s="36" t="str">
        <f t="shared" si="72"/>
        <v/>
      </c>
      <c r="T316" s="25" t="str">
        <f t="shared" si="73"/>
        <v/>
      </c>
      <c r="U316" s="25" t="str">
        <f t="shared" si="74"/>
        <v/>
      </c>
    </row>
    <row r="317" spans="2:21" ht="16.5" x14ac:dyDescent="0.3">
      <c r="B317" s="26"/>
      <c r="C317" s="22" t="str">
        <f>IF(B317="","",VLOOKUP(B317,LISTAS!$F$5:$G$1006,2,0))</f>
        <v/>
      </c>
      <c r="D317" s="35"/>
      <c r="E317" s="35"/>
      <c r="F317" s="35" t="str">
        <f t="shared" si="64"/>
        <v/>
      </c>
      <c r="G317" s="5"/>
      <c r="H317" s="48" t="str">
        <f t="shared" si="67"/>
        <v/>
      </c>
      <c r="I317" s="63" t="str">
        <f t="shared" si="68"/>
        <v/>
      </c>
      <c r="J317" s="63" t="str">
        <f t="shared" si="68"/>
        <v/>
      </c>
      <c r="K317" s="48" t="str">
        <f t="shared" si="65"/>
        <v/>
      </c>
      <c r="L317" s="69" t="str">
        <f t="shared" si="66"/>
        <v/>
      </c>
      <c r="M317" s="67" t="str">
        <f t="shared" si="69"/>
        <v/>
      </c>
      <c r="N317" s="49">
        <v>99</v>
      </c>
      <c r="O317" s="28"/>
      <c r="P317" s="47" t="str">
        <f t="shared" si="70"/>
        <v/>
      </c>
      <c r="Q317" s="24" t="str">
        <f t="shared" si="71"/>
        <v/>
      </c>
      <c r="R317" s="24" t="str">
        <f>IF($L317="","",VLOOKUP(Q317,LISTAS!$F$5:$G$1006,2,0))</f>
        <v/>
      </c>
      <c r="S317" s="36" t="str">
        <f t="shared" si="72"/>
        <v/>
      </c>
      <c r="T317" s="25" t="str">
        <f t="shared" si="73"/>
        <v/>
      </c>
      <c r="U317" s="25" t="str">
        <f t="shared" si="74"/>
        <v/>
      </c>
    </row>
    <row r="318" spans="2:21" ht="16.5" x14ac:dyDescent="0.3">
      <c r="B318" s="26"/>
      <c r="C318" s="22" t="str">
        <f>IF(B318="","",VLOOKUP(B318,LISTAS!$F$5:$G$1006,2,0))</f>
        <v/>
      </c>
      <c r="D318" s="35"/>
      <c r="E318" s="35"/>
      <c r="F318" s="35" t="str">
        <f t="shared" si="64"/>
        <v/>
      </c>
      <c r="G318" s="5"/>
      <c r="H318" s="48" t="str">
        <f t="shared" si="67"/>
        <v/>
      </c>
      <c r="I318" s="63" t="str">
        <f t="shared" si="68"/>
        <v/>
      </c>
      <c r="J318" s="63" t="str">
        <f t="shared" si="68"/>
        <v/>
      </c>
      <c r="K318" s="48" t="str">
        <f t="shared" si="65"/>
        <v/>
      </c>
      <c r="L318" s="69" t="str">
        <f t="shared" si="66"/>
        <v/>
      </c>
      <c r="M318" s="67" t="str">
        <f t="shared" si="69"/>
        <v/>
      </c>
      <c r="N318" s="49">
        <v>100</v>
      </c>
      <c r="O318" s="28"/>
      <c r="P318" s="47" t="str">
        <f t="shared" si="70"/>
        <v/>
      </c>
      <c r="Q318" s="24" t="str">
        <f t="shared" si="71"/>
        <v/>
      </c>
      <c r="R318" s="24" t="str">
        <f>IF($L318="","",VLOOKUP(Q318,LISTAS!$F$5:$G$1006,2,0))</f>
        <v/>
      </c>
      <c r="S318" s="36" t="str">
        <f t="shared" si="72"/>
        <v/>
      </c>
      <c r="T318" s="25" t="str">
        <f t="shared" si="73"/>
        <v/>
      </c>
      <c r="U318" s="25" t="str">
        <f t="shared" si="74"/>
        <v/>
      </c>
    </row>
    <row r="321" spans="1:21" ht="32.25" customHeight="1" x14ac:dyDescent="0.25">
      <c r="A321" s="2"/>
      <c r="B321" s="146" t="s">
        <v>859</v>
      </c>
      <c r="C321" s="147"/>
      <c r="D321" s="147"/>
      <c r="E321" s="147"/>
      <c r="F321" s="147"/>
      <c r="G321" s="147"/>
      <c r="H321" s="147"/>
      <c r="I321" s="147"/>
      <c r="J321" s="147"/>
      <c r="K321" s="147"/>
      <c r="L321" s="147"/>
      <c r="M321" s="147"/>
      <c r="N321" s="147"/>
      <c r="O321" s="147"/>
      <c r="P321" s="147"/>
      <c r="Q321" s="147"/>
      <c r="R321" s="147"/>
      <c r="S321" s="147"/>
      <c r="T321" s="147"/>
      <c r="U321" s="148"/>
    </row>
    <row r="322" spans="1:21" ht="20.25" customHeight="1" x14ac:dyDescent="0.25">
      <c r="A322" s="2"/>
      <c r="B322" s="149" t="s">
        <v>21</v>
      </c>
      <c r="C322" s="150"/>
      <c r="D322" s="150"/>
      <c r="E322" s="150"/>
      <c r="F322" s="151"/>
      <c r="H322" s="11"/>
      <c r="I322" s="61"/>
      <c r="J322" s="61"/>
      <c r="K322" s="12"/>
      <c r="L322" s="13"/>
      <c r="M322" s="65"/>
      <c r="N322" s="12"/>
      <c r="O322" s="14"/>
      <c r="P322" s="152" t="s">
        <v>14</v>
      </c>
      <c r="Q322" s="153"/>
      <c r="R322" s="153"/>
      <c r="S322" s="153"/>
      <c r="T322" s="153"/>
      <c r="U322" s="154"/>
    </row>
    <row r="323" spans="1:21" s="15" customFormat="1" ht="28.5" customHeight="1" x14ac:dyDescent="0.25">
      <c r="B323" s="16" t="s">
        <v>15</v>
      </c>
      <c r="C323" s="16" t="s">
        <v>1</v>
      </c>
      <c r="D323" s="16" t="s">
        <v>26</v>
      </c>
      <c r="E323" s="16" t="s">
        <v>27</v>
      </c>
      <c r="F323" s="16" t="s">
        <v>3</v>
      </c>
      <c r="G323" s="17"/>
      <c r="H323" s="18"/>
      <c r="I323" s="62"/>
      <c r="J323" s="62"/>
      <c r="K323" s="19"/>
      <c r="L323" s="20"/>
      <c r="M323" s="66"/>
      <c r="N323" s="19"/>
      <c r="O323" s="18"/>
      <c r="P323" s="21" t="s">
        <v>4</v>
      </c>
      <c r="Q323" s="29" t="s">
        <v>15</v>
      </c>
      <c r="R323" s="29" t="s">
        <v>1</v>
      </c>
      <c r="S323" s="29" t="s">
        <v>3</v>
      </c>
      <c r="T323" s="21" t="s">
        <v>16</v>
      </c>
      <c r="U323" s="21" t="s">
        <v>17</v>
      </c>
    </row>
    <row r="324" spans="1:21" s="5" customFormat="1" ht="18.75" customHeight="1" x14ac:dyDescent="0.25">
      <c r="B324" s="144"/>
      <c r="C324" s="22" t="str">
        <f>IF(B324="","",VLOOKUP(B324,LISTAS!$F$5:$G$1006,2,0))</f>
        <v/>
      </c>
      <c r="D324" s="35"/>
      <c r="E324" s="35"/>
      <c r="F324" s="35" t="str">
        <f t="shared" ref="F324:F387" si="75">IF(D324="",IF(E324="","",SUM(D324:E324)),SUM(D324:E324))</f>
        <v/>
      </c>
      <c r="H324" s="48" t="str">
        <f>IF(F324="","",F324+(ROW(F324)/1000))</f>
        <v/>
      </c>
      <c r="I324" s="63" t="str">
        <f>IF($L324="","",IF(B324="","",B324))</f>
        <v/>
      </c>
      <c r="J324" s="63" t="str">
        <f>IF($L324="","",IF(C324="","",C324))</f>
        <v/>
      </c>
      <c r="K324" s="48" t="str">
        <f t="shared" ref="K324:K387" si="76">IF($L324="","",F324)</f>
        <v/>
      </c>
      <c r="L324" s="69" t="str">
        <f t="shared" ref="L324:L387" si="77">H324</f>
        <v/>
      </c>
      <c r="M324" s="67" t="str">
        <f>IF(L324="","",LARGE($L$324:$L$423,N324))</f>
        <v/>
      </c>
      <c r="N324" s="49">
        <v>1</v>
      </c>
      <c r="O324" s="23"/>
      <c r="P324" s="47" t="str">
        <f>IF(S324&lt;&gt;"",_xlfn.RANK.EQ(S324,$S$324:$S$423,0),"")</f>
        <v/>
      </c>
      <c r="Q324" s="24" t="str">
        <f>IF($L324="","",VLOOKUP(M324,$H$324:$K$423,2,0))</f>
        <v/>
      </c>
      <c r="R324" s="24" t="str">
        <f>IF($L324="","",VLOOKUP(Q324,LISTAS!$F$5:$G$1006,2,0))</f>
        <v/>
      </c>
      <c r="S324" s="36" t="str">
        <f>IF($L324="","",VLOOKUP(M324,$H$324:$K$423,4,0))</f>
        <v/>
      </c>
      <c r="T324" s="25" t="str">
        <f>IF($P324="","",IF(S324=$U$5,"",IF($P324=1,400,IF($P324=2,340,IF($P324=3,300,IF($P324=4,280,IF($P324=5,270,IF($P324=6,260,IF($P324=7,250,IF($P324=8,240,IF($P324=9,200,IF($P324=10,200,IF($P324=11,200,IF($P324=12,200,IF($P324=13,200,IF($P324=14,200,IF($P324=15,200,IF($P324=16,200,IF($P324&gt;16,"","")))))))))))))))))))</f>
        <v/>
      </c>
      <c r="U324" s="25" t="str">
        <f>IF(P324="","",IF($S$5="NÃO","",IF(S324=$U$5,"",IF(P324=1,400,IF(P324=2,340,IF(P324=3,300,IF(P324=4,280,IF(P324=5,270,IF(P324=6,260,IF(P324=7,250,IF(P324=8,240,IF(P324=9,200,IF(P324=10,200,IF(P324=11,200,IF(P324=12,200,IF(P324=13,200,IF(P324=14,200,IF(P324=15,200,IF(P324=16,200,IF(P324&gt;16,"",""))))))))))))))))))))</f>
        <v/>
      </c>
    </row>
    <row r="325" spans="1:21" s="5" customFormat="1" ht="18.75" customHeight="1" x14ac:dyDescent="0.25">
      <c r="B325" s="26"/>
      <c r="C325" s="22" t="str">
        <f>IF(B325="","",VLOOKUP(B325,LISTAS!$F$5:$G$1006,2,0))</f>
        <v/>
      </c>
      <c r="D325" s="35"/>
      <c r="E325" s="35"/>
      <c r="F325" s="35" t="str">
        <f t="shared" si="75"/>
        <v/>
      </c>
      <c r="H325" s="48" t="str">
        <f t="shared" ref="H325:H388" si="78">IF(F325="","",F325+(ROW(F325)/1000))</f>
        <v/>
      </c>
      <c r="I325" s="63" t="str">
        <f t="shared" ref="I325:J388" si="79">IF($L325="","",IF(B325="","",B325))</f>
        <v/>
      </c>
      <c r="J325" s="63" t="str">
        <f t="shared" si="79"/>
        <v/>
      </c>
      <c r="K325" s="48" t="str">
        <f t="shared" si="76"/>
        <v/>
      </c>
      <c r="L325" s="69" t="str">
        <f t="shared" si="77"/>
        <v/>
      </c>
      <c r="M325" s="67" t="str">
        <f t="shared" ref="M325:M388" si="80">IF(L325="","",LARGE($L$324:$L$423,N325))</f>
        <v/>
      </c>
      <c r="N325" s="49">
        <v>2</v>
      </c>
      <c r="O325" s="27"/>
      <c r="P325" s="47" t="str">
        <f t="shared" ref="P325:P388" si="81">IF(S325&lt;&gt;"",_xlfn.RANK.EQ(S325,$S$324:$S$423,0),"")</f>
        <v/>
      </c>
      <c r="Q325" s="24" t="str">
        <f t="shared" ref="Q325:Q388" si="82">IF($L325="","",VLOOKUP(M325,$H$324:$K$423,2,0))</f>
        <v/>
      </c>
      <c r="R325" s="24" t="str">
        <f>IF($L325="","",VLOOKUP(Q325,LISTAS!$F$5:$G$1006,2,0))</f>
        <v/>
      </c>
      <c r="S325" s="36" t="str">
        <f t="shared" ref="S325:S388" si="83">IF($L325="","",VLOOKUP(M325,$H$324:$K$423,4,0))</f>
        <v/>
      </c>
      <c r="T325" s="25" t="str">
        <f t="shared" ref="T325:T388" si="84">IF($P325="","",IF(S325=$U$5,"",IF($P325=1,400,IF($P325=2,340,IF($P325=3,300,IF($P325=4,280,IF($P325=5,270,IF($P325=6,260,IF($P325=7,250,IF($P325=8,240,IF($P325=9,200,IF($P325=10,200,IF($P325=11,200,IF($P325=12,200,IF($P325=13,200,IF($P325=14,200,IF($P325=15,200,IF($P325=16,200,IF($P325&gt;16,"","")))))))))))))))))))</f>
        <v/>
      </c>
      <c r="U325" s="25" t="str">
        <f t="shared" ref="U325:U388" si="85">IF(P325="","",IF($S$5="NÃO","",IF(S325=$U$5,"",IF(P325=1,400,IF(P325=2,340,IF(P325=3,300,IF(P325=4,280,IF(P325=5,270,IF(P325=6,260,IF(P325=7,250,IF(P325=8,240,IF(P325=9,200,IF(P325=10,200,IF(P325=11,200,IF(P325=12,200,IF(P325=13,200,IF(P325=14,200,IF(P325=15,200,IF(P325=16,200,IF(P325&gt;16,"",""))))))))))))))))))))</f>
        <v/>
      </c>
    </row>
    <row r="326" spans="1:21" s="5" customFormat="1" ht="18.75" customHeight="1" x14ac:dyDescent="0.3">
      <c r="B326" s="26"/>
      <c r="C326" s="22" t="str">
        <f>IF(B326="","",VLOOKUP(B326,LISTAS!$F$5:$G$1006,2,0))</f>
        <v/>
      </c>
      <c r="D326" s="35"/>
      <c r="E326" s="35"/>
      <c r="F326" s="35" t="str">
        <f t="shared" si="75"/>
        <v/>
      </c>
      <c r="H326" s="48" t="str">
        <f t="shared" si="78"/>
        <v/>
      </c>
      <c r="I326" s="63" t="str">
        <f t="shared" si="79"/>
        <v/>
      </c>
      <c r="J326" s="63" t="str">
        <f t="shared" si="79"/>
        <v/>
      </c>
      <c r="K326" s="48" t="str">
        <f t="shared" si="76"/>
        <v/>
      </c>
      <c r="L326" s="69" t="str">
        <f t="shared" si="77"/>
        <v/>
      </c>
      <c r="M326" s="67" t="str">
        <f t="shared" si="80"/>
        <v/>
      </c>
      <c r="N326" s="49">
        <v>3</v>
      </c>
      <c r="O326" s="28"/>
      <c r="P326" s="47" t="str">
        <f t="shared" si="81"/>
        <v/>
      </c>
      <c r="Q326" s="24" t="str">
        <f t="shared" si="82"/>
        <v/>
      </c>
      <c r="R326" s="24" t="str">
        <f>IF($L326="","",VLOOKUP(Q326,LISTAS!$F$5:$G$1006,2,0))</f>
        <v/>
      </c>
      <c r="S326" s="36" t="str">
        <f t="shared" si="83"/>
        <v/>
      </c>
      <c r="T326" s="25" t="str">
        <f t="shared" si="84"/>
        <v/>
      </c>
      <c r="U326" s="25" t="str">
        <f t="shared" si="85"/>
        <v/>
      </c>
    </row>
    <row r="327" spans="1:21" s="5" customFormat="1" ht="18.75" customHeight="1" x14ac:dyDescent="0.3">
      <c r="B327" s="26"/>
      <c r="C327" s="22" t="str">
        <f>IF(B327="","",VLOOKUP(B327,LISTAS!$F$5:$G$1006,2,0))</f>
        <v/>
      </c>
      <c r="D327" s="35"/>
      <c r="E327" s="35"/>
      <c r="F327" s="35" t="str">
        <f t="shared" si="75"/>
        <v/>
      </c>
      <c r="H327" s="48" t="str">
        <f t="shared" si="78"/>
        <v/>
      </c>
      <c r="I327" s="63" t="str">
        <f t="shared" si="79"/>
        <v/>
      </c>
      <c r="J327" s="63" t="str">
        <f t="shared" si="79"/>
        <v/>
      </c>
      <c r="K327" s="48" t="str">
        <f t="shared" si="76"/>
        <v/>
      </c>
      <c r="L327" s="69" t="str">
        <f t="shared" si="77"/>
        <v/>
      </c>
      <c r="M327" s="67" t="str">
        <f t="shared" si="80"/>
        <v/>
      </c>
      <c r="N327" s="49">
        <v>4</v>
      </c>
      <c r="O327" s="28"/>
      <c r="P327" s="47" t="str">
        <f t="shared" si="81"/>
        <v/>
      </c>
      <c r="Q327" s="24" t="str">
        <f t="shared" si="82"/>
        <v/>
      </c>
      <c r="R327" s="24" t="str">
        <f>IF($L327="","",VLOOKUP(Q327,LISTAS!$F$5:$G$1006,2,0))</f>
        <v/>
      </c>
      <c r="S327" s="36" t="str">
        <f t="shared" si="83"/>
        <v/>
      </c>
      <c r="T327" s="25" t="str">
        <f t="shared" si="84"/>
        <v/>
      </c>
      <c r="U327" s="25" t="str">
        <f t="shared" si="85"/>
        <v/>
      </c>
    </row>
    <row r="328" spans="1:21" s="5" customFormat="1" ht="18.75" customHeight="1" x14ac:dyDescent="0.3">
      <c r="B328" s="26"/>
      <c r="C328" s="22" t="str">
        <f>IF(B328="","",VLOOKUP(B328,LISTAS!$F$5:$G$1006,2,0))</f>
        <v/>
      </c>
      <c r="D328" s="35"/>
      <c r="E328" s="35"/>
      <c r="F328" s="35" t="str">
        <f t="shared" si="75"/>
        <v/>
      </c>
      <c r="H328" s="48" t="str">
        <f t="shared" si="78"/>
        <v/>
      </c>
      <c r="I328" s="63" t="str">
        <f t="shared" si="79"/>
        <v/>
      </c>
      <c r="J328" s="63" t="str">
        <f t="shared" si="79"/>
        <v/>
      </c>
      <c r="K328" s="48" t="str">
        <f t="shared" si="76"/>
        <v/>
      </c>
      <c r="L328" s="69" t="str">
        <f t="shared" si="77"/>
        <v/>
      </c>
      <c r="M328" s="67" t="str">
        <f t="shared" si="80"/>
        <v/>
      </c>
      <c r="N328" s="49">
        <v>5</v>
      </c>
      <c r="O328" s="28"/>
      <c r="P328" s="47" t="str">
        <f t="shared" si="81"/>
        <v/>
      </c>
      <c r="Q328" s="24" t="str">
        <f t="shared" si="82"/>
        <v/>
      </c>
      <c r="R328" s="24" t="str">
        <f>IF($L328="","",VLOOKUP(Q328,LISTAS!$F$5:$G$1006,2,0))</f>
        <v/>
      </c>
      <c r="S328" s="36" t="str">
        <f t="shared" si="83"/>
        <v/>
      </c>
      <c r="T328" s="25" t="str">
        <f t="shared" si="84"/>
        <v/>
      </c>
      <c r="U328" s="25" t="str">
        <f t="shared" si="85"/>
        <v/>
      </c>
    </row>
    <row r="329" spans="1:21" s="5" customFormat="1" ht="18.75" customHeight="1" x14ac:dyDescent="0.3">
      <c r="B329" s="26"/>
      <c r="C329" s="22" t="str">
        <f>IF(B329="","",VLOOKUP(B329,LISTAS!$F$5:$G$1006,2,0))</f>
        <v/>
      </c>
      <c r="D329" s="35"/>
      <c r="E329" s="35"/>
      <c r="F329" s="35" t="str">
        <f t="shared" si="75"/>
        <v/>
      </c>
      <c r="H329" s="48" t="str">
        <f t="shared" si="78"/>
        <v/>
      </c>
      <c r="I329" s="63" t="str">
        <f t="shared" si="79"/>
        <v/>
      </c>
      <c r="J329" s="63" t="str">
        <f t="shared" si="79"/>
        <v/>
      </c>
      <c r="K329" s="48" t="str">
        <f t="shared" si="76"/>
        <v/>
      </c>
      <c r="L329" s="69" t="str">
        <f t="shared" si="77"/>
        <v/>
      </c>
      <c r="M329" s="67" t="str">
        <f t="shared" si="80"/>
        <v/>
      </c>
      <c r="N329" s="49">
        <v>6</v>
      </c>
      <c r="O329" s="28"/>
      <c r="P329" s="47" t="str">
        <f t="shared" si="81"/>
        <v/>
      </c>
      <c r="Q329" s="24" t="str">
        <f t="shared" si="82"/>
        <v/>
      </c>
      <c r="R329" s="24" t="str">
        <f>IF($L329="","",VLOOKUP(Q329,LISTAS!$F$5:$G$1006,2,0))</f>
        <v/>
      </c>
      <c r="S329" s="36" t="str">
        <f t="shared" si="83"/>
        <v/>
      </c>
      <c r="T329" s="25" t="str">
        <f t="shared" si="84"/>
        <v/>
      </c>
      <c r="U329" s="25" t="str">
        <f t="shared" si="85"/>
        <v/>
      </c>
    </row>
    <row r="330" spans="1:21" s="5" customFormat="1" ht="18.75" customHeight="1" x14ac:dyDescent="0.3">
      <c r="B330" s="26"/>
      <c r="C330" s="22" t="str">
        <f>IF(B330="","",VLOOKUP(B330,LISTAS!$F$5:$G$1006,2,0))</f>
        <v/>
      </c>
      <c r="D330" s="35"/>
      <c r="E330" s="35"/>
      <c r="F330" s="35" t="str">
        <f t="shared" si="75"/>
        <v/>
      </c>
      <c r="H330" s="48" t="str">
        <f t="shared" si="78"/>
        <v/>
      </c>
      <c r="I330" s="63" t="str">
        <f t="shared" si="79"/>
        <v/>
      </c>
      <c r="J330" s="63" t="str">
        <f t="shared" si="79"/>
        <v/>
      </c>
      <c r="K330" s="48" t="str">
        <f t="shared" si="76"/>
        <v/>
      </c>
      <c r="L330" s="69" t="str">
        <f t="shared" si="77"/>
        <v/>
      </c>
      <c r="M330" s="67" t="str">
        <f t="shared" si="80"/>
        <v/>
      </c>
      <c r="N330" s="49">
        <v>7</v>
      </c>
      <c r="O330" s="28"/>
      <c r="P330" s="47" t="str">
        <f t="shared" si="81"/>
        <v/>
      </c>
      <c r="Q330" s="24" t="str">
        <f t="shared" si="82"/>
        <v/>
      </c>
      <c r="R330" s="24" t="str">
        <f>IF($L330="","",VLOOKUP(Q330,LISTAS!$F$5:$G$1006,2,0))</f>
        <v/>
      </c>
      <c r="S330" s="36" t="str">
        <f t="shared" si="83"/>
        <v/>
      </c>
      <c r="T330" s="25" t="str">
        <f t="shared" si="84"/>
        <v/>
      </c>
      <c r="U330" s="25" t="str">
        <f t="shared" si="85"/>
        <v/>
      </c>
    </row>
    <row r="331" spans="1:21" s="5" customFormat="1" ht="18.75" customHeight="1" x14ac:dyDescent="0.3">
      <c r="B331" s="22"/>
      <c r="C331" s="22" t="str">
        <f>IF(B331="","",VLOOKUP(B331,LISTAS!$F$5:$G$1006,2,0))</f>
        <v/>
      </c>
      <c r="D331" s="35"/>
      <c r="E331" s="35"/>
      <c r="F331" s="35" t="str">
        <f t="shared" si="75"/>
        <v/>
      </c>
      <c r="H331" s="48" t="str">
        <f t="shared" si="78"/>
        <v/>
      </c>
      <c r="I331" s="63" t="str">
        <f t="shared" si="79"/>
        <v/>
      </c>
      <c r="J331" s="63" t="str">
        <f t="shared" si="79"/>
        <v/>
      </c>
      <c r="K331" s="48" t="str">
        <f t="shared" si="76"/>
        <v/>
      </c>
      <c r="L331" s="69" t="str">
        <f t="shared" si="77"/>
        <v/>
      </c>
      <c r="M331" s="67" t="str">
        <f t="shared" si="80"/>
        <v/>
      </c>
      <c r="N331" s="49">
        <v>8</v>
      </c>
      <c r="O331" s="28"/>
      <c r="P331" s="47" t="str">
        <f t="shared" si="81"/>
        <v/>
      </c>
      <c r="Q331" s="24" t="str">
        <f t="shared" si="82"/>
        <v/>
      </c>
      <c r="R331" s="24" t="str">
        <f>IF($L331="","",VLOOKUP(Q331,LISTAS!$F$5:$G$1006,2,0))</f>
        <v/>
      </c>
      <c r="S331" s="36" t="str">
        <f t="shared" si="83"/>
        <v/>
      </c>
      <c r="T331" s="25" t="str">
        <f t="shared" si="84"/>
        <v/>
      </c>
      <c r="U331" s="25" t="str">
        <f t="shared" si="85"/>
        <v/>
      </c>
    </row>
    <row r="332" spans="1:21" s="5" customFormat="1" ht="18.75" customHeight="1" x14ac:dyDescent="0.3">
      <c r="B332" s="26"/>
      <c r="C332" s="22" t="str">
        <f>IF(B332="","",VLOOKUP(B332,LISTAS!$F$5:$G$1006,2,0))</f>
        <v/>
      </c>
      <c r="D332" s="35"/>
      <c r="E332" s="35"/>
      <c r="F332" s="35" t="str">
        <f t="shared" si="75"/>
        <v/>
      </c>
      <c r="H332" s="48" t="str">
        <f t="shared" si="78"/>
        <v/>
      </c>
      <c r="I332" s="63" t="str">
        <f t="shared" si="79"/>
        <v/>
      </c>
      <c r="J332" s="63" t="str">
        <f t="shared" si="79"/>
        <v/>
      </c>
      <c r="K332" s="48" t="str">
        <f t="shared" si="76"/>
        <v/>
      </c>
      <c r="L332" s="69" t="str">
        <f t="shared" si="77"/>
        <v/>
      </c>
      <c r="M332" s="67" t="str">
        <f t="shared" si="80"/>
        <v/>
      </c>
      <c r="N332" s="49">
        <v>9</v>
      </c>
      <c r="O332" s="28"/>
      <c r="P332" s="47" t="str">
        <f t="shared" si="81"/>
        <v/>
      </c>
      <c r="Q332" s="24" t="str">
        <f t="shared" si="82"/>
        <v/>
      </c>
      <c r="R332" s="24" t="str">
        <f>IF($L332="","",VLOOKUP(Q332,LISTAS!$F$5:$G$1006,2,0))</f>
        <v/>
      </c>
      <c r="S332" s="36" t="str">
        <f t="shared" si="83"/>
        <v/>
      </c>
      <c r="T332" s="25" t="str">
        <f t="shared" si="84"/>
        <v/>
      </c>
      <c r="U332" s="25" t="str">
        <f t="shared" si="85"/>
        <v/>
      </c>
    </row>
    <row r="333" spans="1:21" s="5" customFormat="1" ht="18.75" customHeight="1" x14ac:dyDescent="0.3">
      <c r="B333" s="26"/>
      <c r="C333" s="22" t="str">
        <f>IF(B333="","",VLOOKUP(B333,LISTAS!$F$5:$G$1006,2,0))</f>
        <v/>
      </c>
      <c r="D333" s="35"/>
      <c r="E333" s="35"/>
      <c r="F333" s="35" t="str">
        <f t="shared" si="75"/>
        <v/>
      </c>
      <c r="H333" s="48" t="str">
        <f t="shared" si="78"/>
        <v/>
      </c>
      <c r="I333" s="63" t="str">
        <f t="shared" si="79"/>
        <v/>
      </c>
      <c r="J333" s="63" t="str">
        <f t="shared" si="79"/>
        <v/>
      </c>
      <c r="K333" s="48" t="str">
        <f t="shared" si="76"/>
        <v/>
      </c>
      <c r="L333" s="69" t="str">
        <f t="shared" si="77"/>
        <v/>
      </c>
      <c r="M333" s="67" t="str">
        <f t="shared" si="80"/>
        <v/>
      </c>
      <c r="N333" s="49">
        <v>10</v>
      </c>
      <c r="O333" s="28"/>
      <c r="P333" s="47" t="str">
        <f t="shared" si="81"/>
        <v/>
      </c>
      <c r="Q333" s="24" t="str">
        <f t="shared" si="82"/>
        <v/>
      </c>
      <c r="R333" s="24" t="str">
        <f>IF($L333="","",VLOOKUP(Q333,LISTAS!$F$5:$G$1006,2,0))</f>
        <v/>
      </c>
      <c r="S333" s="36" t="str">
        <f t="shared" si="83"/>
        <v/>
      </c>
      <c r="T333" s="25" t="str">
        <f t="shared" si="84"/>
        <v/>
      </c>
      <c r="U333" s="25" t="str">
        <f t="shared" si="85"/>
        <v/>
      </c>
    </row>
    <row r="334" spans="1:21" s="5" customFormat="1" ht="18.75" customHeight="1" x14ac:dyDescent="0.3">
      <c r="B334" s="26"/>
      <c r="C334" s="22" t="str">
        <f>IF(B334="","",VLOOKUP(B334,LISTAS!$F$5:$G$1006,2,0))</f>
        <v/>
      </c>
      <c r="D334" s="35"/>
      <c r="E334" s="35"/>
      <c r="F334" s="35" t="str">
        <f t="shared" si="75"/>
        <v/>
      </c>
      <c r="H334" s="48" t="str">
        <f t="shared" si="78"/>
        <v/>
      </c>
      <c r="I334" s="63" t="str">
        <f t="shared" si="79"/>
        <v/>
      </c>
      <c r="J334" s="63" t="str">
        <f t="shared" si="79"/>
        <v/>
      </c>
      <c r="K334" s="48" t="str">
        <f t="shared" si="76"/>
        <v/>
      </c>
      <c r="L334" s="69" t="str">
        <f t="shared" si="77"/>
        <v/>
      </c>
      <c r="M334" s="67" t="str">
        <f t="shared" si="80"/>
        <v/>
      </c>
      <c r="N334" s="49">
        <v>11</v>
      </c>
      <c r="O334" s="28"/>
      <c r="P334" s="47" t="str">
        <f t="shared" si="81"/>
        <v/>
      </c>
      <c r="Q334" s="24" t="str">
        <f t="shared" si="82"/>
        <v/>
      </c>
      <c r="R334" s="24" t="str">
        <f>IF($L334="","",VLOOKUP(Q334,LISTAS!$F$5:$G$1006,2,0))</f>
        <v/>
      </c>
      <c r="S334" s="36" t="str">
        <f t="shared" si="83"/>
        <v/>
      </c>
      <c r="T334" s="25" t="str">
        <f t="shared" si="84"/>
        <v/>
      </c>
      <c r="U334" s="25" t="str">
        <f t="shared" si="85"/>
        <v/>
      </c>
    </row>
    <row r="335" spans="1:21" s="5" customFormat="1" ht="18.75" customHeight="1" x14ac:dyDescent="0.3">
      <c r="B335" s="26"/>
      <c r="C335" s="22" t="str">
        <f>IF(B335="","",VLOOKUP(B335,LISTAS!$F$5:$G$1006,2,0))</f>
        <v/>
      </c>
      <c r="D335" s="35"/>
      <c r="E335" s="35"/>
      <c r="F335" s="35" t="str">
        <f t="shared" si="75"/>
        <v/>
      </c>
      <c r="H335" s="48" t="str">
        <f t="shared" si="78"/>
        <v/>
      </c>
      <c r="I335" s="63" t="str">
        <f t="shared" si="79"/>
        <v/>
      </c>
      <c r="J335" s="63" t="str">
        <f t="shared" si="79"/>
        <v/>
      </c>
      <c r="K335" s="48" t="str">
        <f t="shared" si="76"/>
        <v/>
      </c>
      <c r="L335" s="69" t="str">
        <f t="shared" si="77"/>
        <v/>
      </c>
      <c r="M335" s="67" t="str">
        <f t="shared" si="80"/>
        <v/>
      </c>
      <c r="N335" s="49">
        <v>12</v>
      </c>
      <c r="O335" s="28"/>
      <c r="P335" s="47" t="str">
        <f t="shared" si="81"/>
        <v/>
      </c>
      <c r="Q335" s="24" t="str">
        <f t="shared" si="82"/>
        <v/>
      </c>
      <c r="R335" s="24" t="str">
        <f>IF($L335="","",VLOOKUP(Q335,LISTAS!$F$5:$G$1006,2,0))</f>
        <v/>
      </c>
      <c r="S335" s="36" t="str">
        <f t="shared" si="83"/>
        <v/>
      </c>
      <c r="T335" s="25" t="str">
        <f t="shared" si="84"/>
        <v/>
      </c>
      <c r="U335" s="25" t="str">
        <f t="shared" si="85"/>
        <v/>
      </c>
    </row>
    <row r="336" spans="1:21" s="5" customFormat="1" ht="18.75" customHeight="1" x14ac:dyDescent="0.3">
      <c r="B336" s="26"/>
      <c r="C336" s="22" t="str">
        <f>IF(B336="","",VLOOKUP(B336,LISTAS!$F$5:$G$1006,2,0))</f>
        <v/>
      </c>
      <c r="D336" s="35"/>
      <c r="E336" s="35"/>
      <c r="F336" s="35" t="str">
        <f t="shared" si="75"/>
        <v/>
      </c>
      <c r="H336" s="48" t="str">
        <f t="shared" si="78"/>
        <v/>
      </c>
      <c r="I336" s="63" t="str">
        <f t="shared" si="79"/>
        <v/>
      </c>
      <c r="J336" s="63" t="str">
        <f t="shared" si="79"/>
        <v/>
      </c>
      <c r="K336" s="48" t="str">
        <f t="shared" si="76"/>
        <v/>
      </c>
      <c r="L336" s="69" t="str">
        <f t="shared" si="77"/>
        <v/>
      </c>
      <c r="M336" s="67" t="str">
        <f t="shared" si="80"/>
        <v/>
      </c>
      <c r="N336" s="49">
        <v>13</v>
      </c>
      <c r="O336" s="28"/>
      <c r="P336" s="47" t="str">
        <f t="shared" si="81"/>
        <v/>
      </c>
      <c r="Q336" s="24" t="str">
        <f t="shared" si="82"/>
        <v/>
      </c>
      <c r="R336" s="24" t="str">
        <f>IF($L336="","",VLOOKUP(Q336,LISTAS!$F$5:$G$1006,2,0))</f>
        <v/>
      </c>
      <c r="S336" s="36" t="str">
        <f t="shared" si="83"/>
        <v/>
      </c>
      <c r="T336" s="25" t="str">
        <f t="shared" si="84"/>
        <v/>
      </c>
      <c r="U336" s="25" t="str">
        <f t="shared" si="85"/>
        <v/>
      </c>
    </row>
    <row r="337" spans="2:21" s="5" customFormat="1" ht="18.75" customHeight="1" x14ac:dyDescent="0.3">
      <c r="B337" s="26"/>
      <c r="C337" s="22" t="str">
        <f>IF(B337="","",VLOOKUP(B337,LISTAS!$F$5:$G$1006,2,0))</f>
        <v/>
      </c>
      <c r="D337" s="35"/>
      <c r="E337" s="35"/>
      <c r="F337" s="35" t="str">
        <f t="shared" si="75"/>
        <v/>
      </c>
      <c r="H337" s="48" t="str">
        <f t="shared" si="78"/>
        <v/>
      </c>
      <c r="I337" s="63" t="str">
        <f t="shared" si="79"/>
        <v/>
      </c>
      <c r="J337" s="63" t="str">
        <f t="shared" si="79"/>
        <v/>
      </c>
      <c r="K337" s="48" t="str">
        <f t="shared" si="76"/>
        <v/>
      </c>
      <c r="L337" s="69" t="str">
        <f t="shared" si="77"/>
        <v/>
      </c>
      <c r="M337" s="67" t="str">
        <f t="shared" si="80"/>
        <v/>
      </c>
      <c r="N337" s="49">
        <v>14</v>
      </c>
      <c r="O337" s="28"/>
      <c r="P337" s="47" t="str">
        <f t="shared" si="81"/>
        <v/>
      </c>
      <c r="Q337" s="24" t="str">
        <f t="shared" si="82"/>
        <v/>
      </c>
      <c r="R337" s="24" t="str">
        <f>IF($L337="","",VLOOKUP(Q337,LISTAS!$F$5:$G$1006,2,0))</f>
        <v/>
      </c>
      <c r="S337" s="36" t="str">
        <f t="shared" si="83"/>
        <v/>
      </c>
      <c r="T337" s="25" t="str">
        <f t="shared" si="84"/>
        <v/>
      </c>
      <c r="U337" s="25" t="str">
        <f t="shared" si="85"/>
        <v/>
      </c>
    </row>
    <row r="338" spans="2:21" s="5" customFormat="1" ht="18.75" customHeight="1" x14ac:dyDescent="0.3">
      <c r="B338" s="26"/>
      <c r="C338" s="22" t="str">
        <f>IF(B338="","",VLOOKUP(B338,LISTAS!$F$5:$G$1006,2,0))</f>
        <v/>
      </c>
      <c r="D338" s="35"/>
      <c r="E338" s="35"/>
      <c r="F338" s="35" t="str">
        <f t="shared" si="75"/>
        <v/>
      </c>
      <c r="H338" s="48" t="str">
        <f t="shared" si="78"/>
        <v/>
      </c>
      <c r="I338" s="63" t="str">
        <f t="shared" si="79"/>
        <v/>
      </c>
      <c r="J338" s="63" t="str">
        <f t="shared" si="79"/>
        <v/>
      </c>
      <c r="K338" s="48" t="str">
        <f t="shared" si="76"/>
        <v/>
      </c>
      <c r="L338" s="69" t="str">
        <f t="shared" si="77"/>
        <v/>
      </c>
      <c r="M338" s="67" t="str">
        <f t="shared" si="80"/>
        <v/>
      </c>
      <c r="N338" s="49">
        <v>15</v>
      </c>
      <c r="O338" s="28"/>
      <c r="P338" s="47" t="str">
        <f t="shared" si="81"/>
        <v/>
      </c>
      <c r="Q338" s="24" t="str">
        <f t="shared" si="82"/>
        <v/>
      </c>
      <c r="R338" s="24" t="str">
        <f>IF($L338="","",VLOOKUP(Q338,LISTAS!$F$5:$G$1006,2,0))</f>
        <v/>
      </c>
      <c r="S338" s="36" t="str">
        <f t="shared" si="83"/>
        <v/>
      </c>
      <c r="T338" s="25" t="str">
        <f t="shared" si="84"/>
        <v/>
      </c>
      <c r="U338" s="25" t="str">
        <f t="shared" si="85"/>
        <v/>
      </c>
    </row>
    <row r="339" spans="2:21" s="5" customFormat="1" ht="18.75" customHeight="1" x14ac:dyDescent="0.3">
      <c r="B339" s="26"/>
      <c r="C339" s="22" t="str">
        <f>IF(B339="","",VLOOKUP(B339,LISTAS!$F$5:$G$1006,2,0))</f>
        <v/>
      </c>
      <c r="D339" s="35"/>
      <c r="E339" s="35"/>
      <c r="F339" s="35" t="str">
        <f t="shared" si="75"/>
        <v/>
      </c>
      <c r="H339" s="48" t="str">
        <f t="shared" si="78"/>
        <v/>
      </c>
      <c r="I339" s="63" t="str">
        <f t="shared" si="79"/>
        <v/>
      </c>
      <c r="J339" s="63" t="str">
        <f t="shared" si="79"/>
        <v/>
      </c>
      <c r="K339" s="48" t="str">
        <f t="shared" si="76"/>
        <v/>
      </c>
      <c r="L339" s="69" t="str">
        <f t="shared" si="77"/>
        <v/>
      </c>
      <c r="M339" s="67" t="str">
        <f t="shared" si="80"/>
        <v/>
      </c>
      <c r="N339" s="49">
        <v>16</v>
      </c>
      <c r="O339" s="28"/>
      <c r="P339" s="47" t="str">
        <f t="shared" si="81"/>
        <v/>
      </c>
      <c r="Q339" s="24" t="str">
        <f t="shared" si="82"/>
        <v/>
      </c>
      <c r="R339" s="24" t="str">
        <f>IF($L339="","",VLOOKUP(Q339,LISTAS!$F$5:$G$1006,2,0))</f>
        <v/>
      </c>
      <c r="S339" s="36" t="str">
        <f t="shared" si="83"/>
        <v/>
      </c>
      <c r="T339" s="25" t="str">
        <f t="shared" si="84"/>
        <v/>
      </c>
      <c r="U339" s="25" t="str">
        <f t="shared" si="85"/>
        <v/>
      </c>
    </row>
    <row r="340" spans="2:21" s="5" customFormat="1" ht="18.75" customHeight="1" x14ac:dyDescent="0.3">
      <c r="B340" s="22"/>
      <c r="C340" s="22" t="str">
        <f>IF(B340="","",VLOOKUP(B340,LISTAS!$F$5:$G$1006,2,0))</f>
        <v/>
      </c>
      <c r="D340" s="35"/>
      <c r="E340" s="35"/>
      <c r="F340" s="35" t="str">
        <f t="shared" si="75"/>
        <v/>
      </c>
      <c r="H340" s="48" t="str">
        <f t="shared" si="78"/>
        <v/>
      </c>
      <c r="I340" s="63" t="str">
        <f t="shared" si="79"/>
        <v/>
      </c>
      <c r="J340" s="63" t="str">
        <f t="shared" si="79"/>
        <v/>
      </c>
      <c r="K340" s="48" t="str">
        <f t="shared" si="76"/>
        <v/>
      </c>
      <c r="L340" s="69" t="str">
        <f t="shared" si="77"/>
        <v/>
      </c>
      <c r="M340" s="67" t="str">
        <f t="shared" si="80"/>
        <v/>
      </c>
      <c r="N340" s="49">
        <v>17</v>
      </c>
      <c r="O340" s="28"/>
      <c r="P340" s="47" t="str">
        <f t="shared" si="81"/>
        <v/>
      </c>
      <c r="Q340" s="24" t="str">
        <f t="shared" si="82"/>
        <v/>
      </c>
      <c r="R340" s="24" t="str">
        <f>IF($L340="","",VLOOKUP(Q340,LISTAS!$F$5:$G$1006,2,0))</f>
        <v/>
      </c>
      <c r="S340" s="36" t="str">
        <f t="shared" si="83"/>
        <v/>
      </c>
      <c r="T340" s="25" t="str">
        <f t="shared" si="84"/>
        <v/>
      </c>
      <c r="U340" s="25" t="str">
        <f t="shared" si="85"/>
        <v/>
      </c>
    </row>
    <row r="341" spans="2:21" s="5" customFormat="1" ht="18.75" customHeight="1" x14ac:dyDescent="0.3">
      <c r="B341" s="26"/>
      <c r="C341" s="22" t="str">
        <f>IF(B341="","",VLOOKUP(B341,LISTAS!$F$5:$G$1006,2,0))</f>
        <v/>
      </c>
      <c r="D341" s="35"/>
      <c r="E341" s="35"/>
      <c r="F341" s="35" t="str">
        <f t="shared" si="75"/>
        <v/>
      </c>
      <c r="H341" s="48" t="str">
        <f t="shared" si="78"/>
        <v/>
      </c>
      <c r="I341" s="63" t="str">
        <f t="shared" si="79"/>
        <v/>
      </c>
      <c r="J341" s="63" t="str">
        <f t="shared" si="79"/>
        <v/>
      </c>
      <c r="K341" s="48" t="str">
        <f t="shared" si="76"/>
        <v/>
      </c>
      <c r="L341" s="69" t="str">
        <f t="shared" si="77"/>
        <v/>
      </c>
      <c r="M341" s="67" t="str">
        <f t="shared" si="80"/>
        <v/>
      </c>
      <c r="N341" s="49">
        <v>18</v>
      </c>
      <c r="O341" s="28"/>
      <c r="P341" s="47" t="str">
        <f t="shared" si="81"/>
        <v/>
      </c>
      <c r="Q341" s="24" t="str">
        <f t="shared" si="82"/>
        <v/>
      </c>
      <c r="R341" s="24" t="str">
        <f>IF($L341="","",VLOOKUP(Q341,LISTAS!$F$5:$G$1006,2,0))</f>
        <v/>
      </c>
      <c r="S341" s="36" t="str">
        <f t="shared" si="83"/>
        <v/>
      </c>
      <c r="T341" s="25" t="str">
        <f t="shared" si="84"/>
        <v/>
      </c>
      <c r="U341" s="25" t="str">
        <f t="shared" si="85"/>
        <v/>
      </c>
    </row>
    <row r="342" spans="2:21" s="5" customFormat="1" ht="18.75" customHeight="1" x14ac:dyDescent="0.3">
      <c r="B342" s="26"/>
      <c r="C342" s="22" t="str">
        <f>IF(B342="","",VLOOKUP(B342,LISTAS!$F$5:$G$1006,2,0))</f>
        <v/>
      </c>
      <c r="D342" s="35"/>
      <c r="E342" s="35"/>
      <c r="F342" s="35" t="str">
        <f t="shared" si="75"/>
        <v/>
      </c>
      <c r="H342" s="48" t="str">
        <f t="shared" si="78"/>
        <v/>
      </c>
      <c r="I342" s="63" t="str">
        <f t="shared" si="79"/>
        <v/>
      </c>
      <c r="J342" s="63" t="str">
        <f t="shared" si="79"/>
        <v/>
      </c>
      <c r="K342" s="48" t="str">
        <f t="shared" si="76"/>
        <v/>
      </c>
      <c r="L342" s="69" t="str">
        <f t="shared" si="77"/>
        <v/>
      </c>
      <c r="M342" s="67" t="str">
        <f t="shared" si="80"/>
        <v/>
      </c>
      <c r="N342" s="49">
        <v>19</v>
      </c>
      <c r="O342" s="28"/>
      <c r="P342" s="47" t="str">
        <f t="shared" si="81"/>
        <v/>
      </c>
      <c r="Q342" s="24" t="str">
        <f t="shared" si="82"/>
        <v/>
      </c>
      <c r="R342" s="24" t="str">
        <f>IF($L342="","",VLOOKUP(Q342,LISTAS!$F$5:$G$1006,2,0))</f>
        <v/>
      </c>
      <c r="S342" s="36" t="str">
        <f t="shared" si="83"/>
        <v/>
      </c>
      <c r="T342" s="25" t="str">
        <f t="shared" si="84"/>
        <v/>
      </c>
      <c r="U342" s="25" t="str">
        <f t="shared" si="85"/>
        <v/>
      </c>
    </row>
    <row r="343" spans="2:21" s="5" customFormat="1" ht="18.75" customHeight="1" x14ac:dyDescent="0.3">
      <c r="B343" s="26"/>
      <c r="C343" s="22" t="str">
        <f>IF(B343="","",VLOOKUP(B343,LISTAS!$F$5:$G$1006,2,0))</f>
        <v/>
      </c>
      <c r="D343" s="35"/>
      <c r="E343" s="35"/>
      <c r="F343" s="35" t="str">
        <f t="shared" si="75"/>
        <v/>
      </c>
      <c r="H343" s="48" t="str">
        <f t="shared" si="78"/>
        <v/>
      </c>
      <c r="I343" s="63" t="str">
        <f t="shared" si="79"/>
        <v/>
      </c>
      <c r="J343" s="63" t="str">
        <f t="shared" si="79"/>
        <v/>
      </c>
      <c r="K343" s="48" t="str">
        <f t="shared" si="76"/>
        <v/>
      </c>
      <c r="L343" s="69" t="str">
        <f t="shared" si="77"/>
        <v/>
      </c>
      <c r="M343" s="67" t="str">
        <f t="shared" si="80"/>
        <v/>
      </c>
      <c r="N343" s="49">
        <v>20</v>
      </c>
      <c r="O343" s="28"/>
      <c r="P343" s="47" t="str">
        <f t="shared" si="81"/>
        <v/>
      </c>
      <c r="Q343" s="24" t="str">
        <f t="shared" si="82"/>
        <v/>
      </c>
      <c r="R343" s="24" t="str">
        <f>IF($L343="","",VLOOKUP(Q343,LISTAS!$F$5:$G$1006,2,0))</f>
        <v/>
      </c>
      <c r="S343" s="36" t="str">
        <f t="shared" si="83"/>
        <v/>
      </c>
      <c r="T343" s="25" t="str">
        <f t="shared" si="84"/>
        <v/>
      </c>
      <c r="U343" s="25" t="str">
        <f t="shared" si="85"/>
        <v/>
      </c>
    </row>
    <row r="344" spans="2:21" ht="16.5" x14ac:dyDescent="0.3">
      <c r="B344" s="26"/>
      <c r="C344" s="22" t="str">
        <f>IF(B344="","",VLOOKUP(B344,LISTAS!$F$5:$G$1006,2,0))</f>
        <v/>
      </c>
      <c r="D344" s="35"/>
      <c r="E344" s="35"/>
      <c r="F344" s="35" t="str">
        <f t="shared" si="75"/>
        <v/>
      </c>
      <c r="G344" s="5"/>
      <c r="H344" s="48" t="str">
        <f t="shared" si="78"/>
        <v/>
      </c>
      <c r="I344" s="63" t="str">
        <f t="shared" si="79"/>
        <v/>
      </c>
      <c r="J344" s="63" t="str">
        <f t="shared" si="79"/>
        <v/>
      </c>
      <c r="K344" s="48" t="str">
        <f t="shared" si="76"/>
        <v/>
      </c>
      <c r="L344" s="69" t="str">
        <f t="shared" si="77"/>
        <v/>
      </c>
      <c r="M344" s="67" t="str">
        <f t="shared" si="80"/>
        <v/>
      </c>
      <c r="N344" s="49">
        <v>21</v>
      </c>
      <c r="O344" s="28"/>
      <c r="P344" s="47" t="str">
        <f t="shared" si="81"/>
        <v/>
      </c>
      <c r="Q344" s="24" t="str">
        <f t="shared" si="82"/>
        <v/>
      </c>
      <c r="R344" s="24" t="str">
        <f>IF($L344="","",VLOOKUP(Q344,LISTAS!$F$5:$G$1006,2,0))</f>
        <v/>
      </c>
      <c r="S344" s="36" t="str">
        <f t="shared" si="83"/>
        <v/>
      </c>
      <c r="T344" s="25" t="str">
        <f t="shared" si="84"/>
        <v/>
      </c>
      <c r="U344" s="25" t="str">
        <f t="shared" si="85"/>
        <v/>
      </c>
    </row>
    <row r="345" spans="2:21" ht="16.5" x14ac:dyDescent="0.3">
      <c r="B345" s="26"/>
      <c r="C345" s="22" t="str">
        <f>IF(B345="","",VLOOKUP(B345,LISTAS!$F$5:$G$1006,2,0))</f>
        <v/>
      </c>
      <c r="D345" s="35"/>
      <c r="E345" s="35"/>
      <c r="F345" s="35" t="str">
        <f t="shared" si="75"/>
        <v/>
      </c>
      <c r="G345" s="5"/>
      <c r="H345" s="48" t="str">
        <f t="shared" si="78"/>
        <v/>
      </c>
      <c r="I345" s="63" t="str">
        <f t="shared" si="79"/>
        <v/>
      </c>
      <c r="J345" s="63" t="str">
        <f t="shared" si="79"/>
        <v/>
      </c>
      <c r="K345" s="48" t="str">
        <f t="shared" si="76"/>
        <v/>
      </c>
      <c r="L345" s="69" t="str">
        <f t="shared" si="77"/>
        <v/>
      </c>
      <c r="M345" s="67" t="str">
        <f t="shared" si="80"/>
        <v/>
      </c>
      <c r="N345" s="49">
        <v>22</v>
      </c>
      <c r="O345" s="28"/>
      <c r="P345" s="47" t="str">
        <f t="shared" si="81"/>
        <v/>
      </c>
      <c r="Q345" s="24" t="str">
        <f t="shared" si="82"/>
        <v/>
      </c>
      <c r="R345" s="24" t="str">
        <f>IF($L345="","",VLOOKUP(Q345,LISTAS!$F$5:$G$1006,2,0))</f>
        <v/>
      </c>
      <c r="S345" s="36" t="str">
        <f t="shared" si="83"/>
        <v/>
      </c>
      <c r="T345" s="25" t="str">
        <f t="shared" si="84"/>
        <v/>
      </c>
      <c r="U345" s="25" t="str">
        <f t="shared" si="85"/>
        <v/>
      </c>
    </row>
    <row r="346" spans="2:21" ht="16.5" x14ac:dyDescent="0.3">
      <c r="B346" s="26"/>
      <c r="C346" s="22" t="str">
        <f>IF(B346="","",VLOOKUP(B346,LISTAS!$F$5:$G$1006,2,0))</f>
        <v/>
      </c>
      <c r="D346" s="35"/>
      <c r="E346" s="35"/>
      <c r="F346" s="35" t="str">
        <f t="shared" si="75"/>
        <v/>
      </c>
      <c r="G346" s="5"/>
      <c r="H346" s="48" t="str">
        <f t="shared" si="78"/>
        <v/>
      </c>
      <c r="I346" s="63" t="str">
        <f t="shared" si="79"/>
        <v/>
      </c>
      <c r="J346" s="63" t="str">
        <f t="shared" si="79"/>
        <v/>
      </c>
      <c r="K346" s="48" t="str">
        <f t="shared" si="76"/>
        <v/>
      </c>
      <c r="L346" s="69" t="str">
        <f t="shared" si="77"/>
        <v/>
      </c>
      <c r="M346" s="67" t="str">
        <f t="shared" si="80"/>
        <v/>
      </c>
      <c r="N346" s="49">
        <v>23</v>
      </c>
      <c r="O346" s="28"/>
      <c r="P346" s="47" t="str">
        <f t="shared" si="81"/>
        <v/>
      </c>
      <c r="Q346" s="24" t="str">
        <f t="shared" si="82"/>
        <v/>
      </c>
      <c r="R346" s="24" t="str">
        <f>IF($L346="","",VLOOKUP(Q346,LISTAS!$F$5:$G$1006,2,0))</f>
        <v/>
      </c>
      <c r="S346" s="36" t="str">
        <f t="shared" si="83"/>
        <v/>
      </c>
      <c r="T346" s="25" t="str">
        <f t="shared" si="84"/>
        <v/>
      </c>
      <c r="U346" s="25" t="str">
        <f t="shared" si="85"/>
        <v/>
      </c>
    </row>
    <row r="347" spans="2:21" ht="16.5" x14ac:dyDescent="0.3">
      <c r="B347" s="22"/>
      <c r="C347" s="22" t="str">
        <f>IF(B347="","",VLOOKUP(B347,LISTAS!$F$5:$G$1006,2,0))</f>
        <v/>
      </c>
      <c r="D347" s="35"/>
      <c r="E347" s="35"/>
      <c r="F347" s="35" t="str">
        <f t="shared" si="75"/>
        <v/>
      </c>
      <c r="G347" s="5"/>
      <c r="H347" s="48" t="str">
        <f t="shared" si="78"/>
        <v/>
      </c>
      <c r="I347" s="63" t="str">
        <f t="shared" si="79"/>
        <v/>
      </c>
      <c r="J347" s="63" t="str">
        <f t="shared" si="79"/>
        <v/>
      </c>
      <c r="K347" s="48" t="str">
        <f t="shared" si="76"/>
        <v/>
      </c>
      <c r="L347" s="69" t="str">
        <f t="shared" si="77"/>
        <v/>
      </c>
      <c r="M347" s="67" t="str">
        <f t="shared" si="80"/>
        <v/>
      </c>
      <c r="N347" s="49">
        <v>24</v>
      </c>
      <c r="O347" s="28"/>
      <c r="P347" s="47" t="str">
        <f t="shared" si="81"/>
        <v/>
      </c>
      <c r="Q347" s="24" t="str">
        <f t="shared" si="82"/>
        <v/>
      </c>
      <c r="R347" s="24" t="str">
        <f>IF($L347="","",VLOOKUP(Q347,LISTAS!$F$5:$G$1006,2,0))</f>
        <v/>
      </c>
      <c r="S347" s="36" t="str">
        <f t="shared" si="83"/>
        <v/>
      </c>
      <c r="T347" s="25" t="str">
        <f t="shared" si="84"/>
        <v/>
      </c>
      <c r="U347" s="25" t="str">
        <f t="shared" si="85"/>
        <v/>
      </c>
    </row>
    <row r="348" spans="2:21" ht="16.5" x14ac:dyDescent="0.3">
      <c r="B348" s="26"/>
      <c r="C348" s="22" t="str">
        <f>IF(B348="","",VLOOKUP(B348,LISTAS!$F$5:$G$1006,2,0))</f>
        <v/>
      </c>
      <c r="D348" s="35"/>
      <c r="E348" s="35"/>
      <c r="F348" s="35" t="str">
        <f t="shared" si="75"/>
        <v/>
      </c>
      <c r="G348" s="5"/>
      <c r="H348" s="48" t="str">
        <f t="shared" si="78"/>
        <v/>
      </c>
      <c r="I348" s="63" t="str">
        <f t="shared" si="79"/>
        <v/>
      </c>
      <c r="J348" s="63" t="str">
        <f t="shared" si="79"/>
        <v/>
      </c>
      <c r="K348" s="48" t="str">
        <f t="shared" si="76"/>
        <v/>
      </c>
      <c r="L348" s="69" t="str">
        <f t="shared" si="77"/>
        <v/>
      </c>
      <c r="M348" s="67" t="str">
        <f t="shared" si="80"/>
        <v/>
      </c>
      <c r="N348" s="49">
        <v>25</v>
      </c>
      <c r="O348" s="28"/>
      <c r="P348" s="47" t="str">
        <f t="shared" si="81"/>
        <v/>
      </c>
      <c r="Q348" s="24" t="str">
        <f t="shared" si="82"/>
        <v/>
      </c>
      <c r="R348" s="24" t="str">
        <f>IF($L348="","",VLOOKUP(Q348,LISTAS!$F$5:$G$1006,2,0))</f>
        <v/>
      </c>
      <c r="S348" s="36" t="str">
        <f t="shared" si="83"/>
        <v/>
      </c>
      <c r="T348" s="25" t="str">
        <f t="shared" si="84"/>
        <v/>
      </c>
      <c r="U348" s="25" t="str">
        <f t="shared" si="85"/>
        <v/>
      </c>
    </row>
    <row r="349" spans="2:21" ht="16.5" x14ac:dyDescent="0.3">
      <c r="B349" s="26"/>
      <c r="C349" s="22" t="str">
        <f>IF(B349="","",VLOOKUP(B349,LISTAS!$F$5:$G$1006,2,0))</f>
        <v/>
      </c>
      <c r="D349" s="35"/>
      <c r="E349" s="35"/>
      <c r="F349" s="35" t="str">
        <f t="shared" si="75"/>
        <v/>
      </c>
      <c r="G349" s="5"/>
      <c r="H349" s="48" t="str">
        <f t="shared" si="78"/>
        <v/>
      </c>
      <c r="I349" s="63" t="str">
        <f t="shared" si="79"/>
        <v/>
      </c>
      <c r="J349" s="63" t="str">
        <f t="shared" si="79"/>
        <v/>
      </c>
      <c r="K349" s="48" t="str">
        <f t="shared" si="76"/>
        <v/>
      </c>
      <c r="L349" s="69" t="str">
        <f t="shared" si="77"/>
        <v/>
      </c>
      <c r="M349" s="67" t="str">
        <f t="shared" si="80"/>
        <v/>
      </c>
      <c r="N349" s="49">
        <v>26</v>
      </c>
      <c r="O349" s="28"/>
      <c r="P349" s="47" t="str">
        <f t="shared" si="81"/>
        <v/>
      </c>
      <c r="Q349" s="24" t="str">
        <f t="shared" si="82"/>
        <v/>
      </c>
      <c r="R349" s="24" t="str">
        <f>IF($L349="","",VLOOKUP(Q349,LISTAS!$F$5:$G$1006,2,0))</f>
        <v/>
      </c>
      <c r="S349" s="36" t="str">
        <f t="shared" si="83"/>
        <v/>
      </c>
      <c r="T349" s="25" t="str">
        <f t="shared" si="84"/>
        <v/>
      </c>
      <c r="U349" s="25" t="str">
        <f t="shared" si="85"/>
        <v/>
      </c>
    </row>
    <row r="350" spans="2:21" ht="16.5" x14ac:dyDescent="0.3">
      <c r="B350" s="26"/>
      <c r="C350" s="22" t="str">
        <f>IF(B350="","",VLOOKUP(B350,LISTAS!$F$5:$G$1006,2,0))</f>
        <v/>
      </c>
      <c r="D350" s="35"/>
      <c r="E350" s="35"/>
      <c r="F350" s="35" t="str">
        <f t="shared" si="75"/>
        <v/>
      </c>
      <c r="G350" s="5"/>
      <c r="H350" s="48" t="str">
        <f t="shared" si="78"/>
        <v/>
      </c>
      <c r="I350" s="63" t="str">
        <f t="shared" si="79"/>
        <v/>
      </c>
      <c r="J350" s="63" t="str">
        <f t="shared" si="79"/>
        <v/>
      </c>
      <c r="K350" s="48" t="str">
        <f t="shared" si="76"/>
        <v/>
      </c>
      <c r="L350" s="69" t="str">
        <f t="shared" si="77"/>
        <v/>
      </c>
      <c r="M350" s="67" t="str">
        <f t="shared" si="80"/>
        <v/>
      </c>
      <c r="N350" s="49">
        <v>27</v>
      </c>
      <c r="O350" s="28"/>
      <c r="P350" s="47" t="str">
        <f t="shared" si="81"/>
        <v/>
      </c>
      <c r="Q350" s="24" t="str">
        <f t="shared" si="82"/>
        <v/>
      </c>
      <c r="R350" s="24" t="str">
        <f>IF($L350="","",VLOOKUP(Q350,LISTAS!$F$5:$G$1006,2,0))</f>
        <v/>
      </c>
      <c r="S350" s="36" t="str">
        <f t="shared" si="83"/>
        <v/>
      </c>
      <c r="T350" s="25" t="str">
        <f t="shared" si="84"/>
        <v/>
      </c>
      <c r="U350" s="25" t="str">
        <f t="shared" si="85"/>
        <v/>
      </c>
    </row>
    <row r="351" spans="2:21" ht="16.5" x14ac:dyDescent="0.3">
      <c r="B351" s="22"/>
      <c r="C351" s="22" t="str">
        <f>IF(B351="","",VLOOKUP(B351,LISTAS!$F$5:$G$1006,2,0))</f>
        <v/>
      </c>
      <c r="D351" s="35"/>
      <c r="E351" s="35"/>
      <c r="F351" s="35" t="str">
        <f t="shared" si="75"/>
        <v/>
      </c>
      <c r="G351" s="5"/>
      <c r="H351" s="48" t="str">
        <f t="shared" si="78"/>
        <v/>
      </c>
      <c r="I351" s="63" t="str">
        <f t="shared" si="79"/>
        <v/>
      </c>
      <c r="J351" s="63" t="str">
        <f t="shared" si="79"/>
        <v/>
      </c>
      <c r="K351" s="48" t="str">
        <f t="shared" si="76"/>
        <v/>
      </c>
      <c r="L351" s="69" t="str">
        <f t="shared" si="77"/>
        <v/>
      </c>
      <c r="M351" s="67" t="str">
        <f t="shared" si="80"/>
        <v/>
      </c>
      <c r="N351" s="49">
        <v>28</v>
      </c>
      <c r="O351" s="28"/>
      <c r="P351" s="47" t="str">
        <f t="shared" si="81"/>
        <v/>
      </c>
      <c r="Q351" s="24" t="str">
        <f t="shared" si="82"/>
        <v/>
      </c>
      <c r="R351" s="24" t="str">
        <f>IF($L351="","",VLOOKUP(Q351,LISTAS!$F$5:$G$1006,2,0))</f>
        <v/>
      </c>
      <c r="S351" s="36" t="str">
        <f t="shared" si="83"/>
        <v/>
      </c>
      <c r="T351" s="25" t="str">
        <f t="shared" si="84"/>
        <v/>
      </c>
      <c r="U351" s="25" t="str">
        <f t="shared" si="85"/>
        <v/>
      </c>
    </row>
    <row r="352" spans="2:21" ht="16.5" x14ac:dyDescent="0.3">
      <c r="B352" s="26"/>
      <c r="C352" s="22" t="str">
        <f>IF(B352="","",VLOOKUP(B352,LISTAS!$F$5:$G$1006,2,0))</f>
        <v/>
      </c>
      <c r="D352" s="35"/>
      <c r="E352" s="35"/>
      <c r="F352" s="35" t="str">
        <f t="shared" si="75"/>
        <v/>
      </c>
      <c r="G352" s="5"/>
      <c r="H352" s="48" t="str">
        <f t="shared" si="78"/>
        <v/>
      </c>
      <c r="I352" s="63" t="str">
        <f t="shared" si="79"/>
        <v/>
      </c>
      <c r="J352" s="63" t="str">
        <f t="shared" si="79"/>
        <v/>
      </c>
      <c r="K352" s="48" t="str">
        <f t="shared" si="76"/>
        <v/>
      </c>
      <c r="L352" s="69" t="str">
        <f t="shared" si="77"/>
        <v/>
      </c>
      <c r="M352" s="67" t="str">
        <f t="shared" si="80"/>
        <v/>
      </c>
      <c r="N352" s="49">
        <v>29</v>
      </c>
      <c r="O352" s="28"/>
      <c r="P352" s="47" t="str">
        <f t="shared" si="81"/>
        <v/>
      </c>
      <c r="Q352" s="24" t="str">
        <f t="shared" si="82"/>
        <v/>
      </c>
      <c r="R352" s="24" t="str">
        <f>IF($L352="","",VLOOKUP(Q352,LISTAS!$F$5:$G$1006,2,0))</f>
        <v/>
      </c>
      <c r="S352" s="36" t="str">
        <f t="shared" si="83"/>
        <v/>
      </c>
      <c r="T352" s="25" t="str">
        <f t="shared" si="84"/>
        <v/>
      </c>
      <c r="U352" s="25" t="str">
        <f t="shared" si="85"/>
        <v/>
      </c>
    </row>
    <row r="353" spans="2:21" ht="16.5" x14ac:dyDescent="0.3">
      <c r="B353" s="26"/>
      <c r="C353" s="22" t="str">
        <f>IF(B353="","",VLOOKUP(B353,LISTAS!$F$5:$G$1006,2,0))</f>
        <v/>
      </c>
      <c r="D353" s="35"/>
      <c r="E353" s="35"/>
      <c r="F353" s="35" t="str">
        <f t="shared" si="75"/>
        <v/>
      </c>
      <c r="G353" s="5"/>
      <c r="H353" s="48" t="str">
        <f t="shared" si="78"/>
        <v/>
      </c>
      <c r="I353" s="63" t="str">
        <f t="shared" si="79"/>
        <v/>
      </c>
      <c r="J353" s="63" t="str">
        <f t="shared" si="79"/>
        <v/>
      </c>
      <c r="K353" s="48" t="str">
        <f t="shared" si="76"/>
        <v/>
      </c>
      <c r="L353" s="69" t="str">
        <f t="shared" si="77"/>
        <v/>
      </c>
      <c r="M353" s="67" t="str">
        <f t="shared" si="80"/>
        <v/>
      </c>
      <c r="N353" s="49">
        <v>30</v>
      </c>
      <c r="O353" s="28"/>
      <c r="P353" s="47" t="str">
        <f t="shared" si="81"/>
        <v/>
      </c>
      <c r="Q353" s="24" t="str">
        <f t="shared" si="82"/>
        <v/>
      </c>
      <c r="R353" s="24" t="str">
        <f>IF($L353="","",VLOOKUP(Q353,LISTAS!$F$5:$G$1006,2,0))</f>
        <v/>
      </c>
      <c r="S353" s="36" t="str">
        <f t="shared" si="83"/>
        <v/>
      </c>
      <c r="T353" s="25" t="str">
        <f t="shared" si="84"/>
        <v/>
      </c>
      <c r="U353" s="25" t="str">
        <f t="shared" si="85"/>
        <v/>
      </c>
    </row>
    <row r="354" spans="2:21" ht="16.5" x14ac:dyDescent="0.3">
      <c r="B354" s="26"/>
      <c r="C354" s="22" t="str">
        <f>IF(B354="","",VLOOKUP(B354,LISTAS!$F$5:$G$1006,2,0))</f>
        <v/>
      </c>
      <c r="D354" s="35"/>
      <c r="E354" s="35"/>
      <c r="F354" s="35" t="str">
        <f t="shared" si="75"/>
        <v/>
      </c>
      <c r="G354" s="5"/>
      <c r="H354" s="48" t="str">
        <f t="shared" si="78"/>
        <v/>
      </c>
      <c r="I354" s="63" t="str">
        <f t="shared" si="79"/>
        <v/>
      </c>
      <c r="J354" s="63" t="str">
        <f t="shared" si="79"/>
        <v/>
      </c>
      <c r="K354" s="48" t="str">
        <f t="shared" si="76"/>
        <v/>
      </c>
      <c r="L354" s="69" t="str">
        <f t="shared" si="77"/>
        <v/>
      </c>
      <c r="M354" s="67" t="str">
        <f t="shared" si="80"/>
        <v/>
      </c>
      <c r="N354" s="49">
        <v>31</v>
      </c>
      <c r="O354" s="28"/>
      <c r="P354" s="47" t="str">
        <f t="shared" si="81"/>
        <v/>
      </c>
      <c r="Q354" s="24" t="str">
        <f t="shared" si="82"/>
        <v/>
      </c>
      <c r="R354" s="24" t="str">
        <f>IF($L354="","",VLOOKUP(Q354,LISTAS!$F$5:$G$1006,2,0))</f>
        <v/>
      </c>
      <c r="S354" s="36" t="str">
        <f t="shared" si="83"/>
        <v/>
      </c>
      <c r="T354" s="25" t="str">
        <f t="shared" si="84"/>
        <v/>
      </c>
      <c r="U354" s="25" t="str">
        <f t="shared" si="85"/>
        <v/>
      </c>
    </row>
    <row r="355" spans="2:21" ht="16.5" x14ac:dyDescent="0.3">
      <c r="B355" s="22"/>
      <c r="C355" s="22" t="str">
        <f>IF(B355="","",VLOOKUP(B355,LISTAS!$F$5:$G$1006,2,0))</f>
        <v/>
      </c>
      <c r="D355" s="35"/>
      <c r="E355" s="35"/>
      <c r="F355" s="35" t="str">
        <f t="shared" si="75"/>
        <v/>
      </c>
      <c r="G355" s="5"/>
      <c r="H355" s="48" t="str">
        <f t="shared" si="78"/>
        <v/>
      </c>
      <c r="I355" s="63" t="str">
        <f t="shared" si="79"/>
        <v/>
      </c>
      <c r="J355" s="63" t="str">
        <f t="shared" si="79"/>
        <v/>
      </c>
      <c r="K355" s="48" t="str">
        <f t="shared" si="76"/>
        <v/>
      </c>
      <c r="L355" s="69" t="str">
        <f t="shared" si="77"/>
        <v/>
      </c>
      <c r="M355" s="67" t="str">
        <f t="shared" si="80"/>
        <v/>
      </c>
      <c r="N355" s="49">
        <v>32</v>
      </c>
      <c r="O355" s="28"/>
      <c r="P355" s="47" t="str">
        <f t="shared" si="81"/>
        <v/>
      </c>
      <c r="Q355" s="24" t="str">
        <f t="shared" si="82"/>
        <v/>
      </c>
      <c r="R355" s="24" t="str">
        <f>IF($L355="","",VLOOKUP(Q355,LISTAS!$F$5:$G$1006,2,0))</f>
        <v/>
      </c>
      <c r="S355" s="36" t="str">
        <f t="shared" si="83"/>
        <v/>
      </c>
      <c r="T355" s="25" t="str">
        <f t="shared" si="84"/>
        <v/>
      </c>
      <c r="U355" s="25" t="str">
        <f t="shared" si="85"/>
        <v/>
      </c>
    </row>
    <row r="356" spans="2:21" ht="16.5" x14ac:dyDescent="0.3">
      <c r="B356" s="26"/>
      <c r="C356" s="22" t="str">
        <f>IF(B356="","",VLOOKUP(B356,LISTAS!$F$5:$G$1006,2,0))</f>
        <v/>
      </c>
      <c r="D356" s="35"/>
      <c r="E356" s="35"/>
      <c r="F356" s="35" t="str">
        <f t="shared" si="75"/>
        <v/>
      </c>
      <c r="G356" s="5"/>
      <c r="H356" s="48" t="str">
        <f t="shared" si="78"/>
        <v/>
      </c>
      <c r="I356" s="63" t="str">
        <f t="shared" si="79"/>
        <v/>
      </c>
      <c r="J356" s="63" t="str">
        <f t="shared" si="79"/>
        <v/>
      </c>
      <c r="K356" s="48" t="str">
        <f t="shared" si="76"/>
        <v/>
      </c>
      <c r="L356" s="69" t="str">
        <f t="shared" si="77"/>
        <v/>
      </c>
      <c r="M356" s="67" t="str">
        <f t="shared" si="80"/>
        <v/>
      </c>
      <c r="N356" s="49">
        <v>33</v>
      </c>
      <c r="O356" s="28"/>
      <c r="P356" s="47" t="str">
        <f t="shared" si="81"/>
        <v/>
      </c>
      <c r="Q356" s="24" t="str">
        <f t="shared" si="82"/>
        <v/>
      </c>
      <c r="R356" s="24" t="str">
        <f>IF($L356="","",VLOOKUP(Q356,LISTAS!$F$5:$G$1006,2,0))</f>
        <v/>
      </c>
      <c r="S356" s="36" t="str">
        <f t="shared" si="83"/>
        <v/>
      </c>
      <c r="T356" s="25" t="str">
        <f t="shared" si="84"/>
        <v/>
      </c>
      <c r="U356" s="25" t="str">
        <f t="shared" si="85"/>
        <v/>
      </c>
    </row>
    <row r="357" spans="2:21" ht="16.5" x14ac:dyDescent="0.3">
      <c r="B357" s="26"/>
      <c r="C357" s="22" t="str">
        <f>IF(B357="","",VLOOKUP(B357,LISTAS!$F$5:$G$1006,2,0))</f>
        <v/>
      </c>
      <c r="D357" s="35"/>
      <c r="E357" s="35"/>
      <c r="F357" s="35" t="str">
        <f t="shared" si="75"/>
        <v/>
      </c>
      <c r="G357" s="5"/>
      <c r="H357" s="48" t="str">
        <f t="shared" si="78"/>
        <v/>
      </c>
      <c r="I357" s="63" t="str">
        <f t="shared" si="79"/>
        <v/>
      </c>
      <c r="J357" s="63" t="str">
        <f t="shared" si="79"/>
        <v/>
      </c>
      <c r="K357" s="48" t="str">
        <f t="shared" si="76"/>
        <v/>
      </c>
      <c r="L357" s="69" t="str">
        <f t="shared" si="77"/>
        <v/>
      </c>
      <c r="M357" s="67" t="str">
        <f t="shared" si="80"/>
        <v/>
      </c>
      <c r="N357" s="49">
        <v>34</v>
      </c>
      <c r="O357" s="28"/>
      <c r="P357" s="47" t="str">
        <f t="shared" si="81"/>
        <v/>
      </c>
      <c r="Q357" s="24" t="str">
        <f t="shared" si="82"/>
        <v/>
      </c>
      <c r="R357" s="24" t="str">
        <f>IF($L357="","",VLOOKUP(Q357,LISTAS!$F$5:$G$1006,2,0))</f>
        <v/>
      </c>
      <c r="S357" s="36" t="str">
        <f t="shared" si="83"/>
        <v/>
      </c>
      <c r="T357" s="25" t="str">
        <f t="shared" si="84"/>
        <v/>
      </c>
      <c r="U357" s="25" t="str">
        <f t="shared" si="85"/>
        <v/>
      </c>
    </row>
    <row r="358" spans="2:21" ht="16.5" x14ac:dyDescent="0.3">
      <c r="B358" s="26"/>
      <c r="C358" s="22" t="str">
        <f>IF(B358="","",VLOOKUP(B358,LISTAS!$F$5:$G$1006,2,0))</f>
        <v/>
      </c>
      <c r="D358" s="35"/>
      <c r="E358" s="35"/>
      <c r="F358" s="35" t="str">
        <f t="shared" si="75"/>
        <v/>
      </c>
      <c r="G358" s="5"/>
      <c r="H358" s="48" t="str">
        <f t="shared" si="78"/>
        <v/>
      </c>
      <c r="I358" s="63" t="str">
        <f t="shared" si="79"/>
        <v/>
      </c>
      <c r="J358" s="63" t="str">
        <f t="shared" si="79"/>
        <v/>
      </c>
      <c r="K358" s="48" t="str">
        <f t="shared" si="76"/>
        <v/>
      </c>
      <c r="L358" s="69" t="str">
        <f t="shared" si="77"/>
        <v/>
      </c>
      <c r="M358" s="67" t="str">
        <f t="shared" si="80"/>
        <v/>
      </c>
      <c r="N358" s="49">
        <v>35</v>
      </c>
      <c r="O358" s="28"/>
      <c r="P358" s="47" t="str">
        <f t="shared" si="81"/>
        <v/>
      </c>
      <c r="Q358" s="24" t="str">
        <f t="shared" si="82"/>
        <v/>
      </c>
      <c r="R358" s="24" t="str">
        <f>IF($L358="","",VLOOKUP(Q358,LISTAS!$F$5:$G$1006,2,0))</f>
        <v/>
      </c>
      <c r="S358" s="36" t="str">
        <f t="shared" si="83"/>
        <v/>
      </c>
      <c r="T358" s="25" t="str">
        <f t="shared" si="84"/>
        <v/>
      </c>
      <c r="U358" s="25" t="str">
        <f t="shared" si="85"/>
        <v/>
      </c>
    </row>
    <row r="359" spans="2:21" ht="16.5" x14ac:dyDescent="0.3">
      <c r="B359" s="22"/>
      <c r="C359" s="22" t="str">
        <f>IF(B359="","",VLOOKUP(B359,LISTAS!$F$5:$G$1006,2,0))</f>
        <v/>
      </c>
      <c r="D359" s="35"/>
      <c r="E359" s="35"/>
      <c r="F359" s="35" t="str">
        <f t="shared" si="75"/>
        <v/>
      </c>
      <c r="G359" s="5"/>
      <c r="H359" s="48" t="str">
        <f t="shared" si="78"/>
        <v/>
      </c>
      <c r="I359" s="63" t="str">
        <f t="shared" si="79"/>
        <v/>
      </c>
      <c r="J359" s="63" t="str">
        <f t="shared" si="79"/>
        <v/>
      </c>
      <c r="K359" s="48" t="str">
        <f t="shared" si="76"/>
        <v/>
      </c>
      <c r="L359" s="69" t="str">
        <f t="shared" si="77"/>
        <v/>
      </c>
      <c r="M359" s="67" t="str">
        <f t="shared" si="80"/>
        <v/>
      </c>
      <c r="N359" s="49">
        <v>36</v>
      </c>
      <c r="O359" s="28"/>
      <c r="P359" s="47" t="str">
        <f t="shared" si="81"/>
        <v/>
      </c>
      <c r="Q359" s="24" t="str">
        <f t="shared" si="82"/>
        <v/>
      </c>
      <c r="R359" s="24" t="str">
        <f>IF($L359="","",VLOOKUP(Q359,LISTAS!$F$5:$G$1006,2,0))</f>
        <v/>
      </c>
      <c r="S359" s="36" t="str">
        <f t="shared" si="83"/>
        <v/>
      </c>
      <c r="T359" s="25" t="str">
        <f t="shared" si="84"/>
        <v/>
      </c>
      <c r="U359" s="25" t="str">
        <f t="shared" si="85"/>
        <v/>
      </c>
    </row>
    <row r="360" spans="2:21" ht="16.5" x14ac:dyDescent="0.3">
      <c r="B360" s="26"/>
      <c r="C360" s="22" t="str">
        <f>IF(B360="","",VLOOKUP(B360,LISTAS!$F$5:$G$1006,2,0))</f>
        <v/>
      </c>
      <c r="D360" s="35"/>
      <c r="E360" s="35"/>
      <c r="F360" s="35" t="str">
        <f t="shared" si="75"/>
        <v/>
      </c>
      <c r="G360" s="5"/>
      <c r="H360" s="48" t="str">
        <f t="shared" si="78"/>
        <v/>
      </c>
      <c r="I360" s="63" t="str">
        <f t="shared" si="79"/>
        <v/>
      </c>
      <c r="J360" s="63" t="str">
        <f t="shared" si="79"/>
        <v/>
      </c>
      <c r="K360" s="48" t="str">
        <f t="shared" si="76"/>
        <v/>
      </c>
      <c r="L360" s="69" t="str">
        <f t="shared" si="77"/>
        <v/>
      </c>
      <c r="M360" s="67" t="str">
        <f t="shared" si="80"/>
        <v/>
      </c>
      <c r="N360" s="49">
        <v>37</v>
      </c>
      <c r="O360" s="28"/>
      <c r="P360" s="47" t="str">
        <f t="shared" si="81"/>
        <v/>
      </c>
      <c r="Q360" s="24" t="str">
        <f t="shared" si="82"/>
        <v/>
      </c>
      <c r="R360" s="24" t="str">
        <f>IF($L360="","",VLOOKUP(Q360,LISTAS!$F$5:$G$1006,2,0))</f>
        <v/>
      </c>
      <c r="S360" s="36" t="str">
        <f t="shared" si="83"/>
        <v/>
      </c>
      <c r="T360" s="25" t="str">
        <f t="shared" si="84"/>
        <v/>
      </c>
      <c r="U360" s="25" t="str">
        <f t="shared" si="85"/>
        <v/>
      </c>
    </row>
    <row r="361" spans="2:21" ht="16.5" x14ac:dyDescent="0.3">
      <c r="B361" s="26"/>
      <c r="C361" s="22" t="str">
        <f>IF(B361="","",VLOOKUP(B361,LISTAS!$F$5:$G$1006,2,0))</f>
        <v/>
      </c>
      <c r="D361" s="35"/>
      <c r="E361" s="35"/>
      <c r="F361" s="35" t="str">
        <f t="shared" si="75"/>
        <v/>
      </c>
      <c r="G361" s="5"/>
      <c r="H361" s="48" t="str">
        <f t="shared" si="78"/>
        <v/>
      </c>
      <c r="I361" s="63" t="str">
        <f t="shared" si="79"/>
        <v/>
      </c>
      <c r="J361" s="63" t="str">
        <f t="shared" si="79"/>
        <v/>
      </c>
      <c r="K361" s="48" t="str">
        <f t="shared" si="76"/>
        <v/>
      </c>
      <c r="L361" s="69" t="str">
        <f t="shared" si="77"/>
        <v/>
      </c>
      <c r="M361" s="67" t="str">
        <f t="shared" si="80"/>
        <v/>
      </c>
      <c r="N361" s="49">
        <v>38</v>
      </c>
      <c r="O361" s="28"/>
      <c r="P361" s="47" t="str">
        <f t="shared" si="81"/>
        <v/>
      </c>
      <c r="Q361" s="24" t="str">
        <f t="shared" si="82"/>
        <v/>
      </c>
      <c r="R361" s="24" t="str">
        <f>IF($L361="","",VLOOKUP(Q361,LISTAS!$F$5:$G$1006,2,0))</f>
        <v/>
      </c>
      <c r="S361" s="36" t="str">
        <f t="shared" si="83"/>
        <v/>
      </c>
      <c r="T361" s="25" t="str">
        <f t="shared" si="84"/>
        <v/>
      </c>
      <c r="U361" s="25" t="str">
        <f t="shared" si="85"/>
        <v/>
      </c>
    </row>
    <row r="362" spans="2:21" ht="16.5" x14ac:dyDescent="0.3">
      <c r="B362" s="26"/>
      <c r="C362" s="22" t="str">
        <f>IF(B362="","",VLOOKUP(B362,LISTAS!$F$5:$G$1006,2,0))</f>
        <v/>
      </c>
      <c r="D362" s="35"/>
      <c r="E362" s="35"/>
      <c r="F362" s="35" t="str">
        <f t="shared" si="75"/>
        <v/>
      </c>
      <c r="G362" s="5"/>
      <c r="H362" s="48" t="str">
        <f t="shared" si="78"/>
        <v/>
      </c>
      <c r="I362" s="63" t="str">
        <f t="shared" si="79"/>
        <v/>
      </c>
      <c r="J362" s="63" t="str">
        <f t="shared" si="79"/>
        <v/>
      </c>
      <c r="K362" s="48" t="str">
        <f t="shared" si="76"/>
        <v/>
      </c>
      <c r="L362" s="69" t="str">
        <f t="shared" si="77"/>
        <v/>
      </c>
      <c r="M362" s="67" t="str">
        <f t="shared" si="80"/>
        <v/>
      </c>
      <c r="N362" s="49">
        <v>39</v>
      </c>
      <c r="O362" s="28"/>
      <c r="P362" s="47" t="str">
        <f t="shared" si="81"/>
        <v/>
      </c>
      <c r="Q362" s="24" t="str">
        <f t="shared" si="82"/>
        <v/>
      </c>
      <c r="R362" s="24" t="str">
        <f>IF($L362="","",VLOOKUP(Q362,LISTAS!$F$5:$G$1006,2,0))</f>
        <v/>
      </c>
      <c r="S362" s="36" t="str">
        <f t="shared" si="83"/>
        <v/>
      </c>
      <c r="T362" s="25" t="str">
        <f t="shared" si="84"/>
        <v/>
      </c>
      <c r="U362" s="25" t="str">
        <f t="shared" si="85"/>
        <v/>
      </c>
    </row>
    <row r="363" spans="2:21" ht="16.5" x14ac:dyDescent="0.3">
      <c r="B363" s="26"/>
      <c r="C363" s="22" t="str">
        <f>IF(B363="","",VLOOKUP(B363,LISTAS!$F$5:$G$1006,2,0))</f>
        <v/>
      </c>
      <c r="D363" s="35"/>
      <c r="E363" s="35"/>
      <c r="F363" s="35" t="str">
        <f t="shared" si="75"/>
        <v/>
      </c>
      <c r="G363" s="5"/>
      <c r="H363" s="48" t="str">
        <f t="shared" si="78"/>
        <v/>
      </c>
      <c r="I363" s="63" t="str">
        <f t="shared" si="79"/>
        <v/>
      </c>
      <c r="J363" s="63" t="str">
        <f t="shared" si="79"/>
        <v/>
      </c>
      <c r="K363" s="48" t="str">
        <f t="shared" si="76"/>
        <v/>
      </c>
      <c r="L363" s="69" t="str">
        <f t="shared" si="77"/>
        <v/>
      </c>
      <c r="M363" s="67" t="str">
        <f t="shared" si="80"/>
        <v/>
      </c>
      <c r="N363" s="49">
        <v>40</v>
      </c>
      <c r="O363" s="28"/>
      <c r="P363" s="47" t="str">
        <f t="shared" si="81"/>
        <v/>
      </c>
      <c r="Q363" s="24" t="str">
        <f t="shared" si="82"/>
        <v/>
      </c>
      <c r="R363" s="24" t="str">
        <f>IF($L363="","",VLOOKUP(Q363,LISTAS!$F$5:$G$1006,2,0))</f>
        <v/>
      </c>
      <c r="S363" s="36" t="str">
        <f t="shared" si="83"/>
        <v/>
      </c>
      <c r="T363" s="25" t="str">
        <f t="shared" si="84"/>
        <v/>
      </c>
      <c r="U363" s="25" t="str">
        <f t="shared" si="85"/>
        <v/>
      </c>
    </row>
    <row r="364" spans="2:21" ht="16.5" x14ac:dyDescent="0.3">
      <c r="B364" s="26"/>
      <c r="C364" s="22" t="str">
        <f>IF(B364="","",VLOOKUP(B364,LISTAS!$F$5:$G$1006,2,0))</f>
        <v/>
      </c>
      <c r="D364" s="35"/>
      <c r="E364" s="35"/>
      <c r="F364" s="35" t="str">
        <f t="shared" si="75"/>
        <v/>
      </c>
      <c r="G364" s="5"/>
      <c r="H364" s="48" t="str">
        <f t="shared" si="78"/>
        <v/>
      </c>
      <c r="I364" s="63" t="str">
        <f t="shared" si="79"/>
        <v/>
      </c>
      <c r="J364" s="63" t="str">
        <f t="shared" si="79"/>
        <v/>
      </c>
      <c r="K364" s="48" t="str">
        <f t="shared" si="76"/>
        <v/>
      </c>
      <c r="L364" s="69" t="str">
        <f t="shared" si="77"/>
        <v/>
      </c>
      <c r="M364" s="67" t="str">
        <f t="shared" si="80"/>
        <v/>
      </c>
      <c r="N364" s="49">
        <v>41</v>
      </c>
      <c r="O364" s="28"/>
      <c r="P364" s="47" t="str">
        <f t="shared" si="81"/>
        <v/>
      </c>
      <c r="Q364" s="24" t="str">
        <f t="shared" si="82"/>
        <v/>
      </c>
      <c r="R364" s="24" t="str">
        <f>IF($L364="","",VLOOKUP(Q364,LISTAS!$F$5:$G$1006,2,0))</f>
        <v/>
      </c>
      <c r="S364" s="36" t="str">
        <f t="shared" si="83"/>
        <v/>
      </c>
      <c r="T364" s="25" t="str">
        <f t="shared" si="84"/>
        <v/>
      </c>
      <c r="U364" s="25" t="str">
        <f t="shared" si="85"/>
        <v/>
      </c>
    </row>
    <row r="365" spans="2:21" ht="16.5" x14ac:dyDescent="0.3">
      <c r="B365" s="26"/>
      <c r="C365" s="22" t="str">
        <f>IF(B365="","",VLOOKUP(B365,LISTAS!$F$5:$G$1006,2,0))</f>
        <v/>
      </c>
      <c r="D365" s="35"/>
      <c r="E365" s="35"/>
      <c r="F365" s="35" t="str">
        <f t="shared" si="75"/>
        <v/>
      </c>
      <c r="G365" s="5"/>
      <c r="H365" s="48" t="str">
        <f t="shared" si="78"/>
        <v/>
      </c>
      <c r="I365" s="63" t="str">
        <f t="shared" si="79"/>
        <v/>
      </c>
      <c r="J365" s="63" t="str">
        <f t="shared" si="79"/>
        <v/>
      </c>
      <c r="K365" s="48" t="str">
        <f t="shared" si="76"/>
        <v/>
      </c>
      <c r="L365" s="69" t="str">
        <f t="shared" si="77"/>
        <v/>
      </c>
      <c r="M365" s="67" t="str">
        <f t="shared" si="80"/>
        <v/>
      </c>
      <c r="N365" s="49">
        <v>42</v>
      </c>
      <c r="O365" s="28"/>
      <c r="P365" s="47" t="str">
        <f t="shared" si="81"/>
        <v/>
      </c>
      <c r="Q365" s="24" t="str">
        <f t="shared" si="82"/>
        <v/>
      </c>
      <c r="R365" s="24" t="str">
        <f>IF($L365="","",VLOOKUP(Q365,LISTAS!$F$5:$G$1006,2,0))</f>
        <v/>
      </c>
      <c r="S365" s="36" t="str">
        <f t="shared" si="83"/>
        <v/>
      </c>
      <c r="T365" s="25" t="str">
        <f t="shared" si="84"/>
        <v/>
      </c>
      <c r="U365" s="25" t="str">
        <f t="shared" si="85"/>
        <v/>
      </c>
    </row>
    <row r="366" spans="2:21" ht="16.5" x14ac:dyDescent="0.3">
      <c r="B366" s="26"/>
      <c r="C366" s="22" t="str">
        <f>IF(B366="","",VLOOKUP(B366,LISTAS!$F$5:$G$1006,2,0))</f>
        <v/>
      </c>
      <c r="D366" s="35"/>
      <c r="E366" s="35"/>
      <c r="F366" s="35" t="str">
        <f t="shared" si="75"/>
        <v/>
      </c>
      <c r="G366" s="5"/>
      <c r="H366" s="48" t="str">
        <f t="shared" si="78"/>
        <v/>
      </c>
      <c r="I366" s="63" t="str">
        <f t="shared" si="79"/>
        <v/>
      </c>
      <c r="J366" s="63" t="str">
        <f t="shared" si="79"/>
        <v/>
      </c>
      <c r="K366" s="48" t="str">
        <f t="shared" si="76"/>
        <v/>
      </c>
      <c r="L366" s="69" t="str">
        <f t="shared" si="77"/>
        <v/>
      </c>
      <c r="M366" s="67" t="str">
        <f t="shared" si="80"/>
        <v/>
      </c>
      <c r="N366" s="49">
        <v>43</v>
      </c>
      <c r="O366" s="28"/>
      <c r="P366" s="47" t="str">
        <f t="shared" si="81"/>
        <v/>
      </c>
      <c r="Q366" s="24" t="str">
        <f t="shared" si="82"/>
        <v/>
      </c>
      <c r="R366" s="24" t="str">
        <f>IF($L366="","",VLOOKUP(Q366,LISTAS!$F$5:$G$1006,2,0))</f>
        <v/>
      </c>
      <c r="S366" s="36" t="str">
        <f t="shared" si="83"/>
        <v/>
      </c>
      <c r="T366" s="25" t="str">
        <f t="shared" si="84"/>
        <v/>
      </c>
      <c r="U366" s="25" t="str">
        <f t="shared" si="85"/>
        <v/>
      </c>
    </row>
    <row r="367" spans="2:21" ht="16.5" x14ac:dyDescent="0.3">
      <c r="B367" s="26"/>
      <c r="C367" s="22" t="str">
        <f>IF(B367="","",VLOOKUP(B367,LISTAS!$F$5:$G$1006,2,0))</f>
        <v/>
      </c>
      <c r="D367" s="35"/>
      <c r="E367" s="35"/>
      <c r="F367" s="35" t="str">
        <f t="shared" si="75"/>
        <v/>
      </c>
      <c r="G367" s="5"/>
      <c r="H367" s="48" t="str">
        <f t="shared" si="78"/>
        <v/>
      </c>
      <c r="I367" s="63" t="str">
        <f t="shared" si="79"/>
        <v/>
      </c>
      <c r="J367" s="63" t="str">
        <f t="shared" si="79"/>
        <v/>
      </c>
      <c r="K367" s="48" t="str">
        <f t="shared" si="76"/>
        <v/>
      </c>
      <c r="L367" s="69" t="str">
        <f t="shared" si="77"/>
        <v/>
      </c>
      <c r="M367" s="67" t="str">
        <f t="shared" si="80"/>
        <v/>
      </c>
      <c r="N367" s="49">
        <v>44</v>
      </c>
      <c r="O367" s="28"/>
      <c r="P367" s="47" t="str">
        <f t="shared" si="81"/>
        <v/>
      </c>
      <c r="Q367" s="24" t="str">
        <f t="shared" si="82"/>
        <v/>
      </c>
      <c r="R367" s="24" t="str">
        <f>IF($L367="","",VLOOKUP(Q367,LISTAS!$F$5:$G$1006,2,0))</f>
        <v/>
      </c>
      <c r="S367" s="36" t="str">
        <f t="shared" si="83"/>
        <v/>
      </c>
      <c r="T367" s="25" t="str">
        <f t="shared" si="84"/>
        <v/>
      </c>
      <c r="U367" s="25" t="str">
        <f t="shared" si="85"/>
        <v/>
      </c>
    </row>
    <row r="368" spans="2:21" ht="16.5" x14ac:dyDescent="0.3">
      <c r="B368" s="26"/>
      <c r="C368" s="22" t="str">
        <f>IF(B368="","",VLOOKUP(B368,LISTAS!$F$5:$G$1006,2,0))</f>
        <v/>
      </c>
      <c r="D368" s="35"/>
      <c r="E368" s="35"/>
      <c r="F368" s="35" t="str">
        <f t="shared" si="75"/>
        <v/>
      </c>
      <c r="G368" s="5"/>
      <c r="H368" s="48" t="str">
        <f t="shared" si="78"/>
        <v/>
      </c>
      <c r="I368" s="63" t="str">
        <f t="shared" si="79"/>
        <v/>
      </c>
      <c r="J368" s="63" t="str">
        <f t="shared" si="79"/>
        <v/>
      </c>
      <c r="K368" s="48" t="str">
        <f t="shared" si="76"/>
        <v/>
      </c>
      <c r="L368" s="69" t="str">
        <f t="shared" si="77"/>
        <v/>
      </c>
      <c r="M368" s="67" t="str">
        <f t="shared" si="80"/>
        <v/>
      </c>
      <c r="N368" s="49">
        <v>45</v>
      </c>
      <c r="O368" s="28"/>
      <c r="P368" s="47" t="str">
        <f t="shared" si="81"/>
        <v/>
      </c>
      <c r="Q368" s="24" t="str">
        <f t="shared" si="82"/>
        <v/>
      </c>
      <c r="R368" s="24" t="str">
        <f>IF($L368="","",VLOOKUP(Q368,LISTAS!$F$5:$G$1006,2,0))</f>
        <v/>
      </c>
      <c r="S368" s="36" t="str">
        <f t="shared" si="83"/>
        <v/>
      </c>
      <c r="T368" s="25" t="str">
        <f t="shared" si="84"/>
        <v/>
      </c>
      <c r="U368" s="25" t="str">
        <f t="shared" si="85"/>
        <v/>
      </c>
    </row>
    <row r="369" spans="2:21" ht="16.5" x14ac:dyDescent="0.3">
      <c r="B369" s="26"/>
      <c r="C369" s="22" t="str">
        <f>IF(B369="","",VLOOKUP(B369,LISTAS!$F$5:$G$1006,2,0))</f>
        <v/>
      </c>
      <c r="D369" s="35"/>
      <c r="E369" s="35"/>
      <c r="F369" s="35" t="str">
        <f t="shared" si="75"/>
        <v/>
      </c>
      <c r="G369" s="5"/>
      <c r="H369" s="48" t="str">
        <f t="shared" si="78"/>
        <v/>
      </c>
      <c r="I369" s="63" t="str">
        <f t="shared" si="79"/>
        <v/>
      </c>
      <c r="J369" s="63" t="str">
        <f t="shared" si="79"/>
        <v/>
      </c>
      <c r="K369" s="48" t="str">
        <f t="shared" si="76"/>
        <v/>
      </c>
      <c r="L369" s="69" t="str">
        <f t="shared" si="77"/>
        <v/>
      </c>
      <c r="M369" s="67" t="str">
        <f t="shared" si="80"/>
        <v/>
      </c>
      <c r="N369" s="49">
        <v>46</v>
      </c>
      <c r="O369" s="28"/>
      <c r="P369" s="47" t="str">
        <f t="shared" si="81"/>
        <v/>
      </c>
      <c r="Q369" s="24" t="str">
        <f t="shared" si="82"/>
        <v/>
      </c>
      <c r="R369" s="24" t="str">
        <f>IF($L369="","",VLOOKUP(Q369,LISTAS!$F$5:$G$1006,2,0))</f>
        <v/>
      </c>
      <c r="S369" s="36" t="str">
        <f t="shared" si="83"/>
        <v/>
      </c>
      <c r="T369" s="25" t="str">
        <f t="shared" si="84"/>
        <v/>
      </c>
      <c r="U369" s="25" t="str">
        <f t="shared" si="85"/>
        <v/>
      </c>
    </row>
    <row r="370" spans="2:21" ht="16.5" x14ac:dyDescent="0.3">
      <c r="B370" s="26"/>
      <c r="C370" s="22" t="str">
        <f>IF(B370="","",VLOOKUP(B370,LISTAS!$F$5:$G$1006,2,0))</f>
        <v/>
      </c>
      <c r="D370" s="35"/>
      <c r="E370" s="35"/>
      <c r="F370" s="35" t="str">
        <f t="shared" si="75"/>
        <v/>
      </c>
      <c r="G370" s="5"/>
      <c r="H370" s="48" t="str">
        <f t="shared" si="78"/>
        <v/>
      </c>
      <c r="I370" s="63" t="str">
        <f t="shared" si="79"/>
        <v/>
      </c>
      <c r="J370" s="63" t="str">
        <f t="shared" si="79"/>
        <v/>
      </c>
      <c r="K370" s="48" t="str">
        <f t="shared" si="76"/>
        <v/>
      </c>
      <c r="L370" s="69" t="str">
        <f t="shared" si="77"/>
        <v/>
      </c>
      <c r="M370" s="67" t="str">
        <f t="shared" si="80"/>
        <v/>
      </c>
      <c r="N370" s="49">
        <v>47</v>
      </c>
      <c r="O370" s="28"/>
      <c r="P370" s="47" t="str">
        <f t="shared" si="81"/>
        <v/>
      </c>
      <c r="Q370" s="24" t="str">
        <f t="shared" si="82"/>
        <v/>
      </c>
      <c r="R370" s="24" t="str">
        <f>IF($L370="","",VLOOKUP(Q370,LISTAS!$F$5:$G$1006,2,0))</f>
        <v/>
      </c>
      <c r="S370" s="36" t="str">
        <f t="shared" si="83"/>
        <v/>
      </c>
      <c r="T370" s="25" t="str">
        <f t="shared" si="84"/>
        <v/>
      </c>
      <c r="U370" s="25" t="str">
        <f t="shared" si="85"/>
        <v/>
      </c>
    </row>
    <row r="371" spans="2:21" ht="16.5" x14ac:dyDescent="0.3">
      <c r="B371" s="26"/>
      <c r="C371" s="22" t="str">
        <f>IF(B371="","",VLOOKUP(B371,LISTAS!$F$5:$G$1006,2,0))</f>
        <v/>
      </c>
      <c r="D371" s="35"/>
      <c r="E371" s="35"/>
      <c r="F371" s="35" t="str">
        <f t="shared" si="75"/>
        <v/>
      </c>
      <c r="G371" s="5"/>
      <c r="H371" s="48" t="str">
        <f t="shared" si="78"/>
        <v/>
      </c>
      <c r="I371" s="63" t="str">
        <f t="shared" si="79"/>
        <v/>
      </c>
      <c r="J371" s="63" t="str">
        <f t="shared" si="79"/>
        <v/>
      </c>
      <c r="K371" s="48" t="str">
        <f t="shared" si="76"/>
        <v/>
      </c>
      <c r="L371" s="69" t="str">
        <f t="shared" si="77"/>
        <v/>
      </c>
      <c r="M371" s="67" t="str">
        <f t="shared" si="80"/>
        <v/>
      </c>
      <c r="N371" s="49">
        <v>48</v>
      </c>
      <c r="O371" s="28"/>
      <c r="P371" s="47" t="str">
        <f t="shared" si="81"/>
        <v/>
      </c>
      <c r="Q371" s="24" t="str">
        <f t="shared" si="82"/>
        <v/>
      </c>
      <c r="R371" s="24" t="str">
        <f>IF($L371="","",VLOOKUP(Q371,LISTAS!$F$5:$G$1006,2,0))</f>
        <v/>
      </c>
      <c r="S371" s="36" t="str">
        <f t="shared" si="83"/>
        <v/>
      </c>
      <c r="T371" s="25" t="str">
        <f t="shared" si="84"/>
        <v/>
      </c>
      <c r="U371" s="25" t="str">
        <f t="shared" si="85"/>
        <v/>
      </c>
    </row>
    <row r="372" spans="2:21" ht="16.5" x14ac:dyDescent="0.3">
      <c r="B372" s="26"/>
      <c r="C372" s="22" t="str">
        <f>IF(B372="","",VLOOKUP(B372,LISTAS!$F$5:$G$1006,2,0))</f>
        <v/>
      </c>
      <c r="D372" s="35"/>
      <c r="E372" s="35"/>
      <c r="F372" s="35" t="str">
        <f t="shared" si="75"/>
        <v/>
      </c>
      <c r="G372" s="5"/>
      <c r="H372" s="48" t="str">
        <f t="shared" si="78"/>
        <v/>
      </c>
      <c r="I372" s="63" t="str">
        <f t="shared" si="79"/>
        <v/>
      </c>
      <c r="J372" s="63" t="str">
        <f t="shared" si="79"/>
        <v/>
      </c>
      <c r="K372" s="48" t="str">
        <f t="shared" si="76"/>
        <v/>
      </c>
      <c r="L372" s="69" t="str">
        <f t="shared" si="77"/>
        <v/>
      </c>
      <c r="M372" s="67" t="str">
        <f t="shared" si="80"/>
        <v/>
      </c>
      <c r="N372" s="49">
        <v>49</v>
      </c>
      <c r="O372" s="28"/>
      <c r="P372" s="47" t="str">
        <f t="shared" si="81"/>
        <v/>
      </c>
      <c r="Q372" s="24" t="str">
        <f t="shared" si="82"/>
        <v/>
      </c>
      <c r="R372" s="24" t="str">
        <f>IF($L372="","",VLOOKUP(Q372,LISTAS!$F$5:$G$1006,2,0))</f>
        <v/>
      </c>
      <c r="S372" s="36" t="str">
        <f t="shared" si="83"/>
        <v/>
      </c>
      <c r="T372" s="25" t="str">
        <f t="shared" si="84"/>
        <v/>
      </c>
      <c r="U372" s="25" t="str">
        <f t="shared" si="85"/>
        <v/>
      </c>
    </row>
    <row r="373" spans="2:21" ht="16.5" x14ac:dyDescent="0.3">
      <c r="B373" s="26"/>
      <c r="C373" s="22" t="str">
        <f>IF(B373="","",VLOOKUP(B373,LISTAS!$F$5:$G$1006,2,0))</f>
        <v/>
      </c>
      <c r="D373" s="35"/>
      <c r="E373" s="35"/>
      <c r="F373" s="35" t="str">
        <f t="shared" si="75"/>
        <v/>
      </c>
      <c r="G373" s="5"/>
      <c r="H373" s="48" t="str">
        <f t="shared" si="78"/>
        <v/>
      </c>
      <c r="I373" s="63" t="str">
        <f t="shared" si="79"/>
        <v/>
      </c>
      <c r="J373" s="63" t="str">
        <f t="shared" si="79"/>
        <v/>
      </c>
      <c r="K373" s="48" t="str">
        <f t="shared" si="76"/>
        <v/>
      </c>
      <c r="L373" s="69" t="str">
        <f t="shared" si="77"/>
        <v/>
      </c>
      <c r="M373" s="67" t="str">
        <f t="shared" si="80"/>
        <v/>
      </c>
      <c r="N373" s="49">
        <v>50</v>
      </c>
      <c r="O373" s="28"/>
      <c r="P373" s="47" t="str">
        <f t="shared" si="81"/>
        <v/>
      </c>
      <c r="Q373" s="24" t="str">
        <f t="shared" si="82"/>
        <v/>
      </c>
      <c r="R373" s="24" t="str">
        <f>IF($L373="","",VLOOKUP(Q373,LISTAS!$F$5:$G$1006,2,0))</f>
        <v/>
      </c>
      <c r="S373" s="36" t="str">
        <f t="shared" si="83"/>
        <v/>
      </c>
      <c r="T373" s="25" t="str">
        <f t="shared" si="84"/>
        <v/>
      </c>
      <c r="U373" s="25" t="str">
        <f t="shared" si="85"/>
        <v/>
      </c>
    </row>
    <row r="374" spans="2:21" ht="16.5" x14ac:dyDescent="0.3">
      <c r="B374" s="26"/>
      <c r="C374" s="22" t="str">
        <f>IF(B374="","",VLOOKUP(B374,LISTAS!$F$5:$G$1006,2,0))</f>
        <v/>
      </c>
      <c r="D374" s="35"/>
      <c r="E374" s="35"/>
      <c r="F374" s="35" t="str">
        <f t="shared" si="75"/>
        <v/>
      </c>
      <c r="G374" s="5"/>
      <c r="H374" s="48" t="str">
        <f t="shared" si="78"/>
        <v/>
      </c>
      <c r="I374" s="63" t="str">
        <f t="shared" si="79"/>
        <v/>
      </c>
      <c r="J374" s="63" t="str">
        <f t="shared" si="79"/>
        <v/>
      </c>
      <c r="K374" s="48" t="str">
        <f t="shared" si="76"/>
        <v/>
      </c>
      <c r="L374" s="69" t="str">
        <f t="shared" si="77"/>
        <v/>
      </c>
      <c r="M374" s="67" t="str">
        <f t="shared" si="80"/>
        <v/>
      </c>
      <c r="N374" s="49">
        <v>51</v>
      </c>
      <c r="O374" s="28"/>
      <c r="P374" s="47" t="str">
        <f t="shared" si="81"/>
        <v/>
      </c>
      <c r="Q374" s="24" t="str">
        <f t="shared" si="82"/>
        <v/>
      </c>
      <c r="R374" s="24" t="str">
        <f>IF($L374="","",VLOOKUP(Q374,LISTAS!$F$5:$G$1006,2,0))</f>
        <v/>
      </c>
      <c r="S374" s="36" t="str">
        <f t="shared" si="83"/>
        <v/>
      </c>
      <c r="T374" s="25" t="str">
        <f t="shared" si="84"/>
        <v/>
      </c>
      <c r="U374" s="25" t="str">
        <f t="shared" si="85"/>
        <v/>
      </c>
    </row>
    <row r="375" spans="2:21" ht="16.5" x14ac:dyDescent="0.3">
      <c r="B375" s="26"/>
      <c r="C375" s="22" t="str">
        <f>IF(B375="","",VLOOKUP(B375,LISTAS!$F$5:$G$1006,2,0))</f>
        <v/>
      </c>
      <c r="D375" s="35"/>
      <c r="E375" s="35"/>
      <c r="F375" s="35" t="str">
        <f t="shared" si="75"/>
        <v/>
      </c>
      <c r="G375" s="5"/>
      <c r="H375" s="48" t="str">
        <f t="shared" si="78"/>
        <v/>
      </c>
      <c r="I375" s="63" t="str">
        <f t="shared" si="79"/>
        <v/>
      </c>
      <c r="J375" s="63" t="str">
        <f t="shared" si="79"/>
        <v/>
      </c>
      <c r="K375" s="48" t="str">
        <f t="shared" si="76"/>
        <v/>
      </c>
      <c r="L375" s="69" t="str">
        <f t="shared" si="77"/>
        <v/>
      </c>
      <c r="M375" s="67" t="str">
        <f t="shared" si="80"/>
        <v/>
      </c>
      <c r="N375" s="49">
        <v>52</v>
      </c>
      <c r="O375" s="28"/>
      <c r="P375" s="47" t="str">
        <f t="shared" si="81"/>
        <v/>
      </c>
      <c r="Q375" s="24" t="str">
        <f t="shared" si="82"/>
        <v/>
      </c>
      <c r="R375" s="24" t="str">
        <f>IF($L375="","",VLOOKUP(Q375,LISTAS!$F$5:$G$1006,2,0))</f>
        <v/>
      </c>
      <c r="S375" s="36" t="str">
        <f t="shared" si="83"/>
        <v/>
      </c>
      <c r="T375" s="25" t="str">
        <f t="shared" si="84"/>
        <v/>
      </c>
      <c r="U375" s="25" t="str">
        <f t="shared" si="85"/>
        <v/>
      </c>
    </row>
    <row r="376" spans="2:21" ht="16.5" x14ac:dyDescent="0.3">
      <c r="B376" s="26"/>
      <c r="C376" s="22" t="str">
        <f>IF(B376="","",VLOOKUP(B376,LISTAS!$F$5:$G$1006,2,0))</f>
        <v/>
      </c>
      <c r="D376" s="35"/>
      <c r="E376" s="35"/>
      <c r="F376" s="35" t="str">
        <f t="shared" si="75"/>
        <v/>
      </c>
      <c r="G376" s="5"/>
      <c r="H376" s="48" t="str">
        <f t="shared" si="78"/>
        <v/>
      </c>
      <c r="I376" s="63" t="str">
        <f t="shared" si="79"/>
        <v/>
      </c>
      <c r="J376" s="63" t="str">
        <f t="shared" si="79"/>
        <v/>
      </c>
      <c r="K376" s="48" t="str">
        <f t="shared" si="76"/>
        <v/>
      </c>
      <c r="L376" s="69" t="str">
        <f t="shared" si="77"/>
        <v/>
      </c>
      <c r="M376" s="67" t="str">
        <f t="shared" si="80"/>
        <v/>
      </c>
      <c r="N376" s="49">
        <v>53</v>
      </c>
      <c r="O376" s="28"/>
      <c r="P376" s="47" t="str">
        <f t="shared" si="81"/>
        <v/>
      </c>
      <c r="Q376" s="24" t="str">
        <f t="shared" si="82"/>
        <v/>
      </c>
      <c r="R376" s="24" t="str">
        <f>IF($L376="","",VLOOKUP(Q376,LISTAS!$F$5:$G$1006,2,0))</f>
        <v/>
      </c>
      <c r="S376" s="36" t="str">
        <f t="shared" si="83"/>
        <v/>
      </c>
      <c r="T376" s="25" t="str">
        <f t="shared" si="84"/>
        <v/>
      </c>
      <c r="U376" s="25" t="str">
        <f t="shared" si="85"/>
        <v/>
      </c>
    </row>
    <row r="377" spans="2:21" ht="16.5" x14ac:dyDescent="0.3">
      <c r="B377" s="26"/>
      <c r="C377" s="22" t="str">
        <f>IF(B377="","",VLOOKUP(B377,LISTAS!$F$5:$G$1006,2,0))</f>
        <v/>
      </c>
      <c r="D377" s="35"/>
      <c r="E377" s="35"/>
      <c r="F377" s="35" t="str">
        <f t="shared" si="75"/>
        <v/>
      </c>
      <c r="G377" s="5"/>
      <c r="H377" s="48" t="str">
        <f t="shared" si="78"/>
        <v/>
      </c>
      <c r="I377" s="63" t="str">
        <f t="shared" si="79"/>
        <v/>
      </c>
      <c r="J377" s="63" t="str">
        <f t="shared" si="79"/>
        <v/>
      </c>
      <c r="K377" s="48" t="str">
        <f t="shared" si="76"/>
        <v/>
      </c>
      <c r="L377" s="69" t="str">
        <f t="shared" si="77"/>
        <v/>
      </c>
      <c r="M377" s="67" t="str">
        <f t="shared" si="80"/>
        <v/>
      </c>
      <c r="N377" s="49">
        <v>54</v>
      </c>
      <c r="O377" s="28"/>
      <c r="P377" s="47" t="str">
        <f t="shared" si="81"/>
        <v/>
      </c>
      <c r="Q377" s="24" t="str">
        <f t="shared" si="82"/>
        <v/>
      </c>
      <c r="R377" s="24" t="str">
        <f>IF($L377="","",VLOOKUP(Q377,LISTAS!$F$5:$G$1006,2,0))</f>
        <v/>
      </c>
      <c r="S377" s="36" t="str">
        <f t="shared" si="83"/>
        <v/>
      </c>
      <c r="T377" s="25" t="str">
        <f t="shared" si="84"/>
        <v/>
      </c>
      <c r="U377" s="25" t="str">
        <f t="shared" si="85"/>
        <v/>
      </c>
    </row>
    <row r="378" spans="2:21" ht="16.5" x14ac:dyDescent="0.3">
      <c r="B378" s="26"/>
      <c r="C378" s="22" t="str">
        <f>IF(B378="","",VLOOKUP(B378,LISTAS!$F$5:$G$1006,2,0))</f>
        <v/>
      </c>
      <c r="D378" s="35"/>
      <c r="E378" s="35"/>
      <c r="F378" s="35" t="str">
        <f t="shared" si="75"/>
        <v/>
      </c>
      <c r="G378" s="5"/>
      <c r="H378" s="48" t="str">
        <f t="shared" si="78"/>
        <v/>
      </c>
      <c r="I378" s="63" t="str">
        <f t="shared" si="79"/>
        <v/>
      </c>
      <c r="J378" s="63" t="str">
        <f t="shared" si="79"/>
        <v/>
      </c>
      <c r="K378" s="48" t="str">
        <f t="shared" si="76"/>
        <v/>
      </c>
      <c r="L378" s="69" t="str">
        <f t="shared" si="77"/>
        <v/>
      </c>
      <c r="M378" s="67" t="str">
        <f t="shared" si="80"/>
        <v/>
      </c>
      <c r="N378" s="49">
        <v>55</v>
      </c>
      <c r="O378" s="28"/>
      <c r="P378" s="47" t="str">
        <f t="shared" si="81"/>
        <v/>
      </c>
      <c r="Q378" s="24" t="str">
        <f t="shared" si="82"/>
        <v/>
      </c>
      <c r="R378" s="24" t="str">
        <f>IF($L378="","",VLOOKUP(Q378,LISTAS!$F$5:$G$1006,2,0))</f>
        <v/>
      </c>
      <c r="S378" s="36" t="str">
        <f t="shared" si="83"/>
        <v/>
      </c>
      <c r="T378" s="25" t="str">
        <f t="shared" si="84"/>
        <v/>
      </c>
      <c r="U378" s="25" t="str">
        <f t="shared" si="85"/>
        <v/>
      </c>
    </row>
    <row r="379" spans="2:21" ht="16.5" x14ac:dyDescent="0.3">
      <c r="B379" s="26"/>
      <c r="C379" s="22" t="str">
        <f>IF(B379="","",VLOOKUP(B379,LISTAS!$F$5:$G$1006,2,0))</f>
        <v/>
      </c>
      <c r="D379" s="35"/>
      <c r="E379" s="35"/>
      <c r="F379" s="35" t="str">
        <f t="shared" si="75"/>
        <v/>
      </c>
      <c r="G379" s="5"/>
      <c r="H379" s="48" t="str">
        <f t="shared" si="78"/>
        <v/>
      </c>
      <c r="I379" s="63" t="str">
        <f t="shared" si="79"/>
        <v/>
      </c>
      <c r="J379" s="63" t="str">
        <f t="shared" si="79"/>
        <v/>
      </c>
      <c r="K379" s="48" t="str">
        <f t="shared" si="76"/>
        <v/>
      </c>
      <c r="L379" s="69" t="str">
        <f t="shared" si="77"/>
        <v/>
      </c>
      <c r="M379" s="67" t="str">
        <f t="shared" si="80"/>
        <v/>
      </c>
      <c r="N379" s="49">
        <v>56</v>
      </c>
      <c r="O379" s="28"/>
      <c r="P379" s="47" t="str">
        <f t="shared" si="81"/>
        <v/>
      </c>
      <c r="Q379" s="24" t="str">
        <f t="shared" si="82"/>
        <v/>
      </c>
      <c r="R379" s="24" t="str">
        <f>IF($L379="","",VLOOKUP(Q379,LISTAS!$F$5:$G$1006,2,0))</f>
        <v/>
      </c>
      <c r="S379" s="36" t="str">
        <f t="shared" si="83"/>
        <v/>
      </c>
      <c r="T379" s="25" t="str">
        <f t="shared" si="84"/>
        <v/>
      </c>
      <c r="U379" s="25" t="str">
        <f t="shared" si="85"/>
        <v/>
      </c>
    </row>
    <row r="380" spans="2:21" ht="16.5" x14ac:dyDescent="0.3">
      <c r="B380" s="26"/>
      <c r="C380" s="22" t="str">
        <f>IF(B380="","",VLOOKUP(B380,LISTAS!$F$5:$G$1006,2,0))</f>
        <v/>
      </c>
      <c r="D380" s="35"/>
      <c r="E380" s="35"/>
      <c r="F380" s="35" t="str">
        <f t="shared" si="75"/>
        <v/>
      </c>
      <c r="G380" s="5"/>
      <c r="H380" s="48" t="str">
        <f t="shared" si="78"/>
        <v/>
      </c>
      <c r="I380" s="63" t="str">
        <f t="shared" si="79"/>
        <v/>
      </c>
      <c r="J380" s="63" t="str">
        <f t="shared" si="79"/>
        <v/>
      </c>
      <c r="K380" s="48" t="str">
        <f t="shared" si="76"/>
        <v/>
      </c>
      <c r="L380" s="69" t="str">
        <f t="shared" si="77"/>
        <v/>
      </c>
      <c r="M380" s="67" t="str">
        <f t="shared" si="80"/>
        <v/>
      </c>
      <c r="N380" s="49">
        <v>57</v>
      </c>
      <c r="O380" s="28"/>
      <c r="P380" s="47" t="str">
        <f t="shared" si="81"/>
        <v/>
      </c>
      <c r="Q380" s="24" t="str">
        <f t="shared" si="82"/>
        <v/>
      </c>
      <c r="R380" s="24" t="str">
        <f>IF($L380="","",VLOOKUP(Q380,LISTAS!$F$5:$G$1006,2,0))</f>
        <v/>
      </c>
      <c r="S380" s="36" t="str">
        <f t="shared" si="83"/>
        <v/>
      </c>
      <c r="T380" s="25" t="str">
        <f t="shared" si="84"/>
        <v/>
      </c>
      <c r="U380" s="25" t="str">
        <f t="shared" si="85"/>
        <v/>
      </c>
    </row>
    <row r="381" spans="2:21" ht="16.5" x14ac:dyDescent="0.3">
      <c r="B381" s="26"/>
      <c r="C381" s="22" t="str">
        <f>IF(B381="","",VLOOKUP(B381,LISTAS!$F$5:$G$1006,2,0))</f>
        <v/>
      </c>
      <c r="D381" s="35"/>
      <c r="E381" s="35"/>
      <c r="F381" s="35" t="str">
        <f t="shared" si="75"/>
        <v/>
      </c>
      <c r="G381" s="5"/>
      <c r="H381" s="48" t="str">
        <f t="shared" si="78"/>
        <v/>
      </c>
      <c r="I381" s="63" t="str">
        <f t="shared" si="79"/>
        <v/>
      </c>
      <c r="J381" s="63" t="str">
        <f t="shared" si="79"/>
        <v/>
      </c>
      <c r="K381" s="48" t="str">
        <f t="shared" si="76"/>
        <v/>
      </c>
      <c r="L381" s="69" t="str">
        <f t="shared" si="77"/>
        <v/>
      </c>
      <c r="M381" s="67" t="str">
        <f t="shared" si="80"/>
        <v/>
      </c>
      <c r="N381" s="49">
        <v>58</v>
      </c>
      <c r="O381" s="28"/>
      <c r="P381" s="47" t="str">
        <f t="shared" si="81"/>
        <v/>
      </c>
      <c r="Q381" s="24" t="str">
        <f t="shared" si="82"/>
        <v/>
      </c>
      <c r="R381" s="24" t="str">
        <f>IF($L381="","",VLOOKUP(Q381,LISTAS!$F$5:$G$1006,2,0))</f>
        <v/>
      </c>
      <c r="S381" s="36" t="str">
        <f t="shared" si="83"/>
        <v/>
      </c>
      <c r="T381" s="25" t="str">
        <f t="shared" si="84"/>
        <v/>
      </c>
      <c r="U381" s="25" t="str">
        <f t="shared" si="85"/>
        <v/>
      </c>
    </row>
    <row r="382" spans="2:21" ht="16.5" x14ac:dyDescent="0.3">
      <c r="B382" s="26"/>
      <c r="C382" s="22" t="str">
        <f>IF(B382="","",VLOOKUP(B382,LISTAS!$F$5:$G$1006,2,0))</f>
        <v/>
      </c>
      <c r="D382" s="35"/>
      <c r="E382" s="35"/>
      <c r="F382" s="35" t="str">
        <f t="shared" si="75"/>
        <v/>
      </c>
      <c r="G382" s="5"/>
      <c r="H382" s="48" t="str">
        <f t="shared" si="78"/>
        <v/>
      </c>
      <c r="I382" s="63" t="str">
        <f t="shared" si="79"/>
        <v/>
      </c>
      <c r="J382" s="63" t="str">
        <f t="shared" si="79"/>
        <v/>
      </c>
      <c r="K382" s="48" t="str">
        <f t="shared" si="76"/>
        <v/>
      </c>
      <c r="L382" s="69" t="str">
        <f t="shared" si="77"/>
        <v/>
      </c>
      <c r="M382" s="67" t="str">
        <f t="shared" si="80"/>
        <v/>
      </c>
      <c r="N382" s="49">
        <v>59</v>
      </c>
      <c r="O382" s="28"/>
      <c r="P382" s="47" t="str">
        <f t="shared" si="81"/>
        <v/>
      </c>
      <c r="Q382" s="24" t="str">
        <f t="shared" si="82"/>
        <v/>
      </c>
      <c r="R382" s="24" t="str">
        <f>IF($L382="","",VLOOKUP(Q382,LISTAS!$F$5:$G$1006,2,0))</f>
        <v/>
      </c>
      <c r="S382" s="36" t="str">
        <f t="shared" si="83"/>
        <v/>
      </c>
      <c r="T382" s="25" t="str">
        <f t="shared" si="84"/>
        <v/>
      </c>
      <c r="U382" s="25" t="str">
        <f t="shared" si="85"/>
        <v/>
      </c>
    </row>
    <row r="383" spans="2:21" ht="16.5" x14ac:dyDescent="0.3">
      <c r="B383" s="26"/>
      <c r="C383" s="22" t="str">
        <f>IF(B383="","",VLOOKUP(B383,LISTAS!$F$5:$G$1006,2,0))</f>
        <v/>
      </c>
      <c r="D383" s="35"/>
      <c r="E383" s="35"/>
      <c r="F383" s="35" t="str">
        <f t="shared" si="75"/>
        <v/>
      </c>
      <c r="G383" s="5"/>
      <c r="H383" s="48" t="str">
        <f t="shared" si="78"/>
        <v/>
      </c>
      <c r="I383" s="63" t="str">
        <f t="shared" si="79"/>
        <v/>
      </c>
      <c r="J383" s="63" t="str">
        <f t="shared" si="79"/>
        <v/>
      </c>
      <c r="K383" s="48" t="str">
        <f t="shared" si="76"/>
        <v/>
      </c>
      <c r="L383" s="69" t="str">
        <f t="shared" si="77"/>
        <v/>
      </c>
      <c r="M383" s="67" t="str">
        <f t="shared" si="80"/>
        <v/>
      </c>
      <c r="N383" s="49">
        <v>60</v>
      </c>
      <c r="O383" s="28"/>
      <c r="P383" s="47" t="str">
        <f t="shared" si="81"/>
        <v/>
      </c>
      <c r="Q383" s="24" t="str">
        <f t="shared" si="82"/>
        <v/>
      </c>
      <c r="R383" s="24" t="str">
        <f>IF($L383="","",VLOOKUP(Q383,LISTAS!$F$5:$G$1006,2,0))</f>
        <v/>
      </c>
      <c r="S383" s="36" t="str">
        <f t="shared" si="83"/>
        <v/>
      </c>
      <c r="T383" s="25" t="str">
        <f t="shared" si="84"/>
        <v/>
      </c>
      <c r="U383" s="25" t="str">
        <f t="shared" si="85"/>
        <v/>
      </c>
    </row>
    <row r="384" spans="2:21" ht="16.5" x14ac:dyDescent="0.3">
      <c r="B384" s="26"/>
      <c r="C384" s="22" t="str">
        <f>IF(B384="","",VLOOKUP(B384,LISTAS!$F$5:$G$1006,2,0))</f>
        <v/>
      </c>
      <c r="D384" s="35"/>
      <c r="E384" s="35"/>
      <c r="F384" s="35" t="str">
        <f t="shared" si="75"/>
        <v/>
      </c>
      <c r="G384" s="5"/>
      <c r="H384" s="48" t="str">
        <f t="shared" si="78"/>
        <v/>
      </c>
      <c r="I384" s="63" t="str">
        <f t="shared" si="79"/>
        <v/>
      </c>
      <c r="J384" s="63" t="str">
        <f t="shared" si="79"/>
        <v/>
      </c>
      <c r="K384" s="48" t="str">
        <f t="shared" si="76"/>
        <v/>
      </c>
      <c r="L384" s="69" t="str">
        <f t="shared" si="77"/>
        <v/>
      </c>
      <c r="M384" s="67" t="str">
        <f t="shared" si="80"/>
        <v/>
      </c>
      <c r="N384" s="49">
        <v>61</v>
      </c>
      <c r="O384" s="28"/>
      <c r="P384" s="47" t="str">
        <f t="shared" si="81"/>
        <v/>
      </c>
      <c r="Q384" s="24" t="str">
        <f t="shared" si="82"/>
        <v/>
      </c>
      <c r="R384" s="24" t="str">
        <f>IF($L384="","",VLOOKUP(Q384,LISTAS!$F$5:$G$1006,2,0))</f>
        <v/>
      </c>
      <c r="S384" s="36" t="str">
        <f t="shared" si="83"/>
        <v/>
      </c>
      <c r="T384" s="25" t="str">
        <f t="shared" si="84"/>
        <v/>
      </c>
      <c r="U384" s="25" t="str">
        <f t="shared" si="85"/>
        <v/>
      </c>
    </row>
    <row r="385" spans="2:21" ht="16.5" x14ac:dyDescent="0.3">
      <c r="B385" s="26"/>
      <c r="C385" s="22" t="str">
        <f>IF(B385="","",VLOOKUP(B385,LISTAS!$F$5:$G$1006,2,0))</f>
        <v/>
      </c>
      <c r="D385" s="35"/>
      <c r="E385" s="35"/>
      <c r="F385" s="35" t="str">
        <f t="shared" si="75"/>
        <v/>
      </c>
      <c r="G385" s="5"/>
      <c r="H385" s="48" t="str">
        <f t="shared" si="78"/>
        <v/>
      </c>
      <c r="I385" s="63" t="str">
        <f t="shared" si="79"/>
        <v/>
      </c>
      <c r="J385" s="63" t="str">
        <f t="shared" si="79"/>
        <v/>
      </c>
      <c r="K385" s="48" t="str">
        <f t="shared" si="76"/>
        <v/>
      </c>
      <c r="L385" s="69" t="str">
        <f t="shared" si="77"/>
        <v/>
      </c>
      <c r="M385" s="67" t="str">
        <f t="shared" si="80"/>
        <v/>
      </c>
      <c r="N385" s="49">
        <v>62</v>
      </c>
      <c r="O385" s="28"/>
      <c r="P385" s="47" t="str">
        <f t="shared" si="81"/>
        <v/>
      </c>
      <c r="Q385" s="24" t="str">
        <f t="shared" si="82"/>
        <v/>
      </c>
      <c r="R385" s="24" t="str">
        <f>IF($L385="","",VLOOKUP(Q385,LISTAS!$F$5:$G$1006,2,0))</f>
        <v/>
      </c>
      <c r="S385" s="36" t="str">
        <f t="shared" si="83"/>
        <v/>
      </c>
      <c r="T385" s="25" t="str">
        <f t="shared" si="84"/>
        <v/>
      </c>
      <c r="U385" s="25" t="str">
        <f t="shared" si="85"/>
        <v/>
      </c>
    </row>
    <row r="386" spans="2:21" ht="16.5" x14ac:dyDescent="0.3">
      <c r="B386" s="26"/>
      <c r="C386" s="22" t="str">
        <f>IF(B386="","",VLOOKUP(B386,LISTAS!$F$5:$G$1006,2,0))</f>
        <v/>
      </c>
      <c r="D386" s="35"/>
      <c r="E386" s="35"/>
      <c r="F386" s="35" t="str">
        <f t="shared" si="75"/>
        <v/>
      </c>
      <c r="G386" s="5"/>
      <c r="H386" s="48" t="str">
        <f t="shared" si="78"/>
        <v/>
      </c>
      <c r="I386" s="63" t="str">
        <f t="shared" si="79"/>
        <v/>
      </c>
      <c r="J386" s="63" t="str">
        <f t="shared" si="79"/>
        <v/>
      </c>
      <c r="K386" s="48" t="str">
        <f t="shared" si="76"/>
        <v/>
      </c>
      <c r="L386" s="69" t="str">
        <f t="shared" si="77"/>
        <v/>
      </c>
      <c r="M386" s="67" t="str">
        <f t="shared" si="80"/>
        <v/>
      </c>
      <c r="N386" s="49">
        <v>63</v>
      </c>
      <c r="O386" s="28"/>
      <c r="P386" s="47" t="str">
        <f t="shared" si="81"/>
        <v/>
      </c>
      <c r="Q386" s="24" t="str">
        <f t="shared" si="82"/>
        <v/>
      </c>
      <c r="R386" s="24" t="str">
        <f>IF($L386="","",VLOOKUP(Q386,LISTAS!$F$5:$G$1006,2,0))</f>
        <v/>
      </c>
      <c r="S386" s="36" t="str">
        <f t="shared" si="83"/>
        <v/>
      </c>
      <c r="T386" s="25" t="str">
        <f t="shared" si="84"/>
        <v/>
      </c>
      <c r="U386" s="25" t="str">
        <f t="shared" si="85"/>
        <v/>
      </c>
    </row>
    <row r="387" spans="2:21" ht="16.5" x14ac:dyDescent="0.3">
      <c r="B387" s="26"/>
      <c r="C387" s="22" t="str">
        <f>IF(B387="","",VLOOKUP(B387,LISTAS!$F$5:$G$1006,2,0))</f>
        <v/>
      </c>
      <c r="D387" s="35"/>
      <c r="E387" s="35"/>
      <c r="F387" s="35" t="str">
        <f t="shared" si="75"/>
        <v/>
      </c>
      <c r="G387" s="5"/>
      <c r="H387" s="48" t="str">
        <f t="shared" si="78"/>
        <v/>
      </c>
      <c r="I387" s="63" t="str">
        <f t="shared" si="79"/>
        <v/>
      </c>
      <c r="J387" s="63" t="str">
        <f t="shared" si="79"/>
        <v/>
      </c>
      <c r="K387" s="48" t="str">
        <f t="shared" si="76"/>
        <v/>
      </c>
      <c r="L387" s="69" t="str">
        <f t="shared" si="77"/>
        <v/>
      </c>
      <c r="M387" s="67" t="str">
        <f t="shared" si="80"/>
        <v/>
      </c>
      <c r="N387" s="49">
        <v>64</v>
      </c>
      <c r="O387" s="28"/>
      <c r="P387" s="47" t="str">
        <f t="shared" si="81"/>
        <v/>
      </c>
      <c r="Q387" s="24" t="str">
        <f t="shared" si="82"/>
        <v/>
      </c>
      <c r="R387" s="24" t="str">
        <f>IF($L387="","",VLOOKUP(Q387,LISTAS!$F$5:$G$1006,2,0))</f>
        <v/>
      </c>
      <c r="S387" s="36" t="str">
        <f t="shared" si="83"/>
        <v/>
      </c>
      <c r="T387" s="25" t="str">
        <f t="shared" si="84"/>
        <v/>
      </c>
      <c r="U387" s="25" t="str">
        <f t="shared" si="85"/>
        <v/>
      </c>
    </row>
    <row r="388" spans="2:21" ht="16.5" x14ac:dyDescent="0.3">
      <c r="B388" s="26"/>
      <c r="C388" s="22" t="str">
        <f>IF(B388="","",VLOOKUP(B388,LISTAS!$F$5:$G$1006,2,0))</f>
        <v/>
      </c>
      <c r="D388" s="35"/>
      <c r="E388" s="35"/>
      <c r="F388" s="35" t="str">
        <f t="shared" ref="F388:F423" si="86">IF(D388="",IF(E388="","",SUM(D388:E388)),SUM(D388:E388))</f>
        <v/>
      </c>
      <c r="G388" s="5"/>
      <c r="H388" s="48" t="str">
        <f t="shared" si="78"/>
        <v/>
      </c>
      <c r="I388" s="63" t="str">
        <f t="shared" si="79"/>
        <v/>
      </c>
      <c r="J388" s="63" t="str">
        <f t="shared" si="79"/>
        <v/>
      </c>
      <c r="K388" s="48" t="str">
        <f t="shared" ref="K388:K423" si="87">IF($L388="","",F388)</f>
        <v/>
      </c>
      <c r="L388" s="69" t="str">
        <f t="shared" ref="L388:L423" si="88">H388</f>
        <v/>
      </c>
      <c r="M388" s="67" t="str">
        <f t="shared" si="80"/>
        <v/>
      </c>
      <c r="N388" s="49">
        <v>65</v>
      </c>
      <c r="O388" s="28"/>
      <c r="P388" s="47" t="str">
        <f t="shared" si="81"/>
        <v/>
      </c>
      <c r="Q388" s="24" t="str">
        <f t="shared" si="82"/>
        <v/>
      </c>
      <c r="R388" s="24" t="str">
        <f>IF($L388="","",VLOOKUP(Q388,LISTAS!$F$5:$G$1006,2,0))</f>
        <v/>
      </c>
      <c r="S388" s="36" t="str">
        <f t="shared" si="83"/>
        <v/>
      </c>
      <c r="T388" s="25" t="str">
        <f t="shared" si="84"/>
        <v/>
      </c>
      <c r="U388" s="25" t="str">
        <f t="shared" si="85"/>
        <v/>
      </c>
    </row>
    <row r="389" spans="2:21" ht="16.5" x14ac:dyDescent="0.3">
      <c r="B389" s="26"/>
      <c r="C389" s="22" t="str">
        <f>IF(B389="","",VLOOKUP(B389,LISTAS!$F$5:$G$1006,2,0))</f>
        <v/>
      </c>
      <c r="D389" s="35"/>
      <c r="E389" s="35"/>
      <c r="F389" s="35" t="str">
        <f t="shared" si="86"/>
        <v/>
      </c>
      <c r="G389" s="5"/>
      <c r="H389" s="48" t="str">
        <f t="shared" ref="H389:H423" si="89">IF(F389="","",F389+(ROW(F389)/1000))</f>
        <v/>
      </c>
      <c r="I389" s="63" t="str">
        <f t="shared" ref="I389:J423" si="90">IF($L389="","",IF(B389="","",B389))</f>
        <v/>
      </c>
      <c r="J389" s="63" t="str">
        <f t="shared" si="90"/>
        <v/>
      </c>
      <c r="K389" s="48" t="str">
        <f t="shared" si="87"/>
        <v/>
      </c>
      <c r="L389" s="69" t="str">
        <f t="shared" si="88"/>
        <v/>
      </c>
      <c r="M389" s="67" t="str">
        <f t="shared" ref="M389:M423" si="91">IF(L389="","",LARGE($L$324:$L$423,N389))</f>
        <v/>
      </c>
      <c r="N389" s="49">
        <v>66</v>
      </c>
      <c r="O389" s="28"/>
      <c r="P389" s="47" t="str">
        <f t="shared" ref="P389:P423" si="92">IF(S389&lt;&gt;"",_xlfn.RANK.EQ(S389,$S$324:$S$423,0),"")</f>
        <v/>
      </c>
      <c r="Q389" s="24" t="str">
        <f t="shared" ref="Q389:Q423" si="93">IF($L389="","",VLOOKUP(M389,$H$324:$K$423,2,0))</f>
        <v/>
      </c>
      <c r="R389" s="24" t="str">
        <f>IF($L389="","",VLOOKUP(Q389,LISTAS!$F$5:$G$1006,2,0))</f>
        <v/>
      </c>
      <c r="S389" s="36" t="str">
        <f t="shared" ref="S389:S423" si="94">IF($L389="","",VLOOKUP(M389,$H$324:$K$423,4,0))</f>
        <v/>
      </c>
      <c r="T389" s="25" t="str">
        <f t="shared" ref="T389:T423" si="95">IF($P389="","",IF(S389=$U$5,"",IF($P389=1,400,IF($P389=2,340,IF($P389=3,300,IF($P389=4,280,IF($P389=5,270,IF($P389=6,260,IF($P389=7,250,IF($P389=8,240,IF($P389=9,200,IF($P389=10,200,IF($P389=11,200,IF($P389=12,200,IF($P389=13,200,IF($P389=14,200,IF($P389=15,200,IF($P389=16,200,IF($P389&gt;16,"","")))))))))))))))))))</f>
        <v/>
      </c>
      <c r="U389" s="25" t="str">
        <f t="shared" ref="U389:U423" si="96">IF(P389="","",IF($S$5="NÃO","",IF(S389=$U$5,"",IF(P389=1,400,IF(P389=2,340,IF(P389=3,300,IF(P389=4,280,IF(P389=5,270,IF(P389=6,260,IF(P389=7,250,IF(P389=8,240,IF(P389=9,200,IF(P389=10,200,IF(P389=11,200,IF(P389=12,200,IF(P389=13,200,IF(P389=14,200,IF(P389=15,200,IF(P389=16,200,IF(P389&gt;16,"",""))))))))))))))))))))</f>
        <v/>
      </c>
    </row>
    <row r="390" spans="2:21" ht="16.5" x14ac:dyDescent="0.3">
      <c r="B390" s="26"/>
      <c r="C390" s="22" t="str">
        <f>IF(B390="","",VLOOKUP(B390,LISTAS!$F$5:$G$1006,2,0))</f>
        <v/>
      </c>
      <c r="D390" s="35"/>
      <c r="E390" s="35"/>
      <c r="F390" s="35" t="str">
        <f t="shared" si="86"/>
        <v/>
      </c>
      <c r="G390" s="5"/>
      <c r="H390" s="48" t="str">
        <f t="shared" si="89"/>
        <v/>
      </c>
      <c r="I390" s="63" t="str">
        <f t="shared" si="90"/>
        <v/>
      </c>
      <c r="J390" s="63" t="str">
        <f t="shared" si="90"/>
        <v/>
      </c>
      <c r="K390" s="48" t="str">
        <f t="shared" si="87"/>
        <v/>
      </c>
      <c r="L390" s="69" t="str">
        <f t="shared" si="88"/>
        <v/>
      </c>
      <c r="M390" s="67" t="str">
        <f t="shared" si="91"/>
        <v/>
      </c>
      <c r="N390" s="49">
        <v>67</v>
      </c>
      <c r="O390" s="28"/>
      <c r="P390" s="47" t="str">
        <f t="shared" si="92"/>
        <v/>
      </c>
      <c r="Q390" s="24" t="str">
        <f t="shared" si="93"/>
        <v/>
      </c>
      <c r="R390" s="24" t="str">
        <f>IF($L390="","",VLOOKUP(Q390,LISTAS!$F$5:$G$1006,2,0))</f>
        <v/>
      </c>
      <c r="S390" s="36" t="str">
        <f t="shared" si="94"/>
        <v/>
      </c>
      <c r="T390" s="25" t="str">
        <f t="shared" si="95"/>
        <v/>
      </c>
      <c r="U390" s="25" t="str">
        <f t="shared" si="96"/>
        <v/>
      </c>
    </row>
    <row r="391" spans="2:21" ht="16.5" x14ac:dyDescent="0.3">
      <c r="B391" s="26"/>
      <c r="C391" s="22" t="str">
        <f>IF(B391="","",VLOOKUP(B391,LISTAS!$F$5:$G$1006,2,0))</f>
        <v/>
      </c>
      <c r="D391" s="35"/>
      <c r="E391" s="35"/>
      <c r="F391" s="35" t="str">
        <f t="shared" si="86"/>
        <v/>
      </c>
      <c r="G391" s="5"/>
      <c r="H391" s="48" t="str">
        <f t="shared" si="89"/>
        <v/>
      </c>
      <c r="I391" s="63" t="str">
        <f t="shared" si="90"/>
        <v/>
      </c>
      <c r="J391" s="63" t="str">
        <f t="shared" si="90"/>
        <v/>
      </c>
      <c r="K391" s="48" t="str">
        <f t="shared" si="87"/>
        <v/>
      </c>
      <c r="L391" s="69" t="str">
        <f t="shared" si="88"/>
        <v/>
      </c>
      <c r="M391" s="67" t="str">
        <f t="shared" si="91"/>
        <v/>
      </c>
      <c r="N391" s="49">
        <v>68</v>
      </c>
      <c r="O391" s="28"/>
      <c r="P391" s="47" t="str">
        <f t="shared" si="92"/>
        <v/>
      </c>
      <c r="Q391" s="24" t="str">
        <f t="shared" si="93"/>
        <v/>
      </c>
      <c r="R391" s="24" t="str">
        <f>IF($L391="","",VLOOKUP(Q391,LISTAS!$F$5:$G$1006,2,0))</f>
        <v/>
      </c>
      <c r="S391" s="36" t="str">
        <f t="shared" si="94"/>
        <v/>
      </c>
      <c r="T391" s="25" t="str">
        <f t="shared" si="95"/>
        <v/>
      </c>
      <c r="U391" s="25" t="str">
        <f t="shared" si="96"/>
        <v/>
      </c>
    </row>
    <row r="392" spans="2:21" ht="16.5" x14ac:dyDescent="0.3">
      <c r="B392" s="26"/>
      <c r="C392" s="22" t="str">
        <f>IF(B392="","",VLOOKUP(B392,LISTAS!$F$5:$G$1006,2,0))</f>
        <v/>
      </c>
      <c r="D392" s="35"/>
      <c r="E392" s="35"/>
      <c r="F392" s="35" t="str">
        <f t="shared" si="86"/>
        <v/>
      </c>
      <c r="G392" s="5"/>
      <c r="H392" s="48" t="str">
        <f t="shared" si="89"/>
        <v/>
      </c>
      <c r="I392" s="63" t="str">
        <f t="shared" si="90"/>
        <v/>
      </c>
      <c r="J392" s="63" t="str">
        <f t="shared" si="90"/>
        <v/>
      </c>
      <c r="K392" s="48" t="str">
        <f t="shared" si="87"/>
        <v/>
      </c>
      <c r="L392" s="69" t="str">
        <f t="shared" si="88"/>
        <v/>
      </c>
      <c r="M392" s="67" t="str">
        <f t="shared" si="91"/>
        <v/>
      </c>
      <c r="N392" s="49">
        <v>69</v>
      </c>
      <c r="O392" s="28"/>
      <c r="P392" s="47" t="str">
        <f t="shared" si="92"/>
        <v/>
      </c>
      <c r="Q392" s="24" t="str">
        <f t="shared" si="93"/>
        <v/>
      </c>
      <c r="R392" s="24" t="str">
        <f>IF($L392="","",VLOOKUP(Q392,LISTAS!$F$5:$G$1006,2,0))</f>
        <v/>
      </c>
      <c r="S392" s="36" t="str">
        <f t="shared" si="94"/>
        <v/>
      </c>
      <c r="T392" s="25" t="str">
        <f t="shared" si="95"/>
        <v/>
      </c>
      <c r="U392" s="25" t="str">
        <f t="shared" si="96"/>
        <v/>
      </c>
    </row>
    <row r="393" spans="2:21" ht="16.5" x14ac:dyDescent="0.3">
      <c r="B393" s="26"/>
      <c r="C393" s="22" t="str">
        <f>IF(B393="","",VLOOKUP(B393,LISTAS!$F$5:$G$1006,2,0))</f>
        <v/>
      </c>
      <c r="D393" s="35"/>
      <c r="E393" s="35"/>
      <c r="F393" s="35" t="str">
        <f t="shared" si="86"/>
        <v/>
      </c>
      <c r="G393" s="5"/>
      <c r="H393" s="48" t="str">
        <f t="shared" si="89"/>
        <v/>
      </c>
      <c r="I393" s="63" t="str">
        <f t="shared" si="90"/>
        <v/>
      </c>
      <c r="J393" s="63" t="str">
        <f t="shared" si="90"/>
        <v/>
      </c>
      <c r="K393" s="48" t="str">
        <f t="shared" si="87"/>
        <v/>
      </c>
      <c r="L393" s="69" t="str">
        <f t="shared" si="88"/>
        <v/>
      </c>
      <c r="M393" s="67" t="str">
        <f t="shared" si="91"/>
        <v/>
      </c>
      <c r="N393" s="49">
        <v>70</v>
      </c>
      <c r="O393" s="28"/>
      <c r="P393" s="47" t="str">
        <f t="shared" si="92"/>
        <v/>
      </c>
      <c r="Q393" s="24" t="str">
        <f t="shared" si="93"/>
        <v/>
      </c>
      <c r="R393" s="24" t="str">
        <f>IF($L393="","",VLOOKUP(Q393,LISTAS!$F$5:$G$1006,2,0))</f>
        <v/>
      </c>
      <c r="S393" s="36" t="str">
        <f t="shared" si="94"/>
        <v/>
      </c>
      <c r="T393" s="25" t="str">
        <f t="shared" si="95"/>
        <v/>
      </c>
      <c r="U393" s="25" t="str">
        <f t="shared" si="96"/>
        <v/>
      </c>
    </row>
    <row r="394" spans="2:21" ht="16.5" x14ac:dyDescent="0.3">
      <c r="B394" s="26"/>
      <c r="C394" s="22" t="str">
        <f>IF(B394="","",VLOOKUP(B394,LISTAS!$F$5:$G$1006,2,0))</f>
        <v/>
      </c>
      <c r="D394" s="35"/>
      <c r="E394" s="35"/>
      <c r="F394" s="35" t="str">
        <f t="shared" si="86"/>
        <v/>
      </c>
      <c r="G394" s="5"/>
      <c r="H394" s="48" t="str">
        <f t="shared" si="89"/>
        <v/>
      </c>
      <c r="I394" s="63" t="str">
        <f t="shared" si="90"/>
        <v/>
      </c>
      <c r="J394" s="63" t="str">
        <f t="shared" si="90"/>
        <v/>
      </c>
      <c r="K394" s="48" t="str">
        <f t="shared" si="87"/>
        <v/>
      </c>
      <c r="L394" s="69" t="str">
        <f t="shared" si="88"/>
        <v/>
      </c>
      <c r="M394" s="67" t="str">
        <f t="shared" si="91"/>
        <v/>
      </c>
      <c r="N394" s="49">
        <v>71</v>
      </c>
      <c r="O394" s="28"/>
      <c r="P394" s="47" t="str">
        <f t="shared" si="92"/>
        <v/>
      </c>
      <c r="Q394" s="24" t="str">
        <f t="shared" si="93"/>
        <v/>
      </c>
      <c r="R394" s="24" t="str">
        <f>IF($L394="","",VLOOKUP(Q394,LISTAS!$F$5:$G$1006,2,0))</f>
        <v/>
      </c>
      <c r="S394" s="36" t="str">
        <f t="shared" si="94"/>
        <v/>
      </c>
      <c r="T394" s="25" t="str">
        <f t="shared" si="95"/>
        <v/>
      </c>
      <c r="U394" s="25" t="str">
        <f t="shared" si="96"/>
        <v/>
      </c>
    </row>
    <row r="395" spans="2:21" ht="16.5" x14ac:dyDescent="0.3">
      <c r="B395" s="26"/>
      <c r="C395" s="22" t="str">
        <f>IF(B395="","",VLOOKUP(B395,LISTAS!$F$5:$G$1006,2,0))</f>
        <v/>
      </c>
      <c r="D395" s="35"/>
      <c r="E395" s="35"/>
      <c r="F395" s="35" t="str">
        <f t="shared" si="86"/>
        <v/>
      </c>
      <c r="G395" s="5"/>
      <c r="H395" s="48" t="str">
        <f t="shared" si="89"/>
        <v/>
      </c>
      <c r="I395" s="63" t="str">
        <f t="shared" si="90"/>
        <v/>
      </c>
      <c r="J395" s="63" t="str">
        <f t="shared" si="90"/>
        <v/>
      </c>
      <c r="K395" s="48" t="str">
        <f t="shared" si="87"/>
        <v/>
      </c>
      <c r="L395" s="69" t="str">
        <f t="shared" si="88"/>
        <v/>
      </c>
      <c r="M395" s="67" t="str">
        <f t="shared" si="91"/>
        <v/>
      </c>
      <c r="N395" s="49">
        <v>72</v>
      </c>
      <c r="O395" s="28"/>
      <c r="P395" s="47" t="str">
        <f t="shared" si="92"/>
        <v/>
      </c>
      <c r="Q395" s="24" t="str">
        <f t="shared" si="93"/>
        <v/>
      </c>
      <c r="R395" s="24" t="str">
        <f>IF($L395="","",VLOOKUP(Q395,LISTAS!$F$5:$G$1006,2,0))</f>
        <v/>
      </c>
      <c r="S395" s="36" t="str">
        <f t="shared" si="94"/>
        <v/>
      </c>
      <c r="T395" s="25" t="str">
        <f t="shared" si="95"/>
        <v/>
      </c>
      <c r="U395" s="25" t="str">
        <f t="shared" si="96"/>
        <v/>
      </c>
    </row>
    <row r="396" spans="2:21" ht="16.5" x14ac:dyDescent="0.3">
      <c r="B396" s="26"/>
      <c r="C396" s="22" t="str">
        <f>IF(B396="","",VLOOKUP(B396,LISTAS!$F$5:$G$1006,2,0))</f>
        <v/>
      </c>
      <c r="D396" s="35"/>
      <c r="E396" s="35"/>
      <c r="F396" s="35" t="str">
        <f t="shared" si="86"/>
        <v/>
      </c>
      <c r="G396" s="5"/>
      <c r="H396" s="48" t="str">
        <f t="shared" si="89"/>
        <v/>
      </c>
      <c r="I396" s="63" t="str">
        <f t="shared" si="90"/>
        <v/>
      </c>
      <c r="J396" s="63" t="str">
        <f t="shared" si="90"/>
        <v/>
      </c>
      <c r="K396" s="48" t="str">
        <f t="shared" si="87"/>
        <v/>
      </c>
      <c r="L396" s="69" t="str">
        <f t="shared" si="88"/>
        <v/>
      </c>
      <c r="M396" s="67" t="str">
        <f t="shared" si="91"/>
        <v/>
      </c>
      <c r="N396" s="49">
        <v>73</v>
      </c>
      <c r="O396" s="28"/>
      <c r="P396" s="47" t="str">
        <f t="shared" si="92"/>
        <v/>
      </c>
      <c r="Q396" s="24" t="str">
        <f t="shared" si="93"/>
        <v/>
      </c>
      <c r="R396" s="24" t="str">
        <f>IF($L396="","",VLOOKUP(Q396,LISTAS!$F$5:$G$1006,2,0))</f>
        <v/>
      </c>
      <c r="S396" s="36" t="str">
        <f t="shared" si="94"/>
        <v/>
      </c>
      <c r="T396" s="25" t="str">
        <f t="shared" si="95"/>
        <v/>
      </c>
      <c r="U396" s="25" t="str">
        <f t="shared" si="96"/>
        <v/>
      </c>
    </row>
    <row r="397" spans="2:21" ht="16.5" x14ac:dyDescent="0.3">
      <c r="B397" s="26"/>
      <c r="C397" s="22" t="str">
        <f>IF(B397="","",VLOOKUP(B397,LISTAS!$F$5:$G$1006,2,0))</f>
        <v/>
      </c>
      <c r="D397" s="35"/>
      <c r="E397" s="35"/>
      <c r="F397" s="35" t="str">
        <f t="shared" si="86"/>
        <v/>
      </c>
      <c r="G397" s="5"/>
      <c r="H397" s="48" t="str">
        <f t="shared" si="89"/>
        <v/>
      </c>
      <c r="I397" s="63" t="str">
        <f t="shared" si="90"/>
        <v/>
      </c>
      <c r="J397" s="63" t="str">
        <f t="shared" si="90"/>
        <v/>
      </c>
      <c r="K397" s="48" t="str">
        <f t="shared" si="87"/>
        <v/>
      </c>
      <c r="L397" s="69" t="str">
        <f t="shared" si="88"/>
        <v/>
      </c>
      <c r="M397" s="67" t="str">
        <f t="shared" si="91"/>
        <v/>
      </c>
      <c r="N397" s="49">
        <v>74</v>
      </c>
      <c r="O397" s="28"/>
      <c r="P397" s="47" t="str">
        <f t="shared" si="92"/>
        <v/>
      </c>
      <c r="Q397" s="24" t="str">
        <f t="shared" si="93"/>
        <v/>
      </c>
      <c r="R397" s="24" t="str">
        <f>IF($L397="","",VLOOKUP(Q397,LISTAS!$F$5:$G$1006,2,0))</f>
        <v/>
      </c>
      <c r="S397" s="36" t="str">
        <f t="shared" si="94"/>
        <v/>
      </c>
      <c r="T397" s="25" t="str">
        <f t="shared" si="95"/>
        <v/>
      </c>
      <c r="U397" s="25" t="str">
        <f t="shared" si="96"/>
        <v/>
      </c>
    </row>
    <row r="398" spans="2:21" ht="16.5" x14ac:dyDescent="0.3">
      <c r="B398" s="26"/>
      <c r="C398" s="22" t="str">
        <f>IF(B398="","",VLOOKUP(B398,LISTAS!$F$5:$G$1006,2,0))</f>
        <v/>
      </c>
      <c r="D398" s="35"/>
      <c r="E398" s="35"/>
      <c r="F398" s="35" t="str">
        <f t="shared" si="86"/>
        <v/>
      </c>
      <c r="G398" s="5"/>
      <c r="H398" s="48" t="str">
        <f t="shared" si="89"/>
        <v/>
      </c>
      <c r="I398" s="63" t="str">
        <f t="shared" si="90"/>
        <v/>
      </c>
      <c r="J398" s="63" t="str">
        <f t="shared" si="90"/>
        <v/>
      </c>
      <c r="K398" s="48" t="str">
        <f t="shared" si="87"/>
        <v/>
      </c>
      <c r="L398" s="69" t="str">
        <f t="shared" si="88"/>
        <v/>
      </c>
      <c r="M398" s="67" t="str">
        <f t="shared" si="91"/>
        <v/>
      </c>
      <c r="N398" s="49">
        <v>75</v>
      </c>
      <c r="O398" s="28"/>
      <c r="P398" s="47" t="str">
        <f t="shared" si="92"/>
        <v/>
      </c>
      <c r="Q398" s="24" t="str">
        <f t="shared" si="93"/>
        <v/>
      </c>
      <c r="R398" s="24" t="str">
        <f>IF($L398="","",VLOOKUP(Q398,LISTAS!$F$5:$G$1006,2,0))</f>
        <v/>
      </c>
      <c r="S398" s="36" t="str">
        <f t="shared" si="94"/>
        <v/>
      </c>
      <c r="T398" s="25" t="str">
        <f t="shared" si="95"/>
        <v/>
      </c>
      <c r="U398" s="25" t="str">
        <f t="shared" si="96"/>
        <v/>
      </c>
    </row>
    <row r="399" spans="2:21" ht="16.5" x14ac:dyDescent="0.3">
      <c r="B399" s="26"/>
      <c r="C399" s="22" t="str">
        <f>IF(B399="","",VLOOKUP(B399,LISTAS!$F$5:$G$1006,2,0))</f>
        <v/>
      </c>
      <c r="D399" s="35"/>
      <c r="E399" s="35"/>
      <c r="F399" s="35" t="str">
        <f t="shared" si="86"/>
        <v/>
      </c>
      <c r="G399" s="5"/>
      <c r="H399" s="48" t="str">
        <f t="shared" si="89"/>
        <v/>
      </c>
      <c r="I399" s="63" t="str">
        <f t="shared" si="90"/>
        <v/>
      </c>
      <c r="J399" s="63" t="str">
        <f t="shared" si="90"/>
        <v/>
      </c>
      <c r="K399" s="48" t="str">
        <f t="shared" si="87"/>
        <v/>
      </c>
      <c r="L399" s="69" t="str">
        <f t="shared" si="88"/>
        <v/>
      </c>
      <c r="M399" s="67" t="str">
        <f t="shared" si="91"/>
        <v/>
      </c>
      <c r="N399" s="49">
        <v>76</v>
      </c>
      <c r="O399" s="28"/>
      <c r="P399" s="47" t="str">
        <f t="shared" si="92"/>
        <v/>
      </c>
      <c r="Q399" s="24" t="str">
        <f t="shared" si="93"/>
        <v/>
      </c>
      <c r="R399" s="24" t="str">
        <f>IF($L399="","",VLOOKUP(Q399,LISTAS!$F$5:$G$1006,2,0))</f>
        <v/>
      </c>
      <c r="S399" s="36" t="str">
        <f t="shared" si="94"/>
        <v/>
      </c>
      <c r="T399" s="25" t="str">
        <f t="shared" si="95"/>
        <v/>
      </c>
      <c r="U399" s="25" t="str">
        <f t="shared" si="96"/>
        <v/>
      </c>
    </row>
    <row r="400" spans="2:21" ht="16.5" x14ac:dyDescent="0.3">
      <c r="B400" s="26"/>
      <c r="C400" s="22" t="str">
        <f>IF(B400="","",VLOOKUP(B400,LISTAS!$F$5:$G$1006,2,0))</f>
        <v/>
      </c>
      <c r="D400" s="35"/>
      <c r="E400" s="35"/>
      <c r="F400" s="35" t="str">
        <f t="shared" si="86"/>
        <v/>
      </c>
      <c r="G400" s="5"/>
      <c r="H400" s="48" t="str">
        <f t="shared" si="89"/>
        <v/>
      </c>
      <c r="I400" s="63" t="str">
        <f t="shared" si="90"/>
        <v/>
      </c>
      <c r="J400" s="63" t="str">
        <f t="shared" si="90"/>
        <v/>
      </c>
      <c r="K400" s="48" t="str">
        <f t="shared" si="87"/>
        <v/>
      </c>
      <c r="L400" s="69" t="str">
        <f t="shared" si="88"/>
        <v/>
      </c>
      <c r="M400" s="67" t="str">
        <f t="shared" si="91"/>
        <v/>
      </c>
      <c r="N400" s="49">
        <v>77</v>
      </c>
      <c r="O400" s="28"/>
      <c r="P400" s="47" t="str">
        <f t="shared" si="92"/>
        <v/>
      </c>
      <c r="Q400" s="24" t="str">
        <f t="shared" si="93"/>
        <v/>
      </c>
      <c r="R400" s="24" t="str">
        <f>IF($L400="","",VLOOKUP(Q400,LISTAS!$F$5:$G$1006,2,0))</f>
        <v/>
      </c>
      <c r="S400" s="36" t="str">
        <f t="shared" si="94"/>
        <v/>
      </c>
      <c r="T400" s="25" t="str">
        <f t="shared" si="95"/>
        <v/>
      </c>
      <c r="U400" s="25" t="str">
        <f t="shared" si="96"/>
        <v/>
      </c>
    </row>
    <row r="401" spans="2:21" ht="16.5" x14ac:dyDescent="0.3">
      <c r="B401" s="26"/>
      <c r="C401" s="22" t="str">
        <f>IF(B401="","",VLOOKUP(B401,LISTAS!$F$5:$G$1006,2,0))</f>
        <v/>
      </c>
      <c r="D401" s="35"/>
      <c r="E401" s="35"/>
      <c r="F401" s="35" t="str">
        <f t="shared" si="86"/>
        <v/>
      </c>
      <c r="G401" s="5"/>
      <c r="H401" s="48" t="str">
        <f t="shared" si="89"/>
        <v/>
      </c>
      <c r="I401" s="63" t="str">
        <f t="shared" si="90"/>
        <v/>
      </c>
      <c r="J401" s="63" t="str">
        <f t="shared" si="90"/>
        <v/>
      </c>
      <c r="K401" s="48" t="str">
        <f t="shared" si="87"/>
        <v/>
      </c>
      <c r="L401" s="69" t="str">
        <f t="shared" si="88"/>
        <v/>
      </c>
      <c r="M401" s="67" t="str">
        <f t="shared" si="91"/>
        <v/>
      </c>
      <c r="N401" s="49">
        <v>78</v>
      </c>
      <c r="O401" s="28"/>
      <c r="P401" s="47" t="str">
        <f t="shared" si="92"/>
        <v/>
      </c>
      <c r="Q401" s="24" t="str">
        <f t="shared" si="93"/>
        <v/>
      </c>
      <c r="R401" s="24" t="str">
        <f>IF($L401="","",VLOOKUP(Q401,LISTAS!$F$5:$G$1006,2,0))</f>
        <v/>
      </c>
      <c r="S401" s="36" t="str">
        <f t="shared" si="94"/>
        <v/>
      </c>
      <c r="T401" s="25" t="str">
        <f t="shared" si="95"/>
        <v/>
      </c>
      <c r="U401" s="25" t="str">
        <f t="shared" si="96"/>
        <v/>
      </c>
    </row>
    <row r="402" spans="2:21" ht="16.5" x14ac:dyDescent="0.3">
      <c r="B402" s="26"/>
      <c r="C402" s="22" t="str">
        <f>IF(B402="","",VLOOKUP(B402,LISTAS!$F$5:$G$1006,2,0))</f>
        <v/>
      </c>
      <c r="D402" s="35"/>
      <c r="E402" s="35"/>
      <c r="F402" s="35" t="str">
        <f t="shared" si="86"/>
        <v/>
      </c>
      <c r="G402" s="5"/>
      <c r="H402" s="48" t="str">
        <f t="shared" si="89"/>
        <v/>
      </c>
      <c r="I402" s="63" t="str">
        <f t="shared" si="90"/>
        <v/>
      </c>
      <c r="J402" s="63" t="str">
        <f t="shared" si="90"/>
        <v/>
      </c>
      <c r="K402" s="48" t="str">
        <f t="shared" si="87"/>
        <v/>
      </c>
      <c r="L402" s="69" t="str">
        <f t="shared" si="88"/>
        <v/>
      </c>
      <c r="M402" s="67" t="str">
        <f t="shared" si="91"/>
        <v/>
      </c>
      <c r="N402" s="49">
        <v>79</v>
      </c>
      <c r="O402" s="28"/>
      <c r="P402" s="47" t="str">
        <f t="shared" si="92"/>
        <v/>
      </c>
      <c r="Q402" s="24" t="str">
        <f t="shared" si="93"/>
        <v/>
      </c>
      <c r="R402" s="24" t="str">
        <f>IF($L402="","",VLOOKUP(Q402,LISTAS!$F$5:$G$1006,2,0))</f>
        <v/>
      </c>
      <c r="S402" s="36" t="str">
        <f t="shared" si="94"/>
        <v/>
      </c>
      <c r="T402" s="25" t="str">
        <f t="shared" si="95"/>
        <v/>
      </c>
      <c r="U402" s="25" t="str">
        <f t="shared" si="96"/>
        <v/>
      </c>
    </row>
    <row r="403" spans="2:21" ht="16.5" x14ac:dyDescent="0.3">
      <c r="B403" s="26"/>
      <c r="C403" s="22" t="str">
        <f>IF(B403="","",VLOOKUP(B403,LISTAS!$F$5:$G$1006,2,0))</f>
        <v/>
      </c>
      <c r="D403" s="35"/>
      <c r="E403" s="35"/>
      <c r="F403" s="35" t="str">
        <f t="shared" si="86"/>
        <v/>
      </c>
      <c r="G403" s="5"/>
      <c r="H403" s="48" t="str">
        <f t="shared" si="89"/>
        <v/>
      </c>
      <c r="I403" s="63" t="str">
        <f t="shared" si="90"/>
        <v/>
      </c>
      <c r="J403" s="63" t="str">
        <f t="shared" si="90"/>
        <v/>
      </c>
      <c r="K403" s="48" t="str">
        <f t="shared" si="87"/>
        <v/>
      </c>
      <c r="L403" s="69" t="str">
        <f t="shared" si="88"/>
        <v/>
      </c>
      <c r="M403" s="67" t="str">
        <f t="shared" si="91"/>
        <v/>
      </c>
      <c r="N403" s="49">
        <v>80</v>
      </c>
      <c r="O403" s="28"/>
      <c r="P403" s="47" t="str">
        <f t="shared" si="92"/>
        <v/>
      </c>
      <c r="Q403" s="24" t="str">
        <f t="shared" si="93"/>
        <v/>
      </c>
      <c r="R403" s="24" t="str">
        <f>IF($L403="","",VLOOKUP(Q403,LISTAS!$F$5:$G$1006,2,0))</f>
        <v/>
      </c>
      <c r="S403" s="36" t="str">
        <f t="shared" si="94"/>
        <v/>
      </c>
      <c r="T403" s="25" t="str">
        <f t="shared" si="95"/>
        <v/>
      </c>
      <c r="U403" s="25" t="str">
        <f t="shared" si="96"/>
        <v/>
      </c>
    </row>
    <row r="404" spans="2:21" ht="16.5" x14ac:dyDescent="0.3">
      <c r="B404" s="26"/>
      <c r="C404" s="22" t="str">
        <f>IF(B404="","",VLOOKUP(B404,LISTAS!$F$5:$G$1006,2,0))</f>
        <v/>
      </c>
      <c r="D404" s="35"/>
      <c r="E404" s="35"/>
      <c r="F404" s="35" t="str">
        <f t="shared" si="86"/>
        <v/>
      </c>
      <c r="G404" s="5"/>
      <c r="H404" s="48" t="str">
        <f t="shared" si="89"/>
        <v/>
      </c>
      <c r="I404" s="63" t="str">
        <f t="shared" si="90"/>
        <v/>
      </c>
      <c r="J404" s="63" t="str">
        <f t="shared" si="90"/>
        <v/>
      </c>
      <c r="K404" s="48" t="str">
        <f t="shared" si="87"/>
        <v/>
      </c>
      <c r="L404" s="69" t="str">
        <f t="shared" si="88"/>
        <v/>
      </c>
      <c r="M404" s="67" t="str">
        <f t="shared" si="91"/>
        <v/>
      </c>
      <c r="N404" s="49">
        <v>81</v>
      </c>
      <c r="O404" s="28"/>
      <c r="P404" s="47" t="str">
        <f t="shared" si="92"/>
        <v/>
      </c>
      <c r="Q404" s="24" t="str">
        <f t="shared" si="93"/>
        <v/>
      </c>
      <c r="R404" s="24" t="str">
        <f>IF($L404="","",VLOOKUP(Q404,LISTAS!$F$5:$G$1006,2,0))</f>
        <v/>
      </c>
      <c r="S404" s="36" t="str">
        <f t="shared" si="94"/>
        <v/>
      </c>
      <c r="T404" s="25" t="str">
        <f t="shared" si="95"/>
        <v/>
      </c>
      <c r="U404" s="25" t="str">
        <f t="shared" si="96"/>
        <v/>
      </c>
    </row>
    <row r="405" spans="2:21" ht="16.5" x14ac:dyDescent="0.3">
      <c r="B405" s="26"/>
      <c r="C405" s="22" t="str">
        <f>IF(B405="","",VLOOKUP(B405,LISTAS!$F$5:$G$1006,2,0))</f>
        <v/>
      </c>
      <c r="D405" s="35"/>
      <c r="E405" s="35"/>
      <c r="F405" s="35" t="str">
        <f t="shared" si="86"/>
        <v/>
      </c>
      <c r="G405" s="5"/>
      <c r="H405" s="48" t="str">
        <f t="shared" si="89"/>
        <v/>
      </c>
      <c r="I405" s="63" t="str">
        <f t="shared" si="90"/>
        <v/>
      </c>
      <c r="J405" s="63" t="str">
        <f t="shared" si="90"/>
        <v/>
      </c>
      <c r="K405" s="48" t="str">
        <f t="shared" si="87"/>
        <v/>
      </c>
      <c r="L405" s="69" t="str">
        <f t="shared" si="88"/>
        <v/>
      </c>
      <c r="M405" s="67" t="str">
        <f t="shared" si="91"/>
        <v/>
      </c>
      <c r="N405" s="49">
        <v>82</v>
      </c>
      <c r="O405" s="28"/>
      <c r="P405" s="47" t="str">
        <f t="shared" si="92"/>
        <v/>
      </c>
      <c r="Q405" s="24" t="str">
        <f t="shared" si="93"/>
        <v/>
      </c>
      <c r="R405" s="24" t="str">
        <f>IF($L405="","",VLOOKUP(Q405,LISTAS!$F$5:$G$1006,2,0))</f>
        <v/>
      </c>
      <c r="S405" s="36" t="str">
        <f t="shared" si="94"/>
        <v/>
      </c>
      <c r="T405" s="25" t="str">
        <f t="shared" si="95"/>
        <v/>
      </c>
      <c r="U405" s="25" t="str">
        <f t="shared" si="96"/>
        <v/>
      </c>
    </row>
    <row r="406" spans="2:21" ht="16.5" x14ac:dyDescent="0.3">
      <c r="B406" s="26"/>
      <c r="C406" s="22" t="str">
        <f>IF(B406="","",VLOOKUP(B406,LISTAS!$F$5:$G$1006,2,0))</f>
        <v/>
      </c>
      <c r="D406" s="35"/>
      <c r="E406" s="35"/>
      <c r="F406" s="35" t="str">
        <f t="shared" si="86"/>
        <v/>
      </c>
      <c r="G406" s="5"/>
      <c r="H406" s="48" t="str">
        <f t="shared" si="89"/>
        <v/>
      </c>
      <c r="I406" s="63" t="str">
        <f t="shared" si="90"/>
        <v/>
      </c>
      <c r="J406" s="63" t="str">
        <f t="shared" si="90"/>
        <v/>
      </c>
      <c r="K406" s="48" t="str">
        <f t="shared" si="87"/>
        <v/>
      </c>
      <c r="L406" s="69" t="str">
        <f t="shared" si="88"/>
        <v/>
      </c>
      <c r="M406" s="67" t="str">
        <f t="shared" si="91"/>
        <v/>
      </c>
      <c r="N406" s="49">
        <v>83</v>
      </c>
      <c r="O406" s="28"/>
      <c r="P406" s="47" t="str">
        <f t="shared" si="92"/>
        <v/>
      </c>
      <c r="Q406" s="24" t="str">
        <f t="shared" si="93"/>
        <v/>
      </c>
      <c r="R406" s="24" t="str">
        <f>IF($L406="","",VLOOKUP(Q406,LISTAS!$F$5:$G$1006,2,0))</f>
        <v/>
      </c>
      <c r="S406" s="36" t="str">
        <f t="shared" si="94"/>
        <v/>
      </c>
      <c r="T406" s="25" t="str">
        <f t="shared" si="95"/>
        <v/>
      </c>
      <c r="U406" s="25" t="str">
        <f t="shared" si="96"/>
        <v/>
      </c>
    </row>
    <row r="407" spans="2:21" ht="16.5" x14ac:dyDescent="0.3">
      <c r="B407" s="26"/>
      <c r="C407" s="22" t="str">
        <f>IF(B407="","",VLOOKUP(B407,LISTAS!$F$5:$G$1006,2,0))</f>
        <v/>
      </c>
      <c r="D407" s="35"/>
      <c r="E407" s="35"/>
      <c r="F407" s="35" t="str">
        <f t="shared" si="86"/>
        <v/>
      </c>
      <c r="G407" s="5"/>
      <c r="H407" s="48" t="str">
        <f t="shared" si="89"/>
        <v/>
      </c>
      <c r="I407" s="63" t="str">
        <f t="shared" si="90"/>
        <v/>
      </c>
      <c r="J407" s="63" t="str">
        <f t="shared" si="90"/>
        <v/>
      </c>
      <c r="K407" s="48" t="str">
        <f t="shared" si="87"/>
        <v/>
      </c>
      <c r="L407" s="69" t="str">
        <f t="shared" si="88"/>
        <v/>
      </c>
      <c r="M407" s="67" t="str">
        <f t="shared" si="91"/>
        <v/>
      </c>
      <c r="N407" s="49">
        <v>84</v>
      </c>
      <c r="O407" s="28"/>
      <c r="P407" s="47" t="str">
        <f t="shared" si="92"/>
        <v/>
      </c>
      <c r="Q407" s="24" t="str">
        <f t="shared" si="93"/>
        <v/>
      </c>
      <c r="R407" s="24" t="str">
        <f>IF($L407="","",VLOOKUP(Q407,LISTAS!$F$5:$G$1006,2,0))</f>
        <v/>
      </c>
      <c r="S407" s="36" t="str">
        <f t="shared" si="94"/>
        <v/>
      </c>
      <c r="T407" s="25" t="str">
        <f t="shared" si="95"/>
        <v/>
      </c>
      <c r="U407" s="25" t="str">
        <f t="shared" si="96"/>
        <v/>
      </c>
    </row>
    <row r="408" spans="2:21" ht="16.5" x14ac:dyDescent="0.3">
      <c r="B408" s="26"/>
      <c r="C408" s="22" t="str">
        <f>IF(B408="","",VLOOKUP(B408,LISTAS!$F$5:$G$1006,2,0))</f>
        <v/>
      </c>
      <c r="D408" s="35"/>
      <c r="E408" s="35"/>
      <c r="F408" s="35" t="str">
        <f t="shared" si="86"/>
        <v/>
      </c>
      <c r="G408" s="5"/>
      <c r="H408" s="48" t="str">
        <f t="shared" si="89"/>
        <v/>
      </c>
      <c r="I408" s="63" t="str">
        <f t="shared" si="90"/>
        <v/>
      </c>
      <c r="J408" s="63" t="str">
        <f t="shared" si="90"/>
        <v/>
      </c>
      <c r="K408" s="48" t="str">
        <f t="shared" si="87"/>
        <v/>
      </c>
      <c r="L408" s="69" t="str">
        <f t="shared" si="88"/>
        <v/>
      </c>
      <c r="M408" s="67" t="str">
        <f t="shared" si="91"/>
        <v/>
      </c>
      <c r="N408" s="49">
        <v>85</v>
      </c>
      <c r="O408" s="28"/>
      <c r="P408" s="47" t="str">
        <f t="shared" si="92"/>
        <v/>
      </c>
      <c r="Q408" s="24" t="str">
        <f t="shared" si="93"/>
        <v/>
      </c>
      <c r="R408" s="24" t="str">
        <f>IF($L408="","",VLOOKUP(Q408,LISTAS!$F$5:$G$1006,2,0))</f>
        <v/>
      </c>
      <c r="S408" s="36" t="str">
        <f t="shared" si="94"/>
        <v/>
      </c>
      <c r="T408" s="25" t="str">
        <f t="shared" si="95"/>
        <v/>
      </c>
      <c r="U408" s="25" t="str">
        <f t="shared" si="96"/>
        <v/>
      </c>
    </row>
    <row r="409" spans="2:21" ht="16.5" x14ac:dyDescent="0.3">
      <c r="B409" s="26"/>
      <c r="C409" s="22" t="str">
        <f>IF(B409="","",VLOOKUP(B409,LISTAS!$F$5:$G$1006,2,0))</f>
        <v/>
      </c>
      <c r="D409" s="35"/>
      <c r="E409" s="35"/>
      <c r="F409" s="35" t="str">
        <f t="shared" si="86"/>
        <v/>
      </c>
      <c r="G409" s="5"/>
      <c r="H409" s="48" t="str">
        <f t="shared" si="89"/>
        <v/>
      </c>
      <c r="I409" s="63" t="str">
        <f t="shared" si="90"/>
        <v/>
      </c>
      <c r="J409" s="63" t="str">
        <f t="shared" si="90"/>
        <v/>
      </c>
      <c r="K409" s="48" t="str">
        <f t="shared" si="87"/>
        <v/>
      </c>
      <c r="L409" s="69" t="str">
        <f t="shared" si="88"/>
        <v/>
      </c>
      <c r="M409" s="67" t="str">
        <f t="shared" si="91"/>
        <v/>
      </c>
      <c r="N409" s="49">
        <v>86</v>
      </c>
      <c r="O409" s="28"/>
      <c r="P409" s="47" t="str">
        <f t="shared" si="92"/>
        <v/>
      </c>
      <c r="Q409" s="24" t="str">
        <f t="shared" si="93"/>
        <v/>
      </c>
      <c r="R409" s="24" t="str">
        <f>IF($L409="","",VLOOKUP(Q409,LISTAS!$F$5:$G$1006,2,0))</f>
        <v/>
      </c>
      <c r="S409" s="36" t="str">
        <f t="shared" si="94"/>
        <v/>
      </c>
      <c r="T409" s="25" t="str">
        <f t="shared" si="95"/>
        <v/>
      </c>
      <c r="U409" s="25" t="str">
        <f t="shared" si="96"/>
        <v/>
      </c>
    </row>
    <row r="410" spans="2:21" ht="16.5" x14ac:dyDescent="0.3">
      <c r="B410" s="26"/>
      <c r="C410" s="22" t="str">
        <f>IF(B410="","",VLOOKUP(B410,LISTAS!$F$5:$G$1006,2,0))</f>
        <v/>
      </c>
      <c r="D410" s="35"/>
      <c r="E410" s="35"/>
      <c r="F410" s="35" t="str">
        <f t="shared" si="86"/>
        <v/>
      </c>
      <c r="G410" s="5"/>
      <c r="H410" s="48" t="str">
        <f t="shared" si="89"/>
        <v/>
      </c>
      <c r="I410" s="63" t="str">
        <f t="shared" si="90"/>
        <v/>
      </c>
      <c r="J410" s="63" t="str">
        <f t="shared" si="90"/>
        <v/>
      </c>
      <c r="K410" s="48" t="str">
        <f t="shared" si="87"/>
        <v/>
      </c>
      <c r="L410" s="69" t="str">
        <f t="shared" si="88"/>
        <v/>
      </c>
      <c r="M410" s="67" t="str">
        <f t="shared" si="91"/>
        <v/>
      </c>
      <c r="N410" s="49">
        <v>87</v>
      </c>
      <c r="O410" s="28"/>
      <c r="P410" s="47" t="str">
        <f t="shared" si="92"/>
        <v/>
      </c>
      <c r="Q410" s="24" t="str">
        <f t="shared" si="93"/>
        <v/>
      </c>
      <c r="R410" s="24" t="str">
        <f>IF($L410="","",VLOOKUP(Q410,LISTAS!$F$5:$G$1006,2,0))</f>
        <v/>
      </c>
      <c r="S410" s="36" t="str">
        <f t="shared" si="94"/>
        <v/>
      </c>
      <c r="T410" s="25" t="str">
        <f t="shared" si="95"/>
        <v/>
      </c>
      <c r="U410" s="25" t="str">
        <f t="shared" si="96"/>
        <v/>
      </c>
    </row>
    <row r="411" spans="2:21" ht="16.5" x14ac:dyDescent="0.3">
      <c r="B411" s="26"/>
      <c r="C411" s="22" t="str">
        <f>IF(B411="","",VLOOKUP(B411,LISTAS!$F$5:$G$1006,2,0))</f>
        <v/>
      </c>
      <c r="D411" s="35"/>
      <c r="E411" s="35"/>
      <c r="F411" s="35" t="str">
        <f t="shared" si="86"/>
        <v/>
      </c>
      <c r="G411" s="5"/>
      <c r="H411" s="48" t="str">
        <f t="shared" si="89"/>
        <v/>
      </c>
      <c r="I411" s="63" t="str">
        <f t="shared" si="90"/>
        <v/>
      </c>
      <c r="J411" s="63" t="str">
        <f t="shared" si="90"/>
        <v/>
      </c>
      <c r="K411" s="48" t="str">
        <f t="shared" si="87"/>
        <v/>
      </c>
      <c r="L411" s="69" t="str">
        <f t="shared" si="88"/>
        <v/>
      </c>
      <c r="M411" s="67" t="str">
        <f t="shared" si="91"/>
        <v/>
      </c>
      <c r="N411" s="49">
        <v>88</v>
      </c>
      <c r="O411" s="28"/>
      <c r="P411" s="47" t="str">
        <f t="shared" si="92"/>
        <v/>
      </c>
      <c r="Q411" s="24" t="str">
        <f t="shared" si="93"/>
        <v/>
      </c>
      <c r="R411" s="24" t="str">
        <f>IF($L411="","",VLOOKUP(Q411,LISTAS!$F$5:$G$1006,2,0))</f>
        <v/>
      </c>
      <c r="S411" s="36" t="str">
        <f t="shared" si="94"/>
        <v/>
      </c>
      <c r="T411" s="25" t="str">
        <f t="shared" si="95"/>
        <v/>
      </c>
      <c r="U411" s="25" t="str">
        <f t="shared" si="96"/>
        <v/>
      </c>
    </row>
    <row r="412" spans="2:21" ht="16.5" x14ac:dyDescent="0.3">
      <c r="B412" s="26"/>
      <c r="C412" s="22" t="str">
        <f>IF(B412="","",VLOOKUP(B412,LISTAS!$F$5:$G$1006,2,0))</f>
        <v/>
      </c>
      <c r="D412" s="35"/>
      <c r="E412" s="35"/>
      <c r="F412" s="35" t="str">
        <f t="shared" si="86"/>
        <v/>
      </c>
      <c r="G412" s="5"/>
      <c r="H412" s="48" t="str">
        <f t="shared" si="89"/>
        <v/>
      </c>
      <c r="I412" s="63" t="str">
        <f t="shared" si="90"/>
        <v/>
      </c>
      <c r="J412" s="63" t="str">
        <f t="shared" si="90"/>
        <v/>
      </c>
      <c r="K412" s="48" t="str">
        <f t="shared" si="87"/>
        <v/>
      </c>
      <c r="L412" s="69" t="str">
        <f t="shared" si="88"/>
        <v/>
      </c>
      <c r="M412" s="67" t="str">
        <f t="shared" si="91"/>
        <v/>
      </c>
      <c r="N412" s="49">
        <v>89</v>
      </c>
      <c r="O412" s="28"/>
      <c r="P412" s="47" t="str">
        <f t="shared" si="92"/>
        <v/>
      </c>
      <c r="Q412" s="24" t="str">
        <f t="shared" si="93"/>
        <v/>
      </c>
      <c r="R412" s="24" t="str">
        <f>IF($L412="","",VLOOKUP(Q412,LISTAS!$F$5:$G$1006,2,0))</f>
        <v/>
      </c>
      <c r="S412" s="36" t="str">
        <f t="shared" si="94"/>
        <v/>
      </c>
      <c r="T412" s="25" t="str">
        <f t="shared" si="95"/>
        <v/>
      </c>
      <c r="U412" s="25" t="str">
        <f t="shared" si="96"/>
        <v/>
      </c>
    </row>
    <row r="413" spans="2:21" ht="16.5" x14ac:dyDescent="0.3">
      <c r="B413" s="26"/>
      <c r="C413" s="22" t="str">
        <f>IF(B413="","",VLOOKUP(B413,LISTAS!$F$5:$G$1006,2,0))</f>
        <v/>
      </c>
      <c r="D413" s="35"/>
      <c r="E413" s="35"/>
      <c r="F413" s="35" t="str">
        <f t="shared" si="86"/>
        <v/>
      </c>
      <c r="G413" s="5"/>
      <c r="H413" s="48" t="str">
        <f t="shared" si="89"/>
        <v/>
      </c>
      <c r="I413" s="63" t="str">
        <f t="shared" si="90"/>
        <v/>
      </c>
      <c r="J413" s="63" t="str">
        <f t="shared" si="90"/>
        <v/>
      </c>
      <c r="K413" s="48" t="str">
        <f t="shared" si="87"/>
        <v/>
      </c>
      <c r="L413" s="69" t="str">
        <f t="shared" si="88"/>
        <v/>
      </c>
      <c r="M413" s="67" t="str">
        <f t="shared" si="91"/>
        <v/>
      </c>
      <c r="N413" s="49">
        <v>90</v>
      </c>
      <c r="O413" s="28"/>
      <c r="P413" s="47" t="str">
        <f t="shared" si="92"/>
        <v/>
      </c>
      <c r="Q413" s="24" t="str">
        <f t="shared" si="93"/>
        <v/>
      </c>
      <c r="R413" s="24" t="str">
        <f>IF($L413="","",VLOOKUP(Q413,LISTAS!$F$5:$G$1006,2,0))</f>
        <v/>
      </c>
      <c r="S413" s="36" t="str">
        <f t="shared" si="94"/>
        <v/>
      </c>
      <c r="T413" s="25" t="str">
        <f t="shared" si="95"/>
        <v/>
      </c>
      <c r="U413" s="25" t="str">
        <f t="shared" si="96"/>
        <v/>
      </c>
    </row>
    <row r="414" spans="2:21" ht="16.5" x14ac:dyDescent="0.3">
      <c r="B414" s="26"/>
      <c r="C414" s="22" t="str">
        <f>IF(B414="","",VLOOKUP(B414,LISTAS!$F$5:$G$1006,2,0))</f>
        <v/>
      </c>
      <c r="D414" s="35"/>
      <c r="E414" s="35"/>
      <c r="F414" s="35" t="str">
        <f t="shared" si="86"/>
        <v/>
      </c>
      <c r="G414" s="5"/>
      <c r="H414" s="48" t="str">
        <f t="shared" si="89"/>
        <v/>
      </c>
      <c r="I414" s="63" t="str">
        <f t="shared" si="90"/>
        <v/>
      </c>
      <c r="J414" s="63" t="str">
        <f t="shared" si="90"/>
        <v/>
      </c>
      <c r="K414" s="48" t="str">
        <f t="shared" si="87"/>
        <v/>
      </c>
      <c r="L414" s="69" t="str">
        <f t="shared" si="88"/>
        <v/>
      </c>
      <c r="M414" s="67" t="str">
        <f t="shared" si="91"/>
        <v/>
      </c>
      <c r="N414" s="49">
        <v>91</v>
      </c>
      <c r="O414" s="28"/>
      <c r="P414" s="47" t="str">
        <f t="shared" si="92"/>
        <v/>
      </c>
      <c r="Q414" s="24" t="str">
        <f t="shared" si="93"/>
        <v/>
      </c>
      <c r="R414" s="24" t="str">
        <f>IF($L414="","",VLOOKUP(Q414,LISTAS!$F$5:$G$1006,2,0))</f>
        <v/>
      </c>
      <c r="S414" s="36" t="str">
        <f t="shared" si="94"/>
        <v/>
      </c>
      <c r="T414" s="25" t="str">
        <f t="shared" si="95"/>
        <v/>
      </c>
      <c r="U414" s="25" t="str">
        <f t="shared" si="96"/>
        <v/>
      </c>
    </row>
    <row r="415" spans="2:21" ht="16.5" x14ac:dyDescent="0.3">
      <c r="B415" s="26"/>
      <c r="C415" s="22" t="str">
        <f>IF(B415="","",VLOOKUP(B415,LISTAS!$F$5:$G$1006,2,0))</f>
        <v/>
      </c>
      <c r="D415" s="35"/>
      <c r="E415" s="35"/>
      <c r="F415" s="35" t="str">
        <f t="shared" si="86"/>
        <v/>
      </c>
      <c r="G415" s="5"/>
      <c r="H415" s="48" t="str">
        <f t="shared" si="89"/>
        <v/>
      </c>
      <c r="I415" s="63" t="str">
        <f t="shared" si="90"/>
        <v/>
      </c>
      <c r="J415" s="63" t="str">
        <f t="shared" si="90"/>
        <v/>
      </c>
      <c r="K415" s="48" t="str">
        <f t="shared" si="87"/>
        <v/>
      </c>
      <c r="L415" s="69" t="str">
        <f t="shared" si="88"/>
        <v/>
      </c>
      <c r="M415" s="67" t="str">
        <f t="shared" si="91"/>
        <v/>
      </c>
      <c r="N415" s="49">
        <v>92</v>
      </c>
      <c r="O415" s="28"/>
      <c r="P415" s="47" t="str">
        <f t="shared" si="92"/>
        <v/>
      </c>
      <c r="Q415" s="24" t="str">
        <f t="shared" si="93"/>
        <v/>
      </c>
      <c r="R415" s="24" t="str">
        <f>IF($L415="","",VLOOKUP(Q415,LISTAS!$F$5:$G$1006,2,0))</f>
        <v/>
      </c>
      <c r="S415" s="36" t="str">
        <f t="shared" si="94"/>
        <v/>
      </c>
      <c r="T415" s="25" t="str">
        <f t="shared" si="95"/>
        <v/>
      </c>
      <c r="U415" s="25" t="str">
        <f t="shared" si="96"/>
        <v/>
      </c>
    </row>
    <row r="416" spans="2:21" ht="16.5" x14ac:dyDescent="0.3">
      <c r="B416" s="26"/>
      <c r="C416" s="22" t="str">
        <f>IF(B416="","",VLOOKUP(B416,LISTAS!$F$5:$G$1006,2,0))</f>
        <v/>
      </c>
      <c r="D416" s="35"/>
      <c r="E416" s="35"/>
      <c r="F416" s="35" t="str">
        <f t="shared" si="86"/>
        <v/>
      </c>
      <c r="G416" s="5"/>
      <c r="H416" s="48" t="str">
        <f t="shared" si="89"/>
        <v/>
      </c>
      <c r="I416" s="63" t="str">
        <f t="shared" si="90"/>
        <v/>
      </c>
      <c r="J416" s="63" t="str">
        <f t="shared" si="90"/>
        <v/>
      </c>
      <c r="K416" s="48" t="str">
        <f t="shared" si="87"/>
        <v/>
      </c>
      <c r="L416" s="69" t="str">
        <f t="shared" si="88"/>
        <v/>
      </c>
      <c r="M416" s="67" t="str">
        <f t="shared" si="91"/>
        <v/>
      </c>
      <c r="N416" s="49">
        <v>93</v>
      </c>
      <c r="O416" s="28"/>
      <c r="P416" s="47" t="str">
        <f t="shared" si="92"/>
        <v/>
      </c>
      <c r="Q416" s="24" t="str">
        <f t="shared" si="93"/>
        <v/>
      </c>
      <c r="R416" s="24" t="str">
        <f>IF($L416="","",VLOOKUP(Q416,LISTAS!$F$5:$G$1006,2,0))</f>
        <v/>
      </c>
      <c r="S416" s="36" t="str">
        <f t="shared" si="94"/>
        <v/>
      </c>
      <c r="T416" s="25" t="str">
        <f t="shared" si="95"/>
        <v/>
      </c>
      <c r="U416" s="25" t="str">
        <f t="shared" si="96"/>
        <v/>
      </c>
    </row>
    <row r="417" spans="1:21" ht="16.5" x14ac:dyDescent="0.3">
      <c r="B417" s="26"/>
      <c r="C417" s="22" t="str">
        <f>IF(B417="","",VLOOKUP(B417,LISTAS!$F$5:$G$1006,2,0))</f>
        <v/>
      </c>
      <c r="D417" s="35"/>
      <c r="E417" s="35"/>
      <c r="F417" s="35" t="str">
        <f t="shared" si="86"/>
        <v/>
      </c>
      <c r="G417" s="5"/>
      <c r="H417" s="48" t="str">
        <f t="shared" si="89"/>
        <v/>
      </c>
      <c r="I417" s="63" t="str">
        <f t="shared" si="90"/>
        <v/>
      </c>
      <c r="J417" s="63" t="str">
        <f t="shared" si="90"/>
        <v/>
      </c>
      <c r="K417" s="48" t="str">
        <f t="shared" si="87"/>
        <v/>
      </c>
      <c r="L417" s="69" t="str">
        <f t="shared" si="88"/>
        <v/>
      </c>
      <c r="M417" s="67" t="str">
        <f t="shared" si="91"/>
        <v/>
      </c>
      <c r="N417" s="49">
        <v>94</v>
      </c>
      <c r="O417" s="28"/>
      <c r="P417" s="47" t="str">
        <f t="shared" si="92"/>
        <v/>
      </c>
      <c r="Q417" s="24" t="str">
        <f t="shared" si="93"/>
        <v/>
      </c>
      <c r="R417" s="24" t="str">
        <f>IF($L417="","",VLOOKUP(Q417,LISTAS!$F$5:$G$1006,2,0))</f>
        <v/>
      </c>
      <c r="S417" s="36" t="str">
        <f t="shared" si="94"/>
        <v/>
      </c>
      <c r="T417" s="25" t="str">
        <f t="shared" si="95"/>
        <v/>
      </c>
      <c r="U417" s="25" t="str">
        <f t="shared" si="96"/>
        <v/>
      </c>
    </row>
    <row r="418" spans="1:21" ht="16.5" x14ac:dyDescent="0.3">
      <c r="B418" s="26"/>
      <c r="C418" s="22" t="str">
        <f>IF(B418="","",VLOOKUP(B418,LISTAS!$F$5:$G$1006,2,0))</f>
        <v/>
      </c>
      <c r="D418" s="35"/>
      <c r="E418" s="35"/>
      <c r="F418" s="35" t="str">
        <f t="shared" si="86"/>
        <v/>
      </c>
      <c r="G418" s="5"/>
      <c r="H418" s="48" t="str">
        <f t="shared" si="89"/>
        <v/>
      </c>
      <c r="I418" s="63" t="str">
        <f t="shared" si="90"/>
        <v/>
      </c>
      <c r="J418" s="63" t="str">
        <f t="shared" si="90"/>
        <v/>
      </c>
      <c r="K418" s="48" t="str">
        <f t="shared" si="87"/>
        <v/>
      </c>
      <c r="L418" s="69" t="str">
        <f t="shared" si="88"/>
        <v/>
      </c>
      <c r="M418" s="67" t="str">
        <f t="shared" si="91"/>
        <v/>
      </c>
      <c r="N418" s="49">
        <v>95</v>
      </c>
      <c r="O418" s="28"/>
      <c r="P418" s="47" t="str">
        <f t="shared" si="92"/>
        <v/>
      </c>
      <c r="Q418" s="24" t="str">
        <f t="shared" si="93"/>
        <v/>
      </c>
      <c r="R418" s="24" t="str">
        <f>IF($L418="","",VLOOKUP(Q418,LISTAS!$F$5:$G$1006,2,0))</f>
        <v/>
      </c>
      <c r="S418" s="36" t="str">
        <f t="shared" si="94"/>
        <v/>
      </c>
      <c r="T418" s="25" t="str">
        <f t="shared" si="95"/>
        <v/>
      </c>
      <c r="U418" s="25" t="str">
        <f t="shared" si="96"/>
        <v/>
      </c>
    </row>
    <row r="419" spans="1:21" ht="16.5" x14ac:dyDescent="0.3">
      <c r="B419" s="26"/>
      <c r="C419" s="22" t="str">
        <f>IF(B419="","",VLOOKUP(B419,LISTAS!$F$5:$G$1006,2,0))</f>
        <v/>
      </c>
      <c r="D419" s="35"/>
      <c r="E419" s="35"/>
      <c r="F419" s="35" t="str">
        <f t="shared" si="86"/>
        <v/>
      </c>
      <c r="G419" s="5"/>
      <c r="H419" s="48" t="str">
        <f t="shared" si="89"/>
        <v/>
      </c>
      <c r="I419" s="63" t="str">
        <f t="shared" si="90"/>
        <v/>
      </c>
      <c r="J419" s="63" t="str">
        <f t="shared" si="90"/>
        <v/>
      </c>
      <c r="K419" s="48" t="str">
        <f t="shared" si="87"/>
        <v/>
      </c>
      <c r="L419" s="69" t="str">
        <f t="shared" si="88"/>
        <v/>
      </c>
      <c r="M419" s="67" t="str">
        <f t="shared" si="91"/>
        <v/>
      </c>
      <c r="N419" s="49">
        <v>96</v>
      </c>
      <c r="O419" s="28"/>
      <c r="P419" s="47" t="str">
        <f t="shared" si="92"/>
        <v/>
      </c>
      <c r="Q419" s="24" t="str">
        <f t="shared" si="93"/>
        <v/>
      </c>
      <c r="R419" s="24" t="str">
        <f>IF($L419="","",VLOOKUP(Q419,LISTAS!$F$5:$G$1006,2,0))</f>
        <v/>
      </c>
      <c r="S419" s="36" t="str">
        <f t="shared" si="94"/>
        <v/>
      </c>
      <c r="T419" s="25" t="str">
        <f t="shared" si="95"/>
        <v/>
      </c>
      <c r="U419" s="25" t="str">
        <f t="shared" si="96"/>
        <v/>
      </c>
    </row>
    <row r="420" spans="1:21" ht="16.5" x14ac:dyDescent="0.3">
      <c r="B420" s="26"/>
      <c r="C420" s="22" t="str">
        <f>IF(B420="","",VLOOKUP(B420,LISTAS!$F$5:$G$1006,2,0))</f>
        <v/>
      </c>
      <c r="D420" s="35"/>
      <c r="E420" s="35"/>
      <c r="F420" s="35" t="str">
        <f t="shared" si="86"/>
        <v/>
      </c>
      <c r="G420" s="5"/>
      <c r="H420" s="48" t="str">
        <f t="shared" si="89"/>
        <v/>
      </c>
      <c r="I420" s="63" t="str">
        <f t="shared" si="90"/>
        <v/>
      </c>
      <c r="J420" s="63" t="str">
        <f t="shared" si="90"/>
        <v/>
      </c>
      <c r="K420" s="48" t="str">
        <f t="shared" si="87"/>
        <v/>
      </c>
      <c r="L420" s="69" t="str">
        <f t="shared" si="88"/>
        <v/>
      </c>
      <c r="M420" s="67" t="str">
        <f t="shared" si="91"/>
        <v/>
      </c>
      <c r="N420" s="49">
        <v>97</v>
      </c>
      <c r="O420" s="28"/>
      <c r="P420" s="47" t="str">
        <f t="shared" si="92"/>
        <v/>
      </c>
      <c r="Q420" s="24" t="str">
        <f t="shared" si="93"/>
        <v/>
      </c>
      <c r="R420" s="24" t="str">
        <f>IF($L420="","",VLOOKUP(Q420,LISTAS!$F$5:$G$1006,2,0))</f>
        <v/>
      </c>
      <c r="S420" s="36" t="str">
        <f t="shared" si="94"/>
        <v/>
      </c>
      <c r="T420" s="25" t="str">
        <f t="shared" si="95"/>
        <v/>
      </c>
      <c r="U420" s="25" t="str">
        <f t="shared" si="96"/>
        <v/>
      </c>
    </row>
    <row r="421" spans="1:21" ht="16.5" x14ac:dyDescent="0.3">
      <c r="B421" s="26"/>
      <c r="C421" s="22" t="str">
        <f>IF(B421="","",VLOOKUP(B421,LISTAS!$F$5:$G$1006,2,0))</f>
        <v/>
      </c>
      <c r="D421" s="35"/>
      <c r="E421" s="35"/>
      <c r="F421" s="35" t="str">
        <f t="shared" si="86"/>
        <v/>
      </c>
      <c r="G421" s="5"/>
      <c r="H421" s="48" t="str">
        <f t="shared" si="89"/>
        <v/>
      </c>
      <c r="I421" s="63" t="str">
        <f t="shared" si="90"/>
        <v/>
      </c>
      <c r="J421" s="63" t="str">
        <f t="shared" si="90"/>
        <v/>
      </c>
      <c r="K421" s="48" t="str">
        <f t="shared" si="87"/>
        <v/>
      </c>
      <c r="L421" s="69" t="str">
        <f t="shared" si="88"/>
        <v/>
      </c>
      <c r="M421" s="67" t="str">
        <f t="shared" si="91"/>
        <v/>
      </c>
      <c r="N421" s="49">
        <v>98</v>
      </c>
      <c r="O421" s="28"/>
      <c r="P421" s="47" t="str">
        <f t="shared" si="92"/>
        <v/>
      </c>
      <c r="Q421" s="24" t="str">
        <f t="shared" si="93"/>
        <v/>
      </c>
      <c r="R421" s="24" t="str">
        <f>IF($L421="","",VLOOKUP(Q421,LISTAS!$F$5:$G$1006,2,0))</f>
        <v/>
      </c>
      <c r="S421" s="36" t="str">
        <f t="shared" si="94"/>
        <v/>
      </c>
      <c r="T421" s="25" t="str">
        <f t="shared" si="95"/>
        <v/>
      </c>
      <c r="U421" s="25" t="str">
        <f t="shared" si="96"/>
        <v/>
      </c>
    </row>
    <row r="422" spans="1:21" ht="16.5" x14ac:dyDescent="0.3">
      <c r="B422" s="26"/>
      <c r="C422" s="22" t="str">
        <f>IF(B422="","",VLOOKUP(B422,LISTAS!$F$5:$G$1006,2,0))</f>
        <v/>
      </c>
      <c r="D422" s="35"/>
      <c r="E422" s="35"/>
      <c r="F422" s="35" t="str">
        <f t="shared" si="86"/>
        <v/>
      </c>
      <c r="G422" s="5"/>
      <c r="H422" s="48" t="str">
        <f t="shared" si="89"/>
        <v/>
      </c>
      <c r="I422" s="63" t="str">
        <f t="shared" si="90"/>
        <v/>
      </c>
      <c r="J422" s="63" t="str">
        <f t="shared" si="90"/>
        <v/>
      </c>
      <c r="K422" s="48" t="str">
        <f t="shared" si="87"/>
        <v/>
      </c>
      <c r="L422" s="69" t="str">
        <f t="shared" si="88"/>
        <v/>
      </c>
      <c r="M422" s="67" t="str">
        <f t="shared" si="91"/>
        <v/>
      </c>
      <c r="N422" s="49">
        <v>99</v>
      </c>
      <c r="O422" s="28"/>
      <c r="P422" s="47" t="str">
        <f t="shared" si="92"/>
        <v/>
      </c>
      <c r="Q422" s="24" t="str">
        <f t="shared" si="93"/>
        <v/>
      </c>
      <c r="R422" s="24" t="str">
        <f>IF($L422="","",VLOOKUP(Q422,LISTAS!$F$5:$G$1006,2,0))</f>
        <v/>
      </c>
      <c r="S422" s="36" t="str">
        <f t="shared" si="94"/>
        <v/>
      </c>
      <c r="T422" s="25" t="str">
        <f t="shared" si="95"/>
        <v/>
      </c>
      <c r="U422" s="25" t="str">
        <f t="shared" si="96"/>
        <v/>
      </c>
    </row>
    <row r="423" spans="1:21" ht="16.5" x14ac:dyDescent="0.3">
      <c r="B423" s="26"/>
      <c r="C423" s="22" t="str">
        <f>IF(B423="","",VLOOKUP(B423,LISTAS!$F$5:$G$1006,2,0))</f>
        <v/>
      </c>
      <c r="D423" s="35"/>
      <c r="E423" s="35"/>
      <c r="F423" s="35" t="str">
        <f t="shared" si="86"/>
        <v/>
      </c>
      <c r="G423" s="5"/>
      <c r="H423" s="48" t="str">
        <f t="shared" si="89"/>
        <v/>
      </c>
      <c r="I423" s="63" t="str">
        <f t="shared" si="90"/>
        <v/>
      </c>
      <c r="J423" s="63" t="str">
        <f t="shared" si="90"/>
        <v/>
      </c>
      <c r="K423" s="48" t="str">
        <f t="shared" si="87"/>
        <v/>
      </c>
      <c r="L423" s="69" t="str">
        <f t="shared" si="88"/>
        <v/>
      </c>
      <c r="M423" s="67" t="str">
        <f t="shared" si="91"/>
        <v/>
      </c>
      <c r="N423" s="49">
        <v>100</v>
      </c>
      <c r="O423" s="28"/>
      <c r="P423" s="47" t="str">
        <f t="shared" si="92"/>
        <v/>
      </c>
      <c r="Q423" s="24" t="str">
        <f t="shared" si="93"/>
        <v/>
      </c>
      <c r="R423" s="24" t="str">
        <f>IF($L423="","",VLOOKUP(Q423,LISTAS!$F$5:$G$1006,2,0))</f>
        <v/>
      </c>
      <c r="S423" s="36" t="str">
        <f t="shared" si="94"/>
        <v/>
      </c>
      <c r="T423" s="25" t="str">
        <f t="shared" si="95"/>
        <v/>
      </c>
      <c r="U423" s="25" t="str">
        <f t="shared" si="96"/>
        <v/>
      </c>
    </row>
    <row r="426" spans="1:21" ht="32.25" customHeight="1" x14ac:dyDescent="0.25">
      <c r="A426" s="2"/>
      <c r="B426" s="146" t="s">
        <v>897</v>
      </c>
      <c r="C426" s="147"/>
      <c r="D426" s="147"/>
      <c r="E426" s="147"/>
      <c r="F426" s="147"/>
      <c r="G426" s="147"/>
      <c r="H426" s="147"/>
      <c r="I426" s="147"/>
      <c r="J426" s="147"/>
      <c r="K426" s="147"/>
      <c r="L426" s="147"/>
      <c r="M426" s="147"/>
      <c r="N426" s="147"/>
      <c r="O426" s="147"/>
      <c r="P426" s="147"/>
      <c r="Q426" s="147"/>
      <c r="R426" s="147"/>
      <c r="S426" s="147"/>
      <c r="T426" s="147"/>
      <c r="U426" s="148"/>
    </row>
    <row r="427" spans="1:21" ht="20.25" customHeight="1" x14ac:dyDescent="0.25">
      <c r="A427" s="2"/>
      <c r="B427" s="149" t="s">
        <v>21</v>
      </c>
      <c r="C427" s="150"/>
      <c r="D427" s="150"/>
      <c r="E427" s="150"/>
      <c r="F427" s="151"/>
      <c r="H427" s="11"/>
      <c r="I427" s="61"/>
      <c r="J427" s="61"/>
      <c r="K427" s="12"/>
      <c r="L427" s="13"/>
      <c r="M427" s="65"/>
      <c r="N427" s="12"/>
      <c r="O427" s="14"/>
      <c r="P427" s="152" t="s">
        <v>14</v>
      </c>
      <c r="Q427" s="153"/>
      <c r="R427" s="153"/>
      <c r="S427" s="153"/>
      <c r="T427" s="153"/>
      <c r="U427" s="154"/>
    </row>
    <row r="428" spans="1:21" s="15" customFormat="1" ht="28.5" customHeight="1" x14ac:dyDescent="0.25">
      <c r="B428" s="16" t="s">
        <v>15</v>
      </c>
      <c r="C428" s="16" t="s">
        <v>1</v>
      </c>
      <c r="D428" s="16" t="s">
        <v>26</v>
      </c>
      <c r="E428" s="16" t="s">
        <v>27</v>
      </c>
      <c r="F428" s="16" t="s">
        <v>3</v>
      </c>
      <c r="G428" s="17"/>
      <c r="H428" s="18"/>
      <c r="I428" s="62"/>
      <c r="J428" s="62"/>
      <c r="K428" s="19"/>
      <c r="L428" s="20"/>
      <c r="M428" s="66"/>
      <c r="N428" s="19"/>
      <c r="O428" s="18"/>
      <c r="P428" s="21" t="s">
        <v>4</v>
      </c>
      <c r="Q428" s="29" t="s">
        <v>15</v>
      </c>
      <c r="R428" s="29" t="s">
        <v>1</v>
      </c>
      <c r="S428" s="29" t="s">
        <v>3</v>
      </c>
      <c r="T428" s="21" t="s">
        <v>16</v>
      </c>
      <c r="U428" s="21" t="s">
        <v>17</v>
      </c>
    </row>
    <row r="429" spans="1:21" s="5" customFormat="1" ht="18.75" customHeight="1" x14ac:dyDescent="0.25">
      <c r="B429" s="26" t="s">
        <v>832</v>
      </c>
      <c r="C429" s="22" t="str">
        <f>IF(B429="","",VLOOKUP(B429,LISTAS!$F$5:$G$1006,2,0))</f>
        <v>COLÉGIO PIAGET</v>
      </c>
      <c r="D429" s="35">
        <v>14.8</v>
      </c>
      <c r="E429" s="35">
        <v>15.6</v>
      </c>
      <c r="F429" s="35">
        <f t="shared" ref="F429:F460" si="97">IF(D429="",IF(E429="","",SUM(D429:E429)),SUM(D429:E429))</f>
        <v>30.4</v>
      </c>
      <c r="H429" s="48">
        <f>IF(F429="","",F429+(ROW(F429)/1000))</f>
        <v>30.828999999999997</v>
      </c>
      <c r="I429" s="63" t="str">
        <f t="shared" ref="I429:I460" si="98">IF($L429="","",IF(B429="","",B429))</f>
        <v>BEATRIZ DE OLIVEIRA SANTOS</v>
      </c>
      <c r="J429" s="63" t="str">
        <f t="shared" ref="J429:J460" si="99">IF($L429="","",IF(C429="","",C429))</f>
        <v>COLÉGIO PIAGET</v>
      </c>
      <c r="K429" s="48">
        <f t="shared" ref="K429:K460" si="100">IF($L429="","",F429)</f>
        <v>30.4</v>
      </c>
      <c r="L429" s="69">
        <f t="shared" ref="L429:L492" si="101">H429</f>
        <v>30.828999999999997</v>
      </c>
      <c r="M429" s="67">
        <f t="shared" ref="M429:M460" si="102">IF(L429="","",LARGE($L$429:$L$528,N429))</f>
        <v>30.828999999999997</v>
      </c>
      <c r="N429" s="49">
        <v>1</v>
      </c>
      <c r="O429" s="23"/>
      <c r="P429" s="47">
        <f t="shared" ref="P429:P460" si="103">IF(S429&lt;&gt;"",_xlfn.RANK.EQ(S429,$S$429:$S$528,0),"")</f>
        <v>1</v>
      </c>
      <c r="Q429" s="24" t="str">
        <f t="shared" ref="Q429:Q460" si="104">IF($L429="","",VLOOKUP(M429,$H$429:$K$528,2,0))</f>
        <v>BEATRIZ DE OLIVEIRA SANTOS</v>
      </c>
      <c r="R429" s="24" t="str">
        <f>IF($L429="","",VLOOKUP(Q429,LISTAS!$F$5:$G$1006,2,0))</f>
        <v>COLÉGIO PIAGET</v>
      </c>
      <c r="S429" s="36">
        <f t="shared" ref="S429:S460" si="105">IF($L429="","",VLOOKUP(M429,$H$429:$K$528,4,0))</f>
        <v>30.4</v>
      </c>
      <c r="T429" s="25">
        <f t="shared" ref="T429:T460" si="106">IF($P429="","",IF(S429=$U$5,"",IF($P429=1,400,IF($P429=2,340,IF($P429=3,300,IF($P429=4,280,IF($P429=5,270,IF($P429=6,260,IF($P429=7,250,IF($P429=8,240,IF($P429=9,200,IF($P429=10,200,IF($P429=11,200,IF($P429=12,200,IF($P429=13,200,IF($P429=14,200,IF($P429=15,200,IF($P429=16,200,IF($P429&gt;16,"","")))))))))))))))))))</f>
        <v>400</v>
      </c>
      <c r="U429" s="25">
        <f>IF(P429="","",IF($S$5="NÃO","",IF(S429=$U$5,"",IF(P429=1,400,IF(P429=2,340,IF(P429=3,300,IF(P429=4,280,IF(P429=5,270,IF(P429=6,260,IF(P429=7,250,IF(P429=8,240,IF(P429=9,200,IF(P429=10,200,IF(P429=11,200,IF(P429=12,200,IF(P429=13,200,IF(P429=14,200,IF(P429=15,200,IF(P429=16,200,IF(P429&gt;16,"",""))))))))))))))))))))</f>
        <v>400</v>
      </c>
    </row>
    <row r="430" spans="1:21" s="5" customFormat="1" ht="18.75" customHeight="1" x14ac:dyDescent="0.25">
      <c r="B430" s="26"/>
      <c r="C430" s="22" t="str">
        <f>IF(B430="","",VLOOKUP(B430,LISTAS!$F$5:$G$1006,2,0))</f>
        <v/>
      </c>
      <c r="D430" s="35"/>
      <c r="E430" s="35"/>
      <c r="F430" s="35" t="str">
        <f t="shared" si="97"/>
        <v/>
      </c>
      <c r="H430" s="48" t="str">
        <f t="shared" ref="H430:H493" si="107">IF(F430="","",F430+(ROW(F430)/1000))</f>
        <v/>
      </c>
      <c r="I430" s="63" t="str">
        <f t="shared" si="98"/>
        <v/>
      </c>
      <c r="J430" s="63" t="str">
        <f t="shared" si="99"/>
        <v/>
      </c>
      <c r="K430" s="48" t="str">
        <f t="shared" si="100"/>
        <v/>
      </c>
      <c r="L430" s="69" t="str">
        <f t="shared" si="101"/>
        <v/>
      </c>
      <c r="M430" s="67" t="str">
        <f t="shared" si="102"/>
        <v/>
      </c>
      <c r="N430" s="49">
        <v>2</v>
      </c>
      <c r="O430" s="27"/>
      <c r="P430" s="47" t="str">
        <f t="shared" si="103"/>
        <v/>
      </c>
      <c r="Q430" s="24" t="str">
        <f t="shared" si="104"/>
        <v/>
      </c>
      <c r="R430" s="24" t="str">
        <f>IF($L430="","",VLOOKUP(Q430,LISTAS!$F$5:$G$1006,2,0))</f>
        <v/>
      </c>
      <c r="S430" s="36" t="str">
        <f t="shared" si="105"/>
        <v/>
      </c>
      <c r="T430" s="25" t="str">
        <f t="shared" si="106"/>
        <v/>
      </c>
      <c r="U430" s="25" t="str">
        <f t="shared" ref="U430:U493" si="108">IF(P430="","",IF($S$5="NÃO","",IF(S430=$U$5,"",IF(P430=1,400,IF(P430=2,340,IF(P430=3,300,IF(P430=4,280,IF(P430=5,270,IF(P430=6,260,IF(P430=7,250,IF(P430=8,240,IF(P430=9,200,IF(P430=10,200,IF(P430=11,200,IF(P430=12,200,IF(P430=13,200,IF(P430=14,200,IF(P430=15,200,IF(P430=16,200,IF(P430&gt;16,"",""))))))))))))))))))))</f>
        <v/>
      </c>
    </row>
    <row r="431" spans="1:21" s="5" customFormat="1" ht="18.75" customHeight="1" x14ac:dyDescent="0.3">
      <c r="B431" s="26"/>
      <c r="C431" s="22" t="str">
        <f>IF(B431="","",VLOOKUP(B431,LISTAS!$F$5:$G$1006,2,0))</f>
        <v/>
      </c>
      <c r="D431" s="35"/>
      <c r="E431" s="35"/>
      <c r="F431" s="35" t="str">
        <f t="shared" si="97"/>
        <v/>
      </c>
      <c r="H431" s="48" t="str">
        <f t="shared" si="107"/>
        <v/>
      </c>
      <c r="I431" s="63" t="str">
        <f t="shared" si="98"/>
        <v/>
      </c>
      <c r="J431" s="63" t="str">
        <f t="shared" si="99"/>
        <v/>
      </c>
      <c r="K431" s="48" t="str">
        <f t="shared" si="100"/>
        <v/>
      </c>
      <c r="L431" s="69" t="str">
        <f t="shared" si="101"/>
        <v/>
      </c>
      <c r="M431" s="67" t="str">
        <f t="shared" si="102"/>
        <v/>
      </c>
      <c r="N431" s="49">
        <v>3</v>
      </c>
      <c r="O431" s="28"/>
      <c r="P431" s="47" t="str">
        <f t="shared" si="103"/>
        <v/>
      </c>
      <c r="Q431" s="24" t="str">
        <f t="shared" si="104"/>
        <v/>
      </c>
      <c r="R431" s="24" t="str">
        <f>IF($L431="","",VLOOKUP(Q431,LISTAS!$F$5:$G$1006,2,0))</f>
        <v/>
      </c>
      <c r="S431" s="36" t="str">
        <f t="shared" si="105"/>
        <v/>
      </c>
      <c r="T431" s="25" t="str">
        <f t="shared" si="106"/>
        <v/>
      </c>
      <c r="U431" s="25" t="str">
        <f t="shared" si="108"/>
        <v/>
      </c>
    </row>
    <row r="432" spans="1:21" s="5" customFormat="1" ht="18.75" customHeight="1" x14ac:dyDescent="0.3">
      <c r="B432" s="26"/>
      <c r="C432" s="22" t="str">
        <f>IF(B432="","",VLOOKUP(B432,LISTAS!$F$5:$G$1006,2,0))</f>
        <v/>
      </c>
      <c r="D432" s="35"/>
      <c r="E432" s="35"/>
      <c r="F432" s="35" t="str">
        <f t="shared" si="97"/>
        <v/>
      </c>
      <c r="H432" s="48" t="str">
        <f t="shared" si="107"/>
        <v/>
      </c>
      <c r="I432" s="63" t="str">
        <f t="shared" si="98"/>
        <v/>
      </c>
      <c r="J432" s="63" t="str">
        <f t="shared" si="99"/>
        <v/>
      </c>
      <c r="K432" s="48" t="str">
        <f t="shared" si="100"/>
        <v/>
      </c>
      <c r="L432" s="69" t="str">
        <f t="shared" si="101"/>
        <v/>
      </c>
      <c r="M432" s="67" t="str">
        <f t="shared" si="102"/>
        <v/>
      </c>
      <c r="N432" s="49">
        <v>4</v>
      </c>
      <c r="O432" s="28"/>
      <c r="P432" s="47" t="str">
        <f t="shared" si="103"/>
        <v/>
      </c>
      <c r="Q432" s="24" t="str">
        <f t="shared" si="104"/>
        <v/>
      </c>
      <c r="R432" s="24" t="str">
        <f>IF($L432="","",VLOOKUP(Q432,LISTAS!$F$5:$G$1006,2,0))</f>
        <v/>
      </c>
      <c r="S432" s="36" t="str">
        <f t="shared" si="105"/>
        <v/>
      </c>
      <c r="T432" s="25" t="str">
        <f t="shared" si="106"/>
        <v/>
      </c>
      <c r="U432" s="25" t="str">
        <f t="shared" si="108"/>
        <v/>
      </c>
    </row>
    <row r="433" spans="2:21" s="5" customFormat="1" ht="18.75" customHeight="1" x14ac:dyDescent="0.3">
      <c r="B433" s="26"/>
      <c r="C433" s="22" t="str">
        <f>IF(B433="","",VLOOKUP(B433,LISTAS!$F$5:$G$1006,2,0))</f>
        <v/>
      </c>
      <c r="D433" s="35"/>
      <c r="E433" s="35"/>
      <c r="F433" s="35" t="str">
        <f t="shared" si="97"/>
        <v/>
      </c>
      <c r="H433" s="48" t="str">
        <f t="shared" si="107"/>
        <v/>
      </c>
      <c r="I433" s="63" t="str">
        <f t="shared" si="98"/>
        <v/>
      </c>
      <c r="J433" s="63" t="str">
        <f t="shared" si="99"/>
        <v/>
      </c>
      <c r="K433" s="48" t="str">
        <f t="shared" si="100"/>
        <v/>
      </c>
      <c r="L433" s="69" t="str">
        <f t="shared" si="101"/>
        <v/>
      </c>
      <c r="M433" s="67" t="str">
        <f t="shared" si="102"/>
        <v/>
      </c>
      <c r="N433" s="49">
        <v>5</v>
      </c>
      <c r="O433" s="28"/>
      <c r="P433" s="47" t="str">
        <f t="shared" si="103"/>
        <v/>
      </c>
      <c r="Q433" s="24" t="str">
        <f t="shared" si="104"/>
        <v/>
      </c>
      <c r="R433" s="24" t="str">
        <f>IF($L433="","",VLOOKUP(Q433,LISTAS!$F$5:$G$1006,2,0))</f>
        <v/>
      </c>
      <c r="S433" s="36" t="str">
        <f t="shared" si="105"/>
        <v/>
      </c>
      <c r="T433" s="25" t="str">
        <f t="shared" si="106"/>
        <v/>
      </c>
      <c r="U433" s="25" t="str">
        <f t="shared" si="108"/>
        <v/>
      </c>
    </row>
    <row r="434" spans="2:21" s="5" customFormat="1" ht="18.75" customHeight="1" x14ac:dyDescent="0.3">
      <c r="B434" s="26"/>
      <c r="C434" s="22" t="str">
        <f>IF(B434="","",VLOOKUP(B434,LISTAS!$F$5:$G$1006,2,0))</f>
        <v/>
      </c>
      <c r="D434" s="35"/>
      <c r="E434" s="35"/>
      <c r="F434" s="35" t="str">
        <f t="shared" si="97"/>
        <v/>
      </c>
      <c r="H434" s="48" t="str">
        <f t="shared" si="107"/>
        <v/>
      </c>
      <c r="I434" s="63" t="str">
        <f t="shared" si="98"/>
        <v/>
      </c>
      <c r="J434" s="63" t="str">
        <f t="shared" si="99"/>
        <v/>
      </c>
      <c r="K434" s="48" t="str">
        <f t="shared" si="100"/>
        <v/>
      </c>
      <c r="L434" s="69" t="str">
        <f t="shared" si="101"/>
        <v/>
      </c>
      <c r="M434" s="67" t="str">
        <f t="shared" si="102"/>
        <v/>
      </c>
      <c r="N434" s="49">
        <v>6</v>
      </c>
      <c r="O434" s="28"/>
      <c r="P434" s="47" t="str">
        <f t="shared" si="103"/>
        <v/>
      </c>
      <c r="Q434" s="24" t="str">
        <f t="shared" si="104"/>
        <v/>
      </c>
      <c r="R434" s="24" t="str">
        <f>IF($L434="","",VLOOKUP(Q434,LISTAS!$F$5:$G$1006,2,0))</f>
        <v/>
      </c>
      <c r="S434" s="36" t="str">
        <f t="shared" si="105"/>
        <v/>
      </c>
      <c r="T434" s="25" t="str">
        <f t="shared" si="106"/>
        <v/>
      </c>
      <c r="U434" s="25" t="str">
        <f t="shared" si="108"/>
        <v/>
      </c>
    </row>
    <row r="435" spans="2:21" s="5" customFormat="1" ht="18.75" customHeight="1" x14ac:dyDescent="0.3">
      <c r="B435" s="26"/>
      <c r="C435" s="22" t="str">
        <f>IF(B435="","",VLOOKUP(B435,LISTAS!$F$5:$G$1006,2,0))</f>
        <v/>
      </c>
      <c r="D435" s="35"/>
      <c r="E435" s="35"/>
      <c r="F435" s="35" t="str">
        <f t="shared" si="97"/>
        <v/>
      </c>
      <c r="H435" s="48" t="str">
        <f t="shared" si="107"/>
        <v/>
      </c>
      <c r="I435" s="63" t="str">
        <f t="shared" si="98"/>
        <v/>
      </c>
      <c r="J435" s="63" t="str">
        <f t="shared" si="99"/>
        <v/>
      </c>
      <c r="K435" s="48" t="str">
        <f t="shared" si="100"/>
        <v/>
      </c>
      <c r="L435" s="69" t="str">
        <f t="shared" si="101"/>
        <v/>
      </c>
      <c r="M435" s="67" t="str">
        <f t="shared" si="102"/>
        <v/>
      </c>
      <c r="N435" s="49">
        <v>7</v>
      </c>
      <c r="O435" s="28"/>
      <c r="P435" s="47" t="str">
        <f t="shared" si="103"/>
        <v/>
      </c>
      <c r="Q435" s="24" t="str">
        <f t="shared" si="104"/>
        <v/>
      </c>
      <c r="R435" s="24" t="str">
        <f>IF($L435="","",VLOOKUP(Q435,LISTAS!$F$5:$G$1006,2,0))</f>
        <v/>
      </c>
      <c r="S435" s="36" t="str">
        <f t="shared" si="105"/>
        <v/>
      </c>
      <c r="T435" s="25" t="str">
        <f t="shared" si="106"/>
        <v/>
      </c>
      <c r="U435" s="25" t="str">
        <f t="shared" si="108"/>
        <v/>
      </c>
    </row>
    <row r="436" spans="2:21" s="5" customFormat="1" ht="18.75" customHeight="1" x14ac:dyDescent="0.3">
      <c r="B436" s="26"/>
      <c r="C436" s="22" t="str">
        <f>IF(B436="","",VLOOKUP(B436,LISTAS!$F$5:$G$1006,2,0))</f>
        <v/>
      </c>
      <c r="D436" s="35"/>
      <c r="E436" s="35"/>
      <c r="F436" s="35" t="str">
        <f t="shared" si="97"/>
        <v/>
      </c>
      <c r="H436" s="48" t="str">
        <f t="shared" si="107"/>
        <v/>
      </c>
      <c r="I436" s="63" t="str">
        <f t="shared" si="98"/>
        <v/>
      </c>
      <c r="J436" s="63" t="str">
        <f t="shared" si="99"/>
        <v/>
      </c>
      <c r="K436" s="48" t="str">
        <f t="shared" si="100"/>
        <v/>
      </c>
      <c r="L436" s="69" t="str">
        <f t="shared" si="101"/>
        <v/>
      </c>
      <c r="M436" s="67" t="str">
        <f t="shared" si="102"/>
        <v/>
      </c>
      <c r="N436" s="49">
        <v>8</v>
      </c>
      <c r="O436" s="28"/>
      <c r="P436" s="47" t="str">
        <f t="shared" si="103"/>
        <v/>
      </c>
      <c r="Q436" s="24" t="str">
        <f t="shared" si="104"/>
        <v/>
      </c>
      <c r="R436" s="24" t="str">
        <f>IF($L436="","",VLOOKUP(Q436,LISTAS!$F$5:$G$1006,2,0))</f>
        <v/>
      </c>
      <c r="S436" s="36" t="str">
        <f t="shared" si="105"/>
        <v/>
      </c>
      <c r="T436" s="25" t="str">
        <f t="shared" si="106"/>
        <v/>
      </c>
      <c r="U436" s="25" t="str">
        <f t="shared" si="108"/>
        <v/>
      </c>
    </row>
    <row r="437" spans="2:21" s="5" customFormat="1" ht="18.75" customHeight="1" x14ac:dyDescent="0.3">
      <c r="B437" s="26"/>
      <c r="C437" s="22" t="str">
        <f>IF(B437="","",VLOOKUP(B437,LISTAS!$F$5:$G$1006,2,0))</f>
        <v/>
      </c>
      <c r="D437" s="35"/>
      <c r="E437" s="35"/>
      <c r="F437" s="35" t="str">
        <f t="shared" si="97"/>
        <v/>
      </c>
      <c r="H437" s="48" t="str">
        <f t="shared" si="107"/>
        <v/>
      </c>
      <c r="I437" s="63" t="str">
        <f t="shared" si="98"/>
        <v/>
      </c>
      <c r="J437" s="63" t="str">
        <f t="shared" si="99"/>
        <v/>
      </c>
      <c r="K437" s="48" t="str">
        <f t="shared" si="100"/>
        <v/>
      </c>
      <c r="L437" s="69" t="str">
        <f t="shared" si="101"/>
        <v/>
      </c>
      <c r="M437" s="67" t="str">
        <f t="shared" si="102"/>
        <v/>
      </c>
      <c r="N437" s="49">
        <v>9</v>
      </c>
      <c r="O437" s="28"/>
      <c r="P437" s="47" t="str">
        <f t="shared" si="103"/>
        <v/>
      </c>
      <c r="Q437" s="24" t="str">
        <f t="shared" si="104"/>
        <v/>
      </c>
      <c r="R437" s="24" t="str">
        <f>IF($L437="","",VLOOKUP(Q437,LISTAS!$F$5:$G$1006,2,0))</f>
        <v/>
      </c>
      <c r="S437" s="36" t="str">
        <f t="shared" si="105"/>
        <v/>
      </c>
      <c r="T437" s="25" t="str">
        <f t="shared" si="106"/>
        <v/>
      </c>
      <c r="U437" s="25" t="str">
        <f t="shared" si="108"/>
        <v/>
      </c>
    </row>
    <row r="438" spans="2:21" s="5" customFormat="1" ht="18.75" customHeight="1" x14ac:dyDescent="0.3">
      <c r="B438" s="26"/>
      <c r="C438" s="22" t="str">
        <f>IF(B438="","",VLOOKUP(B438,LISTAS!$F$5:$G$1006,2,0))</f>
        <v/>
      </c>
      <c r="D438" s="35"/>
      <c r="E438" s="35"/>
      <c r="F438" s="35" t="str">
        <f t="shared" si="97"/>
        <v/>
      </c>
      <c r="H438" s="48" t="str">
        <f t="shared" si="107"/>
        <v/>
      </c>
      <c r="I438" s="63" t="str">
        <f t="shared" si="98"/>
        <v/>
      </c>
      <c r="J438" s="63" t="str">
        <f t="shared" si="99"/>
        <v/>
      </c>
      <c r="K438" s="48" t="str">
        <f t="shared" si="100"/>
        <v/>
      </c>
      <c r="L438" s="69" t="str">
        <f t="shared" si="101"/>
        <v/>
      </c>
      <c r="M438" s="67" t="str">
        <f t="shared" si="102"/>
        <v/>
      </c>
      <c r="N438" s="49">
        <v>10</v>
      </c>
      <c r="O438" s="28"/>
      <c r="P438" s="47" t="str">
        <f t="shared" si="103"/>
        <v/>
      </c>
      <c r="Q438" s="24" t="str">
        <f t="shared" si="104"/>
        <v/>
      </c>
      <c r="R438" s="24" t="str">
        <f>IF($L438="","",VLOOKUP(Q438,LISTAS!$F$5:$G$1006,2,0))</f>
        <v/>
      </c>
      <c r="S438" s="36" t="str">
        <f t="shared" si="105"/>
        <v/>
      </c>
      <c r="T438" s="25" t="str">
        <f t="shared" si="106"/>
        <v/>
      </c>
      <c r="U438" s="25" t="str">
        <f t="shared" si="108"/>
        <v/>
      </c>
    </row>
    <row r="439" spans="2:21" s="5" customFormat="1" ht="18.75" customHeight="1" x14ac:dyDescent="0.3">
      <c r="B439" s="26"/>
      <c r="C439" s="22" t="str">
        <f>IF(B439="","",VLOOKUP(B439,LISTAS!$F$5:$G$1006,2,0))</f>
        <v/>
      </c>
      <c r="D439" s="35"/>
      <c r="E439" s="35"/>
      <c r="F439" s="35" t="str">
        <f t="shared" si="97"/>
        <v/>
      </c>
      <c r="H439" s="48" t="str">
        <f t="shared" si="107"/>
        <v/>
      </c>
      <c r="I439" s="63" t="str">
        <f t="shared" si="98"/>
        <v/>
      </c>
      <c r="J439" s="63" t="str">
        <f t="shared" si="99"/>
        <v/>
      </c>
      <c r="K439" s="48" t="str">
        <f t="shared" si="100"/>
        <v/>
      </c>
      <c r="L439" s="69" t="str">
        <f t="shared" si="101"/>
        <v/>
      </c>
      <c r="M439" s="67" t="str">
        <f t="shared" si="102"/>
        <v/>
      </c>
      <c r="N439" s="49">
        <v>11</v>
      </c>
      <c r="O439" s="28"/>
      <c r="P439" s="47" t="str">
        <f t="shared" si="103"/>
        <v/>
      </c>
      <c r="Q439" s="24" t="str">
        <f t="shared" si="104"/>
        <v/>
      </c>
      <c r="R439" s="24" t="str">
        <f>IF($L439="","",VLOOKUP(Q439,LISTAS!$F$5:$G$1006,2,0))</f>
        <v/>
      </c>
      <c r="S439" s="36" t="str">
        <f t="shared" si="105"/>
        <v/>
      </c>
      <c r="T439" s="25" t="str">
        <f t="shared" si="106"/>
        <v/>
      </c>
      <c r="U439" s="25" t="str">
        <f t="shared" si="108"/>
        <v/>
      </c>
    </row>
    <row r="440" spans="2:21" s="5" customFormat="1" ht="18.75" customHeight="1" x14ac:dyDescent="0.3">
      <c r="B440" s="26"/>
      <c r="C440" s="22" t="str">
        <f>IF(B440="","",VLOOKUP(B440,LISTAS!$F$5:$G$1006,2,0))</f>
        <v/>
      </c>
      <c r="D440" s="35"/>
      <c r="E440" s="35"/>
      <c r="F440" s="35" t="str">
        <f t="shared" si="97"/>
        <v/>
      </c>
      <c r="H440" s="48" t="str">
        <f t="shared" si="107"/>
        <v/>
      </c>
      <c r="I440" s="63" t="str">
        <f t="shared" si="98"/>
        <v/>
      </c>
      <c r="J440" s="63" t="str">
        <f t="shared" si="99"/>
        <v/>
      </c>
      <c r="K440" s="48" t="str">
        <f t="shared" si="100"/>
        <v/>
      </c>
      <c r="L440" s="69" t="str">
        <f t="shared" si="101"/>
        <v/>
      </c>
      <c r="M440" s="67" t="str">
        <f t="shared" si="102"/>
        <v/>
      </c>
      <c r="N440" s="49">
        <v>12</v>
      </c>
      <c r="O440" s="28"/>
      <c r="P440" s="47" t="str">
        <f t="shared" si="103"/>
        <v/>
      </c>
      <c r="Q440" s="24" t="str">
        <f t="shared" si="104"/>
        <v/>
      </c>
      <c r="R440" s="24" t="str">
        <f>IF($L440="","",VLOOKUP(Q440,LISTAS!$F$5:$G$1006,2,0))</f>
        <v/>
      </c>
      <c r="S440" s="36" t="str">
        <f t="shared" si="105"/>
        <v/>
      </c>
      <c r="T440" s="25" t="str">
        <f t="shared" si="106"/>
        <v/>
      </c>
      <c r="U440" s="25" t="str">
        <f t="shared" si="108"/>
        <v/>
      </c>
    </row>
    <row r="441" spans="2:21" s="5" customFormat="1" ht="18.75" customHeight="1" x14ac:dyDescent="0.3">
      <c r="B441" s="26"/>
      <c r="C441" s="22" t="str">
        <f>IF(B441="","",VLOOKUP(B441,LISTAS!$F$5:$G$1006,2,0))</f>
        <v/>
      </c>
      <c r="D441" s="35"/>
      <c r="E441" s="35"/>
      <c r="F441" s="35" t="str">
        <f t="shared" si="97"/>
        <v/>
      </c>
      <c r="H441" s="48" t="str">
        <f t="shared" si="107"/>
        <v/>
      </c>
      <c r="I441" s="63" t="str">
        <f t="shared" si="98"/>
        <v/>
      </c>
      <c r="J441" s="63" t="str">
        <f t="shared" si="99"/>
        <v/>
      </c>
      <c r="K441" s="48" t="str">
        <f t="shared" si="100"/>
        <v/>
      </c>
      <c r="L441" s="69" t="str">
        <f t="shared" si="101"/>
        <v/>
      </c>
      <c r="M441" s="67" t="str">
        <f t="shared" si="102"/>
        <v/>
      </c>
      <c r="N441" s="49">
        <v>13</v>
      </c>
      <c r="O441" s="28"/>
      <c r="P441" s="47" t="str">
        <f t="shared" si="103"/>
        <v/>
      </c>
      <c r="Q441" s="24" t="str">
        <f t="shared" si="104"/>
        <v/>
      </c>
      <c r="R441" s="24" t="str">
        <f>IF($L441="","",VLOOKUP(Q441,LISTAS!$F$5:$G$1006,2,0))</f>
        <v/>
      </c>
      <c r="S441" s="36" t="str">
        <f t="shared" si="105"/>
        <v/>
      </c>
      <c r="T441" s="25" t="str">
        <f t="shared" si="106"/>
        <v/>
      </c>
      <c r="U441" s="25" t="str">
        <f t="shared" si="108"/>
        <v/>
      </c>
    </row>
    <row r="442" spans="2:21" s="5" customFormat="1" ht="18.75" customHeight="1" x14ac:dyDescent="0.3">
      <c r="B442" s="26"/>
      <c r="C442" s="22" t="str">
        <f>IF(B442="","",VLOOKUP(B442,LISTAS!$F$5:$G$1006,2,0))</f>
        <v/>
      </c>
      <c r="D442" s="35"/>
      <c r="E442" s="35"/>
      <c r="F442" s="35" t="str">
        <f t="shared" si="97"/>
        <v/>
      </c>
      <c r="H442" s="48" t="str">
        <f t="shared" si="107"/>
        <v/>
      </c>
      <c r="I442" s="63" t="str">
        <f t="shared" si="98"/>
        <v/>
      </c>
      <c r="J442" s="63" t="str">
        <f t="shared" si="99"/>
        <v/>
      </c>
      <c r="K442" s="48" t="str">
        <f t="shared" si="100"/>
        <v/>
      </c>
      <c r="L442" s="69" t="str">
        <f t="shared" si="101"/>
        <v/>
      </c>
      <c r="M442" s="67" t="str">
        <f t="shared" si="102"/>
        <v/>
      </c>
      <c r="N442" s="49">
        <v>14</v>
      </c>
      <c r="O442" s="28"/>
      <c r="P442" s="47" t="str">
        <f t="shared" si="103"/>
        <v/>
      </c>
      <c r="Q442" s="24" t="str">
        <f t="shared" si="104"/>
        <v/>
      </c>
      <c r="R442" s="24" t="str">
        <f>IF($L442="","",VLOOKUP(Q442,LISTAS!$F$5:$G$1006,2,0))</f>
        <v/>
      </c>
      <c r="S442" s="36" t="str">
        <f t="shared" si="105"/>
        <v/>
      </c>
      <c r="T442" s="25" t="str">
        <f t="shared" si="106"/>
        <v/>
      </c>
      <c r="U442" s="25" t="str">
        <f t="shared" si="108"/>
        <v/>
      </c>
    </row>
    <row r="443" spans="2:21" s="5" customFormat="1" ht="18.75" customHeight="1" x14ac:dyDescent="0.3">
      <c r="B443" s="26"/>
      <c r="C443" s="22" t="str">
        <f>IF(B443="","",VLOOKUP(B443,LISTAS!$F$5:$G$1006,2,0))</f>
        <v/>
      </c>
      <c r="D443" s="35"/>
      <c r="E443" s="35"/>
      <c r="F443" s="35" t="str">
        <f t="shared" si="97"/>
        <v/>
      </c>
      <c r="H443" s="48" t="str">
        <f t="shared" si="107"/>
        <v/>
      </c>
      <c r="I443" s="63" t="str">
        <f t="shared" si="98"/>
        <v/>
      </c>
      <c r="J443" s="63" t="str">
        <f t="shared" si="99"/>
        <v/>
      </c>
      <c r="K443" s="48" t="str">
        <f t="shared" si="100"/>
        <v/>
      </c>
      <c r="L443" s="69" t="str">
        <f t="shared" si="101"/>
        <v/>
      </c>
      <c r="M443" s="67" t="str">
        <f t="shared" si="102"/>
        <v/>
      </c>
      <c r="N443" s="49">
        <v>15</v>
      </c>
      <c r="O443" s="28"/>
      <c r="P443" s="47" t="str">
        <f t="shared" si="103"/>
        <v/>
      </c>
      <c r="Q443" s="24" t="str">
        <f t="shared" si="104"/>
        <v/>
      </c>
      <c r="R443" s="24" t="str">
        <f>IF($L443="","",VLOOKUP(Q443,LISTAS!$F$5:$G$1006,2,0))</f>
        <v/>
      </c>
      <c r="S443" s="36" t="str">
        <f t="shared" si="105"/>
        <v/>
      </c>
      <c r="T443" s="25" t="str">
        <f t="shared" si="106"/>
        <v/>
      </c>
      <c r="U443" s="25" t="str">
        <f t="shared" si="108"/>
        <v/>
      </c>
    </row>
    <row r="444" spans="2:21" s="5" customFormat="1" ht="18.75" customHeight="1" x14ac:dyDescent="0.3">
      <c r="B444" s="26"/>
      <c r="C444" s="22" t="str">
        <f>IF(B444="","",VLOOKUP(B444,LISTAS!$F$5:$G$1006,2,0))</f>
        <v/>
      </c>
      <c r="D444" s="35"/>
      <c r="E444" s="35"/>
      <c r="F444" s="35" t="str">
        <f t="shared" si="97"/>
        <v/>
      </c>
      <c r="H444" s="48" t="str">
        <f t="shared" si="107"/>
        <v/>
      </c>
      <c r="I444" s="63" t="str">
        <f t="shared" si="98"/>
        <v/>
      </c>
      <c r="J444" s="63" t="str">
        <f t="shared" si="99"/>
        <v/>
      </c>
      <c r="K444" s="48" t="str">
        <f t="shared" si="100"/>
        <v/>
      </c>
      <c r="L444" s="69" t="str">
        <f t="shared" si="101"/>
        <v/>
      </c>
      <c r="M444" s="67" t="str">
        <f t="shared" si="102"/>
        <v/>
      </c>
      <c r="N444" s="49">
        <v>16</v>
      </c>
      <c r="O444" s="28"/>
      <c r="P444" s="47" t="str">
        <f t="shared" si="103"/>
        <v/>
      </c>
      <c r="Q444" s="24" t="str">
        <f t="shared" si="104"/>
        <v/>
      </c>
      <c r="R444" s="24" t="str">
        <f>IF($L444="","",VLOOKUP(Q444,LISTAS!$F$5:$G$1006,2,0))</f>
        <v/>
      </c>
      <c r="S444" s="36" t="str">
        <f t="shared" si="105"/>
        <v/>
      </c>
      <c r="T444" s="25" t="str">
        <f t="shared" si="106"/>
        <v/>
      </c>
      <c r="U444" s="25" t="str">
        <f t="shared" si="108"/>
        <v/>
      </c>
    </row>
    <row r="445" spans="2:21" s="5" customFormat="1" ht="18.75" customHeight="1" x14ac:dyDescent="0.3">
      <c r="B445" s="26"/>
      <c r="C445" s="22" t="str">
        <f>IF(B445="","",VLOOKUP(B445,LISTAS!$F$5:$G$1006,2,0))</f>
        <v/>
      </c>
      <c r="D445" s="35"/>
      <c r="E445" s="35"/>
      <c r="F445" s="35" t="str">
        <f t="shared" si="97"/>
        <v/>
      </c>
      <c r="H445" s="48" t="str">
        <f t="shared" si="107"/>
        <v/>
      </c>
      <c r="I445" s="63" t="str">
        <f t="shared" si="98"/>
        <v/>
      </c>
      <c r="J445" s="63" t="str">
        <f t="shared" si="99"/>
        <v/>
      </c>
      <c r="K445" s="48" t="str">
        <f t="shared" si="100"/>
        <v/>
      </c>
      <c r="L445" s="69" t="str">
        <f t="shared" si="101"/>
        <v/>
      </c>
      <c r="M445" s="67" t="str">
        <f t="shared" si="102"/>
        <v/>
      </c>
      <c r="N445" s="49">
        <v>17</v>
      </c>
      <c r="O445" s="28"/>
      <c r="P445" s="47" t="str">
        <f t="shared" si="103"/>
        <v/>
      </c>
      <c r="Q445" s="24" t="str">
        <f t="shared" si="104"/>
        <v/>
      </c>
      <c r="R445" s="24" t="str">
        <f>IF($L445="","",VLOOKUP(Q445,LISTAS!$F$5:$G$1006,2,0))</f>
        <v/>
      </c>
      <c r="S445" s="36" t="str">
        <f t="shared" si="105"/>
        <v/>
      </c>
      <c r="T445" s="25" t="str">
        <f t="shared" si="106"/>
        <v/>
      </c>
      <c r="U445" s="25" t="str">
        <f t="shared" si="108"/>
        <v/>
      </c>
    </row>
    <row r="446" spans="2:21" s="5" customFormat="1" ht="18.75" customHeight="1" x14ac:dyDescent="0.3">
      <c r="B446" s="26"/>
      <c r="C446" s="22" t="str">
        <f>IF(B446="","",VLOOKUP(B446,LISTAS!$F$5:$G$1006,2,0))</f>
        <v/>
      </c>
      <c r="D446" s="35"/>
      <c r="E446" s="35"/>
      <c r="F446" s="35" t="str">
        <f t="shared" si="97"/>
        <v/>
      </c>
      <c r="H446" s="48" t="str">
        <f t="shared" si="107"/>
        <v/>
      </c>
      <c r="I446" s="63" t="str">
        <f t="shared" si="98"/>
        <v/>
      </c>
      <c r="J446" s="63" t="str">
        <f t="shared" si="99"/>
        <v/>
      </c>
      <c r="K446" s="48" t="str">
        <f t="shared" si="100"/>
        <v/>
      </c>
      <c r="L446" s="69" t="str">
        <f t="shared" si="101"/>
        <v/>
      </c>
      <c r="M446" s="67" t="str">
        <f t="shared" si="102"/>
        <v/>
      </c>
      <c r="N446" s="49">
        <v>18</v>
      </c>
      <c r="O446" s="28"/>
      <c r="P446" s="47" t="str">
        <f t="shared" si="103"/>
        <v/>
      </c>
      <c r="Q446" s="24" t="str">
        <f t="shared" si="104"/>
        <v/>
      </c>
      <c r="R446" s="24" t="str">
        <f>IF($L446="","",VLOOKUP(Q446,LISTAS!$F$5:$G$1006,2,0))</f>
        <v/>
      </c>
      <c r="S446" s="36" t="str">
        <f t="shared" si="105"/>
        <v/>
      </c>
      <c r="T446" s="25" t="str">
        <f t="shared" si="106"/>
        <v/>
      </c>
      <c r="U446" s="25" t="str">
        <f t="shared" si="108"/>
        <v/>
      </c>
    </row>
    <row r="447" spans="2:21" s="5" customFormat="1" ht="18.75" customHeight="1" x14ac:dyDescent="0.3">
      <c r="B447" s="26"/>
      <c r="C447" s="22" t="str">
        <f>IF(B447="","",VLOOKUP(B447,LISTAS!$F$5:$G$1006,2,0))</f>
        <v/>
      </c>
      <c r="D447" s="35"/>
      <c r="E447" s="35"/>
      <c r="F447" s="35" t="str">
        <f t="shared" si="97"/>
        <v/>
      </c>
      <c r="H447" s="48" t="str">
        <f t="shared" si="107"/>
        <v/>
      </c>
      <c r="I447" s="63" t="str">
        <f t="shared" si="98"/>
        <v/>
      </c>
      <c r="J447" s="63" t="str">
        <f t="shared" si="99"/>
        <v/>
      </c>
      <c r="K447" s="48" t="str">
        <f t="shared" si="100"/>
        <v/>
      </c>
      <c r="L447" s="69" t="str">
        <f t="shared" si="101"/>
        <v/>
      </c>
      <c r="M447" s="67" t="str">
        <f t="shared" si="102"/>
        <v/>
      </c>
      <c r="N447" s="49">
        <v>19</v>
      </c>
      <c r="O447" s="28"/>
      <c r="P447" s="47" t="str">
        <f t="shared" si="103"/>
        <v/>
      </c>
      <c r="Q447" s="24" t="str">
        <f t="shared" si="104"/>
        <v/>
      </c>
      <c r="R447" s="24" t="str">
        <f>IF($L447="","",VLOOKUP(Q447,LISTAS!$F$5:$G$1006,2,0))</f>
        <v/>
      </c>
      <c r="S447" s="36" t="str">
        <f t="shared" si="105"/>
        <v/>
      </c>
      <c r="T447" s="25" t="str">
        <f t="shared" si="106"/>
        <v/>
      </c>
      <c r="U447" s="25" t="str">
        <f t="shared" si="108"/>
        <v/>
      </c>
    </row>
    <row r="448" spans="2:21" s="5" customFormat="1" ht="18.75" customHeight="1" x14ac:dyDescent="0.3">
      <c r="B448" s="26"/>
      <c r="C448" s="22" t="str">
        <f>IF(B448="","",VLOOKUP(B448,LISTAS!$F$5:$G$1006,2,0))</f>
        <v/>
      </c>
      <c r="D448" s="35"/>
      <c r="E448" s="35"/>
      <c r="F448" s="35" t="str">
        <f t="shared" si="97"/>
        <v/>
      </c>
      <c r="H448" s="48" t="str">
        <f t="shared" si="107"/>
        <v/>
      </c>
      <c r="I448" s="63" t="str">
        <f t="shared" si="98"/>
        <v/>
      </c>
      <c r="J448" s="63" t="str">
        <f t="shared" si="99"/>
        <v/>
      </c>
      <c r="K448" s="48" t="str">
        <f t="shared" si="100"/>
        <v/>
      </c>
      <c r="L448" s="69" t="str">
        <f t="shared" si="101"/>
        <v/>
      </c>
      <c r="M448" s="67" t="str">
        <f t="shared" si="102"/>
        <v/>
      </c>
      <c r="N448" s="49">
        <v>20</v>
      </c>
      <c r="O448" s="28"/>
      <c r="P448" s="47" t="str">
        <f t="shared" si="103"/>
        <v/>
      </c>
      <c r="Q448" s="24" t="str">
        <f t="shared" si="104"/>
        <v/>
      </c>
      <c r="R448" s="24" t="str">
        <f>IF($L448="","",VLOOKUP(Q448,LISTAS!$F$5:$G$1006,2,0))</f>
        <v/>
      </c>
      <c r="S448" s="36" t="str">
        <f t="shared" si="105"/>
        <v/>
      </c>
      <c r="T448" s="25" t="str">
        <f t="shared" si="106"/>
        <v/>
      </c>
      <c r="U448" s="25" t="str">
        <f t="shared" si="108"/>
        <v/>
      </c>
    </row>
    <row r="449" spans="2:21" ht="16.5" x14ac:dyDescent="0.3">
      <c r="B449" s="26"/>
      <c r="C449" s="22" t="str">
        <f>IF(B449="","",VLOOKUP(B449,LISTAS!$F$5:$G$1006,2,0))</f>
        <v/>
      </c>
      <c r="D449" s="35"/>
      <c r="E449" s="35"/>
      <c r="F449" s="35" t="str">
        <f t="shared" si="97"/>
        <v/>
      </c>
      <c r="G449" s="5"/>
      <c r="H449" s="48" t="str">
        <f t="shared" si="107"/>
        <v/>
      </c>
      <c r="I449" s="63" t="str">
        <f t="shared" si="98"/>
        <v/>
      </c>
      <c r="J449" s="63" t="str">
        <f t="shared" si="99"/>
        <v/>
      </c>
      <c r="K449" s="48" t="str">
        <f t="shared" si="100"/>
        <v/>
      </c>
      <c r="L449" s="69" t="str">
        <f t="shared" si="101"/>
        <v/>
      </c>
      <c r="M449" s="67" t="str">
        <f t="shared" si="102"/>
        <v/>
      </c>
      <c r="N449" s="49">
        <v>21</v>
      </c>
      <c r="O449" s="28"/>
      <c r="P449" s="47" t="str">
        <f t="shared" si="103"/>
        <v/>
      </c>
      <c r="Q449" s="24" t="str">
        <f t="shared" si="104"/>
        <v/>
      </c>
      <c r="R449" s="24" t="str">
        <f>IF($L449="","",VLOOKUP(Q449,LISTAS!$F$5:$G$1006,2,0))</f>
        <v/>
      </c>
      <c r="S449" s="36" t="str">
        <f t="shared" si="105"/>
        <v/>
      </c>
      <c r="T449" s="25" t="str">
        <f t="shared" si="106"/>
        <v/>
      </c>
      <c r="U449" s="25" t="str">
        <f t="shared" si="108"/>
        <v/>
      </c>
    </row>
    <row r="450" spans="2:21" ht="16.5" x14ac:dyDescent="0.3">
      <c r="B450" s="26"/>
      <c r="C450" s="22" t="str">
        <f>IF(B450="","",VLOOKUP(B450,LISTAS!$F$5:$G$1006,2,0))</f>
        <v/>
      </c>
      <c r="D450" s="35"/>
      <c r="E450" s="35"/>
      <c r="F450" s="35" t="str">
        <f t="shared" si="97"/>
        <v/>
      </c>
      <c r="G450" s="5"/>
      <c r="H450" s="48" t="str">
        <f t="shared" si="107"/>
        <v/>
      </c>
      <c r="I450" s="63" t="str">
        <f t="shared" si="98"/>
        <v/>
      </c>
      <c r="J450" s="63" t="str">
        <f t="shared" si="99"/>
        <v/>
      </c>
      <c r="K450" s="48" t="str">
        <f t="shared" si="100"/>
        <v/>
      </c>
      <c r="L450" s="69" t="str">
        <f t="shared" si="101"/>
        <v/>
      </c>
      <c r="M450" s="67" t="str">
        <f t="shared" si="102"/>
        <v/>
      </c>
      <c r="N450" s="49">
        <v>22</v>
      </c>
      <c r="O450" s="28"/>
      <c r="P450" s="47" t="str">
        <f t="shared" si="103"/>
        <v/>
      </c>
      <c r="Q450" s="24" t="str">
        <f t="shared" si="104"/>
        <v/>
      </c>
      <c r="R450" s="24" t="str">
        <f>IF($L450="","",VLOOKUP(Q450,LISTAS!$F$5:$G$1006,2,0))</f>
        <v/>
      </c>
      <c r="S450" s="36" t="str">
        <f t="shared" si="105"/>
        <v/>
      </c>
      <c r="T450" s="25" t="str">
        <f t="shared" si="106"/>
        <v/>
      </c>
      <c r="U450" s="25" t="str">
        <f t="shared" si="108"/>
        <v/>
      </c>
    </row>
    <row r="451" spans="2:21" ht="16.5" x14ac:dyDescent="0.3">
      <c r="B451" s="26"/>
      <c r="C451" s="22" t="str">
        <f>IF(B451="","",VLOOKUP(B451,LISTAS!$F$5:$G$1006,2,0))</f>
        <v/>
      </c>
      <c r="D451" s="35"/>
      <c r="E451" s="35"/>
      <c r="F451" s="35" t="str">
        <f t="shared" si="97"/>
        <v/>
      </c>
      <c r="G451" s="5"/>
      <c r="H451" s="48" t="str">
        <f t="shared" si="107"/>
        <v/>
      </c>
      <c r="I451" s="63" t="str">
        <f t="shared" si="98"/>
        <v/>
      </c>
      <c r="J451" s="63" t="str">
        <f t="shared" si="99"/>
        <v/>
      </c>
      <c r="K451" s="48" t="str">
        <f t="shared" si="100"/>
        <v/>
      </c>
      <c r="L451" s="69" t="str">
        <f t="shared" si="101"/>
        <v/>
      </c>
      <c r="M451" s="67" t="str">
        <f t="shared" si="102"/>
        <v/>
      </c>
      <c r="N451" s="49">
        <v>23</v>
      </c>
      <c r="O451" s="28"/>
      <c r="P451" s="47" t="str">
        <f t="shared" si="103"/>
        <v/>
      </c>
      <c r="Q451" s="24" t="str">
        <f t="shared" si="104"/>
        <v/>
      </c>
      <c r="R451" s="24" t="str">
        <f>IF($L451="","",VLOOKUP(Q451,LISTAS!$F$5:$G$1006,2,0))</f>
        <v/>
      </c>
      <c r="S451" s="36" t="str">
        <f t="shared" si="105"/>
        <v/>
      </c>
      <c r="T451" s="25" t="str">
        <f t="shared" si="106"/>
        <v/>
      </c>
      <c r="U451" s="25" t="str">
        <f t="shared" si="108"/>
        <v/>
      </c>
    </row>
    <row r="452" spans="2:21" ht="16.5" x14ac:dyDescent="0.3">
      <c r="B452" s="26"/>
      <c r="C452" s="22" t="str">
        <f>IF(B452="","",VLOOKUP(B452,LISTAS!$F$5:$G$1006,2,0))</f>
        <v/>
      </c>
      <c r="D452" s="35"/>
      <c r="E452" s="35"/>
      <c r="F452" s="35" t="str">
        <f t="shared" si="97"/>
        <v/>
      </c>
      <c r="G452" s="5"/>
      <c r="H452" s="48" t="str">
        <f t="shared" si="107"/>
        <v/>
      </c>
      <c r="I452" s="63" t="str">
        <f t="shared" si="98"/>
        <v/>
      </c>
      <c r="J452" s="63" t="str">
        <f t="shared" si="99"/>
        <v/>
      </c>
      <c r="K452" s="48" t="str">
        <f t="shared" si="100"/>
        <v/>
      </c>
      <c r="L452" s="69" t="str">
        <f t="shared" si="101"/>
        <v/>
      </c>
      <c r="M452" s="67" t="str">
        <f t="shared" si="102"/>
        <v/>
      </c>
      <c r="N452" s="49">
        <v>24</v>
      </c>
      <c r="O452" s="28"/>
      <c r="P452" s="47" t="str">
        <f t="shared" si="103"/>
        <v/>
      </c>
      <c r="Q452" s="24" t="str">
        <f t="shared" si="104"/>
        <v/>
      </c>
      <c r="R452" s="24" t="str">
        <f>IF($L452="","",VLOOKUP(Q452,LISTAS!$F$5:$G$1006,2,0))</f>
        <v/>
      </c>
      <c r="S452" s="36" t="str">
        <f t="shared" si="105"/>
        <v/>
      </c>
      <c r="T452" s="25" t="str">
        <f t="shared" si="106"/>
        <v/>
      </c>
      <c r="U452" s="25" t="str">
        <f t="shared" si="108"/>
        <v/>
      </c>
    </row>
    <row r="453" spans="2:21" ht="16.5" x14ac:dyDescent="0.3">
      <c r="B453" s="26"/>
      <c r="C453" s="22" t="str">
        <f>IF(B453="","",VLOOKUP(B453,LISTAS!$F$5:$G$1006,2,0))</f>
        <v/>
      </c>
      <c r="D453" s="35"/>
      <c r="E453" s="35"/>
      <c r="F453" s="35" t="str">
        <f t="shared" si="97"/>
        <v/>
      </c>
      <c r="G453" s="5"/>
      <c r="H453" s="48" t="str">
        <f t="shared" si="107"/>
        <v/>
      </c>
      <c r="I453" s="63" t="str">
        <f t="shared" si="98"/>
        <v/>
      </c>
      <c r="J453" s="63" t="str">
        <f t="shared" si="99"/>
        <v/>
      </c>
      <c r="K453" s="48" t="str">
        <f t="shared" si="100"/>
        <v/>
      </c>
      <c r="L453" s="69" t="str">
        <f t="shared" si="101"/>
        <v/>
      </c>
      <c r="M453" s="67" t="str">
        <f t="shared" si="102"/>
        <v/>
      </c>
      <c r="N453" s="49">
        <v>25</v>
      </c>
      <c r="O453" s="28"/>
      <c r="P453" s="47" t="str">
        <f t="shared" si="103"/>
        <v/>
      </c>
      <c r="Q453" s="24" t="str">
        <f t="shared" si="104"/>
        <v/>
      </c>
      <c r="R453" s="24" t="str">
        <f>IF($L453="","",VLOOKUP(Q453,LISTAS!$F$5:$G$1006,2,0))</f>
        <v/>
      </c>
      <c r="S453" s="36" t="str">
        <f t="shared" si="105"/>
        <v/>
      </c>
      <c r="T453" s="25" t="str">
        <f t="shared" si="106"/>
        <v/>
      </c>
      <c r="U453" s="25" t="str">
        <f t="shared" si="108"/>
        <v/>
      </c>
    </row>
    <row r="454" spans="2:21" ht="16.5" x14ac:dyDescent="0.3">
      <c r="B454" s="26"/>
      <c r="C454" s="22" t="str">
        <f>IF(B454="","",VLOOKUP(B454,LISTAS!$F$5:$G$1006,2,0))</f>
        <v/>
      </c>
      <c r="D454" s="35"/>
      <c r="E454" s="35"/>
      <c r="F454" s="35" t="str">
        <f t="shared" si="97"/>
        <v/>
      </c>
      <c r="G454" s="5"/>
      <c r="H454" s="48" t="str">
        <f t="shared" si="107"/>
        <v/>
      </c>
      <c r="I454" s="63" t="str">
        <f t="shared" si="98"/>
        <v/>
      </c>
      <c r="J454" s="63" t="str">
        <f t="shared" si="99"/>
        <v/>
      </c>
      <c r="K454" s="48" t="str">
        <f t="shared" si="100"/>
        <v/>
      </c>
      <c r="L454" s="69" t="str">
        <f t="shared" si="101"/>
        <v/>
      </c>
      <c r="M454" s="67" t="str">
        <f t="shared" si="102"/>
        <v/>
      </c>
      <c r="N454" s="49">
        <v>26</v>
      </c>
      <c r="O454" s="28"/>
      <c r="P454" s="47" t="str">
        <f t="shared" si="103"/>
        <v/>
      </c>
      <c r="Q454" s="24" t="str">
        <f t="shared" si="104"/>
        <v/>
      </c>
      <c r="R454" s="24" t="str">
        <f>IF($L454="","",VLOOKUP(Q454,LISTAS!$F$5:$G$1006,2,0))</f>
        <v/>
      </c>
      <c r="S454" s="36" t="str">
        <f t="shared" si="105"/>
        <v/>
      </c>
      <c r="T454" s="25" t="str">
        <f t="shared" si="106"/>
        <v/>
      </c>
      <c r="U454" s="25" t="str">
        <f t="shared" si="108"/>
        <v/>
      </c>
    </row>
    <row r="455" spans="2:21" ht="16.5" x14ac:dyDescent="0.3">
      <c r="B455" s="26"/>
      <c r="C455" s="22" t="str">
        <f>IF(B455="","",VLOOKUP(B455,LISTAS!$F$5:$G$1006,2,0))</f>
        <v/>
      </c>
      <c r="D455" s="35"/>
      <c r="E455" s="35"/>
      <c r="F455" s="35" t="str">
        <f t="shared" si="97"/>
        <v/>
      </c>
      <c r="G455" s="5"/>
      <c r="H455" s="48" t="str">
        <f t="shared" si="107"/>
        <v/>
      </c>
      <c r="I455" s="63" t="str">
        <f t="shared" si="98"/>
        <v/>
      </c>
      <c r="J455" s="63" t="str">
        <f t="shared" si="99"/>
        <v/>
      </c>
      <c r="K455" s="48" t="str">
        <f t="shared" si="100"/>
        <v/>
      </c>
      <c r="L455" s="69" t="str">
        <f t="shared" si="101"/>
        <v/>
      </c>
      <c r="M455" s="67" t="str">
        <f t="shared" si="102"/>
        <v/>
      </c>
      <c r="N455" s="49">
        <v>27</v>
      </c>
      <c r="O455" s="28"/>
      <c r="P455" s="47" t="str">
        <f t="shared" si="103"/>
        <v/>
      </c>
      <c r="Q455" s="24" t="str">
        <f t="shared" si="104"/>
        <v/>
      </c>
      <c r="R455" s="24" t="str">
        <f>IF($L455="","",VLOOKUP(Q455,LISTAS!$F$5:$G$1006,2,0))</f>
        <v/>
      </c>
      <c r="S455" s="36" t="str">
        <f t="shared" si="105"/>
        <v/>
      </c>
      <c r="T455" s="25" t="str">
        <f t="shared" si="106"/>
        <v/>
      </c>
      <c r="U455" s="25" t="str">
        <f t="shared" si="108"/>
        <v/>
      </c>
    </row>
    <row r="456" spans="2:21" ht="16.5" x14ac:dyDescent="0.3">
      <c r="B456" s="26"/>
      <c r="C456" s="22" t="str">
        <f>IF(B456="","",VLOOKUP(B456,LISTAS!$F$5:$G$1006,2,0))</f>
        <v/>
      </c>
      <c r="D456" s="35"/>
      <c r="E456" s="35"/>
      <c r="F456" s="35" t="str">
        <f t="shared" si="97"/>
        <v/>
      </c>
      <c r="G456" s="5"/>
      <c r="H456" s="48" t="str">
        <f t="shared" si="107"/>
        <v/>
      </c>
      <c r="I456" s="63" t="str">
        <f t="shared" si="98"/>
        <v/>
      </c>
      <c r="J456" s="63" t="str">
        <f t="shared" si="99"/>
        <v/>
      </c>
      <c r="K456" s="48" t="str">
        <f t="shared" si="100"/>
        <v/>
      </c>
      <c r="L456" s="69" t="str">
        <f t="shared" si="101"/>
        <v/>
      </c>
      <c r="M456" s="67" t="str">
        <f t="shared" si="102"/>
        <v/>
      </c>
      <c r="N456" s="49">
        <v>28</v>
      </c>
      <c r="O456" s="28"/>
      <c r="P456" s="47" t="str">
        <f t="shared" si="103"/>
        <v/>
      </c>
      <c r="Q456" s="24" t="str">
        <f t="shared" si="104"/>
        <v/>
      </c>
      <c r="R456" s="24" t="str">
        <f>IF($L456="","",VLOOKUP(Q456,LISTAS!$F$5:$G$1006,2,0))</f>
        <v/>
      </c>
      <c r="S456" s="36" t="str">
        <f t="shared" si="105"/>
        <v/>
      </c>
      <c r="T456" s="25" t="str">
        <f t="shared" si="106"/>
        <v/>
      </c>
      <c r="U456" s="25" t="str">
        <f t="shared" si="108"/>
        <v/>
      </c>
    </row>
    <row r="457" spans="2:21" ht="16.5" x14ac:dyDescent="0.3">
      <c r="B457" s="26"/>
      <c r="C457" s="22" t="str">
        <f>IF(B457="","",VLOOKUP(B457,LISTAS!$F$5:$G$1006,2,0))</f>
        <v/>
      </c>
      <c r="D457" s="35"/>
      <c r="E457" s="35"/>
      <c r="F457" s="35" t="str">
        <f t="shared" si="97"/>
        <v/>
      </c>
      <c r="G457" s="5"/>
      <c r="H457" s="48" t="str">
        <f t="shared" si="107"/>
        <v/>
      </c>
      <c r="I457" s="63" t="str">
        <f t="shared" si="98"/>
        <v/>
      </c>
      <c r="J457" s="63" t="str">
        <f t="shared" si="99"/>
        <v/>
      </c>
      <c r="K457" s="48" t="str">
        <f t="shared" si="100"/>
        <v/>
      </c>
      <c r="L457" s="69" t="str">
        <f t="shared" si="101"/>
        <v/>
      </c>
      <c r="M457" s="67" t="str">
        <f t="shared" si="102"/>
        <v/>
      </c>
      <c r="N457" s="49">
        <v>29</v>
      </c>
      <c r="O457" s="28"/>
      <c r="P457" s="47" t="str">
        <f t="shared" si="103"/>
        <v/>
      </c>
      <c r="Q457" s="24" t="str">
        <f t="shared" si="104"/>
        <v/>
      </c>
      <c r="R457" s="24" t="str">
        <f>IF($L457="","",VLOOKUP(Q457,LISTAS!$F$5:$G$1006,2,0))</f>
        <v/>
      </c>
      <c r="S457" s="36" t="str">
        <f t="shared" si="105"/>
        <v/>
      </c>
      <c r="T457" s="25" t="str">
        <f t="shared" si="106"/>
        <v/>
      </c>
      <c r="U457" s="25" t="str">
        <f t="shared" si="108"/>
        <v/>
      </c>
    </row>
    <row r="458" spans="2:21" ht="16.5" x14ac:dyDescent="0.3">
      <c r="B458" s="26"/>
      <c r="C458" s="22" t="str">
        <f>IF(B458="","",VLOOKUP(B458,LISTAS!$F$5:$G$1006,2,0))</f>
        <v/>
      </c>
      <c r="D458" s="35"/>
      <c r="E458" s="35"/>
      <c r="F458" s="35" t="str">
        <f t="shared" si="97"/>
        <v/>
      </c>
      <c r="G458" s="5"/>
      <c r="H458" s="48" t="str">
        <f t="shared" si="107"/>
        <v/>
      </c>
      <c r="I458" s="63" t="str">
        <f t="shared" si="98"/>
        <v/>
      </c>
      <c r="J458" s="63" t="str">
        <f t="shared" si="99"/>
        <v/>
      </c>
      <c r="K458" s="48" t="str">
        <f t="shared" si="100"/>
        <v/>
      </c>
      <c r="L458" s="69" t="str">
        <f t="shared" si="101"/>
        <v/>
      </c>
      <c r="M458" s="67" t="str">
        <f t="shared" si="102"/>
        <v/>
      </c>
      <c r="N458" s="49">
        <v>30</v>
      </c>
      <c r="O458" s="28"/>
      <c r="P458" s="47" t="str">
        <f t="shared" si="103"/>
        <v/>
      </c>
      <c r="Q458" s="24" t="str">
        <f t="shared" si="104"/>
        <v/>
      </c>
      <c r="R458" s="24" t="str">
        <f>IF($L458="","",VLOOKUP(Q458,LISTAS!$F$5:$G$1006,2,0))</f>
        <v/>
      </c>
      <c r="S458" s="36" t="str">
        <f t="shared" si="105"/>
        <v/>
      </c>
      <c r="T458" s="25" t="str">
        <f t="shared" si="106"/>
        <v/>
      </c>
      <c r="U458" s="25" t="str">
        <f t="shared" si="108"/>
        <v/>
      </c>
    </row>
    <row r="459" spans="2:21" ht="16.5" x14ac:dyDescent="0.3">
      <c r="B459" s="26"/>
      <c r="C459" s="22" t="str">
        <f>IF(B459="","",VLOOKUP(B459,LISTAS!$F$5:$G$1006,2,0))</f>
        <v/>
      </c>
      <c r="D459" s="35"/>
      <c r="E459" s="35"/>
      <c r="F459" s="35" t="str">
        <f t="shared" si="97"/>
        <v/>
      </c>
      <c r="G459" s="5"/>
      <c r="H459" s="48" t="str">
        <f t="shared" si="107"/>
        <v/>
      </c>
      <c r="I459" s="63" t="str">
        <f t="shared" si="98"/>
        <v/>
      </c>
      <c r="J459" s="63" t="str">
        <f t="shared" si="99"/>
        <v/>
      </c>
      <c r="K459" s="48" t="str">
        <f t="shared" si="100"/>
        <v/>
      </c>
      <c r="L459" s="69" t="str">
        <f t="shared" si="101"/>
        <v/>
      </c>
      <c r="M459" s="67" t="str">
        <f t="shared" si="102"/>
        <v/>
      </c>
      <c r="N459" s="49">
        <v>31</v>
      </c>
      <c r="O459" s="28"/>
      <c r="P459" s="47" t="str">
        <f t="shared" si="103"/>
        <v/>
      </c>
      <c r="Q459" s="24" t="str">
        <f t="shared" si="104"/>
        <v/>
      </c>
      <c r="R459" s="24" t="str">
        <f>IF($L459="","",VLOOKUP(Q459,LISTAS!$F$5:$G$1006,2,0))</f>
        <v/>
      </c>
      <c r="S459" s="36" t="str">
        <f t="shared" si="105"/>
        <v/>
      </c>
      <c r="T459" s="25" t="str">
        <f t="shared" si="106"/>
        <v/>
      </c>
      <c r="U459" s="25" t="str">
        <f t="shared" si="108"/>
        <v/>
      </c>
    </row>
    <row r="460" spans="2:21" ht="16.5" x14ac:dyDescent="0.3">
      <c r="B460" s="26"/>
      <c r="C460" s="22" t="str">
        <f>IF(B460="","",VLOOKUP(B460,LISTAS!$F$5:$G$1006,2,0))</f>
        <v/>
      </c>
      <c r="D460" s="35"/>
      <c r="E460" s="35"/>
      <c r="F460" s="35" t="str">
        <f t="shared" si="97"/>
        <v/>
      </c>
      <c r="G460" s="5"/>
      <c r="H460" s="48" t="str">
        <f t="shared" si="107"/>
        <v/>
      </c>
      <c r="I460" s="63" t="str">
        <f t="shared" si="98"/>
        <v/>
      </c>
      <c r="J460" s="63" t="str">
        <f t="shared" si="99"/>
        <v/>
      </c>
      <c r="K460" s="48" t="str">
        <f t="shared" si="100"/>
        <v/>
      </c>
      <c r="L460" s="69" t="str">
        <f t="shared" si="101"/>
        <v/>
      </c>
      <c r="M460" s="67" t="str">
        <f t="shared" si="102"/>
        <v/>
      </c>
      <c r="N460" s="49">
        <v>32</v>
      </c>
      <c r="O460" s="28"/>
      <c r="P460" s="47" t="str">
        <f t="shared" si="103"/>
        <v/>
      </c>
      <c r="Q460" s="24" t="str">
        <f t="shared" si="104"/>
        <v/>
      </c>
      <c r="R460" s="24" t="str">
        <f>IF($L460="","",VLOOKUP(Q460,LISTAS!$F$5:$G$1006,2,0))</f>
        <v/>
      </c>
      <c r="S460" s="36" t="str">
        <f t="shared" si="105"/>
        <v/>
      </c>
      <c r="T460" s="25" t="str">
        <f t="shared" si="106"/>
        <v/>
      </c>
      <c r="U460" s="25" t="str">
        <f t="shared" si="108"/>
        <v/>
      </c>
    </row>
    <row r="461" spans="2:21" ht="16.5" x14ac:dyDescent="0.3">
      <c r="B461" s="26"/>
      <c r="C461" s="22" t="str">
        <f>IF(B461="","",VLOOKUP(B461,LISTAS!$F$5:$G$1006,2,0))</f>
        <v/>
      </c>
      <c r="D461" s="35"/>
      <c r="E461" s="35"/>
      <c r="F461" s="35" t="str">
        <f t="shared" ref="F461:F485" si="109">IF(D461="",IF(E461="","",SUM(D461:E461)),SUM(D461:E461))</f>
        <v/>
      </c>
      <c r="G461" s="5"/>
      <c r="H461" s="48" t="str">
        <f t="shared" si="107"/>
        <v/>
      </c>
      <c r="I461" s="63" t="str">
        <f t="shared" ref="I461:I492" si="110">IF($L461="","",IF(B461="","",B461))</f>
        <v/>
      </c>
      <c r="J461" s="63" t="str">
        <f t="shared" ref="J461:J492" si="111">IF($L461="","",IF(C461="","",C461))</f>
        <v/>
      </c>
      <c r="K461" s="48" t="str">
        <f t="shared" ref="K461:K492" si="112">IF($L461="","",F461)</f>
        <v/>
      </c>
      <c r="L461" s="69" t="str">
        <f t="shared" si="101"/>
        <v/>
      </c>
      <c r="M461" s="67" t="str">
        <f t="shared" ref="M461:M492" si="113">IF(L461="","",LARGE($L$429:$L$528,N461))</f>
        <v/>
      </c>
      <c r="N461" s="49">
        <v>33</v>
      </c>
      <c r="O461" s="28"/>
      <c r="P461" s="47" t="str">
        <f t="shared" ref="P461:P492" si="114">IF(S461&lt;&gt;"",_xlfn.RANK.EQ(S461,$S$429:$S$528,0),"")</f>
        <v/>
      </c>
      <c r="Q461" s="24" t="str">
        <f t="shared" ref="Q461:Q492" si="115">IF($L461="","",VLOOKUP(M461,$H$429:$K$528,2,0))</f>
        <v/>
      </c>
      <c r="R461" s="24" t="str">
        <f>IF($L461="","",VLOOKUP(Q461,LISTAS!$F$5:$G$1006,2,0))</f>
        <v/>
      </c>
      <c r="S461" s="36" t="str">
        <f t="shared" ref="S461:S492" si="116">IF($L461="","",VLOOKUP(M461,$H$429:$K$528,4,0))</f>
        <v/>
      </c>
      <c r="T461" s="25" t="str">
        <f t="shared" ref="T461:T492" si="117">IF($P461="","",IF(S461=$U$5,"",IF($P461=1,400,IF($P461=2,340,IF($P461=3,300,IF($P461=4,280,IF($P461=5,270,IF($P461=6,260,IF($P461=7,250,IF($P461=8,240,IF($P461=9,200,IF($P461=10,200,IF($P461=11,200,IF($P461=12,200,IF($P461=13,200,IF($P461=14,200,IF($P461=15,200,IF($P461=16,200,IF($P461&gt;16,"","")))))))))))))))))))</f>
        <v/>
      </c>
      <c r="U461" s="25" t="str">
        <f t="shared" si="108"/>
        <v/>
      </c>
    </row>
    <row r="462" spans="2:21" ht="16.5" x14ac:dyDescent="0.3">
      <c r="B462" s="26"/>
      <c r="C462" s="22" t="str">
        <f>IF(B462="","",VLOOKUP(B462,LISTAS!$F$5:$G$1006,2,0))</f>
        <v/>
      </c>
      <c r="D462" s="35"/>
      <c r="E462" s="35"/>
      <c r="F462" s="35" t="str">
        <f t="shared" si="109"/>
        <v/>
      </c>
      <c r="G462" s="5"/>
      <c r="H462" s="48" t="str">
        <f t="shared" si="107"/>
        <v/>
      </c>
      <c r="I462" s="63" t="str">
        <f t="shared" si="110"/>
        <v/>
      </c>
      <c r="J462" s="63" t="str">
        <f t="shared" si="111"/>
        <v/>
      </c>
      <c r="K462" s="48" t="str">
        <f t="shared" si="112"/>
        <v/>
      </c>
      <c r="L462" s="69" t="str">
        <f t="shared" si="101"/>
        <v/>
      </c>
      <c r="M462" s="67" t="str">
        <f t="shared" si="113"/>
        <v/>
      </c>
      <c r="N462" s="49">
        <v>34</v>
      </c>
      <c r="O462" s="28"/>
      <c r="P462" s="47" t="str">
        <f t="shared" si="114"/>
        <v/>
      </c>
      <c r="Q462" s="24" t="str">
        <f t="shared" si="115"/>
        <v/>
      </c>
      <c r="R462" s="24" t="str">
        <f>IF($L462="","",VLOOKUP(Q462,LISTAS!$F$5:$G$1006,2,0))</f>
        <v/>
      </c>
      <c r="S462" s="36" t="str">
        <f t="shared" si="116"/>
        <v/>
      </c>
      <c r="T462" s="25" t="str">
        <f t="shared" si="117"/>
        <v/>
      </c>
      <c r="U462" s="25" t="str">
        <f t="shared" si="108"/>
        <v/>
      </c>
    </row>
    <row r="463" spans="2:21" ht="16.5" x14ac:dyDescent="0.3">
      <c r="B463" s="26"/>
      <c r="C463" s="22" t="str">
        <f>IF(B463="","",VLOOKUP(B463,LISTAS!$F$5:$G$1006,2,0))</f>
        <v/>
      </c>
      <c r="D463" s="35"/>
      <c r="E463" s="35"/>
      <c r="F463" s="35" t="str">
        <f t="shared" si="109"/>
        <v/>
      </c>
      <c r="G463" s="5"/>
      <c r="H463" s="48" t="str">
        <f t="shared" si="107"/>
        <v/>
      </c>
      <c r="I463" s="63" t="str">
        <f t="shared" si="110"/>
        <v/>
      </c>
      <c r="J463" s="63" t="str">
        <f t="shared" si="111"/>
        <v/>
      </c>
      <c r="K463" s="48" t="str">
        <f t="shared" si="112"/>
        <v/>
      </c>
      <c r="L463" s="69" t="str">
        <f t="shared" si="101"/>
        <v/>
      </c>
      <c r="M463" s="67" t="str">
        <f t="shared" si="113"/>
        <v/>
      </c>
      <c r="N463" s="49">
        <v>35</v>
      </c>
      <c r="O463" s="28"/>
      <c r="P463" s="47" t="str">
        <f t="shared" si="114"/>
        <v/>
      </c>
      <c r="Q463" s="24" t="str">
        <f t="shared" si="115"/>
        <v/>
      </c>
      <c r="R463" s="24" t="str">
        <f>IF($L463="","",VLOOKUP(Q463,LISTAS!$F$5:$G$1006,2,0))</f>
        <v/>
      </c>
      <c r="S463" s="36" t="str">
        <f t="shared" si="116"/>
        <v/>
      </c>
      <c r="T463" s="25" t="str">
        <f t="shared" si="117"/>
        <v/>
      </c>
      <c r="U463" s="25" t="str">
        <f t="shared" si="108"/>
        <v/>
      </c>
    </row>
    <row r="464" spans="2:21" ht="16.5" x14ac:dyDescent="0.3">
      <c r="B464" s="26"/>
      <c r="C464" s="22" t="str">
        <f>IF(B464="","",VLOOKUP(B464,LISTAS!$F$5:$G$1006,2,0))</f>
        <v/>
      </c>
      <c r="D464" s="35"/>
      <c r="E464" s="35"/>
      <c r="F464" s="35" t="str">
        <f t="shared" si="109"/>
        <v/>
      </c>
      <c r="G464" s="5"/>
      <c r="H464" s="48" t="str">
        <f t="shared" si="107"/>
        <v/>
      </c>
      <c r="I464" s="63" t="str">
        <f t="shared" si="110"/>
        <v/>
      </c>
      <c r="J464" s="63" t="str">
        <f t="shared" si="111"/>
        <v/>
      </c>
      <c r="K464" s="48" t="str">
        <f t="shared" si="112"/>
        <v/>
      </c>
      <c r="L464" s="69" t="str">
        <f t="shared" si="101"/>
        <v/>
      </c>
      <c r="M464" s="67" t="str">
        <f t="shared" si="113"/>
        <v/>
      </c>
      <c r="N464" s="49">
        <v>36</v>
      </c>
      <c r="O464" s="28"/>
      <c r="P464" s="47" t="str">
        <f t="shared" si="114"/>
        <v/>
      </c>
      <c r="Q464" s="24" t="str">
        <f t="shared" si="115"/>
        <v/>
      </c>
      <c r="R464" s="24" t="str">
        <f>IF($L464="","",VLOOKUP(Q464,LISTAS!$F$5:$G$1006,2,0))</f>
        <v/>
      </c>
      <c r="S464" s="36" t="str">
        <f t="shared" si="116"/>
        <v/>
      </c>
      <c r="T464" s="25" t="str">
        <f t="shared" si="117"/>
        <v/>
      </c>
      <c r="U464" s="25" t="str">
        <f t="shared" si="108"/>
        <v/>
      </c>
    </row>
    <row r="465" spans="2:21" ht="16.5" x14ac:dyDescent="0.3">
      <c r="B465" s="26"/>
      <c r="C465" s="22" t="str">
        <f>IF(B465="","",VLOOKUP(B465,LISTAS!$F$5:$G$1006,2,0))</f>
        <v/>
      </c>
      <c r="D465" s="35"/>
      <c r="E465" s="35"/>
      <c r="F465" s="35" t="str">
        <f t="shared" si="109"/>
        <v/>
      </c>
      <c r="G465" s="5"/>
      <c r="H465" s="48" t="str">
        <f t="shared" si="107"/>
        <v/>
      </c>
      <c r="I465" s="63" t="str">
        <f t="shared" si="110"/>
        <v/>
      </c>
      <c r="J465" s="63" t="str">
        <f t="shared" si="111"/>
        <v/>
      </c>
      <c r="K465" s="48" t="str">
        <f t="shared" si="112"/>
        <v/>
      </c>
      <c r="L465" s="69" t="str">
        <f t="shared" si="101"/>
        <v/>
      </c>
      <c r="M465" s="67" t="str">
        <f t="shared" si="113"/>
        <v/>
      </c>
      <c r="N465" s="49">
        <v>37</v>
      </c>
      <c r="O465" s="28"/>
      <c r="P465" s="47" t="str">
        <f t="shared" si="114"/>
        <v/>
      </c>
      <c r="Q465" s="24" t="str">
        <f t="shared" si="115"/>
        <v/>
      </c>
      <c r="R465" s="24" t="str">
        <f>IF($L465="","",VLOOKUP(Q465,LISTAS!$F$5:$G$1006,2,0))</f>
        <v/>
      </c>
      <c r="S465" s="36" t="str">
        <f t="shared" si="116"/>
        <v/>
      </c>
      <c r="T465" s="25" t="str">
        <f t="shared" si="117"/>
        <v/>
      </c>
      <c r="U465" s="25" t="str">
        <f t="shared" si="108"/>
        <v/>
      </c>
    </row>
    <row r="466" spans="2:21" ht="16.5" x14ac:dyDescent="0.3">
      <c r="B466" s="26"/>
      <c r="C466" s="22" t="str">
        <f>IF(B466="","",VLOOKUP(B466,LISTAS!$F$5:$G$1006,2,0))</f>
        <v/>
      </c>
      <c r="D466" s="35"/>
      <c r="E466" s="35"/>
      <c r="F466" s="35" t="str">
        <f t="shared" si="109"/>
        <v/>
      </c>
      <c r="G466" s="5"/>
      <c r="H466" s="48" t="str">
        <f t="shared" si="107"/>
        <v/>
      </c>
      <c r="I466" s="63" t="str">
        <f t="shared" si="110"/>
        <v/>
      </c>
      <c r="J466" s="63" t="str">
        <f t="shared" si="111"/>
        <v/>
      </c>
      <c r="K466" s="48" t="str">
        <f t="shared" si="112"/>
        <v/>
      </c>
      <c r="L466" s="69" t="str">
        <f t="shared" si="101"/>
        <v/>
      </c>
      <c r="M466" s="67" t="str">
        <f t="shared" si="113"/>
        <v/>
      </c>
      <c r="N466" s="49">
        <v>38</v>
      </c>
      <c r="O466" s="28"/>
      <c r="P466" s="47" t="str">
        <f t="shared" si="114"/>
        <v/>
      </c>
      <c r="Q466" s="24" t="str">
        <f t="shared" si="115"/>
        <v/>
      </c>
      <c r="R466" s="24" t="str">
        <f>IF($L466="","",VLOOKUP(Q466,LISTAS!$F$5:$G$1006,2,0))</f>
        <v/>
      </c>
      <c r="S466" s="36" t="str">
        <f t="shared" si="116"/>
        <v/>
      </c>
      <c r="T466" s="25" t="str">
        <f t="shared" si="117"/>
        <v/>
      </c>
      <c r="U466" s="25" t="str">
        <f t="shared" si="108"/>
        <v/>
      </c>
    </row>
    <row r="467" spans="2:21" ht="16.5" x14ac:dyDescent="0.3">
      <c r="B467" s="26"/>
      <c r="C467" s="22" t="str">
        <f>IF(B467="","",VLOOKUP(B467,LISTAS!$F$5:$G$1006,2,0))</f>
        <v/>
      </c>
      <c r="D467" s="35"/>
      <c r="E467" s="35"/>
      <c r="F467" s="35" t="str">
        <f t="shared" si="109"/>
        <v/>
      </c>
      <c r="G467" s="5"/>
      <c r="H467" s="48" t="str">
        <f t="shared" si="107"/>
        <v/>
      </c>
      <c r="I467" s="63" t="str">
        <f t="shared" si="110"/>
        <v/>
      </c>
      <c r="J467" s="63" t="str">
        <f t="shared" si="111"/>
        <v/>
      </c>
      <c r="K467" s="48" t="str">
        <f t="shared" si="112"/>
        <v/>
      </c>
      <c r="L467" s="69" t="str">
        <f t="shared" si="101"/>
        <v/>
      </c>
      <c r="M467" s="67" t="str">
        <f t="shared" si="113"/>
        <v/>
      </c>
      <c r="N467" s="49">
        <v>39</v>
      </c>
      <c r="O467" s="28"/>
      <c r="P467" s="47" t="str">
        <f t="shared" si="114"/>
        <v/>
      </c>
      <c r="Q467" s="24" t="str">
        <f t="shared" si="115"/>
        <v/>
      </c>
      <c r="R467" s="24" t="str">
        <f>IF($L467="","",VLOOKUP(Q467,LISTAS!$F$5:$G$1006,2,0))</f>
        <v/>
      </c>
      <c r="S467" s="36" t="str">
        <f t="shared" si="116"/>
        <v/>
      </c>
      <c r="T467" s="25" t="str">
        <f t="shared" si="117"/>
        <v/>
      </c>
      <c r="U467" s="25" t="str">
        <f t="shared" si="108"/>
        <v/>
      </c>
    </row>
    <row r="468" spans="2:21" ht="16.5" x14ac:dyDescent="0.3">
      <c r="B468" s="26"/>
      <c r="C468" s="22" t="str">
        <f>IF(B468="","",VLOOKUP(B468,LISTAS!$F$5:$G$1006,2,0))</f>
        <v/>
      </c>
      <c r="D468" s="35"/>
      <c r="E468" s="35"/>
      <c r="F468" s="35" t="str">
        <f t="shared" si="109"/>
        <v/>
      </c>
      <c r="G468" s="5"/>
      <c r="H468" s="48" t="str">
        <f t="shared" si="107"/>
        <v/>
      </c>
      <c r="I468" s="63" t="str">
        <f t="shared" si="110"/>
        <v/>
      </c>
      <c r="J468" s="63" t="str">
        <f t="shared" si="111"/>
        <v/>
      </c>
      <c r="K468" s="48" t="str">
        <f t="shared" si="112"/>
        <v/>
      </c>
      <c r="L468" s="69" t="str">
        <f t="shared" si="101"/>
        <v/>
      </c>
      <c r="M468" s="67" t="str">
        <f t="shared" si="113"/>
        <v/>
      </c>
      <c r="N468" s="49">
        <v>40</v>
      </c>
      <c r="O468" s="28"/>
      <c r="P468" s="47" t="str">
        <f t="shared" si="114"/>
        <v/>
      </c>
      <c r="Q468" s="24" t="str">
        <f t="shared" si="115"/>
        <v/>
      </c>
      <c r="R468" s="24" t="str">
        <f>IF($L468="","",VLOOKUP(Q468,LISTAS!$F$5:$G$1006,2,0))</f>
        <v/>
      </c>
      <c r="S468" s="36" t="str">
        <f t="shared" si="116"/>
        <v/>
      </c>
      <c r="T468" s="25" t="str">
        <f t="shared" si="117"/>
        <v/>
      </c>
      <c r="U468" s="25" t="str">
        <f t="shared" si="108"/>
        <v/>
      </c>
    </row>
    <row r="469" spans="2:21" ht="16.5" x14ac:dyDescent="0.3">
      <c r="B469" s="26"/>
      <c r="C469" s="22" t="str">
        <f>IF(B469="","",VLOOKUP(B469,LISTAS!$F$5:$G$1006,2,0))</f>
        <v/>
      </c>
      <c r="D469" s="35"/>
      <c r="E469" s="35"/>
      <c r="F469" s="35" t="str">
        <f t="shared" si="109"/>
        <v/>
      </c>
      <c r="G469" s="5"/>
      <c r="H469" s="48" t="str">
        <f t="shared" si="107"/>
        <v/>
      </c>
      <c r="I469" s="63" t="str">
        <f t="shared" si="110"/>
        <v/>
      </c>
      <c r="J469" s="63" t="str">
        <f t="shared" si="111"/>
        <v/>
      </c>
      <c r="K469" s="48" t="str">
        <f t="shared" si="112"/>
        <v/>
      </c>
      <c r="L469" s="69" t="str">
        <f t="shared" si="101"/>
        <v/>
      </c>
      <c r="M469" s="67" t="str">
        <f t="shared" si="113"/>
        <v/>
      </c>
      <c r="N469" s="49">
        <v>41</v>
      </c>
      <c r="O469" s="28"/>
      <c r="P469" s="47" t="str">
        <f t="shared" si="114"/>
        <v/>
      </c>
      <c r="Q469" s="24" t="str">
        <f t="shared" si="115"/>
        <v/>
      </c>
      <c r="R469" s="24" t="str">
        <f>IF($L469="","",VLOOKUP(Q469,LISTAS!$F$5:$G$1006,2,0))</f>
        <v/>
      </c>
      <c r="S469" s="36" t="str">
        <f t="shared" si="116"/>
        <v/>
      </c>
      <c r="T469" s="25" t="str">
        <f t="shared" si="117"/>
        <v/>
      </c>
      <c r="U469" s="25" t="str">
        <f t="shared" si="108"/>
        <v/>
      </c>
    </row>
    <row r="470" spans="2:21" ht="16.5" x14ac:dyDescent="0.3">
      <c r="B470" s="26"/>
      <c r="C470" s="22" t="str">
        <f>IF(B470="","",VLOOKUP(B470,LISTAS!$F$5:$G$1006,2,0))</f>
        <v/>
      </c>
      <c r="D470" s="35"/>
      <c r="E470" s="35"/>
      <c r="F470" s="35" t="str">
        <f t="shared" si="109"/>
        <v/>
      </c>
      <c r="G470" s="5"/>
      <c r="H470" s="48" t="str">
        <f t="shared" si="107"/>
        <v/>
      </c>
      <c r="I470" s="63" t="str">
        <f t="shared" si="110"/>
        <v/>
      </c>
      <c r="J470" s="63" t="str">
        <f t="shared" si="111"/>
        <v/>
      </c>
      <c r="K470" s="48" t="str">
        <f t="shared" si="112"/>
        <v/>
      </c>
      <c r="L470" s="69" t="str">
        <f t="shared" si="101"/>
        <v/>
      </c>
      <c r="M470" s="67" t="str">
        <f t="shared" si="113"/>
        <v/>
      </c>
      <c r="N470" s="49">
        <v>42</v>
      </c>
      <c r="O470" s="28"/>
      <c r="P470" s="47" t="str">
        <f t="shared" si="114"/>
        <v/>
      </c>
      <c r="Q470" s="24" t="str">
        <f t="shared" si="115"/>
        <v/>
      </c>
      <c r="R470" s="24" t="str">
        <f>IF($L470="","",VLOOKUP(Q470,LISTAS!$F$5:$G$1006,2,0))</f>
        <v/>
      </c>
      <c r="S470" s="36" t="str">
        <f t="shared" si="116"/>
        <v/>
      </c>
      <c r="T470" s="25" t="str">
        <f t="shared" si="117"/>
        <v/>
      </c>
      <c r="U470" s="25" t="str">
        <f t="shared" si="108"/>
        <v/>
      </c>
    </row>
    <row r="471" spans="2:21" ht="16.5" x14ac:dyDescent="0.3">
      <c r="B471" s="26"/>
      <c r="C471" s="22" t="str">
        <f>IF(B471="","",VLOOKUP(B471,LISTAS!$F$5:$G$1006,2,0))</f>
        <v/>
      </c>
      <c r="D471" s="35"/>
      <c r="E471" s="35"/>
      <c r="F471" s="35" t="str">
        <f t="shared" si="109"/>
        <v/>
      </c>
      <c r="G471" s="5"/>
      <c r="H471" s="48" t="str">
        <f t="shared" si="107"/>
        <v/>
      </c>
      <c r="I471" s="63" t="str">
        <f t="shared" si="110"/>
        <v/>
      </c>
      <c r="J471" s="63" t="str">
        <f t="shared" si="111"/>
        <v/>
      </c>
      <c r="K471" s="48" t="str">
        <f t="shared" si="112"/>
        <v/>
      </c>
      <c r="L471" s="69" t="str">
        <f t="shared" si="101"/>
        <v/>
      </c>
      <c r="M471" s="67" t="str">
        <f t="shared" si="113"/>
        <v/>
      </c>
      <c r="N471" s="49">
        <v>43</v>
      </c>
      <c r="O471" s="28"/>
      <c r="P471" s="47" t="str">
        <f t="shared" si="114"/>
        <v/>
      </c>
      <c r="Q471" s="24" t="str">
        <f t="shared" si="115"/>
        <v/>
      </c>
      <c r="R471" s="24" t="str">
        <f>IF($L471="","",VLOOKUP(Q471,LISTAS!$F$5:$G$1006,2,0))</f>
        <v/>
      </c>
      <c r="S471" s="36" t="str">
        <f t="shared" si="116"/>
        <v/>
      </c>
      <c r="T471" s="25" t="str">
        <f t="shared" si="117"/>
        <v/>
      </c>
      <c r="U471" s="25" t="str">
        <f t="shared" si="108"/>
        <v/>
      </c>
    </row>
    <row r="472" spans="2:21" ht="16.5" x14ac:dyDescent="0.3">
      <c r="B472" s="26"/>
      <c r="C472" s="22" t="str">
        <f>IF(B472="","",VLOOKUP(B472,LISTAS!$F$5:$G$1006,2,0))</f>
        <v/>
      </c>
      <c r="D472" s="35"/>
      <c r="E472" s="35"/>
      <c r="F472" s="35" t="str">
        <f t="shared" si="109"/>
        <v/>
      </c>
      <c r="G472" s="5"/>
      <c r="H472" s="48" t="str">
        <f t="shared" si="107"/>
        <v/>
      </c>
      <c r="I472" s="63" t="str">
        <f t="shared" si="110"/>
        <v/>
      </c>
      <c r="J472" s="63" t="str">
        <f t="shared" si="111"/>
        <v/>
      </c>
      <c r="K472" s="48" t="str">
        <f t="shared" si="112"/>
        <v/>
      </c>
      <c r="L472" s="69" t="str">
        <f t="shared" si="101"/>
        <v/>
      </c>
      <c r="M472" s="67" t="str">
        <f t="shared" si="113"/>
        <v/>
      </c>
      <c r="N472" s="49">
        <v>44</v>
      </c>
      <c r="O472" s="28"/>
      <c r="P472" s="47" t="str">
        <f t="shared" si="114"/>
        <v/>
      </c>
      <c r="Q472" s="24" t="str">
        <f t="shared" si="115"/>
        <v/>
      </c>
      <c r="R472" s="24" t="str">
        <f>IF($L472="","",VLOOKUP(Q472,LISTAS!$F$5:$G$1006,2,0))</f>
        <v/>
      </c>
      <c r="S472" s="36" t="str">
        <f t="shared" si="116"/>
        <v/>
      </c>
      <c r="T472" s="25" t="str">
        <f t="shared" si="117"/>
        <v/>
      </c>
      <c r="U472" s="25" t="str">
        <f t="shared" si="108"/>
        <v/>
      </c>
    </row>
    <row r="473" spans="2:21" ht="16.5" x14ac:dyDescent="0.3">
      <c r="B473" s="26"/>
      <c r="C473" s="22" t="str">
        <f>IF(B473="","",VLOOKUP(B473,LISTAS!$F$5:$G$1006,2,0))</f>
        <v/>
      </c>
      <c r="D473" s="35"/>
      <c r="E473" s="35"/>
      <c r="F473" s="35" t="str">
        <f t="shared" si="109"/>
        <v/>
      </c>
      <c r="G473" s="5"/>
      <c r="H473" s="48" t="str">
        <f t="shared" si="107"/>
        <v/>
      </c>
      <c r="I473" s="63" t="str">
        <f t="shared" si="110"/>
        <v/>
      </c>
      <c r="J473" s="63" t="str">
        <f t="shared" si="111"/>
        <v/>
      </c>
      <c r="K473" s="48" t="str">
        <f t="shared" si="112"/>
        <v/>
      </c>
      <c r="L473" s="69" t="str">
        <f t="shared" si="101"/>
        <v/>
      </c>
      <c r="M473" s="67" t="str">
        <f t="shared" si="113"/>
        <v/>
      </c>
      <c r="N473" s="49">
        <v>45</v>
      </c>
      <c r="O473" s="28"/>
      <c r="P473" s="47" t="str">
        <f t="shared" si="114"/>
        <v/>
      </c>
      <c r="Q473" s="24" t="str">
        <f t="shared" si="115"/>
        <v/>
      </c>
      <c r="R473" s="24" t="str">
        <f>IF($L473="","",VLOOKUP(Q473,LISTAS!$F$5:$G$1006,2,0))</f>
        <v/>
      </c>
      <c r="S473" s="36" t="str">
        <f t="shared" si="116"/>
        <v/>
      </c>
      <c r="T473" s="25" t="str">
        <f t="shared" si="117"/>
        <v/>
      </c>
      <c r="U473" s="25" t="str">
        <f t="shared" si="108"/>
        <v/>
      </c>
    </row>
    <row r="474" spans="2:21" ht="16.5" x14ac:dyDescent="0.3">
      <c r="B474" s="26"/>
      <c r="C474" s="22" t="str">
        <f>IF(B474="","",VLOOKUP(B474,LISTAS!$F$5:$G$1006,2,0))</f>
        <v/>
      </c>
      <c r="D474" s="35"/>
      <c r="E474" s="35"/>
      <c r="F474" s="35" t="str">
        <f t="shared" si="109"/>
        <v/>
      </c>
      <c r="G474" s="5"/>
      <c r="H474" s="48" t="str">
        <f t="shared" si="107"/>
        <v/>
      </c>
      <c r="I474" s="63" t="str">
        <f t="shared" si="110"/>
        <v/>
      </c>
      <c r="J474" s="63" t="str">
        <f t="shared" si="111"/>
        <v/>
      </c>
      <c r="K474" s="48" t="str">
        <f t="shared" si="112"/>
        <v/>
      </c>
      <c r="L474" s="69" t="str">
        <f t="shared" si="101"/>
        <v/>
      </c>
      <c r="M474" s="67" t="str">
        <f t="shared" si="113"/>
        <v/>
      </c>
      <c r="N474" s="49">
        <v>46</v>
      </c>
      <c r="O474" s="28"/>
      <c r="P474" s="47" t="str">
        <f t="shared" si="114"/>
        <v/>
      </c>
      <c r="Q474" s="24" t="str">
        <f t="shared" si="115"/>
        <v/>
      </c>
      <c r="R474" s="24" t="str">
        <f>IF($L474="","",VLOOKUP(Q474,LISTAS!$F$5:$G$1006,2,0))</f>
        <v/>
      </c>
      <c r="S474" s="36" t="str">
        <f t="shared" si="116"/>
        <v/>
      </c>
      <c r="T474" s="25" t="str">
        <f t="shared" si="117"/>
        <v/>
      </c>
      <c r="U474" s="25" t="str">
        <f t="shared" si="108"/>
        <v/>
      </c>
    </row>
    <row r="475" spans="2:21" ht="16.5" x14ac:dyDescent="0.3">
      <c r="B475" s="26"/>
      <c r="C475" s="22" t="str">
        <f>IF(B475="","",VLOOKUP(B475,LISTAS!$F$5:$G$1006,2,0))</f>
        <v/>
      </c>
      <c r="D475" s="35"/>
      <c r="E475" s="35"/>
      <c r="F475" s="35" t="str">
        <f t="shared" si="109"/>
        <v/>
      </c>
      <c r="G475" s="5"/>
      <c r="H475" s="48" t="str">
        <f t="shared" si="107"/>
        <v/>
      </c>
      <c r="I475" s="63" t="str">
        <f t="shared" si="110"/>
        <v/>
      </c>
      <c r="J475" s="63" t="str">
        <f t="shared" si="111"/>
        <v/>
      </c>
      <c r="K475" s="48" t="str">
        <f t="shared" si="112"/>
        <v/>
      </c>
      <c r="L475" s="69" t="str">
        <f t="shared" si="101"/>
        <v/>
      </c>
      <c r="M475" s="67" t="str">
        <f t="shared" si="113"/>
        <v/>
      </c>
      <c r="N475" s="49">
        <v>47</v>
      </c>
      <c r="O475" s="28"/>
      <c r="P475" s="47" t="str">
        <f t="shared" si="114"/>
        <v/>
      </c>
      <c r="Q475" s="24" t="str">
        <f t="shared" si="115"/>
        <v/>
      </c>
      <c r="R475" s="24" t="str">
        <f>IF($L475="","",VLOOKUP(Q475,LISTAS!$F$5:$G$1006,2,0))</f>
        <v/>
      </c>
      <c r="S475" s="36" t="str">
        <f t="shared" si="116"/>
        <v/>
      </c>
      <c r="T475" s="25" t="str">
        <f t="shared" si="117"/>
        <v/>
      </c>
      <c r="U475" s="25" t="str">
        <f t="shared" si="108"/>
        <v/>
      </c>
    </row>
    <row r="476" spans="2:21" ht="16.5" x14ac:dyDescent="0.3">
      <c r="B476" s="26"/>
      <c r="C476" s="22" t="str">
        <f>IF(B476="","",VLOOKUP(B476,LISTAS!$F$5:$G$1006,2,0))</f>
        <v/>
      </c>
      <c r="D476" s="35"/>
      <c r="E476" s="35"/>
      <c r="F476" s="35" t="str">
        <f t="shared" si="109"/>
        <v/>
      </c>
      <c r="G476" s="5"/>
      <c r="H476" s="48" t="str">
        <f t="shared" si="107"/>
        <v/>
      </c>
      <c r="I476" s="63" t="str">
        <f t="shared" si="110"/>
        <v/>
      </c>
      <c r="J476" s="63" t="str">
        <f t="shared" si="111"/>
        <v/>
      </c>
      <c r="K476" s="48" t="str">
        <f t="shared" si="112"/>
        <v/>
      </c>
      <c r="L476" s="69" t="str">
        <f t="shared" si="101"/>
        <v/>
      </c>
      <c r="M476" s="67" t="str">
        <f t="shared" si="113"/>
        <v/>
      </c>
      <c r="N476" s="49">
        <v>48</v>
      </c>
      <c r="O476" s="28"/>
      <c r="P476" s="47" t="str">
        <f t="shared" si="114"/>
        <v/>
      </c>
      <c r="Q476" s="24" t="str">
        <f t="shared" si="115"/>
        <v/>
      </c>
      <c r="R476" s="24" t="str">
        <f>IF($L476="","",VLOOKUP(Q476,LISTAS!$F$5:$G$1006,2,0))</f>
        <v/>
      </c>
      <c r="S476" s="36" t="str">
        <f t="shared" si="116"/>
        <v/>
      </c>
      <c r="T476" s="25" t="str">
        <f t="shared" si="117"/>
        <v/>
      </c>
      <c r="U476" s="25" t="str">
        <f t="shared" si="108"/>
        <v/>
      </c>
    </row>
    <row r="477" spans="2:21" ht="16.5" x14ac:dyDescent="0.3">
      <c r="B477" s="26"/>
      <c r="C477" s="22" t="str">
        <f>IF(B477="","",VLOOKUP(B477,LISTAS!$F$5:$G$1006,2,0))</f>
        <v/>
      </c>
      <c r="D477" s="35"/>
      <c r="E477" s="35"/>
      <c r="F477" s="35" t="str">
        <f t="shared" si="109"/>
        <v/>
      </c>
      <c r="G477" s="5"/>
      <c r="H477" s="48" t="str">
        <f t="shared" si="107"/>
        <v/>
      </c>
      <c r="I477" s="63" t="str">
        <f t="shared" si="110"/>
        <v/>
      </c>
      <c r="J477" s="63" t="str">
        <f t="shared" si="111"/>
        <v/>
      </c>
      <c r="K477" s="48" t="str">
        <f t="shared" si="112"/>
        <v/>
      </c>
      <c r="L477" s="69" t="str">
        <f t="shared" si="101"/>
        <v/>
      </c>
      <c r="M477" s="67" t="str">
        <f t="shared" si="113"/>
        <v/>
      </c>
      <c r="N477" s="49">
        <v>49</v>
      </c>
      <c r="O477" s="28"/>
      <c r="P477" s="47" t="str">
        <f t="shared" si="114"/>
        <v/>
      </c>
      <c r="Q477" s="24" t="str">
        <f t="shared" si="115"/>
        <v/>
      </c>
      <c r="R477" s="24" t="str">
        <f>IF($L477="","",VLOOKUP(Q477,LISTAS!$F$5:$G$1006,2,0))</f>
        <v/>
      </c>
      <c r="S477" s="36" t="str">
        <f t="shared" si="116"/>
        <v/>
      </c>
      <c r="T477" s="25" t="str">
        <f t="shared" si="117"/>
        <v/>
      </c>
      <c r="U477" s="25" t="str">
        <f t="shared" si="108"/>
        <v/>
      </c>
    </row>
    <row r="478" spans="2:21" ht="16.5" x14ac:dyDescent="0.3">
      <c r="B478" s="26"/>
      <c r="C478" s="22" t="str">
        <f>IF(B478="","",VLOOKUP(B478,LISTAS!$F$5:$G$1006,2,0))</f>
        <v/>
      </c>
      <c r="D478" s="35"/>
      <c r="E478" s="35"/>
      <c r="F478" s="35" t="str">
        <f t="shared" si="109"/>
        <v/>
      </c>
      <c r="G478" s="5"/>
      <c r="H478" s="48" t="str">
        <f t="shared" si="107"/>
        <v/>
      </c>
      <c r="I478" s="63" t="str">
        <f t="shared" si="110"/>
        <v/>
      </c>
      <c r="J478" s="63" t="str">
        <f t="shared" si="111"/>
        <v/>
      </c>
      <c r="K478" s="48" t="str">
        <f t="shared" si="112"/>
        <v/>
      </c>
      <c r="L478" s="69" t="str">
        <f t="shared" si="101"/>
        <v/>
      </c>
      <c r="M478" s="67" t="str">
        <f t="shared" si="113"/>
        <v/>
      </c>
      <c r="N478" s="49">
        <v>50</v>
      </c>
      <c r="O478" s="28"/>
      <c r="P478" s="47" t="str">
        <f t="shared" si="114"/>
        <v/>
      </c>
      <c r="Q478" s="24" t="str">
        <f t="shared" si="115"/>
        <v/>
      </c>
      <c r="R478" s="24" t="str">
        <f>IF($L478="","",VLOOKUP(Q478,LISTAS!$F$5:$G$1006,2,0))</f>
        <v/>
      </c>
      <c r="S478" s="36" t="str">
        <f t="shared" si="116"/>
        <v/>
      </c>
      <c r="T478" s="25" t="str">
        <f t="shared" si="117"/>
        <v/>
      </c>
      <c r="U478" s="25" t="str">
        <f t="shared" si="108"/>
        <v/>
      </c>
    </row>
    <row r="479" spans="2:21" ht="16.5" x14ac:dyDescent="0.3">
      <c r="B479" s="26"/>
      <c r="C479" s="22" t="str">
        <f>IF(B479="","",VLOOKUP(B479,LISTAS!$F$5:$G$1006,2,0))</f>
        <v/>
      </c>
      <c r="D479" s="35"/>
      <c r="E479" s="35"/>
      <c r="F479" s="35" t="str">
        <f t="shared" si="109"/>
        <v/>
      </c>
      <c r="G479" s="5"/>
      <c r="H479" s="48" t="str">
        <f t="shared" si="107"/>
        <v/>
      </c>
      <c r="I479" s="63" t="str">
        <f t="shared" si="110"/>
        <v/>
      </c>
      <c r="J479" s="63" t="str">
        <f t="shared" si="111"/>
        <v/>
      </c>
      <c r="K479" s="48" t="str">
        <f t="shared" si="112"/>
        <v/>
      </c>
      <c r="L479" s="69" t="str">
        <f t="shared" si="101"/>
        <v/>
      </c>
      <c r="M479" s="67" t="str">
        <f t="shared" si="113"/>
        <v/>
      </c>
      <c r="N479" s="49">
        <v>51</v>
      </c>
      <c r="O479" s="28"/>
      <c r="P479" s="47" t="str">
        <f t="shared" si="114"/>
        <v/>
      </c>
      <c r="Q479" s="24" t="str">
        <f t="shared" si="115"/>
        <v/>
      </c>
      <c r="R479" s="24" t="str">
        <f>IF($L479="","",VLOOKUP(Q479,LISTAS!$F$5:$G$1006,2,0))</f>
        <v/>
      </c>
      <c r="S479" s="36" t="str">
        <f t="shared" si="116"/>
        <v/>
      </c>
      <c r="T479" s="25" t="str">
        <f t="shared" si="117"/>
        <v/>
      </c>
      <c r="U479" s="25" t="str">
        <f t="shared" si="108"/>
        <v/>
      </c>
    </row>
    <row r="480" spans="2:21" ht="16.5" x14ac:dyDescent="0.3">
      <c r="B480" s="26"/>
      <c r="C480" s="22" t="str">
        <f>IF(B480="","",VLOOKUP(B480,LISTAS!$F$5:$G$1006,2,0))</f>
        <v/>
      </c>
      <c r="D480" s="35"/>
      <c r="E480" s="35"/>
      <c r="F480" s="35" t="str">
        <f t="shared" si="109"/>
        <v/>
      </c>
      <c r="G480" s="5"/>
      <c r="H480" s="48" t="str">
        <f t="shared" si="107"/>
        <v/>
      </c>
      <c r="I480" s="63" t="str">
        <f t="shared" si="110"/>
        <v/>
      </c>
      <c r="J480" s="63" t="str">
        <f t="shared" si="111"/>
        <v/>
      </c>
      <c r="K480" s="48" t="str">
        <f t="shared" si="112"/>
        <v/>
      </c>
      <c r="L480" s="69" t="str">
        <f t="shared" si="101"/>
        <v/>
      </c>
      <c r="M480" s="67" t="str">
        <f t="shared" si="113"/>
        <v/>
      </c>
      <c r="N480" s="49">
        <v>52</v>
      </c>
      <c r="O480" s="28"/>
      <c r="P480" s="47" t="str">
        <f t="shared" si="114"/>
        <v/>
      </c>
      <c r="Q480" s="24" t="str">
        <f t="shared" si="115"/>
        <v/>
      </c>
      <c r="R480" s="24" t="str">
        <f>IF($L480="","",VLOOKUP(Q480,LISTAS!$F$5:$G$1006,2,0))</f>
        <v/>
      </c>
      <c r="S480" s="36" t="str">
        <f t="shared" si="116"/>
        <v/>
      </c>
      <c r="T480" s="25" t="str">
        <f t="shared" si="117"/>
        <v/>
      </c>
      <c r="U480" s="25" t="str">
        <f t="shared" si="108"/>
        <v/>
      </c>
    </row>
    <row r="481" spans="2:21" ht="16.5" x14ac:dyDescent="0.3">
      <c r="B481" s="26"/>
      <c r="C481" s="22" t="str">
        <f>IF(B481="","",VLOOKUP(B481,LISTAS!$F$5:$G$1006,2,0))</f>
        <v/>
      </c>
      <c r="D481" s="35"/>
      <c r="E481" s="35"/>
      <c r="F481" s="35" t="str">
        <f t="shared" si="109"/>
        <v/>
      </c>
      <c r="G481" s="5"/>
      <c r="H481" s="48" t="str">
        <f t="shared" si="107"/>
        <v/>
      </c>
      <c r="I481" s="63" t="str">
        <f t="shared" si="110"/>
        <v/>
      </c>
      <c r="J481" s="63" t="str">
        <f t="shared" si="111"/>
        <v/>
      </c>
      <c r="K481" s="48" t="str">
        <f t="shared" si="112"/>
        <v/>
      </c>
      <c r="L481" s="69" t="str">
        <f t="shared" si="101"/>
        <v/>
      </c>
      <c r="M481" s="67" t="str">
        <f t="shared" si="113"/>
        <v/>
      </c>
      <c r="N481" s="49">
        <v>53</v>
      </c>
      <c r="O481" s="28"/>
      <c r="P481" s="47" t="str">
        <f t="shared" si="114"/>
        <v/>
      </c>
      <c r="Q481" s="24" t="str">
        <f t="shared" si="115"/>
        <v/>
      </c>
      <c r="R481" s="24" t="str">
        <f>IF($L481="","",VLOOKUP(Q481,LISTAS!$F$5:$G$1006,2,0))</f>
        <v/>
      </c>
      <c r="S481" s="36" t="str">
        <f t="shared" si="116"/>
        <v/>
      </c>
      <c r="T481" s="25" t="str">
        <f t="shared" si="117"/>
        <v/>
      </c>
      <c r="U481" s="25" t="str">
        <f t="shared" si="108"/>
        <v/>
      </c>
    </row>
    <row r="482" spans="2:21" ht="16.5" x14ac:dyDescent="0.3">
      <c r="B482" s="26"/>
      <c r="C482" s="22" t="str">
        <f>IF(B482="","",VLOOKUP(B482,LISTAS!$F$5:$G$1006,2,0))</f>
        <v/>
      </c>
      <c r="D482" s="35"/>
      <c r="E482" s="35"/>
      <c r="F482" s="35" t="str">
        <f t="shared" si="109"/>
        <v/>
      </c>
      <c r="G482" s="5"/>
      <c r="H482" s="48" t="str">
        <f t="shared" si="107"/>
        <v/>
      </c>
      <c r="I482" s="63" t="str">
        <f t="shared" si="110"/>
        <v/>
      </c>
      <c r="J482" s="63" t="str">
        <f t="shared" si="111"/>
        <v/>
      </c>
      <c r="K482" s="48" t="str">
        <f t="shared" si="112"/>
        <v/>
      </c>
      <c r="L482" s="69" t="str">
        <f t="shared" si="101"/>
        <v/>
      </c>
      <c r="M482" s="67" t="str">
        <f t="shared" si="113"/>
        <v/>
      </c>
      <c r="N482" s="49">
        <v>54</v>
      </c>
      <c r="O482" s="28"/>
      <c r="P482" s="47" t="str">
        <f t="shared" si="114"/>
        <v/>
      </c>
      <c r="Q482" s="24" t="str">
        <f t="shared" si="115"/>
        <v/>
      </c>
      <c r="R482" s="24" t="str">
        <f>IF($L482="","",VLOOKUP(Q482,LISTAS!$F$5:$G$1006,2,0))</f>
        <v/>
      </c>
      <c r="S482" s="36" t="str">
        <f t="shared" si="116"/>
        <v/>
      </c>
      <c r="T482" s="25" t="str">
        <f t="shared" si="117"/>
        <v/>
      </c>
      <c r="U482" s="25" t="str">
        <f t="shared" si="108"/>
        <v/>
      </c>
    </row>
    <row r="483" spans="2:21" ht="16.5" x14ac:dyDescent="0.3">
      <c r="B483" s="26"/>
      <c r="C483" s="22" t="str">
        <f>IF(B483="","",VLOOKUP(B483,LISTAS!$F$5:$G$1006,2,0))</f>
        <v/>
      </c>
      <c r="D483" s="35"/>
      <c r="E483" s="35"/>
      <c r="F483" s="35" t="str">
        <f t="shared" si="109"/>
        <v/>
      </c>
      <c r="G483" s="5"/>
      <c r="H483" s="48" t="str">
        <f t="shared" si="107"/>
        <v/>
      </c>
      <c r="I483" s="63" t="str">
        <f t="shared" si="110"/>
        <v/>
      </c>
      <c r="J483" s="63" t="str">
        <f t="shared" si="111"/>
        <v/>
      </c>
      <c r="K483" s="48" t="str">
        <f t="shared" si="112"/>
        <v/>
      </c>
      <c r="L483" s="69" t="str">
        <f t="shared" si="101"/>
        <v/>
      </c>
      <c r="M483" s="67" t="str">
        <f t="shared" si="113"/>
        <v/>
      </c>
      <c r="N483" s="49">
        <v>55</v>
      </c>
      <c r="O483" s="28"/>
      <c r="P483" s="47" t="str">
        <f t="shared" si="114"/>
        <v/>
      </c>
      <c r="Q483" s="24" t="str">
        <f t="shared" si="115"/>
        <v/>
      </c>
      <c r="R483" s="24" t="str">
        <f>IF($L483="","",VLOOKUP(Q483,LISTAS!$F$5:$G$1006,2,0))</f>
        <v/>
      </c>
      <c r="S483" s="36" t="str">
        <f t="shared" si="116"/>
        <v/>
      </c>
      <c r="T483" s="25" t="str">
        <f t="shared" si="117"/>
        <v/>
      </c>
      <c r="U483" s="25" t="str">
        <f t="shared" si="108"/>
        <v/>
      </c>
    </row>
    <row r="484" spans="2:21" ht="16.5" x14ac:dyDescent="0.3">
      <c r="B484" s="141"/>
      <c r="C484" s="22" t="str">
        <f>IF(B484="","",VLOOKUP(B484,LISTAS!$F$5:$G$1006,2,0))</f>
        <v/>
      </c>
      <c r="D484" s="35"/>
      <c r="E484" s="35"/>
      <c r="F484" s="35" t="str">
        <f t="shared" si="109"/>
        <v/>
      </c>
      <c r="G484" s="5"/>
      <c r="H484" s="48" t="str">
        <f t="shared" si="107"/>
        <v/>
      </c>
      <c r="I484" s="63" t="str">
        <f t="shared" si="110"/>
        <v/>
      </c>
      <c r="J484" s="63" t="str">
        <f t="shared" si="111"/>
        <v/>
      </c>
      <c r="K484" s="48" t="str">
        <f t="shared" si="112"/>
        <v/>
      </c>
      <c r="L484" s="69" t="str">
        <f t="shared" si="101"/>
        <v/>
      </c>
      <c r="M484" s="67" t="str">
        <f t="shared" si="113"/>
        <v/>
      </c>
      <c r="N484" s="49">
        <v>56</v>
      </c>
      <c r="O484" s="28"/>
      <c r="P484" s="47" t="str">
        <f t="shared" si="114"/>
        <v/>
      </c>
      <c r="Q484" s="24" t="str">
        <f t="shared" si="115"/>
        <v/>
      </c>
      <c r="R484" s="24" t="str">
        <f>IF($L484="","",VLOOKUP(Q484,LISTAS!$F$5:$G$1006,2,0))</f>
        <v/>
      </c>
      <c r="S484" s="36" t="str">
        <f t="shared" si="116"/>
        <v/>
      </c>
      <c r="T484" s="25" t="str">
        <f t="shared" si="117"/>
        <v/>
      </c>
      <c r="U484" s="25" t="str">
        <f t="shared" si="108"/>
        <v/>
      </c>
    </row>
    <row r="485" spans="2:21" ht="16.5" x14ac:dyDescent="0.3">
      <c r="B485" s="141"/>
      <c r="C485" s="22" t="str">
        <f>IF(B485="","",VLOOKUP(B485,LISTAS!$F$5:$G$1006,2,0))</f>
        <v/>
      </c>
      <c r="D485" s="35"/>
      <c r="E485" s="35"/>
      <c r="F485" s="35" t="str">
        <f t="shared" si="109"/>
        <v/>
      </c>
      <c r="G485" s="5"/>
      <c r="H485" s="48" t="str">
        <f t="shared" si="107"/>
        <v/>
      </c>
      <c r="I485" s="63" t="str">
        <f t="shared" si="110"/>
        <v/>
      </c>
      <c r="J485" s="63" t="str">
        <f t="shared" si="111"/>
        <v/>
      </c>
      <c r="K485" s="48" t="str">
        <f t="shared" si="112"/>
        <v/>
      </c>
      <c r="L485" s="69" t="str">
        <f t="shared" si="101"/>
        <v/>
      </c>
      <c r="M485" s="67" t="str">
        <f t="shared" si="113"/>
        <v/>
      </c>
      <c r="N485" s="49">
        <v>57</v>
      </c>
      <c r="O485" s="28"/>
      <c r="P485" s="47" t="str">
        <f t="shared" si="114"/>
        <v/>
      </c>
      <c r="Q485" s="24" t="str">
        <f t="shared" si="115"/>
        <v/>
      </c>
      <c r="R485" s="24" t="str">
        <f>IF($L485="","",VLOOKUP(Q485,LISTAS!$F$5:$G$1006,2,0))</f>
        <v/>
      </c>
      <c r="S485" s="36" t="str">
        <f t="shared" si="116"/>
        <v/>
      </c>
      <c r="T485" s="25" t="str">
        <f t="shared" si="117"/>
        <v/>
      </c>
      <c r="U485" s="25" t="str">
        <f t="shared" si="108"/>
        <v/>
      </c>
    </row>
    <row r="486" spans="2:21" ht="16.5" x14ac:dyDescent="0.3">
      <c r="B486" s="26"/>
      <c r="C486" s="22" t="str">
        <f>IF(B486="","",VLOOKUP(B486,LISTAS!$F$5:$G$1006,2,0))</f>
        <v/>
      </c>
      <c r="D486" s="35"/>
      <c r="E486" s="35"/>
      <c r="F486" s="35" t="str">
        <f t="shared" ref="F486:F492" si="118">IF(D486="",IF(E486="","",SUM(D486:E486)),SUM(D486:E486))</f>
        <v/>
      </c>
      <c r="G486" s="5"/>
      <c r="H486" s="48" t="str">
        <f t="shared" si="107"/>
        <v/>
      </c>
      <c r="I486" s="63" t="str">
        <f t="shared" si="110"/>
        <v/>
      </c>
      <c r="J486" s="63" t="str">
        <f t="shared" si="111"/>
        <v/>
      </c>
      <c r="K486" s="48" t="str">
        <f t="shared" si="112"/>
        <v/>
      </c>
      <c r="L486" s="69" t="str">
        <f t="shared" si="101"/>
        <v/>
      </c>
      <c r="M486" s="67" t="str">
        <f t="shared" si="113"/>
        <v/>
      </c>
      <c r="N486" s="49">
        <v>58</v>
      </c>
      <c r="O486" s="28"/>
      <c r="P486" s="47" t="str">
        <f t="shared" si="114"/>
        <v/>
      </c>
      <c r="Q486" s="24" t="str">
        <f t="shared" si="115"/>
        <v/>
      </c>
      <c r="R486" s="24" t="str">
        <f>IF($L486="","",VLOOKUP(Q486,LISTAS!$F$5:$G$1006,2,0))</f>
        <v/>
      </c>
      <c r="S486" s="36" t="str">
        <f t="shared" si="116"/>
        <v/>
      </c>
      <c r="T486" s="25" t="str">
        <f t="shared" si="117"/>
        <v/>
      </c>
      <c r="U486" s="25" t="str">
        <f t="shared" si="108"/>
        <v/>
      </c>
    </row>
    <row r="487" spans="2:21" ht="16.5" x14ac:dyDescent="0.3">
      <c r="B487" s="26"/>
      <c r="C487" s="22" t="str">
        <f>IF(B487="","",VLOOKUP(B487,LISTAS!$F$5:$G$1006,2,0))</f>
        <v/>
      </c>
      <c r="D487" s="35"/>
      <c r="E487" s="35"/>
      <c r="F487" s="35" t="str">
        <f t="shared" si="118"/>
        <v/>
      </c>
      <c r="G487" s="5"/>
      <c r="H487" s="48" t="str">
        <f t="shared" si="107"/>
        <v/>
      </c>
      <c r="I487" s="63" t="str">
        <f t="shared" si="110"/>
        <v/>
      </c>
      <c r="J487" s="63" t="str">
        <f t="shared" si="111"/>
        <v/>
      </c>
      <c r="K487" s="48" t="str">
        <f t="shared" si="112"/>
        <v/>
      </c>
      <c r="L487" s="69" t="str">
        <f t="shared" si="101"/>
        <v/>
      </c>
      <c r="M487" s="67" t="str">
        <f t="shared" si="113"/>
        <v/>
      </c>
      <c r="N487" s="49">
        <v>59</v>
      </c>
      <c r="O487" s="28"/>
      <c r="P487" s="47" t="str">
        <f t="shared" si="114"/>
        <v/>
      </c>
      <c r="Q487" s="24" t="str">
        <f t="shared" si="115"/>
        <v/>
      </c>
      <c r="R487" s="24" t="str">
        <f>IF($L487="","",VLOOKUP(Q487,LISTAS!$F$5:$G$1006,2,0))</f>
        <v/>
      </c>
      <c r="S487" s="36" t="str">
        <f t="shared" si="116"/>
        <v/>
      </c>
      <c r="T487" s="25" t="str">
        <f t="shared" si="117"/>
        <v/>
      </c>
      <c r="U487" s="25" t="str">
        <f t="shared" si="108"/>
        <v/>
      </c>
    </row>
    <row r="488" spans="2:21" ht="16.5" x14ac:dyDescent="0.3">
      <c r="B488" s="26"/>
      <c r="C488" s="22" t="str">
        <f>IF(B488="","",VLOOKUP(B488,LISTAS!$F$5:$G$1006,2,0))</f>
        <v/>
      </c>
      <c r="D488" s="35"/>
      <c r="E488" s="35"/>
      <c r="F488" s="35" t="str">
        <f t="shared" si="118"/>
        <v/>
      </c>
      <c r="G488" s="5"/>
      <c r="H488" s="48" t="str">
        <f t="shared" si="107"/>
        <v/>
      </c>
      <c r="I488" s="63" t="str">
        <f t="shared" si="110"/>
        <v/>
      </c>
      <c r="J488" s="63" t="str">
        <f t="shared" si="111"/>
        <v/>
      </c>
      <c r="K488" s="48" t="str">
        <f t="shared" si="112"/>
        <v/>
      </c>
      <c r="L488" s="69" t="str">
        <f t="shared" si="101"/>
        <v/>
      </c>
      <c r="M488" s="67" t="str">
        <f t="shared" si="113"/>
        <v/>
      </c>
      <c r="N488" s="49">
        <v>60</v>
      </c>
      <c r="O488" s="28"/>
      <c r="P488" s="47" t="str">
        <f t="shared" si="114"/>
        <v/>
      </c>
      <c r="Q488" s="24" t="str">
        <f t="shared" si="115"/>
        <v/>
      </c>
      <c r="R488" s="24" t="str">
        <f>IF($L488="","",VLOOKUP(Q488,LISTAS!$F$5:$G$1006,2,0))</f>
        <v/>
      </c>
      <c r="S488" s="36" t="str">
        <f t="shared" si="116"/>
        <v/>
      </c>
      <c r="T488" s="25" t="str">
        <f t="shared" si="117"/>
        <v/>
      </c>
      <c r="U488" s="25" t="str">
        <f t="shared" si="108"/>
        <v/>
      </c>
    </row>
    <row r="489" spans="2:21" ht="16.5" x14ac:dyDescent="0.3">
      <c r="B489" s="26"/>
      <c r="C489" s="22" t="str">
        <f>IF(B489="","",VLOOKUP(B489,LISTAS!$F$5:$G$1006,2,0))</f>
        <v/>
      </c>
      <c r="D489" s="35"/>
      <c r="E489" s="35"/>
      <c r="F489" s="35" t="str">
        <f t="shared" si="118"/>
        <v/>
      </c>
      <c r="G489" s="5"/>
      <c r="H489" s="48" t="str">
        <f t="shared" si="107"/>
        <v/>
      </c>
      <c r="I489" s="63" t="str">
        <f t="shared" si="110"/>
        <v/>
      </c>
      <c r="J489" s="63" t="str">
        <f t="shared" si="111"/>
        <v/>
      </c>
      <c r="K489" s="48" t="str">
        <f t="shared" si="112"/>
        <v/>
      </c>
      <c r="L489" s="69" t="str">
        <f t="shared" si="101"/>
        <v/>
      </c>
      <c r="M489" s="67" t="str">
        <f t="shared" si="113"/>
        <v/>
      </c>
      <c r="N489" s="49">
        <v>61</v>
      </c>
      <c r="O489" s="28"/>
      <c r="P489" s="47" t="str">
        <f t="shared" si="114"/>
        <v/>
      </c>
      <c r="Q489" s="24" t="str">
        <f t="shared" si="115"/>
        <v/>
      </c>
      <c r="R489" s="24" t="str">
        <f>IF($L489="","",VLOOKUP(Q489,LISTAS!$F$5:$G$1006,2,0))</f>
        <v/>
      </c>
      <c r="S489" s="36" t="str">
        <f t="shared" si="116"/>
        <v/>
      </c>
      <c r="T489" s="25" t="str">
        <f t="shared" si="117"/>
        <v/>
      </c>
      <c r="U489" s="25" t="str">
        <f t="shared" si="108"/>
        <v/>
      </c>
    </row>
    <row r="490" spans="2:21" ht="16.5" x14ac:dyDescent="0.3">
      <c r="B490" s="26"/>
      <c r="C490" s="22" t="str">
        <f>IF(B490="","",VLOOKUP(B490,LISTAS!$F$5:$G$1006,2,0))</f>
        <v/>
      </c>
      <c r="D490" s="35"/>
      <c r="E490" s="35"/>
      <c r="F490" s="35" t="str">
        <f t="shared" si="118"/>
        <v/>
      </c>
      <c r="G490" s="5"/>
      <c r="H490" s="48" t="str">
        <f t="shared" si="107"/>
        <v/>
      </c>
      <c r="I490" s="63" t="str">
        <f t="shared" si="110"/>
        <v/>
      </c>
      <c r="J490" s="63" t="str">
        <f t="shared" si="111"/>
        <v/>
      </c>
      <c r="K490" s="48" t="str">
        <f t="shared" si="112"/>
        <v/>
      </c>
      <c r="L490" s="69" t="str">
        <f t="shared" si="101"/>
        <v/>
      </c>
      <c r="M490" s="67" t="str">
        <f t="shared" si="113"/>
        <v/>
      </c>
      <c r="N490" s="49">
        <v>62</v>
      </c>
      <c r="O490" s="28"/>
      <c r="P490" s="47" t="str">
        <f t="shared" si="114"/>
        <v/>
      </c>
      <c r="Q490" s="24" t="str">
        <f t="shared" si="115"/>
        <v/>
      </c>
      <c r="R490" s="24" t="str">
        <f>IF($L490="","",VLOOKUP(Q490,LISTAS!$F$5:$G$1006,2,0))</f>
        <v/>
      </c>
      <c r="S490" s="36" t="str">
        <f t="shared" si="116"/>
        <v/>
      </c>
      <c r="T490" s="25" t="str">
        <f t="shared" si="117"/>
        <v/>
      </c>
      <c r="U490" s="25" t="str">
        <f t="shared" si="108"/>
        <v/>
      </c>
    </row>
    <row r="491" spans="2:21" ht="16.5" x14ac:dyDescent="0.3">
      <c r="B491" s="26"/>
      <c r="C491" s="22" t="str">
        <f>IF(B491="","",VLOOKUP(B491,LISTAS!$F$5:$G$1006,2,0))</f>
        <v/>
      </c>
      <c r="D491" s="35"/>
      <c r="E491" s="35"/>
      <c r="F491" s="35" t="str">
        <f t="shared" si="118"/>
        <v/>
      </c>
      <c r="G491" s="5"/>
      <c r="H491" s="48" t="str">
        <f t="shared" si="107"/>
        <v/>
      </c>
      <c r="I491" s="63" t="str">
        <f t="shared" si="110"/>
        <v/>
      </c>
      <c r="J491" s="63" t="str">
        <f t="shared" si="111"/>
        <v/>
      </c>
      <c r="K491" s="48" t="str">
        <f t="shared" si="112"/>
        <v/>
      </c>
      <c r="L491" s="69" t="str">
        <f t="shared" si="101"/>
        <v/>
      </c>
      <c r="M491" s="67" t="str">
        <f t="shared" si="113"/>
        <v/>
      </c>
      <c r="N491" s="49">
        <v>63</v>
      </c>
      <c r="O491" s="28"/>
      <c r="P491" s="47" t="str">
        <f t="shared" si="114"/>
        <v/>
      </c>
      <c r="Q491" s="24" t="str">
        <f t="shared" si="115"/>
        <v/>
      </c>
      <c r="R491" s="24" t="str">
        <f>IF($L491="","",VLOOKUP(Q491,LISTAS!$F$5:$G$1006,2,0))</f>
        <v/>
      </c>
      <c r="S491" s="36" t="str">
        <f t="shared" si="116"/>
        <v/>
      </c>
      <c r="T491" s="25" t="str">
        <f t="shared" si="117"/>
        <v/>
      </c>
      <c r="U491" s="25" t="str">
        <f t="shared" si="108"/>
        <v/>
      </c>
    </row>
    <row r="492" spans="2:21" ht="16.5" x14ac:dyDescent="0.3">
      <c r="B492" s="26"/>
      <c r="C492" s="22" t="str">
        <f>IF(B492="","",VLOOKUP(B492,LISTAS!$F$5:$G$1006,2,0))</f>
        <v/>
      </c>
      <c r="D492" s="35"/>
      <c r="E492" s="35"/>
      <c r="F492" s="35" t="str">
        <f t="shared" si="118"/>
        <v/>
      </c>
      <c r="G492" s="5"/>
      <c r="H492" s="48" t="str">
        <f t="shared" si="107"/>
        <v/>
      </c>
      <c r="I492" s="63" t="str">
        <f t="shared" si="110"/>
        <v/>
      </c>
      <c r="J492" s="63" t="str">
        <f t="shared" si="111"/>
        <v/>
      </c>
      <c r="K492" s="48" t="str">
        <f t="shared" si="112"/>
        <v/>
      </c>
      <c r="L492" s="69" t="str">
        <f t="shared" si="101"/>
        <v/>
      </c>
      <c r="M492" s="67" t="str">
        <f t="shared" si="113"/>
        <v/>
      </c>
      <c r="N492" s="49">
        <v>64</v>
      </c>
      <c r="O492" s="28"/>
      <c r="P492" s="47" t="str">
        <f t="shared" si="114"/>
        <v/>
      </c>
      <c r="Q492" s="24" t="str">
        <f t="shared" si="115"/>
        <v/>
      </c>
      <c r="R492" s="24" t="str">
        <f>IF($L492="","",VLOOKUP(Q492,LISTAS!$F$5:$G$1006,2,0))</f>
        <v/>
      </c>
      <c r="S492" s="36" t="str">
        <f t="shared" si="116"/>
        <v/>
      </c>
      <c r="T492" s="25" t="str">
        <f t="shared" si="117"/>
        <v/>
      </c>
      <c r="U492" s="25" t="str">
        <f t="shared" si="108"/>
        <v/>
      </c>
    </row>
    <row r="493" spans="2:21" ht="16.5" x14ac:dyDescent="0.3">
      <c r="B493" s="26"/>
      <c r="C493" s="22" t="str">
        <f>IF(B493="","",VLOOKUP(B493,LISTAS!$F$5:$G$1006,2,0))</f>
        <v/>
      </c>
      <c r="D493" s="35"/>
      <c r="E493" s="35"/>
      <c r="F493" s="35" t="str">
        <f t="shared" ref="F493:F528" si="119">IF(D493="",IF(E493="","",SUM(D493:E493)),SUM(D493:E493))</f>
        <v/>
      </c>
      <c r="G493" s="5"/>
      <c r="H493" s="48" t="str">
        <f t="shared" si="107"/>
        <v/>
      </c>
      <c r="I493" s="63" t="str">
        <f t="shared" ref="I493:I528" si="120">IF($L493="","",IF(B493="","",B493))</f>
        <v/>
      </c>
      <c r="J493" s="63" t="str">
        <f t="shared" ref="J493:J528" si="121">IF($L493="","",IF(C493="","",C493))</f>
        <v/>
      </c>
      <c r="K493" s="48" t="str">
        <f t="shared" ref="K493:K528" si="122">IF($L493="","",F493)</f>
        <v/>
      </c>
      <c r="L493" s="69" t="str">
        <f t="shared" ref="L493:L528" si="123">H493</f>
        <v/>
      </c>
      <c r="M493" s="67" t="str">
        <f t="shared" ref="M493:M524" si="124">IF(L493="","",LARGE($L$429:$L$528,N493))</f>
        <v/>
      </c>
      <c r="N493" s="49">
        <v>65</v>
      </c>
      <c r="O493" s="28"/>
      <c r="P493" s="47" t="str">
        <f t="shared" ref="P493:P528" si="125">IF(S493&lt;&gt;"",_xlfn.RANK.EQ(S493,$S$429:$S$528,0),"")</f>
        <v/>
      </c>
      <c r="Q493" s="24" t="str">
        <f t="shared" ref="Q493:Q528" si="126">IF($L493="","",VLOOKUP(M493,$H$429:$K$528,2,0))</f>
        <v/>
      </c>
      <c r="R493" s="24" t="str">
        <f>IF($L493="","",VLOOKUP(Q493,LISTAS!$F$5:$G$1006,2,0))</f>
        <v/>
      </c>
      <c r="S493" s="36" t="str">
        <f t="shared" ref="S493:S528" si="127">IF($L493="","",VLOOKUP(M493,$H$429:$K$528,4,0))</f>
        <v/>
      </c>
      <c r="T493" s="25" t="str">
        <f t="shared" ref="T493:T524" si="128">IF($P493="","",IF(S493=$U$5,"",IF($P493=1,400,IF($P493=2,340,IF($P493=3,300,IF($P493=4,280,IF($P493=5,270,IF($P493=6,260,IF($P493=7,250,IF($P493=8,240,IF($P493=9,200,IF($P493=10,200,IF($P493=11,200,IF($P493=12,200,IF($P493=13,200,IF($P493=14,200,IF($P493=15,200,IF($P493=16,200,IF($P493&gt;16,"","")))))))))))))))))))</f>
        <v/>
      </c>
      <c r="U493" s="25" t="str">
        <f t="shared" si="108"/>
        <v/>
      </c>
    </row>
    <row r="494" spans="2:21" ht="16.5" x14ac:dyDescent="0.3">
      <c r="B494" s="26"/>
      <c r="C494" s="22" t="str">
        <f>IF(B494="","",VLOOKUP(B494,LISTAS!$F$5:$G$1006,2,0))</f>
        <v/>
      </c>
      <c r="D494" s="35"/>
      <c r="E494" s="35"/>
      <c r="F494" s="35" t="str">
        <f t="shared" si="119"/>
        <v/>
      </c>
      <c r="G494" s="5"/>
      <c r="H494" s="48" t="str">
        <f t="shared" ref="H494:H528" si="129">IF(F494="","",F494+(ROW(F494)/1000))</f>
        <v/>
      </c>
      <c r="I494" s="63" t="str">
        <f t="shared" si="120"/>
        <v/>
      </c>
      <c r="J494" s="63" t="str">
        <f t="shared" si="121"/>
        <v/>
      </c>
      <c r="K494" s="48" t="str">
        <f t="shared" si="122"/>
        <v/>
      </c>
      <c r="L494" s="69" t="str">
        <f t="shared" si="123"/>
        <v/>
      </c>
      <c r="M494" s="67" t="str">
        <f t="shared" si="124"/>
        <v/>
      </c>
      <c r="N494" s="49">
        <v>66</v>
      </c>
      <c r="O494" s="28"/>
      <c r="P494" s="47" t="str">
        <f t="shared" si="125"/>
        <v/>
      </c>
      <c r="Q494" s="24" t="str">
        <f t="shared" si="126"/>
        <v/>
      </c>
      <c r="R494" s="24" t="str">
        <f>IF($L494="","",VLOOKUP(Q494,LISTAS!$F$5:$G$1006,2,0))</f>
        <v/>
      </c>
      <c r="S494" s="36" t="str">
        <f t="shared" si="127"/>
        <v/>
      </c>
      <c r="T494" s="25" t="str">
        <f t="shared" si="128"/>
        <v/>
      </c>
      <c r="U494" s="25" t="str">
        <f t="shared" ref="U494:U528" si="130">IF(P494="","",IF($S$5="NÃO","",IF(S494=$U$5,"",IF(P494=1,400,IF(P494=2,340,IF(P494=3,300,IF(P494=4,280,IF(P494=5,270,IF(P494=6,260,IF(P494=7,250,IF(P494=8,240,IF(P494=9,200,IF(P494=10,200,IF(P494=11,200,IF(P494=12,200,IF(P494=13,200,IF(P494=14,200,IF(P494=15,200,IF(P494=16,200,IF(P494&gt;16,"",""))))))))))))))))))))</f>
        <v/>
      </c>
    </row>
    <row r="495" spans="2:21" ht="16.5" x14ac:dyDescent="0.3">
      <c r="B495" s="26"/>
      <c r="C495" s="22" t="str">
        <f>IF(B495="","",VLOOKUP(B495,LISTAS!$F$5:$G$1006,2,0))</f>
        <v/>
      </c>
      <c r="D495" s="35"/>
      <c r="E495" s="35"/>
      <c r="F495" s="35" t="str">
        <f t="shared" si="119"/>
        <v/>
      </c>
      <c r="G495" s="5"/>
      <c r="H495" s="48" t="str">
        <f t="shared" si="129"/>
        <v/>
      </c>
      <c r="I495" s="63" t="str">
        <f t="shared" si="120"/>
        <v/>
      </c>
      <c r="J495" s="63" t="str">
        <f t="shared" si="121"/>
        <v/>
      </c>
      <c r="K495" s="48" t="str">
        <f t="shared" si="122"/>
        <v/>
      </c>
      <c r="L495" s="69" t="str">
        <f t="shared" si="123"/>
        <v/>
      </c>
      <c r="M495" s="67" t="str">
        <f t="shared" si="124"/>
        <v/>
      </c>
      <c r="N495" s="49">
        <v>67</v>
      </c>
      <c r="O495" s="28"/>
      <c r="P495" s="47" t="str">
        <f t="shared" si="125"/>
        <v/>
      </c>
      <c r="Q495" s="24" t="str">
        <f t="shared" si="126"/>
        <v/>
      </c>
      <c r="R495" s="24" t="str">
        <f>IF($L495="","",VLOOKUP(Q495,LISTAS!$F$5:$G$1006,2,0))</f>
        <v/>
      </c>
      <c r="S495" s="36" t="str">
        <f t="shared" si="127"/>
        <v/>
      </c>
      <c r="T495" s="25" t="str">
        <f t="shared" si="128"/>
        <v/>
      </c>
      <c r="U495" s="25" t="str">
        <f t="shared" si="130"/>
        <v/>
      </c>
    </row>
    <row r="496" spans="2:21" ht="16.5" x14ac:dyDescent="0.3">
      <c r="B496" s="26"/>
      <c r="C496" s="22" t="str">
        <f>IF(B496="","",VLOOKUP(B496,LISTAS!$F$5:$G$1006,2,0))</f>
        <v/>
      </c>
      <c r="D496" s="35"/>
      <c r="E496" s="35"/>
      <c r="F496" s="35" t="str">
        <f t="shared" si="119"/>
        <v/>
      </c>
      <c r="G496" s="5"/>
      <c r="H496" s="48" t="str">
        <f t="shared" si="129"/>
        <v/>
      </c>
      <c r="I496" s="63" t="str">
        <f t="shared" si="120"/>
        <v/>
      </c>
      <c r="J496" s="63" t="str">
        <f t="shared" si="121"/>
        <v/>
      </c>
      <c r="K496" s="48" t="str">
        <f t="shared" si="122"/>
        <v/>
      </c>
      <c r="L496" s="69" t="str">
        <f t="shared" si="123"/>
        <v/>
      </c>
      <c r="M496" s="67" t="str">
        <f t="shared" si="124"/>
        <v/>
      </c>
      <c r="N496" s="49">
        <v>68</v>
      </c>
      <c r="O496" s="28"/>
      <c r="P496" s="47" t="str">
        <f t="shared" si="125"/>
        <v/>
      </c>
      <c r="Q496" s="24" t="str">
        <f t="shared" si="126"/>
        <v/>
      </c>
      <c r="R496" s="24" t="str">
        <f>IF($L496="","",VLOOKUP(Q496,LISTAS!$F$5:$G$1006,2,0))</f>
        <v/>
      </c>
      <c r="S496" s="36" t="str">
        <f t="shared" si="127"/>
        <v/>
      </c>
      <c r="T496" s="25" t="str">
        <f t="shared" si="128"/>
        <v/>
      </c>
      <c r="U496" s="25" t="str">
        <f t="shared" si="130"/>
        <v/>
      </c>
    </row>
    <row r="497" spans="2:21" ht="16.5" x14ac:dyDescent="0.3">
      <c r="B497" s="26"/>
      <c r="C497" s="22" t="str">
        <f>IF(B497="","",VLOOKUP(B497,LISTAS!$F$5:$G$1006,2,0))</f>
        <v/>
      </c>
      <c r="D497" s="35"/>
      <c r="E497" s="35"/>
      <c r="F497" s="35" t="str">
        <f t="shared" si="119"/>
        <v/>
      </c>
      <c r="G497" s="5"/>
      <c r="H497" s="48" t="str">
        <f t="shared" si="129"/>
        <v/>
      </c>
      <c r="I497" s="63" t="str">
        <f t="shared" si="120"/>
        <v/>
      </c>
      <c r="J497" s="63" t="str">
        <f t="shared" si="121"/>
        <v/>
      </c>
      <c r="K497" s="48" t="str">
        <f t="shared" si="122"/>
        <v/>
      </c>
      <c r="L497" s="69" t="str">
        <f t="shared" si="123"/>
        <v/>
      </c>
      <c r="M497" s="67" t="str">
        <f t="shared" si="124"/>
        <v/>
      </c>
      <c r="N497" s="49">
        <v>69</v>
      </c>
      <c r="O497" s="28"/>
      <c r="P497" s="47" t="str">
        <f t="shared" si="125"/>
        <v/>
      </c>
      <c r="Q497" s="24" t="str">
        <f t="shared" si="126"/>
        <v/>
      </c>
      <c r="R497" s="24" t="str">
        <f>IF($L497="","",VLOOKUP(Q497,LISTAS!$F$5:$G$1006,2,0))</f>
        <v/>
      </c>
      <c r="S497" s="36" t="str">
        <f t="shared" si="127"/>
        <v/>
      </c>
      <c r="T497" s="25" t="str">
        <f t="shared" si="128"/>
        <v/>
      </c>
      <c r="U497" s="25" t="str">
        <f t="shared" si="130"/>
        <v/>
      </c>
    </row>
    <row r="498" spans="2:21" ht="16.5" x14ac:dyDescent="0.3">
      <c r="B498" s="26"/>
      <c r="C498" s="22" t="str">
        <f>IF(B498="","",VLOOKUP(B498,LISTAS!$F$5:$G$1006,2,0))</f>
        <v/>
      </c>
      <c r="D498" s="35"/>
      <c r="E498" s="35"/>
      <c r="F498" s="35" t="str">
        <f t="shared" si="119"/>
        <v/>
      </c>
      <c r="G498" s="5"/>
      <c r="H498" s="48" t="str">
        <f t="shared" si="129"/>
        <v/>
      </c>
      <c r="I498" s="63" t="str">
        <f t="shared" si="120"/>
        <v/>
      </c>
      <c r="J498" s="63" t="str">
        <f t="shared" si="121"/>
        <v/>
      </c>
      <c r="K498" s="48" t="str">
        <f t="shared" si="122"/>
        <v/>
      </c>
      <c r="L498" s="69" t="str">
        <f t="shared" si="123"/>
        <v/>
      </c>
      <c r="M498" s="67" t="str">
        <f t="shared" si="124"/>
        <v/>
      </c>
      <c r="N498" s="49">
        <v>70</v>
      </c>
      <c r="O498" s="28"/>
      <c r="P498" s="47" t="str">
        <f t="shared" si="125"/>
        <v/>
      </c>
      <c r="Q498" s="24" t="str">
        <f t="shared" si="126"/>
        <v/>
      </c>
      <c r="R498" s="24" t="str">
        <f>IF($L498="","",VLOOKUP(Q498,LISTAS!$F$5:$G$1006,2,0))</f>
        <v/>
      </c>
      <c r="S498" s="36" t="str">
        <f t="shared" si="127"/>
        <v/>
      </c>
      <c r="T498" s="25" t="str">
        <f t="shared" si="128"/>
        <v/>
      </c>
      <c r="U498" s="25" t="str">
        <f t="shared" si="130"/>
        <v/>
      </c>
    </row>
    <row r="499" spans="2:21" ht="16.5" x14ac:dyDescent="0.3">
      <c r="B499" s="26"/>
      <c r="C499" s="22" t="str">
        <f>IF(B499="","",VLOOKUP(B499,LISTAS!$F$5:$G$1006,2,0))</f>
        <v/>
      </c>
      <c r="D499" s="35"/>
      <c r="E499" s="35"/>
      <c r="F499" s="35" t="str">
        <f t="shared" si="119"/>
        <v/>
      </c>
      <c r="G499" s="5"/>
      <c r="H499" s="48" t="str">
        <f t="shared" si="129"/>
        <v/>
      </c>
      <c r="I499" s="63" t="str">
        <f t="shared" si="120"/>
        <v/>
      </c>
      <c r="J499" s="63" t="str">
        <f t="shared" si="121"/>
        <v/>
      </c>
      <c r="K499" s="48" t="str">
        <f t="shared" si="122"/>
        <v/>
      </c>
      <c r="L499" s="69" t="str">
        <f t="shared" si="123"/>
        <v/>
      </c>
      <c r="M499" s="67" t="str">
        <f t="shared" si="124"/>
        <v/>
      </c>
      <c r="N499" s="49">
        <v>71</v>
      </c>
      <c r="O499" s="28"/>
      <c r="P499" s="47" t="str">
        <f t="shared" si="125"/>
        <v/>
      </c>
      <c r="Q499" s="24" t="str">
        <f t="shared" si="126"/>
        <v/>
      </c>
      <c r="R499" s="24" t="str">
        <f>IF($L499="","",VLOOKUP(Q499,LISTAS!$F$5:$G$1006,2,0))</f>
        <v/>
      </c>
      <c r="S499" s="36" t="str">
        <f t="shared" si="127"/>
        <v/>
      </c>
      <c r="T499" s="25" t="str">
        <f t="shared" si="128"/>
        <v/>
      </c>
      <c r="U499" s="25" t="str">
        <f t="shared" si="130"/>
        <v/>
      </c>
    </row>
    <row r="500" spans="2:21" ht="16.5" x14ac:dyDescent="0.3">
      <c r="B500" s="26"/>
      <c r="C500" s="22" t="str">
        <f>IF(B500="","",VLOOKUP(B500,LISTAS!$F$5:$G$1006,2,0))</f>
        <v/>
      </c>
      <c r="D500" s="35"/>
      <c r="E500" s="35"/>
      <c r="F500" s="35" t="str">
        <f t="shared" si="119"/>
        <v/>
      </c>
      <c r="G500" s="5"/>
      <c r="H500" s="48" t="str">
        <f t="shared" si="129"/>
        <v/>
      </c>
      <c r="I500" s="63" t="str">
        <f t="shared" si="120"/>
        <v/>
      </c>
      <c r="J500" s="63" t="str">
        <f t="shared" si="121"/>
        <v/>
      </c>
      <c r="K500" s="48" t="str">
        <f t="shared" si="122"/>
        <v/>
      </c>
      <c r="L500" s="69" t="str">
        <f t="shared" si="123"/>
        <v/>
      </c>
      <c r="M500" s="67" t="str">
        <f t="shared" si="124"/>
        <v/>
      </c>
      <c r="N500" s="49">
        <v>72</v>
      </c>
      <c r="O500" s="28"/>
      <c r="P500" s="47" t="str">
        <f t="shared" si="125"/>
        <v/>
      </c>
      <c r="Q500" s="24" t="str">
        <f t="shared" si="126"/>
        <v/>
      </c>
      <c r="R500" s="24" t="str">
        <f>IF($L500="","",VLOOKUP(Q500,LISTAS!$F$5:$G$1006,2,0))</f>
        <v/>
      </c>
      <c r="S500" s="36" t="str">
        <f t="shared" si="127"/>
        <v/>
      </c>
      <c r="T500" s="25" t="str">
        <f t="shared" si="128"/>
        <v/>
      </c>
      <c r="U500" s="25" t="str">
        <f t="shared" si="130"/>
        <v/>
      </c>
    </row>
    <row r="501" spans="2:21" ht="16.5" x14ac:dyDescent="0.3">
      <c r="B501" s="26"/>
      <c r="C501" s="22" t="str">
        <f>IF(B501="","",VLOOKUP(B501,LISTAS!$F$5:$G$1006,2,0))</f>
        <v/>
      </c>
      <c r="D501" s="35"/>
      <c r="E501" s="35"/>
      <c r="F501" s="35" t="str">
        <f t="shared" si="119"/>
        <v/>
      </c>
      <c r="G501" s="5"/>
      <c r="H501" s="48" t="str">
        <f t="shared" si="129"/>
        <v/>
      </c>
      <c r="I501" s="63" t="str">
        <f t="shared" si="120"/>
        <v/>
      </c>
      <c r="J501" s="63" t="str">
        <f t="shared" si="121"/>
        <v/>
      </c>
      <c r="K501" s="48" t="str">
        <f t="shared" si="122"/>
        <v/>
      </c>
      <c r="L501" s="69" t="str">
        <f t="shared" si="123"/>
        <v/>
      </c>
      <c r="M501" s="67" t="str">
        <f t="shared" si="124"/>
        <v/>
      </c>
      <c r="N501" s="49">
        <v>73</v>
      </c>
      <c r="O501" s="28"/>
      <c r="P501" s="47" t="str">
        <f t="shared" si="125"/>
        <v/>
      </c>
      <c r="Q501" s="24" t="str">
        <f t="shared" si="126"/>
        <v/>
      </c>
      <c r="R501" s="24" t="str">
        <f>IF($L501="","",VLOOKUP(Q501,LISTAS!$F$5:$G$1006,2,0))</f>
        <v/>
      </c>
      <c r="S501" s="36" t="str">
        <f t="shared" si="127"/>
        <v/>
      </c>
      <c r="T501" s="25" t="str">
        <f t="shared" si="128"/>
        <v/>
      </c>
      <c r="U501" s="25" t="str">
        <f t="shared" si="130"/>
        <v/>
      </c>
    </row>
    <row r="502" spans="2:21" ht="16.5" x14ac:dyDescent="0.3">
      <c r="B502" s="26"/>
      <c r="C502" s="22" t="str">
        <f>IF(B502="","",VLOOKUP(B502,LISTAS!$F$5:$G$1006,2,0))</f>
        <v/>
      </c>
      <c r="D502" s="35"/>
      <c r="E502" s="35"/>
      <c r="F502" s="35" t="str">
        <f t="shared" si="119"/>
        <v/>
      </c>
      <c r="G502" s="5"/>
      <c r="H502" s="48" t="str">
        <f t="shared" si="129"/>
        <v/>
      </c>
      <c r="I502" s="63" t="str">
        <f t="shared" si="120"/>
        <v/>
      </c>
      <c r="J502" s="63" t="str">
        <f t="shared" si="121"/>
        <v/>
      </c>
      <c r="K502" s="48" t="str">
        <f t="shared" si="122"/>
        <v/>
      </c>
      <c r="L502" s="69" t="str">
        <f t="shared" si="123"/>
        <v/>
      </c>
      <c r="M502" s="67" t="str">
        <f t="shared" si="124"/>
        <v/>
      </c>
      <c r="N502" s="49">
        <v>74</v>
      </c>
      <c r="O502" s="28"/>
      <c r="P502" s="47" t="str">
        <f t="shared" si="125"/>
        <v/>
      </c>
      <c r="Q502" s="24" t="str">
        <f t="shared" si="126"/>
        <v/>
      </c>
      <c r="R502" s="24" t="str">
        <f>IF($L502="","",VLOOKUP(Q502,LISTAS!$F$5:$G$1006,2,0))</f>
        <v/>
      </c>
      <c r="S502" s="36" t="str">
        <f t="shared" si="127"/>
        <v/>
      </c>
      <c r="T502" s="25" t="str">
        <f t="shared" si="128"/>
        <v/>
      </c>
      <c r="U502" s="25" t="str">
        <f t="shared" si="130"/>
        <v/>
      </c>
    </row>
    <row r="503" spans="2:21" ht="16.5" x14ac:dyDescent="0.3">
      <c r="B503" s="26"/>
      <c r="C503" s="22" t="str">
        <f>IF(B503="","",VLOOKUP(B503,LISTAS!$F$5:$G$1006,2,0))</f>
        <v/>
      </c>
      <c r="D503" s="35"/>
      <c r="E503" s="35"/>
      <c r="F503" s="35" t="str">
        <f t="shared" si="119"/>
        <v/>
      </c>
      <c r="G503" s="5"/>
      <c r="H503" s="48" t="str">
        <f t="shared" si="129"/>
        <v/>
      </c>
      <c r="I503" s="63" t="str">
        <f t="shared" si="120"/>
        <v/>
      </c>
      <c r="J503" s="63" t="str">
        <f t="shared" si="121"/>
        <v/>
      </c>
      <c r="K503" s="48" t="str">
        <f t="shared" si="122"/>
        <v/>
      </c>
      <c r="L503" s="69" t="str">
        <f t="shared" si="123"/>
        <v/>
      </c>
      <c r="M503" s="67" t="str">
        <f t="shared" si="124"/>
        <v/>
      </c>
      <c r="N503" s="49">
        <v>75</v>
      </c>
      <c r="O503" s="28"/>
      <c r="P503" s="47" t="str">
        <f t="shared" si="125"/>
        <v/>
      </c>
      <c r="Q503" s="24" t="str">
        <f t="shared" si="126"/>
        <v/>
      </c>
      <c r="R503" s="24" t="str">
        <f>IF($L503="","",VLOOKUP(Q503,LISTAS!$F$5:$G$1006,2,0))</f>
        <v/>
      </c>
      <c r="S503" s="36" t="str">
        <f t="shared" si="127"/>
        <v/>
      </c>
      <c r="T503" s="25" t="str">
        <f t="shared" si="128"/>
        <v/>
      </c>
      <c r="U503" s="25" t="str">
        <f t="shared" si="130"/>
        <v/>
      </c>
    </row>
    <row r="504" spans="2:21" ht="16.5" x14ac:dyDescent="0.3">
      <c r="B504" s="26"/>
      <c r="C504" s="22" t="str">
        <f>IF(B504="","",VLOOKUP(B504,LISTAS!$F$5:$G$1006,2,0))</f>
        <v/>
      </c>
      <c r="D504" s="35"/>
      <c r="E504" s="35"/>
      <c r="F504" s="35" t="str">
        <f t="shared" si="119"/>
        <v/>
      </c>
      <c r="G504" s="5"/>
      <c r="H504" s="48" t="str">
        <f t="shared" si="129"/>
        <v/>
      </c>
      <c r="I504" s="63" t="str">
        <f t="shared" si="120"/>
        <v/>
      </c>
      <c r="J504" s="63" t="str">
        <f t="shared" si="121"/>
        <v/>
      </c>
      <c r="K504" s="48" t="str">
        <f t="shared" si="122"/>
        <v/>
      </c>
      <c r="L504" s="69" t="str">
        <f t="shared" si="123"/>
        <v/>
      </c>
      <c r="M504" s="67" t="str">
        <f t="shared" si="124"/>
        <v/>
      </c>
      <c r="N504" s="49">
        <v>76</v>
      </c>
      <c r="O504" s="28"/>
      <c r="P504" s="47" t="str">
        <f t="shared" si="125"/>
        <v/>
      </c>
      <c r="Q504" s="24" t="str">
        <f t="shared" si="126"/>
        <v/>
      </c>
      <c r="R504" s="24" t="str">
        <f>IF($L504="","",VLOOKUP(Q504,LISTAS!$F$5:$G$1006,2,0))</f>
        <v/>
      </c>
      <c r="S504" s="36" t="str">
        <f t="shared" si="127"/>
        <v/>
      </c>
      <c r="T504" s="25" t="str">
        <f t="shared" si="128"/>
        <v/>
      </c>
      <c r="U504" s="25" t="str">
        <f t="shared" si="130"/>
        <v/>
      </c>
    </row>
    <row r="505" spans="2:21" ht="16.5" x14ac:dyDescent="0.3">
      <c r="B505" s="26"/>
      <c r="C505" s="22" t="str">
        <f>IF(B505="","",VLOOKUP(B505,LISTAS!$F$5:$G$1006,2,0))</f>
        <v/>
      </c>
      <c r="D505" s="35"/>
      <c r="E505" s="35"/>
      <c r="F505" s="35" t="str">
        <f t="shared" si="119"/>
        <v/>
      </c>
      <c r="G505" s="5"/>
      <c r="H505" s="48" t="str">
        <f t="shared" si="129"/>
        <v/>
      </c>
      <c r="I505" s="63" t="str">
        <f t="shared" si="120"/>
        <v/>
      </c>
      <c r="J505" s="63" t="str">
        <f t="shared" si="121"/>
        <v/>
      </c>
      <c r="K505" s="48" t="str">
        <f t="shared" si="122"/>
        <v/>
      </c>
      <c r="L505" s="69" t="str">
        <f t="shared" si="123"/>
        <v/>
      </c>
      <c r="M505" s="67" t="str">
        <f t="shared" si="124"/>
        <v/>
      </c>
      <c r="N505" s="49">
        <v>77</v>
      </c>
      <c r="O505" s="28"/>
      <c r="P505" s="47" t="str">
        <f t="shared" si="125"/>
        <v/>
      </c>
      <c r="Q505" s="24" t="str">
        <f t="shared" si="126"/>
        <v/>
      </c>
      <c r="R505" s="24" t="str">
        <f>IF($L505="","",VLOOKUP(Q505,LISTAS!$F$5:$G$1006,2,0))</f>
        <v/>
      </c>
      <c r="S505" s="36" t="str">
        <f t="shared" si="127"/>
        <v/>
      </c>
      <c r="T505" s="25" t="str">
        <f t="shared" si="128"/>
        <v/>
      </c>
      <c r="U505" s="25" t="str">
        <f t="shared" si="130"/>
        <v/>
      </c>
    </row>
    <row r="506" spans="2:21" ht="16.5" x14ac:dyDescent="0.3">
      <c r="B506" s="26"/>
      <c r="C506" s="22" t="str">
        <f>IF(B506="","",VLOOKUP(B506,LISTAS!$F$5:$G$1006,2,0))</f>
        <v/>
      </c>
      <c r="D506" s="35"/>
      <c r="E506" s="35"/>
      <c r="F506" s="35" t="str">
        <f t="shared" si="119"/>
        <v/>
      </c>
      <c r="G506" s="5"/>
      <c r="H506" s="48" t="str">
        <f t="shared" si="129"/>
        <v/>
      </c>
      <c r="I506" s="63" t="str">
        <f t="shared" si="120"/>
        <v/>
      </c>
      <c r="J506" s="63" t="str">
        <f t="shared" si="121"/>
        <v/>
      </c>
      <c r="K506" s="48" t="str">
        <f t="shared" si="122"/>
        <v/>
      </c>
      <c r="L506" s="69" t="str">
        <f t="shared" si="123"/>
        <v/>
      </c>
      <c r="M506" s="67" t="str">
        <f t="shared" si="124"/>
        <v/>
      </c>
      <c r="N506" s="49">
        <v>78</v>
      </c>
      <c r="O506" s="28"/>
      <c r="P506" s="47" t="str">
        <f t="shared" si="125"/>
        <v/>
      </c>
      <c r="Q506" s="24" t="str">
        <f t="shared" si="126"/>
        <v/>
      </c>
      <c r="R506" s="24" t="str">
        <f>IF($L506="","",VLOOKUP(Q506,LISTAS!$F$5:$G$1006,2,0))</f>
        <v/>
      </c>
      <c r="S506" s="36" t="str">
        <f t="shared" si="127"/>
        <v/>
      </c>
      <c r="T506" s="25" t="str">
        <f t="shared" si="128"/>
        <v/>
      </c>
      <c r="U506" s="25" t="str">
        <f t="shared" si="130"/>
        <v/>
      </c>
    </row>
    <row r="507" spans="2:21" ht="16.5" x14ac:dyDescent="0.3">
      <c r="B507" s="26"/>
      <c r="C507" s="22" t="str">
        <f>IF(B507="","",VLOOKUP(B507,LISTAS!$F$5:$G$1006,2,0))</f>
        <v/>
      </c>
      <c r="D507" s="35"/>
      <c r="E507" s="35"/>
      <c r="F507" s="35" t="str">
        <f t="shared" si="119"/>
        <v/>
      </c>
      <c r="G507" s="5"/>
      <c r="H507" s="48" t="str">
        <f t="shared" si="129"/>
        <v/>
      </c>
      <c r="I507" s="63" t="str">
        <f t="shared" si="120"/>
        <v/>
      </c>
      <c r="J507" s="63" t="str">
        <f t="shared" si="121"/>
        <v/>
      </c>
      <c r="K507" s="48" t="str">
        <f t="shared" si="122"/>
        <v/>
      </c>
      <c r="L507" s="69" t="str">
        <f t="shared" si="123"/>
        <v/>
      </c>
      <c r="M507" s="67" t="str">
        <f t="shared" si="124"/>
        <v/>
      </c>
      <c r="N507" s="49">
        <v>79</v>
      </c>
      <c r="O507" s="28"/>
      <c r="P507" s="47" t="str">
        <f t="shared" si="125"/>
        <v/>
      </c>
      <c r="Q507" s="24" t="str">
        <f t="shared" si="126"/>
        <v/>
      </c>
      <c r="R507" s="24" t="str">
        <f>IF($L507="","",VLOOKUP(Q507,LISTAS!$F$5:$G$1006,2,0))</f>
        <v/>
      </c>
      <c r="S507" s="36" t="str">
        <f t="shared" si="127"/>
        <v/>
      </c>
      <c r="T507" s="25" t="str">
        <f t="shared" si="128"/>
        <v/>
      </c>
      <c r="U507" s="25" t="str">
        <f t="shared" si="130"/>
        <v/>
      </c>
    </row>
    <row r="508" spans="2:21" ht="16.5" x14ac:dyDescent="0.3">
      <c r="B508" s="26"/>
      <c r="C508" s="22" t="str">
        <f>IF(B508="","",VLOOKUP(B508,LISTAS!$F$5:$G$1006,2,0))</f>
        <v/>
      </c>
      <c r="D508" s="35"/>
      <c r="E508" s="35"/>
      <c r="F508" s="35" t="str">
        <f t="shared" si="119"/>
        <v/>
      </c>
      <c r="G508" s="5"/>
      <c r="H508" s="48" t="str">
        <f t="shared" si="129"/>
        <v/>
      </c>
      <c r="I508" s="63" t="str">
        <f t="shared" si="120"/>
        <v/>
      </c>
      <c r="J508" s="63" t="str">
        <f t="shared" si="121"/>
        <v/>
      </c>
      <c r="K508" s="48" t="str">
        <f t="shared" si="122"/>
        <v/>
      </c>
      <c r="L508" s="69" t="str">
        <f t="shared" si="123"/>
        <v/>
      </c>
      <c r="M508" s="67" t="str">
        <f t="shared" si="124"/>
        <v/>
      </c>
      <c r="N508" s="49">
        <v>80</v>
      </c>
      <c r="O508" s="28"/>
      <c r="P508" s="47" t="str">
        <f t="shared" si="125"/>
        <v/>
      </c>
      <c r="Q508" s="24" t="str">
        <f t="shared" si="126"/>
        <v/>
      </c>
      <c r="R508" s="24" t="str">
        <f>IF($L508="","",VLOOKUP(Q508,LISTAS!$F$5:$G$1006,2,0))</f>
        <v/>
      </c>
      <c r="S508" s="36" t="str">
        <f t="shared" si="127"/>
        <v/>
      </c>
      <c r="T508" s="25" t="str">
        <f t="shared" si="128"/>
        <v/>
      </c>
      <c r="U508" s="25" t="str">
        <f t="shared" si="130"/>
        <v/>
      </c>
    </row>
    <row r="509" spans="2:21" ht="16.5" x14ac:dyDescent="0.3">
      <c r="B509" s="26"/>
      <c r="C509" s="22" t="str">
        <f>IF(B509="","",VLOOKUP(B509,LISTAS!$F$5:$G$1006,2,0))</f>
        <v/>
      </c>
      <c r="D509" s="35"/>
      <c r="E509" s="35"/>
      <c r="F509" s="35" t="str">
        <f t="shared" si="119"/>
        <v/>
      </c>
      <c r="G509" s="5"/>
      <c r="H509" s="48" t="str">
        <f t="shared" si="129"/>
        <v/>
      </c>
      <c r="I509" s="63" t="str">
        <f t="shared" si="120"/>
        <v/>
      </c>
      <c r="J509" s="63" t="str">
        <f t="shared" si="121"/>
        <v/>
      </c>
      <c r="K509" s="48" t="str">
        <f t="shared" si="122"/>
        <v/>
      </c>
      <c r="L509" s="69" t="str">
        <f t="shared" si="123"/>
        <v/>
      </c>
      <c r="M509" s="67" t="str">
        <f t="shared" si="124"/>
        <v/>
      </c>
      <c r="N509" s="49">
        <v>81</v>
      </c>
      <c r="O509" s="28"/>
      <c r="P509" s="47" t="str">
        <f t="shared" si="125"/>
        <v/>
      </c>
      <c r="Q509" s="24" t="str">
        <f t="shared" si="126"/>
        <v/>
      </c>
      <c r="R509" s="24" t="str">
        <f>IF($L509="","",VLOOKUP(Q509,LISTAS!$F$5:$G$1006,2,0))</f>
        <v/>
      </c>
      <c r="S509" s="36" t="str">
        <f t="shared" si="127"/>
        <v/>
      </c>
      <c r="T509" s="25" t="str">
        <f t="shared" si="128"/>
        <v/>
      </c>
      <c r="U509" s="25" t="str">
        <f t="shared" si="130"/>
        <v/>
      </c>
    </row>
    <row r="510" spans="2:21" ht="16.5" x14ac:dyDescent="0.3">
      <c r="B510" s="26"/>
      <c r="C510" s="22" t="str">
        <f>IF(B510="","",VLOOKUP(B510,LISTAS!$F$5:$G$1006,2,0))</f>
        <v/>
      </c>
      <c r="D510" s="35"/>
      <c r="E510" s="35"/>
      <c r="F510" s="35" t="str">
        <f t="shared" si="119"/>
        <v/>
      </c>
      <c r="G510" s="5"/>
      <c r="H510" s="48" t="str">
        <f t="shared" si="129"/>
        <v/>
      </c>
      <c r="I510" s="63" t="str">
        <f t="shared" si="120"/>
        <v/>
      </c>
      <c r="J510" s="63" t="str">
        <f t="shared" si="121"/>
        <v/>
      </c>
      <c r="K510" s="48" t="str">
        <f t="shared" si="122"/>
        <v/>
      </c>
      <c r="L510" s="69" t="str">
        <f t="shared" si="123"/>
        <v/>
      </c>
      <c r="M510" s="67" t="str">
        <f t="shared" si="124"/>
        <v/>
      </c>
      <c r="N510" s="49">
        <v>82</v>
      </c>
      <c r="O510" s="28"/>
      <c r="P510" s="47" t="str">
        <f t="shared" si="125"/>
        <v/>
      </c>
      <c r="Q510" s="24" t="str">
        <f t="shared" si="126"/>
        <v/>
      </c>
      <c r="R510" s="24" t="str">
        <f>IF($L510="","",VLOOKUP(Q510,LISTAS!$F$5:$G$1006,2,0))</f>
        <v/>
      </c>
      <c r="S510" s="36" t="str">
        <f t="shared" si="127"/>
        <v/>
      </c>
      <c r="T510" s="25" t="str">
        <f t="shared" si="128"/>
        <v/>
      </c>
      <c r="U510" s="25" t="str">
        <f t="shared" si="130"/>
        <v/>
      </c>
    </row>
    <row r="511" spans="2:21" ht="16.5" x14ac:dyDescent="0.3">
      <c r="B511" s="26"/>
      <c r="C511" s="22" t="str">
        <f>IF(B511="","",VLOOKUP(B511,LISTAS!$F$5:$G$1006,2,0))</f>
        <v/>
      </c>
      <c r="D511" s="35"/>
      <c r="E511" s="35"/>
      <c r="F511" s="35" t="str">
        <f t="shared" si="119"/>
        <v/>
      </c>
      <c r="G511" s="5"/>
      <c r="H511" s="48" t="str">
        <f t="shared" si="129"/>
        <v/>
      </c>
      <c r="I511" s="63" t="str">
        <f t="shared" si="120"/>
        <v/>
      </c>
      <c r="J511" s="63" t="str">
        <f t="shared" si="121"/>
        <v/>
      </c>
      <c r="K511" s="48" t="str">
        <f t="shared" si="122"/>
        <v/>
      </c>
      <c r="L511" s="69" t="str">
        <f t="shared" si="123"/>
        <v/>
      </c>
      <c r="M511" s="67" t="str">
        <f t="shared" si="124"/>
        <v/>
      </c>
      <c r="N511" s="49">
        <v>83</v>
      </c>
      <c r="O511" s="28"/>
      <c r="P511" s="47" t="str">
        <f t="shared" si="125"/>
        <v/>
      </c>
      <c r="Q511" s="24" t="str">
        <f t="shared" si="126"/>
        <v/>
      </c>
      <c r="R511" s="24" t="str">
        <f>IF($L511="","",VLOOKUP(Q511,LISTAS!$F$5:$G$1006,2,0))</f>
        <v/>
      </c>
      <c r="S511" s="36" t="str">
        <f t="shared" si="127"/>
        <v/>
      </c>
      <c r="T511" s="25" t="str">
        <f t="shared" si="128"/>
        <v/>
      </c>
      <c r="U511" s="25" t="str">
        <f t="shared" si="130"/>
        <v/>
      </c>
    </row>
    <row r="512" spans="2:21" ht="16.5" x14ac:dyDescent="0.3">
      <c r="B512" s="26"/>
      <c r="C512" s="22" t="str">
        <f>IF(B512="","",VLOOKUP(B512,LISTAS!$F$5:$G$1006,2,0))</f>
        <v/>
      </c>
      <c r="D512" s="35"/>
      <c r="E512" s="35"/>
      <c r="F512" s="35" t="str">
        <f t="shared" si="119"/>
        <v/>
      </c>
      <c r="G512" s="5"/>
      <c r="H512" s="48" t="str">
        <f t="shared" si="129"/>
        <v/>
      </c>
      <c r="I512" s="63" t="str">
        <f t="shared" si="120"/>
        <v/>
      </c>
      <c r="J512" s="63" t="str">
        <f t="shared" si="121"/>
        <v/>
      </c>
      <c r="K512" s="48" t="str">
        <f t="shared" si="122"/>
        <v/>
      </c>
      <c r="L512" s="69" t="str">
        <f t="shared" si="123"/>
        <v/>
      </c>
      <c r="M512" s="67" t="str">
        <f t="shared" si="124"/>
        <v/>
      </c>
      <c r="N512" s="49">
        <v>84</v>
      </c>
      <c r="O512" s="28"/>
      <c r="P512" s="47" t="str">
        <f t="shared" si="125"/>
        <v/>
      </c>
      <c r="Q512" s="24" t="str">
        <f t="shared" si="126"/>
        <v/>
      </c>
      <c r="R512" s="24" t="str">
        <f>IF($L512="","",VLOOKUP(Q512,LISTAS!$F$5:$G$1006,2,0))</f>
        <v/>
      </c>
      <c r="S512" s="36" t="str">
        <f t="shared" si="127"/>
        <v/>
      </c>
      <c r="T512" s="25" t="str">
        <f t="shared" si="128"/>
        <v/>
      </c>
      <c r="U512" s="25" t="str">
        <f t="shared" si="130"/>
        <v/>
      </c>
    </row>
    <row r="513" spans="2:21" ht="16.5" x14ac:dyDescent="0.3">
      <c r="B513" s="26"/>
      <c r="C513" s="22" t="str">
        <f>IF(B513="","",VLOOKUP(B513,LISTAS!$F$5:$G$1006,2,0))</f>
        <v/>
      </c>
      <c r="D513" s="35"/>
      <c r="E513" s="35"/>
      <c r="F513" s="35" t="str">
        <f t="shared" si="119"/>
        <v/>
      </c>
      <c r="G513" s="5"/>
      <c r="H513" s="48" t="str">
        <f t="shared" si="129"/>
        <v/>
      </c>
      <c r="I513" s="63" t="str">
        <f t="shared" si="120"/>
        <v/>
      </c>
      <c r="J513" s="63" t="str">
        <f t="shared" si="121"/>
        <v/>
      </c>
      <c r="K513" s="48" t="str">
        <f t="shared" si="122"/>
        <v/>
      </c>
      <c r="L513" s="69" t="str">
        <f t="shared" si="123"/>
        <v/>
      </c>
      <c r="M513" s="67" t="str">
        <f t="shared" si="124"/>
        <v/>
      </c>
      <c r="N513" s="49">
        <v>85</v>
      </c>
      <c r="O513" s="28"/>
      <c r="P513" s="47" t="str">
        <f t="shared" si="125"/>
        <v/>
      </c>
      <c r="Q513" s="24" t="str">
        <f t="shared" si="126"/>
        <v/>
      </c>
      <c r="R513" s="24" t="str">
        <f>IF($L513="","",VLOOKUP(Q513,LISTAS!$F$5:$G$1006,2,0))</f>
        <v/>
      </c>
      <c r="S513" s="36" t="str">
        <f t="shared" si="127"/>
        <v/>
      </c>
      <c r="T513" s="25" t="str">
        <f t="shared" si="128"/>
        <v/>
      </c>
      <c r="U513" s="25" t="str">
        <f t="shared" si="130"/>
        <v/>
      </c>
    </row>
    <row r="514" spans="2:21" ht="16.5" x14ac:dyDescent="0.3">
      <c r="B514" s="26"/>
      <c r="C514" s="22" t="str">
        <f>IF(B514="","",VLOOKUP(B514,LISTAS!$F$5:$G$1006,2,0))</f>
        <v/>
      </c>
      <c r="D514" s="35"/>
      <c r="E514" s="35"/>
      <c r="F514" s="35" t="str">
        <f t="shared" si="119"/>
        <v/>
      </c>
      <c r="G514" s="5"/>
      <c r="H514" s="48" t="str">
        <f t="shared" si="129"/>
        <v/>
      </c>
      <c r="I514" s="63" t="str">
        <f t="shared" si="120"/>
        <v/>
      </c>
      <c r="J514" s="63" t="str">
        <f t="shared" si="121"/>
        <v/>
      </c>
      <c r="K514" s="48" t="str">
        <f t="shared" si="122"/>
        <v/>
      </c>
      <c r="L514" s="69" t="str">
        <f t="shared" si="123"/>
        <v/>
      </c>
      <c r="M514" s="67" t="str">
        <f t="shared" si="124"/>
        <v/>
      </c>
      <c r="N514" s="49">
        <v>86</v>
      </c>
      <c r="O514" s="28"/>
      <c r="P514" s="47" t="str">
        <f t="shared" si="125"/>
        <v/>
      </c>
      <c r="Q514" s="24" t="str">
        <f t="shared" si="126"/>
        <v/>
      </c>
      <c r="R514" s="24" t="str">
        <f>IF($L514="","",VLOOKUP(Q514,LISTAS!$F$5:$G$1006,2,0))</f>
        <v/>
      </c>
      <c r="S514" s="36" t="str">
        <f t="shared" si="127"/>
        <v/>
      </c>
      <c r="T514" s="25" t="str">
        <f t="shared" si="128"/>
        <v/>
      </c>
      <c r="U514" s="25" t="str">
        <f t="shared" si="130"/>
        <v/>
      </c>
    </row>
    <row r="515" spans="2:21" ht="16.5" x14ac:dyDescent="0.3">
      <c r="B515" s="26"/>
      <c r="C515" s="22" t="str">
        <f>IF(B515="","",VLOOKUP(B515,LISTAS!$F$5:$G$1006,2,0))</f>
        <v/>
      </c>
      <c r="D515" s="35"/>
      <c r="E515" s="35"/>
      <c r="F515" s="35" t="str">
        <f t="shared" si="119"/>
        <v/>
      </c>
      <c r="G515" s="5"/>
      <c r="H515" s="48" t="str">
        <f t="shared" si="129"/>
        <v/>
      </c>
      <c r="I515" s="63" t="str">
        <f t="shared" si="120"/>
        <v/>
      </c>
      <c r="J515" s="63" t="str">
        <f t="shared" si="121"/>
        <v/>
      </c>
      <c r="K515" s="48" t="str">
        <f t="shared" si="122"/>
        <v/>
      </c>
      <c r="L515" s="69" t="str">
        <f t="shared" si="123"/>
        <v/>
      </c>
      <c r="M515" s="67" t="str">
        <f t="shared" si="124"/>
        <v/>
      </c>
      <c r="N515" s="49">
        <v>87</v>
      </c>
      <c r="O515" s="28"/>
      <c r="P515" s="47" t="str">
        <f t="shared" si="125"/>
        <v/>
      </c>
      <c r="Q515" s="24" t="str">
        <f t="shared" si="126"/>
        <v/>
      </c>
      <c r="R515" s="24" t="str">
        <f>IF($L515="","",VLOOKUP(Q515,LISTAS!$F$5:$G$1006,2,0))</f>
        <v/>
      </c>
      <c r="S515" s="36" t="str">
        <f t="shared" si="127"/>
        <v/>
      </c>
      <c r="T515" s="25" t="str">
        <f t="shared" si="128"/>
        <v/>
      </c>
      <c r="U515" s="25" t="str">
        <f t="shared" si="130"/>
        <v/>
      </c>
    </row>
    <row r="516" spans="2:21" ht="16.5" x14ac:dyDescent="0.3">
      <c r="B516" s="26"/>
      <c r="C516" s="22" t="str">
        <f>IF(B516="","",VLOOKUP(B516,LISTAS!$F$5:$G$1006,2,0))</f>
        <v/>
      </c>
      <c r="D516" s="35"/>
      <c r="E516" s="35"/>
      <c r="F516" s="35" t="str">
        <f t="shared" si="119"/>
        <v/>
      </c>
      <c r="G516" s="5"/>
      <c r="H516" s="48" t="str">
        <f t="shared" si="129"/>
        <v/>
      </c>
      <c r="I516" s="63" t="str">
        <f t="shared" si="120"/>
        <v/>
      </c>
      <c r="J516" s="63" t="str">
        <f t="shared" si="121"/>
        <v/>
      </c>
      <c r="K516" s="48" t="str">
        <f t="shared" si="122"/>
        <v/>
      </c>
      <c r="L516" s="69" t="str">
        <f t="shared" si="123"/>
        <v/>
      </c>
      <c r="M516" s="67" t="str">
        <f t="shared" si="124"/>
        <v/>
      </c>
      <c r="N516" s="49">
        <v>88</v>
      </c>
      <c r="O516" s="28"/>
      <c r="P516" s="47" t="str">
        <f t="shared" si="125"/>
        <v/>
      </c>
      <c r="Q516" s="24" t="str">
        <f t="shared" si="126"/>
        <v/>
      </c>
      <c r="R516" s="24" t="str">
        <f>IF($L516="","",VLOOKUP(Q516,LISTAS!$F$5:$G$1006,2,0))</f>
        <v/>
      </c>
      <c r="S516" s="36" t="str">
        <f t="shared" si="127"/>
        <v/>
      </c>
      <c r="T516" s="25" t="str">
        <f t="shared" si="128"/>
        <v/>
      </c>
      <c r="U516" s="25" t="str">
        <f t="shared" si="130"/>
        <v/>
      </c>
    </row>
    <row r="517" spans="2:21" ht="16.5" x14ac:dyDescent="0.3">
      <c r="B517" s="26"/>
      <c r="C517" s="22" t="str">
        <f>IF(B517="","",VLOOKUP(B517,LISTAS!$F$5:$G$1006,2,0))</f>
        <v/>
      </c>
      <c r="D517" s="35"/>
      <c r="E517" s="35"/>
      <c r="F517" s="35" t="str">
        <f t="shared" si="119"/>
        <v/>
      </c>
      <c r="G517" s="5"/>
      <c r="H517" s="48" t="str">
        <f t="shared" si="129"/>
        <v/>
      </c>
      <c r="I517" s="63" t="str">
        <f t="shared" si="120"/>
        <v/>
      </c>
      <c r="J517" s="63" t="str">
        <f t="shared" si="121"/>
        <v/>
      </c>
      <c r="K517" s="48" t="str">
        <f t="shared" si="122"/>
        <v/>
      </c>
      <c r="L517" s="69" t="str">
        <f t="shared" si="123"/>
        <v/>
      </c>
      <c r="M517" s="67" t="str">
        <f t="shared" si="124"/>
        <v/>
      </c>
      <c r="N517" s="49">
        <v>89</v>
      </c>
      <c r="O517" s="28"/>
      <c r="P517" s="47" t="str">
        <f t="shared" si="125"/>
        <v/>
      </c>
      <c r="Q517" s="24" t="str">
        <f t="shared" si="126"/>
        <v/>
      </c>
      <c r="R517" s="24" t="str">
        <f>IF($L517="","",VLOOKUP(Q517,LISTAS!$F$5:$G$1006,2,0))</f>
        <v/>
      </c>
      <c r="S517" s="36" t="str">
        <f t="shared" si="127"/>
        <v/>
      </c>
      <c r="T517" s="25" t="str">
        <f t="shared" si="128"/>
        <v/>
      </c>
      <c r="U517" s="25" t="str">
        <f t="shared" si="130"/>
        <v/>
      </c>
    </row>
    <row r="518" spans="2:21" ht="16.5" x14ac:dyDescent="0.3">
      <c r="B518" s="26"/>
      <c r="C518" s="22" t="str">
        <f>IF(B518="","",VLOOKUP(B518,LISTAS!$F$5:$G$1006,2,0))</f>
        <v/>
      </c>
      <c r="D518" s="35"/>
      <c r="E518" s="35"/>
      <c r="F518" s="35" t="str">
        <f t="shared" si="119"/>
        <v/>
      </c>
      <c r="G518" s="5"/>
      <c r="H518" s="48" t="str">
        <f t="shared" si="129"/>
        <v/>
      </c>
      <c r="I518" s="63" t="str">
        <f t="shared" si="120"/>
        <v/>
      </c>
      <c r="J518" s="63" t="str">
        <f t="shared" si="121"/>
        <v/>
      </c>
      <c r="K518" s="48" t="str">
        <f t="shared" si="122"/>
        <v/>
      </c>
      <c r="L518" s="69" t="str">
        <f t="shared" si="123"/>
        <v/>
      </c>
      <c r="M518" s="67" t="str">
        <f t="shared" si="124"/>
        <v/>
      </c>
      <c r="N518" s="49">
        <v>90</v>
      </c>
      <c r="O518" s="28"/>
      <c r="P518" s="47" t="str">
        <f t="shared" si="125"/>
        <v/>
      </c>
      <c r="Q518" s="24" t="str">
        <f t="shared" si="126"/>
        <v/>
      </c>
      <c r="R518" s="24" t="str">
        <f>IF($L518="","",VLOOKUP(Q518,LISTAS!$F$5:$G$1006,2,0))</f>
        <v/>
      </c>
      <c r="S518" s="36" t="str">
        <f t="shared" si="127"/>
        <v/>
      </c>
      <c r="T518" s="25" t="str">
        <f t="shared" si="128"/>
        <v/>
      </c>
      <c r="U518" s="25" t="str">
        <f t="shared" si="130"/>
        <v/>
      </c>
    </row>
    <row r="519" spans="2:21" ht="16.5" x14ac:dyDescent="0.3">
      <c r="B519" s="26"/>
      <c r="C519" s="22" t="str">
        <f>IF(B519="","",VLOOKUP(B519,LISTAS!$F$5:$G$1006,2,0))</f>
        <v/>
      </c>
      <c r="D519" s="35"/>
      <c r="E519" s="35"/>
      <c r="F519" s="35" t="str">
        <f t="shared" si="119"/>
        <v/>
      </c>
      <c r="G519" s="5"/>
      <c r="H519" s="48" t="str">
        <f t="shared" si="129"/>
        <v/>
      </c>
      <c r="I519" s="63" t="str">
        <f t="shared" si="120"/>
        <v/>
      </c>
      <c r="J519" s="63" t="str">
        <f t="shared" si="121"/>
        <v/>
      </c>
      <c r="K519" s="48" t="str">
        <f t="shared" si="122"/>
        <v/>
      </c>
      <c r="L519" s="69" t="str">
        <f t="shared" si="123"/>
        <v/>
      </c>
      <c r="M519" s="67" t="str">
        <f t="shared" si="124"/>
        <v/>
      </c>
      <c r="N519" s="49">
        <v>91</v>
      </c>
      <c r="O519" s="28"/>
      <c r="P519" s="47" t="str">
        <f t="shared" si="125"/>
        <v/>
      </c>
      <c r="Q519" s="24" t="str">
        <f t="shared" si="126"/>
        <v/>
      </c>
      <c r="R519" s="24" t="str">
        <f>IF($L519="","",VLOOKUP(Q519,LISTAS!$F$5:$G$1006,2,0))</f>
        <v/>
      </c>
      <c r="S519" s="36" t="str">
        <f t="shared" si="127"/>
        <v/>
      </c>
      <c r="T519" s="25" t="str">
        <f t="shared" si="128"/>
        <v/>
      </c>
      <c r="U519" s="25" t="str">
        <f t="shared" si="130"/>
        <v/>
      </c>
    </row>
    <row r="520" spans="2:21" ht="16.5" x14ac:dyDescent="0.3">
      <c r="B520" s="26"/>
      <c r="C520" s="22" t="str">
        <f>IF(B520="","",VLOOKUP(B520,LISTAS!$F$5:$G$1006,2,0))</f>
        <v/>
      </c>
      <c r="D520" s="35"/>
      <c r="E520" s="35"/>
      <c r="F520" s="35" t="str">
        <f t="shared" si="119"/>
        <v/>
      </c>
      <c r="G520" s="5"/>
      <c r="H520" s="48" t="str">
        <f t="shared" si="129"/>
        <v/>
      </c>
      <c r="I520" s="63" t="str">
        <f t="shared" si="120"/>
        <v/>
      </c>
      <c r="J520" s="63" t="str">
        <f t="shared" si="121"/>
        <v/>
      </c>
      <c r="K520" s="48" t="str">
        <f t="shared" si="122"/>
        <v/>
      </c>
      <c r="L520" s="69" t="str">
        <f t="shared" si="123"/>
        <v/>
      </c>
      <c r="M520" s="67" t="str">
        <f t="shared" si="124"/>
        <v/>
      </c>
      <c r="N520" s="49">
        <v>92</v>
      </c>
      <c r="O520" s="28"/>
      <c r="P520" s="47" t="str">
        <f t="shared" si="125"/>
        <v/>
      </c>
      <c r="Q520" s="24" t="str">
        <f t="shared" si="126"/>
        <v/>
      </c>
      <c r="R520" s="24" t="str">
        <f>IF($L520="","",VLOOKUP(Q520,LISTAS!$F$5:$G$1006,2,0))</f>
        <v/>
      </c>
      <c r="S520" s="36" t="str">
        <f t="shared" si="127"/>
        <v/>
      </c>
      <c r="T520" s="25" t="str">
        <f t="shared" si="128"/>
        <v/>
      </c>
      <c r="U520" s="25" t="str">
        <f t="shared" si="130"/>
        <v/>
      </c>
    </row>
    <row r="521" spans="2:21" ht="16.5" x14ac:dyDescent="0.3">
      <c r="B521" s="26"/>
      <c r="C521" s="22" t="str">
        <f>IF(B521="","",VLOOKUP(B521,LISTAS!$F$5:$G$1006,2,0))</f>
        <v/>
      </c>
      <c r="D521" s="35"/>
      <c r="E521" s="35"/>
      <c r="F521" s="35" t="str">
        <f t="shared" si="119"/>
        <v/>
      </c>
      <c r="G521" s="5"/>
      <c r="H521" s="48" t="str">
        <f t="shared" si="129"/>
        <v/>
      </c>
      <c r="I521" s="63" t="str">
        <f t="shared" si="120"/>
        <v/>
      </c>
      <c r="J521" s="63" t="str">
        <f t="shared" si="121"/>
        <v/>
      </c>
      <c r="K521" s="48" t="str">
        <f t="shared" si="122"/>
        <v/>
      </c>
      <c r="L521" s="69" t="str">
        <f t="shared" si="123"/>
        <v/>
      </c>
      <c r="M521" s="67" t="str">
        <f t="shared" si="124"/>
        <v/>
      </c>
      <c r="N521" s="49">
        <v>93</v>
      </c>
      <c r="O521" s="28"/>
      <c r="P521" s="47" t="str">
        <f t="shared" si="125"/>
        <v/>
      </c>
      <c r="Q521" s="24" t="str">
        <f t="shared" si="126"/>
        <v/>
      </c>
      <c r="R521" s="24" t="str">
        <f>IF($L521="","",VLOOKUP(Q521,LISTAS!$F$5:$G$1006,2,0))</f>
        <v/>
      </c>
      <c r="S521" s="36" t="str">
        <f t="shared" si="127"/>
        <v/>
      </c>
      <c r="T521" s="25" t="str">
        <f t="shared" si="128"/>
        <v/>
      </c>
      <c r="U521" s="25" t="str">
        <f t="shared" si="130"/>
        <v/>
      </c>
    </row>
    <row r="522" spans="2:21" ht="16.5" x14ac:dyDescent="0.3">
      <c r="B522" s="26"/>
      <c r="C522" s="22" t="str">
        <f>IF(B522="","",VLOOKUP(B522,LISTAS!$F$5:$G$1006,2,0))</f>
        <v/>
      </c>
      <c r="D522" s="35"/>
      <c r="E522" s="35"/>
      <c r="F522" s="35" t="str">
        <f t="shared" si="119"/>
        <v/>
      </c>
      <c r="G522" s="5"/>
      <c r="H522" s="48" t="str">
        <f t="shared" si="129"/>
        <v/>
      </c>
      <c r="I522" s="63" t="str">
        <f t="shared" si="120"/>
        <v/>
      </c>
      <c r="J522" s="63" t="str">
        <f t="shared" si="121"/>
        <v/>
      </c>
      <c r="K522" s="48" t="str">
        <f t="shared" si="122"/>
        <v/>
      </c>
      <c r="L522" s="69" t="str">
        <f t="shared" si="123"/>
        <v/>
      </c>
      <c r="M522" s="67" t="str">
        <f t="shared" si="124"/>
        <v/>
      </c>
      <c r="N522" s="49">
        <v>94</v>
      </c>
      <c r="O522" s="28"/>
      <c r="P522" s="47" t="str">
        <f t="shared" si="125"/>
        <v/>
      </c>
      <c r="Q522" s="24" t="str">
        <f t="shared" si="126"/>
        <v/>
      </c>
      <c r="R522" s="24" t="str">
        <f>IF($L522="","",VLOOKUP(Q522,LISTAS!$F$5:$G$1006,2,0))</f>
        <v/>
      </c>
      <c r="S522" s="36" t="str">
        <f t="shared" si="127"/>
        <v/>
      </c>
      <c r="T522" s="25" t="str">
        <f t="shared" si="128"/>
        <v/>
      </c>
      <c r="U522" s="25" t="str">
        <f t="shared" si="130"/>
        <v/>
      </c>
    </row>
    <row r="523" spans="2:21" ht="16.5" x14ac:dyDescent="0.3">
      <c r="B523" s="26"/>
      <c r="C523" s="22" t="str">
        <f>IF(B523="","",VLOOKUP(B523,LISTAS!$F$5:$G$1006,2,0))</f>
        <v/>
      </c>
      <c r="D523" s="35"/>
      <c r="E523" s="35"/>
      <c r="F523" s="35" t="str">
        <f t="shared" si="119"/>
        <v/>
      </c>
      <c r="G523" s="5"/>
      <c r="H523" s="48" t="str">
        <f t="shared" si="129"/>
        <v/>
      </c>
      <c r="I523" s="63" t="str">
        <f t="shared" si="120"/>
        <v/>
      </c>
      <c r="J523" s="63" t="str">
        <f t="shared" si="121"/>
        <v/>
      </c>
      <c r="K523" s="48" t="str">
        <f t="shared" si="122"/>
        <v/>
      </c>
      <c r="L523" s="69" t="str">
        <f t="shared" si="123"/>
        <v/>
      </c>
      <c r="M523" s="67" t="str">
        <f t="shared" si="124"/>
        <v/>
      </c>
      <c r="N523" s="49">
        <v>95</v>
      </c>
      <c r="O523" s="28"/>
      <c r="P523" s="47" t="str">
        <f t="shared" si="125"/>
        <v/>
      </c>
      <c r="Q523" s="24" t="str">
        <f t="shared" si="126"/>
        <v/>
      </c>
      <c r="R523" s="24" t="str">
        <f>IF($L523="","",VLOOKUP(Q523,LISTAS!$F$5:$G$1006,2,0))</f>
        <v/>
      </c>
      <c r="S523" s="36" t="str">
        <f t="shared" si="127"/>
        <v/>
      </c>
      <c r="T523" s="25" t="str">
        <f t="shared" si="128"/>
        <v/>
      </c>
      <c r="U523" s="25" t="str">
        <f t="shared" si="130"/>
        <v/>
      </c>
    </row>
    <row r="524" spans="2:21" ht="16.5" x14ac:dyDescent="0.3">
      <c r="B524" s="26"/>
      <c r="C524" s="22" t="str">
        <f>IF(B524="","",VLOOKUP(B524,LISTAS!$F$5:$G$1006,2,0))</f>
        <v/>
      </c>
      <c r="D524" s="35"/>
      <c r="E524" s="35"/>
      <c r="F524" s="35" t="str">
        <f t="shared" si="119"/>
        <v/>
      </c>
      <c r="G524" s="5"/>
      <c r="H524" s="48" t="str">
        <f t="shared" si="129"/>
        <v/>
      </c>
      <c r="I524" s="63" t="str">
        <f t="shared" si="120"/>
        <v/>
      </c>
      <c r="J524" s="63" t="str">
        <f t="shared" si="121"/>
        <v/>
      </c>
      <c r="K524" s="48" t="str">
        <f t="shared" si="122"/>
        <v/>
      </c>
      <c r="L524" s="69" t="str">
        <f t="shared" si="123"/>
        <v/>
      </c>
      <c r="M524" s="67" t="str">
        <f t="shared" si="124"/>
        <v/>
      </c>
      <c r="N524" s="49">
        <v>96</v>
      </c>
      <c r="O524" s="28"/>
      <c r="P524" s="47" t="str">
        <f t="shared" si="125"/>
        <v/>
      </c>
      <c r="Q524" s="24" t="str">
        <f t="shared" si="126"/>
        <v/>
      </c>
      <c r="R524" s="24" t="str">
        <f>IF($L524="","",VLOOKUP(Q524,LISTAS!$F$5:$G$1006,2,0))</f>
        <v/>
      </c>
      <c r="S524" s="36" t="str">
        <f t="shared" si="127"/>
        <v/>
      </c>
      <c r="T524" s="25" t="str">
        <f t="shared" si="128"/>
        <v/>
      </c>
      <c r="U524" s="25" t="str">
        <f t="shared" si="130"/>
        <v/>
      </c>
    </row>
    <row r="525" spans="2:21" ht="16.5" x14ac:dyDescent="0.3">
      <c r="B525" s="26"/>
      <c r="C525" s="22" t="str">
        <f>IF(B525="","",VLOOKUP(B525,LISTAS!$F$5:$G$1006,2,0))</f>
        <v/>
      </c>
      <c r="D525" s="35"/>
      <c r="E525" s="35"/>
      <c r="F525" s="35" t="str">
        <f t="shared" si="119"/>
        <v/>
      </c>
      <c r="G525" s="5"/>
      <c r="H525" s="48" t="str">
        <f t="shared" si="129"/>
        <v/>
      </c>
      <c r="I525" s="63" t="str">
        <f t="shared" si="120"/>
        <v/>
      </c>
      <c r="J525" s="63" t="str">
        <f t="shared" si="121"/>
        <v/>
      </c>
      <c r="K525" s="48" t="str">
        <f t="shared" si="122"/>
        <v/>
      </c>
      <c r="L525" s="69" t="str">
        <f t="shared" si="123"/>
        <v/>
      </c>
      <c r="M525" s="67" t="str">
        <f t="shared" ref="M525:M528" si="131">IF(L525="","",LARGE($L$429:$L$528,N525))</f>
        <v/>
      </c>
      <c r="N525" s="49">
        <v>97</v>
      </c>
      <c r="O525" s="28"/>
      <c r="P525" s="47" t="str">
        <f t="shared" si="125"/>
        <v/>
      </c>
      <c r="Q525" s="24" t="str">
        <f t="shared" si="126"/>
        <v/>
      </c>
      <c r="R525" s="24" t="str">
        <f>IF($L525="","",VLOOKUP(Q525,LISTAS!$F$5:$G$1006,2,0))</f>
        <v/>
      </c>
      <c r="S525" s="36" t="str">
        <f t="shared" si="127"/>
        <v/>
      </c>
      <c r="T525" s="25" t="str">
        <f t="shared" ref="T525:T528" si="132">IF($P525="","",IF(S525=$U$5,"",IF($P525=1,400,IF($P525=2,340,IF($P525=3,300,IF($P525=4,280,IF($P525=5,270,IF($P525=6,260,IF($P525=7,250,IF($P525=8,240,IF($P525=9,200,IF($P525=10,200,IF($P525=11,200,IF($P525=12,200,IF($P525=13,200,IF($P525=14,200,IF($P525=15,200,IF($P525=16,200,IF($P525&gt;16,"","")))))))))))))))))))</f>
        <v/>
      </c>
      <c r="U525" s="25" t="str">
        <f t="shared" si="130"/>
        <v/>
      </c>
    </row>
    <row r="526" spans="2:21" ht="16.5" x14ac:dyDescent="0.3">
      <c r="B526" s="26"/>
      <c r="C526" s="22" t="str">
        <f>IF(B526="","",VLOOKUP(B526,LISTAS!$F$5:$G$1006,2,0))</f>
        <v/>
      </c>
      <c r="D526" s="35"/>
      <c r="E526" s="35"/>
      <c r="F526" s="35" t="str">
        <f t="shared" si="119"/>
        <v/>
      </c>
      <c r="G526" s="5"/>
      <c r="H526" s="48" t="str">
        <f t="shared" si="129"/>
        <v/>
      </c>
      <c r="I526" s="63" t="str">
        <f t="shared" si="120"/>
        <v/>
      </c>
      <c r="J526" s="63" t="str">
        <f t="shared" si="121"/>
        <v/>
      </c>
      <c r="K526" s="48" t="str">
        <f t="shared" si="122"/>
        <v/>
      </c>
      <c r="L526" s="69" t="str">
        <f t="shared" si="123"/>
        <v/>
      </c>
      <c r="M526" s="67" t="str">
        <f t="shared" si="131"/>
        <v/>
      </c>
      <c r="N526" s="49">
        <v>98</v>
      </c>
      <c r="O526" s="28"/>
      <c r="P526" s="47" t="str">
        <f t="shared" si="125"/>
        <v/>
      </c>
      <c r="Q526" s="24" t="str">
        <f t="shared" si="126"/>
        <v/>
      </c>
      <c r="R526" s="24" t="str">
        <f>IF($L526="","",VLOOKUP(Q526,LISTAS!$F$5:$G$1006,2,0))</f>
        <v/>
      </c>
      <c r="S526" s="36" t="str">
        <f t="shared" si="127"/>
        <v/>
      </c>
      <c r="T526" s="25" t="str">
        <f t="shared" si="132"/>
        <v/>
      </c>
      <c r="U526" s="25" t="str">
        <f t="shared" si="130"/>
        <v/>
      </c>
    </row>
    <row r="527" spans="2:21" ht="16.5" x14ac:dyDescent="0.3">
      <c r="B527" s="26"/>
      <c r="C527" s="22" t="str">
        <f>IF(B527="","",VLOOKUP(B527,LISTAS!$F$5:$G$1006,2,0))</f>
        <v/>
      </c>
      <c r="D527" s="35"/>
      <c r="E527" s="35"/>
      <c r="F527" s="35" t="str">
        <f t="shared" si="119"/>
        <v/>
      </c>
      <c r="G527" s="5"/>
      <c r="H527" s="48" t="str">
        <f t="shared" si="129"/>
        <v/>
      </c>
      <c r="I527" s="63" t="str">
        <f t="shared" si="120"/>
        <v/>
      </c>
      <c r="J527" s="63" t="str">
        <f t="shared" si="121"/>
        <v/>
      </c>
      <c r="K527" s="48" t="str">
        <f t="shared" si="122"/>
        <v/>
      </c>
      <c r="L527" s="69" t="str">
        <f t="shared" si="123"/>
        <v/>
      </c>
      <c r="M527" s="67" t="str">
        <f t="shared" si="131"/>
        <v/>
      </c>
      <c r="N527" s="49">
        <v>99</v>
      </c>
      <c r="O527" s="28"/>
      <c r="P527" s="47" t="str">
        <f t="shared" si="125"/>
        <v/>
      </c>
      <c r="Q527" s="24" t="str">
        <f t="shared" si="126"/>
        <v/>
      </c>
      <c r="R527" s="24" t="str">
        <f>IF($L527="","",VLOOKUP(Q527,LISTAS!$F$5:$G$1006,2,0))</f>
        <v/>
      </c>
      <c r="S527" s="36" t="str">
        <f t="shared" si="127"/>
        <v/>
      </c>
      <c r="T527" s="25" t="str">
        <f t="shared" si="132"/>
        <v/>
      </c>
      <c r="U527" s="25" t="str">
        <f t="shared" si="130"/>
        <v/>
      </c>
    </row>
    <row r="528" spans="2:21" ht="16.5" x14ac:dyDescent="0.3">
      <c r="B528" s="26"/>
      <c r="C528" s="22" t="str">
        <f>IF(B528="","",VLOOKUP(B528,LISTAS!$F$5:$G$1006,2,0))</f>
        <v/>
      </c>
      <c r="D528" s="35"/>
      <c r="E528" s="35"/>
      <c r="F528" s="35" t="str">
        <f t="shared" si="119"/>
        <v/>
      </c>
      <c r="G528" s="5"/>
      <c r="H528" s="48" t="str">
        <f t="shared" si="129"/>
        <v/>
      </c>
      <c r="I528" s="63" t="str">
        <f t="shared" si="120"/>
        <v/>
      </c>
      <c r="J528" s="63" t="str">
        <f t="shared" si="121"/>
        <v/>
      </c>
      <c r="K528" s="48" t="str">
        <f t="shared" si="122"/>
        <v/>
      </c>
      <c r="L528" s="69" t="str">
        <f t="shared" si="123"/>
        <v/>
      </c>
      <c r="M528" s="67" t="str">
        <f t="shared" si="131"/>
        <v/>
      </c>
      <c r="N528" s="49">
        <v>100</v>
      </c>
      <c r="O528" s="28"/>
      <c r="P528" s="47" t="str">
        <f t="shared" si="125"/>
        <v/>
      </c>
      <c r="Q528" s="24" t="str">
        <f t="shared" si="126"/>
        <v/>
      </c>
      <c r="R528" s="24" t="str">
        <f>IF($L528="","",VLOOKUP(Q528,LISTAS!$F$5:$G$1006,2,0))</f>
        <v/>
      </c>
      <c r="S528" s="36" t="str">
        <f t="shared" si="127"/>
        <v/>
      </c>
      <c r="T528" s="25" t="str">
        <f t="shared" si="132"/>
        <v/>
      </c>
      <c r="U528" s="25" t="str">
        <f t="shared" si="130"/>
        <v/>
      </c>
    </row>
    <row r="530" spans="2:21" ht="15" x14ac:dyDescent="0.25">
      <c r="B530" s="146" t="s">
        <v>865</v>
      </c>
      <c r="C530" s="147"/>
      <c r="D530" s="147"/>
      <c r="E530" s="147"/>
      <c r="F530" s="147"/>
      <c r="G530" s="147"/>
      <c r="H530" s="147"/>
      <c r="I530" s="147"/>
      <c r="J530" s="147"/>
      <c r="K530" s="147"/>
      <c r="L530" s="147"/>
      <c r="M530" s="147"/>
      <c r="N530" s="147"/>
      <c r="O530" s="147"/>
      <c r="P530" s="147"/>
      <c r="Q530" s="147"/>
      <c r="R530" s="147"/>
      <c r="S530" s="147"/>
      <c r="T530" s="147"/>
      <c r="U530" s="148"/>
    </row>
    <row r="531" spans="2:21" ht="15" x14ac:dyDescent="0.25">
      <c r="B531" s="149" t="s">
        <v>21</v>
      </c>
      <c r="C531" s="150"/>
      <c r="D531" s="150"/>
      <c r="E531" s="150"/>
      <c r="F531" s="151"/>
      <c r="H531" s="11"/>
      <c r="I531" s="61"/>
      <c r="J531" s="61"/>
      <c r="K531" s="12"/>
      <c r="L531" s="13"/>
      <c r="M531" s="65"/>
      <c r="N531" s="12"/>
      <c r="O531" s="14"/>
      <c r="P531" s="152" t="s">
        <v>14</v>
      </c>
      <c r="Q531" s="153"/>
      <c r="R531" s="153"/>
      <c r="S531" s="153"/>
      <c r="T531" s="153"/>
      <c r="U531" s="154"/>
    </row>
    <row r="532" spans="2:21" ht="28.5" x14ac:dyDescent="0.25">
      <c r="B532" s="16" t="s">
        <v>15</v>
      </c>
      <c r="C532" s="16" t="s">
        <v>1</v>
      </c>
      <c r="D532" s="16" t="s">
        <v>26</v>
      </c>
      <c r="E532" s="16" t="s">
        <v>27</v>
      </c>
      <c r="F532" s="16" t="s">
        <v>3</v>
      </c>
      <c r="G532" s="17"/>
      <c r="H532" s="18"/>
      <c r="I532" s="62"/>
      <c r="J532" s="62"/>
      <c r="K532" s="19"/>
      <c r="L532" s="20"/>
      <c r="M532" s="66"/>
      <c r="N532" s="19"/>
      <c r="O532" s="18"/>
      <c r="P532" s="21" t="s">
        <v>4</v>
      </c>
      <c r="Q532" s="29" t="s">
        <v>15</v>
      </c>
      <c r="R532" s="29" t="s">
        <v>1</v>
      </c>
      <c r="S532" s="29" t="s">
        <v>3</v>
      </c>
      <c r="T532" s="21" t="s">
        <v>16</v>
      </c>
      <c r="U532" s="21" t="s">
        <v>17</v>
      </c>
    </row>
    <row r="533" spans="2:21" x14ac:dyDescent="0.25">
      <c r="B533" s="26" t="s">
        <v>499</v>
      </c>
      <c r="C533" s="22" t="str">
        <f>IF(B533="","",VLOOKUP(B533,LISTAS!$F$5:$G$1006,2,0))</f>
        <v>LICEU JARDIM</v>
      </c>
      <c r="D533" s="35">
        <v>18.100000000000001</v>
      </c>
      <c r="E533" s="35">
        <v>14.9</v>
      </c>
      <c r="F533" s="35">
        <f t="shared" ref="F533:F562" si="133">IF(D533="",IF(E533="","",SUM(D533:E533)),SUM(D533:E533))</f>
        <v>33</v>
      </c>
      <c r="G533" s="5"/>
      <c r="H533" s="48">
        <f>IF(F533="","",F533+(ROW(F533)/1000))</f>
        <v>33.533000000000001</v>
      </c>
      <c r="I533" s="63" t="str">
        <f t="shared" ref="I533:I596" si="134">IF($L533="","",IF(B533="","",B533))</f>
        <v>ELISA OMENA GOMES</v>
      </c>
      <c r="J533" s="63" t="str">
        <f t="shared" ref="J533:J596" si="135">IF($L533="","",IF(C533="","",C533))</f>
        <v>LICEU JARDIM</v>
      </c>
      <c r="K533" s="48">
        <f t="shared" ref="K533:K596" si="136">IF($L533="","",F533)</f>
        <v>33</v>
      </c>
      <c r="L533" s="69">
        <f t="shared" ref="L533:L596" si="137">H533</f>
        <v>33.533000000000001</v>
      </c>
      <c r="M533" s="67">
        <f t="shared" ref="M533:M596" si="138">IF(L533="","",LARGE($L$429:$L$528,N533))</f>
        <v>30.828999999999997</v>
      </c>
      <c r="N533" s="49">
        <v>1</v>
      </c>
      <c r="O533" s="23"/>
      <c r="P533" s="47">
        <v>1</v>
      </c>
      <c r="Q533" s="24" t="s">
        <v>499</v>
      </c>
      <c r="R533" s="24" t="s">
        <v>460</v>
      </c>
      <c r="S533" s="36">
        <v>33</v>
      </c>
      <c r="T533" s="25">
        <f t="shared" ref="T533" si="139">IF($P533="","",IF(S533=$U$5,"",IF($P533=1,400,IF($P533=2,340,IF($P533=3,300,IF($P533=4,280,IF($P533=5,270,IF($P533=6,260,IF($P533=7,250,IF($P533=8,240,IF($P533=9,200,IF($P533=10,200,IF($P533=11,200,IF($P533=12,200,IF($P533=13,200,IF($P533=14,200,IF($P533=15,200,IF($P533=16,200,IF($P533&gt;16,"","")))))))))))))))))))</f>
        <v>400</v>
      </c>
      <c r="U533" s="25">
        <f>IF(P533="","",IF($S$5="NÃO","",IF(S533=$U$5,"",IF(P533=1,400,IF(P533=2,340,IF(P533=3,300,IF(P533=4,280,IF(P533=5,270,IF(P533=6,260,IF(P533=7,250,IF(P533=8,240,IF(P533=9,200,IF(P533=10,200,IF(P533=11,200,IF(P533=12,200,IF(P533=13,200,IF(P533=14,200,IF(P533=15,200,IF(P533=16,200,IF(P533&gt;16,"",""))))))))))))))))))))</f>
        <v>400</v>
      </c>
    </row>
    <row r="534" spans="2:21" ht="16.5" x14ac:dyDescent="0.25">
      <c r="B534" s="26" t="s">
        <v>323</v>
      </c>
      <c r="C534" s="22" t="str">
        <f>IF(B534="","",VLOOKUP(B534,LISTAS!$F$5:$G$1006,2,0))</f>
        <v>COLÉGIO ARBOS - UNIDADE SANTO ANDRÉ</v>
      </c>
      <c r="D534" s="35">
        <v>18</v>
      </c>
      <c r="E534" s="35">
        <v>14.9</v>
      </c>
      <c r="F534" s="35">
        <f t="shared" si="133"/>
        <v>32.9</v>
      </c>
      <c r="G534" s="5"/>
      <c r="H534" s="48">
        <f t="shared" ref="H534:H597" si="140">IF(F534="","",F534+(ROW(F534)/1000))</f>
        <v>33.433999999999997</v>
      </c>
      <c r="I534" s="63" t="str">
        <f t="shared" si="134"/>
        <v>RAÍSSA YUMI ACAQUI</v>
      </c>
      <c r="J534" s="63" t="str">
        <f t="shared" si="135"/>
        <v>COLÉGIO ARBOS - UNIDADE SANTO ANDRÉ</v>
      </c>
      <c r="K534" s="48">
        <f t="shared" si="136"/>
        <v>32.9</v>
      </c>
      <c r="L534" s="69">
        <f t="shared" si="137"/>
        <v>33.433999999999997</v>
      </c>
      <c r="M534" s="67" t="e">
        <f t="shared" si="138"/>
        <v>#NUM!</v>
      </c>
      <c r="N534" s="49">
        <v>2</v>
      </c>
      <c r="O534" s="27"/>
      <c r="P534" s="47">
        <v>2</v>
      </c>
      <c r="Q534" s="24" t="s">
        <v>323</v>
      </c>
      <c r="R534" s="24" t="s">
        <v>453</v>
      </c>
      <c r="S534" s="36">
        <v>32.9</v>
      </c>
      <c r="T534" s="25">
        <f t="shared" ref="T534:T596" si="141">IF($P534="","",IF(S534=$U$5,"",IF($P534=1,400,IF($P534=2,340,IF($P534=3,300,IF($P534=4,280,IF($P534=5,270,IF($P534=6,260,IF($P534=7,250,IF($P534=8,240,IF($P534=9,200,IF($P534=10,200,IF($P534=11,200,IF($P534=12,200,IF($P534=13,200,IF($P534=14,200,IF($P534=15,200,IF($P534=16,200,IF($P534&gt;16,"","")))))))))))))))))))</f>
        <v>340</v>
      </c>
      <c r="U534" s="25">
        <f t="shared" ref="U534:U597" si="142">IF(P534="","",IF($S$5="NÃO","",IF(S534=$U$5,"",IF(P534=1,400,IF(P534=2,340,IF(P534=3,300,IF(P534=4,280,IF(P534=5,270,IF(P534=6,260,IF(P534=7,250,IF(P534=8,240,IF(P534=9,200,IF(P534=10,200,IF(P534=11,200,IF(P534=12,200,IF(P534=13,200,IF(P534=14,200,IF(P534=15,200,IF(P534=16,200,IF(P534&gt;16,"",""))))))))))))))))))))</f>
        <v>340</v>
      </c>
    </row>
    <row r="535" spans="2:21" ht="16.5" x14ac:dyDescent="0.3">
      <c r="B535" s="26" t="s">
        <v>560</v>
      </c>
      <c r="C535" s="22" t="str">
        <f>IF(B535="","",VLOOKUP(B535,LISTAS!$F$5:$G$1006,2,0))</f>
        <v>LICEU JARDIM</v>
      </c>
      <c r="D535" s="35">
        <v>17.7</v>
      </c>
      <c r="E535" s="35">
        <v>15</v>
      </c>
      <c r="F535" s="35">
        <f t="shared" si="133"/>
        <v>32.700000000000003</v>
      </c>
      <c r="G535" s="5"/>
      <c r="H535" s="48">
        <f t="shared" si="140"/>
        <v>33.234999999999999</v>
      </c>
      <c r="I535" s="63" t="str">
        <f t="shared" si="134"/>
        <v>MANUELA MACHADO DE OLIVEIRA</v>
      </c>
      <c r="J535" s="63" t="str">
        <f t="shared" si="135"/>
        <v>LICEU JARDIM</v>
      </c>
      <c r="K535" s="48">
        <f t="shared" si="136"/>
        <v>32.700000000000003</v>
      </c>
      <c r="L535" s="69">
        <f t="shared" si="137"/>
        <v>33.234999999999999</v>
      </c>
      <c r="M535" s="67" t="e">
        <f t="shared" si="138"/>
        <v>#NUM!</v>
      </c>
      <c r="N535" s="49">
        <v>3</v>
      </c>
      <c r="O535" s="28"/>
      <c r="P535" s="47">
        <v>3</v>
      </c>
      <c r="Q535" s="24" t="s">
        <v>560</v>
      </c>
      <c r="R535" s="24" t="s">
        <v>460</v>
      </c>
      <c r="S535" s="36">
        <v>32.700000000000003</v>
      </c>
      <c r="T535" s="25">
        <f t="shared" si="141"/>
        <v>300</v>
      </c>
      <c r="U535" s="25">
        <f t="shared" si="142"/>
        <v>300</v>
      </c>
    </row>
    <row r="536" spans="2:21" ht="16.5" x14ac:dyDescent="0.3">
      <c r="B536" s="26" t="s">
        <v>594</v>
      </c>
      <c r="C536" s="22" t="str">
        <f>IF(B536="","",VLOOKUP(B536,LISTAS!$F$5:$G$1006,2,0))</f>
        <v>LICEU JARDIM</v>
      </c>
      <c r="D536" s="35">
        <v>17.8</v>
      </c>
      <c r="E536" s="35">
        <v>14.9</v>
      </c>
      <c r="F536" s="35">
        <f t="shared" si="133"/>
        <v>32.700000000000003</v>
      </c>
      <c r="G536" s="5"/>
      <c r="H536" s="48">
        <f t="shared" si="140"/>
        <v>33.236000000000004</v>
      </c>
      <c r="I536" s="63" t="str">
        <f t="shared" si="134"/>
        <v>ROSA ANTONITSCH VIDO</v>
      </c>
      <c r="J536" s="63" t="str">
        <f t="shared" si="135"/>
        <v>LICEU JARDIM</v>
      </c>
      <c r="K536" s="48">
        <f t="shared" si="136"/>
        <v>32.700000000000003</v>
      </c>
      <c r="L536" s="69">
        <f t="shared" si="137"/>
        <v>33.236000000000004</v>
      </c>
      <c r="M536" s="67" t="e">
        <f t="shared" si="138"/>
        <v>#NUM!</v>
      </c>
      <c r="N536" s="49">
        <v>4</v>
      </c>
      <c r="O536" s="28"/>
      <c r="P536" s="47">
        <v>3</v>
      </c>
      <c r="Q536" s="24" t="s">
        <v>594</v>
      </c>
      <c r="R536" s="24" t="s">
        <v>460</v>
      </c>
      <c r="S536" s="36">
        <v>32.700000000000003</v>
      </c>
      <c r="T536" s="25">
        <f t="shared" si="141"/>
        <v>300</v>
      </c>
      <c r="U536" s="25">
        <f t="shared" si="142"/>
        <v>300</v>
      </c>
    </row>
    <row r="537" spans="2:21" ht="16.5" x14ac:dyDescent="0.3">
      <c r="B537" s="26" t="s">
        <v>589</v>
      </c>
      <c r="C537" s="22" t="str">
        <f>IF(B537="","",VLOOKUP(B537,LISTAS!$F$5:$G$1006,2,0))</f>
        <v>LICEU JARDIM</v>
      </c>
      <c r="D537" s="35">
        <v>17.5</v>
      </c>
      <c r="E537" s="35">
        <v>15.1</v>
      </c>
      <c r="F537" s="35">
        <f t="shared" si="133"/>
        <v>32.6</v>
      </c>
      <c r="G537" s="5"/>
      <c r="H537" s="48">
        <f t="shared" si="140"/>
        <v>33.137</v>
      </c>
      <c r="I537" s="63" t="str">
        <f t="shared" si="134"/>
        <v>RAFAELLA RODRIGUES SARGENTO PERRELLA</v>
      </c>
      <c r="J537" s="63" t="str">
        <f t="shared" si="135"/>
        <v>LICEU JARDIM</v>
      </c>
      <c r="K537" s="48">
        <f t="shared" si="136"/>
        <v>32.6</v>
      </c>
      <c r="L537" s="69">
        <f t="shared" si="137"/>
        <v>33.137</v>
      </c>
      <c r="M537" s="67" t="e">
        <f t="shared" si="138"/>
        <v>#NUM!</v>
      </c>
      <c r="N537" s="49">
        <v>5</v>
      </c>
      <c r="O537" s="28"/>
      <c r="P537" s="47">
        <v>5</v>
      </c>
      <c r="Q537" s="24" t="s">
        <v>589</v>
      </c>
      <c r="R537" s="24" t="s">
        <v>460</v>
      </c>
      <c r="S537" s="36">
        <v>32.6</v>
      </c>
      <c r="T537" s="25">
        <f t="shared" si="141"/>
        <v>270</v>
      </c>
      <c r="U537" s="25">
        <f t="shared" si="142"/>
        <v>270</v>
      </c>
    </row>
    <row r="538" spans="2:21" ht="16.5" x14ac:dyDescent="0.3">
      <c r="B538" s="26" t="s">
        <v>324</v>
      </c>
      <c r="C538" s="22" t="str">
        <f>IF(B538="","",VLOOKUP(B538,LISTAS!$F$5:$G$1006,2,0))</f>
        <v>EXTERNATO RIO BRANCO</v>
      </c>
      <c r="D538" s="35">
        <v>17.5</v>
      </c>
      <c r="E538" s="35">
        <v>14.8</v>
      </c>
      <c r="F538" s="35">
        <f t="shared" si="133"/>
        <v>32.299999999999997</v>
      </c>
      <c r="G538" s="5"/>
      <c r="H538" s="48">
        <f t="shared" si="140"/>
        <v>32.837999999999994</v>
      </c>
      <c r="I538" s="63" t="str">
        <f t="shared" si="134"/>
        <v>LETÍCIA BITTENCOURT</v>
      </c>
      <c r="J538" s="63" t="str">
        <f t="shared" si="135"/>
        <v>EXTERNATO RIO BRANCO</v>
      </c>
      <c r="K538" s="48">
        <f t="shared" si="136"/>
        <v>32.299999999999997</v>
      </c>
      <c r="L538" s="69">
        <f t="shared" si="137"/>
        <v>32.837999999999994</v>
      </c>
      <c r="M538" s="67" t="e">
        <f t="shared" si="138"/>
        <v>#NUM!</v>
      </c>
      <c r="N538" s="49">
        <v>6</v>
      </c>
      <c r="O538" s="28"/>
      <c r="P538" s="47">
        <v>6</v>
      </c>
      <c r="Q538" s="24" t="s">
        <v>324</v>
      </c>
      <c r="R538" s="24" t="s">
        <v>454</v>
      </c>
      <c r="S538" s="36">
        <v>32.299999999999997</v>
      </c>
      <c r="T538" s="25">
        <f t="shared" si="141"/>
        <v>260</v>
      </c>
      <c r="U538" s="25">
        <f t="shared" si="142"/>
        <v>260</v>
      </c>
    </row>
    <row r="539" spans="2:21" ht="16.5" x14ac:dyDescent="0.3">
      <c r="B539" s="26" t="s">
        <v>627</v>
      </c>
      <c r="C539" s="22" t="str">
        <f>IF(B539="","",VLOOKUP(B539,LISTAS!$F$5:$G$1006,2,0))</f>
        <v>LICEU JARDIM</v>
      </c>
      <c r="D539" s="35">
        <v>17.399999999999999</v>
      </c>
      <c r="E539" s="35">
        <v>14.9</v>
      </c>
      <c r="F539" s="35">
        <f t="shared" si="133"/>
        <v>32.299999999999997</v>
      </c>
      <c r="G539" s="5"/>
      <c r="H539" s="48">
        <f t="shared" si="140"/>
        <v>32.838999999999999</v>
      </c>
      <c r="I539" s="63" t="str">
        <f t="shared" si="134"/>
        <v>MARINA TURTA MIAN</v>
      </c>
      <c r="J539" s="63" t="str">
        <f t="shared" si="135"/>
        <v>LICEU JARDIM</v>
      </c>
      <c r="K539" s="48">
        <f t="shared" si="136"/>
        <v>32.299999999999997</v>
      </c>
      <c r="L539" s="69">
        <f t="shared" si="137"/>
        <v>32.838999999999999</v>
      </c>
      <c r="M539" s="67" t="e">
        <f t="shared" si="138"/>
        <v>#NUM!</v>
      </c>
      <c r="N539" s="49">
        <v>7</v>
      </c>
      <c r="O539" s="28"/>
      <c r="P539" s="47">
        <v>6</v>
      </c>
      <c r="Q539" s="24" t="s">
        <v>627</v>
      </c>
      <c r="R539" s="24" t="s">
        <v>460</v>
      </c>
      <c r="S539" s="36">
        <v>32.299999999999997</v>
      </c>
      <c r="T539" s="25">
        <f t="shared" si="141"/>
        <v>260</v>
      </c>
      <c r="U539" s="25">
        <f t="shared" si="142"/>
        <v>260</v>
      </c>
    </row>
    <row r="540" spans="2:21" ht="16.5" x14ac:dyDescent="0.3">
      <c r="B540" s="26" t="s">
        <v>322</v>
      </c>
      <c r="C540" s="22" t="str">
        <f>IF(B540="","",VLOOKUP(B540,LISTAS!$F$5:$G$1006,2,0))</f>
        <v>COLÉGIO ARBOS - UNIDADE SANTO ANDRÉ</v>
      </c>
      <c r="D540" s="35">
        <v>17.899999999999999</v>
      </c>
      <c r="E540" s="35">
        <v>14.3</v>
      </c>
      <c r="F540" s="35">
        <f t="shared" si="133"/>
        <v>32.200000000000003</v>
      </c>
      <c r="G540" s="5"/>
      <c r="H540" s="48">
        <f t="shared" si="140"/>
        <v>32.74</v>
      </c>
      <c r="I540" s="63" t="str">
        <f t="shared" si="134"/>
        <v>JÚLIA CAVALINI CHIQUIE</v>
      </c>
      <c r="J540" s="63" t="str">
        <f t="shared" si="135"/>
        <v>COLÉGIO ARBOS - UNIDADE SANTO ANDRÉ</v>
      </c>
      <c r="K540" s="48">
        <f t="shared" si="136"/>
        <v>32.200000000000003</v>
      </c>
      <c r="L540" s="69">
        <f t="shared" si="137"/>
        <v>32.74</v>
      </c>
      <c r="M540" s="67" t="e">
        <f t="shared" si="138"/>
        <v>#NUM!</v>
      </c>
      <c r="N540" s="49">
        <v>8</v>
      </c>
      <c r="O540" s="28"/>
      <c r="P540" s="47">
        <v>8</v>
      </c>
      <c r="Q540" s="24" t="s">
        <v>322</v>
      </c>
      <c r="R540" s="24" t="s">
        <v>453</v>
      </c>
      <c r="S540" s="36">
        <v>32.200000000000003</v>
      </c>
      <c r="T540" s="25">
        <f t="shared" si="141"/>
        <v>240</v>
      </c>
      <c r="U540" s="25">
        <f t="shared" si="142"/>
        <v>240</v>
      </c>
    </row>
    <row r="541" spans="2:21" ht="16.5" x14ac:dyDescent="0.3">
      <c r="B541" s="26" t="s">
        <v>510</v>
      </c>
      <c r="C541" s="22" t="str">
        <f>IF(B541="","",VLOOKUP(B541,LISTAS!$F$5:$G$1006,2,0))</f>
        <v>LICEU JARDIM</v>
      </c>
      <c r="D541" s="35">
        <v>17.600000000000001</v>
      </c>
      <c r="E541" s="35">
        <v>14.5</v>
      </c>
      <c r="F541" s="35">
        <f t="shared" si="133"/>
        <v>32.1</v>
      </c>
      <c r="G541" s="5"/>
      <c r="H541" s="48">
        <f t="shared" si="140"/>
        <v>32.640999999999998</v>
      </c>
      <c r="I541" s="63" t="str">
        <f t="shared" si="134"/>
        <v>GIOVANA BUZATTO FERREIRA</v>
      </c>
      <c r="J541" s="63" t="str">
        <f t="shared" si="135"/>
        <v>LICEU JARDIM</v>
      </c>
      <c r="K541" s="48">
        <f t="shared" si="136"/>
        <v>32.1</v>
      </c>
      <c r="L541" s="69">
        <f t="shared" si="137"/>
        <v>32.640999999999998</v>
      </c>
      <c r="M541" s="67" t="e">
        <f t="shared" si="138"/>
        <v>#NUM!</v>
      </c>
      <c r="N541" s="49">
        <v>9</v>
      </c>
      <c r="O541" s="28"/>
      <c r="P541" s="47">
        <v>9</v>
      </c>
      <c r="Q541" s="24" t="s">
        <v>510</v>
      </c>
      <c r="R541" s="24" t="s">
        <v>460</v>
      </c>
      <c r="S541" s="36">
        <v>32.1</v>
      </c>
      <c r="T541" s="25">
        <f t="shared" si="141"/>
        <v>200</v>
      </c>
      <c r="U541" s="25">
        <f t="shared" si="142"/>
        <v>200</v>
      </c>
    </row>
    <row r="542" spans="2:21" ht="16.5" x14ac:dyDescent="0.3">
      <c r="B542" s="26" t="s">
        <v>739</v>
      </c>
      <c r="C542" s="22" t="str">
        <f>IF(B542="","",VLOOKUP(B542,LISTAS!$F$5:$G$1006,2,0))</f>
        <v>GRUPO FÊNIX DE EDUCAÇÃO</v>
      </c>
      <c r="D542" s="35">
        <v>17.3</v>
      </c>
      <c r="E542" s="35">
        <v>14.8</v>
      </c>
      <c r="F542" s="35">
        <f t="shared" si="133"/>
        <v>32.1</v>
      </c>
      <c r="G542" s="5"/>
      <c r="H542" s="48">
        <f t="shared" si="140"/>
        <v>32.642000000000003</v>
      </c>
      <c r="I542" s="63" t="str">
        <f t="shared" si="134"/>
        <v>LORENA MARTINS MADEIRA SALGUEIRO</v>
      </c>
      <c r="J542" s="63" t="str">
        <f t="shared" si="135"/>
        <v>GRUPO FÊNIX DE EDUCAÇÃO</v>
      </c>
      <c r="K542" s="48">
        <f t="shared" si="136"/>
        <v>32.1</v>
      </c>
      <c r="L542" s="69">
        <f t="shared" si="137"/>
        <v>32.642000000000003</v>
      </c>
      <c r="M542" s="67" t="e">
        <f t="shared" si="138"/>
        <v>#NUM!</v>
      </c>
      <c r="N542" s="49">
        <v>10</v>
      </c>
      <c r="O542" s="28"/>
      <c r="P542" s="47">
        <v>9</v>
      </c>
      <c r="Q542" s="24" t="s">
        <v>739</v>
      </c>
      <c r="R542" s="24" t="s">
        <v>455</v>
      </c>
      <c r="S542" s="36">
        <v>32.1</v>
      </c>
      <c r="T542" s="25">
        <f t="shared" si="141"/>
        <v>200</v>
      </c>
      <c r="U542" s="25">
        <f t="shared" si="142"/>
        <v>200</v>
      </c>
    </row>
    <row r="543" spans="2:21" ht="16.5" x14ac:dyDescent="0.3">
      <c r="B543" s="26" t="s">
        <v>335</v>
      </c>
      <c r="C543" s="22" t="str">
        <f>IF(B543="","",VLOOKUP(B543,LISTAS!$F$5:$G$1006,2,0))</f>
        <v>PEN LIFE</v>
      </c>
      <c r="D543" s="35">
        <v>17.7</v>
      </c>
      <c r="E543" s="35">
        <v>14.4</v>
      </c>
      <c r="F543" s="35">
        <f t="shared" si="133"/>
        <v>32.1</v>
      </c>
      <c r="G543" s="5"/>
      <c r="H543" s="48">
        <f t="shared" si="140"/>
        <v>32.643000000000001</v>
      </c>
      <c r="I543" s="63" t="str">
        <f t="shared" si="134"/>
        <v>MARIANA ALVES OLIVEIRA</v>
      </c>
      <c r="J543" s="63" t="str">
        <f t="shared" si="135"/>
        <v>PEN LIFE</v>
      </c>
      <c r="K543" s="48">
        <f t="shared" si="136"/>
        <v>32.1</v>
      </c>
      <c r="L543" s="69">
        <f t="shared" si="137"/>
        <v>32.643000000000001</v>
      </c>
      <c r="M543" s="67" t="e">
        <f t="shared" si="138"/>
        <v>#NUM!</v>
      </c>
      <c r="N543" s="49">
        <v>11</v>
      </c>
      <c r="O543" s="28"/>
      <c r="P543" s="47">
        <v>9</v>
      </c>
      <c r="Q543" s="24" t="s">
        <v>335</v>
      </c>
      <c r="R543" s="24" t="s">
        <v>457</v>
      </c>
      <c r="S543" s="36">
        <v>32.1</v>
      </c>
      <c r="T543" s="25">
        <f t="shared" si="141"/>
        <v>200</v>
      </c>
      <c r="U543" s="25">
        <f t="shared" si="142"/>
        <v>200</v>
      </c>
    </row>
    <row r="544" spans="2:21" ht="16.5" x14ac:dyDescent="0.3">
      <c r="B544" s="26" t="s">
        <v>338</v>
      </c>
      <c r="C544" s="22" t="str">
        <f>IF(B544="","",VLOOKUP(B544,LISTAS!$F$5:$G$1006,2,0))</f>
        <v>PEN LIFE</v>
      </c>
      <c r="D544" s="35">
        <v>16.899999999999999</v>
      </c>
      <c r="E544" s="35">
        <v>15</v>
      </c>
      <c r="F544" s="35">
        <f t="shared" si="133"/>
        <v>31.9</v>
      </c>
      <c r="G544" s="5"/>
      <c r="H544" s="48">
        <f t="shared" si="140"/>
        <v>32.443999999999996</v>
      </c>
      <c r="I544" s="63" t="str">
        <f t="shared" si="134"/>
        <v>RAFAELA RIBEIRO CAMOLEZI</v>
      </c>
      <c r="J544" s="63" t="str">
        <f t="shared" si="135"/>
        <v>PEN LIFE</v>
      </c>
      <c r="K544" s="48">
        <f t="shared" si="136"/>
        <v>31.9</v>
      </c>
      <c r="L544" s="69">
        <f t="shared" si="137"/>
        <v>32.443999999999996</v>
      </c>
      <c r="M544" s="67" t="e">
        <f t="shared" si="138"/>
        <v>#NUM!</v>
      </c>
      <c r="N544" s="49">
        <v>12</v>
      </c>
      <c r="O544" s="28"/>
      <c r="P544" s="47">
        <v>12</v>
      </c>
      <c r="Q544" s="24" t="s">
        <v>338</v>
      </c>
      <c r="R544" s="24" t="s">
        <v>457</v>
      </c>
      <c r="S544" s="36">
        <v>31.9</v>
      </c>
      <c r="T544" s="25">
        <f t="shared" si="141"/>
        <v>200</v>
      </c>
      <c r="U544" s="25">
        <f t="shared" si="142"/>
        <v>200</v>
      </c>
    </row>
    <row r="545" spans="2:21" ht="16.5" x14ac:dyDescent="0.3">
      <c r="B545" s="26" t="s">
        <v>727</v>
      </c>
      <c r="C545" s="22" t="str">
        <f>IF(B545="","",VLOOKUP(B545,LISTAS!$F$5:$G$1006,2,0))</f>
        <v>COLÉGIO IN LIFE</v>
      </c>
      <c r="D545" s="35">
        <v>17.600000000000001</v>
      </c>
      <c r="E545" s="35">
        <v>14.1</v>
      </c>
      <c r="F545" s="35">
        <f t="shared" si="133"/>
        <v>31.700000000000003</v>
      </c>
      <c r="G545" s="5"/>
      <c r="H545" s="48">
        <f t="shared" si="140"/>
        <v>32.245000000000005</v>
      </c>
      <c r="I545" s="63" t="str">
        <f t="shared" si="134"/>
        <v>KATHARINA FREITAS NASCIMENTO</v>
      </c>
      <c r="J545" s="63" t="str">
        <f t="shared" si="135"/>
        <v>COLÉGIO IN LIFE</v>
      </c>
      <c r="K545" s="48">
        <f t="shared" si="136"/>
        <v>31.700000000000003</v>
      </c>
      <c r="L545" s="69">
        <f t="shared" si="137"/>
        <v>32.245000000000005</v>
      </c>
      <c r="M545" s="67" t="e">
        <f t="shared" si="138"/>
        <v>#NUM!</v>
      </c>
      <c r="N545" s="49">
        <v>13</v>
      </c>
      <c r="O545" s="28"/>
      <c r="P545" s="47">
        <v>13</v>
      </c>
      <c r="Q545" s="24" t="s">
        <v>727</v>
      </c>
      <c r="R545" s="24" t="s">
        <v>713</v>
      </c>
      <c r="S545" s="36">
        <v>31.700000000000003</v>
      </c>
      <c r="T545" s="25">
        <f t="shared" si="141"/>
        <v>200</v>
      </c>
      <c r="U545" s="25">
        <f t="shared" si="142"/>
        <v>200</v>
      </c>
    </row>
    <row r="546" spans="2:21" ht="16.5" x14ac:dyDescent="0.3">
      <c r="B546" s="26" t="s">
        <v>547</v>
      </c>
      <c r="C546" s="22" t="str">
        <f>IF(B546="","",VLOOKUP(B546,LISTAS!$F$5:$G$1006,2,0))</f>
        <v>LICEU JARDIM</v>
      </c>
      <c r="D546" s="35">
        <v>16.899999999999999</v>
      </c>
      <c r="E546" s="35">
        <v>14.6</v>
      </c>
      <c r="F546" s="35">
        <f t="shared" si="133"/>
        <v>31.5</v>
      </c>
      <c r="G546" s="5"/>
      <c r="H546" s="48">
        <f t="shared" si="140"/>
        <v>32.045999999999999</v>
      </c>
      <c r="I546" s="63" t="str">
        <f t="shared" si="134"/>
        <v>LORENA CAPPI FIRMINO</v>
      </c>
      <c r="J546" s="63" t="str">
        <f t="shared" si="135"/>
        <v>LICEU JARDIM</v>
      </c>
      <c r="K546" s="48">
        <f t="shared" si="136"/>
        <v>31.5</v>
      </c>
      <c r="L546" s="69">
        <f t="shared" si="137"/>
        <v>32.045999999999999</v>
      </c>
      <c r="M546" s="67" t="e">
        <f t="shared" si="138"/>
        <v>#NUM!</v>
      </c>
      <c r="N546" s="49">
        <v>14</v>
      </c>
      <c r="O546" s="28"/>
      <c r="P546" s="47">
        <v>14</v>
      </c>
      <c r="Q546" s="24" t="s">
        <v>547</v>
      </c>
      <c r="R546" s="24" t="s">
        <v>460</v>
      </c>
      <c r="S546" s="36">
        <v>31.5</v>
      </c>
      <c r="T546" s="25">
        <f t="shared" si="141"/>
        <v>200</v>
      </c>
      <c r="U546" s="25">
        <f t="shared" si="142"/>
        <v>200</v>
      </c>
    </row>
    <row r="547" spans="2:21" ht="16.5" x14ac:dyDescent="0.3">
      <c r="B547" s="26" t="s">
        <v>325</v>
      </c>
      <c r="C547" s="22" t="str">
        <f>IF(B547="","",VLOOKUP(B547,LISTAS!$F$5:$G$1006,2,0))</f>
        <v>EXTERNATO RIO BRANCO</v>
      </c>
      <c r="D547" s="35">
        <v>17.399999999999999</v>
      </c>
      <c r="E547" s="35">
        <v>14</v>
      </c>
      <c r="F547" s="35">
        <f t="shared" si="133"/>
        <v>31.4</v>
      </c>
      <c r="G547" s="5"/>
      <c r="H547" s="48">
        <f t="shared" si="140"/>
        <v>31.946999999999999</v>
      </c>
      <c r="I547" s="63" t="str">
        <f t="shared" si="134"/>
        <v>MANUELA DESSIE PINHEIRO</v>
      </c>
      <c r="J547" s="63" t="str">
        <f t="shared" si="135"/>
        <v>EXTERNATO RIO BRANCO</v>
      </c>
      <c r="K547" s="48">
        <f t="shared" si="136"/>
        <v>31.4</v>
      </c>
      <c r="L547" s="69">
        <f t="shared" si="137"/>
        <v>31.946999999999999</v>
      </c>
      <c r="M547" s="67" t="e">
        <f t="shared" si="138"/>
        <v>#NUM!</v>
      </c>
      <c r="N547" s="49">
        <v>15</v>
      </c>
      <c r="O547" s="28"/>
      <c r="P547" s="47">
        <v>15</v>
      </c>
      <c r="Q547" s="24" t="s">
        <v>325</v>
      </c>
      <c r="R547" s="24" t="s">
        <v>454</v>
      </c>
      <c r="S547" s="36">
        <v>31.4</v>
      </c>
      <c r="T547" s="25">
        <f t="shared" si="141"/>
        <v>200</v>
      </c>
      <c r="U547" s="25">
        <f t="shared" si="142"/>
        <v>200</v>
      </c>
    </row>
    <row r="548" spans="2:21" ht="16.5" x14ac:dyDescent="0.3">
      <c r="B548" s="26" t="s">
        <v>327</v>
      </c>
      <c r="C548" s="22" t="str">
        <f>IF(B548="","",VLOOKUP(B548,LISTAS!$F$5:$G$1006,2,0))</f>
        <v>EXTERNATO RIO BRANCO</v>
      </c>
      <c r="D548" s="35">
        <v>17.399999999999999</v>
      </c>
      <c r="E548" s="35">
        <v>13.9</v>
      </c>
      <c r="F548" s="35">
        <f t="shared" si="133"/>
        <v>31.299999999999997</v>
      </c>
      <c r="G548" s="5"/>
      <c r="H548" s="48">
        <f t="shared" si="140"/>
        <v>31.847999999999999</v>
      </c>
      <c r="I548" s="63" t="str">
        <f t="shared" si="134"/>
        <v>MAYA STELLA STOJEVIC</v>
      </c>
      <c r="J548" s="63" t="str">
        <f t="shared" si="135"/>
        <v>EXTERNATO RIO BRANCO</v>
      </c>
      <c r="K548" s="48">
        <f t="shared" si="136"/>
        <v>31.299999999999997</v>
      </c>
      <c r="L548" s="69">
        <f t="shared" si="137"/>
        <v>31.847999999999999</v>
      </c>
      <c r="M548" s="67" t="e">
        <f t="shared" si="138"/>
        <v>#NUM!</v>
      </c>
      <c r="N548" s="49">
        <v>16</v>
      </c>
      <c r="O548" s="28"/>
      <c r="P548" s="47">
        <v>16</v>
      </c>
      <c r="Q548" s="24" t="s">
        <v>327</v>
      </c>
      <c r="R548" s="24" t="s">
        <v>454</v>
      </c>
      <c r="S548" s="36">
        <v>31.299999999999997</v>
      </c>
      <c r="T548" s="25">
        <f t="shared" si="141"/>
        <v>200</v>
      </c>
      <c r="U548" s="25">
        <f t="shared" si="142"/>
        <v>200</v>
      </c>
    </row>
    <row r="549" spans="2:21" ht="16.5" x14ac:dyDescent="0.3">
      <c r="B549" s="26" t="s">
        <v>628</v>
      </c>
      <c r="C549" s="22" t="str">
        <f>IF(B549="","",VLOOKUP(B549,LISTAS!$F$5:$G$1006,2,0))</f>
        <v>LICEU JARDIM</v>
      </c>
      <c r="D549" s="35">
        <v>16.7</v>
      </c>
      <c r="E549" s="35">
        <v>14.4</v>
      </c>
      <c r="F549" s="35">
        <f t="shared" si="133"/>
        <v>31.1</v>
      </c>
      <c r="G549" s="5"/>
      <c r="H549" s="48">
        <f t="shared" si="140"/>
        <v>31.649000000000001</v>
      </c>
      <c r="I549" s="63" t="str">
        <f t="shared" si="134"/>
        <v>LORENA GONZALEZ BROCO</v>
      </c>
      <c r="J549" s="63" t="str">
        <f t="shared" si="135"/>
        <v>LICEU JARDIM</v>
      </c>
      <c r="K549" s="48">
        <f t="shared" si="136"/>
        <v>31.1</v>
      </c>
      <c r="L549" s="69">
        <f t="shared" si="137"/>
        <v>31.649000000000001</v>
      </c>
      <c r="M549" s="67" t="e">
        <f t="shared" si="138"/>
        <v>#NUM!</v>
      </c>
      <c r="N549" s="49">
        <v>17</v>
      </c>
      <c r="O549" s="28"/>
      <c r="P549" s="47">
        <v>17</v>
      </c>
      <c r="Q549" s="24" t="s">
        <v>628</v>
      </c>
      <c r="R549" s="24" t="s">
        <v>460</v>
      </c>
      <c r="S549" s="36">
        <v>31.1</v>
      </c>
      <c r="T549" s="25" t="str">
        <f t="shared" si="141"/>
        <v/>
      </c>
      <c r="U549" s="25" t="str">
        <f t="shared" si="142"/>
        <v/>
      </c>
    </row>
    <row r="550" spans="2:21" ht="16.5" x14ac:dyDescent="0.3">
      <c r="B550" s="26" t="s">
        <v>333</v>
      </c>
      <c r="C550" s="22" t="str">
        <f>IF(B550="","",VLOOKUP(B550,LISTAS!$F$5:$G$1006,2,0))</f>
        <v>PEN LIFE</v>
      </c>
      <c r="D550" s="35">
        <v>17.100000000000001</v>
      </c>
      <c r="E550" s="35">
        <v>14</v>
      </c>
      <c r="F550" s="35">
        <f t="shared" si="133"/>
        <v>31.1</v>
      </c>
      <c r="G550" s="5"/>
      <c r="H550" s="48">
        <f t="shared" si="140"/>
        <v>31.650000000000002</v>
      </c>
      <c r="I550" s="63" t="str">
        <f t="shared" si="134"/>
        <v>LETÍCIA SAES YUMOTO</v>
      </c>
      <c r="J550" s="63" t="str">
        <f t="shared" si="135"/>
        <v>PEN LIFE</v>
      </c>
      <c r="K550" s="48">
        <f t="shared" si="136"/>
        <v>31.1</v>
      </c>
      <c r="L550" s="69">
        <f t="shared" si="137"/>
        <v>31.650000000000002</v>
      </c>
      <c r="M550" s="67" t="e">
        <f t="shared" si="138"/>
        <v>#NUM!</v>
      </c>
      <c r="N550" s="49">
        <v>18</v>
      </c>
      <c r="O550" s="28"/>
      <c r="P550" s="47">
        <v>18</v>
      </c>
      <c r="Q550" s="24" t="s">
        <v>333</v>
      </c>
      <c r="R550" s="24" t="s">
        <v>457</v>
      </c>
      <c r="S550" s="36">
        <v>31.1</v>
      </c>
      <c r="T550" s="25" t="str">
        <f t="shared" si="141"/>
        <v/>
      </c>
      <c r="U550" s="25" t="str">
        <f t="shared" si="142"/>
        <v/>
      </c>
    </row>
    <row r="551" spans="2:21" ht="16.5" x14ac:dyDescent="0.3">
      <c r="B551" s="26" t="s">
        <v>328</v>
      </c>
      <c r="C551" s="22" t="str">
        <f>IF(B551="","",VLOOKUP(B551,LISTAS!$F$5:$G$1006,2,0))</f>
        <v>EXTERNATO RIO BRANCO</v>
      </c>
      <c r="D551" s="35">
        <v>16.7</v>
      </c>
      <c r="E551" s="35">
        <v>14.3</v>
      </c>
      <c r="F551" s="35">
        <f t="shared" si="133"/>
        <v>31</v>
      </c>
      <c r="G551" s="5"/>
      <c r="H551" s="48">
        <f t="shared" si="140"/>
        <v>31.550999999999998</v>
      </c>
      <c r="I551" s="63" t="str">
        <f t="shared" si="134"/>
        <v>RAFAELLA CRIVELENTE FERREIRA</v>
      </c>
      <c r="J551" s="63" t="str">
        <f t="shared" si="135"/>
        <v>EXTERNATO RIO BRANCO</v>
      </c>
      <c r="K551" s="48">
        <f t="shared" si="136"/>
        <v>31</v>
      </c>
      <c r="L551" s="69">
        <f t="shared" si="137"/>
        <v>31.550999999999998</v>
      </c>
      <c r="M551" s="67" t="e">
        <f t="shared" si="138"/>
        <v>#NUM!</v>
      </c>
      <c r="N551" s="49">
        <v>19</v>
      </c>
      <c r="O551" s="28"/>
      <c r="P551" s="47">
        <v>19</v>
      </c>
      <c r="Q551" s="24" t="s">
        <v>328</v>
      </c>
      <c r="R551" s="24" t="s">
        <v>454</v>
      </c>
      <c r="S551" s="36">
        <v>31</v>
      </c>
      <c r="T551" s="25" t="str">
        <f t="shared" si="141"/>
        <v/>
      </c>
      <c r="U551" s="25" t="str">
        <f t="shared" si="142"/>
        <v/>
      </c>
    </row>
    <row r="552" spans="2:21" ht="16.5" x14ac:dyDescent="0.3">
      <c r="B552" s="26" t="s">
        <v>331</v>
      </c>
      <c r="C552" s="22" t="str">
        <f>IF(B552="","",VLOOKUP(B552,LISTAS!$F$5:$G$1006,2,0))</f>
        <v>IEBURIX -SBC</v>
      </c>
      <c r="D552" s="35">
        <v>17.100000000000001</v>
      </c>
      <c r="E552" s="35">
        <v>13.6</v>
      </c>
      <c r="F552" s="35">
        <f t="shared" si="133"/>
        <v>30.700000000000003</v>
      </c>
      <c r="G552" s="5"/>
      <c r="H552" s="48">
        <f t="shared" si="140"/>
        <v>31.252000000000002</v>
      </c>
      <c r="I552" s="63" t="str">
        <f t="shared" si="134"/>
        <v>SOFIA SOUZA CAPANEMA</v>
      </c>
      <c r="J552" s="63" t="str">
        <f t="shared" si="135"/>
        <v>IEBURIX -SBC</v>
      </c>
      <c r="K552" s="48">
        <f t="shared" si="136"/>
        <v>30.700000000000003</v>
      </c>
      <c r="L552" s="69">
        <f t="shared" si="137"/>
        <v>31.252000000000002</v>
      </c>
      <c r="M552" s="67" t="e">
        <f t="shared" si="138"/>
        <v>#NUM!</v>
      </c>
      <c r="N552" s="49">
        <v>20</v>
      </c>
      <c r="O552" s="28"/>
      <c r="P552" s="47">
        <v>20</v>
      </c>
      <c r="Q552" s="24" t="s">
        <v>331</v>
      </c>
      <c r="R552" s="24" t="s">
        <v>456</v>
      </c>
      <c r="S552" s="36">
        <v>30.700000000000003</v>
      </c>
      <c r="T552" s="25" t="str">
        <f t="shared" si="141"/>
        <v/>
      </c>
      <c r="U552" s="25" t="str">
        <f t="shared" si="142"/>
        <v/>
      </c>
    </row>
    <row r="553" spans="2:21" ht="16.5" x14ac:dyDescent="0.3">
      <c r="B553" s="26" t="s">
        <v>334</v>
      </c>
      <c r="C553" s="22" t="str">
        <f>IF(B553="","",VLOOKUP(B553,LISTAS!$F$5:$G$1006,2,0))</f>
        <v>PEN LIFE</v>
      </c>
      <c r="D553" s="35">
        <v>17</v>
      </c>
      <c r="E553" s="35">
        <v>13.7</v>
      </c>
      <c r="F553" s="35">
        <f t="shared" si="133"/>
        <v>30.7</v>
      </c>
      <c r="G553" s="5"/>
      <c r="H553" s="48">
        <f t="shared" si="140"/>
        <v>31.253</v>
      </c>
      <c r="I553" s="63" t="str">
        <f t="shared" si="134"/>
        <v>MARIA VALENTINA ARAUJO TORRES</v>
      </c>
      <c r="J553" s="63" t="str">
        <f t="shared" si="135"/>
        <v>PEN LIFE</v>
      </c>
      <c r="K553" s="48">
        <f t="shared" si="136"/>
        <v>30.7</v>
      </c>
      <c r="L553" s="69">
        <f t="shared" si="137"/>
        <v>31.253</v>
      </c>
      <c r="M553" s="67" t="e">
        <f t="shared" si="138"/>
        <v>#NUM!</v>
      </c>
      <c r="N553" s="49">
        <v>21</v>
      </c>
      <c r="O553" s="28"/>
      <c r="P553" s="47">
        <v>21</v>
      </c>
      <c r="Q553" s="24" t="s">
        <v>334</v>
      </c>
      <c r="R553" s="24" t="s">
        <v>457</v>
      </c>
      <c r="S553" s="36">
        <v>30.7</v>
      </c>
      <c r="T553" s="25" t="str">
        <f t="shared" si="141"/>
        <v/>
      </c>
      <c r="U553" s="25" t="str">
        <f t="shared" si="142"/>
        <v/>
      </c>
    </row>
    <row r="554" spans="2:21" ht="16.5" x14ac:dyDescent="0.3">
      <c r="B554" s="26" t="s">
        <v>894</v>
      </c>
      <c r="C554" s="22" t="str">
        <f>IF(B554="","",VLOOKUP(B554,LISTAS!$F$5:$G$1006,2,0))</f>
        <v>COLEGIO PETROPOLIS</v>
      </c>
      <c r="D554" s="35">
        <v>16</v>
      </c>
      <c r="E554" s="35">
        <v>14.7</v>
      </c>
      <c r="F554" s="35">
        <f t="shared" si="133"/>
        <v>30.7</v>
      </c>
      <c r="G554" s="5"/>
      <c r="H554" s="48">
        <f t="shared" si="140"/>
        <v>31.253999999999998</v>
      </c>
      <c r="I554" s="63" t="str">
        <f t="shared" si="134"/>
        <v>MARIA EDUARDA CAPUCHO</v>
      </c>
      <c r="J554" s="63" t="str">
        <f t="shared" si="135"/>
        <v>COLEGIO PETROPOLIS</v>
      </c>
      <c r="K554" s="48">
        <f t="shared" si="136"/>
        <v>30.7</v>
      </c>
      <c r="L554" s="69">
        <f t="shared" si="137"/>
        <v>31.253999999999998</v>
      </c>
      <c r="M554" s="67" t="e">
        <f t="shared" si="138"/>
        <v>#NUM!</v>
      </c>
      <c r="N554" s="49">
        <v>22</v>
      </c>
      <c r="O554" s="28"/>
      <c r="P554" s="47">
        <v>22</v>
      </c>
      <c r="Q554" s="24" t="s">
        <v>894</v>
      </c>
      <c r="R554" s="24" t="s">
        <v>452</v>
      </c>
      <c r="S554" s="36">
        <v>30.7</v>
      </c>
      <c r="T554" s="25" t="str">
        <f t="shared" si="141"/>
        <v/>
      </c>
      <c r="U554" s="25" t="str">
        <f t="shared" si="142"/>
        <v/>
      </c>
    </row>
    <row r="555" spans="2:21" ht="16.5" x14ac:dyDescent="0.3">
      <c r="B555" s="26" t="s">
        <v>336</v>
      </c>
      <c r="C555" s="22" t="str">
        <f>IF(B555="","",VLOOKUP(B555,LISTAS!$F$5:$G$1006,2,0))</f>
        <v>PEN LIFE</v>
      </c>
      <c r="D555" s="35">
        <v>16</v>
      </c>
      <c r="E555" s="35">
        <v>14.6</v>
      </c>
      <c r="F555" s="35">
        <f t="shared" si="133"/>
        <v>30.6</v>
      </c>
      <c r="G555" s="5"/>
      <c r="H555" s="48">
        <f t="shared" si="140"/>
        <v>31.155000000000001</v>
      </c>
      <c r="I555" s="63" t="str">
        <f t="shared" si="134"/>
        <v>MARIANA ZAPOLATO COUTO</v>
      </c>
      <c r="J555" s="63" t="str">
        <f t="shared" si="135"/>
        <v>PEN LIFE</v>
      </c>
      <c r="K555" s="48">
        <f t="shared" si="136"/>
        <v>30.6</v>
      </c>
      <c r="L555" s="69">
        <f t="shared" si="137"/>
        <v>31.155000000000001</v>
      </c>
      <c r="M555" s="67" t="e">
        <f t="shared" si="138"/>
        <v>#NUM!</v>
      </c>
      <c r="N555" s="49">
        <v>23</v>
      </c>
      <c r="O555" s="28"/>
      <c r="P555" s="47">
        <v>23</v>
      </c>
      <c r="Q555" s="24" t="s">
        <v>336</v>
      </c>
      <c r="R555" s="24" t="s">
        <v>457</v>
      </c>
      <c r="S555" s="36">
        <v>30.6</v>
      </c>
      <c r="T555" s="25" t="str">
        <f t="shared" si="141"/>
        <v/>
      </c>
      <c r="U555" s="25" t="str">
        <f t="shared" si="142"/>
        <v/>
      </c>
    </row>
    <row r="556" spans="2:21" ht="16.5" x14ac:dyDescent="0.3">
      <c r="B556" s="26" t="s">
        <v>221</v>
      </c>
      <c r="C556" s="22" t="str">
        <f>IF(B556="","",VLOOKUP(B556,LISTAS!$F$5:$G$1006,2,0))</f>
        <v>COLEGIO PETROPOLIS</v>
      </c>
      <c r="D556" s="35">
        <v>16.2</v>
      </c>
      <c r="E556" s="35">
        <v>14.1</v>
      </c>
      <c r="F556" s="35">
        <f t="shared" si="133"/>
        <v>30.299999999999997</v>
      </c>
      <c r="G556" s="5"/>
      <c r="H556" s="48">
        <f t="shared" si="140"/>
        <v>30.855999999999998</v>
      </c>
      <c r="I556" s="63" t="str">
        <f t="shared" si="134"/>
        <v>RAFAELLA LOPES CROCE</v>
      </c>
      <c r="J556" s="63" t="str">
        <f t="shared" si="135"/>
        <v>COLEGIO PETROPOLIS</v>
      </c>
      <c r="K556" s="48">
        <f t="shared" si="136"/>
        <v>30.299999999999997</v>
      </c>
      <c r="L556" s="69">
        <f t="shared" si="137"/>
        <v>30.855999999999998</v>
      </c>
      <c r="M556" s="67" t="e">
        <f t="shared" si="138"/>
        <v>#NUM!</v>
      </c>
      <c r="N556" s="49">
        <v>24</v>
      </c>
      <c r="O556" s="28"/>
      <c r="P556" s="47">
        <v>24</v>
      </c>
      <c r="Q556" s="24" t="s">
        <v>221</v>
      </c>
      <c r="R556" s="24" t="s">
        <v>452</v>
      </c>
      <c r="S556" s="36">
        <v>30.299999999999997</v>
      </c>
      <c r="T556" s="25" t="str">
        <f t="shared" si="141"/>
        <v/>
      </c>
      <c r="U556" s="25" t="str">
        <f t="shared" si="142"/>
        <v/>
      </c>
    </row>
    <row r="557" spans="2:21" ht="16.5" x14ac:dyDescent="0.3">
      <c r="B557" s="26" t="s">
        <v>332</v>
      </c>
      <c r="C557" s="22" t="str">
        <f>IF(B557="","",VLOOKUP(B557,LISTAS!$F$5:$G$1006,2,0))</f>
        <v>PEN LIFE</v>
      </c>
      <c r="D557" s="35">
        <v>16.100000000000001</v>
      </c>
      <c r="E557" s="35">
        <v>14.1</v>
      </c>
      <c r="F557" s="35">
        <f t="shared" si="133"/>
        <v>30.200000000000003</v>
      </c>
      <c r="G557" s="5"/>
      <c r="H557" s="48">
        <f t="shared" si="140"/>
        <v>30.757000000000001</v>
      </c>
      <c r="I557" s="63" t="str">
        <f t="shared" si="134"/>
        <v>AURORA MENEZES GRACIO</v>
      </c>
      <c r="J557" s="63" t="str">
        <f t="shared" si="135"/>
        <v>PEN LIFE</v>
      </c>
      <c r="K557" s="48">
        <f t="shared" si="136"/>
        <v>30.200000000000003</v>
      </c>
      <c r="L557" s="69">
        <f t="shared" si="137"/>
        <v>30.757000000000001</v>
      </c>
      <c r="M557" s="67" t="e">
        <f t="shared" si="138"/>
        <v>#NUM!</v>
      </c>
      <c r="N557" s="49">
        <v>25</v>
      </c>
      <c r="O557" s="28"/>
      <c r="P557" s="47">
        <v>25</v>
      </c>
      <c r="Q557" s="24" t="s">
        <v>332</v>
      </c>
      <c r="R557" s="24" t="s">
        <v>457</v>
      </c>
      <c r="S557" s="36">
        <v>30.200000000000003</v>
      </c>
      <c r="T557" s="25" t="str">
        <f t="shared" si="141"/>
        <v/>
      </c>
      <c r="U557" s="25" t="str">
        <f t="shared" si="142"/>
        <v/>
      </c>
    </row>
    <row r="558" spans="2:21" ht="16.5" x14ac:dyDescent="0.3">
      <c r="B558" s="26" t="s">
        <v>330</v>
      </c>
      <c r="C558" s="22" t="str">
        <f>IF(B558="","",VLOOKUP(B558,LISTAS!$F$5:$G$1006,2,0))</f>
        <v>IEBURIX -SBC</v>
      </c>
      <c r="D558" s="35">
        <v>16.399999999999999</v>
      </c>
      <c r="E558" s="35">
        <v>13.5</v>
      </c>
      <c r="F558" s="35">
        <f t="shared" si="133"/>
        <v>29.9</v>
      </c>
      <c r="G558" s="5"/>
      <c r="H558" s="48">
        <f t="shared" si="140"/>
        <v>30.457999999999998</v>
      </c>
      <c r="I558" s="63" t="str">
        <f t="shared" si="134"/>
        <v>REBECA BORGES</v>
      </c>
      <c r="J558" s="63" t="str">
        <f t="shared" si="135"/>
        <v>IEBURIX -SBC</v>
      </c>
      <c r="K558" s="48">
        <f t="shared" si="136"/>
        <v>29.9</v>
      </c>
      <c r="L558" s="69">
        <f t="shared" si="137"/>
        <v>30.457999999999998</v>
      </c>
      <c r="M558" s="67" t="e">
        <f t="shared" si="138"/>
        <v>#NUM!</v>
      </c>
      <c r="N558" s="49">
        <v>26</v>
      </c>
      <c r="O558" s="28"/>
      <c r="P558" s="47">
        <v>26</v>
      </c>
      <c r="Q558" s="24" t="s">
        <v>330</v>
      </c>
      <c r="R558" s="24" t="s">
        <v>456</v>
      </c>
      <c r="S558" s="36">
        <v>29.9</v>
      </c>
      <c r="T558" s="25" t="str">
        <f t="shared" si="141"/>
        <v/>
      </c>
      <c r="U558" s="25" t="str">
        <f t="shared" si="142"/>
        <v/>
      </c>
    </row>
    <row r="559" spans="2:21" ht="16.5" x14ac:dyDescent="0.3">
      <c r="B559" s="26" t="s">
        <v>218</v>
      </c>
      <c r="C559" s="22" t="str">
        <f>IF(B559="","",VLOOKUP(B559,LISTAS!$F$5:$G$1006,2,0))</f>
        <v>COLEGIO PETROPOLIS</v>
      </c>
      <c r="D559" s="35">
        <v>15.6</v>
      </c>
      <c r="E559" s="35">
        <v>14.1</v>
      </c>
      <c r="F559" s="35">
        <f t="shared" si="133"/>
        <v>29.7</v>
      </c>
      <c r="G559" s="5"/>
      <c r="H559" s="48">
        <f t="shared" si="140"/>
        <v>30.259</v>
      </c>
      <c r="I559" s="63" t="str">
        <f t="shared" si="134"/>
        <v>ANTONELLA LUCCHI MORO</v>
      </c>
      <c r="J559" s="63" t="str">
        <f t="shared" si="135"/>
        <v>COLEGIO PETROPOLIS</v>
      </c>
      <c r="K559" s="48">
        <f t="shared" si="136"/>
        <v>29.7</v>
      </c>
      <c r="L559" s="69">
        <f t="shared" si="137"/>
        <v>30.259</v>
      </c>
      <c r="M559" s="67" t="e">
        <f t="shared" si="138"/>
        <v>#NUM!</v>
      </c>
      <c r="N559" s="49">
        <v>27</v>
      </c>
      <c r="O559" s="28"/>
      <c r="P559" s="47">
        <v>27</v>
      </c>
      <c r="Q559" s="24" t="s">
        <v>218</v>
      </c>
      <c r="R559" s="24" t="s">
        <v>452</v>
      </c>
      <c r="S559" s="36">
        <v>29.7</v>
      </c>
      <c r="T559" s="25" t="str">
        <f t="shared" si="141"/>
        <v/>
      </c>
      <c r="U559" s="25" t="str">
        <f t="shared" si="142"/>
        <v/>
      </c>
    </row>
    <row r="560" spans="2:21" ht="16.5" x14ac:dyDescent="0.3">
      <c r="B560" s="26" t="s">
        <v>220</v>
      </c>
      <c r="C560" s="22" t="str">
        <f>IF(B560="","",VLOOKUP(B560,LISTAS!$F$5:$G$1006,2,0))</f>
        <v>COLEGIO PETROPOLIS</v>
      </c>
      <c r="D560" s="35">
        <v>15.1</v>
      </c>
      <c r="E560" s="35">
        <v>14.4</v>
      </c>
      <c r="F560" s="35">
        <f t="shared" si="133"/>
        <v>29.5</v>
      </c>
      <c r="G560" s="5"/>
      <c r="H560" s="48">
        <f t="shared" si="140"/>
        <v>30.06</v>
      </c>
      <c r="I560" s="63" t="str">
        <f t="shared" si="134"/>
        <v>GABRIELA CLARO FERRAZ</v>
      </c>
      <c r="J560" s="63" t="str">
        <f t="shared" si="135"/>
        <v>COLEGIO PETROPOLIS</v>
      </c>
      <c r="K560" s="48">
        <f t="shared" si="136"/>
        <v>29.5</v>
      </c>
      <c r="L560" s="69">
        <f t="shared" si="137"/>
        <v>30.06</v>
      </c>
      <c r="M560" s="67" t="e">
        <f t="shared" si="138"/>
        <v>#NUM!</v>
      </c>
      <c r="N560" s="49">
        <v>28</v>
      </c>
      <c r="O560" s="28"/>
      <c r="P560" s="47">
        <v>28</v>
      </c>
      <c r="Q560" s="24" t="s">
        <v>220</v>
      </c>
      <c r="R560" s="24" t="s">
        <v>452</v>
      </c>
      <c r="S560" s="36">
        <v>29.5</v>
      </c>
      <c r="T560" s="25" t="str">
        <f t="shared" si="141"/>
        <v/>
      </c>
      <c r="U560" s="25" t="str">
        <f t="shared" si="142"/>
        <v/>
      </c>
    </row>
    <row r="561" spans="2:21" ht="16.5" x14ac:dyDescent="0.3">
      <c r="B561" s="26" t="s">
        <v>326</v>
      </c>
      <c r="C561" s="22" t="str">
        <f>IF(B561="","",VLOOKUP(B561,LISTAS!$F$5:$G$1006,2,0))</f>
        <v>EXTERNATO RIO BRANCO</v>
      </c>
      <c r="D561" s="35">
        <v>16.600000000000001</v>
      </c>
      <c r="E561" s="35">
        <v>12.8</v>
      </c>
      <c r="F561" s="35">
        <f t="shared" si="133"/>
        <v>29.400000000000002</v>
      </c>
      <c r="G561" s="5"/>
      <c r="H561" s="48">
        <f t="shared" si="140"/>
        <v>29.961000000000002</v>
      </c>
      <c r="I561" s="63" t="str">
        <f t="shared" si="134"/>
        <v>MAYA PALADINO AMADIO NASCIMENTO</v>
      </c>
      <c r="J561" s="63" t="str">
        <f t="shared" si="135"/>
        <v>EXTERNATO RIO BRANCO</v>
      </c>
      <c r="K561" s="48">
        <f t="shared" si="136"/>
        <v>29.400000000000002</v>
      </c>
      <c r="L561" s="69">
        <f t="shared" si="137"/>
        <v>29.961000000000002</v>
      </c>
      <c r="M561" s="67" t="e">
        <f t="shared" si="138"/>
        <v>#NUM!</v>
      </c>
      <c r="N561" s="49">
        <v>29</v>
      </c>
      <c r="O561" s="28"/>
      <c r="P561" s="47">
        <v>29</v>
      </c>
      <c r="Q561" s="24" t="s">
        <v>326</v>
      </c>
      <c r="R561" s="24" t="s">
        <v>454</v>
      </c>
      <c r="S561" s="36">
        <v>29.400000000000002</v>
      </c>
      <c r="T561" s="25" t="str">
        <f t="shared" si="141"/>
        <v/>
      </c>
      <c r="U561" s="25" t="str">
        <f t="shared" si="142"/>
        <v/>
      </c>
    </row>
    <row r="562" spans="2:21" ht="16.5" x14ac:dyDescent="0.3">
      <c r="B562" s="26" t="s">
        <v>337</v>
      </c>
      <c r="C562" s="22" t="str">
        <f>IF(B562="","",VLOOKUP(B562,LISTAS!$F$5:$G$1006,2,0))</f>
        <v>PEN LIFE</v>
      </c>
      <c r="D562" s="35">
        <v>15.5</v>
      </c>
      <c r="E562" s="35">
        <v>13.3</v>
      </c>
      <c r="F562" s="35">
        <f t="shared" si="133"/>
        <v>28.8</v>
      </c>
      <c r="G562" s="5"/>
      <c r="H562" s="48">
        <f t="shared" si="140"/>
        <v>29.362000000000002</v>
      </c>
      <c r="I562" s="63" t="str">
        <f t="shared" si="134"/>
        <v>RAFAELA DA SILVA GUTIERREZ VETURIANO</v>
      </c>
      <c r="J562" s="63" t="str">
        <f t="shared" si="135"/>
        <v>PEN LIFE</v>
      </c>
      <c r="K562" s="48">
        <f t="shared" si="136"/>
        <v>28.8</v>
      </c>
      <c r="L562" s="69">
        <f t="shared" si="137"/>
        <v>29.362000000000002</v>
      </c>
      <c r="M562" s="67" t="e">
        <f t="shared" si="138"/>
        <v>#NUM!</v>
      </c>
      <c r="N562" s="49">
        <v>30</v>
      </c>
      <c r="O562" s="28"/>
      <c r="P562" s="47">
        <v>30</v>
      </c>
      <c r="Q562" s="24" t="s">
        <v>337</v>
      </c>
      <c r="R562" s="24" t="s">
        <v>457</v>
      </c>
      <c r="S562" s="36">
        <v>28.8</v>
      </c>
      <c r="T562" s="25" t="str">
        <f t="shared" si="141"/>
        <v/>
      </c>
      <c r="U562" s="25" t="str">
        <f t="shared" si="142"/>
        <v/>
      </c>
    </row>
    <row r="563" spans="2:21" ht="16.5" x14ac:dyDescent="0.3">
      <c r="B563" s="26" t="s">
        <v>738</v>
      </c>
      <c r="C563" s="22" t="str">
        <f>IF(B563="","",VLOOKUP(B563,LISTAS!$F$5:$G$1006,2,0))</f>
        <v>COLÉGIO ATENEU</v>
      </c>
      <c r="D563" s="35">
        <v>0</v>
      </c>
      <c r="E563" s="35">
        <v>0</v>
      </c>
      <c r="F563" s="35">
        <f t="shared" ref="F563" si="143">IF(D563="",IF(E563="","",SUM(D563:E563)),SUM(D563:E563))</f>
        <v>0</v>
      </c>
      <c r="G563" s="5"/>
      <c r="H563" s="48">
        <f t="shared" si="140"/>
        <v>0.56299999999999994</v>
      </c>
      <c r="I563" s="63" t="str">
        <f t="shared" si="134"/>
        <v>MELISSA NARDUCCI SCARANO</v>
      </c>
      <c r="J563" s="63" t="str">
        <f t="shared" si="135"/>
        <v>COLÉGIO ATENEU</v>
      </c>
      <c r="K563" s="48">
        <f t="shared" si="136"/>
        <v>0</v>
      </c>
      <c r="L563" s="69">
        <f t="shared" si="137"/>
        <v>0.56299999999999994</v>
      </c>
      <c r="M563" s="67" t="e">
        <f t="shared" si="138"/>
        <v>#NUM!</v>
      </c>
      <c r="N563" s="49">
        <v>31</v>
      </c>
      <c r="O563" s="28"/>
      <c r="P563" s="47">
        <v>31</v>
      </c>
      <c r="Q563" s="24" t="s">
        <v>738</v>
      </c>
      <c r="R563" s="24" t="s">
        <v>709</v>
      </c>
      <c r="S563" s="36"/>
      <c r="T563" s="25" t="str">
        <f t="shared" si="141"/>
        <v/>
      </c>
      <c r="U563" s="25"/>
    </row>
    <row r="564" spans="2:21" ht="16.5" x14ac:dyDescent="0.3">
      <c r="B564" s="26"/>
      <c r="C564" s="22" t="str">
        <f>IF(B564="","",VLOOKUP(B564,LISTAS!$F$5:$G$1006,2,0))</f>
        <v/>
      </c>
      <c r="D564" s="35"/>
      <c r="E564" s="35"/>
      <c r="F564" s="35" t="str">
        <f t="shared" ref="F564:F589" si="144">IF(D564="",IF(E564="","",SUM(D564:E564)),SUM(D564:E564))</f>
        <v/>
      </c>
      <c r="G564" s="5"/>
      <c r="H564" s="48" t="str">
        <f t="shared" si="140"/>
        <v/>
      </c>
      <c r="I564" s="63" t="str">
        <f t="shared" si="134"/>
        <v/>
      </c>
      <c r="J564" s="63" t="str">
        <f t="shared" si="135"/>
        <v/>
      </c>
      <c r="K564" s="48" t="str">
        <f t="shared" si="136"/>
        <v/>
      </c>
      <c r="L564" s="69" t="str">
        <f t="shared" si="137"/>
        <v/>
      </c>
      <c r="M564" s="67" t="str">
        <f t="shared" si="138"/>
        <v/>
      </c>
      <c r="N564" s="49">
        <v>32</v>
      </c>
      <c r="O564" s="28"/>
      <c r="P564" s="47" t="str">
        <f t="shared" ref="P564:P596" si="145">IF(S564&lt;&gt;"",_xlfn.RANK.EQ(S564,$S$429:$S$528,0),"")</f>
        <v/>
      </c>
      <c r="Q564" s="24" t="str">
        <f t="shared" ref="Q564:Q596" si="146">IF($L564="","",VLOOKUP(M564,$H$429:$K$528,2,0))</f>
        <v/>
      </c>
      <c r="R564" s="24" t="str">
        <f>IF($L564="","",VLOOKUP(Q564,LISTAS!$F$5:$G$1006,2,0))</f>
        <v/>
      </c>
      <c r="S564" s="36" t="str">
        <f t="shared" ref="S564:S596" si="147">IF($L564="","",VLOOKUP(M564,$H$429:$K$528,4,0))</f>
        <v/>
      </c>
      <c r="T564" s="25" t="str">
        <f t="shared" si="141"/>
        <v/>
      </c>
      <c r="U564" s="25" t="str">
        <f t="shared" si="142"/>
        <v/>
      </c>
    </row>
    <row r="565" spans="2:21" ht="16.5" x14ac:dyDescent="0.3">
      <c r="B565" s="26"/>
      <c r="C565" s="22" t="str">
        <f>IF(B565="","",VLOOKUP(B565,LISTAS!$F$5:$G$1006,2,0))</f>
        <v/>
      </c>
      <c r="D565" s="35"/>
      <c r="E565" s="35"/>
      <c r="F565" s="35" t="str">
        <f t="shared" si="144"/>
        <v/>
      </c>
      <c r="G565" s="5"/>
      <c r="H565" s="48" t="str">
        <f t="shared" si="140"/>
        <v/>
      </c>
      <c r="I565" s="63" t="str">
        <f t="shared" si="134"/>
        <v/>
      </c>
      <c r="J565" s="63" t="str">
        <f t="shared" si="135"/>
        <v/>
      </c>
      <c r="K565" s="48" t="str">
        <f t="shared" si="136"/>
        <v/>
      </c>
      <c r="L565" s="69" t="str">
        <f t="shared" si="137"/>
        <v/>
      </c>
      <c r="M565" s="67" t="str">
        <f t="shared" si="138"/>
        <v/>
      </c>
      <c r="N565" s="49">
        <v>33</v>
      </c>
      <c r="O565" s="28"/>
      <c r="P565" s="47" t="str">
        <f t="shared" si="145"/>
        <v/>
      </c>
      <c r="Q565" s="24" t="str">
        <f t="shared" si="146"/>
        <v/>
      </c>
      <c r="R565" s="24" t="str">
        <f>IF($L565="","",VLOOKUP(Q565,LISTAS!$F$5:$G$1006,2,0))</f>
        <v/>
      </c>
      <c r="S565" s="36" t="str">
        <f t="shared" si="147"/>
        <v/>
      </c>
      <c r="T565" s="25" t="str">
        <f t="shared" si="141"/>
        <v/>
      </c>
      <c r="U565" s="25" t="str">
        <f t="shared" si="142"/>
        <v/>
      </c>
    </row>
    <row r="566" spans="2:21" ht="16.5" x14ac:dyDescent="0.3">
      <c r="B566" s="26"/>
      <c r="C566" s="22" t="str">
        <f>IF(B566="","",VLOOKUP(B566,LISTAS!$F$5:$G$1006,2,0))</f>
        <v/>
      </c>
      <c r="D566" s="35"/>
      <c r="E566" s="35"/>
      <c r="F566" s="35" t="str">
        <f t="shared" si="144"/>
        <v/>
      </c>
      <c r="G566" s="5"/>
      <c r="H566" s="48" t="str">
        <f t="shared" si="140"/>
        <v/>
      </c>
      <c r="I566" s="63" t="str">
        <f t="shared" si="134"/>
        <v/>
      </c>
      <c r="J566" s="63" t="str">
        <f t="shared" si="135"/>
        <v/>
      </c>
      <c r="K566" s="48" t="str">
        <f t="shared" si="136"/>
        <v/>
      </c>
      <c r="L566" s="69" t="str">
        <f t="shared" si="137"/>
        <v/>
      </c>
      <c r="M566" s="67" t="str">
        <f t="shared" si="138"/>
        <v/>
      </c>
      <c r="N566" s="49">
        <v>34</v>
      </c>
      <c r="O566" s="28"/>
      <c r="P566" s="47" t="str">
        <f t="shared" si="145"/>
        <v/>
      </c>
      <c r="Q566" s="24" t="str">
        <f t="shared" si="146"/>
        <v/>
      </c>
      <c r="R566" s="24" t="str">
        <f>IF($L566="","",VLOOKUP(Q566,LISTAS!$F$5:$G$1006,2,0))</f>
        <v/>
      </c>
      <c r="S566" s="36" t="str">
        <f t="shared" si="147"/>
        <v/>
      </c>
      <c r="T566" s="25" t="str">
        <f t="shared" si="141"/>
        <v/>
      </c>
      <c r="U566" s="25" t="str">
        <f t="shared" si="142"/>
        <v/>
      </c>
    </row>
    <row r="567" spans="2:21" ht="16.5" x14ac:dyDescent="0.3">
      <c r="B567" s="26"/>
      <c r="C567" s="22" t="str">
        <f>IF(B567="","",VLOOKUP(B567,LISTAS!$F$5:$G$1006,2,0))</f>
        <v/>
      </c>
      <c r="D567" s="35"/>
      <c r="E567" s="35"/>
      <c r="F567" s="35" t="str">
        <f t="shared" si="144"/>
        <v/>
      </c>
      <c r="G567" s="5"/>
      <c r="H567" s="48" t="str">
        <f t="shared" si="140"/>
        <v/>
      </c>
      <c r="I567" s="63" t="str">
        <f t="shared" si="134"/>
        <v/>
      </c>
      <c r="J567" s="63" t="str">
        <f t="shared" si="135"/>
        <v/>
      </c>
      <c r="K567" s="48" t="str">
        <f t="shared" si="136"/>
        <v/>
      </c>
      <c r="L567" s="69" t="str">
        <f t="shared" si="137"/>
        <v/>
      </c>
      <c r="M567" s="67" t="str">
        <f t="shared" si="138"/>
        <v/>
      </c>
      <c r="N567" s="49">
        <v>35</v>
      </c>
      <c r="O567" s="28"/>
      <c r="P567" s="47" t="str">
        <f t="shared" si="145"/>
        <v/>
      </c>
      <c r="Q567" s="24" t="str">
        <f t="shared" si="146"/>
        <v/>
      </c>
      <c r="R567" s="24" t="str">
        <f>IF($L567="","",VLOOKUP(Q567,LISTAS!$F$5:$G$1006,2,0))</f>
        <v/>
      </c>
      <c r="S567" s="36" t="str">
        <f t="shared" si="147"/>
        <v/>
      </c>
      <c r="T567" s="25" t="str">
        <f t="shared" si="141"/>
        <v/>
      </c>
      <c r="U567" s="25" t="str">
        <f t="shared" si="142"/>
        <v/>
      </c>
    </row>
    <row r="568" spans="2:21" ht="16.5" x14ac:dyDescent="0.3">
      <c r="B568" s="26"/>
      <c r="C568" s="22" t="str">
        <f>IF(B568="","",VLOOKUP(B568,LISTAS!$F$5:$G$1006,2,0))</f>
        <v/>
      </c>
      <c r="D568" s="35"/>
      <c r="E568" s="35"/>
      <c r="F568" s="35" t="str">
        <f t="shared" si="144"/>
        <v/>
      </c>
      <c r="G568" s="5"/>
      <c r="H568" s="48" t="str">
        <f t="shared" si="140"/>
        <v/>
      </c>
      <c r="I568" s="63" t="str">
        <f t="shared" si="134"/>
        <v/>
      </c>
      <c r="J568" s="63" t="str">
        <f t="shared" si="135"/>
        <v/>
      </c>
      <c r="K568" s="48" t="str">
        <f t="shared" si="136"/>
        <v/>
      </c>
      <c r="L568" s="69" t="str">
        <f t="shared" si="137"/>
        <v/>
      </c>
      <c r="M568" s="67" t="str">
        <f t="shared" si="138"/>
        <v/>
      </c>
      <c r="N568" s="49">
        <v>36</v>
      </c>
      <c r="O568" s="28"/>
      <c r="P568" s="47" t="str">
        <f t="shared" si="145"/>
        <v/>
      </c>
      <c r="Q568" s="24" t="str">
        <f t="shared" si="146"/>
        <v/>
      </c>
      <c r="R568" s="24" t="str">
        <f>IF($L568="","",VLOOKUP(Q568,LISTAS!$F$5:$G$1006,2,0))</f>
        <v/>
      </c>
      <c r="S568" s="36" t="str">
        <f t="shared" si="147"/>
        <v/>
      </c>
      <c r="T568" s="25" t="str">
        <f t="shared" si="141"/>
        <v/>
      </c>
      <c r="U568" s="25" t="str">
        <f t="shared" si="142"/>
        <v/>
      </c>
    </row>
    <row r="569" spans="2:21" ht="16.5" x14ac:dyDescent="0.3">
      <c r="B569" s="26"/>
      <c r="C569" s="22" t="str">
        <f>IF(B569="","",VLOOKUP(B569,LISTAS!$F$5:$G$1006,2,0))</f>
        <v/>
      </c>
      <c r="D569" s="35"/>
      <c r="E569" s="35"/>
      <c r="F569" s="35" t="str">
        <f t="shared" si="144"/>
        <v/>
      </c>
      <c r="G569" s="5"/>
      <c r="H569" s="48" t="str">
        <f t="shared" si="140"/>
        <v/>
      </c>
      <c r="I569" s="63" t="str">
        <f t="shared" si="134"/>
        <v/>
      </c>
      <c r="J569" s="63" t="str">
        <f t="shared" si="135"/>
        <v/>
      </c>
      <c r="K569" s="48" t="str">
        <f t="shared" si="136"/>
        <v/>
      </c>
      <c r="L569" s="69" t="str">
        <f t="shared" si="137"/>
        <v/>
      </c>
      <c r="M569" s="67" t="str">
        <f t="shared" si="138"/>
        <v/>
      </c>
      <c r="N569" s="49">
        <v>37</v>
      </c>
      <c r="O569" s="28"/>
      <c r="P569" s="47" t="str">
        <f t="shared" si="145"/>
        <v/>
      </c>
      <c r="Q569" s="24" t="str">
        <f t="shared" si="146"/>
        <v/>
      </c>
      <c r="R569" s="24" t="str">
        <f>IF($L569="","",VLOOKUP(Q569,LISTAS!$F$5:$G$1006,2,0))</f>
        <v/>
      </c>
      <c r="S569" s="36" t="str">
        <f t="shared" si="147"/>
        <v/>
      </c>
      <c r="T569" s="25" t="str">
        <f t="shared" si="141"/>
        <v/>
      </c>
      <c r="U569" s="25" t="str">
        <f t="shared" si="142"/>
        <v/>
      </c>
    </row>
    <row r="570" spans="2:21" ht="16.5" x14ac:dyDescent="0.3">
      <c r="B570" s="26"/>
      <c r="C570" s="22" t="str">
        <f>IF(B570="","",VLOOKUP(B570,LISTAS!$F$5:$G$1006,2,0))</f>
        <v/>
      </c>
      <c r="D570" s="35"/>
      <c r="E570" s="35"/>
      <c r="F570" s="35" t="str">
        <f t="shared" si="144"/>
        <v/>
      </c>
      <c r="G570" s="5"/>
      <c r="H570" s="48" t="str">
        <f t="shared" si="140"/>
        <v/>
      </c>
      <c r="I570" s="63" t="str">
        <f t="shared" si="134"/>
        <v/>
      </c>
      <c r="J570" s="63" t="str">
        <f t="shared" si="135"/>
        <v/>
      </c>
      <c r="K570" s="48" t="str">
        <f t="shared" si="136"/>
        <v/>
      </c>
      <c r="L570" s="69" t="str">
        <f t="shared" si="137"/>
        <v/>
      </c>
      <c r="M570" s="67" t="str">
        <f t="shared" si="138"/>
        <v/>
      </c>
      <c r="N570" s="49">
        <v>38</v>
      </c>
      <c r="O570" s="28"/>
      <c r="P570" s="47" t="str">
        <f t="shared" si="145"/>
        <v/>
      </c>
      <c r="Q570" s="24" t="str">
        <f t="shared" si="146"/>
        <v/>
      </c>
      <c r="R570" s="24" t="str">
        <f>IF($L570="","",VLOOKUP(Q570,LISTAS!$F$5:$G$1006,2,0))</f>
        <v/>
      </c>
      <c r="S570" s="36" t="str">
        <f t="shared" si="147"/>
        <v/>
      </c>
      <c r="T570" s="25" t="str">
        <f t="shared" si="141"/>
        <v/>
      </c>
      <c r="U570" s="25" t="str">
        <f t="shared" si="142"/>
        <v/>
      </c>
    </row>
    <row r="571" spans="2:21" ht="16.5" x14ac:dyDescent="0.3">
      <c r="B571" s="26"/>
      <c r="C571" s="22" t="str">
        <f>IF(B571="","",VLOOKUP(B571,LISTAS!$F$5:$G$1006,2,0))</f>
        <v/>
      </c>
      <c r="D571" s="35"/>
      <c r="E571" s="35"/>
      <c r="F571" s="35" t="str">
        <f t="shared" si="144"/>
        <v/>
      </c>
      <c r="G571" s="5"/>
      <c r="H571" s="48" t="str">
        <f t="shared" si="140"/>
        <v/>
      </c>
      <c r="I571" s="63" t="str">
        <f t="shared" si="134"/>
        <v/>
      </c>
      <c r="J571" s="63" t="str">
        <f t="shared" si="135"/>
        <v/>
      </c>
      <c r="K571" s="48" t="str">
        <f t="shared" si="136"/>
        <v/>
      </c>
      <c r="L571" s="69" t="str">
        <f t="shared" si="137"/>
        <v/>
      </c>
      <c r="M571" s="67" t="str">
        <f t="shared" si="138"/>
        <v/>
      </c>
      <c r="N571" s="49">
        <v>39</v>
      </c>
      <c r="O571" s="28"/>
      <c r="P571" s="47" t="str">
        <f t="shared" si="145"/>
        <v/>
      </c>
      <c r="Q571" s="24" t="str">
        <f t="shared" si="146"/>
        <v/>
      </c>
      <c r="R571" s="24" t="str">
        <f>IF($L571="","",VLOOKUP(Q571,LISTAS!$F$5:$G$1006,2,0))</f>
        <v/>
      </c>
      <c r="S571" s="36" t="str">
        <f t="shared" si="147"/>
        <v/>
      </c>
      <c r="T571" s="25" t="str">
        <f t="shared" si="141"/>
        <v/>
      </c>
      <c r="U571" s="25" t="str">
        <f t="shared" si="142"/>
        <v/>
      </c>
    </row>
    <row r="572" spans="2:21" ht="16.5" x14ac:dyDescent="0.3">
      <c r="B572" s="26"/>
      <c r="C572" s="22" t="str">
        <f>IF(B572="","",VLOOKUP(B572,LISTAS!$F$5:$G$1006,2,0))</f>
        <v/>
      </c>
      <c r="D572" s="35"/>
      <c r="E572" s="35"/>
      <c r="F572" s="35" t="str">
        <f t="shared" si="144"/>
        <v/>
      </c>
      <c r="G572" s="5"/>
      <c r="H572" s="48" t="str">
        <f t="shared" si="140"/>
        <v/>
      </c>
      <c r="I572" s="63" t="str">
        <f t="shared" si="134"/>
        <v/>
      </c>
      <c r="J572" s="63" t="str">
        <f t="shared" si="135"/>
        <v/>
      </c>
      <c r="K572" s="48" t="str">
        <f t="shared" si="136"/>
        <v/>
      </c>
      <c r="L572" s="69" t="str">
        <f t="shared" si="137"/>
        <v/>
      </c>
      <c r="M572" s="67" t="str">
        <f t="shared" si="138"/>
        <v/>
      </c>
      <c r="N572" s="49">
        <v>40</v>
      </c>
      <c r="O572" s="28"/>
      <c r="P572" s="47" t="str">
        <f t="shared" si="145"/>
        <v/>
      </c>
      <c r="Q572" s="24" t="str">
        <f t="shared" si="146"/>
        <v/>
      </c>
      <c r="R572" s="24" t="str">
        <f>IF($L572="","",VLOOKUP(Q572,LISTAS!$F$5:$G$1006,2,0))</f>
        <v/>
      </c>
      <c r="S572" s="36" t="str">
        <f t="shared" si="147"/>
        <v/>
      </c>
      <c r="T572" s="25" t="str">
        <f t="shared" si="141"/>
        <v/>
      </c>
      <c r="U572" s="25" t="str">
        <f t="shared" si="142"/>
        <v/>
      </c>
    </row>
    <row r="573" spans="2:21" ht="16.5" x14ac:dyDescent="0.3">
      <c r="B573" s="26"/>
      <c r="C573" s="22" t="str">
        <f>IF(B573="","",VLOOKUP(B573,LISTAS!$F$5:$G$1006,2,0))</f>
        <v/>
      </c>
      <c r="D573" s="35"/>
      <c r="E573" s="35"/>
      <c r="F573" s="35" t="str">
        <f t="shared" si="144"/>
        <v/>
      </c>
      <c r="G573" s="5"/>
      <c r="H573" s="48" t="str">
        <f t="shared" si="140"/>
        <v/>
      </c>
      <c r="I573" s="63" t="str">
        <f t="shared" si="134"/>
        <v/>
      </c>
      <c r="J573" s="63" t="str">
        <f t="shared" si="135"/>
        <v/>
      </c>
      <c r="K573" s="48" t="str">
        <f t="shared" si="136"/>
        <v/>
      </c>
      <c r="L573" s="69" t="str">
        <f t="shared" si="137"/>
        <v/>
      </c>
      <c r="M573" s="67" t="str">
        <f t="shared" si="138"/>
        <v/>
      </c>
      <c r="N573" s="49">
        <v>41</v>
      </c>
      <c r="O573" s="28"/>
      <c r="P573" s="47" t="str">
        <f t="shared" si="145"/>
        <v/>
      </c>
      <c r="Q573" s="24" t="str">
        <f t="shared" si="146"/>
        <v/>
      </c>
      <c r="R573" s="24" t="str">
        <f>IF($L573="","",VLOOKUP(Q573,LISTAS!$F$5:$G$1006,2,0))</f>
        <v/>
      </c>
      <c r="S573" s="36" t="str">
        <f t="shared" si="147"/>
        <v/>
      </c>
      <c r="T573" s="25" t="str">
        <f t="shared" si="141"/>
        <v/>
      </c>
      <c r="U573" s="25" t="str">
        <f t="shared" si="142"/>
        <v/>
      </c>
    </row>
    <row r="574" spans="2:21" ht="16.5" x14ac:dyDescent="0.3">
      <c r="B574" s="26"/>
      <c r="C574" s="22" t="str">
        <f>IF(B574="","",VLOOKUP(B574,LISTAS!$F$5:$G$1006,2,0))</f>
        <v/>
      </c>
      <c r="D574" s="35"/>
      <c r="E574" s="35"/>
      <c r="F574" s="35" t="str">
        <f t="shared" si="144"/>
        <v/>
      </c>
      <c r="G574" s="5"/>
      <c r="H574" s="48" t="str">
        <f t="shared" si="140"/>
        <v/>
      </c>
      <c r="I574" s="63" t="str">
        <f t="shared" si="134"/>
        <v/>
      </c>
      <c r="J574" s="63" t="str">
        <f t="shared" si="135"/>
        <v/>
      </c>
      <c r="K574" s="48" t="str">
        <f t="shared" si="136"/>
        <v/>
      </c>
      <c r="L574" s="69" t="str">
        <f t="shared" si="137"/>
        <v/>
      </c>
      <c r="M574" s="67" t="str">
        <f t="shared" si="138"/>
        <v/>
      </c>
      <c r="N574" s="49">
        <v>42</v>
      </c>
      <c r="O574" s="28"/>
      <c r="P574" s="47" t="str">
        <f t="shared" si="145"/>
        <v/>
      </c>
      <c r="Q574" s="24" t="str">
        <f t="shared" si="146"/>
        <v/>
      </c>
      <c r="R574" s="24" t="str">
        <f>IF($L574="","",VLOOKUP(Q574,LISTAS!$F$5:$G$1006,2,0))</f>
        <v/>
      </c>
      <c r="S574" s="36" t="str">
        <f t="shared" si="147"/>
        <v/>
      </c>
      <c r="T574" s="25" t="str">
        <f t="shared" si="141"/>
        <v/>
      </c>
      <c r="U574" s="25" t="str">
        <f t="shared" si="142"/>
        <v/>
      </c>
    </row>
    <row r="575" spans="2:21" ht="16.5" x14ac:dyDescent="0.3">
      <c r="B575" s="26"/>
      <c r="C575" s="22" t="str">
        <f>IF(B575="","",VLOOKUP(B575,LISTAS!$F$5:$G$1006,2,0))</f>
        <v/>
      </c>
      <c r="D575" s="35"/>
      <c r="E575" s="35"/>
      <c r="F575" s="35" t="str">
        <f t="shared" si="144"/>
        <v/>
      </c>
      <c r="G575" s="5"/>
      <c r="H575" s="48" t="str">
        <f t="shared" si="140"/>
        <v/>
      </c>
      <c r="I575" s="63" t="str">
        <f t="shared" si="134"/>
        <v/>
      </c>
      <c r="J575" s="63" t="str">
        <f t="shared" si="135"/>
        <v/>
      </c>
      <c r="K575" s="48" t="str">
        <f t="shared" si="136"/>
        <v/>
      </c>
      <c r="L575" s="69" t="str">
        <f t="shared" si="137"/>
        <v/>
      </c>
      <c r="M575" s="67" t="str">
        <f t="shared" si="138"/>
        <v/>
      </c>
      <c r="N575" s="49">
        <v>43</v>
      </c>
      <c r="O575" s="28"/>
      <c r="P575" s="47" t="str">
        <f t="shared" si="145"/>
        <v/>
      </c>
      <c r="Q575" s="24" t="str">
        <f t="shared" si="146"/>
        <v/>
      </c>
      <c r="R575" s="24" t="str">
        <f>IF($L575="","",VLOOKUP(Q575,LISTAS!$F$5:$G$1006,2,0))</f>
        <v/>
      </c>
      <c r="S575" s="36" t="str">
        <f t="shared" si="147"/>
        <v/>
      </c>
      <c r="T575" s="25" t="str">
        <f t="shared" si="141"/>
        <v/>
      </c>
      <c r="U575" s="25" t="str">
        <f t="shared" si="142"/>
        <v/>
      </c>
    </row>
    <row r="576" spans="2:21" ht="16.5" x14ac:dyDescent="0.3">
      <c r="B576" s="26"/>
      <c r="C576" s="22" t="str">
        <f>IF(B576="","",VLOOKUP(B576,LISTAS!$F$5:$G$1006,2,0))</f>
        <v/>
      </c>
      <c r="D576" s="35"/>
      <c r="E576" s="35"/>
      <c r="F576" s="35" t="str">
        <f t="shared" si="144"/>
        <v/>
      </c>
      <c r="G576" s="5"/>
      <c r="H576" s="48" t="str">
        <f t="shared" si="140"/>
        <v/>
      </c>
      <c r="I576" s="63" t="str">
        <f t="shared" si="134"/>
        <v/>
      </c>
      <c r="J576" s="63" t="str">
        <f t="shared" si="135"/>
        <v/>
      </c>
      <c r="K576" s="48" t="str">
        <f t="shared" si="136"/>
        <v/>
      </c>
      <c r="L576" s="69" t="str">
        <f t="shared" si="137"/>
        <v/>
      </c>
      <c r="M576" s="67" t="str">
        <f t="shared" si="138"/>
        <v/>
      </c>
      <c r="N576" s="49">
        <v>44</v>
      </c>
      <c r="O576" s="28"/>
      <c r="P576" s="47" t="str">
        <f t="shared" si="145"/>
        <v/>
      </c>
      <c r="Q576" s="24" t="str">
        <f t="shared" si="146"/>
        <v/>
      </c>
      <c r="R576" s="24" t="str">
        <f>IF($L576="","",VLOOKUP(Q576,LISTAS!$F$5:$G$1006,2,0))</f>
        <v/>
      </c>
      <c r="S576" s="36" t="str">
        <f t="shared" si="147"/>
        <v/>
      </c>
      <c r="T576" s="25" t="str">
        <f t="shared" si="141"/>
        <v/>
      </c>
      <c r="U576" s="25" t="str">
        <f t="shared" si="142"/>
        <v/>
      </c>
    </row>
    <row r="577" spans="2:21" ht="16.5" x14ac:dyDescent="0.3">
      <c r="B577" s="26"/>
      <c r="C577" s="22" t="str">
        <f>IF(B577="","",VLOOKUP(B577,LISTAS!$F$5:$G$1006,2,0))</f>
        <v/>
      </c>
      <c r="D577" s="35"/>
      <c r="E577" s="35"/>
      <c r="F577" s="35" t="str">
        <f t="shared" si="144"/>
        <v/>
      </c>
      <c r="G577" s="5"/>
      <c r="H577" s="48" t="str">
        <f t="shared" si="140"/>
        <v/>
      </c>
      <c r="I577" s="63" t="str">
        <f t="shared" si="134"/>
        <v/>
      </c>
      <c r="J577" s="63" t="str">
        <f t="shared" si="135"/>
        <v/>
      </c>
      <c r="K577" s="48" t="str">
        <f t="shared" si="136"/>
        <v/>
      </c>
      <c r="L577" s="69" t="str">
        <f t="shared" si="137"/>
        <v/>
      </c>
      <c r="M577" s="67" t="str">
        <f t="shared" si="138"/>
        <v/>
      </c>
      <c r="N577" s="49">
        <v>45</v>
      </c>
      <c r="O577" s="28"/>
      <c r="P577" s="47" t="str">
        <f t="shared" si="145"/>
        <v/>
      </c>
      <c r="Q577" s="24" t="str">
        <f t="shared" si="146"/>
        <v/>
      </c>
      <c r="R577" s="24" t="str">
        <f>IF($L577="","",VLOOKUP(Q577,LISTAS!$F$5:$G$1006,2,0))</f>
        <v/>
      </c>
      <c r="S577" s="36" t="str">
        <f t="shared" si="147"/>
        <v/>
      </c>
      <c r="T577" s="25" t="str">
        <f t="shared" si="141"/>
        <v/>
      </c>
      <c r="U577" s="25" t="str">
        <f t="shared" si="142"/>
        <v/>
      </c>
    </row>
    <row r="578" spans="2:21" ht="16.5" x14ac:dyDescent="0.3">
      <c r="B578" s="26"/>
      <c r="C578" s="22" t="str">
        <f>IF(B578="","",VLOOKUP(B578,LISTAS!$F$5:$G$1006,2,0))</f>
        <v/>
      </c>
      <c r="D578" s="35"/>
      <c r="E578" s="35"/>
      <c r="F578" s="35" t="str">
        <f t="shared" si="144"/>
        <v/>
      </c>
      <c r="G578" s="5"/>
      <c r="H578" s="48" t="str">
        <f t="shared" si="140"/>
        <v/>
      </c>
      <c r="I578" s="63" t="str">
        <f t="shared" si="134"/>
        <v/>
      </c>
      <c r="J578" s="63" t="str">
        <f t="shared" si="135"/>
        <v/>
      </c>
      <c r="K578" s="48" t="str">
        <f t="shared" si="136"/>
        <v/>
      </c>
      <c r="L578" s="69" t="str">
        <f t="shared" si="137"/>
        <v/>
      </c>
      <c r="M578" s="67" t="str">
        <f t="shared" si="138"/>
        <v/>
      </c>
      <c r="N578" s="49">
        <v>46</v>
      </c>
      <c r="O578" s="28"/>
      <c r="P578" s="47" t="str">
        <f t="shared" si="145"/>
        <v/>
      </c>
      <c r="Q578" s="24" t="str">
        <f t="shared" si="146"/>
        <v/>
      </c>
      <c r="R578" s="24" t="str">
        <f>IF($L578="","",VLOOKUP(Q578,LISTAS!$F$5:$G$1006,2,0))</f>
        <v/>
      </c>
      <c r="S578" s="36" t="str">
        <f t="shared" si="147"/>
        <v/>
      </c>
      <c r="T578" s="25" t="str">
        <f t="shared" si="141"/>
        <v/>
      </c>
      <c r="U578" s="25" t="str">
        <f t="shared" si="142"/>
        <v/>
      </c>
    </row>
    <row r="579" spans="2:21" ht="16.5" x14ac:dyDescent="0.3">
      <c r="B579" s="26"/>
      <c r="C579" s="22" t="str">
        <f>IF(B579="","",VLOOKUP(B579,LISTAS!$F$5:$G$1006,2,0))</f>
        <v/>
      </c>
      <c r="D579" s="35"/>
      <c r="E579" s="35"/>
      <c r="F579" s="35" t="str">
        <f t="shared" si="144"/>
        <v/>
      </c>
      <c r="G579" s="5"/>
      <c r="H579" s="48" t="str">
        <f t="shared" si="140"/>
        <v/>
      </c>
      <c r="I579" s="63" t="str">
        <f t="shared" si="134"/>
        <v/>
      </c>
      <c r="J579" s="63" t="str">
        <f t="shared" si="135"/>
        <v/>
      </c>
      <c r="K579" s="48" t="str">
        <f t="shared" si="136"/>
        <v/>
      </c>
      <c r="L579" s="69" t="str">
        <f t="shared" si="137"/>
        <v/>
      </c>
      <c r="M579" s="67" t="str">
        <f t="shared" si="138"/>
        <v/>
      </c>
      <c r="N579" s="49">
        <v>47</v>
      </c>
      <c r="O579" s="28"/>
      <c r="P579" s="47" t="str">
        <f t="shared" si="145"/>
        <v/>
      </c>
      <c r="Q579" s="24" t="str">
        <f t="shared" si="146"/>
        <v/>
      </c>
      <c r="R579" s="24" t="str">
        <f>IF($L579="","",VLOOKUP(Q579,LISTAS!$F$5:$G$1006,2,0))</f>
        <v/>
      </c>
      <c r="S579" s="36" t="str">
        <f t="shared" si="147"/>
        <v/>
      </c>
      <c r="T579" s="25" t="str">
        <f t="shared" si="141"/>
        <v/>
      </c>
      <c r="U579" s="25" t="str">
        <f t="shared" si="142"/>
        <v/>
      </c>
    </row>
    <row r="580" spans="2:21" ht="16.5" x14ac:dyDescent="0.3">
      <c r="B580" s="26"/>
      <c r="C580" s="22" t="str">
        <f>IF(B580="","",VLOOKUP(B580,LISTAS!$F$5:$G$1006,2,0))</f>
        <v/>
      </c>
      <c r="D580" s="35"/>
      <c r="E580" s="35"/>
      <c r="F580" s="35" t="str">
        <f t="shared" si="144"/>
        <v/>
      </c>
      <c r="G580" s="5"/>
      <c r="H580" s="48" t="str">
        <f t="shared" si="140"/>
        <v/>
      </c>
      <c r="I580" s="63" t="str">
        <f t="shared" si="134"/>
        <v/>
      </c>
      <c r="J580" s="63" t="str">
        <f t="shared" si="135"/>
        <v/>
      </c>
      <c r="K580" s="48" t="str">
        <f t="shared" si="136"/>
        <v/>
      </c>
      <c r="L580" s="69" t="str">
        <f t="shared" si="137"/>
        <v/>
      </c>
      <c r="M580" s="67" t="str">
        <f t="shared" si="138"/>
        <v/>
      </c>
      <c r="N580" s="49">
        <v>48</v>
      </c>
      <c r="O580" s="28"/>
      <c r="P580" s="47" t="str">
        <f t="shared" si="145"/>
        <v/>
      </c>
      <c r="Q580" s="24" t="str">
        <f t="shared" si="146"/>
        <v/>
      </c>
      <c r="R580" s="24" t="str">
        <f>IF($L580="","",VLOOKUP(Q580,LISTAS!$F$5:$G$1006,2,0))</f>
        <v/>
      </c>
      <c r="S580" s="36" t="str">
        <f t="shared" si="147"/>
        <v/>
      </c>
      <c r="T580" s="25" t="str">
        <f t="shared" si="141"/>
        <v/>
      </c>
      <c r="U580" s="25" t="str">
        <f t="shared" si="142"/>
        <v/>
      </c>
    </row>
    <row r="581" spans="2:21" ht="16.5" x14ac:dyDescent="0.3">
      <c r="B581" s="26"/>
      <c r="C581" s="22" t="str">
        <f>IF(B581="","",VLOOKUP(B581,LISTAS!$F$5:$G$1006,2,0))</f>
        <v/>
      </c>
      <c r="D581" s="35"/>
      <c r="E581" s="35"/>
      <c r="F581" s="35" t="str">
        <f t="shared" si="144"/>
        <v/>
      </c>
      <c r="G581" s="5"/>
      <c r="H581" s="48" t="str">
        <f t="shared" si="140"/>
        <v/>
      </c>
      <c r="I581" s="63" t="str">
        <f t="shared" si="134"/>
        <v/>
      </c>
      <c r="J581" s="63" t="str">
        <f t="shared" si="135"/>
        <v/>
      </c>
      <c r="K581" s="48" t="str">
        <f t="shared" si="136"/>
        <v/>
      </c>
      <c r="L581" s="69" t="str">
        <f t="shared" si="137"/>
        <v/>
      </c>
      <c r="M581" s="67" t="str">
        <f t="shared" si="138"/>
        <v/>
      </c>
      <c r="N581" s="49">
        <v>49</v>
      </c>
      <c r="O581" s="28"/>
      <c r="P581" s="47" t="str">
        <f t="shared" si="145"/>
        <v/>
      </c>
      <c r="Q581" s="24" t="str">
        <f t="shared" si="146"/>
        <v/>
      </c>
      <c r="R581" s="24" t="str">
        <f>IF($L581="","",VLOOKUP(Q581,LISTAS!$F$5:$G$1006,2,0))</f>
        <v/>
      </c>
      <c r="S581" s="36" t="str">
        <f t="shared" si="147"/>
        <v/>
      </c>
      <c r="T581" s="25" t="str">
        <f t="shared" si="141"/>
        <v/>
      </c>
      <c r="U581" s="25" t="str">
        <f t="shared" si="142"/>
        <v/>
      </c>
    </row>
    <row r="582" spans="2:21" ht="16.5" x14ac:dyDescent="0.3">
      <c r="B582" s="26"/>
      <c r="C582" s="22" t="str">
        <f>IF(B582="","",VLOOKUP(B582,LISTAS!$F$5:$G$1006,2,0))</f>
        <v/>
      </c>
      <c r="D582" s="35"/>
      <c r="E582" s="35"/>
      <c r="F582" s="35" t="str">
        <f t="shared" si="144"/>
        <v/>
      </c>
      <c r="G582" s="5"/>
      <c r="H582" s="48" t="str">
        <f t="shared" si="140"/>
        <v/>
      </c>
      <c r="I582" s="63" t="str">
        <f t="shared" si="134"/>
        <v/>
      </c>
      <c r="J582" s="63" t="str">
        <f t="shared" si="135"/>
        <v/>
      </c>
      <c r="K582" s="48" t="str">
        <f t="shared" si="136"/>
        <v/>
      </c>
      <c r="L582" s="69" t="str">
        <f t="shared" si="137"/>
        <v/>
      </c>
      <c r="M582" s="67" t="str">
        <f t="shared" si="138"/>
        <v/>
      </c>
      <c r="N582" s="49">
        <v>50</v>
      </c>
      <c r="O582" s="28"/>
      <c r="P582" s="47" t="str">
        <f t="shared" si="145"/>
        <v/>
      </c>
      <c r="Q582" s="24" t="str">
        <f t="shared" si="146"/>
        <v/>
      </c>
      <c r="R582" s="24" t="str">
        <f>IF($L582="","",VLOOKUP(Q582,LISTAS!$F$5:$G$1006,2,0))</f>
        <v/>
      </c>
      <c r="S582" s="36" t="str">
        <f t="shared" si="147"/>
        <v/>
      </c>
      <c r="T582" s="25" t="str">
        <f t="shared" si="141"/>
        <v/>
      </c>
      <c r="U582" s="25" t="str">
        <f t="shared" si="142"/>
        <v/>
      </c>
    </row>
    <row r="583" spans="2:21" ht="16.5" x14ac:dyDescent="0.3">
      <c r="B583" s="26"/>
      <c r="C583" s="22" t="str">
        <f>IF(B583="","",VLOOKUP(B583,LISTAS!$F$5:$G$1006,2,0))</f>
        <v/>
      </c>
      <c r="D583" s="35"/>
      <c r="E583" s="35"/>
      <c r="F583" s="35" t="str">
        <f t="shared" si="144"/>
        <v/>
      </c>
      <c r="G583" s="5"/>
      <c r="H583" s="48" t="str">
        <f t="shared" si="140"/>
        <v/>
      </c>
      <c r="I583" s="63" t="str">
        <f t="shared" si="134"/>
        <v/>
      </c>
      <c r="J583" s="63" t="str">
        <f t="shared" si="135"/>
        <v/>
      </c>
      <c r="K583" s="48" t="str">
        <f t="shared" si="136"/>
        <v/>
      </c>
      <c r="L583" s="69" t="str">
        <f t="shared" si="137"/>
        <v/>
      </c>
      <c r="M583" s="67" t="str">
        <f t="shared" si="138"/>
        <v/>
      </c>
      <c r="N583" s="49">
        <v>51</v>
      </c>
      <c r="O583" s="28"/>
      <c r="P583" s="47" t="str">
        <f t="shared" si="145"/>
        <v/>
      </c>
      <c r="Q583" s="24" t="str">
        <f t="shared" si="146"/>
        <v/>
      </c>
      <c r="R583" s="24" t="str">
        <f>IF($L583="","",VLOOKUP(Q583,LISTAS!$F$5:$G$1006,2,0))</f>
        <v/>
      </c>
      <c r="S583" s="36" t="str">
        <f t="shared" si="147"/>
        <v/>
      </c>
      <c r="T583" s="25" t="str">
        <f t="shared" si="141"/>
        <v/>
      </c>
      <c r="U583" s="25" t="str">
        <f t="shared" si="142"/>
        <v/>
      </c>
    </row>
    <row r="584" spans="2:21" ht="16.5" x14ac:dyDescent="0.3">
      <c r="B584" s="26"/>
      <c r="C584" s="22" t="str">
        <f>IF(B584="","",VLOOKUP(B584,LISTAS!$F$5:$G$1006,2,0))</f>
        <v/>
      </c>
      <c r="D584" s="35"/>
      <c r="E584" s="35"/>
      <c r="F584" s="35" t="str">
        <f t="shared" si="144"/>
        <v/>
      </c>
      <c r="G584" s="5"/>
      <c r="H584" s="48" t="str">
        <f t="shared" si="140"/>
        <v/>
      </c>
      <c r="I584" s="63" t="str">
        <f t="shared" si="134"/>
        <v/>
      </c>
      <c r="J584" s="63" t="str">
        <f t="shared" si="135"/>
        <v/>
      </c>
      <c r="K584" s="48" t="str">
        <f t="shared" si="136"/>
        <v/>
      </c>
      <c r="L584" s="69" t="str">
        <f t="shared" si="137"/>
        <v/>
      </c>
      <c r="M584" s="67" t="str">
        <f t="shared" si="138"/>
        <v/>
      </c>
      <c r="N584" s="49">
        <v>52</v>
      </c>
      <c r="O584" s="28"/>
      <c r="P584" s="47" t="str">
        <f t="shared" si="145"/>
        <v/>
      </c>
      <c r="Q584" s="24" t="str">
        <f t="shared" si="146"/>
        <v/>
      </c>
      <c r="R584" s="24" t="str">
        <f>IF($L584="","",VLOOKUP(Q584,LISTAS!$F$5:$G$1006,2,0))</f>
        <v/>
      </c>
      <c r="S584" s="36" t="str">
        <f t="shared" si="147"/>
        <v/>
      </c>
      <c r="T584" s="25" t="str">
        <f t="shared" si="141"/>
        <v/>
      </c>
      <c r="U584" s="25" t="str">
        <f t="shared" si="142"/>
        <v/>
      </c>
    </row>
    <row r="585" spans="2:21" ht="16.5" x14ac:dyDescent="0.3">
      <c r="B585" s="26"/>
      <c r="C585" s="22" t="str">
        <f>IF(B585="","",VLOOKUP(B585,LISTAS!$F$5:$G$1006,2,0))</f>
        <v/>
      </c>
      <c r="D585" s="35"/>
      <c r="E585" s="35"/>
      <c r="F585" s="35" t="str">
        <f t="shared" si="144"/>
        <v/>
      </c>
      <c r="G585" s="5"/>
      <c r="H585" s="48" t="str">
        <f t="shared" si="140"/>
        <v/>
      </c>
      <c r="I585" s="63" t="str">
        <f t="shared" si="134"/>
        <v/>
      </c>
      <c r="J585" s="63" t="str">
        <f t="shared" si="135"/>
        <v/>
      </c>
      <c r="K585" s="48" t="str">
        <f t="shared" si="136"/>
        <v/>
      </c>
      <c r="L585" s="69" t="str">
        <f t="shared" si="137"/>
        <v/>
      </c>
      <c r="M585" s="67" t="str">
        <f t="shared" si="138"/>
        <v/>
      </c>
      <c r="N585" s="49">
        <v>53</v>
      </c>
      <c r="O585" s="28"/>
      <c r="P585" s="47" t="str">
        <f t="shared" si="145"/>
        <v/>
      </c>
      <c r="Q585" s="24" t="str">
        <f t="shared" si="146"/>
        <v/>
      </c>
      <c r="R585" s="24" t="str">
        <f>IF($L585="","",VLOOKUP(Q585,LISTAS!$F$5:$G$1006,2,0))</f>
        <v/>
      </c>
      <c r="S585" s="36" t="str">
        <f t="shared" si="147"/>
        <v/>
      </c>
      <c r="T585" s="25" t="str">
        <f t="shared" si="141"/>
        <v/>
      </c>
      <c r="U585" s="25" t="str">
        <f t="shared" si="142"/>
        <v/>
      </c>
    </row>
    <row r="586" spans="2:21" ht="16.5" x14ac:dyDescent="0.3">
      <c r="B586" s="26"/>
      <c r="C586" s="22" t="str">
        <f>IF(B586="","",VLOOKUP(B586,LISTAS!$F$5:$G$1006,2,0))</f>
        <v/>
      </c>
      <c r="D586" s="35"/>
      <c r="E586" s="35"/>
      <c r="F586" s="35" t="str">
        <f t="shared" si="144"/>
        <v/>
      </c>
      <c r="G586" s="5"/>
      <c r="H586" s="48" t="str">
        <f t="shared" si="140"/>
        <v/>
      </c>
      <c r="I586" s="63" t="str">
        <f t="shared" si="134"/>
        <v/>
      </c>
      <c r="J586" s="63" t="str">
        <f t="shared" si="135"/>
        <v/>
      </c>
      <c r="K586" s="48" t="str">
        <f t="shared" si="136"/>
        <v/>
      </c>
      <c r="L586" s="69" t="str">
        <f t="shared" si="137"/>
        <v/>
      </c>
      <c r="M586" s="67" t="str">
        <f t="shared" si="138"/>
        <v/>
      </c>
      <c r="N586" s="49">
        <v>54</v>
      </c>
      <c r="O586" s="28"/>
      <c r="P586" s="47" t="str">
        <f t="shared" si="145"/>
        <v/>
      </c>
      <c r="Q586" s="24" t="str">
        <f t="shared" si="146"/>
        <v/>
      </c>
      <c r="R586" s="24" t="str">
        <f>IF($L586="","",VLOOKUP(Q586,LISTAS!$F$5:$G$1006,2,0))</f>
        <v/>
      </c>
      <c r="S586" s="36" t="str">
        <f t="shared" si="147"/>
        <v/>
      </c>
      <c r="T586" s="25" t="str">
        <f t="shared" si="141"/>
        <v/>
      </c>
      <c r="U586" s="25" t="str">
        <f t="shared" si="142"/>
        <v/>
      </c>
    </row>
    <row r="587" spans="2:21" ht="16.5" x14ac:dyDescent="0.3">
      <c r="B587" s="26"/>
      <c r="C587" s="22" t="str">
        <f>IF(B587="","",VLOOKUP(B587,LISTAS!$F$5:$G$1006,2,0))</f>
        <v/>
      </c>
      <c r="D587" s="35"/>
      <c r="E587" s="35"/>
      <c r="F587" s="35" t="str">
        <f t="shared" si="144"/>
        <v/>
      </c>
      <c r="G587" s="5"/>
      <c r="H587" s="48" t="str">
        <f t="shared" si="140"/>
        <v/>
      </c>
      <c r="I587" s="63" t="str">
        <f t="shared" si="134"/>
        <v/>
      </c>
      <c r="J587" s="63" t="str">
        <f t="shared" si="135"/>
        <v/>
      </c>
      <c r="K587" s="48" t="str">
        <f t="shared" si="136"/>
        <v/>
      </c>
      <c r="L587" s="69" t="str">
        <f t="shared" si="137"/>
        <v/>
      </c>
      <c r="M587" s="67" t="str">
        <f t="shared" si="138"/>
        <v/>
      </c>
      <c r="N587" s="49">
        <v>55</v>
      </c>
      <c r="O587" s="28"/>
      <c r="P587" s="47" t="str">
        <f t="shared" si="145"/>
        <v/>
      </c>
      <c r="Q587" s="24" t="str">
        <f t="shared" si="146"/>
        <v/>
      </c>
      <c r="R587" s="24" t="str">
        <f>IF($L587="","",VLOOKUP(Q587,LISTAS!$F$5:$G$1006,2,0))</f>
        <v/>
      </c>
      <c r="S587" s="36" t="str">
        <f t="shared" si="147"/>
        <v/>
      </c>
      <c r="T587" s="25" t="str">
        <f t="shared" si="141"/>
        <v/>
      </c>
      <c r="U587" s="25" t="str">
        <f t="shared" si="142"/>
        <v/>
      </c>
    </row>
    <row r="588" spans="2:21" ht="16.5" x14ac:dyDescent="0.3">
      <c r="B588" s="141"/>
      <c r="C588" s="22" t="str">
        <f>IF(B588="","",VLOOKUP(B588,LISTAS!$F$5:$G$1006,2,0))</f>
        <v/>
      </c>
      <c r="D588" s="35"/>
      <c r="E588" s="35"/>
      <c r="F588" s="35" t="str">
        <f t="shared" si="144"/>
        <v/>
      </c>
      <c r="G588" s="5"/>
      <c r="H588" s="48" t="str">
        <f t="shared" si="140"/>
        <v/>
      </c>
      <c r="I588" s="63" t="str">
        <f t="shared" si="134"/>
        <v/>
      </c>
      <c r="J588" s="63" t="str">
        <f t="shared" si="135"/>
        <v/>
      </c>
      <c r="K588" s="48" t="str">
        <f t="shared" si="136"/>
        <v/>
      </c>
      <c r="L588" s="69" t="str">
        <f t="shared" si="137"/>
        <v/>
      </c>
      <c r="M588" s="67" t="str">
        <f t="shared" si="138"/>
        <v/>
      </c>
      <c r="N588" s="49">
        <v>56</v>
      </c>
      <c r="O588" s="28"/>
      <c r="P588" s="47" t="str">
        <f t="shared" si="145"/>
        <v/>
      </c>
      <c r="Q588" s="24" t="str">
        <f t="shared" si="146"/>
        <v/>
      </c>
      <c r="R588" s="24" t="str">
        <f>IF($L588="","",VLOOKUP(Q588,LISTAS!$F$5:$G$1006,2,0))</f>
        <v/>
      </c>
      <c r="S588" s="36" t="str">
        <f t="shared" si="147"/>
        <v/>
      </c>
      <c r="T588" s="25" t="str">
        <f t="shared" si="141"/>
        <v/>
      </c>
      <c r="U588" s="25" t="str">
        <f t="shared" si="142"/>
        <v/>
      </c>
    </row>
    <row r="589" spans="2:21" ht="16.5" x14ac:dyDescent="0.3">
      <c r="B589" s="141"/>
      <c r="C589" s="22" t="str">
        <f>IF(B589="","",VLOOKUP(B589,LISTAS!$F$5:$G$1006,2,0))</f>
        <v/>
      </c>
      <c r="D589" s="35"/>
      <c r="E589" s="35"/>
      <c r="F589" s="35" t="str">
        <f t="shared" si="144"/>
        <v/>
      </c>
      <c r="G589" s="5"/>
      <c r="H589" s="48" t="str">
        <f t="shared" si="140"/>
        <v/>
      </c>
      <c r="I589" s="63" t="str">
        <f t="shared" si="134"/>
        <v/>
      </c>
      <c r="J589" s="63" t="str">
        <f t="shared" si="135"/>
        <v/>
      </c>
      <c r="K589" s="48" t="str">
        <f t="shared" si="136"/>
        <v/>
      </c>
      <c r="L589" s="69" t="str">
        <f t="shared" si="137"/>
        <v/>
      </c>
      <c r="M589" s="67" t="str">
        <f t="shared" si="138"/>
        <v/>
      </c>
      <c r="N589" s="49">
        <v>57</v>
      </c>
      <c r="O589" s="28"/>
      <c r="P589" s="47" t="str">
        <f t="shared" si="145"/>
        <v/>
      </c>
      <c r="Q589" s="24" t="str">
        <f t="shared" si="146"/>
        <v/>
      </c>
      <c r="R589" s="24" t="str">
        <f>IF($L589="","",VLOOKUP(Q589,LISTAS!$F$5:$G$1006,2,0))</f>
        <v/>
      </c>
      <c r="S589" s="36" t="str">
        <f t="shared" si="147"/>
        <v/>
      </c>
      <c r="T589" s="25" t="str">
        <f t="shared" si="141"/>
        <v/>
      </c>
      <c r="U589" s="25" t="str">
        <f t="shared" si="142"/>
        <v/>
      </c>
    </row>
    <row r="590" spans="2:21" ht="16.5" x14ac:dyDescent="0.3">
      <c r="B590" s="26"/>
      <c r="C590" s="22" t="str">
        <f>IF(B590="","",VLOOKUP(B590,LISTAS!$F$5:$G$1006,2,0))</f>
        <v/>
      </c>
      <c r="D590" s="35"/>
      <c r="E590" s="35"/>
      <c r="F590" s="35" t="str">
        <f t="shared" ref="F590:F596" si="148">IF(D590="",IF(E590="","",SUM(D590:E590)),SUM(D590:E590))</f>
        <v/>
      </c>
      <c r="G590" s="5"/>
      <c r="H590" s="48" t="str">
        <f t="shared" si="140"/>
        <v/>
      </c>
      <c r="I590" s="63" t="str">
        <f t="shared" si="134"/>
        <v/>
      </c>
      <c r="J590" s="63" t="str">
        <f t="shared" si="135"/>
        <v/>
      </c>
      <c r="K590" s="48" t="str">
        <f t="shared" si="136"/>
        <v/>
      </c>
      <c r="L590" s="69" t="str">
        <f t="shared" si="137"/>
        <v/>
      </c>
      <c r="M590" s="67" t="str">
        <f t="shared" si="138"/>
        <v/>
      </c>
      <c r="N590" s="49">
        <v>58</v>
      </c>
      <c r="O590" s="28"/>
      <c r="P590" s="47" t="str">
        <f t="shared" si="145"/>
        <v/>
      </c>
      <c r="Q590" s="24" t="str">
        <f t="shared" si="146"/>
        <v/>
      </c>
      <c r="R590" s="24" t="str">
        <f>IF($L590="","",VLOOKUP(Q590,LISTAS!$F$5:$G$1006,2,0))</f>
        <v/>
      </c>
      <c r="S590" s="36" t="str">
        <f t="shared" si="147"/>
        <v/>
      </c>
      <c r="T590" s="25" t="str">
        <f t="shared" si="141"/>
        <v/>
      </c>
      <c r="U590" s="25" t="str">
        <f t="shared" si="142"/>
        <v/>
      </c>
    </row>
    <row r="591" spans="2:21" ht="16.5" x14ac:dyDescent="0.3">
      <c r="B591" s="26"/>
      <c r="C591" s="22" t="str">
        <f>IF(B591="","",VLOOKUP(B591,LISTAS!$F$5:$G$1006,2,0))</f>
        <v/>
      </c>
      <c r="D591" s="35"/>
      <c r="E591" s="35"/>
      <c r="F591" s="35" t="str">
        <f t="shared" si="148"/>
        <v/>
      </c>
      <c r="G591" s="5"/>
      <c r="H591" s="48" t="str">
        <f t="shared" si="140"/>
        <v/>
      </c>
      <c r="I591" s="63" t="str">
        <f t="shared" si="134"/>
        <v/>
      </c>
      <c r="J591" s="63" t="str">
        <f t="shared" si="135"/>
        <v/>
      </c>
      <c r="K591" s="48" t="str">
        <f t="shared" si="136"/>
        <v/>
      </c>
      <c r="L591" s="69" t="str">
        <f t="shared" si="137"/>
        <v/>
      </c>
      <c r="M591" s="67" t="str">
        <f t="shared" si="138"/>
        <v/>
      </c>
      <c r="N591" s="49">
        <v>59</v>
      </c>
      <c r="O591" s="28"/>
      <c r="P591" s="47" t="str">
        <f t="shared" si="145"/>
        <v/>
      </c>
      <c r="Q591" s="24" t="str">
        <f t="shared" si="146"/>
        <v/>
      </c>
      <c r="R591" s="24" t="str">
        <f>IF($L591="","",VLOOKUP(Q591,LISTAS!$F$5:$G$1006,2,0))</f>
        <v/>
      </c>
      <c r="S591" s="36" t="str">
        <f t="shared" si="147"/>
        <v/>
      </c>
      <c r="T591" s="25" t="str">
        <f t="shared" si="141"/>
        <v/>
      </c>
      <c r="U591" s="25" t="str">
        <f t="shared" si="142"/>
        <v/>
      </c>
    </row>
    <row r="592" spans="2:21" ht="16.5" x14ac:dyDescent="0.3">
      <c r="B592" s="26"/>
      <c r="C592" s="22" t="str">
        <f>IF(B592="","",VLOOKUP(B592,LISTAS!$F$5:$G$1006,2,0))</f>
        <v/>
      </c>
      <c r="D592" s="35"/>
      <c r="E592" s="35"/>
      <c r="F592" s="35" t="str">
        <f t="shared" si="148"/>
        <v/>
      </c>
      <c r="G592" s="5"/>
      <c r="H592" s="48" t="str">
        <f t="shared" si="140"/>
        <v/>
      </c>
      <c r="I592" s="63" t="str">
        <f t="shared" si="134"/>
        <v/>
      </c>
      <c r="J592" s="63" t="str">
        <f t="shared" si="135"/>
        <v/>
      </c>
      <c r="K592" s="48" t="str">
        <f t="shared" si="136"/>
        <v/>
      </c>
      <c r="L592" s="69" t="str">
        <f t="shared" si="137"/>
        <v/>
      </c>
      <c r="M592" s="67" t="str">
        <f t="shared" si="138"/>
        <v/>
      </c>
      <c r="N592" s="49">
        <v>60</v>
      </c>
      <c r="O592" s="28"/>
      <c r="P592" s="47" t="str">
        <f t="shared" si="145"/>
        <v/>
      </c>
      <c r="Q592" s="24" t="str">
        <f t="shared" si="146"/>
        <v/>
      </c>
      <c r="R592" s="24" t="str">
        <f>IF($L592="","",VLOOKUP(Q592,LISTAS!$F$5:$G$1006,2,0))</f>
        <v/>
      </c>
      <c r="S592" s="36" t="str">
        <f t="shared" si="147"/>
        <v/>
      </c>
      <c r="T592" s="25" t="str">
        <f t="shared" si="141"/>
        <v/>
      </c>
      <c r="U592" s="25" t="str">
        <f t="shared" si="142"/>
        <v/>
      </c>
    </row>
    <row r="593" spans="2:21" ht="16.5" x14ac:dyDescent="0.3">
      <c r="B593" s="26"/>
      <c r="C593" s="22" t="str">
        <f>IF(B593="","",VLOOKUP(B593,LISTAS!$F$5:$G$1006,2,0))</f>
        <v/>
      </c>
      <c r="D593" s="35"/>
      <c r="E593" s="35"/>
      <c r="F593" s="35" t="str">
        <f t="shared" si="148"/>
        <v/>
      </c>
      <c r="G593" s="5"/>
      <c r="H593" s="48" t="str">
        <f t="shared" si="140"/>
        <v/>
      </c>
      <c r="I593" s="63" t="str">
        <f t="shared" si="134"/>
        <v/>
      </c>
      <c r="J593" s="63" t="str">
        <f t="shared" si="135"/>
        <v/>
      </c>
      <c r="K593" s="48" t="str">
        <f t="shared" si="136"/>
        <v/>
      </c>
      <c r="L593" s="69" t="str">
        <f t="shared" si="137"/>
        <v/>
      </c>
      <c r="M593" s="67" t="str">
        <f t="shared" si="138"/>
        <v/>
      </c>
      <c r="N593" s="49">
        <v>61</v>
      </c>
      <c r="O593" s="28"/>
      <c r="P593" s="47" t="str">
        <f t="shared" si="145"/>
        <v/>
      </c>
      <c r="Q593" s="24" t="str">
        <f t="shared" si="146"/>
        <v/>
      </c>
      <c r="R593" s="24" t="str">
        <f>IF($L593="","",VLOOKUP(Q593,LISTAS!$F$5:$G$1006,2,0))</f>
        <v/>
      </c>
      <c r="S593" s="36" t="str">
        <f t="shared" si="147"/>
        <v/>
      </c>
      <c r="T593" s="25" t="str">
        <f t="shared" si="141"/>
        <v/>
      </c>
      <c r="U593" s="25" t="str">
        <f t="shared" si="142"/>
        <v/>
      </c>
    </row>
    <row r="594" spans="2:21" ht="16.5" x14ac:dyDescent="0.3">
      <c r="B594" s="26"/>
      <c r="C594" s="22" t="str">
        <f>IF(B594="","",VLOOKUP(B594,LISTAS!$F$5:$G$1006,2,0))</f>
        <v/>
      </c>
      <c r="D594" s="35"/>
      <c r="E594" s="35"/>
      <c r="F594" s="35" t="str">
        <f t="shared" si="148"/>
        <v/>
      </c>
      <c r="G594" s="5"/>
      <c r="H594" s="48" t="str">
        <f t="shared" si="140"/>
        <v/>
      </c>
      <c r="I594" s="63" t="str">
        <f t="shared" si="134"/>
        <v/>
      </c>
      <c r="J594" s="63" t="str">
        <f t="shared" si="135"/>
        <v/>
      </c>
      <c r="K594" s="48" t="str">
        <f t="shared" si="136"/>
        <v/>
      </c>
      <c r="L594" s="69" t="str">
        <f t="shared" si="137"/>
        <v/>
      </c>
      <c r="M594" s="67" t="str">
        <f t="shared" si="138"/>
        <v/>
      </c>
      <c r="N594" s="49">
        <v>62</v>
      </c>
      <c r="O594" s="28"/>
      <c r="P594" s="47" t="str">
        <f t="shared" si="145"/>
        <v/>
      </c>
      <c r="Q594" s="24" t="str">
        <f t="shared" si="146"/>
        <v/>
      </c>
      <c r="R594" s="24" t="str">
        <f>IF($L594="","",VLOOKUP(Q594,LISTAS!$F$5:$G$1006,2,0))</f>
        <v/>
      </c>
      <c r="S594" s="36" t="str">
        <f t="shared" si="147"/>
        <v/>
      </c>
      <c r="T594" s="25" t="str">
        <f t="shared" si="141"/>
        <v/>
      </c>
      <c r="U594" s="25" t="str">
        <f t="shared" si="142"/>
        <v/>
      </c>
    </row>
    <row r="595" spans="2:21" ht="16.5" x14ac:dyDescent="0.3">
      <c r="B595" s="26"/>
      <c r="C595" s="22" t="str">
        <f>IF(B595="","",VLOOKUP(B595,LISTAS!$F$5:$G$1006,2,0))</f>
        <v/>
      </c>
      <c r="D595" s="35"/>
      <c r="E595" s="35"/>
      <c r="F595" s="35" t="str">
        <f t="shared" si="148"/>
        <v/>
      </c>
      <c r="G595" s="5"/>
      <c r="H595" s="48" t="str">
        <f t="shared" si="140"/>
        <v/>
      </c>
      <c r="I595" s="63" t="str">
        <f t="shared" si="134"/>
        <v/>
      </c>
      <c r="J595" s="63" t="str">
        <f t="shared" si="135"/>
        <v/>
      </c>
      <c r="K595" s="48" t="str">
        <f t="shared" si="136"/>
        <v/>
      </c>
      <c r="L595" s="69" t="str">
        <f t="shared" si="137"/>
        <v/>
      </c>
      <c r="M595" s="67" t="str">
        <f t="shared" si="138"/>
        <v/>
      </c>
      <c r="N595" s="49">
        <v>63</v>
      </c>
      <c r="O595" s="28"/>
      <c r="P595" s="47" t="str">
        <f t="shared" si="145"/>
        <v/>
      </c>
      <c r="Q595" s="24" t="str">
        <f t="shared" si="146"/>
        <v/>
      </c>
      <c r="R595" s="24" t="str">
        <f>IF($L595="","",VLOOKUP(Q595,LISTAS!$F$5:$G$1006,2,0))</f>
        <v/>
      </c>
      <c r="S595" s="36" t="str">
        <f t="shared" si="147"/>
        <v/>
      </c>
      <c r="T595" s="25" t="str">
        <f t="shared" si="141"/>
        <v/>
      </c>
      <c r="U595" s="25" t="str">
        <f t="shared" si="142"/>
        <v/>
      </c>
    </row>
    <row r="596" spans="2:21" ht="16.5" x14ac:dyDescent="0.3">
      <c r="B596" s="26"/>
      <c r="C596" s="22" t="str">
        <f>IF(B596="","",VLOOKUP(B596,LISTAS!$F$5:$G$1006,2,0))</f>
        <v/>
      </c>
      <c r="D596" s="35"/>
      <c r="E596" s="35"/>
      <c r="F596" s="35" t="str">
        <f t="shared" si="148"/>
        <v/>
      </c>
      <c r="G596" s="5"/>
      <c r="H596" s="48" t="str">
        <f t="shared" si="140"/>
        <v/>
      </c>
      <c r="I596" s="63" t="str">
        <f t="shared" si="134"/>
        <v/>
      </c>
      <c r="J596" s="63" t="str">
        <f t="shared" si="135"/>
        <v/>
      </c>
      <c r="K596" s="48" t="str">
        <f t="shared" si="136"/>
        <v/>
      </c>
      <c r="L596" s="69" t="str">
        <f t="shared" si="137"/>
        <v/>
      </c>
      <c r="M596" s="67" t="str">
        <f t="shared" si="138"/>
        <v/>
      </c>
      <c r="N596" s="49">
        <v>64</v>
      </c>
      <c r="O596" s="28"/>
      <c r="P596" s="47" t="str">
        <f t="shared" si="145"/>
        <v/>
      </c>
      <c r="Q596" s="24" t="str">
        <f t="shared" si="146"/>
        <v/>
      </c>
      <c r="R596" s="24" t="str">
        <f>IF($L596="","",VLOOKUP(Q596,LISTAS!$F$5:$G$1006,2,0))</f>
        <v/>
      </c>
      <c r="S596" s="36" t="str">
        <f t="shared" si="147"/>
        <v/>
      </c>
      <c r="T596" s="25" t="str">
        <f t="shared" si="141"/>
        <v/>
      </c>
      <c r="U596" s="25" t="str">
        <f t="shared" si="142"/>
        <v/>
      </c>
    </row>
    <row r="597" spans="2:21" ht="16.5" x14ac:dyDescent="0.3">
      <c r="B597" s="26"/>
      <c r="C597" s="22" t="str">
        <f>IF(B597="","",VLOOKUP(B597,LISTAS!$F$5:$G$1006,2,0))</f>
        <v/>
      </c>
      <c r="D597" s="35"/>
      <c r="E597" s="35"/>
      <c r="F597" s="35" t="str">
        <f t="shared" ref="F597:F632" si="149">IF(D597="",IF(E597="","",SUM(D597:E597)),SUM(D597:E597))</f>
        <v/>
      </c>
      <c r="G597" s="5"/>
      <c r="H597" s="48" t="str">
        <f t="shared" si="140"/>
        <v/>
      </c>
      <c r="I597" s="63" t="str">
        <f t="shared" ref="I597:I632" si="150">IF($L597="","",IF(B597="","",B597))</f>
        <v/>
      </c>
      <c r="J597" s="63" t="str">
        <f t="shared" ref="J597:J632" si="151">IF($L597="","",IF(C597="","",C597))</f>
        <v/>
      </c>
      <c r="K597" s="48" t="str">
        <f t="shared" ref="K597:K632" si="152">IF($L597="","",F597)</f>
        <v/>
      </c>
      <c r="L597" s="69" t="str">
        <f t="shared" ref="L597:L632" si="153">H597</f>
        <v/>
      </c>
      <c r="M597" s="67" t="str">
        <f t="shared" ref="M597:M632" si="154">IF(L597="","",LARGE($L$429:$L$528,N597))</f>
        <v/>
      </c>
      <c r="N597" s="49">
        <v>65</v>
      </c>
      <c r="O597" s="28"/>
      <c r="P597" s="47" t="str">
        <f t="shared" ref="P597:P632" si="155">IF(S597&lt;&gt;"",_xlfn.RANK.EQ(S597,$S$429:$S$528,0),"")</f>
        <v/>
      </c>
      <c r="Q597" s="24" t="str">
        <f t="shared" ref="Q597:Q632" si="156">IF($L597="","",VLOOKUP(M597,$H$429:$K$528,2,0))</f>
        <v/>
      </c>
      <c r="R597" s="24" t="str">
        <f>IF($L597="","",VLOOKUP(Q597,LISTAS!$F$5:$G$1006,2,0))</f>
        <v/>
      </c>
      <c r="S597" s="36" t="str">
        <f t="shared" ref="S597:S632" si="157">IF($L597="","",VLOOKUP(M597,$H$429:$K$528,4,0))</f>
        <v/>
      </c>
      <c r="T597" s="25" t="str">
        <f t="shared" ref="T597:T632" si="158">IF($P597="","",IF(S597=$U$5,"",IF($P597=1,400,IF($P597=2,340,IF($P597=3,300,IF($P597=4,280,IF($P597=5,270,IF($P597=6,260,IF($P597=7,250,IF($P597=8,240,IF($P597=9,200,IF($P597=10,200,IF($P597=11,200,IF($P597=12,200,IF($P597=13,200,IF($P597=14,200,IF($P597=15,200,IF($P597=16,200,IF($P597&gt;16,"","")))))))))))))))))))</f>
        <v/>
      </c>
      <c r="U597" s="25" t="str">
        <f t="shared" si="142"/>
        <v/>
      </c>
    </row>
    <row r="598" spans="2:21" ht="16.5" x14ac:dyDescent="0.3">
      <c r="B598" s="26"/>
      <c r="C598" s="22" t="str">
        <f>IF(B598="","",VLOOKUP(B598,LISTAS!$F$5:$G$1006,2,0))</f>
        <v/>
      </c>
      <c r="D598" s="35"/>
      <c r="E598" s="35"/>
      <c r="F598" s="35" t="str">
        <f t="shared" si="149"/>
        <v/>
      </c>
      <c r="G598" s="5"/>
      <c r="H598" s="48" t="str">
        <f t="shared" ref="H598:H632" si="159">IF(F598="","",F598+(ROW(F598)/1000))</f>
        <v/>
      </c>
      <c r="I598" s="63" t="str">
        <f t="shared" si="150"/>
        <v/>
      </c>
      <c r="J598" s="63" t="str">
        <f t="shared" si="151"/>
        <v/>
      </c>
      <c r="K598" s="48" t="str">
        <f t="shared" si="152"/>
        <v/>
      </c>
      <c r="L598" s="69" t="str">
        <f t="shared" si="153"/>
        <v/>
      </c>
      <c r="M598" s="67" t="str">
        <f t="shared" si="154"/>
        <v/>
      </c>
      <c r="N598" s="49">
        <v>66</v>
      </c>
      <c r="O598" s="28"/>
      <c r="P598" s="47" t="str">
        <f t="shared" si="155"/>
        <v/>
      </c>
      <c r="Q598" s="24" t="str">
        <f t="shared" si="156"/>
        <v/>
      </c>
      <c r="R598" s="24" t="str">
        <f>IF($L598="","",VLOOKUP(Q598,LISTAS!$F$5:$G$1006,2,0))</f>
        <v/>
      </c>
      <c r="S598" s="36" t="str">
        <f t="shared" si="157"/>
        <v/>
      </c>
      <c r="T598" s="25" t="str">
        <f t="shared" si="158"/>
        <v/>
      </c>
      <c r="U598" s="25" t="str">
        <f t="shared" ref="U598:U632" si="160">IF(P598="","",IF($S$5="NÃO","",IF(S598=$U$5,"",IF(P598=1,400,IF(P598=2,340,IF(P598=3,300,IF(P598=4,280,IF(P598=5,270,IF(P598=6,260,IF(P598=7,250,IF(P598=8,240,IF(P598=9,200,IF(P598=10,200,IF(P598=11,200,IF(P598=12,200,IF(P598=13,200,IF(P598=14,200,IF(P598=15,200,IF(P598=16,200,IF(P598&gt;16,"",""))))))))))))))))))))</f>
        <v/>
      </c>
    </row>
    <row r="599" spans="2:21" ht="16.5" x14ac:dyDescent="0.3">
      <c r="B599" s="26"/>
      <c r="C599" s="22" t="str">
        <f>IF(B599="","",VLOOKUP(B599,LISTAS!$F$5:$G$1006,2,0))</f>
        <v/>
      </c>
      <c r="D599" s="35"/>
      <c r="E599" s="35"/>
      <c r="F599" s="35" t="str">
        <f t="shared" si="149"/>
        <v/>
      </c>
      <c r="G599" s="5"/>
      <c r="H599" s="48" t="str">
        <f t="shared" si="159"/>
        <v/>
      </c>
      <c r="I599" s="63" t="str">
        <f t="shared" si="150"/>
        <v/>
      </c>
      <c r="J599" s="63" t="str">
        <f t="shared" si="151"/>
        <v/>
      </c>
      <c r="K599" s="48" t="str">
        <f t="shared" si="152"/>
        <v/>
      </c>
      <c r="L599" s="69" t="str">
        <f t="shared" si="153"/>
        <v/>
      </c>
      <c r="M599" s="67" t="str">
        <f t="shared" si="154"/>
        <v/>
      </c>
      <c r="N599" s="49">
        <v>67</v>
      </c>
      <c r="O599" s="28"/>
      <c r="P599" s="47" t="str">
        <f t="shared" si="155"/>
        <v/>
      </c>
      <c r="Q599" s="24" t="str">
        <f t="shared" si="156"/>
        <v/>
      </c>
      <c r="R599" s="24" t="str">
        <f>IF($L599="","",VLOOKUP(Q599,LISTAS!$F$5:$G$1006,2,0))</f>
        <v/>
      </c>
      <c r="S599" s="36" t="str">
        <f t="shared" si="157"/>
        <v/>
      </c>
      <c r="T599" s="25" t="str">
        <f t="shared" si="158"/>
        <v/>
      </c>
      <c r="U599" s="25" t="str">
        <f t="shared" si="160"/>
        <v/>
      </c>
    </row>
    <row r="600" spans="2:21" ht="16.5" x14ac:dyDescent="0.3">
      <c r="B600" s="26"/>
      <c r="C600" s="22" t="str">
        <f>IF(B600="","",VLOOKUP(B600,LISTAS!$F$5:$G$1006,2,0))</f>
        <v/>
      </c>
      <c r="D600" s="35"/>
      <c r="E600" s="35"/>
      <c r="F600" s="35" t="str">
        <f t="shared" si="149"/>
        <v/>
      </c>
      <c r="G600" s="5"/>
      <c r="H600" s="48" t="str">
        <f t="shared" si="159"/>
        <v/>
      </c>
      <c r="I600" s="63" t="str">
        <f t="shared" si="150"/>
        <v/>
      </c>
      <c r="J600" s="63" t="str">
        <f t="shared" si="151"/>
        <v/>
      </c>
      <c r="K600" s="48" t="str">
        <f t="shared" si="152"/>
        <v/>
      </c>
      <c r="L600" s="69" t="str">
        <f t="shared" si="153"/>
        <v/>
      </c>
      <c r="M600" s="67" t="str">
        <f t="shared" si="154"/>
        <v/>
      </c>
      <c r="N600" s="49">
        <v>68</v>
      </c>
      <c r="O600" s="28"/>
      <c r="P600" s="47" t="str">
        <f t="shared" si="155"/>
        <v/>
      </c>
      <c r="Q600" s="24" t="str">
        <f t="shared" si="156"/>
        <v/>
      </c>
      <c r="R600" s="24" t="str">
        <f>IF($L600="","",VLOOKUP(Q600,LISTAS!$F$5:$G$1006,2,0))</f>
        <v/>
      </c>
      <c r="S600" s="36" t="str">
        <f t="shared" si="157"/>
        <v/>
      </c>
      <c r="T600" s="25" t="str">
        <f t="shared" si="158"/>
        <v/>
      </c>
      <c r="U600" s="25" t="str">
        <f t="shared" si="160"/>
        <v/>
      </c>
    </row>
    <row r="601" spans="2:21" ht="16.5" x14ac:dyDescent="0.3">
      <c r="B601" s="26"/>
      <c r="C601" s="22" t="str">
        <f>IF(B601="","",VLOOKUP(B601,LISTAS!$F$5:$G$1006,2,0))</f>
        <v/>
      </c>
      <c r="D601" s="35"/>
      <c r="E601" s="35"/>
      <c r="F601" s="35" t="str">
        <f t="shared" si="149"/>
        <v/>
      </c>
      <c r="G601" s="5"/>
      <c r="H601" s="48" t="str">
        <f t="shared" si="159"/>
        <v/>
      </c>
      <c r="I601" s="63" t="str">
        <f t="shared" si="150"/>
        <v/>
      </c>
      <c r="J601" s="63" t="str">
        <f t="shared" si="151"/>
        <v/>
      </c>
      <c r="K601" s="48" t="str">
        <f t="shared" si="152"/>
        <v/>
      </c>
      <c r="L601" s="69" t="str">
        <f t="shared" si="153"/>
        <v/>
      </c>
      <c r="M601" s="67" t="str">
        <f t="shared" si="154"/>
        <v/>
      </c>
      <c r="N601" s="49">
        <v>69</v>
      </c>
      <c r="O601" s="28"/>
      <c r="P601" s="47" t="str">
        <f t="shared" si="155"/>
        <v/>
      </c>
      <c r="Q601" s="24" t="str">
        <f t="shared" si="156"/>
        <v/>
      </c>
      <c r="R601" s="24" t="str">
        <f>IF($L601="","",VLOOKUP(Q601,LISTAS!$F$5:$G$1006,2,0))</f>
        <v/>
      </c>
      <c r="S601" s="36" t="str">
        <f t="shared" si="157"/>
        <v/>
      </c>
      <c r="T601" s="25" t="str">
        <f t="shared" si="158"/>
        <v/>
      </c>
      <c r="U601" s="25" t="str">
        <f t="shared" si="160"/>
        <v/>
      </c>
    </row>
    <row r="602" spans="2:21" ht="16.5" x14ac:dyDescent="0.3">
      <c r="B602" s="26"/>
      <c r="C602" s="22" t="str">
        <f>IF(B602="","",VLOOKUP(B602,LISTAS!$F$5:$G$1006,2,0))</f>
        <v/>
      </c>
      <c r="D602" s="35"/>
      <c r="E602" s="35"/>
      <c r="F602" s="35" t="str">
        <f t="shared" si="149"/>
        <v/>
      </c>
      <c r="G602" s="5"/>
      <c r="H602" s="48" t="str">
        <f t="shared" si="159"/>
        <v/>
      </c>
      <c r="I602" s="63" t="str">
        <f t="shared" si="150"/>
        <v/>
      </c>
      <c r="J602" s="63" t="str">
        <f t="shared" si="151"/>
        <v/>
      </c>
      <c r="K602" s="48" t="str">
        <f t="shared" si="152"/>
        <v/>
      </c>
      <c r="L602" s="69" t="str">
        <f t="shared" si="153"/>
        <v/>
      </c>
      <c r="M602" s="67" t="str">
        <f t="shared" si="154"/>
        <v/>
      </c>
      <c r="N602" s="49">
        <v>70</v>
      </c>
      <c r="O602" s="28"/>
      <c r="P602" s="47" t="str">
        <f t="shared" si="155"/>
        <v/>
      </c>
      <c r="Q602" s="24" t="str">
        <f t="shared" si="156"/>
        <v/>
      </c>
      <c r="R602" s="24" t="str">
        <f>IF($L602="","",VLOOKUP(Q602,LISTAS!$F$5:$G$1006,2,0))</f>
        <v/>
      </c>
      <c r="S602" s="36" t="str">
        <f t="shared" si="157"/>
        <v/>
      </c>
      <c r="T602" s="25" t="str">
        <f t="shared" si="158"/>
        <v/>
      </c>
      <c r="U602" s="25" t="str">
        <f t="shared" si="160"/>
        <v/>
      </c>
    </row>
    <row r="603" spans="2:21" ht="16.5" x14ac:dyDescent="0.3">
      <c r="B603" s="26"/>
      <c r="C603" s="22" t="str">
        <f>IF(B603="","",VLOOKUP(B603,LISTAS!$F$5:$G$1006,2,0))</f>
        <v/>
      </c>
      <c r="D603" s="35"/>
      <c r="E603" s="35"/>
      <c r="F603" s="35" t="str">
        <f t="shared" si="149"/>
        <v/>
      </c>
      <c r="G603" s="5"/>
      <c r="H603" s="48" t="str">
        <f t="shared" si="159"/>
        <v/>
      </c>
      <c r="I603" s="63" t="str">
        <f t="shared" si="150"/>
        <v/>
      </c>
      <c r="J603" s="63" t="str">
        <f t="shared" si="151"/>
        <v/>
      </c>
      <c r="K603" s="48" t="str">
        <f t="shared" si="152"/>
        <v/>
      </c>
      <c r="L603" s="69" t="str">
        <f t="shared" si="153"/>
        <v/>
      </c>
      <c r="M603" s="67" t="str">
        <f t="shared" si="154"/>
        <v/>
      </c>
      <c r="N603" s="49">
        <v>71</v>
      </c>
      <c r="O603" s="28"/>
      <c r="P603" s="47" t="str">
        <f t="shared" si="155"/>
        <v/>
      </c>
      <c r="Q603" s="24" t="str">
        <f t="shared" si="156"/>
        <v/>
      </c>
      <c r="R603" s="24" t="str">
        <f>IF($L603="","",VLOOKUP(Q603,LISTAS!$F$5:$G$1006,2,0))</f>
        <v/>
      </c>
      <c r="S603" s="36" t="str">
        <f t="shared" si="157"/>
        <v/>
      </c>
      <c r="T603" s="25" t="str">
        <f t="shared" si="158"/>
        <v/>
      </c>
      <c r="U603" s="25" t="str">
        <f t="shared" si="160"/>
        <v/>
      </c>
    </row>
    <row r="604" spans="2:21" ht="16.5" x14ac:dyDescent="0.3">
      <c r="B604" s="26"/>
      <c r="C604" s="22" t="str">
        <f>IF(B604="","",VLOOKUP(B604,LISTAS!$F$5:$G$1006,2,0))</f>
        <v/>
      </c>
      <c r="D604" s="35"/>
      <c r="E604" s="35"/>
      <c r="F604" s="35" t="str">
        <f t="shared" si="149"/>
        <v/>
      </c>
      <c r="G604" s="5"/>
      <c r="H604" s="48" t="str">
        <f t="shared" si="159"/>
        <v/>
      </c>
      <c r="I604" s="63" t="str">
        <f t="shared" si="150"/>
        <v/>
      </c>
      <c r="J604" s="63" t="str">
        <f t="shared" si="151"/>
        <v/>
      </c>
      <c r="K604" s="48" t="str">
        <f t="shared" si="152"/>
        <v/>
      </c>
      <c r="L604" s="69" t="str">
        <f t="shared" si="153"/>
        <v/>
      </c>
      <c r="M604" s="67" t="str">
        <f t="shared" si="154"/>
        <v/>
      </c>
      <c r="N604" s="49">
        <v>72</v>
      </c>
      <c r="O604" s="28"/>
      <c r="P604" s="47" t="str">
        <f t="shared" si="155"/>
        <v/>
      </c>
      <c r="Q604" s="24" t="str">
        <f t="shared" si="156"/>
        <v/>
      </c>
      <c r="R604" s="24" t="str">
        <f>IF($L604="","",VLOOKUP(Q604,LISTAS!$F$5:$G$1006,2,0))</f>
        <v/>
      </c>
      <c r="S604" s="36" t="str">
        <f t="shared" si="157"/>
        <v/>
      </c>
      <c r="T604" s="25" t="str">
        <f t="shared" si="158"/>
        <v/>
      </c>
      <c r="U604" s="25" t="str">
        <f t="shared" si="160"/>
        <v/>
      </c>
    </row>
    <row r="605" spans="2:21" ht="16.5" x14ac:dyDescent="0.3">
      <c r="B605" s="26"/>
      <c r="C605" s="22" t="str">
        <f>IF(B605="","",VLOOKUP(B605,LISTAS!$F$5:$G$1006,2,0))</f>
        <v/>
      </c>
      <c r="D605" s="35"/>
      <c r="E605" s="35"/>
      <c r="F605" s="35" t="str">
        <f t="shared" si="149"/>
        <v/>
      </c>
      <c r="G605" s="5"/>
      <c r="H605" s="48" t="str">
        <f t="shared" si="159"/>
        <v/>
      </c>
      <c r="I605" s="63" t="str">
        <f t="shared" si="150"/>
        <v/>
      </c>
      <c r="J605" s="63" t="str">
        <f t="shared" si="151"/>
        <v/>
      </c>
      <c r="K605" s="48" t="str">
        <f t="shared" si="152"/>
        <v/>
      </c>
      <c r="L605" s="69" t="str">
        <f t="shared" si="153"/>
        <v/>
      </c>
      <c r="M605" s="67" t="str">
        <f t="shared" si="154"/>
        <v/>
      </c>
      <c r="N605" s="49">
        <v>73</v>
      </c>
      <c r="O605" s="28"/>
      <c r="P605" s="47" t="str">
        <f t="shared" si="155"/>
        <v/>
      </c>
      <c r="Q605" s="24" t="str">
        <f t="shared" si="156"/>
        <v/>
      </c>
      <c r="R605" s="24" t="str">
        <f>IF($L605="","",VLOOKUP(Q605,LISTAS!$F$5:$G$1006,2,0))</f>
        <v/>
      </c>
      <c r="S605" s="36" t="str">
        <f t="shared" si="157"/>
        <v/>
      </c>
      <c r="T605" s="25" t="str">
        <f t="shared" si="158"/>
        <v/>
      </c>
      <c r="U605" s="25" t="str">
        <f t="shared" si="160"/>
        <v/>
      </c>
    </row>
    <row r="606" spans="2:21" ht="16.5" x14ac:dyDescent="0.3">
      <c r="B606" s="26"/>
      <c r="C606" s="22" t="str">
        <f>IF(B606="","",VLOOKUP(B606,LISTAS!$F$5:$G$1006,2,0))</f>
        <v/>
      </c>
      <c r="D606" s="35"/>
      <c r="E606" s="35"/>
      <c r="F606" s="35" t="str">
        <f t="shared" si="149"/>
        <v/>
      </c>
      <c r="G606" s="5"/>
      <c r="H606" s="48" t="str">
        <f t="shared" si="159"/>
        <v/>
      </c>
      <c r="I606" s="63" t="str">
        <f t="shared" si="150"/>
        <v/>
      </c>
      <c r="J606" s="63" t="str">
        <f t="shared" si="151"/>
        <v/>
      </c>
      <c r="K606" s="48" t="str">
        <f t="shared" si="152"/>
        <v/>
      </c>
      <c r="L606" s="69" t="str">
        <f t="shared" si="153"/>
        <v/>
      </c>
      <c r="M606" s="67" t="str">
        <f t="shared" si="154"/>
        <v/>
      </c>
      <c r="N606" s="49">
        <v>74</v>
      </c>
      <c r="O606" s="28"/>
      <c r="P606" s="47" t="str">
        <f t="shared" si="155"/>
        <v/>
      </c>
      <c r="Q606" s="24" t="str">
        <f t="shared" si="156"/>
        <v/>
      </c>
      <c r="R606" s="24" t="str">
        <f>IF($L606="","",VLOOKUP(Q606,LISTAS!$F$5:$G$1006,2,0))</f>
        <v/>
      </c>
      <c r="S606" s="36" t="str">
        <f t="shared" si="157"/>
        <v/>
      </c>
      <c r="T606" s="25" t="str">
        <f t="shared" si="158"/>
        <v/>
      </c>
      <c r="U606" s="25" t="str">
        <f t="shared" si="160"/>
        <v/>
      </c>
    </row>
    <row r="607" spans="2:21" ht="16.5" x14ac:dyDescent="0.3">
      <c r="B607" s="26"/>
      <c r="C607" s="22" t="str">
        <f>IF(B607="","",VLOOKUP(B607,LISTAS!$F$5:$G$1006,2,0))</f>
        <v/>
      </c>
      <c r="D607" s="35"/>
      <c r="E607" s="35"/>
      <c r="F607" s="35" t="str">
        <f t="shared" si="149"/>
        <v/>
      </c>
      <c r="G607" s="5"/>
      <c r="H607" s="48" t="str">
        <f t="shared" si="159"/>
        <v/>
      </c>
      <c r="I607" s="63" t="str">
        <f t="shared" si="150"/>
        <v/>
      </c>
      <c r="J607" s="63" t="str">
        <f t="shared" si="151"/>
        <v/>
      </c>
      <c r="K607" s="48" t="str">
        <f t="shared" si="152"/>
        <v/>
      </c>
      <c r="L607" s="69" t="str">
        <f t="shared" si="153"/>
        <v/>
      </c>
      <c r="M607" s="67" t="str">
        <f t="shared" si="154"/>
        <v/>
      </c>
      <c r="N607" s="49">
        <v>75</v>
      </c>
      <c r="O607" s="28"/>
      <c r="P607" s="47" t="str">
        <f t="shared" si="155"/>
        <v/>
      </c>
      <c r="Q607" s="24" t="str">
        <f t="shared" si="156"/>
        <v/>
      </c>
      <c r="R607" s="24" t="str">
        <f>IF($L607="","",VLOOKUP(Q607,LISTAS!$F$5:$G$1006,2,0))</f>
        <v/>
      </c>
      <c r="S607" s="36" t="str">
        <f t="shared" si="157"/>
        <v/>
      </c>
      <c r="T607" s="25" t="str">
        <f t="shared" si="158"/>
        <v/>
      </c>
      <c r="U607" s="25" t="str">
        <f t="shared" si="160"/>
        <v/>
      </c>
    </row>
    <row r="608" spans="2:21" ht="16.5" x14ac:dyDescent="0.3">
      <c r="B608" s="26"/>
      <c r="C608" s="22" t="str">
        <f>IF(B608="","",VLOOKUP(B608,LISTAS!$F$5:$G$1006,2,0))</f>
        <v/>
      </c>
      <c r="D608" s="35"/>
      <c r="E608" s="35"/>
      <c r="F608" s="35" t="str">
        <f t="shared" si="149"/>
        <v/>
      </c>
      <c r="G608" s="5"/>
      <c r="H608" s="48" t="str">
        <f t="shared" si="159"/>
        <v/>
      </c>
      <c r="I608" s="63" t="str">
        <f t="shared" si="150"/>
        <v/>
      </c>
      <c r="J608" s="63" t="str">
        <f t="shared" si="151"/>
        <v/>
      </c>
      <c r="K608" s="48" t="str">
        <f t="shared" si="152"/>
        <v/>
      </c>
      <c r="L608" s="69" t="str">
        <f t="shared" si="153"/>
        <v/>
      </c>
      <c r="M608" s="67" t="str">
        <f t="shared" si="154"/>
        <v/>
      </c>
      <c r="N608" s="49">
        <v>76</v>
      </c>
      <c r="O608" s="28"/>
      <c r="P608" s="47" t="str">
        <f t="shared" si="155"/>
        <v/>
      </c>
      <c r="Q608" s="24" t="str">
        <f t="shared" si="156"/>
        <v/>
      </c>
      <c r="R608" s="24" t="str">
        <f>IF($L608="","",VLOOKUP(Q608,LISTAS!$F$5:$G$1006,2,0))</f>
        <v/>
      </c>
      <c r="S608" s="36" t="str">
        <f t="shared" si="157"/>
        <v/>
      </c>
      <c r="T608" s="25" t="str">
        <f t="shared" si="158"/>
        <v/>
      </c>
      <c r="U608" s="25" t="str">
        <f t="shared" si="160"/>
        <v/>
      </c>
    </row>
    <row r="609" spans="2:21" ht="16.5" x14ac:dyDescent="0.3">
      <c r="B609" s="26"/>
      <c r="C609" s="22" t="str">
        <f>IF(B609="","",VLOOKUP(B609,LISTAS!$F$5:$G$1006,2,0))</f>
        <v/>
      </c>
      <c r="D609" s="35"/>
      <c r="E609" s="35"/>
      <c r="F609" s="35" t="str">
        <f t="shared" si="149"/>
        <v/>
      </c>
      <c r="G609" s="5"/>
      <c r="H609" s="48" t="str">
        <f t="shared" si="159"/>
        <v/>
      </c>
      <c r="I609" s="63" t="str">
        <f t="shared" si="150"/>
        <v/>
      </c>
      <c r="J609" s="63" t="str">
        <f t="shared" si="151"/>
        <v/>
      </c>
      <c r="K609" s="48" t="str">
        <f t="shared" si="152"/>
        <v/>
      </c>
      <c r="L609" s="69" t="str">
        <f t="shared" si="153"/>
        <v/>
      </c>
      <c r="M609" s="67" t="str">
        <f t="shared" si="154"/>
        <v/>
      </c>
      <c r="N609" s="49">
        <v>77</v>
      </c>
      <c r="O609" s="28"/>
      <c r="P609" s="47" t="str">
        <f t="shared" si="155"/>
        <v/>
      </c>
      <c r="Q609" s="24" t="str">
        <f t="shared" si="156"/>
        <v/>
      </c>
      <c r="R609" s="24" t="str">
        <f>IF($L609="","",VLOOKUP(Q609,LISTAS!$F$5:$G$1006,2,0))</f>
        <v/>
      </c>
      <c r="S609" s="36" t="str">
        <f t="shared" si="157"/>
        <v/>
      </c>
      <c r="T609" s="25" t="str">
        <f t="shared" si="158"/>
        <v/>
      </c>
      <c r="U609" s="25" t="str">
        <f t="shared" si="160"/>
        <v/>
      </c>
    </row>
    <row r="610" spans="2:21" ht="16.5" x14ac:dyDescent="0.3">
      <c r="B610" s="26"/>
      <c r="C610" s="22" t="str">
        <f>IF(B610="","",VLOOKUP(B610,LISTAS!$F$5:$G$1006,2,0))</f>
        <v/>
      </c>
      <c r="D610" s="35"/>
      <c r="E610" s="35"/>
      <c r="F610" s="35" t="str">
        <f t="shared" si="149"/>
        <v/>
      </c>
      <c r="G610" s="5"/>
      <c r="H610" s="48" t="str">
        <f t="shared" si="159"/>
        <v/>
      </c>
      <c r="I610" s="63" t="str">
        <f t="shared" si="150"/>
        <v/>
      </c>
      <c r="J610" s="63" t="str">
        <f t="shared" si="151"/>
        <v/>
      </c>
      <c r="K610" s="48" t="str">
        <f t="shared" si="152"/>
        <v/>
      </c>
      <c r="L610" s="69" t="str">
        <f t="shared" si="153"/>
        <v/>
      </c>
      <c r="M610" s="67" t="str">
        <f t="shared" si="154"/>
        <v/>
      </c>
      <c r="N610" s="49">
        <v>78</v>
      </c>
      <c r="O610" s="28"/>
      <c r="P610" s="47" t="str">
        <f t="shared" si="155"/>
        <v/>
      </c>
      <c r="Q610" s="24" t="str">
        <f t="shared" si="156"/>
        <v/>
      </c>
      <c r="R610" s="24" t="str">
        <f>IF($L610="","",VLOOKUP(Q610,LISTAS!$F$5:$G$1006,2,0))</f>
        <v/>
      </c>
      <c r="S610" s="36" t="str">
        <f t="shared" si="157"/>
        <v/>
      </c>
      <c r="T610" s="25" t="str">
        <f t="shared" si="158"/>
        <v/>
      </c>
      <c r="U610" s="25" t="str">
        <f t="shared" si="160"/>
        <v/>
      </c>
    </row>
    <row r="611" spans="2:21" ht="16.5" x14ac:dyDescent="0.3">
      <c r="B611" s="26"/>
      <c r="C611" s="22" t="str">
        <f>IF(B611="","",VLOOKUP(B611,LISTAS!$F$5:$G$1006,2,0))</f>
        <v/>
      </c>
      <c r="D611" s="35"/>
      <c r="E611" s="35"/>
      <c r="F611" s="35" t="str">
        <f t="shared" si="149"/>
        <v/>
      </c>
      <c r="G611" s="5"/>
      <c r="H611" s="48" t="str">
        <f t="shared" si="159"/>
        <v/>
      </c>
      <c r="I611" s="63" t="str">
        <f t="shared" si="150"/>
        <v/>
      </c>
      <c r="J611" s="63" t="str">
        <f t="shared" si="151"/>
        <v/>
      </c>
      <c r="K611" s="48" t="str">
        <f t="shared" si="152"/>
        <v/>
      </c>
      <c r="L611" s="69" t="str">
        <f t="shared" si="153"/>
        <v/>
      </c>
      <c r="M611" s="67" t="str">
        <f t="shared" si="154"/>
        <v/>
      </c>
      <c r="N611" s="49">
        <v>79</v>
      </c>
      <c r="O611" s="28"/>
      <c r="P611" s="47" t="str">
        <f t="shared" si="155"/>
        <v/>
      </c>
      <c r="Q611" s="24" t="str">
        <f t="shared" si="156"/>
        <v/>
      </c>
      <c r="R611" s="24" t="str">
        <f>IF($L611="","",VLOOKUP(Q611,LISTAS!$F$5:$G$1006,2,0))</f>
        <v/>
      </c>
      <c r="S611" s="36" t="str">
        <f t="shared" si="157"/>
        <v/>
      </c>
      <c r="T611" s="25" t="str">
        <f t="shared" si="158"/>
        <v/>
      </c>
      <c r="U611" s="25" t="str">
        <f t="shared" si="160"/>
        <v/>
      </c>
    </row>
    <row r="612" spans="2:21" ht="16.5" x14ac:dyDescent="0.3">
      <c r="B612" s="26"/>
      <c r="C612" s="22" t="str">
        <f>IF(B612="","",VLOOKUP(B612,LISTAS!$F$5:$G$1006,2,0))</f>
        <v/>
      </c>
      <c r="D612" s="35"/>
      <c r="E612" s="35"/>
      <c r="F612" s="35" t="str">
        <f t="shared" si="149"/>
        <v/>
      </c>
      <c r="G612" s="5"/>
      <c r="H612" s="48" t="str">
        <f t="shared" si="159"/>
        <v/>
      </c>
      <c r="I612" s="63" t="str">
        <f t="shared" si="150"/>
        <v/>
      </c>
      <c r="J612" s="63" t="str">
        <f t="shared" si="151"/>
        <v/>
      </c>
      <c r="K612" s="48" t="str">
        <f t="shared" si="152"/>
        <v/>
      </c>
      <c r="L612" s="69" t="str">
        <f t="shared" si="153"/>
        <v/>
      </c>
      <c r="M612" s="67" t="str">
        <f t="shared" si="154"/>
        <v/>
      </c>
      <c r="N612" s="49">
        <v>80</v>
      </c>
      <c r="O612" s="28"/>
      <c r="P612" s="47" t="str">
        <f t="shared" si="155"/>
        <v/>
      </c>
      <c r="Q612" s="24" t="str">
        <f t="shared" si="156"/>
        <v/>
      </c>
      <c r="R612" s="24" t="str">
        <f>IF($L612="","",VLOOKUP(Q612,LISTAS!$F$5:$G$1006,2,0))</f>
        <v/>
      </c>
      <c r="S612" s="36" t="str">
        <f t="shared" si="157"/>
        <v/>
      </c>
      <c r="T612" s="25" t="str">
        <f t="shared" si="158"/>
        <v/>
      </c>
      <c r="U612" s="25" t="str">
        <f t="shared" si="160"/>
        <v/>
      </c>
    </row>
    <row r="613" spans="2:21" ht="16.5" x14ac:dyDescent="0.3">
      <c r="B613" s="26"/>
      <c r="C613" s="22" t="str">
        <f>IF(B613="","",VLOOKUP(B613,LISTAS!$F$5:$G$1006,2,0))</f>
        <v/>
      </c>
      <c r="D613" s="35"/>
      <c r="E613" s="35"/>
      <c r="F613" s="35" t="str">
        <f t="shared" si="149"/>
        <v/>
      </c>
      <c r="G613" s="5"/>
      <c r="H613" s="48" t="str">
        <f t="shared" si="159"/>
        <v/>
      </c>
      <c r="I613" s="63" t="str">
        <f t="shared" si="150"/>
        <v/>
      </c>
      <c r="J613" s="63" t="str">
        <f t="shared" si="151"/>
        <v/>
      </c>
      <c r="K613" s="48" t="str">
        <f t="shared" si="152"/>
        <v/>
      </c>
      <c r="L613" s="69" t="str">
        <f t="shared" si="153"/>
        <v/>
      </c>
      <c r="M613" s="67" t="str">
        <f t="shared" si="154"/>
        <v/>
      </c>
      <c r="N613" s="49">
        <v>81</v>
      </c>
      <c r="O613" s="28"/>
      <c r="P613" s="47" t="str">
        <f t="shared" si="155"/>
        <v/>
      </c>
      <c r="Q613" s="24" t="str">
        <f t="shared" si="156"/>
        <v/>
      </c>
      <c r="R613" s="24" t="str">
        <f>IF($L613="","",VLOOKUP(Q613,LISTAS!$F$5:$G$1006,2,0))</f>
        <v/>
      </c>
      <c r="S613" s="36" t="str">
        <f t="shared" si="157"/>
        <v/>
      </c>
      <c r="T613" s="25" t="str">
        <f t="shared" si="158"/>
        <v/>
      </c>
      <c r="U613" s="25" t="str">
        <f t="shared" si="160"/>
        <v/>
      </c>
    </row>
    <row r="614" spans="2:21" ht="16.5" x14ac:dyDescent="0.3">
      <c r="B614" s="26"/>
      <c r="C614" s="22" t="str">
        <f>IF(B614="","",VLOOKUP(B614,LISTAS!$F$5:$G$1006,2,0))</f>
        <v/>
      </c>
      <c r="D614" s="35"/>
      <c r="E614" s="35"/>
      <c r="F614" s="35" t="str">
        <f t="shared" si="149"/>
        <v/>
      </c>
      <c r="G614" s="5"/>
      <c r="H614" s="48" t="str">
        <f t="shared" si="159"/>
        <v/>
      </c>
      <c r="I614" s="63" t="str">
        <f t="shared" si="150"/>
        <v/>
      </c>
      <c r="J614" s="63" t="str">
        <f t="shared" si="151"/>
        <v/>
      </c>
      <c r="K614" s="48" t="str">
        <f t="shared" si="152"/>
        <v/>
      </c>
      <c r="L614" s="69" t="str">
        <f t="shared" si="153"/>
        <v/>
      </c>
      <c r="M614" s="67" t="str">
        <f t="shared" si="154"/>
        <v/>
      </c>
      <c r="N614" s="49">
        <v>82</v>
      </c>
      <c r="O614" s="28"/>
      <c r="P614" s="47" t="str">
        <f t="shared" si="155"/>
        <v/>
      </c>
      <c r="Q614" s="24" t="str">
        <f t="shared" si="156"/>
        <v/>
      </c>
      <c r="R614" s="24" t="str">
        <f>IF($L614="","",VLOOKUP(Q614,LISTAS!$F$5:$G$1006,2,0))</f>
        <v/>
      </c>
      <c r="S614" s="36" t="str">
        <f t="shared" si="157"/>
        <v/>
      </c>
      <c r="T614" s="25" t="str">
        <f t="shared" si="158"/>
        <v/>
      </c>
      <c r="U614" s="25" t="str">
        <f t="shared" si="160"/>
        <v/>
      </c>
    </row>
    <row r="615" spans="2:21" ht="16.5" x14ac:dyDescent="0.3">
      <c r="B615" s="26"/>
      <c r="C615" s="22" t="str">
        <f>IF(B615="","",VLOOKUP(B615,LISTAS!$F$5:$G$1006,2,0))</f>
        <v/>
      </c>
      <c r="D615" s="35"/>
      <c r="E615" s="35"/>
      <c r="F615" s="35" t="str">
        <f t="shared" si="149"/>
        <v/>
      </c>
      <c r="G615" s="5"/>
      <c r="H615" s="48" t="str">
        <f t="shared" si="159"/>
        <v/>
      </c>
      <c r="I615" s="63" t="str">
        <f t="shared" si="150"/>
        <v/>
      </c>
      <c r="J615" s="63" t="str">
        <f t="shared" si="151"/>
        <v/>
      </c>
      <c r="K615" s="48" t="str">
        <f t="shared" si="152"/>
        <v/>
      </c>
      <c r="L615" s="69" t="str">
        <f t="shared" si="153"/>
        <v/>
      </c>
      <c r="M615" s="67" t="str">
        <f t="shared" si="154"/>
        <v/>
      </c>
      <c r="N615" s="49">
        <v>83</v>
      </c>
      <c r="O615" s="28"/>
      <c r="P615" s="47" t="str">
        <f t="shared" si="155"/>
        <v/>
      </c>
      <c r="Q615" s="24" t="str">
        <f t="shared" si="156"/>
        <v/>
      </c>
      <c r="R615" s="24" t="str">
        <f>IF($L615="","",VLOOKUP(Q615,LISTAS!$F$5:$G$1006,2,0))</f>
        <v/>
      </c>
      <c r="S615" s="36" t="str">
        <f t="shared" si="157"/>
        <v/>
      </c>
      <c r="T615" s="25" t="str">
        <f t="shared" si="158"/>
        <v/>
      </c>
      <c r="U615" s="25" t="str">
        <f t="shared" si="160"/>
        <v/>
      </c>
    </row>
    <row r="616" spans="2:21" ht="16.5" x14ac:dyDescent="0.3">
      <c r="B616" s="26"/>
      <c r="C616" s="22" t="str">
        <f>IF(B616="","",VLOOKUP(B616,LISTAS!$F$5:$G$1006,2,0))</f>
        <v/>
      </c>
      <c r="D616" s="35"/>
      <c r="E616" s="35"/>
      <c r="F616" s="35" t="str">
        <f t="shared" si="149"/>
        <v/>
      </c>
      <c r="G616" s="5"/>
      <c r="H616" s="48" t="str">
        <f t="shared" si="159"/>
        <v/>
      </c>
      <c r="I616" s="63" t="str">
        <f t="shared" si="150"/>
        <v/>
      </c>
      <c r="J616" s="63" t="str">
        <f t="shared" si="151"/>
        <v/>
      </c>
      <c r="K616" s="48" t="str">
        <f t="shared" si="152"/>
        <v/>
      </c>
      <c r="L616" s="69" t="str">
        <f t="shared" si="153"/>
        <v/>
      </c>
      <c r="M616" s="67" t="str">
        <f t="shared" si="154"/>
        <v/>
      </c>
      <c r="N616" s="49">
        <v>84</v>
      </c>
      <c r="O616" s="28"/>
      <c r="P616" s="47" t="str">
        <f t="shared" si="155"/>
        <v/>
      </c>
      <c r="Q616" s="24" t="str">
        <f t="shared" si="156"/>
        <v/>
      </c>
      <c r="R616" s="24" t="str">
        <f>IF($L616="","",VLOOKUP(Q616,LISTAS!$F$5:$G$1006,2,0))</f>
        <v/>
      </c>
      <c r="S616" s="36" t="str">
        <f t="shared" si="157"/>
        <v/>
      </c>
      <c r="T616" s="25" t="str">
        <f t="shared" si="158"/>
        <v/>
      </c>
      <c r="U616" s="25" t="str">
        <f t="shared" si="160"/>
        <v/>
      </c>
    </row>
    <row r="617" spans="2:21" ht="16.5" x14ac:dyDescent="0.3">
      <c r="B617" s="26"/>
      <c r="C617" s="22" t="str">
        <f>IF(B617="","",VLOOKUP(B617,LISTAS!$F$5:$G$1006,2,0))</f>
        <v/>
      </c>
      <c r="D617" s="35"/>
      <c r="E617" s="35"/>
      <c r="F617" s="35" t="str">
        <f t="shared" si="149"/>
        <v/>
      </c>
      <c r="G617" s="5"/>
      <c r="H617" s="48" t="str">
        <f t="shared" si="159"/>
        <v/>
      </c>
      <c r="I617" s="63" t="str">
        <f t="shared" si="150"/>
        <v/>
      </c>
      <c r="J617" s="63" t="str">
        <f t="shared" si="151"/>
        <v/>
      </c>
      <c r="K617" s="48" t="str">
        <f t="shared" si="152"/>
        <v/>
      </c>
      <c r="L617" s="69" t="str">
        <f t="shared" si="153"/>
        <v/>
      </c>
      <c r="M617" s="67" t="str">
        <f t="shared" si="154"/>
        <v/>
      </c>
      <c r="N617" s="49">
        <v>85</v>
      </c>
      <c r="O617" s="28"/>
      <c r="P617" s="47" t="str">
        <f t="shared" si="155"/>
        <v/>
      </c>
      <c r="Q617" s="24" t="str">
        <f t="shared" si="156"/>
        <v/>
      </c>
      <c r="R617" s="24" t="str">
        <f>IF($L617="","",VLOOKUP(Q617,LISTAS!$F$5:$G$1006,2,0))</f>
        <v/>
      </c>
      <c r="S617" s="36" t="str">
        <f t="shared" si="157"/>
        <v/>
      </c>
      <c r="T617" s="25" t="str">
        <f t="shared" si="158"/>
        <v/>
      </c>
      <c r="U617" s="25" t="str">
        <f t="shared" si="160"/>
        <v/>
      </c>
    </row>
    <row r="618" spans="2:21" ht="16.5" x14ac:dyDescent="0.3">
      <c r="B618" s="26"/>
      <c r="C618" s="22" t="str">
        <f>IF(B618="","",VLOOKUP(B618,LISTAS!$F$5:$G$1006,2,0))</f>
        <v/>
      </c>
      <c r="D618" s="35"/>
      <c r="E618" s="35"/>
      <c r="F618" s="35" t="str">
        <f t="shared" si="149"/>
        <v/>
      </c>
      <c r="G618" s="5"/>
      <c r="H618" s="48" t="str">
        <f t="shared" si="159"/>
        <v/>
      </c>
      <c r="I618" s="63" t="str">
        <f t="shared" si="150"/>
        <v/>
      </c>
      <c r="J618" s="63" t="str">
        <f t="shared" si="151"/>
        <v/>
      </c>
      <c r="K618" s="48" t="str">
        <f t="shared" si="152"/>
        <v/>
      </c>
      <c r="L618" s="69" t="str">
        <f t="shared" si="153"/>
        <v/>
      </c>
      <c r="M618" s="67" t="str">
        <f t="shared" si="154"/>
        <v/>
      </c>
      <c r="N618" s="49">
        <v>86</v>
      </c>
      <c r="O618" s="28"/>
      <c r="P618" s="47" t="str">
        <f t="shared" si="155"/>
        <v/>
      </c>
      <c r="Q618" s="24" t="str">
        <f t="shared" si="156"/>
        <v/>
      </c>
      <c r="R618" s="24" t="str">
        <f>IF($L618="","",VLOOKUP(Q618,LISTAS!$F$5:$G$1006,2,0))</f>
        <v/>
      </c>
      <c r="S618" s="36" t="str">
        <f t="shared" si="157"/>
        <v/>
      </c>
      <c r="T618" s="25" t="str">
        <f t="shared" si="158"/>
        <v/>
      </c>
      <c r="U618" s="25" t="str">
        <f t="shared" si="160"/>
        <v/>
      </c>
    </row>
    <row r="619" spans="2:21" ht="16.5" x14ac:dyDescent="0.3">
      <c r="B619" s="26"/>
      <c r="C619" s="22" t="str">
        <f>IF(B619="","",VLOOKUP(B619,LISTAS!$F$5:$G$1006,2,0))</f>
        <v/>
      </c>
      <c r="D619" s="35"/>
      <c r="E619" s="35"/>
      <c r="F619" s="35" t="str">
        <f t="shared" si="149"/>
        <v/>
      </c>
      <c r="G619" s="5"/>
      <c r="H619" s="48" t="str">
        <f t="shared" si="159"/>
        <v/>
      </c>
      <c r="I619" s="63" t="str">
        <f t="shared" si="150"/>
        <v/>
      </c>
      <c r="J619" s="63" t="str">
        <f t="shared" si="151"/>
        <v/>
      </c>
      <c r="K619" s="48" t="str">
        <f t="shared" si="152"/>
        <v/>
      </c>
      <c r="L619" s="69" t="str">
        <f t="shared" si="153"/>
        <v/>
      </c>
      <c r="M619" s="67" t="str">
        <f t="shared" si="154"/>
        <v/>
      </c>
      <c r="N619" s="49">
        <v>87</v>
      </c>
      <c r="O619" s="28"/>
      <c r="P619" s="47" t="str">
        <f t="shared" si="155"/>
        <v/>
      </c>
      <c r="Q619" s="24" t="str">
        <f t="shared" si="156"/>
        <v/>
      </c>
      <c r="R619" s="24" t="str">
        <f>IF($L619="","",VLOOKUP(Q619,LISTAS!$F$5:$G$1006,2,0))</f>
        <v/>
      </c>
      <c r="S619" s="36" t="str">
        <f t="shared" si="157"/>
        <v/>
      </c>
      <c r="T619" s="25" t="str">
        <f t="shared" si="158"/>
        <v/>
      </c>
      <c r="U619" s="25" t="str">
        <f t="shared" si="160"/>
        <v/>
      </c>
    </row>
    <row r="620" spans="2:21" ht="16.5" x14ac:dyDescent="0.3">
      <c r="B620" s="26"/>
      <c r="C620" s="22" t="str">
        <f>IF(B620="","",VLOOKUP(B620,LISTAS!$F$5:$G$1006,2,0))</f>
        <v/>
      </c>
      <c r="D620" s="35"/>
      <c r="E620" s="35"/>
      <c r="F620" s="35" t="str">
        <f t="shared" si="149"/>
        <v/>
      </c>
      <c r="G620" s="5"/>
      <c r="H620" s="48" t="str">
        <f t="shared" si="159"/>
        <v/>
      </c>
      <c r="I620" s="63" t="str">
        <f t="shared" si="150"/>
        <v/>
      </c>
      <c r="J620" s="63" t="str">
        <f t="shared" si="151"/>
        <v/>
      </c>
      <c r="K620" s="48" t="str">
        <f t="shared" si="152"/>
        <v/>
      </c>
      <c r="L620" s="69" t="str">
        <f t="shared" si="153"/>
        <v/>
      </c>
      <c r="M620" s="67" t="str">
        <f t="shared" si="154"/>
        <v/>
      </c>
      <c r="N620" s="49">
        <v>88</v>
      </c>
      <c r="O620" s="28"/>
      <c r="P620" s="47" t="str">
        <f t="shared" si="155"/>
        <v/>
      </c>
      <c r="Q620" s="24" t="str">
        <f t="shared" si="156"/>
        <v/>
      </c>
      <c r="R620" s="24" t="str">
        <f>IF($L620="","",VLOOKUP(Q620,LISTAS!$F$5:$G$1006,2,0))</f>
        <v/>
      </c>
      <c r="S620" s="36" t="str">
        <f t="shared" si="157"/>
        <v/>
      </c>
      <c r="T620" s="25" t="str">
        <f t="shared" si="158"/>
        <v/>
      </c>
      <c r="U620" s="25" t="str">
        <f t="shared" si="160"/>
        <v/>
      </c>
    </row>
    <row r="621" spans="2:21" ht="16.5" x14ac:dyDescent="0.3">
      <c r="B621" s="26"/>
      <c r="C621" s="22" t="str">
        <f>IF(B621="","",VLOOKUP(B621,LISTAS!$F$5:$G$1006,2,0))</f>
        <v/>
      </c>
      <c r="D621" s="35"/>
      <c r="E621" s="35"/>
      <c r="F621" s="35" t="str">
        <f t="shared" si="149"/>
        <v/>
      </c>
      <c r="G621" s="5"/>
      <c r="H621" s="48" t="str">
        <f t="shared" si="159"/>
        <v/>
      </c>
      <c r="I621" s="63" t="str">
        <f t="shared" si="150"/>
        <v/>
      </c>
      <c r="J621" s="63" t="str">
        <f t="shared" si="151"/>
        <v/>
      </c>
      <c r="K621" s="48" t="str">
        <f t="shared" si="152"/>
        <v/>
      </c>
      <c r="L621" s="69" t="str">
        <f t="shared" si="153"/>
        <v/>
      </c>
      <c r="M621" s="67" t="str">
        <f t="shared" si="154"/>
        <v/>
      </c>
      <c r="N621" s="49">
        <v>89</v>
      </c>
      <c r="O621" s="28"/>
      <c r="P621" s="47" t="str">
        <f t="shared" si="155"/>
        <v/>
      </c>
      <c r="Q621" s="24" t="str">
        <f t="shared" si="156"/>
        <v/>
      </c>
      <c r="R621" s="24" t="str">
        <f>IF($L621="","",VLOOKUP(Q621,LISTAS!$F$5:$G$1006,2,0))</f>
        <v/>
      </c>
      <c r="S621" s="36" t="str">
        <f t="shared" si="157"/>
        <v/>
      </c>
      <c r="T621" s="25" t="str">
        <f t="shared" si="158"/>
        <v/>
      </c>
      <c r="U621" s="25" t="str">
        <f t="shared" si="160"/>
        <v/>
      </c>
    </row>
    <row r="622" spans="2:21" ht="16.5" x14ac:dyDescent="0.3">
      <c r="B622" s="26"/>
      <c r="C622" s="22" t="str">
        <f>IF(B622="","",VLOOKUP(B622,LISTAS!$F$5:$G$1006,2,0))</f>
        <v/>
      </c>
      <c r="D622" s="35"/>
      <c r="E622" s="35"/>
      <c r="F622" s="35" t="str">
        <f t="shared" si="149"/>
        <v/>
      </c>
      <c r="G622" s="5"/>
      <c r="H622" s="48" t="str">
        <f t="shared" si="159"/>
        <v/>
      </c>
      <c r="I622" s="63" t="str">
        <f t="shared" si="150"/>
        <v/>
      </c>
      <c r="J622" s="63" t="str">
        <f t="shared" si="151"/>
        <v/>
      </c>
      <c r="K622" s="48" t="str">
        <f t="shared" si="152"/>
        <v/>
      </c>
      <c r="L622" s="69" t="str">
        <f t="shared" si="153"/>
        <v/>
      </c>
      <c r="M622" s="67" t="str">
        <f t="shared" si="154"/>
        <v/>
      </c>
      <c r="N622" s="49">
        <v>90</v>
      </c>
      <c r="O622" s="28"/>
      <c r="P622" s="47" t="str">
        <f t="shared" si="155"/>
        <v/>
      </c>
      <c r="Q622" s="24" t="str">
        <f t="shared" si="156"/>
        <v/>
      </c>
      <c r="R622" s="24" t="str">
        <f>IF($L622="","",VLOOKUP(Q622,LISTAS!$F$5:$G$1006,2,0))</f>
        <v/>
      </c>
      <c r="S622" s="36" t="str">
        <f t="shared" si="157"/>
        <v/>
      </c>
      <c r="T622" s="25" t="str">
        <f t="shared" si="158"/>
        <v/>
      </c>
      <c r="U622" s="25" t="str">
        <f t="shared" si="160"/>
        <v/>
      </c>
    </row>
    <row r="623" spans="2:21" ht="16.5" x14ac:dyDescent="0.3">
      <c r="B623" s="26"/>
      <c r="C623" s="22" t="str">
        <f>IF(B623="","",VLOOKUP(B623,LISTAS!$F$5:$G$1006,2,0))</f>
        <v/>
      </c>
      <c r="D623" s="35"/>
      <c r="E623" s="35"/>
      <c r="F623" s="35" t="str">
        <f t="shared" si="149"/>
        <v/>
      </c>
      <c r="G623" s="5"/>
      <c r="H623" s="48" t="str">
        <f t="shared" si="159"/>
        <v/>
      </c>
      <c r="I623" s="63" t="str">
        <f t="shared" si="150"/>
        <v/>
      </c>
      <c r="J623" s="63" t="str">
        <f t="shared" si="151"/>
        <v/>
      </c>
      <c r="K623" s="48" t="str">
        <f t="shared" si="152"/>
        <v/>
      </c>
      <c r="L623" s="69" t="str">
        <f t="shared" si="153"/>
        <v/>
      </c>
      <c r="M623" s="67" t="str">
        <f t="shared" si="154"/>
        <v/>
      </c>
      <c r="N623" s="49">
        <v>91</v>
      </c>
      <c r="O623" s="28"/>
      <c r="P623" s="47" t="str">
        <f t="shared" si="155"/>
        <v/>
      </c>
      <c r="Q623" s="24" t="str">
        <f t="shared" si="156"/>
        <v/>
      </c>
      <c r="R623" s="24" t="str">
        <f>IF($L623="","",VLOOKUP(Q623,LISTAS!$F$5:$G$1006,2,0))</f>
        <v/>
      </c>
      <c r="S623" s="36" t="str">
        <f t="shared" si="157"/>
        <v/>
      </c>
      <c r="T623" s="25" t="str">
        <f t="shared" si="158"/>
        <v/>
      </c>
      <c r="U623" s="25" t="str">
        <f t="shared" si="160"/>
        <v/>
      </c>
    </row>
    <row r="624" spans="2:21" ht="16.5" x14ac:dyDescent="0.3">
      <c r="B624" s="26"/>
      <c r="C624" s="22" t="str">
        <f>IF(B624="","",VLOOKUP(B624,LISTAS!$F$5:$G$1006,2,0))</f>
        <v/>
      </c>
      <c r="D624" s="35"/>
      <c r="E624" s="35"/>
      <c r="F624" s="35" t="str">
        <f t="shared" si="149"/>
        <v/>
      </c>
      <c r="G624" s="5"/>
      <c r="H624" s="48" t="str">
        <f t="shared" si="159"/>
        <v/>
      </c>
      <c r="I624" s="63" t="str">
        <f t="shared" si="150"/>
        <v/>
      </c>
      <c r="J624" s="63" t="str">
        <f t="shared" si="151"/>
        <v/>
      </c>
      <c r="K624" s="48" t="str">
        <f t="shared" si="152"/>
        <v/>
      </c>
      <c r="L624" s="69" t="str">
        <f t="shared" si="153"/>
        <v/>
      </c>
      <c r="M624" s="67" t="str">
        <f t="shared" si="154"/>
        <v/>
      </c>
      <c r="N624" s="49">
        <v>92</v>
      </c>
      <c r="O624" s="28"/>
      <c r="P624" s="47" t="str">
        <f t="shared" si="155"/>
        <v/>
      </c>
      <c r="Q624" s="24" t="str">
        <f t="shared" si="156"/>
        <v/>
      </c>
      <c r="R624" s="24" t="str">
        <f>IF($L624="","",VLOOKUP(Q624,LISTAS!$F$5:$G$1006,2,0))</f>
        <v/>
      </c>
      <c r="S624" s="36" t="str">
        <f t="shared" si="157"/>
        <v/>
      </c>
      <c r="T624" s="25" t="str">
        <f t="shared" si="158"/>
        <v/>
      </c>
      <c r="U624" s="25" t="str">
        <f t="shared" si="160"/>
        <v/>
      </c>
    </row>
    <row r="625" spans="2:21" ht="16.5" x14ac:dyDescent="0.3">
      <c r="B625" s="26"/>
      <c r="C625" s="22" t="str">
        <f>IF(B625="","",VLOOKUP(B625,LISTAS!$F$5:$G$1006,2,0))</f>
        <v/>
      </c>
      <c r="D625" s="35"/>
      <c r="E625" s="35"/>
      <c r="F625" s="35" t="str">
        <f t="shared" si="149"/>
        <v/>
      </c>
      <c r="G625" s="5"/>
      <c r="H625" s="48" t="str">
        <f t="shared" si="159"/>
        <v/>
      </c>
      <c r="I625" s="63" t="str">
        <f t="shared" si="150"/>
        <v/>
      </c>
      <c r="J625" s="63" t="str">
        <f t="shared" si="151"/>
        <v/>
      </c>
      <c r="K625" s="48" t="str">
        <f t="shared" si="152"/>
        <v/>
      </c>
      <c r="L625" s="69" t="str">
        <f t="shared" si="153"/>
        <v/>
      </c>
      <c r="M625" s="67" t="str">
        <f t="shared" si="154"/>
        <v/>
      </c>
      <c r="N625" s="49">
        <v>93</v>
      </c>
      <c r="O625" s="28"/>
      <c r="P625" s="47" t="str">
        <f t="shared" si="155"/>
        <v/>
      </c>
      <c r="Q625" s="24" t="str">
        <f t="shared" si="156"/>
        <v/>
      </c>
      <c r="R625" s="24" t="str">
        <f>IF($L625="","",VLOOKUP(Q625,LISTAS!$F$5:$G$1006,2,0))</f>
        <v/>
      </c>
      <c r="S625" s="36" t="str">
        <f t="shared" si="157"/>
        <v/>
      </c>
      <c r="T625" s="25" t="str">
        <f t="shared" si="158"/>
        <v/>
      </c>
      <c r="U625" s="25" t="str">
        <f t="shared" si="160"/>
        <v/>
      </c>
    </row>
    <row r="626" spans="2:21" ht="16.5" x14ac:dyDescent="0.3">
      <c r="B626" s="26"/>
      <c r="C626" s="22" t="str">
        <f>IF(B626="","",VLOOKUP(B626,LISTAS!$F$5:$G$1006,2,0))</f>
        <v/>
      </c>
      <c r="D626" s="35"/>
      <c r="E626" s="35"/>
      <c r="F626" s="35" t="str">
        <f t="shared" si="149"/>
        <v/>
      </c>
      <c r="G626" s="5"/>
      <c r="H626" s="48" t="str">
        <f t="shared" si="159"/>
        <v/>
      </c>
      <c r="I626" s="63" t="str">
        <f t="shared" si="150"/>
        <v/>
      </c>
      <c r="J626" s="63" t="str">
        <f t="shared" si="151"/>
        <v/>
      </c>
      <c r="K626" s="48" t="str">
        <f t="shared" si="152"/>
        <v/>
      </c>
      <c r="L626" s="69" t="str">
        <f t="shared" si="153"/>
        <v/>
      </c>
      <c r="M626" s="67" t="str">
        <f t="shared" si="154"/>
        <v/>
      </c>
      <c r="N626" s="49">
        <v>94</v>
      </c>
      <c r="O626" s="28"/>
      <c r="P626" s="47" t="str">
        <f t="shared" si="155"/>
        <v/>
      </c>
      <c r="Q626" s="24" t="str">
        <f t="shared" si="156"/>
        <v/>
      </c>
      <c r="R626" s="24" t="str">
        <f>IF($L626="","",VLOOKUP(Q626,LISTAS!$F$5:$G$1006,2,0))</f>
        <v/>
      </c>
      <c r="S626" s="36" t="str">
        <f t="shared" si="157"/>
        <v/>
      </c>
      <c r="T626" s="25" t="str">
        <f t="shared" si="158"/>
        <v/>
      </c>
      <c r="U626" s="25" t="str">
        <f t="shared" si="160"/>
        <v/>
      </c>
    </row>
    <row r="627" spans="2:21" ht="16.5" x14ac:dyDescent="0.3">
      <c r="B627" s="26"/>
      <c r="C627" s="22" t="str">
        <f>IF(B627="","",VLOOKUP(B627,LISTAS!$F$5:$G$1006,2,0))</f>
        <v/>
      </c>
      <c r="D627" s="35"/>
      <c r="E627" s="35"/>
      <c r="F627" s="35" t="str">
        <f t="shared" si="149"/>
        <v/>
      </c>
      <c r="G627" s="5"/>
      <c r="H627" s="48" t="str">
        <f t="shared" si="159"/>
        <v/>
      </c>
      <c r="I627" s="63" t="str">
        <f t="shared" si="150"/>
        <v/>
      </c>
      <c r="J627" s="63" t="str">
        <f t="shared" si="151"/>
        <v/>
      </c>
      <c r="K627" s="48" t="str">
        <f t="shared" si="152"/>
        <v/>
      </c>
      <c r="L627" s="69" t="str">
        <f t="shared" si="153"/>
        <v/>
      </c>
      <c r="M627" s="67" t="str">
        <f t="shared" si="154"/>
        <v/>
      </c>
      <c r="N627" s="49">
        <v>95</v>
      </c>
      <c r="O627" s="28"/>
      <c r="P627" s="47" t="str">
        <f t="shared" si="155"/>
        <v/>
      </c>
      <c r="Q627" s="24" t="str">
        <f t="shared" si="156"/>
        <v/>
      </c>
      <c r="R627" s="24" t="str">
        <f>IF($L627="","",VLOOKUP(Q627,LISTAS!$F$5:$G$1006,2,0))</f>
        <v/>
      </c>
      <c r="S627" s="36" t="str">
        <f t="shared" si="157"/>
        <v/>
      </c>
      <c r="T627" s="25" t="str">
        <f t="shared" si="158"/>
        <v/>
      </c>
      <c r="U627" s="25" t="str">
        <f t="shared" si="160"/>
        <v/>
      </c>
    </row>
    <row r="628" spans="2:21" ht="16.5" x14ac:dyDescent="0.3">
      <c r="B628" s="26"/>
      <c r="C628" s="22" t="str">
        <f>IF(B628="","",VLOOKUP(B628,LISTAS!$F$5:$G$1006,2,0))</f>
        <v/>
      </c>
      <c r="D628" s="35"/>
      <c r="E628" s="35"/>
      <c r="F628" s="35" t="str">
        <f t="shared" si="149"/>
        <v/>
      </c>
      <c r="G628" s="5"/>
      <c r="H628" s="48" t="str">
        <f t="shared" si="159"/>
        <v/>
      </c>
      <c r="I628" s="63" t="str">
        <f t="shared" si="150"/>
        <v/>
      </c>
      <c r="J628" s="63" t="str">
        <f t="shared" si="151"/>
        <v/>
      </c>
      <c r="K628" s="48" t="str">
        <f t="shared" si="152"/>
        <v/>
      </c>
      <c r="L628" s="69" t="str">
        <f t="shared" si="153"/>
        <v/>
      </c>
      <c r="M628" s="67" t="str">
        <f t="shared" si="154"/>
        <v/>
      </c>
      <c r="N628" s="49">
        <v>96</v>
      </c>
      <c r="O628" s="28"/>
      <c r="P628" s="47" t="str">
        <f t="shared" si="155"/>
        <v/>
      </c>
      <c r="Q628" s="24" t="str">
        <f t="shared" si="156"/>
        <v/>
      </c>
      <c r="R628" s="24" t="str">
        <f>IF($L628="","",VLOOKUP(Q628,LISTAS!$F$5:$G$1006,2,0))</f>
        <v/>
      </c>
      <c r="S628" s="36" t="str">
        <f t="shared" si="157"/>
        <v/>
      </c>
      <c r="T628" s="25" t="str">
        <f t="shared" si="158"/>
        <v/>
      </c>
      <c r="U628" s="25" t="str">
        <f t="shared" si="160"/>
        <v/>
      </c>
    </row>
    <row r="629" spans="2:21" ht="16.5" x14ac:dyDescent="0.3">
      <c r="B629" s="26"/>
      <c r="C629" s="22" t="str">
        <f>IF(B629="","",VLOOKUP(B629,LISTAS!$F$5:$G$1006,2,0))</f>
        <v/>
      </c>
      <c r="D629" s="35"/>
      <c r="E629" s="35"/>
      <c r="F629" s="35" t="str">
        <f t="shared" si="149"/>
        <v/>
      </c>
      <c r="G629" s="5"/>
      <c r="H629" s="48" t="str">
        <f t="shared" si="159"/>
        <v/>
      </c>
      <c r="I629" s="63" t="str">
        <f t="shared" si="150"/>
        <v/>
      </c>
      <c r="J629" s="63" t="str">
        <f t="shared" si="151"/>
        <v/>
      </c>
      <c r="K629" s="48" t="str">
        <f t="shared" si="152"/>
        <v/>
      </c>
      <c r="L629" s="69" t="str">
        <f t="shared" si="153"/>
        <v/>
      </c>
      <c r="M629" s="67" t="str">
        <f t="shared" si="154"/>
        <v/>
      </c>
      <c r="N629" s="49">
        <v>97</v>
      </c>
      <c r="O629" s="28"/>
      <c r="P629" s="47" t="str">
        <f t="shared" si="155"/>
        <v/>
      </c>
      <c r="Q629" s="24" t="str">
        <f t="shared" si="156"/>
        <v/>
      </c>
      <c r="R629" s="24" t="str">
        <f>IF($L629="","",VLOOKUP(Q629,LISTAS!$F$5:$G$1006,2,0))</f>
        <v/>
      </c>
      <c r="S629" s="36" t="str">
        <f t="shared" si="157"/>
        <v/>
      </c>
      <c r="T629" s="25" t="str">
        <f t="shared" si="158"/>
        <v/>
      </c>
      <c r="U629" s="25" t="str">
        <f t="shared" si="160"/>
        <v/>
      </c>
    </row>
    <row r="630" spans="2:21" ht="16.5" x14ac:dyDescent="0.3">
      <c r="B630" s="26"/>
      <c r="C630" s="22" t="str">
        <f>IF(B630="","",VLOOKUP(B630,LISTAS!$F$5:$G$1006,2,0))</f>
        <v/>
      </c>
      <c r="D630" s="35"/>
      <c r="E630" s="35"/>
      <c r="F630" s="35" t="str">
        <f t="shared" si="149"/>
        <v/>
      </c>
      <c r="G630" s="5"/>
      <c r="H630" s="48" t="str">
        <f t="shared" si="159"/>
        <v/>
      </c>
      <c r="I630" s="63" t="str">
        <f t="shared" si="150"/>
        <v/>
      </c>
      <c r="J630" s="63" t="str">
        <f t="shared" si="151"/>
        <v/>
      </c>
      <c r="K630" s="48" t="str">
        <f t="shared" si="152"/>
        <v/>
      </c>
      <c r="L630" s="69" t="str">
        <f t="shared" si="153"/>
        <v/>
      </c>
      <c r="M630" s="67" t="str">
        <f t="shared" si="154"/>
        <v/>
      </c>
      <c r="N630" s="49">
        <v>98</v>
      </c>
      <c r="O630" s="28"/>
      <c r="P630" s="47" t="str">
        <f t="shared" si="155"/>
        <v/>
      </c>
      <c r="Q630" s="24" t="str">
        <f t="shared" si="156"/>
        <v/>
      </c>
      <c r="R630" s="24" t="str">
        <f>IF($L630="","",VLOOKUP(Q630,LISTAS!$F$5:$G$1006,2,0))</f>
        <v/>
      </c>
      <c r="S630" s="36" t="str">
        <f t="shared" si="157"/>
        <v/>
      </c>
      <c r="T630" s="25" t="str">
        <f t="shared" si="158"/>
        <v/>
      </c>
      <c r="U630" s="25" t="str">
        <f t="shared" si="160"/>
        <v/>
      </c>
    </row>
    <row r="631" spans="2:21" ht="16.5" x14ac:dyDescent="0.3">
      <c r="B631" s="26"/>
      <c r="C631" s="22" t="str">
        <f>IF(B631="","",VLOOKUP(B631,LISTAS!$F$5:$G$1006,2,0))</f>
        <v/>
      </c>
      <c r="D631" s="35"/>
      <c r="E631" s="35"/>
      <c r="F631" s="35" t="str">
        <f t="shared" si="149"/>
        <v/>
      </c>
      <c r="G631" s="5"/>
      <c r="H631" s="48" t="str">
        <f t="shared" si="159"/>
        <v/>
      </c>
      <c r="I631" s="63" t="str">
        <f t="shared" si="150"/>
        <v/>
      </c>
      <c r="J631" s="63" t="str">
        <f t="shared" si="151"/>
        <v/>
      </c>
      <c r="K631" s="48" t="str">
        <f t="shared" si="152"/>
        <v/>
      </c>
      <c r="L631" s="69" t="str">
        <f t="shared" si="153"/>
        <v/>
      </c>
      <c r="M631" s="67" t="str">
        <f t="shared" si="154"/>
        <v/>
      </c>
      <c r="N631" s="49">
        <v>99</v>
      </c>
      <c r="O631" s="28"/>
      <c r="P631" s="47" t="str">
        <f t="shared" si="155"/>
        <v/>
      </c>
      <c r="Q631" s="24" t="str">
        <f t="shared" si="156"/>
        <v/>
      </c>
      <c r="R631" s="24" t="str">
        <f>IF($L631="","",VLOOKUP(Q631,LISTAS!$F$5:$G$1006,2,0))</f>
        <v/>
      </c>
      <c r="S631" s="36" t="str">
        <f t="shared" si="157"/>
        <v/>
      </c>
      <c r="T631" s="25" t="str">
        <f t="shared" si="158"/>
        <v/>
      </c>
      <c r="U631" s="25" t="str">
        <f t="shared" si="160"/>
        <v/>
      </c>
    </row>
    <row r="632" spans="2:21" ht="16.5" x14ac:dyDescent="0.3">
      <c r="B632" s="26"/>
      <c r="C632" s="22" t="str">
        <f>IF(B632="","",VLOOKUP(B632,LISTAS!$F$5:$G$1006,2,0))</f>
        <v/>
      </c>
      <c r="D632" s="35"/>
      <c r="E632" s="35"/>
      <c r="F632" s="35" t="str">
        <f t="shared" si="149"/>
        <v/>
      </c>
      <c r="G632" s="5"/>
      <c r="H632" s="48" t="str">
        <f t="shared" si="159"/>
        <v/>
      </c>
      <c r="I632" s="63" t="str">
        <f t="shared" si="150"/>
        <v/>
      </c>
      <c r="J632" s="63" t="str">
        <f t="shared" si="151"/>
        <v/>
      </c>
      <c r="K632" s="48" t="str">
        <f t="shared" si="152"/>
        <v/>
      </c>
      <c r="L632" s="69" t="str">
        <f t="shared" si="153"/>
        <v/>
      </c>
      <c r="M632" s="67" t="str">
        <f t="shared" si="154"/>
        <v/>
      </c>
      <c r="N632" s="49">
        <v>100</v>
      </c>
      <c r="O632" s="28"/>
      <c r="P632" s="47" t="str">
        <f t="shared" si="155"/>
        <v/>
      </c>
      <c r="Q632" s="24" t="str">
        <f t="shared" si="156"/>
        <v/>
      </c>
      <c r="R632" s="24" t="str">
        <f>IF($L632="","",VLOOKUP(Q632,LISTAS!$F$5:$G$1006,2,0))</f>
        <v/>
      </c>
      <c r="S632" s="36" t="str">
        <f t="shared" si="157"/>
        <v/>
      </c>
      <c r="T632" s="25" t="str">
        <f t="shared" si="158"/>
        <v/>
      </c>
      <c r="U632" s="25" t="str">
        <f t="shared" si="160"/>
        <v/>
      </c>
    </row>
  </sheetData>
  <sortState xmlns:xlrd2="http://schemas.microsoft.com/office/spreadsheetml/2017/richdata2" ref="B533:F562">
    <sortCondition descending="1" ref="F533:F562"/>
  </sortState>
  <mergeCells count="20">
    <mergeCell ref="B426:U426"/>
    <mergeCell ref="B427:F427"/>
    <mergeCell ref="P427:U427"/>
    <mergeCell ref="B530:U530"/>
    <mergeCell ref="B531:F531"/>
    <mergeCell ref="P531:U531"/>
    <mergeCell ref="B111:U111"/>
    <mergeCell ref="B2:U3"/>
    <mergeCell ref="D5:F5"/>
    <mergeCell ref="B6:U6"/>
    <mergeCell ref="B7:F7"/>
    <mergeCell ref="P7:U7"/>
    <mergeCell ref="B321:U321"/>
    <mergeCell ref="B322:F322"/>
    <mergeCell ref="P322:U322"/>
    <mergeCell ref="B112:F112"/>
    <mergeCell ref="P112:U112"/>
    <mergeCell ref="B216:U216"/>
    <mergeCell ref="B217:F217"/>
    <mergeCell ref="P217:U217"/>
  </mergeCells>
  <dataValidations count="1">
    <dataValidation type="list" allowBlank="1" showInputMessage="1" showErrorMessage="1" sqref="B234:B318 B144:B213 B94:B108 B428 B324:B425 B532" xr:uid="{00000000-0002-0000-0400-000000000000}">
      <formula1>$F$5:$F$1006</formula1>
    </dataValidation>
  </dataValidations>
  <printOptions horizontalCentered="1"/>
  <pageMargins left="0.39370078740157483" right="0.39370078740157483" top="0.39370078740157483" bottom="0.39370078740157483" header="0" footer="0"/>
  <pageSetup paperSize="9" scale="80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400-000006000000}">
          <x14:formula1>
            <xm:f>LISTAS!$D$5:$D$6</xm:f>
          </x14:formula1>
          <xm:sqref>S5 G5</xm:sqref>
        </x14:dataValidation>
        <x14:dataValidation type="list" allowBlank="1" showInputMessage="1" showErrorMessage="1" xr:uid="{00000000-0002-0000-0400-000007000000}">
          <x14:formula1>
            <xm:f>LISTAS!$F$5:$F$1006</xm:f>
          </x14:formula1>
          <xm:sqref>B486:B528 B590:B632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ilha8">
    <tabColor rgb="FF0070C0"/>
  </sheetPr>
  <dimension ref="A1:U424"/>
  <sheetViews>
    <sheetView showGridLines="0" zoomScale="85" zoomScaleNormal="85" workbookViewId="0">
      <selection activeCell="P114" sqref="P114:R118"/>
    </sheetView>
  </sheetViews>
  <sheetFormatPr defaultRowHeight="14.25" x14ac:dyDescent="0.25"/>
  <cols>
    <col min="1" max="1" width="1.28515625" style="5" customWidth="1"/>
    <col min="2" max="2" width="36.7109375" style="2" customWidth="1"/>
    <col min="3" max="3" width="41.140625" style="2" bestFit="1" customWidth="1"/>
    <col min="4" max="4" width="13.42578125" style="2" bestFit="1" customWidth="1"/>
    <col min="5" max="5" width="14" style="2" bestFit="1" customWidth="1"/>
    <col min="6" max="6" width="14" style="2" customWidth="1"/>
    <col min="7" max="7" width="2.7109375" style="2" customWidth="1"/>
    <col min="8" max="8" width="11" style="2" hidden="1" customWidth="1"/>
    <col min="9" max="10" width="11" style="5" hidden="1" customWidth="1"/>
    <col min="11" max="11" width="11" style="2" hidden="1" customWidth="1"/>
    <col min="12" max="12" width="11" style="68" hidden="1" customWidth="1"/>
    <col min="13" max="13" width="11" style="2" hidden="1" customWidth="1"/>
    <col min="14" max="14" width="9.28515625" style="2" hidden="1" customWidth="1"/>
    <col min="15" max="15" width="3.42578125" style="2" customWidth="1"/>
    <col min="16" max="16" width="18.42578125" style="2" customWidth="1"/>
    <col min="17" max="17" width="39.42578125" style="2" bestFit="1" customWidth="1"/>
    <col min="18" max="18" width="41.140625" style="2" bestFit="1" customWidth="1"/>
    <col min="19" max="19" width="16" style="2" customWidth="1"/>
    <col min="20" max="21" width="16" style="32" customWidth="1"/>
    <col min="22" max="16384" width="9.140625" style="2"/>
  </cols>
  <sheetData>
    <row r="1" spans="1:21" s="5" customFormat="1" ht="6" customHeight="1" x14ac:dyDescent="0.25">
      <c r="B1" s="6"/>
      <c r="C1" s="6"/>
      <c r="D1" s="6"/>
      <c r="E1" s="6"/>
      <c r="F1" s="6"/>
      <c r="H1" s="7"/>
      <c r="I1" s="60"/>
      <c r="J1" s="60"/>
      <c r="K1" s="8"/>
      <c r="L1" s="64"/>
      <c r="M1" s="8"/>
      <c r="N1" s="8"/>
      <c r="T1" s="31"/>
      <c r="U1" s="31"/>
    </row>
    <row r="2" spans="1:21" s="1" customFormat="1" ht="60.75" customHeight="1" x14ac:dyDescent="0.25"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</row>
    <row r="3" spans="1:21" s="1" customFormat="1" ht="60.75" customHeight="1" x14ac:dyDescent="0.25"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</row>
    <row r="4" spans="1:21" x14ac:dyDescent="0.25">
      <c r="A4" s="2"/>
      <c r="H4" s="7"/>
      <c r="I4" s="60"/>
      <c r="J4" s="60"/>
      <c r="K4" s="8"/>
      <c r="L4" s="64"/>
      <c r="M4" s="8"/>
      <c r="N4" s="8"/>
    </row>
    <row r="5" spans="1:21" x14ac:dyDescent="0.25">
      <c r="A5" s="2"/>
      <c r="D5" s="156"/>
      <c r="E5" s="156"/>
      <c r="F5" s="157"/>
      <c r="G5" s="10"/>
      <c r="H5" s="7"/>
      <c r="I5" s="60"/>
      <c r="J5" s="60"/>
      <c r="K5" s="8"/>
      <c r="L5" s="64"/>
      <c r="M5" s="8"/>
      <c r="N5" s="8"/>
      <c r="R5" s="33" t="s">
        <v>12</v>
      </c>
      <c r="S5" s="34" t="s">
        <v>13</v>
      </c>
    </row>
    <row r="6" spans="1:21" ht="32.25" customHeight="1" x14ac:dyDescent="0.25">
      <c r="A6" s="2"/>
      <c r="B6" s="146" t="s">
        <v>634</v>
      </c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47"/>
      <c r="R6" s="147"/>
      <c r="S6" s="147"/>
      <c r="T6" s="147"/>
      <c r="U6" s="148"/>
    </row>
    <row r="7" spans="1:21" ht="20.25" customHeight="1" x14ac:dyDescent="0.25">
      <c r="A7" s="2"/>
      <c r="B7" s="158" t="s">
        <v>31</v>
      </c>
      <c r="C7" s="159"/>
      <c r="D7" s="159"/>
      <c r="E7" s="159"/>
      <c r="F7" s="160"/>
      <c r="H7" s="11"/>
      <c r="I7" s="61"/>
      <c r="J7" s="61"/>
      <c r="K7" s="12"/>
      <c r="L7" s="65"/>
      <c r="M7" s="12"/>
      <c r="N7" s="12"/>
      <c r="O7" s="14"/>
      <c r="P7" s="152" t="s">
        <v>14</v>
      </c>
      <c r="Q7" s="153"/>
      <c r="R7" s="153"/>
      <c r="S7" s="153"/>
      <c r="T7" s="153"/>
      <c r="U7" s="154"/>
    </row>
    <row r="8" spans="1:21" s="15" customFormat="1" ht="28.5" customHeight="1" x14ac:dyDescent="0.25">
      <c r="B8" s="50" t="s">
        <v>15</v>
      </c>
      <c r="C8" s="50" t="s">
        <v>1</v>
      </c>
      <c r="D8" s="50" t="s">
        <v>26</v>
      </c>
      <c r="E8" s="50" t="s">
        <v>27</v>
      </c>
      <c r="F8" s="50" t="s">
        <v>3</v>
      </c>
      <c r="G8" s="17"/>
      <c r="H8" s="18"/>
      <c r="I8" s="62"/>
      <c r="J8" s="62"/>
      <c r="K8" s="19"/>
      <c r="L8" s="66"/>
      <c r="M8" s="19"/>
      <c r="N8" s="19"/>
      <c r="O8" s="18"/>
      <c r="P8" s="21" t="s">
        <v>4</v>
      </c>
      <c r="Q8" s="29" t="s">
        <v>15</v>
      </c>
      <c r="R8" s="29" t="s">
        <v>1</v>
      </c>
      <c r="S8" s="29" t="s">
        <v>3</v>
      </c>
      <c r="T8" s="21" t="s">
        <v>16</v>
      </c>
      <c r="U8" s="21" t="s">
        <v>17</v>
      </c>
    </row>
    <row r="9" spans="1:21" s="5" customFormat="1" ht="18.75" customHeight="1" x14ac:dyDescent="0.25">
      <c r="B9" s="51" t="s">
        <v>272</v>
      </c>
      <c r="C9" s="51" t="str">
        <f>IF(B9="","",VLOOKUP(B9,LISTAS!$F$5:$G$1006,2,0))</f>
        <v>EXTERNATO RIO BRANCO</v>
      </c>
      <c r="D9" s="52">
        <v>14.1</v>
      </c>
      <c r="E9" s="52">
        <v>15.1</v>
      </c>
      <c r="F9" s="52">
        <f t="shared" ref="F9:F72" si="0">IF(D9="",IF(E9="","",SUM(D9:E9)),SUM(D9:E9))</f>
        <v>29.2</v>
      </c>
      <c r="H9" s="48">
        <f>IF(F9="","",F9+(ROW(F9)/1000))</f>
        <v>29.209</v>
      </c>
      <c r="I9" s="63" t="str">
        <f>IF($L9="","",IF(B9="","",B9))</f>
        <v>ENZO PACINI MEIER</v>
      </c>
      <c r="J9" s="63" t="str">
        <f>IF($L9="","",IF(C9="","",C9))</f>
        <v>EXTERNATO RIO BRANCO</v>
      </c>
      <c r="K9" s="48">
        <f t="shared" ref="K9:K72" si="1">IF($L9="","",F9)</f>
        <v>29.2</v>
      </c>
      <c r="L9" s="67">
        <f t="shared" ref="L9:L72" si="2">H9</f>
        <v>29.209</v>
      </c>
      <c r="M9" s="48">
        <f>IF(L9="","",LARGE($L$9:$L$108,N9))</f>
        <v>31.312999999999999</v>
      </c>
      <c r="N9" s="49">
        <v>1</v>
      </c>
      <c r="O9" s="23"/>
      <c r="P9" s="47">
        <f>IF(S9&lt;&gt;"",_xlfn.RANK.EQ(S9,$S$9:$S$108,0),"")</f>
        <v>1</v>
      </c>
      <c r="Q9" s="24" t="str">
        <f>IF($L9="","",VLOOKUP(M9,$H$9:$K$108,2,0))</f>
        <v>VINICIUS VIEIRA MIZUMOTO</v>
      </c>
      <c r="R9" s="24" t="str">
        <f>IF($L9="","",VLOOKUP(Q9,LISTAS!$F$5:$G$1006,2,0))</f>
        <v>COLÉGIO ARBOS - UNIDADE SANTO ANDRÉ</v>
      </c>
      <c r="S9" s="36">
        <f>IF($L9="","",VLOOKUP(M9,$H$9:$K$108,4,0))</f>
        <v>31.299999999999997</v>
      </c>
      <c r="T9" s="25">
        <f>IF($P9="","",IF(S9=$U$5,"",IF($P9=1,400,IF($P9=2,340,IF($P9=3,300,IF($P9=4,280,IF($P9=5,270,IF($P9=6,260,IF($P9=7,250,IF($P9=8,240,IF($P9=9,200,IF($P9=10,200,IF($P9=11,200,IF($P9=12,200,IF($P9=13,200,IF($P9=14,200,IF($P9=15,200,IF($P9=16,200,IF($P9&gt;16,"","")))))))))))))))))))</f>
        <v>400</v>
      </c>
      <c r="U9" s="25">
        <f>IF(P9="","",IF($S$5="NÃO","",IF(S9=$U$5,"",IF(P9=1,400,IF(P9=2,340,IF(P9=3,300,IF(P9=4,280,IF(P9=5,270,IF(P9=6,260,IF(P9=7,250,IF(P9=8,240,IF(P9=9,200,IF(P9=10,200,IF(P9=11,200,IF(P9=12,200,IF(P9=13,200,IF(P9=14,200,IF(P9=15,200,IF(P9=16,200,IF(P9&gt;16,"",""))))))))))))))))))))</f>
        <v>400</v>
      </c>
    </row>
    <row r="10" spans="1:21" s="5" customFormat="1" ht="18.75" customHeight="1" x14ac:dyDescent="0.25">
      <c r="B10" s="51" t="s">
        <v>273</v>
      </c>
      <c r="C10" s="51" t="str">
        <f>IF(B10="","",VLOOKUP(B10,LISTAS!$F$5:$G$1006,2,0))</f>
        <v>EXTERNATO RIO BRANCO</v>
      </c>
      <c r="D10" s="52">
        <v>12.7</v>
      </c>
      <c r="E10" s="52">
        <v>14.2</v>
      </c>
      <c r="F10" s="52">
        <f t="shared" si="0"/>
        <v>26.9</v>
      </c>
      <c r="H10" s="48">
        <f t="shared" ref="H10:H73" si="3">IF(F10="","",F10+(ROW(F10)/1000))</f>
        <v>26.91</v>
      </c>
      <c r="I10" s="63" t="str">
        <f t="shared" ref="I10:J73" si="4">IF($L10="","",IF(B10="","",B10))</f>
        <v>FABRÍCIO CARDOSO TAVARES</v>
      </c>
      <c r="J10" s="63" t="str">
        <f t="shared" si="4"/>
        <v>EXTERNATO RIO BRANCO</v>
      </c>
      <c r="K10" s="48">
        <f t="shared" si="1"/>
        <v>26.9</v>
      </c>
      <c r="L10" s="67">
        <f t="shared" si="2"/>
        <v>26.91</v>
      </c>
      <c r="M10" s="48">
        <f t="shared" ref="M10:M73" si="5">IF(L10="","",LARGE($L$9:$L$108,N10))</f>
        <v>29.209</v>
      </c>
      <c r="N10" s="49">
        <v>2</v>
      </c>
      <c r="O10" s="27"/>
      <c r="P10" s="47">
        <f t="shared" ref="P10:P73" si="6">IF(S10&lt;&gt;"",_xlfn.RANK.EQ(S10,$S$9:$S$108,0),"")</f>
        <v>2</v>
      </c>
      <c r="Q10" s="24" t="str">
        <f t="shared" ref="Q10:Q73" si="7">IF($L10="","",VLOOKUP(M10,$H$9:$K$108,2,0))</f>
        <v>ENZO PACINI MEIER</v>
      </c>
      <c r="R10" s="24" t="str">
        <f>IF($L10="","",VLOOKUP(Q10,LISTAS!$F$5:$G$1006,2,0))</f>
        <v>EXTERNATO RIO BRANCO</v>
      </c>
      <c r="S10" s="36">
        <f t="shared" ref="S10:S73" si="8">IF($L10="","",VLOOKUP(M10,$H$9:$K$108,4,0))</f>
        <v>29.2</v>
      </c>
      <c r="T10" s="25">
        <f t="shared" ref="T10:T73" si="9">IF($P10="","",IF(S10=$U$5,"",IF($P10=1,400,IF($P10=2,340,IF($P10=3,300,IF($P10=4,280,IF($P10=5,270,IF($P10=6,260,IF($P10=7,250,IF($P10=8,240,IF($P10=9,200,IF($P10=10,200,IF($P10=11,200,IF($P10=12,200,IF($P10=13,200,IF($P10=14,200,IF($P10=15,200,IF($P10=16,200,IF($P10&gt;16,"","")))))))))))))))))))</f>
        <v>340</v>
      </c>
      <c r="U10" s="25">
        <f t="shared" ref="U10:U73" si="10">IF(P10="","",IF($S$5="NÃO","",IF(S10=$U$5,"",IF(P10=1,400,IF(P10=2,340,IF(P10=3,300,IF(P10=4,280,IF(P10=5,270,IF(P10=6,260,IF(P10=7,250,IF(P10=8,240,IF(P10=9,200,IF(P10=10,200,IF(P10=11,200,IF(P10=12,200,IF(P10=13,200,IF(P10=14,200,IF(P10=15,200,IF(P10=16,200,IF(P10&gt;16,"",""))))))))))))))))))))</f>
        <v>340</v>
      </c>
    </row>
    <row r="11" spans="1:21" s="5" customFormat="1" ht="18.75" customHeight="1" x14ac:dyDescent="0.3">
      <c r="B11" s="51" t="s">
        <v>274</v>
      </c>
      <c r="C11" s="51" t="str">
        <f>IF(B11="","",VLOOKUP(B11,LISTAS!$F$5:$G$1006,2,0))</f>
        <v>EXTERNATO RIO BRANCO</v>
      </c>
      <c r="D11" s="52">
        <v>13.5</v>
      </c>
      <c r="E11" s="52">
        <v>12.7</v>
      </c>
      <c r="F11" s="52">
        <f t="shared" si="0"/>
        <v>26.2</v>
      </c>
      <c r="H11" s="48">
        <f t="shared" si="3"/>
        <v>26.210999999999999</v>
      </c>
      <c r="I11" s="63" t="str">
        <f t="shared" si="4"/>
        <v>JOÃO GABRIEL BAJESTER MORAIS</v>
      </c>
      <c r="J11" s="63" t="str">
        <f t="shared" si="4"/>
        <v>EXTERNATO RIO BRANCO</v>
      </c>
      <c r="K11" s="48">
        <f t="shared" si="1"/>
        <v>26.2</v>
      </c>
      <c r="L11" s="67">
        <f t="shared" si="2"/>
        <v>26.210999999999999</v>
      </c>
      <c r="M11" s="48">
        <f t="shared" si="5"/>
        <v>28.612000000000002</v>
      </c>
      <c r="N11" s="49">
        <v>3</v>
      </c>
      <c r="O11" s="28"/>
      <c r="P11" s="47">
        <f t="shared" si="6"/>
        <v>3</v>
      </c>
      <c r="Q11" s="24" t="str">
        <f t="shared" si="7"/>
        <v>YURI DE LIMA LUCIO DIAS</v>
      </c>
      <c r="R11" s="24" t="str">
        <f>IF($L11="","",VLOOKUP(Q11,LISTAS!$F$5:$G$1006,2,0))</f>
        <v>LICEU JARDIM</v>
      </c>
      <c r="S11" s="36">
        <f t="shared" si="8"/>
        <v>28.6</v>
      </c>
      <c r="T11" s="25">
        <f t="shared" si="9"/>
        <v>300</v>
      </c>
      <c r="U11" s="25">
        <f t="shared" si="10"/>
        <v>300</v>
      </c>
    </row>
    <row r="12" spans="1:21" s="5" customFormat="1" ht="18.75" customHeight="1" x14ac:dyDescent="0.3">
      <c r="B12" s="51" t="s">
        <v>606</v>
      </c>
      <c r="C12" s="51" t="str">
        <f>IF(B12="","",VLOOKUP(B12,LISTAS!$F$5:$G$1006,2,0))</f>
        <v>LICEU JARDIM</v>
      </c>
      <c r="D12" s="52">
        <v>14.3</v>
      </c>
      <c r="E12" s="52">
        <v>14.3</v>
      </c>
      <c r="F12" s="52">
        <f t="shared" si="0"/>
        <v>28.6</v>
      </c>
      <c r="H12" s="48">
        <f t="shared" si="3"/>
        <v>28.612000000000002</v>
      </c>
      <c r="I12" s="63" t="str">
        <f t="shared" si="4"/>
        <v>YURI DE LIMA LUCIO DIAS</v>
      </c>
      <c r="J12" s="63" t="str">
        <f t="shared" si="4"/>
        <v>LICEU JARDIM</v>
      </c>
      <c r="K12" s="48">
        <f t="shared" si="1"/>
        <v>28.6</v>
      </c>
      <c r="L12" s="67">
        <f t="shared" si="2"/>
        <v>28.612000000000002</v>
      </c>
      <c r="M12" s="48">
        <f t="shared" si="5"/>
        <v>26.91</v>
      </c>
      <c r="N12" s="49">
        <v>4</v>
      </c>
      <c r="O12" s="28"/>
      <c r="P12" s="47">
        <f t="shared" si="6"/>
        <v>4</v>
      </c>
      <c r="Q12" s="24" t="str">
        <f t="shared" si="7"/>
        <v>FABRÍCIO CARDOSO TAVARES</v>
      </c>
      <c r="R12" s="24" t="str">
        <f>IF($L12="","",VLOOKUP(Q12,LISTAS!$F$5:$G$1006,2,0))</f>
        <v>EXTERNATO RIO BRANCO</v>
      </c>
      <c r="S12" s="36">
        <f t="shared" si="8"/>
        <v>26.9</v>
      </c>
      <c r="T12" s="25">
        <f t="shared" si="9"/>
        <v>280</v>
      </c>
      <c r="U12" s="25">
        <f t="shared" si="10"/>
        <v>280</v>
      </c>
    </row>
    <row r="13" spans="1:21" s="5" customFormat="1" ht="18.75" customHeight="1" x14ac:dyDescent="0.3">
      <c r="B13" s="51" t="s">
        <v>271</v>
      </c>
      <c r="C13" s="51" t="str">
        <f>IF(B13="","",VLOOKUP(B13,LISTAS!$F$5:$G$1006,2,0))</f>
        <v>COLÉGIO ARBOS - UNIDADE SANTO ANDRÉ</v>
      </c>
      <c r="D13" s="52">
        <v>15.7</v>
      </c>
      <c r="E13" s="52">
        <v>15.6</v>
      </c>
      <c r="F13" s="52">
        <f t="shared" si="0"/>
        <v>31.299999999999997</v>
      </c>
      <c r="H13" s="48">
        <f t="shared" si="3"/>
        <v>31.312999999999999</v>
      </c>
      <c r="I13" s="63" t="str">
        <f t="shared" si="4"/>
        <v>VINICIUS VIEIRA MIZUMOTO</v>
      </c>
      <c r="J13" s="63" t="str">
        <f t="shared" si="4"/>
        <v>COLÉGIO ARBOS - UNIDADE SANTO ANDRÉ</v>
      </c>
      <c r="K13" s="48">
        <f t="shared" si="1"/>
        <v>31.299999999999997</v>
      </c>
      <c r="L13" s="67">
        <f t="shared" si="2"/>
        <v>31.312999999999999</v>
      </c>
      <c r="M13" s="48">
        <f t="shared" si="5"/>
        <v>26.210999999999999</v>
      </c>
      <c r="N13" s="49">
        <v>5</v>
      </c>
      <c r="O13" s="28"/>
      <c r="P13" s="47">
        <f t="shared" si="6"/>
        <v>5</v>
      </c>
      <c r="Q13" s="24" t="str">
        <f t="shared" si="7"/>
        <v>JOÃO GABRIEL BAJESTER MORAIS</v>
      </c>
      <c r="R13" s="24" t="str">
        <f>IF($L13="","",VLOOKUP(Q13,LISTAS!$F$5:$G$1006,2,0))</f>
        <v>EXTERNATO RIO BRANCO</v>
      </c>
      <c r="S13" s="36">
        <f t="shared" si="8"/>
        <v>26.2</v>
      </c>
      <c r="T13" s="25">
        <f t="shared" si="9"/>
        <v>270</v>
      </c>
      <c r="U13" s="25">
        <f t="shared" si="10"/>
        <v>270</v>
      </c>
    </row>
    <row r="14" spans="1:21" s="5" customFormat="1" ht="18.75" customHeight="1" x14ac:dyDescent="0.3">
      <c r="B14" s="51"/>
      <c r="C14" s="51" t="str">
        <f>IF(B14="","",VLOOKUP(B14,LISTAS!$F$5:$G$1006,2,0))</f>
        <v/>
      </c>
      <c r="D14" s="52"/>
      <c r="E14" s="52"/>
      <c r="F14" s="52" t="str">
        <f t="shared" si="0"/>
        <v/>
      </c>
      <c r="H14" s="48" t="str">
        <f t="shared" si="3"/>
        <v/>
      </c>
      <c r="I14" s="63" t="str">
        <f t="shared" si="4"/>
        <v/>
      </c>
      <c r="J14" s="63" t="str">
        <f t="shared" si="4"/>
        <v/>
      </c>
      <c r="K14" s="48" t="str">
        <f t="shared" si="1"/>
        <v/>
      </c>
      <c r="L14" s="67" t="str">
        <f t="shared" si="2"/>
        <v/>
      </c>
      <c r="M14" s="48" t="str">
        <f t="shared" si="5"/>
        <v/>
      </c>
      <c r="N14" s="49">
        <v>6</v>
      </c>
      <c r="O14" s="28"/>
      <c r="P14" s="47" t="str">
        <f t="shared" si="6"/>
        <v/>
      </c>
      <c r="Q14" s="24" t="str">
        <f t="shared" si="7"/>
        <v/>
      </c>
      <c r="R14" s="24" t="str">
        <f>IF($L14="","",VLOOKUP(Q14,LISTAS!$F$5:$G$1006,2,0))</f>
        <v/>
      </c>
      <c r="S14" s="36" t="str">
        <f t="shared" si="8"/>
        <v/>
      </c>
      <c r="T14" s="25" t="str">
        <f t="shared" si="9"/>
        <v/>
      </c>
      <c r="U14" s="25" t="str">
        <f t="shared" si="10"/>
        <v/>
      </c>
    </row>
    <row r="15" spans="1:21" s="5" customFormat="1" ht="18.75" customHeight="1" x14ac:dyDescent="0.3">
      <c r="B15" s="51"/>
      <c r="C15" s="51" t="str">
        <f>IF(B15="","",VLOOKUP(B15,LISTAS!$F$5:$G$1006,2,0))</f>
        <v/>
      </c>
      <c r="D15" s="52"/>
      <c r="E15" s="52"/>
      <c r="F15" s="52" t="str">
        <f t="shared" si="0"/>
        <v/>
      </c>
      <c r="H15" s="48" t="str">
        <f t="shared" si="3"/>
        <v/>
      </c>
      <c r="I15" s="63" t="str">
        <f t="shared" si="4"/>
        <v/>
      </c>
      <c r="J15" s="63" t="str">
        <f t="shared" si="4"/>
        <v/>
      </c>
      <c r="K15" s="48" t="str">
        <f t="shared" si="1"/>
        <v/>
      </c>
      <c r="L15" s="67" t="str">
        <f t="shared" si="2"/>
        <v/>
      </c>
      <c r="M15" s="48" t="str">
        <f t="shared" si="5"/>
        <v/>
      </c>
      <c r="N15" s="49">
        <v>7</v>
      </c>
      <c r="O15" s="28"/>
      <c r="P15" s="47" t="str">
        <f t="shared" si="6"/>
        <v/>
      </c>
      <c r="Q15" s="24" t="str">
        <f t="shared" si="7"/>
        <v/>
      </c>
      <c r="R15" s="24" t="str">
        <f>IF($L15="","",VLOOKUP(Q15,LISTAS!$F$5:$G$1006,2,0))</f>
        <v/>
      </c>
      <c r="S15" s="36" t="str">
        <f t="shared" si="8"/>
        <v/>
      </c>
      <c r="T15" s="25" t="str">
        <f t="shared" si="9"/>
        <v/>
      </c>
      <c r="U15" s="25" t="str">
        <f t="shared" si="10"/>
        <v/>
      </c>
    </row>
    <row r="16" spans="1:21" s="5" customFormat="1" ht="18.75" customHeight="1" x14ac:dyDescent="0.3">
      <c r="B16" s="51"/>
      <c r="C16" s="51" t="str">
        <f>IF(B16="","",VLOOKUP(B16,LISTAS!$F$5:$G$1006,2,0))</f>
        <v/>
      </c>
      <c r="D16" s="52"/>
      <c r="E16" s="52"/>
      <c r="F16" s="52" t="str">
        <f t="shared" si="0"/>
        <v/>
      </c>
      <c r="H16" s="48" t="str">
        <f t="shared" si="3"/>
        <v/>
      </c>
      <c r="I16" s="63" t="str">
        <f t="shared" si="4"/>
        <v/>
      </c>
      <c r="J16" s="63" t="str">
        <f t="shared" si="4"/>
        <v/>
      </c>
      <c r="K16" s="48" t="str">
        <f t="shared" si="1"/>
        <v/>
      </c>
      <c r="L16" s="67" t="str">
        <f t="shared" si="2"/>
        <v/>
      </c>
      <c r="M16" s="48" t="str">
        <f t="shared" si="5"/>
        <v/>
      </c>
      <c r="N16" s="49">
        <v>8</v>
      </c>
      <c r="O16" s="28"/>
      <c r="P16" s="47" t="str">
        <f t="shared" si="6"/>
        <v/>
      </c>
      <c r="Q16" s="24" t="str">
        <f t="shared" si="7"/>
        <v/>
      </c>
      <c r="R16" s="24" t="str">
        <f>IF($L16="","",VLOOKUP(Q16,LISTAS!$F$5:$G$1006,2,0))</f>
        <v/>
      </c>
      <c r="S16" s="36" t="str">
        <f t="shared" si="8"/>
        <v/>
      </c>
      <c r="T16" s="25" t="str">
        <f t="shared" si="9"/>
        <v/>
      </c>
      <c r="U16" s="25" t="str">
        <f t="shared" si="10"/>
        <v/>
      </c>
    </row>
    <row r="17" spans="2:21" s="5" customFormat="1" ht="18.75" customHeight="1" x14ac:dyDescent="0.3">
      <c r="B17" s="51"/>
      <c r="C17" s="51" t="str">
        <f>IF(B17="","",VLOOKUP(B17,LISTAS!$F$5:$G$1006,2,0))</f>
        <v/>
      </c>
      <c r="D17" s="52"/>
      <c r="E17" s="52"/>
      <c r="F17" s="52" t="str">
        <f t="shared" si="0"/>
        <v/>
      </c>
      <c r="H17" s="48" t="str">
        <f t="shared" si="3"/>
        <v/>
      </c>
      <c r="I17" s="63" t="str">
        <f t="shared" si="4"/>
        <v/>
      </c>
      <c r="J17" s="63" t="str">
        <f t="shared" si="4"/>
        <v/>
      </c>
      <c r="K17" s="48" t="str">
        <f t="shared" si="1"/>
        <v/>
      </c>
      <c r="L17" s="67" t="str">
        <f t="shared" si="2"/>
        <v/>
      </c>
      <c r="M17" s="48" t="str">
        <f t="shared" si="5"/>
        <v/>
      </c>
      <c r="N17" s="49">
        <v>9</v>
      </c>
      <c r="O17" s="28"/>
      <c r="P17" s="47" t="str">
        <f t="shared" si="6"/>
        <v/>
      </c>
      <c r="Q17" s="24" t="str">
        <f t="shared" si="7"/>
        <v/>
      </c>
      <c r="R17" s="24" t="str">
        <f>IF($L17="","",VLOOKUP(Q17,LISTAS!$F$5:$G$1006,2,0))</f>
        <v/>
      </c>
      <c r="S17" s="36" t="str">
        <f t="shared" si="8"/>
        <v/>
      </c>
      <c r="T17" s="25" t="str">
        <f t="shared" si="9"/>
        <v/>
      </c>
      <c r="U17" s="25" t="str">
        <f t="shared" si="10"/>
        <v/>
      </c>
    </row>
    <row r="18" spans="2:21" s="5" customFormat="1" ht="18.75" customHeight="1" x14ac:dyDescent="0.3">
      <c r="B18" s="51"/>
      <c r="C18" s="51" t="str">
        <f>IF(B18="","",VLOOKUP(B18,LISTAS!$F$5:$G$1006,2,0))</f>
        <v/>
      </c>
      <c r="D18" s="52"/>
      <c r="E18" s="52"/>
      <c r="F18" s="52" t="str">
        <f t="shared" si="0"/>
        <v/>
      </c>
      <c r="H18" s="48" t="str">
        <f t="shared" si="3"/>
        <v/>
      </c>
      <c r="I18" s="63" t="str">
        <f t="shared" si="4"/>
        <v/>
      </c>
      <c r="J18" s="63" t="str">
        <f t="shared" si="4"/>
        <v/>
      </c>
      <c r="K18" s="48" t="str">
        <f t="shared" si="1"/>
        <v/>
      </c>
      <c r="L18" s="67" t="str">
        <f t="shared" si="2"/>
        <v/>
      </c>
      <c r="M18" s="48" t="str">
        <f t="shared" si="5"/>
        <v/>
      </c>
      <c r="N18" s="49">
        <v>10</v>
      </c>
      <c r="O18" s="28"/>
      <c r="P18" s="47" t="str">
        <f t="shared" si="6"/>
        <v/>
      </c>
      <c r="Q18" s="24" t="str">
        <f t="shared" si="7"/>
        <v/>
      </c>
      <c r="R18" s="24" t="str">
        <f>IF($L18="","",VLOOKUP(Q18,LISTAS!$F$5:$G$1006,2,0))</f>
        <v/>
      </c>
      <c r="S18" s="36" t="str">
        <f t="shared" si="8"/>
        <v/>
      </c>
      <c r="T18" s="25" t="str">
        <f t="shared" si="9"/>
        <v/>
      </c>
      <c r="U18" s="25" t="str">
        <f t="shared" si="10"/>
        <v/>
      </c>
    </row>
    <row r="19" spans="2:21" s="5" customFormat="1" ht="18.75" customHeight="1" x14ac:dyDescent="0.3">
      <c r="B19" s="51"/>
      <c r="C19" s="51" t="str">
        <f>IF(B19="","",VLOOKUP(B19,LISTAS!$F$5:$G$1006,2,0))</f>
        <v/>
      </c>
      <c r="D19" s="52"/>
      <c r="E19" s="52"/>
      <c r="F19" s="52" t="str">
        <f t="shared" si="0"/>
        <v/>
      </c>
      <c r="H19" s="48" t="str">
        <f t="shared" si="3"/>
        <v/>
      </c>
      <c r="I19" s="63" t="str">
        <f t="shared" si="4"/>
        <v/>
      </c>
      <c r="J19" s="63" t="str">
        <f t="shared" si="4"/>
        <v/>
      </c>
      <c r="K19" s="48" t="str">
        <f t="shared" si="1"/>
        <v/>
      </c>
      <c r="L19" s="67" t="str">
        <f t="shared" si="2"/>
        <v/>
      </c>
      <c r="M19" s="48" t="str">
        <f t="shared" si="5"/>
        <v/>
      </c>
      <c r="N19" s="49">
        <v>11</v>
      </c>
      <c r="O19" s="28"/>
      <c r="P19" s="47" t="str">
        <f t="shared" si="6"/>
        <v/>
      </c>
      <c r="Q19" s="24" t="str">
        <f t="shared" si="7"/>
        <v/>
      </c>
      <c r="R19" s="24" t="str">
        <f>IF($L19="","",VLOOKUP(Q19,LISTAS!$F$5:$G$1006,2,0))</f>
        <v/>
      </c>
      <c r="S19" s="36" t="str">
        <f t="shared" si="8"/>
        <v/>
      </c>
      <c r="T19" s="25" t="str">
        <f t="shared" si="9"/>
        <v/>
      </c>
      <c r="U19" s="25" t="str">
        <f t="shared" si="10"/>
        <v/>
      </c>
    </row>
    <row r="20" spans="2:21" s="5" customFormat="1" ht="18.75" customHeight="1" x14ac:dyDescent="0.3">
      <c r="B20" s="51"/>
      <c r="C20" s="51" t="str">
        <f>IF(B20="","",VLOOKUP(B20,LISTAS!$F$5:$G$1006,2,0))</f>
        <v/>
      </c>
      <c r="D20" s="52"/>
      <c r="E20" s="52"/>
      <c r="F20" s="52" t="str">
        <f t="shared" si="0"/>
        <v/>
      </c>
      <c r="H20" s="48" t="str">
        <f t="shared" si="3"/>
        <v/>
      </c>
      <c r="I20" s="63" t="str">
        <f t="shared" si="4"/>
        <v/>
      </c>
      <c r="J20" s="63" t="str">
        <f t="shared" si="4"/>
        <v/>
      </c>
      <c r="K20" s="48" t="str">
        <f t="shared" si="1"/>
        <v/>
      </c>
      <c r="L20" s="67" t="str">
        <f t="shared" si="2"/>
        <v/>
      </c>
      <c r="M20" s="48" t="str">
        <f t="shared" si="5"/>
        <v/>
      </c>
      <c r="N20" s="49">
        <v>12</v>
      </c>
      <c r="O20" s="28"/>
      <c r="P20" s="47" t="str">
        <f t="shared" si="6"/>
        <v/>
      </c>
      <c r="Q20" s="24" t="str">
        <f t="shared" si="7"/>
        <v/>
      </c>
      <c r="R20" s="24" t="str">
        <f>IF($L20="","",VLOOKUP(Q20,LISTAS!$F$5:$G$1006,2,0))</f>
        <v/>
      </c>
      <c r="S20" s="36" t="str">
        <f t="shared" si="8"/>
        <v/>
      </c>
      <c r="T20" s="25" t="str">
        <f t="shared" si="9"/>
        <v/>
      </c>
      <c r="U20" s="25" t="str">
        <f t="shared" si="10"/>
        <v/>
      </c>
    </row>
    <row r="21" spans="2:21" s="5" customFormat="1" ht="18.75" customHeight="1" x14ac:dyDescent="0.3">
      <c r="B21" s="51"/>
      <c r="C21" s="51" t="str">
        <f>IF(B21="","",VLOOKUP(B21,LISTAS!$F$5:$G$1006,2,0))</f>
        <v/>
      </c>
      <c r="D21" s="52"/>
      <c r="E21" s="52"/>
      <c r="F21" s="52" t="str">
        <f t="shared" si="0"/>
        <v/>
      </c>
      <c r="H21" s="48" t="str">
        <f t="shared" si="3"/>
        <v/>
      </c>
      <c r="I21" s="63" t="str">
        <f t="shared" si="4"/>
        <v/>
      </c>
      <c r="J21" s="63" t="str">
        <f t="shared" si="4"/>
        <v/>
      </c>
      <c r="K21" s="48" t="str">
        <f t="shared" si="1"/>
        <v/>
      </c>
      <c r="L21" s="67" t="str">
        <f t="shared" si="2"/>
        <v/>
      </c>
      <c r="M21" s="48" t="str">
        <f t="shared" si="5"/>
        <v/>
      </c>
      <c r="N21" s="49">
        <v>13</v>
      </c>
      <c r="O21" s="28"/>
      <c r="P21" s="47" t="str">
        <f t="shared" si="6"/>
        <v/>
      </c>
      <c r="Q21" s="24" t="str">
        <f t="shared" si="7"/>
        <v/>
      </c>
      <c r="R21" s="24" t="str">
        <f>IF($L21="","",VLOOKUP(Q21,LISTAS!$F$5:$G$1006,2,0))</f>
        <v/>
      </c>
      <c r="S21" s="36" t="str">
        <f t="shared" si="8"/>
        <v/>
      </c>
      <c r="T21" s="25" t="str">
        <f t="shared" si="9"/>
        <v/>
      </c>
      <c r="U21" s="25" t="str">
        <f t="shared" si="10"/>
        <v/>
      </c>
    </row>
    <row r="22" spans="2:21" s="5" customFormat="1" ht="18.75" customHeight="1" x14ac:dyDescent="0.3">
      <c r="B22" s="51"/>
      <c r="C22" s="51" t="str">
        <f>IF(B22="","",VLOOKUP(B22,LISTAS!$F$5:$G$1006,2,0))</f>
        <v/>
      </c>
      <c r="D22" s="52"/>
      <c r="E22" s="52"/>
      <c r="F22" s="52" t="str">
        <f t="shared" si="0"/>
        <v/>
      </c>
      <c r="H22" s="48" t="str">
        <f t="shared" si="3"/>
        <v/>
      </c>
      <c r="I22" s="63" t="str">
        <f t="shared" si="4"/>
        <v/>
      </c>
      <c r="J22" s="63" t="str">
        <f t="shared" si="4"/>
        <v/>
      </c>
      <c r="K22" s="48" t="str">
        <f t="shared" si="1"/>
        <v/>
      </c>
      <c r="L22" s="67" t="str">
        <f t="shared" si="2"/>
        <v/>
      </c>
      <c r="M22" s="48" t="str">
        <f t="shared" si="5"/>
        <v/>
      </c>
      <c r="N22" s="49">
        <v>14</v>
      </c>
      <c r="O22" s="28"/>
      <c r="P22" s="47" t="str">
        <f t="shared" si="6"/>
        <v/>
      </c>
      <c r="Q22" s="24" t="str">
        <f t="shared" si="7"/>
        <v/>
      </c>
      <c r="R22" s="24" t="str">
        <f>IF($L22="","",VLOOKUP(Q22,LISTAS!$F$5:$G$1006,2,0))</f>
        <v/>
      </c>
      <c r="S22" s="36" t="str">
        <f t="shared" si="8"/>
        <v/>
      </c>
      <c r="T22" s="25" t="str">
        <f t="shared" si="9"/>
        <v/>
      </c>
      <c r="U22" s="25" t="str">
        <f t="shared" si="10"/>
        <v/>
      </c>
    </row>
    <row r="23" spans="2:21" s="5" customFormat="1" ht="18.75" customHeight="1" x14ac:dyDescent="0.3">
      <c r="B23" s="51"/>
      <c r="C23" s="51" t="str">
        <f>IF(B23="","",VLOOKUP(B23,LISTAS!$F$5:$G$1006,2,0))</f>
        <v/>
      </c>
      <c r="D23" s="52"/>
      <c r="E23" s="52"/>
      <c r="F23" s="52" t="str">
        <f t="shared" si="0"/>
        <v/>
      </c>
      <c r="H23" s="48" t="str">
        <f t="shared" si="3"/>
        <v/>
      </c>
      <c r="I23" s="63" t="str">
        <f t="shared" si="4"/>
        <v/>
      </c>
      <c r="J23" s="63" t="str">
        <f t="shared" si="4"/>
        <v/>
      </c>
      <c r="K23" s="48" t="str">
        <f t="shared" si="1"/>
        <v/>
      </c>
      <c r="L23" s="67" t="str">
        <f t="shared" si="2"/>
        <v/>
      </c>
      <c r="M23" s="48" t="str">
        <f t="shared" si="5"/>
        <v/>
      </c>
      <c r="N23" s="49">
        <v>15</v>
      </c>
      <c r="O23" s="28"/>
      <c r="P23" s="47" t="str">
        <f t="shared" si="6"/>
        <v/>
      </c>
      <c r="Q23" s="24" t="str">
        <f t="shared" si="7"/>
        <v/>
      </c>
      <c r="R23" s="24" t="str">
        <f>IF($L23="","",VLOOKUP(Q23,LISTAS!$F$5:$G$1006,2,0))</f>
        <v/>
      </c>
      <c r="S23" s="36" t="str">
        <f t="shared" si="8"/>
        <v/>
      </c>
      <c r="T23" s="25" t="str">
        <f t="shared" si="9"/>
        <v/>
      </c>
      <c r="U23" s="25" t="str">
        <f t="shared" si="10"/>
        <v/>
      </c>
    </row>
    <row r="24" spans="2:21" s="5" customFormat="1" ht="18.75" customHeight="1" x14ac:dyDescent="0.3">
      <c r="B24" s="51"/>
      <c r="C24" s="51" t="str">
        <f>IF(B24="","",VLOOKUP(B24,LISTAS!$F$5:$G$1006,2,0))</f>
        <v/>
      </c>
      <c r="D24" s="52"/>
      <c r="E24" s="52"/>
      <c r="F24" s="52" t="str">
        <f t="shared" si="0"/>
        <v/>
      </c>
      <c r="H24" s="48" t="str">
        <f t="shared" si="3"/>
        <v/>
      </c>
      <c r="I24" s="63" t="str">
        <f t="shared" si="4"/>
        <v/>
      </c>
      <c r="J24" s="63" t="str">
        <f t="shared" si="4"/>
        <v/>
      </c>
      <c r="K24" s="48" t="str">
        <f t="shared" si="1"/>
        <v/>
      </c>
      <c r="L24" s="67" t="str">
        <f t="shared" si="2"/>
        <v/>
      </c>
      <c r="M24" s="48" t="str">
        <f t="shared" si="5"/>
        <v/>
      </c>
      <c r="N24" s="49">
        <v>16</v>
      </c>
      <c r="O24" s="28"/>
      <c r="P24" s="47" t="str">
        <f t="shared" si="6"/>
        <v/>
      </c>
      <c r="Q24" s="24" t="str">
        <f t="shared" si="7"/>
        <v/>
      </c>
      <c r="R24" s="24" t="str">
        <f>IF($L24="","",VLOOKUP(Q24,LISTAS!$F$5:$G$1006,2,0))</f>
        <v/>
      </c>
      <c r="S24" s="36" t="str">
        <f t="shared" si="8"/>
        <v/>
      </c>
      <c r="T24" s="25" t="str">
        <f t="shared" si="9"/>
        <v/>
      </c>
      <c r="U24" s="25" t="str">
        <f t="shared" si="10"/>
        <v/>
      </c>
    </row>
    <row r="25" spans="2:21" s="5" customFormat="1" ht="18.75" customHeight="1" x14ac:dyDescent="0.3">
      <c r="B25" s="51"/>
      <c r="C25" s="51" t="str">
        <f>IF(B25="","",VLOOKUP(B25,LISTAS!$F$5:$G$1006,2,0))</f>
        <v/>
      </c>
      <c r="D25" s="52"/>
      <c r="E25" s="52"/>
      <c r="F25" s="52" t="str">
        <f t="shared" si="0"/>
        <v/>
      </c>
      <c r="H25" s="48" t="str">
        <f t="shared" si="3"/>
        <v/>
      </c>
      <c r="I25" s="63" t="str">
        <f t="shared" si="4"/>
        <v/>
      </c>
      <c r="J25" s="63" t="str">
        <f t="shared" si="4"/>
        <v/>
      </c>
      <c r="K25" s="48" t="str">
        <f t="shared" si="1"/>
        <v/>
      </c>
      <c r="L25" s="67" t="str">
        <f t="shared" si="2"/>
        <v/>
      </c>
      <c r="M25" s="48" t="str">
        <f t="shared" si="5"/>
        <v/>
      </c>
      <c r="N25" s="49">
        <v>17</v>
      </c>
      <c r="O25" s="28"/>
      <c r="P25" s="47" t="str">
        <f t="shared" si="6"/>
        <v/>
      </c>
      <c r="Q25" s="24" t="str">
        <f t="shared" si="7"/>
        <v/>
      </c>
      <c r="R25" s="24" t="str">
        <f>IF($L25="","",VLOOKUP(Q25,LISTAS!$F$5:$G$1006,2,0))</f>
        <v/>
      </c>
      <c r="S25" s="36" t="str">
        <f t="shared" si="8"/>
        <v/>
      </c>
      <c r="T25" s="25" t="str">
        <f t="shared" si="9"/>
        <v/>
      </c>
      <c r="U25" s="25" t="str">
        <f t="shared" si="10"/>
        <v/>
      </c>
    </row>
    <row r="26" spans="2:21" s="5" customFormat="1" ht="18.75" customHeight="1" x14ac:dyDescent="0.3">
      <c r="B26" s="51"/>
      <c r="C26" s="51" t="str">
        <f>IF(B26="","",VLOOKUP(B26,LISTAS!$F$5:$G$1006,2,0))</f>
        <v/>
      </c>
      <c r="D26" s="52"/>
      <c r="E26" s="52"/>
      <c r="F26" s="52" t="str">
        <f t="shared" si="0"/>
        <v/>
      </c>
      <c r="H26" s="48" t="str">
        <f t="shared" si="3"/>
        <v/>
      </c>
      <c r="I26" s="63" t="str">
        <f t="shared" si="4"/>
        <v/>
      </c>
      <c r="J26" s="63" t="str">
        <f t="shared" si="4"/>
        <v/>
      </c>
      <c r="K26" s="48" t="str">
        <f t="shared" si="1"/>
        <v/>
      </c>
      <c r="L26" s="67" t="str">
        <f t="shared" si="2"/>
        <v/>
      </c>
      <c r="M26" s="48" t="str">
        <f t="shared" si="5"/>
        <v/>
      </c>
      <c r="N26" s="49">
        <v>18</v>
      </c>
      <c r="O26" s="28"/>
      <c r="P26" s="47" t="str">
        <f t="shared" si="6"/>
        <v/>
      </c>
      <c r="Q26" s="24" t="str">
        <f t="shared" si="7"/>
        <v/>
      </c>
      <c r="R26" s="24" t="str">
        <f>IF($L26="","",VLOOKUP(Q26,LISTAS!$F$5:$G$1006,2,0))</f>
        <v/>
      </c>
      <c r="S26" s="36" t="str">
        <f t="shared" si="8"/>
        <v/>
      </c>
      <c r="T26" s="25" t="str">
        <f t="shared" si="9"/>
        <v/>
      </c>
      <c r="U26" s="25" t="str">
        <f t="shared" si="10"/>
        <v/>
      </c>
    </row>
    <row r="27" spans="2:21" s="5" customFormat="1" ht="18.75" customHeight="1" x14ac:dyDescent="0.3">
      <c r="B27" s="51"/>
      <c r="C27" s="51" t="str">
        <f>IF(B27="","",VLOOKUP(B27,LISTAS!$F$5:$G$1006,2,0))</f>
        <v/>
      </c>
      <c r="D27" s="52"/>
      <c r="E27" s="52"/>
      <c r="F27" s="52" t="str">
        <f t="shared" si="0"/>
        <v/>
      </c>
      <c r="H27" s="48" t="str">
        <f t="shared" si="3"/>
        <v/>
      </c>
      <c r="I27" s="63" t="str">
        <f t="shared" si="4"/>
        <v/>
      </c>
      <c r="J27" s="63" t="str">
        <f t="shared" si="4"/>
        <v/>
      </c>
      <c r="K27" s="48" t="str">
        <f t="shared" si="1"/>
        <v/>
      </c>
      <c r="L27" s="67" t="str">
        <f t="shared" si="2"/>
        <v/>
      </c>
      <c r="M27" s="48" t="str">
        <f t="shared" si="5"/>
        <v/>
      </c>
      <c r="N27" s="49">
        <v>19</v>
      </c>
      <c r="O27" s="28"/>
      <c r="P27" s="47" t="str">
        <f t="shared" si="6"/>
        <v/>
      </c>
      <c r="Q27" s="24" t="str">
        <f t="shared" si="7"/>
        <v/>
      </c>
      <c r="R27" s="24" t="str">
        <f>IF($L27="","",VLOOKUP(Q27,LISTAS!$F$5:$G$1006,2,0))</f>
        <v/>
      </c>
      <c r="S27" s="36" t="str">
        <f t="shared" si="8"/>
        <v/>
      </c>
      <c r="T27" s="25" t="str">
        <f t="shared" si="9"/>
        <v/>
      </c>
      <c r="U27" s="25" t="str">
        <f t="shared" si="10"/>
        <v/>
      </c>
    </row>
    <row r="28" spans="2:21" s="5" customFormat="1" ht="18.75" customHeight="1" x14ac:dyDescent="0.3">
      <c r="B28" s="51"/>
      <c r="C28" s="51" t="str">
        <f>IF(B28="","",VLOOKUP(B28,LISTAS!$F$5:$G$1006,2,0))</f>
        <v/>
      </c>
      <c r="D28" s="52"/>
      <c r="E28" s="52"/>
      <c r="F28" s="52" t="str">
        <f t="shared" si="0"/>
        <v/>
      </c>
      <c r="H28" s="48" t="str">
        <f t="shared" si="3"/>
        <v/>
      </c>
      <c r="I28" s="63" t="str">
        <f t="shared" si="4"/>
        <v/>
      </c>
      <c r="J28" s="63" t="str">
        <f t="shared" si="4"/>
        <v/>
      </c>
      <c r="K28" s="48" t="str">
        <f t="shared" si="1"/>
        <v/>
      </c>
      <c r="L28" s="67" t="str">
        <f t="shared" si="2"/>
        <v/>
      </c>
      <c r="M28" s="48" t="str">
        <f t="shared" si="5"/>
        <v/>
      </c>
      <c r="N28" s="49">
        <v>20</v>
      </c>
      <c r="O28" s="28"/>
      <c r="P28" s="47" t="str">
        <f t="shared" si="6"/>
        <v/>
      </c>
      <c r="Q28" s="24" t="str">
        <f t="shared" si="7"/>
        <v/>
      </c>
      <c r="R28" s="24" t="str">
        <f>IF($L28="","",VLOOKUP(Q28,LISTAS!$F$5:$G$1006,2,0))</f>
        <v/>
      </c>
      <c r="S28" s="36" t="str">
        <f t="shared" si="8"/>
        <v/>
      </c>
      <c r="T28" s="25" t="str">
        <f t="shared" si="9"/>
        <v/>
      </c>
      <c r="U28" s="25" t="str">
        <f t="shared" si="10"/>
        <v/>
      </c>
    </row>
    <row r="29" spans="2:21" ht="16.5" x14ac:dyDescent="0.3">
      <c r="B29" s="51"/>
      <c r="C29" s="51" t="str">
        <f>IF(B29="","",VLOOKUP(B29,LISTAS!$F$5:$G$1006,2,0))</f>
        <v/>
      </c>
      <c r="D29" s="52"/>
      <c r="E29" s="52"/>
      <c r="F29" s="52" t="str">
        <f t="shared" si="0"/>
        <v/>
      </c>
      <c r="G29" s="5"/>
      <c r="H29" s="48" t="str">
        <f t="shared" si="3"/>
        <v/>
      </c>
      <c r="I29" s="63" t="str">
        <f t="shared" si="4"/>
        <v/>
      </c>
      <c r="J29" s="63" t="str">
        <f t="shared" si="4"/>
        <v/>
      </c>
      <c r="K29" s="48" t="str">
        <f t="shared" si="1"/>
        <v/>
      </c>
      <c r="L29" s="67" t="str">
        <f t="shared" si="2"/>
        <v/>
      </c>
      <c r="M29" s="48" t="str">
        <f t="shared" si="5"/>
        <v/>
      </c>
      <c r="N29" s="49">
        <v>21</v>
      </c>
      <c r="O29" s="28"/>
      <c r="P29" s="47" t="str">
        <f t="shared" si="6"/>
        <v/>
      </c>
      <c r="Q29" s="24" t="str">
        <f t="shared" si="7"/>
        <v/>
      </c>
      <c r="R29" s="24" t="str">
        <f>IF($L29="","",VLOOKUP(Q29,LISTAS!$F$5:$G$1006,2,0))</f>
        <v/>
      </c>
      <c r="S29" s="36" t="str">
        <f t="shared" si="8"/>
        <v/>
      </c>
      <c r="T29" s="25" t="str">
        <f t="shared" si="9"/>
        <v/>
      </c>
      <c r="U29" s="25" t="str">
        <f t="shared" si="10"/>
        <v/>
      </c>
    </row>
    <row r="30" spans="2:21" ht="16.5" x14ac:dyDescent="0.3">
      <c r="B30" s="51"/>
      <c r="C30" s="51" t="str">
        <f>IF(B30="","",VLOOKUP(B30,LISTAS!$F$5:$G$1006,2,0))</f>
        <v/>
      </c>
      <c r="D30" s="52"/>
      <c r="E30" s="52"/>
      <c r="F30" s="52" t="str">
        <f t="shared" si="0"/>
        <v/>
      </c>
      <c r="G30" s="5"/>
      <c r="H30" s="48" t="str">
        <f t="shared" si="3"/>
        <v/>
      </c>
      <c r="I30" s="63" t="str">
        <f t="shared" si="4"/>
        <v/>
      </c>
      <c r="J30" s="63" t="str">
        <f t="shared" si="4"/>
        <v/>
      </c>
      <c r="K30" s="48" t="str">
        <f t="shared" si="1"/>
        <v/>
      </c>
      <c r="L30" s="67" t="str">
        <f t="shared" si="2"/>
        <v/>
      </c>
      <c r="M30" s="48" t="str">
        <f t="shared" si="5"/>
        <v/>
      </c>
      <c r="N30" s="49">
        <v>22</v>
      </c>
      <c r="O30" s="28"/>
      <c r="P30" s="47" t="str">
        <f t="shared" si="6"/>
        <v/>
      </c>
      <c r="Q30" s="24" t="str">
        <f t="shared" si="7"/>
        <v/>
      </c>
      <c r="R30" s="24" t="str">
        <f>IF($L30="","",VLOOKUP(Q30,LISTAS!$F$5:$G$1006,2,0))</f>
        <v/>
      </c>
      <c r="S30" s="36" t="str">
        <f t="shared" si="8"/>
        <v/>
      </c>
      <c r="T30" s="25" t="str">
        <f t="shared" si="9"/>
        <v/>
      </c>
      <c r="U30" s="25" t="str">
        <f t="shared" si="10"/>
        <v/>
      </c>
    </row>
    <row r="31" spans="2:21" ht="16.5" x14ac:dyDescent="0.3">
      <c r="B31" s="51"/>
      <c r="C31" s="51" t="str">
        <f>IF(B31="","",VLOOKUP(B31,LISTAS!$F$5:$G$1006,2,0))</f>
        <v/>
      </c>
      <c r="D31" s="52"/>
      <c r="E31" s="52"/>
      <c r="F31" s="52" t="str">
        <f t="shared" si="0"/>
        <v/>
      </c>
      <c r="G31" s="5"/>
      <c r="H31" s="48" t="str">
        <f t="shared" si="3"/>
        <v/>
      </c>
      <c r="I31" s="63" t="str">
        <f t="shared" si="4"/>
        <v/>
      </c>
      <c r="J31" s="63" t="str">
        <f t="shared" si="4"/>
        <v/>
      </c>
      <c r="K31" s="48" t="str">
        <f t="shared" si="1"/>
        <v/>
      </c>
      <c r="L31" s="67" t="str">
        <f t="shared" si="2"/>
        <v/>
      </c>
      <c r="M31" s="48" t="str">
        <f t="shared" si="5"/>
        <v/>
      </c>
      <c r="N31" s="49">
        <v>23</v>
      </c>
      <c r="O31" s="28"/>
      <c r="P31" s="47" t="str">
        <f t="shared" si="6"/>
        <v/>
      </c>
      <c r="Q31" s="24" t="str">
        <f t="shared" si="7"/>
        <v/>
      </c>
      <c r="R31" s="24" t="str">
        <f>IF($L31="","",VLOOKUP(Q31,LISTAS!$F$5:$G$1006,2,0))</f>
        <v/>
      </c>
      <c r="S31" s="36" t="str">
        <f t="shared" si="8"/>
        <v/>
      </c>
      <c r="T31" s="25" t="str">
        <f t="shared" si="9"/>
        <v/>
      </c>
      <c r="U31" s="25" t="str">
        <f t="shared" si="10"/>
        <v/>
      </c>
    </row>
    <row r="32" spans="2:21" ht="16.5" x14ac:dyDescent="0.3">
      <c r="B32" s="51"/>
      <c r="C32" s="51" t="str">
        <f>IF(B32="","",VLOOKUP(B32,LISTAS!$F$5:$G$1006,2,0))</f>
        <v/>
      </c>
      <c r="D32" s="52"/>
      <c r="E32" s="52"/>
      <c r="F32" s="52" t="str">
        <f t="shared" si="0"/>
        <v/>
      </c>
      <c r="G32" s="5"/>
      <c r="H32" s="48" t="str">
        <f t="shared" si="3"/>
        <v/>
      </c>
      <c r="I32" s="63" t="str">
        <f t="shared" si="4"/>
        <v/>
      </c>
      <c r="J32" s="63" t="str">
        <f t="shared" si="4"/>
        <v/>
      </c>
      <c r="K32" s="48" t="str">
        <f t="shared" si="1"/>
        <v/>
      </c>
      <c r="L32" s="67" t="str">
        <f t="shared" si="2"/>
        <v/>
      </c>
      <c r="M32" s="48" t="str">
        <f t="shared" si="5"/>
        <v/>
      </c>
      <c r="N32" s="49">
        <v>24</v>
      </c>
      <c r="O32" s="28"/>
      <c r="P32" s="47" t="str">
        <f t="shared" si="6"/>
        <v/>
      </c>
      <c r="Q32" s="24" t="str">
        <f t="shared" si="7"/>
        <v/>
      </c>
      <c r="R32" s="24" t="str">
        <f>IF($L32="","",VLOOKUP(Q32,LISTAS!$F$5:$G$1006,2,0))</f>
        <v/>
      </c>
      <c r="S32" s="36" t="str">
        <f t="shared" si="8"/>
        <v/>
      </c>
      <c r="T32" s="25" t="str">
        <f t="shared" si="9"/>
        <v/>
      </c>
      <c r="U32" s="25" t="str">
        <f t="shared" si="10"/>
        <v/>
      </c>
    </row>
    <row r="33" spans="2:21" ht="16.5" x14ac:dyDescent="0.3">
      <c r="B33" s="51"/>
      <c r="C33" s="51" t="str">
        <f>IF(B33="","",VLOOKUP(B33,LISTAS!$F$5:$G$1006,2,0))</f>
        <v/>
      </c>
      <c r="D33" s="52"/>
      <c r="E33" s="52"/>
      <c r="F33" s="52" t="str">
        <f t="shared" si="0"/>
        <v/>
      </c>
      <c r="G33" s="5"/>
      <c r="H33" s="48" t="str">
        <f t="shared" si="3"/>
        <v/>
      </c>
      <c r="I33" s="63" t="str">
        <f t="shared" si="4"/>
        <v/>
      </c>
      <c r="J33" s="63" t="str">
        <f t="shared" si="4"/>
        <v/>
      </c>
      <c r="K33" s="48" t="str">
        <f t="shared" si="1"/>
        <v/>
      </c>
      <c r="L33" s="67" t="str">
        <f t="shared" si="2"/>
        <v/>
      </c>
      <c r="M33" s="48" t="str">
        <f t="shared" si="5"/>
        <v/>
      </c>
      <c r="N33" s="49">
        <v>25</v>
      </c>
      <c r="O33" s="28"/>
      <c r="P33" s="47" t="str">
        <f t="shared" si="6"/>
        <v/>
      </c>
      <c r="Q33" s="24" t="str">
        <f t="shared" si="7"/>
        <v/>
      </c>
      <c r="R33" s="24" t="str">
        <f>IF($L33="","",VLOOKUP(Q33,LISTAS!$F$5:$G$1006,2,0))</f>
        <v/>
      </c>
      <c r="S33" s="36" t="str">
        <f t="shared" si="8"/>
        <v/>
      </c>
      <c r="T33" s="25" t="str">
        <f t="shared" si="9"/>
        <v/>
      </c>
      <c r="U33" s="25" t="str">
        <f t="shared" si="10"/>
        <v/>
      </c>
    </row>
    <row r="34" spans="2:21" ht="16.5" x14ac:dyDescent="0.3">
      <c r="B34" s="51"/>
      <c r="C34" s="51" t="str">
        <f>IF(B34="","",VLOOKUP(B34,LISTAS!$F$5:$G$1006,2,0))</f>
        <v/>
      </c>
      <c r="D34" s="52"/>
      <c r="E34" s="52"/>
      <c r="F34" s="52" t="str">
        <f t="shared" si="0"/>
        <v/>
      </c>
      <c r="G34" s="5"/>
      <c r="H34" s="48" t="str">
        <f t="shared" si="3"/>
        <v/>
      </c>
      <c r="I34" s="63" t="str">
        <f t="shared" si="4"/>
        <v/>
      </c>
      <c r="J34" s="63" t="str">
        <f t="shared" si="4"/>
        <v/>
      </c>
      <c r="K34" s="48" t="str">
        <f t="shared" si="1"/>
        <v/>
      </c>
      <c r="L34" s="67" t="str">
        <f t="shared" si="2"/>
        <v/>
      </c>
      <c r="M34" s="48" t="str">
        <f t="shared" si="5"/>
        <v/>
      </c>
      <c r="N34" s="49">
        <v>26</v>
      </c>
      <c r="O34" s="28"/>
      <c r="P34" s="47" t="str">
        <f t="shared" si="6"/>
        <v/>
      </c>
      <c r="Q34" s="24" t="str">
        <f t="shared" si="7"/>
        <v/>
      </c>
      <c r="R34" s="24" t="str">
        <f>IF($L34="","",VLOOKUP(Q34,LISTAS!$F$5:$G$1006,2,0))</f>
        <v/>
      </c>
      <c r="S34" s="36" t="str">
        <f t="shared" si="8"/>
        <v/>
      </c>
      <c r="T34" s="25" t="str">
        <f t="shared" si="9"/>
        <v/>
      </c>
      <c r="U34" s="25" t="str">
        <f t="shared" si="10"/>
        <v/>
      </c>
    </row>
    <row r="35" spans="2:21" ht="16.5" x14ac:dyDescent="0.3">
      <c r="B35" s="51"/>
      <c r="C35" s="51" t="str">
        <f>IF(B35="","",VLOOKUP(B35,LISTAS!$F$5:$G$1006,2,0))</f>
        <v/>
      </c>
      <c r="D35" s="52"/>
      <c r="E35" s="52"/>
      <c r="F35" s="52" t="str">
        <f t="shared" si="0"/>
        <v/>
      </c>
      <c r="G35" s="5"/>
      <c r="H35" s="48" t="str">
        <f t="shared" si="3"/>
        <v/>
      </c>
      <c r="I35" s="63" t="str">
        <f t="shared" si="4"/>
        <v/>
      </c>
      <c r="J35" s="63" t="str">
        <f t="shared" si="4"/>
        <v/>
      </c>
      <c r="K35" s="48" t="str">
        <f t="shared" si="1"/>
        <v/>
      </c>
      <c r="L35" s="67" t="str">
        <f t="shared" si="2"/>
        <v/>
      </c>
      <c r="M35" s="48" t="str">
        <f t="shared" si="5"/>
        <v/>
      </c>
      <c r="N35" s="49">
        <v>27</v>
      </c>
      <c r="O35" s="28"/>
      <c r="P35" s="47" t="str">
        <f t="shared" si="6"/>
        <v/>
      </c>
      <c r="Q35" s="24" t="str">
        <f t="shared" si="7"/>
        <v/>
      </c>
      <c r="R35" s="24" t="str">
        <f>IF($L35="","",VLOOKUP(Q35,LISTAS!$F$5:$G$1006,2,0))</f>
        <v/>
      </c>
      <c r="S35" s="36" t="str">
        <f t="shared" si="8"/>
        <v/>
      </c>
      <c r="T35" s="25" t="str">
        <f t="shared" si="9"/>
        <v/>
      </c>
      <c r="U35" s="25" t="str">
        <f t="shared" si="10"/>
        <v/>
      </c>
    </row>
    <row r="36" spans="2:21" ht="16.5" x14ac:dyDescent="0.3">
      <c r="B36" s="51"/>
      <c r="C36" s="51" t="str">
        <f>IF(B36="","",VLOOKUP(B36,LISTAS!$F$5:$G$1006,2,0))</f>
        <v/>
      </c>
      <c r="D36" s="52"/>
      <c r="E36" s="52"/>
      <c r="F36" s="52" t="str">
        <f t="shared" si="0"/>
        <v/>
      </c>
      <c r="G36" s="5"/>
      <c r="H36" s="48" t="str">
        <f t="shared" si="3"/>
        <v/>
      </c>
      <c r="I36" s="63" t="str">
        <f t="shared" si="4"/>
        <v/>
      </c>
      <c r="J36" s="63" t="str">
        <f t="shared" si="4"/>
        <v/>
      </c>
      <c r="K36" s="48" t="str">
        <f t="shared" si="1"/>
        <v/>
      </c>
      <c r="L36" s="67" t="str">
        <f t="shared" si="2"/>
        <v/>
      </c>
      <c r="M36" s="48" t="str">
        <f t="shared" si="5"/>
        <v/>
      </c>
      <c r="N36" s="49">
        <v>28</v>
      </c>
      <c r="O36" s="28"/>
      <c r="P36" s="47" t="str">
        <f t="shared" si="6"/>
        <v/>
      </c>
      <c r="Q36" s="24" t="str">
        <f t="shared" si="7"/>
        <v/>
      </c>
      <c r="R36" s="24" t="str">
        <f>IF($L36="","",VLOOKUP(Q36,LISTAS!$F$5:$G$1006,2,0))</f>
        <v/>
      </c>
      <c r="S36" s="36" t="str">
        <f t="shared" si="8"/>
        <v/>
      </c>
      <c r="T36" s="25" t="str">
        <f t="shared" si="9"/>
        <v/>
      </c>
      <c r="U36" s="25" t="str">
        <f t="shared" si="10"/>
        <v/>
      </c>
    </row>
    <row r="37" spans="2:21" ht="16.5" x14ac:dyDescent="0.3">
      <c r="B37" s="51"/>
      <c r="C37" s="51" t="str">
        <f>IF(B37="","",VLOOKUP(B37,LISTAS!$F$5:$G$1006,2,0))</f>
        <v/>
      </c>
      <c r="D37" s="52"/>
      <c r="E37" s="52"/>
      <c r="F37" s="52" t="str">
        <f t="shared" si="0"/>
        <v/>
      </c>
      <c r="G37" s="5"/>
      <c r="H37" s="48" t="str">
        <f t="shared" si="3"/>
        <v/>
      </c>
      <c r="I37" s="63" t="str">
        <f t="shared" si="4"/>
        <v/>
      </c>
      <c r="J37" s="63" t="str">
        <f t="shared" si="4"/>
        <v/>
      </c>
      <c r="K37" s="48" t="str">
        <f t="shared" si="1"/>
        <v/>
      </c>
      <c r="L37" s="67" t="str">
        <f t="shared" si="2"/>
        <v/>
      </c>
      <c r="M37" s="48" t="str">
        <f t="shared" si="5"/>
        <v/>
      </c>
      <c r="N37" s="49">
        <v>29</v>
      </c>
      <c r="O37" s="28"/>
      <c r="P37" s="47" t="str">
        <f t="shared" si="6"/>
        <v/>
      </c>
      <c r="Q37" s="24" t="str">
        <f t="shared" si="7"/>
        <v/>
      </c>
      <c r="R37" s="24" t="str">
        <f>IF($L37="","",VLOOKUP(Q37,LISTAS!$F$5:$G$1006,2,0))</f>
        <v/>
      </c>
      <c r="S37" s="36" t="str">
        <f t="shared" si="8"/>
        <v/>
      </c>
      <c r="T37" s="25" t="str">
        <f t="shared" si="9"/>
        <v/>
      </c>
      <c r="U37" s="25" t="str">
        <f t="shared" si="10"/>
        <v/>
      </c>
    </row>
    <row r="38" spans="2:21" ht="16.5" x14ac:dyDescent="0.3">
      <c r="B38" s="51"/>
      <c r="C38" s="51" t="str">
        <f>IF(B38="","",VLOOKUP(B38,LISTAS!$F$5:$G$1006,2,0))</f>
        <v/>
      </c>
      <c r="D38" s="52"/>
      <c r="E38" s="52"/>
      <c r="F38" s="52" t="str">
        <f t="shared" si="0"/>
        <v/>
      </c>
      <c r="G38" s="5"/>
      <c r="H38" s="48" t="str">
        <f t="shared" si="3"/>
        <v/>
      </c>
      <c r="I38" s="63" t="str">
        <f t="shared" si="4"/>
        <v/>
      </c>
      <c r="J38" s="63" t="str">
        <f t="shared" si="4"/>
        <v/>
      </c>
      <c r="K38" s="48" t="str">
        <f t="shared" si="1"/>
        <v/>
      </c>
      <c r="L38" s="67" t="str">
        <f t="shared" si="2"/>
        <v/>
      </c>
      <c r="M38" s="48" t="str">
        <f t="shared" si="5"/>
        <v/>
      </c>
      <c r="N38" s="49">
        <v>30</v>
      </c>
      <c r="O38" s="28"/>
      <c r="P38" s="47" t="str">
        <f t="shared" si="6"/>
        <v/>
      </c>
      <c r="Q38" s="24" t="str">
        <f t="shared" si="7"/>
        <v/>
      </c>
      <c r="R38" s="24" t="str">
        <f>IF($L38="","",VLOOKUP(Q38,LISTAS!$F$5:$G$1006,2,0))</f>
        <v/>
      </c>
      <c r="S38" s="36" t="str">
        <f t="shared" si="8"/>
        <v/>
      </c>
      <c r="T38" s="25" t="str">
        <f t="shared" si="9"/>
        <v/>
      </c>
      <c r="U38" s="25" t="str">
        <f t="shared" si="10"/>
        <v/>
      </c>
    </row>
    <row r="39" spans="2:21" ht="16.5" x14ac:dyDescent="0.3">
      <c r="B39" s="51"/>
      <c r="C39" s="51" t="str">
        <f>IF(B39="","",VLOOKUP(B39,LISTAS!$F$5:$G$1006,2,0))</f>
        <v/>
      </c>
      <c r="D39" s="52"/>
      <c r="E39" s="52"/>
      <c r="F39" s="52" t="str">
        <f t="shared" si="0"/>
        <v/>
      </c>
      <c r="G39" s="5"/>
      <c r="H39" s="48" t="str">
        <f t="shared" si="3"/>
        <v/>
      </c>
      <c r="I39" s="63" t="str">
        <f t="shared" si="4"/>
        <v/>
      </c>
      <c r="J39" s="63" t="str">
        <f t="shared" si="4"/>
        <v/>
      </c>
      <c r="K39" s="48" t="str">
        <f t="shared" si="1"/>
        <v/>
      </c>
      <c r="L39" s="67" t="str">
        <f t="shared" si="2"/>
        <v/>
      </c>
      <c r="M39" s="48" t="str">
        <f t="shared" si="5"/>
        <v/>
      </c>
      <c r="N39" s="49">
        <v>31</v>
      </c>
      <c r="O39" s="28"/>
      <c r="P39" s="47" t="str">
        <f t="shared" si="6"/>
        <v/>
      </c>
      <c r="Q39" s="24" t="str">
        <f t="shared" si="7"/>
        <v/>
      </c>
      <c r="R39" s="24" t="str">
        <f>IF($L39="","",VLOOKUP(Q39,LISTAS!$F$5:$G$1006,2,0))</f>
        <v/>
      </c>
      <c r="S39" s="36" t="str">
        <f t="shared" si="8"/>
        <v/>
      </c>
      <c r="T39" s="25" t="str">
        <f t="shared" si="9"/>
        <v/>
      </c>
      <c r="U39" s="25" t="str">
        <f t="shared" si="10"/>
        <v/>
      </c>
    </row>
    <row r="40" spans="2:21" ht="16.5" x14ac:dyDescent="0.3">
      <c r="B40" s="51"/>
      <c r="C40" s="51" t="str">
        <f>IF(B40="","",VLOOKUP(B40,LISTAS!$F$5:$G$1006,2,0))</f>
        <v/>
      </c>
      <c r="D40" s="52"/>
      <c r="E40" s="52"/>
      <c r="F40" s="52" t="str">
        <f t="shared" si="0"/>
        <v/>
      </c>
      <c r="G40" s="5"/>
      <c r="H40" s="48" t="str">
        <f t="shared" si="3"/>
        <v/>
      </c>
      <c r="I40" s="63" t="str">
        <f t="shared" si="4"/>
        <v/>
      </c>
      <c r="J40" s="63" t="str">
        <f t="shared" si="4"/>
        <v/>
      </c>
      <c r="K40" s="48" t="str">
        <f t="shared" si="1"/>
        <v/>
      </c>
      <c r="L40" s="67" t="str">
        <f t="shared" si="2"/>
        <v/>
      </c>
      <c r="M40" s="48" t="str">
        <f t="shared" si="5"/>
        <v/>
      </c>
      <c r="N40" s="49">
        <v>32</v>
      </c>
      <c r="O40" s="28"/>
      <c r="P40" s="47" t="str">
        <f t="shared" si="6"/>
        <v/>
      </c>
      <c r="Q40" s="24" t="str">
        <f t="shared" si="7"/>
        <v/>
      </c>
      <c r="R40" s="24" t="str">
        <f>IF($L40="","",VLOOKUP(Q40,LISTAS!$F$5:$G$1006,2,0))</f>
        <v/>
      </c>
      <c r="S40" s="36" t="str">
        <f t="shared" si="8"/>
        <v/>
      </c>
      <c r="T40" s="25" t="str">
        <f t="shared" si="9"/>
        <v/>
      </c>
      <c r="U40" s="25" t="str">
        <f t="shared" si="10"/>
        <v/>
      </c>
    </row>
    <row r="41" spans="2:21" ht="16.5" x14ac:dyDescent="0.3">
      <c r="B41" s="51"/>
      <c r="C41" s="51" t="str">
        <f>IF(B41="","",VLOOKUP(B41,LISTAS!$F$5:$G$1006,2,0))</f>
        <v/>
      </c>
      <c r="D41" s="52"/>
      <c r="E41" s="52"/>
      <c r="F41" s="52" t="str">
        <f t="shared" si="0"/>
        <v/>
      </c>
      <c r="G41" s="5"/>
      <c r="H41" s="48" t="str">
        <f t="shared" si="3"/>
        <v/>
      </c>
      <c r="I41" s="63" t="str">
        <f t="shared" si="4"/>
        <v/>
      </c>
      <c r="J41" s="63" t="str">
        <f t="shared" si="4"/>
        <v/>
      </c>
      <c r="K41" s="48" t="str">
        <f t="shared" si="1"/>
        <v/>
      </c>
      <c r="L41" s="67" t="str">
        <f t="shared" si="2"/>
        <v/>
      </c>
      <c r="M41" s="48" t="str">
        <f t="shared" si="5"/>
        <v/>
      </c>
      <c r="N41" s="49">
        <v>33</v>
      </c>
      <c r="O41" s="28"/>
      <c r="P41" s="47" t="str">
        <f t="shared" si="6"/>
        <v/>
      </c>
      <c r="Q41" s="24" t="str">
        <f t="shared" si="7"/>
        <v/>
      </c>
      <c r="R41" s="24" t="str">
        <f>IF($L41="","",VLOOKUP(Q41,LISTAS!$F$5:$G$1006,2,0))</f>
        <v/>
      </c>
      <c r="S41" s="36" t="str">
        <f t="shared" si="8"/>
        <v/>
      </c>
      <c r="T41" s="25" t="str">
        <f t="shared" si="9"/>
        <v/>
      </c>
      <c r="U41" s="25" t="str">
        <f t="shared" si="10"/>
        <v/>
      </c>
    </row>
    <row r="42" spans="2:21" ht="16.5" x14ac:dyDescent="0.3">
      <c r="B42" s="51"/>
      <c r="C42" s="51" t="str">
        <f>IF(B42="","",VLOOKUP(B42,LISTAS!$F$5:$G$1006,2,0))</f>
        <v/>
      </c>
      <c r="D42" s="52"/>
      <c r="E42" s="52"/>
      <c r="F42" s="52" t="str">
        <f t="shared" si="0"/>
        <v/>
      </c>
      <c r="G42" s="5"/>
      <c r="H42" s="48" t="str">
        <f t="shared" si="3"/>
        <v/>
      </c>
      <c r="I42" s="63" t="str">
        <f t="shared" si="4"/>
        <v/>
      </c>
      <c r="J42" s="63" t="str">
        <f t="shared" si="4"/>
        <v/>
      </c>
      <c r="K42" s="48" t="str">
        <f t="shared" si="1"/>
        <v/>
      </c>
      <c r="L42" s="67" t="str">
        <f t="shared" si="2"/>
        <v/>
      </c>
      <c r="M42" s="48" t="str">
        <f t="shared" si="5"/>
        <v/>
      </c>
      <c r="N42" s="49">
        <v>34</v>
      </c>
      <c r="O42" s="28"/>
      <c r="P42" s="47" t="str">
        <f t="shared" si="6"/>
        <v/>
      </c>
      <c r="Q42" s="24" t="str">
        <f t="shared" si="7"/>
        <v/>
      </c>
      <c r="R42" s="24" t="str">
        <f>IF($L42="","",VLOOKUP(Q42,LISTAS!$F$5:$G$1006,2,0))</f>
        <v/>
      </c>
      <c r="S42" s="36" t="str">
        <f t="shared" si="8"/>
        <v/>
      </c>
      <c r="T42" s="25" t="str">
        <f t="shared" si="9"/>
        <v/>
      </c>
      <c r="U42" s="25" t="str">
        <f t="shared" si="10"/>
        <v/>
      </c>
    </row>
    <row r="43" spans="2:21" ht="16.5" x14ac:dyDescent="0.3">
      <c r="B43" s="51"/>
      <c r="C43" s="51" t="str">
        <f>IF(B43="","",VLOOKUP(B43,LISTAS!$F$5:$G$1006,2,0))</f>
        <v/>
      </c>
      <c r="D43" s="52"/>
      <c r="E43" s="52"/>
      <c r="F43" s="52" t="str">
        <f t="shared" si="0"/>
        <v/>
      </c>
      <c r="G43" s="5"/>
      <c r="H43" s="48" t="str">
        <f t="shared" si="3"/>
        <v/>
      </c>
      <c r="I43" s="63" t="str">
        <f t="shared" si="4"/>
        <v/>
      </c>
      <c r="J43" s="63" t="str">
        <f t="shared" si="4"/>
        <v/>
      </c>
      <c r="K43" s="48" t="str">
        <f t="shared" si="1"/>
        <v/>
      </c>
      <c r="L43" s="67" t="str">
        <f t="shared" si="2"/>
        <v/>
      </c>
      <c r="M43" s="48" t="str">
        <f t="shared" si="5"/>
        <v/>
      </c>
      <c r="N43" s="49">
        <v>35</v>
      </c>
      <c r="O43" s="28"/>
      <c r="P43" s="47" t="str">
        <f t="shared" si="6"/>
        <v/>
      </c>
      <c r="Q43" s="24" t="str">
        <f t="shared" si="7"/>
        <v/>
      </c>
      <c r="R43" s="24" t="str">
        <f>IF($L43="","",VLOOKUP(Q43,LISTAS!$F$5:$G$1006,2,0))</f>
        <v/>
      </c>
      <c r="S43" s="36" t="str">
        <f t="shared" si="8"/>
        <v/>
      </c>
      <c r="T43" s="25" t="str">
        <f t="shared" si="9"/>
        <v/>
      </c>
      <c r="U43" s="25" t="str">
        <f t="shared" si="10"/>
        <v/>
      </c>
    </row>
    <row r="44" spans="2:21" ht="16.5" x14ac:dyDescent="0.3">
      <c r="B44" s="51"/>
      <c r="C44" s="51" t="str">
        <f>IF(B44="","",VLOOKUP(B44,LISTAS!$F$5:$G$1006,2,0))</f>
        <v/>
      </c>
      <c r="D44" s="52"/>
      <c r="E44" s="52"/>
      <c r="F44" s="52" t="str">
        <f t="shared" si="0"/>
        <v/>
      </c>
      <c r="G44" s="5"/>
      <c r="H44" s="48" t="str">
        <f t="shared" si="3"/>
        <v/>
      </c>
      <c r="I44" s="63" t="str">
        <f t="shared" si="4"/>
        <v/>
      </c>
      <c r="J44" s="63" t="str">
        <f t="shared" si="4"/>
        <v/>
      </c>
      <c r="K44" s="48" t="str">
        <f t="shared" si="1"/>
        <v/>
      </c>
      <c r="L44" s="67" t="str">
        <f t="shared" si="2"/>
        <v/>
      </c>
      <c r="M44" s="48" t="str">
        <f t="shared" si="5"/>
        <v/>
      </c>
      <c r="N44" s="49">
        <v>36</v>
      </c>
      <c r="O44" s="28"/>
      <c r="P44" s="47" t="str">
        <f t="shared" si="6"/>
        <v/>
      </c>
      <c r="Q44" s="24" t="str">
        <f t="shared" si="7"/>
        <v/>
      </c>
      <c r="R44" s="24" t="str">
        <f>IF($L44="","",VLOOKUP(Q44,LISTAS!$F$5:$G$1006,2,0))</f>
        <v/>
      </c>
      <c r="S44" s="36" t="str">
        <f t="shared" si="8"/>
        <v/>
      </c>
      <c r="T44" s="25" t="str">
        <f t="shared" si="9"/>
        <v/>
      </c>
      <c r="U44" s="25" t="str">
        <f t="shared" si="10"/>
        <v/>
      </c>
    </row>
    <row r="45" spans="2:21" ht="16.5" x14ac:dyDescent="0.3">
      <c r="B45" s="51"/>
      <c r="C45" s="51" t="str">
        <f>IF(B45="","",VLOOKUP(B45,LISTAS!$F$5:$G$1006,2,0))</f>
        <v/>
      </c>
      <c r="D45" s="52"/>
      <c r="E45" s="52"/>
      <c r="F45" s="52" t="str">
        <f t="shared" si="0"/>
        <v/>
      </c>
      <c r="G45" s="5"/>
      <c r="H45" s="48" t="str">
        <f t="shared" si="3"/>
        <v/>
      </c>
      <c r="I45" s="63" t="str">
        <f t="shared" si="4"/>
        <v/>
      </c>
      <c r="J45" s="63" t="str">
        <f t="shared" si="4"/>
        <v/>
      </c>
      <c r="K45" s="48" t="str">
        <f t="shared" si="1"/>
        <v/>
      </c>
      <c r="L45" s="67" t="str">
        <f t="shared" si="2"/>
        <v/>
      </c>
      <c r="M45" s="48" t="str">
        <f t="shared" si="5"/>
        <v/>
      </c>
      <c r="N45" s="49">
        <v>37</v>
      </c>
      <c r="O45" s="28"/>
      <c r="P45" s="47" t="str">
        <f t="shared" si="6"/>
        <v/>
      </c>
      <c r="Q45" s="24" t="str">
        <f t="shared" si="7"/>
        <v/>
      </c>
      <c r="R45" s="24" t="str">
        <f>IF($L45="","",VLOOKUP(Q45,LISTAS!$F$5:$G$1006,2,0))</f>
        <v/>
      </c>
      <c r="S45" s="36" t="str">
        <f t="shared" si="8"/>
        <v/>
      </c>
      <c r="T45" s="25" t="str">
        <f t="shared" si="9"/>
        <v/>
      </c>
      <c r="U45" s="25" t="str">
        <f t="shared" si="10"/>
        <v/>
      </c>
    </row>
    <row r="46" spans="2:21" ht="16.5" x14ac:dyDescent="0.3">
      <c r="B46" s="51"/>
      <c r="C46" s="51" t="str">
        <f>IF(B46="","",VLOOKUP(B46,LISTAS!$F$5:$G$1006,2,0))</f>
        <v/>
      </c>
      <c r="D46" s="52"/>
      <c r="E46" s="52"/>
      <c r="F46" s="52" t="str">
        <f t="shared" si="0"/>
        <v/>
      </c>
      <c r="G46" s="5"/>
      <c r="H46" s="48" t="str">
        <f t="shared" si="3"/>
        <v/>
      </c>
      <c r="I46" s="63" t="str">
        <f t="shared" si="4"/>
        <v/>
      </c>
      <c r="J46" s="63" t="str">
        <f t="shared" si="4"/>
        <v/>
      </c>
      <c r="K46" s="48" t="str">
        <f t="shared" si="1"/>
        <v/>
      </c>
      <c r="L46" s="67" t="str">
        <f t="shared" si="2"/>
        <v/>
      </c>
      <c r="M46" s="48" t="str">
        <f t="shared" si="5"/>
        <v/>
      </c>
      <c r="N46" s="49">
        <v>38</v>
      </c>
      <c r="O46" s="28"/>
      <c r="P46" s="47" t="str">
        <f t="shared" si="6"/>
        <v/>
      </c>
      <c r="Q46" s="24" t="str">
        <f t="shared" si="7"/>
        <v/>
      </c>
      <c r="R46" s="24" t="str">
        <f>IF($L46="","",VLOOKUP(Q46,LISTAS!$F$5:$G$1006,2,0))</f>
        <v/>
      </c>
      <c r="S46" s="36" t="str">
        <f t="shared" si="8"/>
        <v/>
      </c>
      <c r="T46" s="25" t="str">
        <f t="shared" si="9"/>
        <v/>
      </c>
      <c r="U46" s="25" t="str">
        <f t="shared" si="10"/>
        <v/>
      </c>
    </row>
    <row r="47" spans="2:21" ht="16.5" x14ac:dyDescent="0.3">
      <c r="B47" s="51"/>
      <c r="C47" s="51" t="str">
        <f>IF(B47="","",VLOOKUP(B47,LISTAS!$F$5:$G$1006,2,0))</f>
        <v/>
      </c>
      <c r="D47" s="52"/>
      <c r="E47" s="52"/>
      <c r="F47" s="52" t="str">
        <f t="shared" si="0"/>
        <v/>
      </c>
      <c r="G47" s="5"/>
      <c r="H47" s="48" t="str">
        <f t="shared" si="3"/>
        <v/>
      </c>
      <c r="I47" s="63" t="str">
        <f t="shared" si="4"/>
        <v/>
      </c>
      <c r="J47" s="63" t="str">
        <f t="shared" si="4"/>
        <v/>
      </c>
      <c r="K47" s="48" t="str">
        <f t="shared" si="1"/>
        <v/>
      </c>
      <c r="L47" s="67" t="str">
        <f t="shared" si="2"/>
        <v/>
      </c>
      <c r="M47" s="48" t="str">
        <f t="shared" si="5"/>
        <v/>
      </c>
      <c r="N47" s="49">
        <v>39</v>
      </c>
      <c r="O47" s="28"/>
      <c r="P47" s="47" t="str">
        <f t="shared" si="6"/>
        <v/>
      </c>
      <c r="Q47" s="24" t="str">
        <f t="shared" si="7"/>
        <v/>
      </c>
      <c r="R47" s="24" t="str">
        <f>IF($L47="","",VLOOKUP(Q47,LISTAS!$F$5:$G$1006,2,0))</f>
        <v/>
      </c>
      <c r="S47" s="36" t="str">
        <f t="shared" si="8"/>
        <v/>
      </c>
      <c r="T47" s="25" t="str">
        <f t="shared" si="9"/>
        <v/>
      </c>
      <c r="U47" s="25" t="str">
        <f t="shared" si="10"/>
        <v/>
      </c>
    </row>
    <row r="48" spans="2:21" ht="16.5" x14ac:dyDescent="0.3">
      <c r="B48" s="51"/>
      <c r="C48" s="51" t="str">
        <f>IF(B48="","",VLOOKUP(B48,LISTAS!$F$5:$G$1006,2,0))</f>
        <v/>
      </c>
      <c r="D48" s="52"/>
      <c r="E48" s="52"/>
      <c r="F48" s="52" t="str">
        <f t="shared" si="0"/>
        <v/>
      </c>
      <c r="G48" s="5"/>
      <c r="H48" s="48" t="str">
        <f t="shared" si="3"/>
        <v/>
      </c>
      <c r="I48" s="63" t="str">
        <f t="shared" si="4"/>
        <v/>
      </c>
      <c r="J48" s="63" t="str">
        <f t="shared" si="4"/>
        <v/>
      </c>
      <c r="K48" s="48" t="str">
        <f t="shared" si="1"/>
        <v/>
      </c>
      <c r="L48" s="67" t="str">
        <f t="shared" si="2"/>
        <v/>
      </c>
      <c r="M48" s="48" t="str">
        <f t="shared" si="5"/>
        <v/>
      </c>
      <c r="N48" s="49">
        <v>40</v>
      </c>
      <c r="O48" s="28"/>
      <c r="P48" s="47" t="str">
        <f t="shared" si="6"/>
        <v/>
      </c>
      <c r="Q48" s="24" t="str">
        <f t="shared" si="7"/>
        <v/>
      </c>
      <c r="R48" s="24" t="str">
        <f>IF($L48="","",VLOOKUP(Q48,LISTAS!$F$5:$G$1006,2,0))</f>
        <v/>
      </c>
      <c r="S48" s="36" t="str">
        <f t="shared" si="8"/>
        <v/>
      </c>
      <c r="T48" s="25" t="str">
        <f t="shared" si="9"/>
        <v/>
      </c>
      <c r="U48" s="25" t="str">
        <f t="shared" si="10"/>
        <v/>
      </c>
    </row>
    <row r="49" spans="2:21" ht="16.5" x14ac:dyDescent="0.3">
      <c r="B49" s="51"/>
      <c r="C49" s="51" t="str">
        <f>IF(B49="","",VLOOKUP(B49,LISTAS!$F$5:$G$1006,2,0))</f>
        <v/>
      </c>
      <c r="D49" s="52"/>
      <c r="E49" s="52"/>
      <c r="F49" s="52" t="str">
        <f t="shared" si="0"/>
        <v/>
      </c>
      <c r="G49" s="5"/>
      <c r="H49" s="48" t="str">
        <f t="shared" si="3"/>
        <v/>
      </c>
      <c r="I49" s="63" t="str">
        <f t="shared" si="4"/>
        <v/>
      </c>
      <c r="J49" s="63" t="str">
        <f t="shared" si="4"/>
        <v/>
      </c>
      <c r="K49" s="48" t="str">
        <f t="shared" si="1"/>
        <v/>
      </c>
      <c r="L49" s="67" t="str">
        <f t="shared" si="2"/>
        <v/>
      </c>
      <c r="M49" s="48" t="str">
        <f t="shared" si="5"/>
        <v/>
      </c>
      <c r="N49" s="49">
        <v>41</v>
      </c>
      <c r="O49" s="28"/>
      <c r="P49" s="47" t="str">
        <f t="shared" si="6"/>
        <v/>
      </c>
      <c r="Q49" s="24" t="str">
        <f t="shared" si="7"/>
        <v/>
      </c>
      <c r="R49" s="24" t="str">
        <f>IF($L49="","",VLOOKUP(Q49,LISTAS!$F$5:$G$1006,2,0))</f>
        <v/>
      </c>
      <c r="S49" s="36" t="str">
        <f t="shared" si="8"/>
        <v/>
      </c>
      <c r="T49" s="25" t="str">
        <f t="shared" si="9"/>
        <v/>
      </c>
      <c r="U49" s="25" t="str">
        <f t="shared" si="10"/>
        <v/>
      </c>
    </row>
    <row r="50" spans="2:21" ht="16.5" x14ac:dyDescent="0.3">
      <c r="B50" s="51"/>
      <c r="C50" s="51" t="str">
        <f>IF(B50="","",VLOOKUP(B50,LISTAS!$F$5:$G$1006,2,0))</f>
        <v/>
      </c>
      <c r="D50" s="52"/>
      <c r="E50" s="52"/>
      <c r="F50" s="52" t="str">
        <f t="shared" si="0"/>
        <v/>
      </c>
      <c r="G50" s="5"/>
      <c r="H50" s="48" t="str">
        <f t="shared" si="3"/>
        <v/>
      </c>
      <c r="I50" s="63" t="str">
        <f t="shared" si="4"/>
        <v/>
      </c>
      <c r="J50" s="63" t="str">
        <f t="shared" si="4"/>
        <v/>
      </c>
      <c r="K50" s="48" t="str">
        <f t="shared" si="1"/>
        <v/>
      </c>
      <c r="L50" s="67" t="str">
        <f t="shared" si="2"/>
        <v/>
      </c>
      <c r="M50" s="48" t="str">
        <f t="shared" si="5"/>
        <v/>
      </c>
      <c r="N50" s="49">
        <v>42</v>
      </c>
      <c r="O50" s="28"/>
      <c r="P50" s="47" t="str">
        <f t="shared" si="6"/>
        <v/>
      </c>
      <c r="Q50" s="24" t="str">
        <f t="shared" si="7"/>
        <v/>
      </c>
      <c r="R50" s="24" t="str">
        <f>IF($L50="","",VLOOKUP(Q50,LISTAS!$F$5:$G$1006,2,0))</f>
        <v/>
      </c>
      <c r="S50" s="36" t="str">
        <f t="shared" si="8"/>
        <v/>
      </c>
      <c r="T50" s="25" t="str">
        <f t="shared" si="9"/>
        <v/>
      </c>
      <c r="U50" s="25" t="str">
        <f t="shared" si="10"/>
        <v/>
      </c>
    </row>
    <row r="51" spans="2:21" ht="16.5" x14ac:dyDescent="0.3">
      <c r="B51" s="51"/>
      <c r="C51" s="51" t="str">
        <f>IF(B51="","",VLOOKUP(B51,LISTAS!$F$5:$G$1006,2,0))</f>
        <v/>
      </c>
      <c r="D51" s="52"/>
      <c r="E51" s="52"/>
      <c r="F51" s="52" t="str">
        <f t="shared" si="0"/>
        <v/>
      </c>
      <c r="G51" s="5"/>
      <c r="H51" s="48" t="str">
        <f t="shared" si="3"/>
        <v/>
      </c>
      <c r="I51" s="63" t="str">
        <f t="shared" si="4"/>
        <v/>
      </c>
      <c r="J51" s="63" t="str">
        <f t="shared" si="4"/>
        <v/>
      </c>
      <c r="K51" s="48" t="str">
        <f t="shared" si="1"/>
        <v/>
      </c>
      <c r="L51" s="67" t="str">
        <f t="shared" si="2"/>
        <v/>
      </c>
      <c r="M51" s="48" t="str">
        <f t="shared" si="5"/>
        <v/>
      </c>
      <c r="N51" s="49">
        <v>43</v>
      </c>
      <c r="O51" s="28"/>
      <c r="P51" s="47" t="str">
        <f t="shared" si="6"/>
        <v/>
      </c>
      <c r="Q51" s="24" t="str">
        <f t="shared" si="7"/>
        <v/>
      </c>
      <c r="R51" s="24" t="str">
        <f>IF($L51="","",VLOOKUP(Q51,LISTAS!$F$5:$G$1006,2,0))</f>
        <v/>
      </c>
      <c r="S51" s="36" t="str">
        <f t="shared" si="8"/>
        <v/>
      </c>
      <c r="T51" s="25" t="str">
        <f t="shared" si="9"/>
        <v/>
      </c>
      <c r="U51" s="25" t="str">
        <f t="shared" si="10"/>
        <v/>
      </c>
    </row>
    <row r="52" spans="2:21" ht="16.5" x14ac:dyDescent="0.3">
      <c r="B52" s="51"/>
      <c r="C52" s="51" t="str">
        <f>IF(B52="","",VLOOKUP(B52,LISTAS!$F$5:$G$1006,2,0))</f>
        <v/>
      </c>
      <c r="D52" s="52"/>
      <c r="E52" s="52"/>
      <c r="F52" s="52" t="str">
        <f t="shared" si="0"/>
        <v/>
      </c>
      <c r="G52" s="5"/>
      <c r="H52" s="48" t="str">
        <f t="shared" si="3"/>
        <v/>
      </c>
      <c r="I52" s="63" t="str">
        <f t="shared" si="4"/>
        <v/>
      </c>
      <c r="J52" s="63" t="str">
        <f t="shared" si="4"/>
        <v/>
      </c>
      <c r="K52" s="48" t="str">
        <f t="shared" si="1"/>
        <v/>
      </c>
      <c r="L52" s="67" t="str">
        <f t="shared" si="2"/>
        <v/>
      </c>
      <c r="M52" s="48" t="str">
        <f t="shared" si="5"/>
        <v/>
      </c>
      <c r="N52" s="49">
        <v>44</v>
      </c>
      <c r="O52" s="28"/>
      <c r="P52" s="47" t="str">
        <f t="shared" si="6"/>
        <v/>
      </c>
      <c r="Q52" s="24" t="str">
        <f t="shared" si="7"/>
        <v/>
      </c>
      <c r="R52" s="24" t="str">
        <f>IF($L52="","",VLOOKUP(Q52,LISTAS!$F$5:$G$1006,2,0))</f>
        <v/>
      </c>
      <c r="S52" s="36" t="str">
        <f t="shared" si="8"/>
        <v/>
      </c>
      <c r="T52" s="25" t="str">
        <f t="shared" si="9"/>
        <v/>
      </c>
      <c r="U52" s="25" t="str">
        <f t="shared" si="10"/>
        <v/>
      </c>
    </row>
    <row r="53" spans="2:21" ht="16.5" x14ac:dyDescent="0.3">
      <c r="B53" s="51"/>
      <c r="C53" s="51" t="str">
        <f>IF(B53="","",VLOOKUP(B53,LISTAS!$F$5:$G$1006,2,0))</f>
        <v/>
      </c>
      <c r="D53" s="52"/>
      <c r="E53" s="52"/>
      <c r="F53" s="52" t="str">
        <f t="shared" si="0"/>
        <v/>
      </c>
      <c r="G53" s="5"/>
      <c r="H53" s="48" t="str">
        <f t="shared" si="3"/>
        <v/>
      </c>
      <c r="I53" s="63" t="str">
        <f t="shared" si="4"/>
        <v/>
      </c>
      <c r="J53" s="63" t="str">
        <f t="shared" si="4"/>
        <v/>
      </c>
      <c r="K53" s="48" t="str">
        <f t="shared" si="1"/>
        <v/>
      </c>
      <c r="L53" s="67" t="str">
        <f t="shared" si="2"/>
        <v/>
      </c>
      <c r="M53" s="48" t="str">
        <f t="shared" si="5"/>
        <v/>
      </c>
      <c r="N53" s="49">
        <v>45</v>
      </c>
      <c r="O53" s="28"/>
      <c r="P53" s="47" t="str">
        <f t="shared" si="6"/>
        <v/>
      </c>
      <c r="Q53" s="24" t="str">
        <f t="shared" si="7"/>
        <v/>
      </c>
      <c r="R53" s="24" t="str">
        <f>IF($L53="","",VLOOKUP(Q53,LISTAS!$F$5:$G$1006,2,0))</f>
        <v/>
      </c>
      <c r="S53" s="36" t="str">
        <f t="shared" si="8"/>
        <v/>
      </c>
      <c r="T53" s="25" t="str">
        <f t="shared" si="9"/>
        <v/>
      </c>
      <c r="U53" s="25" t="str">
        <f t="shared" si="10"/>
        <v/>
      </c>
    </row>
    <row r="54" spans="2:21" ht="16.5" x14ac:dyDescent="0.3">
      <c r="B54" s="51"/>
      <c r="C54" s="51" t="str">
        <f>IF(B54="","",VLOOKUP(B54,LISTAS!$F$5:$G$1006,2,0))</f>
        <v/>
      </c>
      <c r="D54" s="52"/>
      <c r="E54" s="52"/>
      <c r="F54" s="52" t="str">
        <f t="shared" si="0"/>
        <v/>
      </c>
      <c r="G54" s="5"/>
      <c r="H54" s="48" t="str">
        <f t="shared" si="3"/>
        <v/>
      </c>
      <c r="I54" s="63" t="str">
        <f t="shared" si="4"/>
        <v/>
      </c>
      <c r="J54" s="63" t="str">
        <f t="shared" si="4"/>
        <v/>
      </c>
      <c r="K54" s="48" t="str">
        <f t="shared" si="1"/>
        <v/>
      </c>
      <c r="L54" s="67" t="str">
        <f t="shared" si="2"/>
        <v/>
      </c>
      <c r="M54" s="48" t="str">
        <f t="shared" si="5"/>
        <v/>
      </c>
      <c r="N54" s="49">
        <v>46</v>
      </c>
      <c r="O54" s="28"/>
      <c r="P54" s="47" t="str">
        <f t="shared" si="6"/>
        <v/>
      </c>
      <c r="Q54" s="24" t="str">
        <f t="shared" si="7"/>
        <v/>
      </c>
      <c r="R54" s="24" t="str">
        <f>IF($L54="","",VLOOKUP(Q54,LISTAS!$F$5:$G$1006,2,0))</f>
        <v/>
      </c>
      <c r="S54" s="36" t="str">
        <f t="shared" si="8"/>
        <v/>
      </c>
      <c r="T54" s="25" t="str">
        <f t="shared" si="9"/>
        <v/>
      </c>
      <c r="U54" s="25" t="str">
        <f t="shared" si="10"/>
        <v/>
      </c>
    </row>
    <row r="55" spans="2:21" ht="16.5" x14ac:dyDescent="0.3">
      <c r="B55" s="51"/>
      <c r="C55" s="51" t="str">
        <f>IF(B55="","",VLOOKUP(B55,LISTAS!$F$5:$G$1006,2,0))</f>
        <v/>
      </c>
      <c r="D55" s="52"/>
      <c r="E55" s="52"/>
      <c r="F55" s="52" t="str">
        <f t="shared" si="0"/>
        <v/>
      </c>
      <c r="G55" s="5"/>
      <c r="H55" s="48" t="str">
        <f t="shared" si="3"/>
        <v/>
      </c>
      <c r="I55" s="63" t="str">
        <f t="shared" si="4"/>
        <v/>
      </c>
      <c r="J55" s="63" t="str">
        <f t="shared" si="4"/>
        <v/>
      </c>
      <c r="K55" s="48" t="str">
        <f t="shared" si="1"/>
        <v/>
      </c>
      <c r="L55" s="67" t="str">
        <f t="shared" si="2"/>
        <v/>
      </c>
      <c r="M55" s="48" t="str">
        <f t="shared" si="5"/>
        <v/>
      </c>
      <c r="N55" s="49">
        <v>47</v>
      </c>
      <c r="O55" s="28"/>
      <c r="P55" s="47" t="str">
        <f t="shared" si="6"/>
        <v/>
      </c>
      <c r="Q55" s="24" t="str">
        <f t="shared" si="7"/>
        <v/>
      </c>
      <c r="R55" s="24" t="str">
        <f>IF($L55="","",VLOOKUP(Q55,LISTAS!$F$5:$G$1006,2,0))</f>
        <v/>
      </c>
      <c r="S55" s="36" t="str">
        <f t="shared" si="8"/>
        <v/>
      </c>
      <c r="T55" s="25" t="str">
        <f t="shared" si="9"/>
        <v/>
      </c>
      <c r="U55" s="25" t="str">
        <f t="shared" si="10"/>
        <v/>
      </c>
    </row>
    <row r="56" spans="2:21" ht="16.5" x14ac:dyDescent="0.3">
      <c r="B56" s="51"/>
      <c r="C56" s="51" t="str">
        <f>IF(B56="","",VLOOKUP(B56,LISTAS!$F$5:$G$1006,2,0))</f>
        <v/>
      </c>
      <c r="D56" s="52"/>
      <c r="E56" s="52"/>
      <c r="F56" s="52" t="str">
        <f t="shared" si="0"/>
        <v/>
      </c>
      <c r="G56" s="5"/>
      <c r="H56" s="48" t="str">
        <f t="shared" si="3"/>
        <v/>
      </c>
      <c r="I56" s="63" t="str">
        <f t="shared" si="4"/>
        <v/>
      </c>
      <c r="J56" s="63" t="str">
        <f t="shared" si="4"/>
        <v/>
      </c>
      <c r="K56" s="48" t="str">
        <f t="shared" si="1"/>
        <v/>
      </c>
      <c r="L56" s="67" t="str">
        <f t="shared" si="2"/>
        <v/>
      </c>
      <c r="M56" s="48" t="str">
        <f t="shared" si="5"/>
        <v/>
      </c>
      <c r="N56" s="49">
        <v>48</v>
      </c>
      <c r="O56" s="28"/>
      <c r="P56" s="47" t="str">
        <f t="shared" si="6"/>
        <v/>
      </c>
      <c r="Q56" s="24" t="str">
        <f t="shared" si="7"/>
        <v/>
      </c>
      <c r="R56" s="24" t="str">
        <f>IF($L56="","",VLOOKUP(Q56,LISTAS!$F$5:$G$1006,2,0))</f>
        <v/>
      </c>
      <c r="S56" s="36" t="str">
        <f t="shared" si="8"/>
        <v/>
      </c>
      <c r="T56" s="25" t="str">
        <f t="shared" si="9"/>
        <v/>
      </c>
      <c r="U56" s="25" t="str">
        <f t="shared" si="10"/>
        <v/>
      </c>
    </row>
    <row r="57" spans="2:21" ht="16.5" x14ac:dyDescent="0.3">
      <c r="B57" s="51"/>
      <c r="C57" s="51" t="str">
        <f>IF(B57="","",VLOOKUP(B57,LISTAS!$F$5:$G$1006,2,0))</f>
        <v/>
      </c>
      <c r="D57" s="52"/>
      <c r="E57" s="52"/>
      <c r="F57" s="52" t="str">
        <f t="shared" si="0"/>
        <v/>
      </c>
      <c r="G57" s="5"/>
      <c r="H57" s="48" t="str">
        <f t="shared" si="3"/>
        <v/>
      </c>
      <c r="I57" s="63" t="str">
        <f t="shared" si="4"/>
        <v/>
      </c>
      <c r="J57" s="63" t="str">
        <f t="shared" si="4"/>
        <v/>
      </c>
      <c r="K57" s="48" t="str">
        <f t="shared" si="1"/>
        <v/>
      </c>
      <c r="L57" s="67" t="str">
        <f t="shared" si="2"/>
        <v/>
      </c>
      <c r="M57" s="48" t="str">
        <f t="shared" si="5"/>
        <v/>
      </c>
      <c r="N57" s="49">
        <v>49</v>
      </c>
      <c r="O57" s="28"/>
      <c r="P57" s="47" t="str">
        <f t="shared" si="6"/>
        <v/>
      </c>
      <c r="Q57" s="24" t="str">
        <f t="shared" si="7"/>
        <v/>
      </c>
      <c r="R57" s="24" t="str">
        <f>IF($L57="","",VLOOKUP(Q57,LISTAS!$F$5:$G$1006,2,0))</f>
        <v/>
      </c>
      <c r="S57" s="36" t="str">
        <f t="shared" si="8"/>
        <v/>
      </c>
      <c r="T57" s="25" t="str">
        <f t="shared" si="9"/>
        <v/>
      </c>
      <c r="U57" s="25" t="str">
        <f t="shared" si="10"/>
        <v/>
      </c>
    </row>
    <row r="58" spans="2:21" ht="16.5" x14ac:dyDescent="0.3">
      <c r="B58" s="51"/>
      <c r="C58" s="51" t="str">
        <f>IF(B58="","",VLOOKUP(B58,LISTAS!$F$5:$G$1006,2,0))</f>
        <v/>
      </c>
      <c r="D58" s="52"/>
      <c r="E58" s="52"/>
      <c r="F58" s="52" t="str">
        <f t="shared" si="0"/>
        <v/>
      </c>
      <c r="G58" s="5"/>
      <c r="H58" s="48" t="str">
        <f t="shared" si="3"/>
        <v/>
      </c>
      <c r="I58" s="63" t="str">
        <f t="shared" si="4"/>
        <v/>
      </c>
      <c r="J58" s="63" t="str">
        <f t="shared" si="4"/>
        <v/>
      </c>
      <c r="K58" s="48" t="str">
        <f t="shared" si="1"/>
        <v/>
      </c>
      <c r="L58" s="67" t="str">
        <f t="shared" si="2"/>
        <v/>
      </c>
      <c r="M58" s="48" t="str">
        <f t="shared" si="5"/>
        <v/>
      </c>
      <c r="N58" s="49">
        <v>50</v>
      </c>
      <c r="O58" s="28"/>
      <c r="P58" s="47" t="str">
        <f t="shared" si="6"/>
        <v/>
      </c>
      <c r="Q58" s="24" t="str">
        <f t="shared" si="7"/>
        <v/>
      </c>
      <c r="R58" s="24" t="str">
        <f>IF($L58="","",VLOOKUP(Q58,LISTAS!$F$5:$G$1006,2,0))</f>
        <v/>
      </c>
      <c r="S58" s="36" t="str">
        <f t="shared" si="8"/>
        <v/>
      </c>
      <c r="T58" s="25" t="str">
        <f t="shared" si="9"/>
        <v/>
      </c>
      <c r="U58" s="25" t="str">
        <f t="shared" si="10"/>
        <v/>
      </c>
    </row>
    <row r="59" spans="2:21" ht="16.5" x14ac:dyDescent="0.3">
      <c r="B59" s="51"/>
      <c r="C59" s="51" t="str">
        <f>IF(B59="","",VLOOKUP(B59,LISTAS!$F$5:$G$1006,2,0))</f>
        <v/>
      </c>
      <c r="D59" s="52"/>
      <c r="E59" s="52"/>
      <c r="F59" s="52" t="str">
        <f t="shared" si="0"/>
        <v/>
      </c>
      <c r="G59" s="5"/>
      <c r="H59" s="48" t="str">
        <f t="shared" si="3"/>
        <v/>
      </c>
      <c r="I59" s="63" t="str">
        <f t="shared" si="4"/>
        <v/>
      </c>
      <c r="J59" s="63" t="str">
        <f t="shared" si="4"/>
        <v/>
      </c>
      <c r="K59" s="48" t="str">
        <f t="shared" si="1"/>
        <v/>
      </c>
      <c r="L59" s="67" t="str">
        <f t="shared" si="2"/>
        <v/>
      </c>
      <c r="M59" s="48" t="str">
        <f t="shared" si="5"/>
        <v/>
      </c>
      <c r="N59" s="49">
        <v>51</v>
      </c>
      <c r="O59" s="28"/>
      <c r="P59" s="47" t="str">
        <f t="shared" si="6"/>
        <v/>
      </c>
      <c r="Q59" s="24" t="str">
        <f t="shared" si="7"/>
        <v/>
      </c>
      <c r="R59" s="24" t="str">
        <f>IF($L59="","",VLOOKUP(Q59,LISTAS!$F$5:$G$1006,2,0))</f>
        <v/>
      </c>
      <c r="S59" s="36" t="str">
        <f t="shared" si="8"/>
        <v/>
      </c>
      <c r="T59" s="25" t="str">
        <f t="shared" si="9"/>
        <v/>
      </c>
      <c r="U59" s="25" t="str">
        <f t="shared" si="10"/>
        <v/>
      </c>
    </row>
    <row r="60" spans="2:21" ht="16.5" x14ac:dyDescent="0.3">
      <c r="B60" s="51"/>
      <c r="C60" s="51" t="str">
        <f>IF(B60="","",VLOOKUP(B60,LISTAS!$F$5:$G$1006,2,0))</f>
        <v/>
      </c>
      <c r="D60" s="52"/>
      <c r="E60" s="52"/>
      <c r="F60" s="52" t="str">
        <f t="shared" si="0"/>
        <v/>
      </c>
      <c r="G60" s="5"/>
      <c r="H60" s="48" t="str">
        <f t="shared" si="3"/>
        <v/>
      </c>
      <c r="I60" s="63" t="str">
        <f t="shared" si="4"/>
        <v/>
      </c>
      <c r="J60" s="63" t="str">
        <f t="shared" si="4"/>
        <v/>
      </c>
      <c r="K60" s="48" t="str">
        <f t="shared" si="1"/>
        <v/>
      </c>
      <c r="L60" s="67" t="str">
        <f t="shared" si="2"/>
        <v/>
      </c>
      <c r="M60" s="48" t="str">
        <f t="shared" si="5"/>
        <v/>
      </c>
      <c r="N60" s="49">
        <v>52</v>
      </c>
      <c r="O60" s="28"/>
      <c r="P60" s="47" t="str">
        <f t="shared" si="6"/>
        <v/>
      </c>
      <c r="Q60" s="24" t="str">
        <f t="shared" si="7"/>
        <v/>
      </c>
      <c r="R60" s="24" t="str">
        <f>IF($L60="","",VLOOKUP(Q60,LISTAS!$F$5:$G$1006,2,0))</f>
        <v/>
      </c>
      <c r="S60" s="36" t="str">
        <f t="shared" si="8"/>
        <v/>
      </c>
      <c r="T60" s="25" t="str">
        <f t="shared" si="9"/>
        <v/>
      </c>
      <c r="U60" s="25" t="str">
        <f t="shared" si="10"/>
        <v/>
      </c>
    </row>
    <row r="61" spans="2:21" ht="16.5" x14ac:dyDescent="0.3">
      <c r="B61" s="51"/>
      <c r="C61" s="51" t="str">
        <f>IF(B61="","",VLOOKUP(B61,LISTAS!$F$5:$G$1006,2,0))</f>
        <v/>
      </c>
      <c r="D61" s="52"/>
      <c r="E61" s="52"/>
      <c r="F61" s="52" t="str">
        <f t="shared" si="0"/>
        <v/>
      </c>
      <c r="G61" s="5"/>
      <c r="H61" s="48" t="str">
        <f t="shared" si="3"/>
        <v/>
      </c>
      <c r="I61" s="63" t="str">
        <f t="shared" si="4"/>
        <v/>
      </c>
      <c r="J61" s="63" t="str">
        <f t="shared" si="4"/>
        <v/>
      </c>
      <c r="K61" s="48" t="str">
        <f t="shared" si="1"/>
        <v/>
      </c>
      <c r="L61" s="67" t="str">
        <f t="shared" si="2"/>
        <v/>
      </c>
      <c r="M61" s="48" t="str">
        <f t="shared" si="5"/>
        <v/>
      </c>
      <c r="N61" s="49">
        <v>53</v>
      </c>
      <c r="O61" s="28"/>
      <c r="P61" s="47" t="str">
        <f t="shared" si="6"/>
        <v/>
      </c>
      <c r="Q61" s="24" t="str">
        <f t="shared" si="7"/>
        <v/>
      </c>
      <c r="R61" s="24" t="str">
        <f>IF($L61="","",VLOOKUP(Q61,LISTAS!$F$5:$G$1006,2,0))</f>
        <v/>
      </c>
      <c r="S61" s="36" t="str">
        <f t="shared" si="8"/>
        <v/>
      </c>
      <c r="T61" s="25" t="str">
        <f t="shared" si="9"/>
        <v/>
      </c>
      <c r="U61" s="25" t="str">
        <f t="shared" si="10"/>
        <v/>
      </c>
    </row>
    <row r="62" spans="2:21" ht="16.5" x14ac:dyDescent="0.3">
      <c r="B62" s="51"/>
      <c r="C62" s="51" t="str">
        <f>IF(B62="","",VLOOKUP(B62,LISTAS!$F$5:$G$1006,2,0))</f>
        <v/>
      </c>
      <c r="D62" s="52"/>
      <c r="E62" s="52"/>
      <c r="F62" s="52" t="str">
        <f t="shared" si="0"/>
        <v/>
      </c>
      <c r="G62" s="5"/>
      <c r="H62" s="48" t="str">
        <f t="shared" si="3"/>
        <v/>
      </c>
      <c r="I62" s="63" t="str">
        <f t="shared" si="4"/>
        <v/>
      </c>
      <c r="J62" s="63" t="str">
        <f t="shared" si="4"/>
        <v/>
      </c>
      <c r="K62" s="48" t="str">
        <f t="shared" si="1"/>
        <v/>
      </c>
      <c r="L62" s="67" t="str">
        <f t="shared" si="2"/>
        <v/>
      </c>
      <c r="M62" s="48" t="str">
        <f t="shared" si="5"/>
        <v/>
      </c>
      <c r="N62" s="49">
        <v>54</v>
      </c>
      <c r="O62" s="28"/>
      <c r="P62" s="47" t="str">
        <f t="shared" si="6"/>
        <v/>
      </c>
      <c r="Q62" s="24" t="str">
        <f t="shared" si="7"/>
        <v/>
      </c>
      <c r="R62" s="24" t="str">
        <f>IF($L62="","",VLOOKUP(Q62,LISTAS!$F$5:$G$1006,2,0))</f>
        <v/>
      </c>
      <c r="S62" s="36" t="str">
        <f t="shared" si="8"/>
        <v/>
      </c>
      <c r="T62" s="25" t="str">
        <f t="shared" si="9"/>
        <v/>
      </c>
      <c r="U62" s="25" t="str">
        <f t="shared" si="10"/>
        <v/>
      </c>
    </row>
    <row r="63" spans="2:21" ht="16.5" x14ac:dyDescent="0.3">
      <c r="B63" s="51"/>
      <c r="C63" s="51" t="str">
        <f>IF(B63="","",VLOOKUP(B63,LISTAS!$F$5:$G$1006,2,0))</f>
        <v/>
      </c>
      <c r="D63" s="52"/>
      <c r="E63" s="52"/>
      <c r="F63" s="52" t="str">
        <f t="shared" si="0"/>
        <v/>
      </c>
      <c r="G63" s="5"/>
      <c r="H63" s="48" t="str">
        <f t="shared" si="3"/>
        <v/>
      </c>
      <c r="I63" s="63" t="str">
        <f t="shared" si="4"/>
        <v/>
      </c>
      <c r="J63" s="63" t="str">
        <f t="shared" si="4"/>
        <v/>
      </c>
      <c r="K63" s="48" t="str">
        <f t="shared" si="1"/>
        <v/>
      </c>
      <c r="L63" s="67" t="str">
        <f t="shared" si="2"/>
        <v/>
      </c>
      <c r="M63" s="48" t="str">
        <f t="shared" si="5"/>
        <v/>
      </c>
      <c r="N63" s="49">
        <v>55</v>
      </c>
      <c r="O63" s="28"/>
      <c r="P63" s="47" t="str">
        <f t="shared" si="6"/>
        <v/>
      </c>
      <c r="Q63" s="24" t="str">
        <f t="shared" si="7"/>
        <v/>
      </c>
      <c r="R63" s="24" t="str">
        <f>IF($L63="","",VLOOKUP(Q63,LISTAS!$F$5:$G$1006,2,0))</f>
        <v/>
      </c>
      <c r="S63" s="36" t="str">
        <f t="shared" si="8"/>
        <v/>
      </c>
      <c r="T63" s="25" t="str">
        <f t="shared" si="9"/>
        <v/>
      </c>
      <c r="U63" s="25" t="str">
        <f t="shared" si="10"/>
        <v/>
      </c>
    </row>
    <row r="64" spans="2:21" ht="16.5" x14ac:dyDescent="0.3">
      <c r="B64" s="51"/>
      <c r="C64" s="51" t="str">
        <f>IF(B64="","",VLOOKUP(B64,LISTAS!$F$5:$G$1006,2,0))</f>
        <v/>
      </c>
      <c r="D64" s="52"/>
      <c r="E64" s="52"/>
      <c r="F64" s="52" t="str">
        <f t="shared" si="0"/>
        <v/>
      </c>
      <c r="G64" s="5"/>
      <c r="H64" s="48" t="str">
        <f t="shared" si="3"/>
        <v/>
      </c>
      <c r="I64" s="63" t="str">
        <f t="shared" si="4"/>
        <v/>
      </c>
      <c r="J64" s="63" t="str">
        <f t="shared" si="4"/>
        <v/>
      </c>
      <c r="K64" s="48" t="str">
        <f t="shared" si="1"/>
        <v/>
      </c>
      <c r="L64" s="67" t="str">
        <f t="shared" si="2"/>
        <v/>
      </c>
      <c r="M64" s="48" t="str">
        <f t="shared" si="5"/>
        <v/>
      </c>
      <c r="N64" s="49">
        <v>56</v>
      </c>
      <c r="O64" s="28"/>
      <c r="P64" s="47" t="str">
        <f t="shared" si="6"/>
        <v/>
      </c>
      <c r="Q64" s="24" t="str">
        <f t="shared" si="7"/>
        <v/>
      </c>
      <c r="R64" s="24" t="str">
        <f>IF($L64="","",VLOOKUP(Q64,LISTAS!$F$5:$G$1006,2,0))</f>
        <v/>
      </c>
      <c r="S64" s="36" t="str">
        <f t="shared" si="8"/>
        <v/>
      </c>
      <c r="T64" s="25" t="str">
        <f t="shared" si="9"/>
        <v/>
      </c>
      <c r="U64" s="25" t="str">
        <f t="shared" si="10"/>
        <v/>
      </c>
    </row>
    <row r="65" spans="2:21" ht="16.5" x14ac:dyDescent="0.3">
      <c r="B65" s="51"/>
      <c r="C65" s="51" t="str">
        <f>IF(B65="","",VLOOKUP(B65,LISTAS!$F$5:$G$1006,2,0))</f>
        <v/>
      </c>
      <c r="D65" s="52"/>
      <c r="E65" s="52"/>
      <c r="F65" s="52" t="str">
        <f t="shared" si="0"/>
        <v/>
      </c>
      <c r="G65" s="5"/>
      <c r="H65" s="48" t="str">
        <f t="shared" si="3"/>
        <v/>
      </c>
      <c r="I65" s="63" t="str">
        <f t="shared" si="4"/>
        <v/>
      </c>
      <c r="J65" s="63" t="str">
        <f t="shared" si="4"/>
        <v/>
      </c>
      <c r="K65" s="48" t="str">
        <f t="shared" si="1"/>
        <v/>
      </c>
      <c r="L65" s="67" t="str">
        <f t="shared" si="2"/>
        <v/>
      </c>
      <c r="M65" s="48" t="str">
        <f t="shared" si="5"/>
        <v/>
      </c>
      <c r="N65" s="49">
        <v>57</v>
      </c>
      <c r="O65" s="28"/>
      <c r="P65" s="47" t="str">
        <f t="shared" si="6"/>
        <v/>
      </c>
      <c r="Q65" s="24" t="str">
        <f t="shared" si="7"/>
        <v/>
      </c>
      <c r="R65" s="24" t="str">
        <f>IF($L65="","",VLOOKUP(Q65,LISTAS!$F$5:$G$1006,2,0))</f>
        <v/>
      </c>
      <c r="S65" s="36" t="str">
        <f t="shared" si="8"/>
        <v/>
      </c>
      <c r="T65" s="25" t="str">
        <f t="shared" si="9"/>
        <v/>
      </c>
      <c r="U65" s="25" t="str">
        <f t="shared" si="10"/>
        <v/>
      </c>
    </row>
    <row r="66" spans="2:21" ht="16.5" x14ac:dyDescent="0.3">
      <c r="B66" s="51"/>
      <c r="C66" s="51" t="str">
        <f>IF(B66="","",VLOOKUP(B66,LISTAS!$F$5:$G$1006,2,0))</f>
        <v/>
      </c>
      <c r="D66" s="52"/>
      <c r="E66" s="52"/>
      <c r="F66" s="52" t="str">
        <f t="shared" si="0"/>
        <v/>
      </c>
      <c r="G66" s="5"/>
      <c r="H66" s="48" t="str">
        <f t="shared" si="3"/>
        <v/>
      </c>
      <c r="I66" s="63" t="str">
        <f t="shared" si="4"/>
        <v/>
      </c>
      <c r="J66" s="63" t="str">
        <f t="shared" si="4"/>
        <v/>
      </c>
      <c r="K66" s="48" t="str">
        <f t="shared" si="1"/>
        <v/>
      </c>
      <c r="L66" s="67" t="str">
        <f t="shared" si="2"/>
        <v/>
      </c>
      <c r="M66" s="48" t="str">
        <f t="shared" si="5"/>
        <v/>
      </c>
      <c r="N66" s="49">
        <v>58</v>
      </c>
      <c r="O66" s="28"/>
      <c r="P66" s="47" t="str">
        <f t="shared" si="6"/>
        <v/>
      </c>
      <c r="Q66" s="24" t="str">
        <f t="shared" si="7"/>
        <v/>
      </c>
      <c r="R66" s="24" t="str">
        <f>IF($L66="","",VLOOKUP(Q66,LISTAS!$F$5:$G$1006,2,0))</f>
        <v/>
      </c>
      <c r="S66" s="36" t="str">
        <f t="shared" si="8"/>
        <v/>
      </c>
      <c r="T66" s="25" t="str">
        <f t="shared" si="9"/>
        <v/>
      </c>
      <c r="U66" s="25" t="str">
        <f t="shared" si="10"/>
        <v/>
      </c>
    </row>
    <row r="67" spans="2:21" ht="16.5" x14ac:dyDescent="0.3">
      <c r="B67" s="51"/>
      <c r="C67" s="51" t="str">
        <f>IF(B67="","",VLOOKUP(B67,LISTAS!$F$5:$G$1006,2,0))</f>
        <v/>
      </c>
      <c r="D67" s="52"/>
      <c r="E67" s="52"/>
      <c r="F67" s="52" t="str">
        <f t="shared" si="0"/>
        <v/>
      </c>
      <c r="G67" s="5"/>
      <c r="H67" s="48" t="str">
        <f t="shared" si="3"/>
        <v/>
      </c>
      <c r="I67" s="63" t="str">
        <f t="shared" si="4"/>
        <v/>
      </c>
      <c r="J67" s="63" t="str">
        <f t="shared" si="4"/>
        <v/>
      </c>
      <c r="K67" s="48" t="str">
        <f t="shared" si="1"/>
        <v/>
      </c>
      <c r="L67" s="67" t="str">
        <f t="shared" si="2"/>
        <v/>
      </c>
      <c r="M67" s="48" t="str">
        <f t="shared" si="5"/>
        <v/>
      </c>
      <c r="N67" s="49">
        <v>59</v>
      </c>
      <c r="O67" s="28"/>
      <c r="P67" s="47" t="str">
        <f t="shared" si="6"/>
        <v/>
      </c>
      <c r="Q67" s="24" t="str">
        <f t="shared" si="7"/>
        <v/>
      </c>
      <c r="R67" s="24" t="str">
        <f>IF($L67="","",VLOOKUP(Q67,LISTAS!$F$5:$G$1006,2,0))</f>
        <v/>
      </c>
      <c r="S67" s="36" t="str">
        <f t="shared" si="8"/>
        <v/>
      </c>
      <c r="T67" s="25" t="str">
        <f t="shared" si="9"/>
        <v/>
      </c>
      <c r="U67" s="25" t="str">
        <f t="shared" si="10"/>
        <v/>
      </c>
    </row>
    <row r="68" spans="2:21" ht="16.5" x14ac:dyDescent="0.3">
      <c r="B68" s="51"/>
      <c r="C68" s="51" t="str">
        <f>IF(B68="","",VLOOKUP(B68,LISTAS!$F$5:$G$1006,2,0))</f>
        <v/>
      </c>
      <c r="D68" s="52"/>
      <c r="E68" s="52"/>
      <c r="F68" s="52" t="str">
        <f t="shared" si="0"/>
        <v/>
      </c>
      <c r="G68" s="5"/>
      <c r="H68" s="48" t="str">
        <f t="shared" si="3"/>
        <v/>
      </c>
      <c r="I68" s="63" t="str">
        <f t="shared" si="4"/>
        <v/>
      </c>
      <c r="J68" s="63" t="str">
        <f t="shared" si="4"/>
        <v/>
      </c>
      <c r="K68" s="48" t="str">
        <f t="shared" si="1"/>
        <v/>
      </c>
      <c r="L68" s="67" t="str">
        <f t="shared" si="2"/>
        <v/>
      </c>
      <c r="M68" s="48" t="str">
        <f t="shared" si="5"/>
        <v/>
      </c>
      <c r="N68" s="49">
        <v>60</v>
      </c>
      <c r="O68" s="28"/>
      <c r="P68" s="47" t="str">
        <f t="shared" si="6"/>
        <v/>
      </c>
      <c r="Q68" s="24" t="str">
        <f t="shared" si="7"/>
        <v/>
      </c>
      <c r="R68" s="24" t="str">
        <f>IF($L68="","",VLOOKUP(Q68,LISTAS!$F$5:$G$1006,2,0))</f>
        <v/>
      </c>
      <c r="S68" s="36" t="str">
        <f t="shared" si="8"/>
        <v/>
      </c>
      <c r="T68" s="25" t="str">
        <f t="shared" si="9"/>
        <v/>
      </c>
      <c r="U68" s="25" t="str">
        <f t="shared" si="10"/>
        <v/>
      </c>
    </row>
    <row r="69" spans="2:21" ht="16.5" x14ac:dyDescent="0.3">
      <c r="B69" s="51"/>
      <c r="C69" s="51" t="str">
        <f>IF(B69="","",VLOOKUP(B69,LISTAS!$F$5:$G$1006,2,0))</f>
        <v/>
      </c>
      <c r="D69" s="52"/>
      <c r="E69" s="52"/>
      <c r="F69" s="52" t="str">
        <f t="shared" si="0"/>
        <v/>
      </c>
      <c r="G69" s="5"/>
      <c r="H69" s="48" t="str">
        <f t="shared" si="3"/>
        <v/>
      </c>
      <c r="I69" s="63" t="str">
        <f t="shared" si="4"/>
        <v/>
      </c>
      <c r="J69" s="63" t="str">
        <f t="shared" si="4"/>
        <v/>
      </c>
      <c r="K69" s="48" t="str">
        <f t="shared" si="1"/>
        <v/>
      </c>
      <c r="L69" s="67" t="str">
        <f t="shared" si="2"/>
        <v/>
      </c>
      <c r="M69" s="48" t="str">
        <f t="shared" si="5"/>
        <v/>
      </c>
      <c r="N69" s="49">
        <v>61</v>
      </c>
      <c r="O69" s="28"/>
      <c r="P69" s="47" t="str">
        <f t="shared" si="6"/>
        <v/>
      </c>
      <c r="Q69" s="24" t="str">
        <f t="shared" si="7"/>
        <v/>
      </c>
      <c r="R69" s="24" t="str">
        <f>IF($L69="","",VLOOKUP(Q69,LISTAS!$F$5:$G$1006,2,0))</f>
        <v/>
      </c>
      <c r="S69" s="36" t="str">
        <f t="shared" si="8"/>
        <v/>
      </c>
      <c r="T69" s="25" t="str">
        <f t="shared" si="9"/>
        <v/>
      </c>
      <c r="U69" s="25" t="str">
        <f t="shared" si="10"/>
        <v/>
      </c>
    </row>
    <row r="70" spans="2:21" ht="16.5" x14ac:dyDescent="0.3">
      <c r="B70" s="51"/>
      <c r="C70" s="51" t="str">
        <f>IF(B70="","",VLOOKUP(B70,LISTAS!$F$5:$G$1006,2,0))</f>
        <v/>
      </c>
      <c r="D70" s="52"/>
      <c r="E70" s="52"/>
      <c r="F70" s="52" t="str">
        <f t="shared" si="0"/>
        <v/>
      </c>
      <c r="G70" s="5"/>
      <c r="H70" s="48" t="str">
        <f t="shared" si="3"/>
        <v/>
      </c>
      <c r="I70" s="63" t="str">
        <f t="shared" si="4"/>
        <v/>
      </c>
      <c r="J70" s="63" t="str">
        <f t="shared" si="4"/>
        <v/>
      </c>
      <c r="K70" s="48" t="str">
        <f t="shared" si="1"/>
        <v/>
      </c>
      <c r="L70" s="67" t="str">
        <f t="shared" si="2"/>
        <v/>
      </c>
      <c r="M70" s="48" t="str">
        <f t="shared" si="5"/>
        <v/>
      </c>
      <c r="N70" s="49">
        <v>62</v>
      </c>
      <c r="O70" s="28"/>
      <c r="P70" s="47" t="str">
        <f t="shared" si="6"/>
        <v/>
      </c>
      <c r="Q70" s="24" t="str">
        <f t="shared" si="7"/>
        <v/>
      </c>
      <c r="R70" s="24" t="str">
        <f>IF($L70="","",VLOOKUP(Q70,LISTAS!$F$5:$G$1006,2,0))</f>
        <v/>
      </c>
      <c r="S70" s="36" t="str">
        <f t="shared" si="8"/>
        <v/>
      </c>
      <c r="T70" s="25" t="str">
        <f t="shared" si="9"/>
        <v/>
      </c>
      <c r="U70" s="25" t="str">
        <f t="shared" si="10"/>
        <v/>
      </c>
    </row>
    <row r="71" spans="2:21" ht="16.5" x14ac:dyDescent="0.3">
      <c r="B71" s="51"/>
      <c r="C71" s="51" t="str">
        <f>IF(B71="","",VLOOKUP(B71,LISTAS!$F$5:$G$1006,2,0))</f>
        <v/>
      </c>
      <c r="D71" s="52"/>
      <c r="E71" s="52"/>
      <c r="F71" s="52" t="str">
        <f t="shared" si="0"/>
        <v/>
      </c>
      <c r="G71" s="5"/>
      <c r="H71" s="48" t="str">
        <f t="shared" si="3"/>
        <v/>
      </c>
      <c r="I71" s="63" t="str">
        <f t="shared" si="4"/>
        <v/>
      </c>
      <c r="J71" s="63" t="str">
        <f t="shared" si="4"/>
        <v/>
      </c>
      <c r="K71" s="48" t="str">
        <f t="shared" si="1"/>
        <v/>
      </c>
      <c r="L71" s="67" t="str">
        <f t="shared" si="2"/>
        <v/>
      </c>
      <c r="M71" s="48" t="str">
        <f t="shared" si="5"/>
        <v/>
      </c>
      <c r="N71" s="49">
        <v>63</v>
      </c>
      <c r="O71" s="28"/>
      <c r="P71" s="47" t="str">
        <f t="shared" si="6"/>
        <v/>
      </c>
      <c r="Q71" s="24" t="str">
        <f t="shared" si="7"/>
        <v/>
      </c>
      <c r="R71" s="24" t="str">
        <f>IF($L71="","",VLOOKUP(Q71,LISTAS!$F$5:$G$1006,2,0))</f>
        <v/>
      </c>
      <c r="S71" s="36" t="str">
        <f t="shared" si="8"/>
        <v/>
      </c>
      <c r="T71" s="25" t="str">
        <f t="shared" si="9"/>
        <v/>
      </c>
      <c r="U71" s="25" t="str">
        <f t="shared" si="10"/>
        <v/>
      </c>
    </row>
    <row r="72" spans="2:21" ht="16.5" x14ac:dyDescent="0.3">
      <c r="B72" s="51"/>
      <c r="C72" s="51" t="str">
        <f>IF(B72="","",VLOOKUP(B72,LISTAS!$F$5:$G$1006,2,0))</f>
        <v/>
      </c>
      <c r="D72" s="52"/>
      <c r="E72" s="52"/>
      <c r="F72" s="52" t="str">
        <f t="shared" si="0"/>
        <v/>
      </c>
      <c r="G72" s="5"/>
      <c r="H72" s="48" t="str">
        <f t="shared" si="3"/>
        <v/>
      </c>
      <c r="I72" s="63" t="str">
        <f t="shared" si="4"/>
        <v/>
      </c>
      <c r="J72" s="63" t="str">
        <f t="shared" si="4"/>
        <v/>
      </c>
      <c r="K72" s="48" t="str">
        <f t="shared" si="1"/>
        <v/>
      </c>
      <c r="L72" s="67" t="str">
        <f t="shared" si="2"/>
        <v/>
      </c>
      <c r="M72" s="48" t="str">
        <f t="shared" si="5"/>
        <v/>
      </c>
      <c r="N72" s="49">
        <v>64</v>
      </c>
      <c r="O72" s="28"/>
      <c r="P72" s="47" t="str">
        <f t="shared" si="6"/>
        <v/>
      </c>
      <c r="Q72" s="24" t="str">
        <f t="shared" si="7"/>
        <v/>
      </c>
      <c r="R72" s="24" t="str">
        <f>IF($L72="","",VLOOKUP(Q72,LISTAS!$F$5:$G$1006,2,0))</f>
        <v/>
      </c>
      <c r="S72" s="36" t="str">
        <f t="shared" si="8"/>
        <v/>
      </c>
      <c r="T72" s="25" t="str">
        <f t="shared" si="9"/>
        <v/>
      </c>
      <c r="U72" s="25" t="str">
        <f t="shared" si="10"/>
        <v/>
      </c>
    </row>
    <row r="73" spans="2:21" ht="16.5" x14ac:dyDescent="0.3">
      <c r="B73" s="51"/>
      <c r="C73" s="51" t="str">
        <f>IF(B73="","",VLOOKUP(B73,LISTAS!$F$5:$G$1006,2,0))</f>
        <v/>
      </c>
      <c r="D73" s="52"/>
      <c r="E73" s="52"/>
      <c r="F73" s="52" t="str">
        <f t="shared" ref="F73:F108" si="11">IF(D73="",IF(E73="","",SUM(D73:E73)),SUM(D73:E73))</f>
        <v/>
      </c>
      <c r="G73" s="5"/>
      <c r="H73" s="48" t="str">
        <f t="shared" si="3"/>
        <v/>
      </c>
      <c r="I73" s="63" t="str">
        <f t="shared" si="4"/>
        <v/>
      </c>
      <c r="J73" s="63" t="str">
        <f t="shared" si="4"/>
        <v/>
      </c>
      <c r="K73" s="48" t="str">
        <f t="shared" ref="K73:K108" si="12">IF($L73="","",F73)</f>
        <v/>
      </c>
      <c r="L73" s="67" t="str">
        <f t="shared" ref="L73:L108" si="13">H73</f>
        <v/>
      </c>
      <c r="M73" s="48" t="str">
        <f t="shared" si="5"/>
        <v/>
      </c>
      <c r="N73" s="49">
        <v>65</v>
      </c>
      <c r="O73" s="28"/>
      <c r="P73" s="47" t="str">
        <f t="shared" si="6"/>
        <v/>
      </c>
      <c r="Q73" s="24" t="str">
        <f t="shared" si="7"/>
        <v/>
      </c>
      <c r="R73" s="24" t="str">
        <f>IF($L73="","",VLOOKUP(Q73,LISTAS!$F$5:$G$1006,2,0))</f>
        <v/>
      </c>
      <c r="S73" s="36" t="str">
        <f t="shared" si="8"/>
        <v/>
      </c>
      <c r="T73" s="25" t="str">
        <f t="shared" si="9"/>
        <v/>
      </c>
      <c r="U73" s="25" t="str">
        <f t="shared" si="10"/>
        <v/>
      </c>
    </row>
    <row r="74" spans="2:21" ht="16.5" x14ac:dyDescent="0.3">
      <c r="B74" s="51"/>
      <c r="C74" s="51" t="str">
        <f>IF(B74="","",VLOOKUP(B74,LISTAS!$F$5:$G$1006,2,0))</f>
        <v/>
      </c>
      <c r="D74" s="52"/>
      <c r="E74" s="52"/>
      <c r="F74" s="52" t="str">
        <f t="shared" si="11"/>
        <v/>
      </c>
      <c r="G74" s="5"/>
      <c r="H74" s="48" t="str">
        <f t="shared" ref="H74:H108" si="14">IF(F74="","",F74+(ROW(F74)/1000))</f>
        <v/>
      </c>
      <c r="I74" s="63" t="str">
        <f t="shared" ref="I74:J108" si="15">IF($L74="","",IF(B74="","",B74))</f>
        <v/>
      </c>
      <c r="J74" s="63" t="str">
        <f t="shared" si="15"/>
        <v/>
      </c>
      <c r="K74" s="48" t="str">
        <f t="shared" si="12"/>
        <v/>
      </c>
      <c r="L74" s="67" t="str">
        <f t="shared" si="13"/>
        <v/>
      </c>
      <c r="M74" s="48" t="str">
        <f t="shared" ref="M74:M108" si="16">IF(L74="","",LARGE($L$9:$L$108,N74))</f>
        <v/>
      </c>
      <c r="N74" s="49">
        <v>66</v>
      </c>
      <c r="O74" s="28"/>
      <c r="P74" s="47" t="str">
        <f t="shared" ref="P74:P108" si="17">IF(S74&lt;&gt;"",_xlfn.RANK.EQ(S74,$S$9:$S$108,0),"")</f>
        <v/>
      </c>
      <c r="Q74" s="24" t="str">
        <f t="shared" ref="Q74:Q108" si="18">IF($L74="","",VLOOKUP(M74,$H$9:$K$108,2,0))</f>
        <v/>
      </c>
      <c r="R74" s="24" t="str">
        <f>IF($L74="","",VLOOKUP(Q74,LISTAS!$F$5:$G$1006,2,0))</f>
        <v/>
      </c>
      <c r="S74" s="36" t="str">
        <f t="shared" ref="S74:S108" si="19">IF($L74="","",VLOOKUP(M74,$H$9:$K$108,4,0))</f>
        <v/>
      </c>
      <c r="T74" s="25" t="str">
        <f t="shared" ref="T74:T108" si="20">IF($P74="","",IF(S74=$U$5,"",IF($P74=1,400,IF($P74=2,340,IF($P74=3,300,IF($P74=4,280,IF($P74=5,270,IF($P74=6,260,IF($P74=7,250,IF($P74=8,240,IF($P74=9,200,IF($P74=10,200,IF($P74=11,200,IF($P74=12,200,IF($P74=13,200,IF($P74=14,200,IF($P74=15,200,IF($P74=16,200,IF($P74&gt;16,"","")))))))))))))))))))</f>
        <v/>
      </c>
      <c r="U74" s="25" t="str">
        <f t="shared" ref="U74:U108" si="21">IF(P74="","",IF($S$5="NÃO","",IF(S74=$U$5,"",IF(P74=1,400,IF(P74=2,340,IF(P74=3,300,IF(P74=4,280,IF(P74=5,270,IF(P74=6,260,IF(P74=7,250,IF(P74=8,240,IF(P74=9,200,IF(P74=10,200,IF(P74=11,200,IF(P74=12,200,IF(P74=13,200,IF(P74=14,200,IF(P74=15,200,IF(P74=16,200,IF(P74&gt;16,"",""))))))))))))))))))))</f>
        <v/>
      </c>
    </row>
    <row r="75" spans="2:21" ht="16.5" x14ac:dyDescent="0.3">
      <c r="B75" s="51"/>
      <c r="C75" s="51" t="str">
        <f>IF(B75="","",VLOOKUP(B75,LISTAS!$F$5:$G$1006,2,0))</f>
        <v/>
      </c>
      <c r="D75" s="52"/>
      <c r="E75" s="52"/>
      <c r="F75" s="52" t="str">
        <f t="shared" si="11"/>
        <v/>
      </c>
      <c r="G75" s="5"/>
      <c r="H75" s="48" t="str">
        <f t="shared" si="14"/>
        <v/>
      </c>
      <c r="I75" s="63" t="str">
        <f t="shared" si="15"/>
        <v/>
      </c>
      <c r="J75" s="63" t="str">
        <f t="shared" si="15"/>
        <v/>
      </c>
      <c r="K75" s="48" t="str">
        <f t="shared" si="12"/>
        <v/>
      </c>
      <c r="L75" s="67" t="str">
        <f t="shared" si="13"/>
        <v/>
      </c>
      <c r="M75" s="48" t="str">
        <f t="shared" si="16"/>
        <v/>
      </c>
      <c r="N75" s="49">
        <v>67</v>
      </c>
      <c r="O75" s="28"/>
      <c r="P75" s="47" t="str">
        <f t="shared" si="17"/>
        <v/>
      </c>
      <c r="Q75" s="24" t="str">
        <f t="shared" si="18"/>
        <v/>
      </c>
      <c r="R75" s="24" t="str">
        <f>IF($L75="","",VLOOKUP(Q75,LISTAS!$F$5:$G$1006,2,0))</f>
        <v/>
      </c>
      <c r="S75" s="36" t="str">
        <f t="shared" si="19"/>
        <v/>
      </c>
      <c r="T75" s="25" t="str">
        <f t="shared" si="20"/>
        <v/>
      </c>
      <c r="U75" s="25" t="str">
        <f t="shared" si="21"/>
        <v/>
      </c>
    </row>
    <row r="76" spans="2:21" ht="16.5" x14ac:dyDescent="0.3">
      <c r="B76" s="51"/>
      <c r="C76" s="51" t="str">
        <f>IF(B76="","",VLOOKUP(B76,LISTAS!$F$5:$G$1006,2,0))</f>
        <v/>
      </c>
      <c r="D76" s="52"/>
      <c r="E76" s="52"/>
      <c r="F76" s="52" t="str">
        <f t="shared" si="11"/>
        <v/>
      </c>
      <c r="G76" s="5"/>
      <c r="H76" s="48" t="str">
        <f t="shared" si="14"/>
        <v/>
      </c>
      <c r="I76" s="63" t="str">
        <f t="shared" si="15"/>
        <v/>
      </c>
      <c r="J76" s="63" t="str">
        <f t="shared" si="15"/>
        <v/>
      </c>
      <c r="K76" s="48" t="str">
        <f t="shared" si="12"/>
        <v/>
      </c>
      <c r="L76" s="67" t="str">
        <f t="shared" si="13"/>
        <v/>
      </c>
      <c r="M76" s="48" t="str">
        <f t="shared" si="16"/>
        <v/>
      </c>
      <c r="N76" s="49">
        <v>68</v>
      </c>
      <c r="O76" s="28"/>
      <c r="P76" s="47" t="str">
        <f t="shared" si="17"/>
        <v/>
      </c>
      <c r="Q76" s="24" t="str">
        <f t="shared" si="18"/>
        <v/>
      </c>
      <c r="R76" s="24" t="str">
        <f>IF($L76="","",VLOOKUP(Q76,LISTAS!$F$5:$G$1006,2,0))</f>
        <v/>
      </c>
      <c r="S76" s="36" t="str">
        <f t="shared" si="19"/>
        <v/>
      </c>
      <c r="T76" s="25" t="str">
        <f t="shared" si="20"/>
        <v/>
      </c>
      <c r="U76" s="25" t="str">
        <f t="shared" si="21"/>
        <v/>
      </c>
    </row>
    <row r="77" spans="2:21" ht="16.5" x14ac:dyDescent="0.3">
      <c r="B77" s="51"/>
      <c r="C77" s="51" t="str">
        <f>IF(B77="","",VLOOKUP(B77,LISTAS!$F$5:$G$1006,2,0))</f>
        <v/>
      </c>
      <c r="D77" s="52"/>
      <c r="E77" s="52"/>
      <c r="F77" s="52" t="str">
        <f t="shared" si="11"/>
        <v/>
      </c>
      <c r="G77" s="5"/>
      <c r="H77" s="48" t="str">
        <f t="shared" si="14"/>
        <v/>
      </c>
      <c r="I77" s="63" t="str">
        <f t="shared" si="15"/>
        <v/>
      </c>
      <c r="J77" s="63" t="str">
        <f t="shared" si="15"/>
        <v/>
      </c>
      <c r="K77" s="48" t="str">
        <f t="shared" si="12"/>
        <v/>
      </c>
      <c r="L77" s="67" t="str">
        <f t="shared" si="13"/>
        <v/>
      </c>
      <c r="M77" s="48" t="str">
        <f t="shared" si="16"/>
        <v/>
      </c>
      <c r="N77" s="49">
        <v>69</v>
      </c>
      <c r="O77" s="28"/>
      <c r="P77" s="47" t="str">
        <f t="shared" si="17"/>
        <v/>
      </c>
      <c r="Q77" s="24" t="str">
        <f t="shared" si="18"/>
        <v/>
      </c>
      <c r="R77" s="24" t="str">
        <f>IF($L77="","",VLOOKUP(Q77,LISTAS!$F$5:$G$1006,2,0))</f>
        <v/>
      </c>
      <c r="S77" s="36" t="str">
        <f t="shared" si="19"/>
        <v/>
      </c>
      <c r="T77" s="25" t="str">
        <f t="shared" si="20"/>
        <v/>
      </c>
      <c r="U77" s="25" t="str">
        <f t="shared" si="21"/>
        <v/>
      </c>
    </row>
    <row r="78" spans="2:21" ht="16.5" x14ac:dyDescent="0.3">
      <c r="B78" s="51"/>
      <c r="C78" s="51" t="str">
        <f>IF(B78="","",VLOOKUP(B78,LISTAS!$F$5:$G$1006,2,0))</f>
        <v/>
      </c>
      <c r="D78" s="52"/>
      <c r="E78" s="52"/>
      <c r="F78" s="52" t="str">
        <f t="shared" si="11"/>
        <v/>
      </c>
      <c r="G78" s="5"/>
      <c r="H78" s="48" t="str">
        <f t="shared" si="14"/>
        <v/>
      </c>
      <c r="I78" s="63" t="str">
        <f t="shared" si="15"/>
        <v/>
      </c>
      <c r="J78" s="63" t="str">
        <f t="shared" si="15"/>
        <v/>
      </c>
      <c r="K78" s="48" t="str">
        <f t="shared" si="12"/>
        <v/>
      </c>
      <c r="L78" s="67" t="str">
        <f t="shared" si="13"/>
        <v/>
      </c>
      <c r="M78" s="48" t="str">
        <f t="shared" si="16"/>
        <v/>
      </c>
      <c r="N78" s="49">
        <v>70</v>
      </c>
      <c r="O78" s="28"/>
      <c r="P78" s="47" t="str">
        <f t="shared" si="17"/>
        <v/>
      </c>
      <c r="Q78" s="24" t="str">
        <f t="shared" si="18"/>
        <v/>
      </c>
      <c r="R78" s="24" t="str">
        <f>IF($L78="","",VLOOKUP(Q78,LISTAS!$F$5:$G$1006,2,0))</f>
        <v/>
      </c>
      <c r="S78" s="36" t="str">
        <f t="shared" si="19"/>
        <v/>
      </c>
      <c r="T78" s="25" t="str">
        <f t="shared" si="20"/>
        <v/>
      </c>
      <c r="U78" s="25" t="str">
        <f t="shared" si="21"/>
        <v/>
      </c>
    </row>
    <row r="79" spans="2:21" ht="16.5" x14ac:dyDescent="0.3">
      <c r="B79" s="51"/>
      <c r="C79" s="51" t="str">
        <f>IF(B79="","",VLOOKUP(B79,LISTAS!$F$5:$G$1006,2,0))</f>
        <v/>
      </c>
      <c r="D79" s="52"/>
      <c r="E79" s="52"/>
      <c r="F79" s="52" t="str">
        <f t="shared" si="11"/>
        <v/>
      </c>
      <c r="G79" s="5"/>
      <c r="H79" s="48" t="str">
        <f t="shared" si="14"/>
        <v/>
      </c>
      <c r="I79" s="63" t="str">
        <f t="shared" si="15"/>
        <v/>
      </c>
      <c r="J79" s="63" t="str">
        <f t="shared" si="15"/>
        <v/>
      </c>
      <c r="K79" s="48" t="str">
        <f t="shared" si="12"/>
        <v/>
      </c>
      <c r="L79" s="67" t="str">
        <f t="shared" si="13"/>
        <v/>
      </c>
      <c r="M79" s="48" t="str">
        <f t="shared" si="16"/>
        <v/>
      </c>
      <c r="N79" s="49">
        <v>71</v>
      </c>
      <c r="O79" s="28"/>
      <c r="P79" s="47" t="str">
        <f t="shared" si="17"/>
        <v/>
      </c>
      <c r="Q79" s="24" t="str">
        <f t="shared" si="18"/>
        <v/>
      </c>
      <c r="R79" s="24" t="str">
        <f>IF($L79="","",VLOOKUP(Q79,LISTAS!$F$5:$G$1006,2,0))</f>
        <v/>
      </c>
      <c r="S79" s="36" t="str">
        <f t="shared" si="19"/>
        <v/>
      </c>
      <c r="T79" s="25" t="str">
        <f t="shared" si="20"/>
        <v/>
      </c>
      <c r="U79" s="25" t="str">
        <f t="shared" si="21"/>
        <v/>
      </c>
    </row>
    <row r="80" spans="2:21" ht="16.5" x14ac:dyDescent="0.3">
      <c r="B80" s="51"/>
      <c r="C80" s="51" t="str">
        <f>IF(B80="","",VLOOKUP(B80,LISTAS!$F$5:$G$1006,2,0))</f>
        <v/>
      </c>
      <c r="D80" s="52"/>
      <c r="E80" s="52"/>
      <c r="F80" s="52" t="str">
        <f t="shared" si="11"/>
        <v/>
      </c>
      <c r="G80" s="5"/>
      <c r="H80" s="48" t="str">
        <f t="shared" si="14"/>
        <v/>
      </c>
      <c r="I80" s="63" t="str">
        <f t="shared" si="15"/>
        <v/>
      </c>
      <c r="J80" s="63" t="str">
        <f t="shared" si="15"/>
        <v/>
      </c>
      <c r="K80" s="48" t="str">
        <f t="shared" si="12"/>
        <v/>
      </c>
      <c r="L80" s="67" t="str">
        <f t="shared" si="13"/>
        <v/>
      </c>
      <c r="M80" s="48" t="str">
        <f t="shared" si="16"/>
        <v/>
      </c>
      <c r="N80" s="49">
        <v>72</v>
      </c>
      <c r="O80" s="28"/>
      <c r="P80" s="47" t="str">
        <f t="shared" si="17"/>
        <v/>
      </c>
      <c r="Q80" s="24" t="str">
        <f t="shared" si="18"/>
        <v/>
      </c>
      <c r="R80" s="24" t="str">
        <f>IF($L80="","",VLOOKUP(Q80,LISTAS!$F$5:$G$1006,2,0))</f>
        <v/>
      </c>
      <c r="S80" s="36" t="str">
        <f t="shared" si="19"/>
        <v/>
      </c>
      <c r="T80" s="25" t="str">
        <f t="shared" si="20"/>
        <v/>
      </c>
      <c r="U80" s="25" t="str">
        <f t="shared" si="21"/>
        <v/>
      </c>
    </row>
    <row r="81" spans="2:21" ht="16.5" x14ac:dyDescent="0.3">
      <c r="B81" s="51"/>
      <c r="C81" s="51" t="str">
        <f>IF(B81="","",VLOOKUP(B81,LISTAS!$F$5:$G$1006,2,0))</f>
        <v/>
      </c>
      <c r="D81" s="52"/>
      <c r="E81" s="52"/>
      <c r="F81" s="52" t="str">
        <f t="shared" si="11"/>
        <v/>
      </c>
      <c r="G81" s="5"/>
      <c r="H81" s="48" t="str">
        <f t="shared" si="14"/>
        <v/>
      </c>
      <c r="I81" s="63" t="str">
        <f t="shared" si="15"/>
        <v/>
      </c>
      <c r="J81" s="63" t="str">
        <f t="shared" si="15"/>
        <v/>
      </c>
      <c r="K81" s="48" t="str">
        <f t="shared" si="12"/>
        <v/>
      </c>
      <c r="L81" s="67" t="str">
        <f t="shared" si="13"/>
        <v/>
      </c>
      <c r="M81" s="48" t="str">
        <f t="shared" si="16"/>
        <v/>
      </c>
      <c r="N81" s="49">
        <v>73</v>
      </c>
      <c r="O81" s="28"/>
      <c r="P81" s="47" t="str">
        <f t="shared" si="17"/>
        <v/>
      </c>
      <c r="Q81" s="24" t="str">
        <f t="shared" si="18"/>
        <v/>
      </c>
      <c r="R81" s="24" t="str">
        <f>IF($L81="","",VLOOKUP(Q81,LISTAS!$F$5:$G$1006,2,0))</f>
        <v/>
      </c>
      <c r="S81" s="36" t="str">
        <f t="shared" si="19"/>
        <v/>
      </c>
      <c r="T81" s="25" t="str">
        <f t="shared" si="20"/>
        <v/>
      </c>
      <c r="U81" s="25" t="str">
        <f t="shared" si="21"/>
        <v/>
      </c>
    </row>
    <row r="82" spans="2:21" ht="16.5" x14ac:dyDescent="0.3">
      <c r="B82" s="51"/>
      <c r="C82" s="51" t="str">
        <f>IF(B82="","",VLOOKUP(B82,LISTAS!$F$5:$G$1006,2,0))</f>
        <v/>
      </c>
      <c r="D82" s="52"/>
      <c r="E82" s="52"/>
      <c r="F82" s="52" t="str">
        <f t="shared" si="11"/>
        <v/>
      </c>
      <c r="G82" s="5"/>
      <c r="H82" s="48" t="str">
        <f t="shared" si="14"/>
        <v/>
      </c>
      <c r="I82" s="63" t="str">
        <f t="shared" si="15"/>
        <v/>
      </c>
      <c r="J82" s="63" t="str">
        <f t="shared" si="15"/>
        <v/>
      </c>
      <c r="K82" s="48" t="str">
        <f t="shared" si="12"/>
        <v/>
      </c>
      <c r="L82" s="67" t="str">
        <f t="shared" si="13"/>
        <v/>
      </c>
      <c r="M82" s="48" t="str">
        <f t="shared" si="16"/>
        <v/>
      </c>
      <c r="N82" s="49">
        <v>74</v>
      </c>
      <c r="O82" s="28"/>
      <c r="P82" s="47" t="str">
        <f t="shared" si="17"/>
        <v/>
      </c>
      <c r="Q82" s="24" t="str">
        <f t="shared" si="18"/>
        <v/>
      </c>
      <c r="R82" s="24" t="str">
        <f>IF($L82="","",VLOOKUP(Q82,LISTAS!$F$5:$G$1006,2,0))</f>
        <v/>
      </c>
      <c r="S82" s="36" t="str">
        <f t="shared" si="19"/>
        <v/>
      </c>
      <c r="T82" s="25" t="str">
        <f t="shared" si="20"/>
        <v/>
      </c>
      <c r="U82" s="25" t="str">
        <f t="shared" si="21"/>
        <v/>
      </c>
    </row>
    <row r="83" spans="2:21" ht="16.5" x14ac:dyDescent="0.3">
      <c r="B83" s="51"/>
      <c r="C83" s="51" t="str">
        <f>IF(B83="","",VLOOKUP(B83,LISTAS!$F$5:$G$1006,2,0))</f>
        <v/>
      </c>
      <c r="D83" s="52"/>
      <c r="E83" s="52"/>
      <c r="F83" s="52" t="str">
        <f t="shared" si="11"/>
        <v/>
      </c>
      <c r="G83" s="5"/>
      <c r="H83" s="48" t="str">
        <f t="shared" si="14"/>
        <v/>
      </c>
      <c r="I83" s="63" t="str">
        <f t="shared" si="15"/>
        <v/>
      </c>
      <c r="J83" s="63" t="str">
        <f t="shared" si="15"/>
        <v/>
      </c>
      <c r="K83" s="48" t="str">
        <f t="shared" si="12"/>
        <v/>
      </c>
      <c r="L83" s="67" t="str">
        <f t="shared" si="13"/>
        <v/>
      </c>
      <c r="M83" s="48" t="str">
        <f t="shared" si="16"/>
        <v/>
      </c>
      <c r="N83" s="49">
        <v>75</v>
      </c>
      <c r="O83" s="28"/>
      <c r="P83" s="47" t="str">
        <f t="shared" si="17"/>
        <v/>
      </c>
      <c r="Q83" s="24" t="str">
        <f t="shared" si="18"/>
        <v/>
      </c>
      <c r="R83" s="24" t="str">
        <f>IF($L83="","",VLOOKUP(Q83,LISTAS!$F$5:$G$1006,2,0))</f>
        <v/>
      </c>
      <c r="S83" s="36" t="str">
        <f t="shared" si="19"/>
        <v/>
      </c>
      <c r="T83" s="25" t="str">
        <f t="shared" si="20"/>
        <v/>
      </c>
      <c r="U83" s="25" t="str">
        <f t="shared" si="21"/>
        <v/>
      </c>
    </row>
    <row r="84" spans="2:21" ht="16.5" x14ac:dyDescent="0.3">
      <c r="B84" s="51"/>
      <c r="C84" s="51" t="str">
        <f>IF(B84="","",VLOOKUP(B84,LISTAS!$F$5:$G$1006,2,0))</f>
        <v/>
      </c>
      <c r="D84" s="52"/>
      <c r="E84" s="52"/>
      <c r="F84" s="52" t="str">
        <f t="shared" si="11"/>
        <v/>
      </c>
      <c r="G84" s="5"/>
      <c r="H84" s="48" t="str">
        <f t="shared" si="14"/>
        <v/>
      </c>
      <c r="I84" s="63" t="str">
        <f t="shared" si="15"/>
        <v/>
      </c>
      <c r="J84" s="63" t="str">
        <f t="shared" si="15"/>
        <v/>
      </c>
      <c r="K84" s="48" t="str">
        <f t="shared" si="12"/>
        <v/>
      </c>
      <c r="L84" s="67" t="str">
        <f t="shared" si="13"/>
        <v/>
      </c>
      <c r="M84" s="48" t="str">
        <f t="shared" si="16"/>
        <v/>
      </c>
      <c r="N84" s="49">
        <v>76</v>
      </c>
      <c r="O84" s="28"/>
      <c r="P84" s="47" t="str">
        <f t="shared" si="17"/>
        <v/>
      </c>
      <c r="Q84" s="24" t="str">
        <f t="shared" si="18"/>
        <v/>
      </c>
      <c r="R84" s="24" t="str">
        <f>IF($L84="","",VLOOKUP(Q84,LISTAS!$F$5:$G$1006,2,0))</f>
        <v/>
      </c>
      <c r="S84" s="36" t="str">
        <f t="shared" si="19"/>
        <v/>
      </c>
      <c r="T84" s="25" t="str">
        <f t="shared" si="20"/>
        <v/>
      </c>
      <c r="U84" s="25" t="str">
        <f t="shared" si="21"/>
        <v/>
      </c>
    </row>
    <row r="85" spans="2:21" ht="16.5" x14ac:dyDescent="0.3">
      <c r="B85" s="51"/>
      <c r="C85" s="51" t="str">
        <f>IF(B85="","",VLOOKUP(B85,LISTAS!$F$5:$G$1006,2,0))</f>
        <v/>
      </c>
      <c r="D85" s="52"/>
      <c r="E85" s="52"/>
      <c r="F85" s="52" t="str">
        <f t="shared" si="11"/>
        <v/>
      </c>
      <c r="G85" s="5"/>
      <c r="H85" s="48" t="str">
        <f t="shared" si="14"/>
        <v/>
      </c>
      <c r="I85" s="63" t="str">
        <f t="shared" si="15"/>
        <v/>
      </c>
      <c r="J85" s="63" t="str">
        <f t="shared" si="15"/>
        <v/>
      </c>
      <c r="K85" s="48" t="str">
        <f t="shared" si="12"/>
        <v/>
      </c>
      <c r="L85" s="67" t="str">
        <f t="shared" si="13"/>
        <v/>
      </c>
      <c r="M85" s="48" t="str">
        <f t="shared" si="16"/>
        <v/>
      </c>
      <c r="N85" s="49">
        <v>77</v>
      </c>
      <c r="O85" s="28"/>
      <c r="P85" s="47" t="str">
        <f t="shared" si="17"/>
        <v/>
      </c>
      <c r="Q85" s="24" t="str">
        <f t="shared" si="18"/>
        <v/>
      </c>
      <c r="R85" s="24" t="str">
        <f>IF($L85="","",VLOOKUP(Q85,LISTAS!$F$5:$G$1006,2,0))</f>
        <v/>
      </c>
      <c r="S85" s="36" t="str">
        <f t="shared" si="19"/>
        <v/>
      </c>
      <c r="T85" s="25" t="str">
        <f t="shared" si="20"/>
        <v/>
      </c>
      <c r="U85" s="25" t="str">
        <f t="shared" si="21"/>
        <v/>
      </c>
    </row>
    <row r="86" spans="2:21" ht="16.5" x14ac:dyDescent="0.3">
      <c r="B86" s="51"/>
      <c r="C86" s="51" t="str">
        <f>IF(B86="","",VLOOKUP(B86,LISTAS!$F$5:$G$1006,2,0))</f>
        <v/>
      </c>
      <c r="D86" s="52"/>
      <c r="E86" s="52"/>
      <c r="F86" s="52" t="str">
        <f t="shared" si="11"/>
        <v/>
      </c>
      <c r="G86" s="5"/>
      <c r="H86" s="48" t="str">
        <f t="shared" si="14"/>
        <v/>
      </c>
      <c r="I86" s="63" t="str">
        <f t="shared" si="15"/>
        <v/>
      </c>
      <c r="J86" s="63" t="str">
        <f t="shared" si="15"/>
        <v/>
      </c>
      <c r="K86" s="48" t="str">
        <f t="shared" si="12"/>
        <v/>
      </c>
      <c r="L86" s="67" t="str">
        <f t="shared" si="13"/>
        <v/>
      </c>
      <c r="M86" s="48" t="str">
        <f t="shared" si="16"/>
        <v/>
      </c>
      <c r="N86" s="49">
        <v>78</v>
      </c>
      <c r="O86" s="28"/>
      <c r="P86" s="47" t="str">
        <f t="shared" si="17"/>
        <v/>
      </c>
      <c r="Q86" s="24" t="str">
        <f t="shared" si="18"/>
        <v/>
      </c>
      <c r="R86" s="24" t="str">
        <f>IF($L86="","",VLOOKUP(Q86,LISTAS!$F$5:$G$1006,2,0))</f>
        <v/>
      </c>
      <c r="S86" s="36" t="str">
        <f t="shared" si="19"/>
        <v/>
      </c>
      <c r="T86" s="25" t="str">
        <f t="shared" si="20"/>
        <v/>
      </c>
      <c r="U86" s="25" t="str">
        <f t="shared" si="21"/>
        <v/>
      </c>
    </row>
    <row r="87" spans="2:21" ht="16.5" x14ac:dyDescent="0.3">
      <c r="B87" s="51"/>
      <c r="C87" s="51" t="str">
        <f>IF(B87="","",VLOOKUP(B87,LISTAS!$F$5:$G$1006,2,0))</f>
        <v/>
      </c>
      <c r="D87" s="52"/>
      <c r="E87" s="52"/>
      <c r="F87" s="52" t="str">
        <f t="shared" si="11"/>
        <v/>
      </c>
      <c r="G87" s="5"/>
      <c r="H87" s="48" t="str">
        <f t="shared" si="14"/>
        <v/>
      </c>
      <c r="I87" s="63" t="str">
        <f t="shared" si="15"/>
        <v/>
      </c>
      <c r="J87" s="63" t="str">
        <f t="shared" si="15"/>
        <v/>
      </c>
      <c r="K87" s="48" t="str">
        <f t="shared" si="12"/>
        <v/>
      </c>
      <c r="L87" s="67" t="str">
        <f t="shared" si="13"/>
        <v/>
      </c>
      <c r="M87" s="48" t="str">
        <f t="shared" si="16"/>
        <v/>
      </c>
      <c r="N87" s="49">
        <v>79</v>
      </c>
      <c r="O87" s="28"/>
      <c r="P87" s="47" t="str">
        <f t="shared" si="17"/>
        <v/>
      </c>
      <c r="Q87" s="24" t="str">
        <f t="shared" si="18"/>
        <v/>
      </c>
      <c r="R87" s="24" t="str">
        <f>IF($L87="","",VLOOKUP(Q87,LISTAS!$F$5:$G$1006,2,0))</f>
        <v/>
      </c>
      <c r="S87" s="36" t="str">
        <f t="shared" si="19"/>
        <v/>
      </c>
      <c r="T87" s="25" t="str">
        <f t="shared" si="20"/>
        <v/>
      </c>
      <c r="U87" s="25" t="str">
        <f t="shared" si="21"/>
        <v/>
      </c>
    </row>
    <row r="88" spans="2:21" ht="16.5" x14ac:dyDescent="0.3">
      <c r="B88" s="51"/>
      <c r="C88" s="51" t="str">
        <f>IF(B88="","",VLOOKUP(B88,LISTAS!$F$5:$G$1006,2,0))</f>
        <v/>
      </c>
      <c r="D88" s="52"/>
      <c r="E88" s="52"/>
      <c r="F88" s="52" t="str">
        <f t="shared" si="11"/>
        <v/>
      </c>
      <c r="G88" s="5"/>
      <c r="H88" s="48" t="str">
        <f t="shared" si="14"/>
        <v/>
      </c>
      <c r="I88" s="63" t="str">
        <f t="shared" si="15"/>
        <v/>
      </c>
      <c r="J88" s="63" t="str">
        <f t="shared" si="15"/>
        <v/>
      </c>
      <c r="K88" s="48" t="str">
        <f t="shared" si="12"/>
        <v/>
      </c>
      <c r="L88" s="67" t="str">
        <f t="shared" si="13"/>
        <v/>
      </c>
      <c r="M88" s="48" t="str">
        <f t="shared" si="16"/>
        <v/>
      </c>
      <c r="N88" s="49">
        <v>80</v>
      </c>
      <c r="O88" s="28"/>
      <c r="P88" s="47" t="str">
        <f t="shared" si="17"/>
        <v/>
      </c>
      <c r="Q88" s="24" t="str">
        <f t="shared" si="18"/>
        <v/>
      </c>
      <c r="R88" s="24" t="str">
        <f>IF($L88="","",VLOOKUP(Q88,LISTAS!$F$5:$G$1006,2,0))</f>
        <v/>
      </c>
      <c r="S88" s="36" t="str">
        <f t="shared" si="19"/>
        <v/>
      </c>
      <c r="T88" s="25" t="str">
        <f t="shared" si="20"/>
        <v/>
      </c>
      <c r="U88" s="25" t="str">
        <f t="shared" si="21"/>
        <v/>
      </c>
    </row>
    <row r="89" spans="2:21" ht="16.5" x14ac:dyDescent="0.3">
      <c r="B89" s="51"/>
      <c r="C89" s="51" t="str">
        <f>IF(B89="","",VLOOKUP(B89,LISTAS!$F$5:$G$1006,2,0))</f>
        <v/>
      </c>
      <c r="D89" s="52"/>
      <c r="E89" s="52"/>
      <c r="F89" s="52" t="str">
        <f t="shared" si="11"/>
        <v/>
      </c>
      <c r="G89" s="5"/>
      <c r="H89" s="48" t="str">
        <f t="shared" si="14"/>
        <v/>
      </c>
      <c r="I89" s="63" t="str">
        <f t="shared" si="15"/>
        <v/>
      </c>
      <c r="J89" s="63" t="str">
        <f t="shared" si="15"/>
        <v/>
      </c>
      <c r="K89" s="48" t="str">
        <f t="shared" si="12"/>
        <v/>
      </c>
      <c r="L89" s="67" t="str">
        <f t="shared" si="13"/>
        <v/>
      </c>
      <c r="M89" s="48" t="str">
        <f t="shared" si="16"/>
        <v/>
      </c>
      <c r="N89" s="49">
        <v>81</v>
      </c>
      <c r="O89" s="28"/>
      <c r="P89" s="47" t="str">
        <f t="shared" si="17"/>
        <v/>
      </c>
      <c r="Q89" s="24" t="str">
        <f t="shared" si="18"/>
        <v/>
      </c>
      <c r="R89" s="24" t="str">
        <f>IF($L89="","",VLOOKUP(Q89,LISTAS!$F$5:$G$1006,2,0))</f>
        <v/>
      </c>
      <c r="S89" s="36" t="str">
        <f t="shared" si="19"/>
        <v/>
      </c>
      <c r="T89" s="25" t="str">
        <f t="shared" si="20"/>
        <v/>
      </c>
      <c r="U89" s="25" t="str">
        <f t="shared" si="21"/>
        <v/>
      </c>
    </row>
    <row r="90" spans="2:21" ht="16.5" x14ac:dyDescent="0.3">
      <c r="B90" s="51"/>
      <c r="C90" s="51" t="str">
        <f>IF(B90="","",VLOOKUP(B90,LISTAS!$F$5:$G$1006,2,0))</f>
        <v/>
      </c>
      <c r="D90" s="52"/>
      <c r="E90" s="52"/>
      <c r="F90" s="52" t="str">
        <f t="shared" si="11"/>
        <v/>
      </c>
      <c r="G90" s="5"/>
      <c r="H90" s="48" t="str">
        <f t="shared" si="14"/>
        <v/>
      </c>
      <c r="I90" s="63" t="str">
        <f t="shared" si="15"/>
        <v/>
      </c>
      <c r="J90" s="63" t="str">
        <f t="shared" si="15"/>
        <v/>
      </c>
      <c r="K90" s="48" t="str">
        <f t="shared" si="12"/>
        <v/>
      </c>
      <c r="L90" s="67" t="str">
        <f t="shared" si="13"/>
        <v/>
      </c>
      <c r="M90" s="48" t="str">
        <f t="shared" si="16"/>
        <v/>
      </c>
      <c r="N90" s="49">
        <v>82</v>
      </c>
      <c r="O90" s="28"/>
      <c r="P90" s="47" t="str">
        <f t="shared" si="17"/>
        <v/>
      </c>
      <c r="Q90" s="24" t="str">
        <f t="shared" si="18"/>
        <v/>
      </c>
      <c r="R90" s="24" t="str">
        <f>IF($L90="","",VLOOKUP(Q90,LISTAS!$F$5:$G$1006,2,0))</f>
        <v/>
      </c>
      <c r="S90" s="36" t="str">
        <f t="shared" si="19"/>
        <v/>
      </c>
      <c r="T90" s="25" t="str">
        <f t="shared" si="20"/>
        <v/>
      </c>
      <c r="U90" s="25" t="str">
        <f t="shared" si="21"/>
        <v/>
      </c>
    </row>
    <row r="91" spans="2:21" ht="16.5" x14ac:dyDescent="0.3">
      <c r="B91" s="51"/>
      <c r="C91" s="51" t="str">
        <f>IF(B91="","",VLOOKUP(B91,LISTAS!$F$5:$G$1006,2,0))</f>
        <v/>
      </c>
      <c r="D91" s="52"/>
      <c r="E91" s="52"/>
      <c r="F91" s="52" t="str">
        <f t="shared" si="11"/>
        <v/>
      </c>
      <c r="G91" s="5"/>
      <c r="H91" s="48" t="str">
        <f t="shared" si="14"/>
        <v/>
      </c>
      <c r="I91" s="63" t="str">
        <f t="shared" si="15"/>
        <v/>
      </c>
      <c r="J91" s="63" t="str">
        <f t="shared" si="15"/>
        <v/>
      </c>
      <c r="K91" s="48" t="str">
        <f t="shared" si="12"/>
        <v/>
      </c>
      <c r="L91" s="67" t="str">
        <f t="shared" si="13"/>
        <v/>
      </c>
      <c r="M91" s="48" t="str">
        <f t="shared" si="16"/>
        <v/>
      </c>
      <c r="N91" s="49">
        <v>83</v>
      </c>
      <c r="O91" s="28"/>
      <c r="P91" s="47" t="str">
        <f t="shared" si="17"/>
        <v/>
      </c>
      <c r="Q91" s="24" t="str">
        <f t="shared" si="18"/>
        <v/>
      </c>
      <c r="R91" s="24" t="str">
        <f>IF($L91="","",VLOOKUP(Q91,LISTAS!$F$5:$G$1006,2,0))</f>
        <v/>
      </c>
      <c r="S91" s="36" t="str">
        <f t="shared" si="19"/>
        <v/>
      </c>
      <c r="T91" s="25" t="str">
        <f t="shared" si="20"/>
        <v/>
      </c>
      <c r="U91" s="25" t="str">
        <f t="shared" si="21"/>
        <v/>
      </c>
    </row>
    <row r="92" spans="2:21" ht="16.5" x14ac:dyDescent="0.3">
      <c r="B92" s="51"/>
      <c r="C92" s="51" t="str">
        <f>IF(B92="","",VLOOKUP(B92,LISTAS!$F$5:$G$1006,2,0))</f>
        <v/>
      </c>
      <c r="D92" s="52"/>
      <c r="E92" s="52"/>
      <c r="F92" s="52" t="str">
        <f t="shared" si="11"/>
        <v/>
      </c>
      <c r="G92" s="5"/>
      <c r="H92" s="48" t="str">
        <f t="shared" si="14"/>
        <v/>
      </c>
      <c r="I92" s="63" t="str">
        <f t="shared" si="15"/>
        <v/>
      </c>
      <c r="J92" s="63" t="str">
        <f t="shared" si="15"/>
        <v/>
      </c>
      <c r="K92" s="48" t="str">
        <f t="shared" si="12"/>
        <v/>
      </c>
      <c r="L92" s="67" t="str">
        <f t="shared" si="13"/>
        <v/>
      </c>
      <c r="M92" s="48" t="str">
        <f t="shared" si="16"/>
        <v/>
      </c>
      <c r="N92" s="49">
        <v>84</v>
      </c>
      <c r="O92" s="28"/>
      <c r="P92" s="47" t="str">
        <f t="shared" si="17"/>
        <v/>
      </c>
      <c r="Q92" s="24" t="str">
        <f t="shared" si="18"/>
        <v/>
      </c>
      <c r="R92" s="24" t="str">
        <f>IF($L92="","",VLOOKUP(Q92,LISTAS!$F$5:$G$1006,2,0))</f>
        <v/>
      </c>
      <c r="S92" s="36" t="str">
        <f t="shared" si="19"/>
        <v/>
      </c>
      <c r="T92" s="25" t="str">
        <f t="shared" si="20"/>
        <v/>
      </c>
      <c r="U92" s="25" t="str">
        <f t="shared" si="21"/>
        <v/>
      </c>
    </row>
    <row r="93" spans="2:21" ht="16.5" x14ac:dyDescent="0.3">
      <c r="B93" s="51"/>
      <c r="C93" s="51" t="str">
        <f>IF(B93="","",VLOOKUP(B93,LISTAS!$F$5:$G$1006,2,0))</f>
        <v/>
      </c>
      <c r="D93" s="52"/>
      <c r="E93" s="52"/>
      <c r="F93" s="52" t="str">
        <f t="shared" si="11"/>
        <v/>
      </c>
      <c r="G93" s="5"/>
      <c r="H93" s="48" t="str">
        <f t="shared" si="14"/>
        <v/>
      </c>
      <c r="I93" s="63" t="str">
        <f t="shared" si="15"/>
        <v/>
      </c>
      <c r="J93" s="63" t="str">
        <f t="shared" si="15"/>
        <v/>
      </c>
      <c r="K93" s="48" t="str">
        <f t="shared" si="12"/>
        <v/>
      </c>
      <c r="L93" s="67" t="str">
        <f t="shared" si="13"/>
        <v/>
      </c>
      <c r="M93" s="48" t="str">
        <f t="shared" si="16"/>
        <v/>
      </c>
      <c r="N93" s="49">
        <v>85</v>
      </c>
      <c r="O93" s="28"/>
      <c r="P93" s="47" t="str">
        <f t="shared" si="17"/>
        <v/>
      </c>
      <c r="Q93" s="24" t="str">
        <f t="shared" si="18"/>
        <v/>
      </c>
      <c r="R93" s="24" t="str">
        <f>IF($L93="","",VLOOKUP(Q93,LISTAS!$F$5:$G$1006,2,0))</f>
        <v/>
      </c>
      <c r="S93" s="36" t="str">
        <f t="shared" si="19"/>
        <v/>
      </c>
      <c r="T93" s="25" t="str">
        <f t="shared" si="20"/>
        <v/>
      </c>
      <c r="U93" s="25" t="str">
        <f t="shared" si="21"/>
        <v/>
      </c>
    </row>
    <row r="94" spans="2:21" ht="16.5" x14ac:dyDescent="0.3">
      <c r="B94" s="51"/>
      <c r="C94" s="51" t="str">
        <f>IF(B94="","",VLOOKUP(B94,LISTAS!$F$5:$G$1006,2,0))</f>
        <v/>
      </c>
      <c r="D94" s="52"/>
      <c r="E94" s="52"/>
      <c r="F94" s="52" t="str">
        <f t="shared" si="11"/>
        <v/>
      </c>
      <c r="G94" s="5"/>
      <c r="H94" s="48" t="str">
        <f t="shared" si="14"/>
        <v/>
      </c>
      <c r="I94" s="63" t="str">
        <f t="shared" si="15"/>
        <v/>
      </c>
      <c r="J94" s="63" t="str">
        <f t="shared" si="15"/>
        <v/>
      </c>
      <c r="K94" s="48" t="str">
        <f t="shared" si="12"/>
        <v/>
      </c>
      <c r="L94" s="67" t="str">
        <f t="shared" si="13"/>
        <v/>
      </c>
      <c r="M94" s="48" t="str">
        <f t="shared" si="16"/>
        <v/>
      </c>
      <c r="N94" s="49">
        <v>86</v>
      </c>
      <c r="O94" s="28"/>
      <c r="P94" s="47" t="str">
        <f t="shared" si="17"/>
        <v/>
      </c>
      <c r="Q94" s="24" t="str">
        <f t="shared" si="18"/>
        <v/>
      </c>
      <c r="R94" s="24" t="str">
        <f>IF($L94="","",VLOOKUP(Q94,LISTAS!$F$5:$G$1006,2,0))</f>
        <v/>
      </c>
      <c r="S94" s="36" t="str">
        <f t="shared" si="19"/>
        <v/>
      </c>
      <c r="T94" s="25" t="str">
        <f t="shared" si="20"/>
        <v/>
      </c>
      <c r="U94" s="25" t="str">
        <f t="shared" si="21"/>
        <v/>
      </c>
    </row>
    <row r="95" spans="2:21" ht="16.5" x14ac:dyDescent="0.3">
      <c r="B95" s="51"/>
      <c r="C95" s="51" t="str">
        <f>IF(B95="","",VLOOKUP(B95,LISTAS!$F$5:$G$1006,2,0))</f>
        <v/>
      </c>
      <c r="D95" s="52"/>
      <c r="E95" s="52"/>
      <c r="F95" s="52" t="str">
        <f t="shared" si="11"/>
        <v/>
      </c>
      <c r="G95" s="5"/>
      <c r="H95" s="48" t="str">
        <f t="shared" si="14"/>
        <v/>
      </c>
      <c r="I95" s="63" t="str">
        <f t="shared" si="15"/>
        <v/>
      </c>
      <c r="J95" s="63" t="str">
        <f t="shared" si="15"/>
        <v/>
      </c>
      <c r="K95" s="48" t="str">
        <f t="shared" si="12"/>
        <v/>
      </c>
      <c r="L95" s="67" t="str">
        <f t="shared" si="13"/>
        <v/>
      </c>
      <c r="M95" s="48" t="str">
        <f t="shared" si="16"/>
        <v/>
      </c>
      <c r="N95" s="49">
        <v>87</v>
      </c>
      <c r="O95" s="28"/>
      <c r="P95" s="47" t="str">
        <f t="shared" si="17"/>
        <v/>
      </c>
      <c r="Q95" s="24" t="str">
        <f t="shared" si="18"/>
        <v/>
      </c>
      <c r="R95" s="24" t="str">
        <f>IF($L95="","",VLOOKUP(Q95,LISTAS!$F$5:$G$1006,2,0))</f>
        <v/>
      </c>
      <c r="S95" s="36" t="str">
        <f t="shared" si="19"/>
        <v/>
      </c>
      <c r="T95" s="25" t="str">
        <f t="shared" si="20"/>
        <v/>
      </c>
      <c r="U95" s="25" t="str">
        <f t="shared" si="21"/>
        <v/>
      </c>
    </row>
    <row r="96" spans="2:21" ht="16.5" x14ac:dyDescent="0.3">
      <c r="B96" s="51"/>
      <c r="C96" s="51" t="str">
        <f>IF(B96="","",VLOOKUP(B96,LISTAS!$F$5:$G$1006,2,0))</f>
        <v/>
      </c>
      <c r="D96" s="52"/>
      <c r="E96" s="52"/>
      <c r="F96" s="52" t="str">
        <f t="shared" si="11"/>
        <v/>
      </c>
      <c r="G96" s="5"/>
      <c r="H96" s="48" t="str">
        <f t="shared" si="14"/>
        <v/>
      </c>
      <c r="I96" s="63" t="str">
        <f t="shared" si="15"/>
        <v/>
      </c>
      <c r="J96" s="63" t="str">
        <f t="shared" si="15"/>
        <v/>
      </c>
      <c r="K96" s="48" t="str">
        <f t="shared" si="12"/>
        <v/>
      </c>
      <c r="L96" s="67" t="str">
        <f t="shared" si="13"/>
        <v/>
      </c>
      <c r="M96" s="48" t="str">
        <f t="shared" si="16"/>
        <v/>
      </c>
      <c r="N96" s="49">
        <v>88</v>
      </c>
      <c r="O96" s="28"/>
      <c r="P96" s="47" t="str">
        <f t="shared" si="17"/>
        <v/>
      </c>
      <c r="Q96" s="24" t="str">
        <f t="shared" si="18"/>
        <v/>
      </c>
      <c r="R96" s="24" t="str">
        <f>IF($L96="","",VLOOKUP(Q96,LISTAS!$F$5:$G$1006,2,0))</f>
        <v/>
      </c>
      <c r="S96" s="36" t="str">
        <f t="shared" si="19"/>
        <v/>
      </c>
      <c r="T96" s="25" t="str">
        <f t="shared" si="20"/>
        <v/>
      </c>
      <c r="U96" s="25" t="str">
        <f t="shared" si="21"/>
        <v/>
      </c>
    </row>
    <row r="97" spans="1:21" ht="16.5" x14ac:dyDescent="0.3">
      <c r="B97" s="51"/>
      <c r="C97" s="51" t="str">
        <f>IF(B97="","",VLOOKUP(B97,LISTAS!$F$5:$G$1006,2,0))</f>
        <v/>
      </c>
      <c r="D97" s="52"/>
      <c r="E97" s="52"/>
      <c r="F97" s="52" t="str">
        <f t="shared" si="11"/>
        <v/>
      </c>
      <c r="G97" s="5"/>
      <c r="H97" s="48" t="str">
        <f t="shared" si="14"/>
        <v/>
      </c>
      <c r="I97" s="63" t="str">
        <f t="shared" si="15"/>
        <v/>
      </c>
      <c r="J97" s="63" t="str">
        <f t="shared" si="15"/>
        <v/>
      </c>
      <c r="K97" s="48" t="str">
        <f t="shared" si="12"/>
        <v/>
      </c>
      <c r="L97" s="67" t="str">
        <f t="shared" si="13"/>
        <v/>
      </c>
      <c r="M97" s="48" t="str">
        <f t="shared" si="16"/>
        <v/>
      </c>
      <c r="N97" s="49">
        <v>89</v>
      </c>
      <c r="O97" s="28"/>
      <c r="P97" s="47" t="str">
        <f t="shared" si="17"/>
        <v/>
      </c>
      <c r="Q97" s="24" t="str">
        <f t="shared" si="18"/>
        <v/>
      </c>
      <c r="R97" s="24" t="str">
        <f>IF($L97="","",VLOOKUP(Q97,LISTAS!$F$5:$G$1006,2,0))</f>
        <v/>
      </c>
      <c r="S97" s="36" t="str">
        <f t="shared" si="19"/>
        <v/>
      </c>
      <c r="T97" s="25" t="str">
        <f t="shared" si="20"/>
        <v/>
      </c>
      <c r="U97" s="25" t="str">
        <f t="shared" si="21"/>
        <v/>
      </c>
    </row>
    <row r="98" spans="1:21" ht="16.5" x14ac:dyDescent="0.3">
      <c r="B98" s="51"/>
      <c r="C98" s="51" t="str">
        <f>IF(B98="","",VLOOKUP(B98,LISTAS!$F$5:$G$1006,2,0))</f>
        <v/>
      </c>
      <c r="D98" s="52"/>
      <c r="E98" s="52"/>
      <c r="F98" s="52" t="str">
        <f t="shared" si="11"/>
        <v/>
      </c>
      <c r="G98" s="5"/>
      <c r="H98" s="48" t="str">
        <f t="shared" si="14"/>
        <v/>
      </c>
      <c r="I98" s="63" t="str">
        <f t="shared" si="15"/>
        <v/>
      </c>
      <c r="J98" s="63" t="str">
        <f t="shared" si="15"/>
        <v/>
      </c>
      <c r="K98" s="48" t="str">
        <f t="shared" si="12"/>
        <v/>
      </c>
      <c r="L98" s="67" t="str">
        <f t="shared" si="13"/>
        <v/>
      </c>
      <c r="M98" s="48" t="str">
        <f t="shared" si="16"/>
        <v/>
      </c>
      <c r="N98" s="49">
        <v>90</v>
      </c>
      <c r="O98" s="28"/>
      <c r="P98" s="47" t="str">
        <f t="shared" si="17"/>
        <v/>
      </c>
      <c r="Q98" s="24" t="str">
        <f t="shared" si="18"/>
        <v/>
      </c>
      <c r="R98" s="24" t="str">
        <f>IF($L98="","",VLOOKUP(Q98,LISTAS!$F$5:$G$1006,2,0))</f>
        <v/>
      </c>
      <c r="S98" s="36" t="str">
        <f t="shared" si="19"/>
        <v/>
      </c>
      <c r="T98" s="25" t="str">
        <f t="shared" si="20"/>
        <v/>
      </c>
      <c r="U98" s="25" t="str">
        <f t="shared" si="21"/>
        <v/>
      </c>
    </row>
    <row r="99" spans="1:21" ht="16.5" x14ac:dyDescent="0.3">
      <c r="B99" s="51"/>
      <c r="C99" s="51" t="str">
        <f>IF(B99="","",VLOOKUP(B99,LISTAS!$F$5:$G$1006,2,0))</f>
        <v/>
      </c>
      <c r="D99" s="52"/>
      <c r="E99" s="52"/>
      <c r="F99" s="52" t="str">
        <f t="shared" si="11"/>
        <v/>
      </c>
      <c r="G99" s="5"/>
      <c r="H99" s="48" t="str">
        <f t="shared" si="14"/>
        <v/>
      </c>
      <c r="I99" s="63" t="str">
        <f t="shared" si="15"/>
        <v/>
      </c>
      <c r="J99" s="63" t="str">
        <f t="shared" si="15"/>
        <v/>
      </c>
      <c r="K99" s="48" t="str">
        <f t="shared" si="12"/>
        <v/>
      </c>
      <c r="L99" s="67" t="str">
        <f t="shared" si="13"/>
        <v/>
      </c>
      <c r="M99" s="48" t="str">
        <f t="shared" si="16"/>
        <v/>
      </c>
      <c r="N99" s="49">
        <v>91</v>
      </c>
      <c r="O99" s="28"/>
      <c r="P99" s="47" t="str">
        <f t="shared" si="17"/>
        <v/>
      </c>
      <c r="Q99" s="24" t="str">
        <f t="shared" si="18"/>
        <v/>
      </c>
      <c r="R99" s="24" t="str">
        <f>IF($L99="","",VLOOKUP(Q99,LISTAS!$F$5:$G$1006,2,0))</f>
        <v/>
      </c>
      <c r="S99" s="36" t="str">
        <f t="shared" si="19"/>
        <v/>
      </c>
      <c r="T99" s="25" t="str">
        <f t="shared" si="20"/>
        <v/>
      </c>
      <c r="U99" s="25" t="str">
        <f t="shared" si="21"/>
        <v/>
      </c>
    </row>
    <row r="100" spans="1:21" ht="16.5" x14ac:dyDescent="0.3">
      <c r="B100" s="51"/>
      <c r="C100" s="51" t="str">
        <f>IF(B100="","",VLOOKUP(B100,LISTAS!$F$5:$G$1006,2,0))</f>
        <v/>
      </c>
      <c r="D100" s="52"/>
      <c r="E100" s="52"/>
      <c r="F100" s="52" t="str">
        <f t="shared" si="11"/>
        <v/>
      </c>
      <c r="G100" s="5"/>
      <c r="H100" s="48" t="str">
        <f t="shared" si="14"/>
        <v/>
      </c>
      <c r="I100" s="63" t="str">
        <f t="shared" si="15"/>
        <v/>
      </c>
      <c r="J100" s="63" t="str">
        <f t="shared" si="15"/>
        <v/>
      </c>
      <c r="K100" s="48" t="str">
        <f t="shared" si="12"/>
        <v/>
      </c>
      <c r="L100" s="67" t="str">
        <f t="shared" si="13"/>
        <v/>
      </c>
      <c r="M100" s="48" t="str">
        <f t="shared" si="16"/>
        <v/>
      </c>
      <c r="N100" s="49">
        <v>92</v>
      </c>
      <c r="O100" s="28"/>
      <c r="P100" s="47" t="str">
        <f t="shared" si="17"/>
        <v/>
      </c>
      <c r="Q100" s="24" t="str">
        <f t="shared" si="18"/>
        <v/>
      </c>
      <c r="R100" s="24" t="str">
        <f>IF($L100="","",VLOOKUP(Q100,LISTAS!$F$5:$G$1006,2,0))</f>
        <v/>
      </c>
      <c r="S100" s="36" t="str">
        <f t="shared" si="19"/>
        <v/>
      </c>
      <c r="T100" s="25" t="str">
        <f t="shared" si="20"/>
        <v/>
      </c>
      <c r="U100" s="25" t="str">
        <f t="shared" si="21"/>
        <v/>
      </c>
    </row>
    <row r="101" spans="1:21" ht="16.5" x14ac:dyDescent="0.3">
      <c r="B101" s="51"/>
      <c r="C101" s="51" t="str">
        <f>IF(B101="","",VLOOKUP(B101,LISTAS!$F$5:$G$1006,2,0))</f>
        <v/>
      </c>
      <c r="D101" s="52"/>
      <c r="E101" s="52"/>
      <c r="F101" s="52" t="str">
        <f t="shared" si="11"/>
        <v/>
      </c>
      <c r="G101" s="5"/>
      <c r="H101" s="48" t="str">
        <f t="shared" si="14"/>
        <v/>
      </c>
      <c r="I101" s="63" t="str">
        <f t="shared" si="15"/>
        <v/>
      </c>
      <c r="J101" s="63" t="str">
        <f t="shared" si="15"/>
        <v/>
      </c>
      <c r="K101" s="48" t="str">
        <f t="shared" si="12"/>
        <v/>
      </c>
      <c r="L101" s="67" t="str">
        <f t="shared" si="13"/>
        <v/>
      </c>
      <c r="M101" s="48" t="str">
        <f t="shared" si="16"/>
        <v/>
      </c>
      <c r="N101" s="49">
        <v>93</v>
      </c>
      <c r="O101" s="28"/>
      <c r="P101" s="47" t="str">
        <f t="shared" si="17"/>
        <v/>
      </c>
      <c r="Q101" s="24" t="str">
        <f t="shared" si="18"/>
        <v/>
      </c>
      <c r="R101" s="24" t="str">
        <f>IF($L101="","",VLOOKUP(Q101,LISTAS!$F$5:$G$1006,2,0))</f>
        <v/>
      </c>
      <c r="S101" s="36" t="str">
        <f t="shared" si="19"/>
        <v/>
      </c>
      <c r="T101" s="25" t="str">
        <f t="shared" si="20"/>
        <v/>
      </c>
      <c r="U101" s="25" t="str">
        <f t="shared" si="21"/>
        <v/>
      </c>
    </row>
    <row r="102" spans="1:21" ht="16.5" x14ac:dyDescent="0.3">
      <c r="B102" s="51"/>
      <c r="C102" s="51" t="str">
        <f>IF(B102="","",VLOOKUP(B102,LISTAS!$F$5:$G$1006,2,0))</f>
        <v/>
      </c>
      <c r="D102" s="52"/>
      <c r="E102" s="52"/>
      <c r="F102" s="52" t="str">
        <f t="shared" si="11"/>
        <v/>
      </c>
      <c r="G102" s="5"/>
      <c r="H102" s="48" t="str">
        <f t="shared" si="14"/>
        <v/>
      </c>
      <c r="I102" s="63" t="str">
        <f t="shared" si="15"/>
        <v/>
      </c>
      <c r="J102" s="63" t="str">
        <f t="shared" si="15"/>
        <v/>
      </c>
      <c r="K102" s="48" t="str">
        <f t="shared" si="12"/>
        <v/>
      </c>
      <c r="L102" s="67" t="str">
        <f t="shared" si="13"/>
        <v/>
      </c>
      <c r="M102" s="48" t="str">
        <f t="shared" si="16"/>
        <v/>
      </c>
      <c r="N102" s="49">
        <v>94</v>
      </c>
      <c r="O102" s="28"/>
      <c r="P102" s="47" t="str">
        <f t="shared" si="17"/>
        <v/>
      </c>
      <c r="Q102" s="24" t="str">
        <f t="shared" si="18"/>
        <v/>
      </c>
      <c r="R102" s="24" t="str">
        <f>IF($L102="","",VLOOKUP(Q102,LISTAS!$F$5:$G$1006,2,0))</f>
        <v/>
      </c>
      <c r="S102" s="36" t="str">
        <f t="shared" si="19"/>
        <v/>
      </c>
      <c r="T102" s="25" t="str">
        <f t="shared" si="20"/>
        <v/>
      </c>
      <c r="U102" s="25" t="str">
        <f t="shared" si="21"/>
        <v/>
      </c>
    </row>
    <row r="103" spans="1:21" ht="16.5" x14ac:dyDescent="0.3">
      <c r="B103" s="51"/>
      <c r="C103" s="51" t="str">
        <f>IF(B103="","",VLOOKUP(B103,LISTAS!$F$5:$G$1006,2,0))</f>
        <v/>
      </c>
      <c r="D103" s="52"/>
      <c r="E103" s="52"/>
      <c r="F103" s="52" t="str">
        <f t="shared" si="11"/>
        <v/>
      </c>
      <c r="G103" s="5"/>
      <c r="H103" s="48" t="str">
        <f t="shared" si="14"/>
        <v/>
      </c>
      <c r="I103" s="63" t="str">
        <f t="shared" si="15"/>
        <v/>
      </c>
      <c r="J103" s="63" t="str">
        <f t="shared" si="15"/>
        <v/>
      </c>
      <c r="K103" s="48" t="str">
        <f t="shared" si="12"/>
        <v/>
      </c>
      <c r="L103" s="67" t="str">
        <f t="shared" si="13"/>
        <v/>
      </c>
      <c r="M103" s="48" t="str">
        <f t="shared" si="16"/>
        <v/>
      </c>
      <c r="N103" s="49">
        <v>95</v>
      </c>
      <c r="O103" s="28"/>
      <c r="P103" s="47" t="str">
        <f t="shared" si="17"/>
        <v/>
      </c>
      <c r="Q103" s="24" t="str">
        <f t="shared" si="18"/>
        <v/>
      </c>
      <c r="R103" s="24" t="str">
        <f>IF($L103="","",VLOOKUP(Q103,LISTAS!$F$5:$G$1006,2,0))</f>
        <v/>
      </c>
      <c r="S103" s="36" t="str">
        <f t="shared" si="19"/>
        <v/>
      </c>
      <c r="T103" s="25" t="str">
        <f t="shared" si="20"/>
        <v/>
      </c>
      <c r="U103" s="25" t="str">
        <f t="shared" si="21"/>
        <v/>
      </c>
    </row>
    <row r="104" spans="1:21" ht="16.5" x14ac:dyDescent="0.3">
      <c r="B104" s="51"/>
      <c r="C104" s="51" t="str">
        <f>IF(B104="","",VLOOKUP(B104,LISTAS!$F$5:$G$1006,2,0))</f>
        <v/>
      </c>
      <c r="D104" s="52"/>
      <c r="E104" s="52"/>
      <c r="F104" s="52" t="str">
        <f t="shared" si="11"/>
        <v/>
      </c>
      <c r="G104" s="5"/>
      <c r="H104" s="48" t="str">
        <f t="shared" si="14"/>
        <v/>
      </c>
      <c r="I104" s="63" t="str">
        <f t="shared" si="15"/>
        <v/>
      </c>
      <c r="J104" s="63" t="str">
        <f t="shared" si="15"/>
        <v/>
      </c>
      <c r="K104" s="48" t="str">
        <f t="shared" si="12"/>
        <v/>
      </c>
      <c r="L104" s="67" t="str">
        <f t="shared" si="13"/>
        <v/>
      </c>
      <c r="M104" s="48" t="str">
        <f t="shared" si="16"/>
        <v/>
      </c>
      <c r="N104" s="49">
        <v>96</v>
      </c>
      <c r="O104" s="28"/>
      <c r="P104" s="47" t="str">
        <f t="shared" si="17"/>
        <v/>
      </c>
      <c r="Q104" s="24" t="str">
        <f t="shared" si="18"/>
        <v/>
      </c>
      <c r="R104" s="24" t="str">
        <f>IF($L104="","",VLOOKUP(Q104,LISTAS!$F$5:$G$1006,2,0))</f>
        <v/>
      </c>
      <c r="S104" s="36" t="str">
        <f t="shared" si="19"/>
        <v/>
      </c>
      <c r="T104" s="25" t="str">
        <f t="shared" si="20"/>
        <v/>
      </c>
      <c r="U104" s="25" t="str">
        <f t="shared" si="21"/>
        <v/>
      </c>
    </row>
    <row r="105" spans="1:21" ht="16.5" x14ac:dyDescent="0.3">
      <c r="B105" s="51"/>
      <c r="C105" s="51" t="str">
        <f>IF(B105="","",VLOOKUP(B105,LISTAS!$F$5:$G$1006,2,0))</f>
        <v/>
      </c>
      <c r="D105" s="52"/>
      <c r="E105" s="52"/>
      <c r="F105" s="52" t="str">
        <f t="shared" si="11"/>
        <v/>
      </c>
      <c r="G105" s="5"/>
      <c r="H105" s="48" t="str">
        <f t="shared" si="14"/>
        <v/>
      </c>
      <c r="I105" s="63" t="str">
        <f t="shared" si="15"/>
        <v/>
      </c>
      <c r="J105" s="63" t="str">
        <f t="shared" si="15"/>
        <v/>
      </c>
      <c r="K105" s="48" t="str">
        <f t="shared" si="12"/>
        <v/>
      </c>
      <c r="L105" s="67" t="str">
        <f t="shared" si="13"/>
        <v/>
      </c>
      <c r="M105" s="48" t="str">
        <f t="shared" si="16"/>
        <v/>
      </c>
      <c r="N105" s="49">
        <v>97</v>
      </c>
      <c r="O105" s="28"/>
      <c r="P105" s="47" t="str">
        <f t="shared" si="17"/>
        <v/>
      </c>
      <c r="Q105" s="24" t="str">
        <f t="shared" si="18"/>
        <v/>
      </c>
      <c r="R105" s="24" t="str">
        <f>IF($L105="","",VLOOKUP(Q105,LISTAS!$F$5:$G$1006,2,0))</f>
        <v/>
      </c>
      <c r="S105" s="36" t="str">
        <f t="shared" si="19"/>
        <v/>
      </c>
      <c r="T105" s="25" t="str">
        <f t="shared" si="20"/>
        <v/>
      </c>
      <c r="U105" s="25" t="str">
        <f t="shared" si="21"/>
        <v/>
      </c>
    </row>
    <row r="106" spans="1:21" ht="16.5" x14ac:dyDescent="0.3">
      <c r="B106" s="51"/>
      <c r="C106" s="51" t="str">
        <f>IF(B106="","",VLOOKUP(B106,LISTAS!$F$5:$G$1006,2,0))</f>
        <v/>
      </c>
      <c r="D106" s="52"/>
      <c r="E106" s="52"/>
      <c r="F106" s="52" t="str">
        <f t="shared" si="11"/>
        <v/>
      </c>
      <c r="G106" s="5"/>
      <c r="H106" s="48" t="str">
        <f t="shared" si="14"/>
        <v/>
      </c>
      <c r="I106" s="63" t="str">
        <f t="shared" si="15"/>
        <v/>
      </c>
      <c r="J106" s="63" t="str">
        <f t="shared" si="15"/>
        <v/>
      </c>
      <c r="K106" s="48" t="str">
        <f t="shared" si="12"/>
        <v/>
      </c>
      <c r="L106" s="67" t="str">
        <f t="shared" si="13"/>
        <v/>
      </c>
      <c r="M106" s="48" t="str">
        <f t="shared" si="16"/>
        <v/>
      </c>
      <c r="N106" s="49">
        <v>98</v>
      </c>
      <c r="O106" s="28"/>
      <c r="P106" s="47" t="str">
        <f t="shared" si="17"/>
        <v/>
      </c>
      <c r="Q106" s="24" t="str">
        <f t="shared" si="18"/>
        <v/>
      </c>
      <c r="R106" s="24" t="str">
        <f>IF($L106="","",VLOOKUP(Q106,LISTAS!$F$5:$G$1006,2,0))</f>
        <v/>
      </c>
      <c r="S106" s="36" t="str">
        <f t="shared" si="19"/>
        <v/>
      </c>
      <c r="T106" s="25" t="str">
        <f t="shared" si="20"/>
        <v/>
      </c>
      <c r="U106" s="25" t="str">
        <f t="shared" si="21"/>
        <v/>
      </c>
    </row>
    <row r="107" spans="1:21" ht="16.5" x14ac:dyDescent="0.3">
      <c r="B107" s="51"/>
      <c r="C107" s="51" t="str">
        <f>IF(B107="","",VLOOKUP(B107,LISTAS!$F$5:$G$1006,2,0))</f>
        <v/>
      </c>
      <c r="D107" s="52"/>
      <c r="E107" s="52"/>
      <c r="F107" s="52" t="str">
        <f t="shared" si="11"/>
        <v/>
      </c>
      <c r="G107" s="5"/>
      <c r="H107" s="48" t="str">
        <f t="shared" si="14"/>
        <v/>
      </c>
      <c r="I107" s="63" t="str">
        <f t="shared" si="15"/>
        <v/>
      </c>
      <c r="J107" s="63" t="str">
        <f t="shared" si="15"/>
        <v/>
      </c>
      <c r="K107" s="48" t="str">
        <f t="shared" si="12"/>
        <v/>
      </c>
      <c r="L107" s="67" t="str">
        <f t="shared" si="13"/>
        <v/>
      </c>
      <c r="M107" s="48" t="str">
        <f t="shared" si="16"/>
        <v/>
      </c>
      <c r="N107" s="49">
        <v>99</v>
      </c>
      <c r="O107" s="28"/>
      <c r="P107" s="47" t="str">
        <f t="shared" si="17"/>
        <v/>
      </c>
      <c r="Q107" s="24" t="str">
        <f t="shared" si="18"/>
        <v/>
      </c>
      <c r="R107" s="24" t="str">
        <f>IF($L107="","",VLOOKUP(Q107,LISTAS!$F$5:$G$1006,2,0))</f>
        <v/>
      </c>
      <c r="S107" s="36" t="str">
        <f t="shared" si="19"/>
        <v/>
      </c>
      <c r="T107" s="25" t="str">
        <f t="shared" si="20"/>
        <v/>
      </c>
      <c r="U107" s="25" t="str">
        <f t="shared" si="21"/>
        <v/>
      </c>
    </row>
    <row r="108" spans="1:21" ht="16.5" x14ac:dyDescent="0.3">
      <c r="B108" s="51"/>
      <c r="C108" s="51" t="str">
        <f>IF(B108="","",VLOOKUP(B108,LISTAS!$F$5:$G$1006,2,0))</f>
        <v/>
      </c>
      <c r="D108" s="52"/>
      <c r="E108" s="52"/>
      <c r="F108" s="52" t="str">
        <f t="shared" si="11"/>
        <v/>
      </c>
      <c r="G108" s="5"/>
      <c r="H108" s="48" t="str">
        <f t="shared" si="14"/>
        <v/>
      </c>
      <c r="I108" s="63" t="str">
        <f t="shared" si="15"/>
        <v/>
      </c>
      <c r="J108" s="63" t="str">
        <f t="shared" si="15"/>
        <v/>
      </c>
      <c r="K108" s="48" t="str">
        <f t="shared" si="12"/>
        <v/>
      </c>
      <c r="L108" s="67" t="str">
        <f t="shared" si="13"/>
        <v/>
      </c>
      <c r="M108" s="48" t="str">
        <f t="shared" si="16"/>
        <v/>
      </c>
      <c r="N108" s="49">
        <v>100</v>
      </c>
      <c r="O108" s="28"/>
      <c r="P108" s="47" t="str">
        <f t="shared" si="17"/>
        <v/>
      </c>
      <c r="Q108" s="24" t="str">
        <f t="shared" si="18"/>
        <v/>
      </c>
      <c r="R108" s="24" t="str">
        <f>IF($L108="","",VLOOKUP(Q108,LISTAS!$F$5:$G$1006,2,0))</f>
        <v/>
      </c>
      <c r="S108" s="36" t="str">
        <f t="shared" si="19"/>
        <v/>
      </c>
      <c r="T108" s="25" t="str">
        <f t="shared" si="20"/>
        <v/>
      </c>
      <c r="U108" s="25" t="str">
        <f t="shared" si="21"/>
        <v/>
      </c>
    </row>
    <row r="109" spans="1:21" x14ac:dyDescent="0.25">
      <c r="L109" s="70"/>
      <c r="M109" s="68"/>
    </row>
    <row r="110" spans="1:21" x14ac:dyDescent="0.25">
      <c r="L110" s="70"/>
      <c r="M110" s="68"/>
    </row>
    <row r="111" spans="1:21" ht="32.25" customHeight="1" x14ac:dyDescent="0.25">
      <c r="A111" s="2"/>
      <c r="B111" s="146" t="s">
        <v>638</v>
      </c>
      <c r="C111" s="147"/>
      <c r="D111" s="147"/>
      <c r="E111" s="147"/>
      <c r="F111" s="147"/>
      <c r="G111" s="147"/>
      <c r="H111" s="147"/>
      <c r="I111" s="147"/>
      <c r="J111" s="147"/>
      <c r="K111" s="147"/>
      <c r="L111" s="147"/>
      <c r="M111" s="147"/>
      <c r="N111" s="147"/>
      <c r="O111" s="147"/>
      <c r="P111" s="147"/>
      <c r="Q111" s="147"/>
      <c r="R111" s="147"/>
      <c r="S111" s="147"/>
      <c r="T111" s="147"/>
      <c r="U111" s="148"/>
    </row>
    <row r="112" spans="1:21" ht="20.25" customHeight="1" x14ac:dyDescent="0.25">
      <c r="A112" s="2"/>
      <c r="B112" s="158" t="s">
        <v>31</v>
      </c>
      <c r="C112" s="159"/>
      <c r="D112" s="159"/>
      <c r="E112" s="159"/>
      <c r="F112" s="160"/>
      <c r="H112" s="11"/>
      <c r="I112" s="61"/>
      <c r="J112" s="61"/>
      <c r="K112" s="12"/>
      <c r="L112" s="13"/>
      <c r="M112" s="65"/>
      <c r="N112" s="12"/>
      <c r="O112" s="14"/>
      <c r="P112" s="152" t="s">
        <v>14</v>
      </c>
      <c r="Q112" s="153"/>
      <c r="R112" s="153"/>
      <c r="S112" s="153"/>
      <c r="T112" s="153"/>
      <c r="U112" s="154"/>
    </row>
    <row r="113" spans="2:21" s="15" customFormat="1" ht="28.5" customHeight="1" x14ac:dyDescent="0.25">
      <c r="B113" s="50" t="s">
        <v>15</v>
      </c>
      <c r="C113" s="50" t="s">
        <v>1</v>
      </c>
      <c r="D113" s="50" t="s">
        <v>26</v>
      </c>
      <c r="E113" s="50" t="s">
        <v>27</v>
      </c>
      <c r="F113" s="50" t="s">
        <v>3</v>
      </c>
      <c r="G113" s="17"/>
      <c r="H113" s="18"/>
      <c r="I113" s="62"/>
      <c r="J113" s="62"/>
      <c r="K113" s="19"/>
      <c r="L113" s="66"/>
      <c r="M113" s="19"/>
      <c r="N113" s="19"/>
      <c r="O113" s="18"/>
      <c r="P113" s="21" t="s">
        <v>4</v>
      </c>
      <c r="Q113" s="29" t="s">
        <v>15</v>
      </c>
      <c r="R113" s="29" t="s">
        <v>1</v>
      </c>
      <c r="S113" s="29" t="s">
        <v>3</v>
      </c>
      <c r="T113" s="21" t="s">
        <v>16</v>
      </c>
      <c r="U113" s="21" t="s">
        <v>17</v>
      </c>
    </row>
    <row r="114" spans="2:21" s="5" customFormat="1" ht="18.75" customHeight="1" x14ac:dyDescent="0.25">
      <c r="B114" s="51" t="s">
        <v>270</v>
      </c>
      <c r="C114" s="51" t="str">
        <f>IF(B114="","",VLOOKUP(B114,LISTAS!$F$5:$G$1006,2,0))</f>
        <v>COLEGIO PETROPOLIS</v>
      </c>
      <c r="D114" s="52">
        <v>0</v>
      </c>
      <c r="E114" s="52">
        <v>0</v>
      </c>
      <c r="F114" s="52">
        <f t="shared" ref="F114:F177" si="22">IF(D114="",IF(E114="","",SUM(D114:E114)),SUM(D114:E114))</f>
        <v>0</v>
      </c>
      <c r="H114" s="48">
        <f>IF(F114="","",F114+(ROW(F114)/1000))</f>
        <v>0.114</v>
      </c>
      <c r="I114" s="63" t="str">
        <f>IF($L114="","",IF(B114="","",B114))</f>
        <v>DANIEL CESSAROVICE ASCARI COSTA</v>
      </c>
      <c r="J114" s="63" t="str">
        <f>IF($L114="","",IF(C114="","",C114))</f>
        <v>COLEGIO PETROPOLIS</v>
      </c>
      <c r="K114" s="48">
        <f t="shared" ref="K114:K177" si="23">IF($L114="","",F114)</f>
        <v>0</v>
      </c>
      <c r="L114" s="67">
        <f t="shared" ref="L114:L177" si="24">H114</f>
        <v>0.114</v>
      </c>
      <c r="M114" s="48">
        <f t="shared" ref="M114:M145" si="25">IF(L114="","",LARGE($L$114:$L$213,N114))</f>
        <v>30.820000000000004</v>
      </c>
      <c r="N114" s="49">
        <v>1</v>
      </c>
      <c r="O114" s="23"/>
      <c r="P114" s="47">
        <f t="shared" ref="P114:P145" si="26">IF(S114&lt;&gt;"",_xlfn.RANK.EQ(S114,$S$114:$S$213,0),"")</f>
        <v>1</v>
      </c>
      <c r="Q114" s="24" t="str">
        <f t="shared" ref="Q114:Q145" si="27">IF($L114="","",VLOOKUP(M114,$H$114:$K$213,2,0))</f>
        <v>MIGUEL THOMAZ MACIEL</v>
      </c>
      <c r="R114" s="24" t="str">
        <f>IF($L114="","",VLOOKUP(Q114,LISTAS!$F$5:$G$1006,2,0))</f>
        <v>EXTERNATO RIO BRANCO</v>
      </c>
      <c r="S114" s="36">
        <f t="shared" ref="S114:S145" si="28">IF($L114="","",VLOOKUP(M114,$H$114:$K$213,4,0))</f>
        <v>30.700000000000003</v>
      </c>
      <c r="T114" s="25">
        <f>IF($P114="","",IF(S114=$U$5,"",IF($P114=1,400,IF($P114=2,340,IF($P114=3,300,IF($P114=4,280,IF($P114=5,270,IF($P114=6,260,IF($P114=7,250,IF($P114=8,240,IF($P114=9,200,IF($P114=10,200,IF($P114=11,200,IF($P114=12,200,IF($P114=13,200,IF($P114=14,200,IF($P114=15,200,IF($P114=16,200,IF($P114&gt;16,"","")))))))))))))))))))</f>
        <v>400</v>
      </c>
      <c r="U114" s="25">
        <f>IF(P114="","",IF($S$5="NÃO","",IF(S114=$U$5,"",IF(P114=1,400,IF(P114=2,340,IF(P114=3,300,IF(P114=4,280,IF(P114=5,270,IF(P114=6,260,IF(P114=7,250,IF(P114=8,240,IF(P114=9,200,IF(P114=10,200,IF(P114=11,200,IF(P114=12,200,IF(P114=13,200,IF(P114=14,200,IF(P114=15,200,IF(P114=16,200,IF(P114&gt;16,"",""))))))))))))))))))))</f>
        <v>400</v>
      </c>
    </row>
    <row r="115" spans="2:21" s="5" customFormat="1" ht="18.75" customHeight="1" x14ac:dyDescent="0.25">
      <c r="B115" s="51" t="s">
        <v>851</v>
      </c>
      <c r="C115" s="51" t="str">
        <f>IF(B115="","",VLOOKUP(B115,LISTAS!$F$5:$G$1006,2,0))</f>
        <v>COLEGIO PETROPOLIS</v>
      </c>
      <c r="D115" s="52">
        <v>15.8</v>
      </c>
      <c r="E115" s="52">
        <v>13.9</v>
      </c>
      <c r="F115" s="52">
        <f t="shared" si="22"/>
        <v>29.700000000000003</v>
      </c>
      <c r="H115" s="48">
        <f t="shared" ref="H115:H178" si="29">IF(F115="","",F115+(ROW(F115)/1000))</f>
        <v>29.815000000000001</v>
      </c>
      <c r="I115" s="63" t="str">
        <f t="shared" ref="I115:J178" si="30">IF($L115="","",IF(B115="","",B115))</f>
        <v>LUCA YUJI VOLPE FUGITA</v>
      </c>
      <c r="J115" s="63" t="str">
        <f t="shared" si="30"/>
        <v>COLEGIO PETROPOLIS</v>
      </c>
      <c r="K115" s="48">
        <f t="shared" si="23"/>
        <v>29.700000000000003</v>
      </c>
      <c r="L115" s="67">
        <f t="shared" si="24"/>
        <v>29.815000000000001</v>
      </c>
      <c r="M115" s="48">
        <f t="shared" si="25"/>
        <v>29.815000000000001</v>
      </c>
      <c r="N115" s="49">
        <v>2</v>
      </c>
      <c r="O115" s="27"/>
      <c r="P115" s="47">
        <f t="shared" si="26"/>
        <v>2</v>
      </c>
      <c r="Q115" s="24" t="str">
        <f t="shared" si="27"/>
        <v>LUCA YUJI VOLPE FUGITA</v>
      </c>
      <c r="R115" s="24" t="str">
        <f>IF($L115="","",VLOOKUP(Q115,LISTAS!$F$5:$G$1006,2,0))</f>
        <v>COLEGIO PETROPOLIS</v>
      </c>
      <c r="S115" s="36">
        <f t="shared" si="28"/>
        <v>29.700000000000003</v>
      </c>
      <c r="T115" s="25">
        <f t="shared" ref="T115:T178" si="31">IF($P115="","",IF(S115=$U$5,"",IF($P115=1,400,IF($P115=2,340,IF($P115=3,300,IF($P115=4,280,IF($P115=5,270,IF($P115=6,260,IF($P115=7,250,IF($P115=8,240,IF($P115=9,200,IF($P115=10,200,IF($P115=11,200,IF($P115=12,200,IF($P115=13,200,IF($P115=14,200,IF($P115=15,200,IF($P115=16,200,IF($P115&gt;16,"","")))))))))))))))))))</f>
        <v>340</v>
      </c>
      <c r="U115" s="25">
        <f t="shared" ref="U115:U178" si="32">IF(P115="","",IF($S$5="NÃO","",IF(S115=$U$5,"",IF(P115=1,400,IF(P115=2,340,IF(P115=3,300,IF(P115=4,280,IF(P115=5,270,IF(P115=6,260,IF(P115=7,250,IF(P115=8,240,IF(P115=9,200,IF(P115=10,200,IF(P115=11,200,IF(P115=12,200,IF(P115=13,200,IF(P115=14,200,IF(P115=15,200,IF(P115=16,200,IF(P115&gt;16,"",""))))))))))))))))))))</f>
        <v>340</v>
      </c>
    </row>
    <row r="116" spans="2:21" s="5" customFormat="1" ht="18.75" customHeight="1" x14ac:dyDescent="0.3">
      <c r="B116" s="51" t="s">
        <v>339</v>
      </c>
      <c r="C116" s="51" t="str">
        <f>IF(B116="","",VLOOKUP(B116,LISTAS!$F$5:$G$1006,2,0))</f>
        <v>COLEGIO PETROPOLIS</v>
      </c>
      <c r="D116" s="52">
        <v>15.9</v>
      </c>
      <c r="E116" s="52">
        <v>12.8</v>
      </c>
      <c r="F116" s="52">
        <f t="shared" si="22"/>
        <v>28.700000000000003</v>
      </c>
      <c r="H116" s="48">
        <f t="shared" si="29"/>
        <v>28.816000000000003</v>
      </c>
      <c r="I116" s="63" t="str">
        <f t="shared" si="30"/>
        <v>NOAH TADAO HATAYAMA</v>
      </c>
      <c r="J116" s="63" t="str">
        <f t="shared" si="30"/>
        <v>COLEGIO PETROPOLIS</v>
      </c>
      <c r="K116" s="48">
        <f t="shared" si="23"/>
        <v>28.700000000000003</v>
      </c>
      <c r="L116" s="67">
        <f t="shared" si="24"/>
        <v>28.816000000000003</v>
      </c>
      <c r="M116" s="48">
        <f t="shared" si="25"/>
        <v>29.318000000000001</v>
      </c>
      <c r="N116" s="49">
        <v>3</v>
      </c>
      <c r="O116" s="28"/>
      <c r="P116" s="47">
        <f t="shared" si="26"/>
        <v>3</v>
      </c>
      <c r="Q116" s="24" t="str">
        <f t="shared" si="27"/>
        <v>FELIPE VERISSIMO AGUIAR</v>
      </c>
      <c r="R116" s="24" t="str">
        <f>IF($L116="","",VLOOKUP(Q116,LISTAS!$F$5:$G$1006,2,0))</f>
        <v>EXTERNATO RIO BRANCO</v>
      </c>
      <c r="S116" s="36">
        <f t="shared" si="28"/>
        <v>29.200000000000003</v>
      </c>
      <c r="T116" s="25">
        <f t="shared" si="31"/>
        <v>300</v>
      </c>
      <c r="U116" s="25">
        <f t="shared" si="32"/>
        <v>300</v>
      </c>
    </row>
    <row r="117" spans="2:21" s="5" customFormat="1" ht="18.75" customHeight="1" x14ac:dyDescent="0.3">
      <c r="B117" s="51" t="s">
        <v>341</v>
      </c>
      <c r="C117" s="51" t="str">
        <f>IF(B117="","",VLOOKUP(B117,LISTAS!$F$5:$G$1006,2,0))</f>
        <v>EXTERNATO RIO BRANCO</v>
      </c>
      <c r="D117" s="52">
        <v>15.3</v>
      </c>
      <c r="E117" s="52">
        <v>13.5</v>
      </c>
      <c r="F117" s="52">
        <f t="shared" si="22"/>
        <v>28.8</v>
      </c>
      <c r="H117" s="48">
        <f t="shared" si="29"/>
        <v>28.917000000000002</v>
      </c>
      <c r="I117" s="63" t="str">
        <f t="shared" si="30"/>
        <v>EDUARDO BITTENCOURT</v>
      </c>
      <c r="J117" s="63" t="str">
        <f t="shared" si="30"/>
        <v>EXTERNATO RIO BRANCO</v>
      </c>
      <c r="K117" s="48">
        <f t="shared" si="23"/>
        <v>28.8</v>
      </c>
      <c r="L117" s="67">
        <f t="shared" si="24"/>
        <v>28.917000000000002</v>
      </c>
      <c r="M117" s="48">
        <f t="shared" si="25"/>
        <v>28.917000000000002</v>
      </c>
      <c r="N117" s="49">
        <v>4</v>
      </c>
      <c r="O117" s="28"/>
      <c r="P117" s="47">
        <f t="shared" si="26"/>
        <v>4</v>
      </c>
      <c r="Q117" s="24" t="str">
        <f t="shared" si="27"/>
        <v>EDUARDO BITTENCOURT</v>
      </c>
      <c r="R117" s="24" t="str">
        <f>IF($L117="","",VLOOKUP(Q117,LISTAS!$F$5:$G$1006,2,0))</f>
        <v>EXTERNATO RIO BRANCO</v>
      </c>
      <c r="S117" s="36">
        <f t="shared" si="28"/>
        <v>28.8</v>
      </c>
      <c r="T117" s="25">
        <f t="shared" si="31"/>
        <v>280</v>
      </c>
      <c r="U117" s="25">
        <f t="shared" si="32"/>
        <v>280</v>
      </c>
    </row>
    <row r="118" spans="2:21" s="5" customFormat="1" ht="18.75" customHeight="1" x14ac:dyDescent="0.3">
      <c r="B118" s="51" t="s">
        <v>342</v>
      </c>
      <c r="C118" s="51" t="str">
        <f>IF(B118="","",VLOOKUP(B118,LISTAS!$F$5:$G$1006,2,0))</f>
        <v>EXTERNATO RIO BRANCO</v>
      </c>
      <c r="D118" s="52">
        <v>16.3</v>
      </c>
      <c r="E118" s="52">
        <v>12.9</v>
      </c>
      <c r="F118" s="52">
        <f t="shared" si="22"/>
        <v>29.200000000000003</v>
      </c>
      <c r="H118" s="48">
        <f t="shared" si="29"/>
        <v>29.318000000000001</v>
      </c>
      <c r="I118" s="63" t="str">
        <f t="shared" si="30"/>
        <v>FELIPE VERISSIMO AGUIAR</v>
      </c>
      <c r="J118" s="63" t="str">
        <f t="shared" si="30"/>
        <v>EXTERNATO RIO BRANCO</v>
      </c>
      <c r="K118" s="48">
        <f t="shared" si="23"/>
        <v>29.200000000000003</v>
      </c>
      <c r="L118" s="67">
        <f t="shared" si="24"/>
        <v>29.318000000000001</v>
      </c>
      <c r="M118" s="48">
        <f t="shared" si="25"/>
        <v>28.816000000000003</v>
      </c>
      <c r="N118" s="49">
        <v>5</v>
      </c>
      <c r="O118" s="28"/>
      <c r="P118" s="47">
        <f t="shared" si="26"/>
        <v>5</v>
      </c>
      <c r="Q118" s="24" t="str">
        <f t="shared" si="27"/>
        <v>NOAH TADAO HATAYAMA</v>
      </c>
      <c r="R118" s="24" t="str">
        <f>IF($L118="","",VLOOKUP(Q118,LISTAS!$F$5:$G$1006,2,0))</f>
        <v>COLEGIO PETROPOLIS</v>
      </c>
      <c r="S118" s="36">
        <f t="shared" si="28"/>
        <v>28.700000000000003</v>
      </c>
      <c r="T118" s="25">
        <f t="shared" si="31"/>
        <v>270</v>
      </c>
      <c r="U118" s="25">
        <f t="shared" si="32"/>
        <v>270</v>
      </c>
    </row>
    <row r="119" spans="2:21" s="5" customFormat="1" ht="18.75" customHeight="1" x14ac:dyDescent="0.3">
      <c r="B119" s="51" t="s">
        <v>343</v>
      </c>
      <c r="C119" s="51" t="str">
        <f>IF(B119="","",VLOOKUP(B119,LISTAS!$F$5:$G$1006,2,0))</f>
        <v>EXTERNATO RIO BRANCO</v>
      </c>
      <c r="D119" s="52">
        <v>0</v>
      </c>
      <c r="E119" s="52">
        <v>0</v>
      </c>
      <c r="F119" s="52">
        <f t="shared" si="22"/>
        <v>0</v>
      </c>
      <c r="H119" s="48">
        <f t="shared" si="29"/>
        <v>0.11899999999999999</v>
      </c>
      <c r="I119" s="63" t="str">
        <f t="shared" si="30"/>
        <v>LEONARDO FILGUEIRAS PARANHOS FARO</v>
      </c>
      <c r="J119" s="63" t="str">
        <f t="shared" si="30"/>
        <v>EXTERNATO RIO BRANCO</v>
      </c>
      <c r="K119" s="48">
        <f t="shared" si="23"/>
        <v>0</v>
      </c>
      <c r="L119" s="67">
        <f t="shared" si="24"/>
        <v>0.11899999999999999</v>
      </c>
      <c r="M119" s="48">
        <f t="shared" si="25"/>
        <v>0.11899999999999999</v>
      </c>
      <c r="N119" s="49">
        <v>6</v>
      </c>
      <c r="O119" s="28"/>
      <c r="P119" s="47">
        <f t="shared" si="26"/>
        <v>6</v>
      </c>
      <c r="Q119" s="24" t="str">
        <f t="shared" si="27"/>
        <v>LEONARDO FILGUEIRAS PARANHOS FARO</v>
      </c>
      <c r="R119" s="24" t="str">
        <f>IF($L119="","",VLOOKUP(Q119,LISTAS!$F$5:$G$1006,2,0))</f>
        <v>EXTERNATO RIO BRANCO</v>
      </c>
      <c r="S119" s="36">
        <f t="shared" si="28"/>
        <v>0</v>
      </c>
      <c r="T119" s="25" t="str">
        <f t="shared" si="31"/>
        <v/>
      </c>
      <c r="U119" s="25" t="str">
        <f t="shared" si="32"/>
        <v/>
      </c>
    </row>
    <row r="120" spans="2:21" s="5" customFormat="1" ht="18.75" customHeight="1" x14ac:dyDescent="0.3">
      <c r="B120" s="51" t="s">
        <v>344</v>
      </c>
      <c r="C120" s="51" t="str">
        <f>IF(B120="","",VLOOKUP(B120,LISTAS!$F$5:$G$1006,2,0))</f>
        <v>EXTERNATO RIO BRANCO</v>
      </c>
      <c r="D120" s="52">
        <v>16.100000000000001</v>
      </c>
      <c r="E120" s="52">
        <v>14.6</v>
      </c>
      <c r="F120" s="52">
        <f t="shared" si="22"/>
        <v>30.700000000000003</v>
      </c>
      <c r="H120" s="48">
        <f t="shared" si="29"/>
        <v>30.820000000000004</v>
      </c>
      <c r="I120" s="63" t="str">
        <f t="shared" si="30"/>
        <v>MIGUEL THOMAZ MACIEL</v>
      </c>
      <c r="J120" s="63" t="str">
        <f t="shared" si="30"/>
        <v>EXTERNATO RIO BRANCO</v>
      </c>
      <c r="K120" s="48">
        <f t="shared" si="23"/>
        <v>30.700000000000003</v>
      </c>
      <c r="L120" s="67">
        <f t="shared" si="24"/>
        <v>30.820000000000004</v>
      </c>
      <c r="M120" s="48">
        <f t="shared" si="25"/>
        <v>0.114</v>
      </c>
      <c r="N120" s="49">
        <v>7</v>
      </c>
      <c r="O120" s="28"/>
      <c r="P120" s="47">
        <f t="shared" si="26"/>
        <v>6</v>
      </c>
      <c r="Q120" s="24" t="str">
        <f t="shared" si="27"/>
        <v>DANIEL CESSAROVICE ASCARI COSTA</v>
      </c>
      <c r="R120" s="24" t="str">
        <f>IF($L120="","",VLOOKUP(Q120,LISTAS!$F$5:$G$1006,2,0))</f>
        <v>COLEGIO PETROPOLIS</v>
      </c>
      <c r="S120" s="36">
        <f t="shared" si="28"/>
        <v>0</v>
      </c>
      <c r="T120" s="25" t="str">
        <f t="shared" si="31"/>
        <v/>
      </c>
      <c r="U120" s="25" t="str">
        <f t="shared" si="32"/>
        <v/>
      </c>
    </row>
    <row r="121" spans="2:21" s="5" customFormat="1" ht="18.75" customHeight="1" x14ac:dyDescent="0.3">
      <c r="B121" s="51"/>
      <c r="C121" s="51" t="str">
        <f>IF(B121="","",VLOOKUP(B121,LISTAS!$F$5:$G$1006,2,0))</f>
        <v/>
      </c>
      <c r="D121" s="52"/>
      <c r="E121" s="52"/>
      <c r="F121" s="52" t="str">
        <f t="shared" si="22"/>
        <v/>
      </c>
      <c r="H121" s="48" t="str">
        <f t="shared" si="29"/>
        <v/>
      </c>
      <c r="I121" s="63" t="str">
        <f t="shared" si="30"/>
        <v/>
      </c>
      <c r="J121" s="63" t="str">
        <f t="shared" si="30"/>
        <v/>
      </c>
      <c r="K121" s="48" t="str">
        <f t="shared" si="23"/>
        <v/>
      </c>
      <c r="L121" s="67" t="str">
        <f t="shared" si="24"/>
        <v/>
      </c>
      <c r="M121" s="48" t="str">
        <f t="shared" si="25"/>
        <v/>
      </c>
      <c r="N121" s="49">
        <v>8</v>
      </c>
      <c r="O121" s="28"/>
      <c r="P121" s="47" t="str">
        <f t="shared" si="26"/>
        <v/>
      </c>
      <c r="Q121" s="24" t="str">
        <f t="shared" si="27"/>
        <v/>
      </c>
      <c r="R121" s="24" t="str">
        <f>IF($L121="","",VLOOKUP(Q121,LISTAS!$F$5:$G$1006,2,0))</f>
        <v/>
      </c>
      <c r="S121" s="36" t="str">
        <f t="shared" si="28"/>
        <v/>
      </c>
      <c r="T121" s="25" t="str">
        <f t="shared" si="31"/>
        <v/>
      </c>
      <c r="U121" s="25" t="str">
        <f t="shared" si="32"/>
        <v/>
      </c>
    </row>
    <row r="122" spans="2:21" s="5" customFormat="1" ht="18.75" customHeight="1" x14ac:dyDescent="0.3">
      <c r="B122" s="51"/>
      <c r="C122" s="51" t="str">
        <f>IF(B122="","",VLOOKUP(B122,LISTAS!$F$5:$G$1006,2,0))</f>
        <v/>
      </c>
      <c r="D122" s="52"/>
      <c r="E122" s="52"/>
      <c r="F122" s="52" t="str">
        <f t="shared" si="22"/>
        <v/>
      </c>
      <c r="H122" s="48" t="str">
        <f t="shared" si="29"/>
        <v/>
      </c>
      <c r="I122" s="63" t="str">
        <f t="shared" si="30"/>
        <v/>
      </c>
      <c r="J122" s="63" t="str">
        <f t="shared" si="30"/>
        <v/>
      </c>
      <c r="K122" s="48" t="str">
        <f t="shared" si="23"/>
        <v/>
      </c>
      <c r="L122" s="67" t="str">
        <f t="shared" si="24"/>
        <v/>
      </c>
      <c r="M122" s="48" t="str">
        <f t="shared" si="25"/>
        <v/>
      </c>
      <c r="N122" s="49">
        <v>9</v>
      </c>
      <c r="O122" s="28"/>
      <c r="P122" s="47" t="str">
        <f t="shared" si="26"/>
        <v/>
      </c>
      <c r="Q122" s="24" t="str">
        <f t="shared" si="27"/>
        <v/>
      </c>
      <c r="R122" s="24" t="str">
        <f>IF($L122="","",VLOOKUP(Q122,LISTAS!$F$5:$G$1006,2,0))</f>
        <v/>
      </c>
      <c r="S122" s="36" t="str">
        <f t="shared" si="28"/>
        <v/>
      </c>
      <c r="T122" s="25" t="str">
        <f t="shared" si="31"/>
        <v/>
      </c>
      <c r="U122" s="25" t="str">
        <f t="shared" si="32"/>
        <v/>
      </c>
    </row>
    <row r="123" spans="2:21" s="5" customFormat="1" ht="18.75" customHeight="1" x14ac:dyDescent="0.3">
      <c r="B123" s="51"/>
      <c r="C123" s="51" t="str">
        <f>IF(B123="","",VLOOKUP(B123,LISTAS!$F$5:$G$1006,2,0))</f>
        <v/>
      </c>
      <c r="D123" s="52"/>
      <c r="E123" s="52"/>
      <c r="F123" s="52" t="str">
        <f t="shared" si="22"/>
        <v/>
      </c>
      <c r="H123" s="48" t="str">
        <f t="shared" si="29"/>
        <v/>
      </c>
      <c r="I123" s="63" t="str">
        <f t="shared" si="30"/>
        <v/>
      </c>
      <c r="J123" s="63" t="str">
        <f t="shared" si="30"/>
        <v/>
      </c>
      <c r="K123" s="48" t="str">
        <f t="shared" si="23"/>
        <v/>
      </c>
      <c r="L123" s="67" t="str">
        <f t="shared" si="24"/>
        <v/>
      </c>
      <c r="M123" s="48" t="str">
        <f t="shared" si="25"/>
        <v/>
      </c>
      <c r="N123" s="49">
        <v>10</v>
      </c>
      <c r="O123" s="28"/>
      <c r="P123" s="47" t="str">
        <f t="shared" si="26"/>
        <v/>
      </c>
      <c r="Q123" s="24" t="str">
        <f t="shared" si="27"/>
        <v/>
      </c>
      <c r="R123" s="24" t="str">
        <f>IF($L123="","",VLOOKUP(Q123,LISTAS!$F$5:$G$1006,2,0))</f>
        <v/>
      </c>
      <c r="S123" s="36" t="str">
        <f t="shared" si="28"/>
        <v/>
      </c>
      <c r="T123" s="25" t="str">
        <f t="shared" si="31"/>
        <v/>
      </c>
      <c r="U123" s="25" t="str">
        <f t="shared" si="32"/>
        <v/>
      </c>
    </row>
    <row r="124" spans="2:21" s="5" customFormat="1" ht="18.75" customHeight="1" x14ac:dyDescent="0.3">
      <c r="B124" s="51"/>
      <c r="C124" s="51" t="str">
        <f>IF(B124="","",VLOOKUP(B124,LISTAS!$F$5:$G$1006,2,0))</f>
        <v/>
      </c>
      <c r="D124" s="52"/>
      <c r="E124" s="52"/>
      <c r="F124" s="52" t="str">
        <f t="shared" si="22"/>
        <v/>
      </c>
      <c r="H124" s="48" t="str">
        <f t="shared" si="29"/>
        <v/>
      </c>
      <c r="I124" s="63" t="str">
        <f t="shared" si="30"/>
        <v/>
      </c>
      <c r="J124" s="63" t="str">
        <f t="shared" si="30"/>
        <v/>
      </c>
      <c r="K124" s="48" t="str">
        <f t="shared" si="23"/>
        <v/>
      </c>
      <c r="L124" s="67" t="str">
        <f t="shared" si="24"/>
        <v/>
      </c>
      <c r="M124" s="48" t="str">
        <f t="shared" si="25"/>
        <v/>
      </c>
      <c r="N124" s="49">
        <v>11</v>
      </c>
      <c r="O124" s="28"/>
      <c r="P124" s="47" t="str">
        <f t="shared" si="26"/>
        <v/>
      </c>
      <c r="Q124" s="24" t="str">
        <f t="shared" si="27"/>
        <v/>
      </c>
      <c r="R124" s="24" t="str">
        <f>IF($L124="","",VLOOKUP(Q124,LISTAS!$F$5:$G$1006,2,0))</f>
        <v/>
      </c>
      <c r="S124" s="36" t="str">
        <f t="shared" si="28"/>
        <v/>
      </c>
      <c r="T124" s="25" t="str">
        <f t="shared" si="31"/>
        <v/>
      </c>
      <c r="U124" s="25" t="str">
        <f t="shared" si="32"/>
        <v/>
      </c>
    </row>
    <row r="125" spans="2:21" s="5" customFormat="1" ht="18.75" customHeight="1" x14ac:dyDescent="0.3">
      <c r="B125" s="51"/>
      <c r="C125" s="51" t="str">
        <f>IF(B125="","",VLOOKUP(B125,LISTAS!$F$5:$G$1006,2,0))</f>
        <v/>
      </c>
      <c r="D125" s="52"/>
      <c r="E125" s="52"/>
      <c r="F125" s="52" t="str">
        <f t="shared" si="22"/>
        <v/>
      </c>
      <c r="H125" s="48" t="str">
        <f t="shared" si="29"/>
        <v/>
      </c>
      <c r="I125" s="63" t="str">
        <f t="shared" si="30"/>
        <v/>
      </c>
      <c r="J125" s="63" t="str">
        <f t="shared" si="30"/>
        <v/>
      </c>
      <c r="K125" s="48" t="str">
        <f t="shared" si="23"/>
        <v/>
      </c>
      <c r="L125" s="67" t="str">
        <f t="shared" si="24"/>
        <v/>
      </c>
      <c r="M125" s="48" t="str">
        <f t="shared" si="25"/>
        <v/>
      </c>
      <c r="N125" s="49">
        <v>12</v>
      </c>
      <c r="O125" s="28"/>
      <c r="P125" s="47" t="str">
        <f t="shared" si="26"/>
        <v/>
      </c>
      <c r="Q125" s="24" t="str">
        <f t="shared" si="27"/>
        <v/>
      </c>
      <c r="R125" s="24" t="str">
        <f>IF($L125="","",VLOOKUP(Q125,LISTAS!$F$5:$G$1006,2,0))</f>
        <v/>
      </c>
      <c r="S125" s="36" t="str">
        <f t="shared" si="28"/>
        <v/>
      </c>
      <c r="T125" s="25" t="str">
        <f t="shared" si="31"/>
        <v/>
      </c>
      <c r="U125" s="25" t="str">
        <f t="shared" si="32"/>
        <v/>
      </c>
    </row>
    <row r="126" spans="2:21" s="5" customFormat="1" ht="18.75" customHeight="1" x14ac:dyDescent="0.3">
      <c r="B126" s="51"/>
      <c r="C126" s="51" t="str">
        <f>IF(B126="","",VLOOKUP(B126,LISTAS!$F$5:$G$1006,2,0))</f>
        <v/>
      </c>
      <c r="D126" s="52"/>
      <c r="E126" s="52"/>
      <c r="F126" s="52" t="str">
        <f t="shared" si="22"/>
        <v/>
      </c>
      <c r="H126" s="48" t="str">
        <f t="shared" si="29"/>
        <v/>
      </c>
      <c r="I126" s="63" t="str">
        <f t="shared" si="30"/>
        <v/>
      </c>
      <c r="J126" s="63" t="str">
        <f t="shared" si="30"/>
        <v/>
      </c>
      <c r="K126" s="48" t="str">
        <f t="shared" si="23"/>
        <v/>
      </c>
      <c r="L126" s="67" t="str">
        <f t="shared" si="24"/>
        <v/>
      </c>
      <c r="M126" s="48" t="str">
        <f t="shared" si="25"/>
        <v/>
      </c>
      <c r="N126" s="49">
        <v>13</v>
      </c>
      <c r="O126" s="28"/>
      <c r="P126" s="47" t="str">
        <f t="shared" si="26"/>
        <v/>
      </c>
      <c r="Q126" s="24" t="str">
        <f t="shared" si="27"/>
        <v/>
      </c>
      <c r="R126" s="24" t="str">
        <f>IF($L126="","",VLOOKUP(Q126,LISTAS!$F$5:$G$1006,2,0))</f>
        <v/>
      </c>
      <c r="S126" s="36" t="str">
        <f t="shared" si="28"/>
        <v/>
      </c>
      <c r="T126" s="25" t="str">
        <f t="shared" si="31"/>
        <v/>
      </c>
      <c r="U126" s="25" t="str">
        <f t="shared" si="32"/>
        <v/>
      </c>
    </row>
    <row r="127" spans="2:21" s="5" customFormat="1" ht="18.75" customHeight="1" x14ac:dyDescent="0.3">
      <c r="B127" s="51"/>
      <c r="C127" s="51" t="str">
        <f>IF(B127="","",VLOOKUP(B127,LISTAS!$F$5:$G$1006,2,0))</f>
        <v/>
      </c>
      <c r="D127" s="52"/>
      <c r="E127" s="52"/>
      <c r="F127" s="52" t="str">
        <f t="shared" si="22"/>
        <v/>
      </c>
      <c r="H127" s="48" t="str">
        <f t="shared" si="29"/>
        <v/>
      </c>
      <c r="I127" s="63" t="str">
        <f t="shared" si="30"/>
        <v/>
      </c>
      <c r="J127" s="63" t="str">
        <f t="shared" si="30"/>
        <v/>
      </c>
      <c r="K127" s="48" t="str">
        <f t="shared" si="23"/>
        <v/>
      </c>
      <c r="L127" s="67" t="str">
        <f t="shared" si="24"/>
        <v/>
      </c>
      <c r="M127" s="48" t="str">
        <f t="shared" si="25"/>
        <v/>
      </c>
      <c r="N127" s="49">
        <v>14</v>
      </c>
      <c r="O127" s="28"/>
      <c r="P127" s="47" t="str">
        <f t="shared" si="26"/>
        <v/>
      </c>
      <c r="Q127" s="24" t="str">
        <f t="shared" si="27"/>
        <v/>
      </c>
      <c r="R127" s="24" t="str">
        <f>IF($L127="","",VLOOKUP(Q127,LISTAS!$F$5:$G$1006,2,0))</f>
        <v/>
      </c>
      <c r="S127" s="36" t="str">
        <f t="shared" si="28"/>
        <v/>
      </c>
      <c r="T127" s="25" t="str">
        <f t="shared" si="31"/>
        <v/>
      </c>
      <c r="U127" s="25" t="str">
        <f t="shared" si="32"/>
        <v/>
      </c>
    </row>
    <row r="128" spans="2:21" s="5" customFormat="1" ht="18.75" customHeight="1" x14ac:dyDescent="0.3">
      <c r="B128" s="51"/>
      <c r="C128" s="51" t="str">
        <f>IF(B128="","",VLOOKUP(B128,LISTAS!$F$5:$G$1006,2,0))</f>
        <v/>
      </c>
      <c r="D128" s="52"/>
      <c r="E128" s="52"/>
      <c r="F128" s="52" t="str">
        <f t="shared" si="22"/>
        <v/>
      </c>
      <c r="H128" s="48" t="str">
        <f t="shared" si="29"/>
        <v/>
      </c>
      <c r="I128" s="63" t="str">
        <f t="shared" si="30"/>
        <v/>
      </c>
      <c r="J128" s="63" t="str">
        <f t="shared" si="30"/>
        <v/>
      </c>
      <c r="K128" s="48" t="str">
        <f t="shared" si="23"/>
        <v/>
      </c>
      <c r="L128" s="67" t="str">
        <f t="shared" si="24"/>
        <v/>
      </c>
      <c r="M128" s="48" t="str">
        <f t="shared" si="25"/>
        <v/>
      </c>
      <c r="N128" s="49">
        <v>15</v>
      </c>
      <c r="O128" s="28"/>
      <c r="P128" s="47" t="str">
        <f t="shared" si="26"/>
        <v/>
      </c>
      <c r="Q128" s="24" t="str">
        <f t="shared" si="27"/>
        <v/>
      </c>
      <c r="R128" s="24" t="str">
        <f>IF($L128="","",VLOOKUP(Q128,LISTAS!$F$5:$G$1006,2,0))</f>
        <v/>
      </c>
      <c r="S128" s="36" t="str">
        <f t="shared" si="28"/>
        <v/>
      </c>
      <c r="T128" s="25" t="str">
        <f t="shared" si="31"/>
        <v/>
      </c>
      <c r="U128" s="25" t="str">
        <f t="shared" si="32"/>
        <v/>
      </c>
    </row>
    <row r="129" spans="2:21" s="5" customFormat="1" ht="18.75" customHeight="1" x14ac:dyDescent="0.3">
      <c r="B129" s="51"/>
      <c r="C129" s="51" t="str">
        <f>IF(B129="","",VLOOKUP(B129,LISTAS!$F$5:$G$1006,2,0))</f>
        <v/>
      </c>
      <c r="D129" s="52"/>
      <c r="E129" s="52"/>
      <c r="F129" s="52" t="str">
        <f t="shared" si="22"/>
        <v/>
      </c>
      <c r="H129" s="48" t="str">
        <f t="shared" si="29"/>
        <v/>
      </c>
      <c r="I129" s="63" t="str">
        <f t="shared" si="30"/>
        <v/>
      </c>
      <c r="J129" s="63" t="str">
        <f t="shared" si="30"/>
        <v/>
      </c>
      <c r="K129" s="48" t="str">
        <f t="shared" si="23"/>
        <v/>
      </c>
      <c r="L129" s="67" t="str">
        <f t="shared" si="24"/>
        <v/>
      </c>
      <c r="M129" s="48" t="str">
        <f t="shared" si="25"/>
        <v/>
      </c>
      <c r="N129" s="49">
        <v>16</v>
      </c>
      <c r="O129" s="28"/>
      <c r="P129" s="47" t="str">
        <f t="shared" si="26"/>
        <v/>
      </c>
      <c r="Q129" s="24" t="str">
        <f t="shared" si="27"/>
        <v/>
      </c>
      <c r="R129" s="24" t="str">
        <f>IF($L129="","",VLOOKUP(Q129,LISTAS!$F$5:$G$1006,2,0))</f>
        <v/>
      </c>
      <c r="S129" s="36" t="str">
        <f t="shared" si="28"/>
        <v/>
      </c>
      <c r="T129" s="25" t="str">
        <f t="shared" si="31"/>
        <v/>
      </c>
      <c r="U129" s="25" t="str">
        <f t="shared" si="32"/>
        <v/>
      </c>
    </row>
    <row r="130" spans="2:21" s="5" customFormat="1" ht="18.75" customHeight="1" x14ac:dyDescent="0.3">
      <c r="B130" s="51"/>
      <c r="C130" s="51" t="str">
        <f>IF(B130="","",VLOOKUP(B130,LISTAS!$F$5:$G$1006,2,0))</f>
        <v/>
      </c>
      <c r="D130" s="52"/>
      <c r="E130" s="52"/>
      <c r="F130" s="52" t="str">
        <f t="shared" si="22"/>
        <v/>
      </c>
      <c r="H130" s="48" t="str">
        <f t="shared" si="29"/>
        <v/>
      </c>
      <c r="I130" s="63" t="str">
        <f t="shared" si="30"/>
        <v/>
      </c>
      <c r="J130" s="63" t="str">
        <f t="shared" si="30"/>
        <v/>
      </c>
      <c r="K130" s="48" t="str">
        <f t="shared" si="23"/>
        <v/>
      </c>
      <c r="L130" s="67" t="str">
        <f t="shared" si="24"/>
        <v/>
      </c>
      <c r="M130" s="48" t="str">
        <f t="shared" si="25"/>
        <v/>
      </c>
      <c r="N130" s="49">
        <v>17</v>
      </c>
      <c r="O130" s="28"/>
      <c r="P130" s="47" t="str">
        <f t="shared" si="26"/>
        <v/>
      </c>
      <c r="Q130" s="24" t="str">
        <f t="shared" si="27"/>
        <v/>
      </c>
      <c r="R130" s="24" t="str">
        <f>IF($L130="","",VLOOKUP(Q130,LISTAS!$F$5:$G$1006,2,0))</f>
        <v/>
      </c>
      <c r="S130" s="36" t="str">
        <f t="shared" si="28"/>
        <v/>
      </c>
      <c r="T130" s="25" t="str">
        <f t="shared" si="31"/>
        <v/>
      </c>
      <c r="U130" s="25" t="str">
        <f t="shared" si="32"/>
        <v/>
      </c>
    </row>
    <row r="131" spans="2:21" s="5" customFormat="1" ht="18.75" customHeight="1" x14ac:dyDescent="0.3">
      <c r="B131" s="51"/>
      <c r="C131" s="51" t="str">
        <f>IF(B131="","",VLOOKUP(B131,LISTAS!$F$5:$G$1006,2,0))</f>
        <v/>
      </c>
      <c r="D131" s="52"/>
      <c r="E131" s="52"/>
      <c r="F131" s="52" t="str">
        <f t="shared" si="22"/>
        <v/>
      </c>
      <c r="H131" s="48" t="str">
        <f t="shared" si="29"/>
        <v/>
      </c>
      <c r="I131" s="63" t="str">
        <f t="shared" si="30"/>
        <v/>
      </c>
      <c r="J131" s="63" t="str">
        <f t="shared" si="30"/>
        <v/>
      </c>
      <c r="K131" s="48" t="str">
        <f t="shared" si="23"/>
        <v/>
      </c>
      <c r="L131" s="67" t="str">
        <f t="shared" si="24"/>
        <v/>
      </c>
      <c r="M131" s="48" t="str">
        <f t="shared" si="25"/>
        <v/>
      </c>
      <c r="N131" s="49">
        <v>18</v>
      </c>
      <c r="O131" s="28"/>
      <c r="P131" s="47" t="str">
        <f t="shared" si="26"/>
        <v/>
      </c>
      <c r="Q131" s="24" t="str">
        <f t="shared" si="27"/>
        <v/>
      </c>
      <c r="R131" s="24" t="str">
        <f>IF($L131="","",VLOOKUP(Q131,LISTAS!$F$5:$G$1006,2,0))</f>
        <v/>
      </c>
      <c r="S131" s="36" t="str">
        <f t="shared" si="28"/>
        <v/>
      </c>
      <c r="T131" s="25" t="str">
        <f t="shared" si="31"/>
        <v/>
      </c>
      <c r="U131" s="25" t="str">
        <f t="shared" si="32"/>
        <v/>
      </c>
    </row>
    <row r="132" spans="2:21" s="5" customFormat="1" ht="18.75" customHeight="1" x14ac:dyDescent="0.3">
      <c r="B132" s="51"/>
      <c r="C132" s="51" t="str">
        <f>IF(B132="","",VLOOKUP(B132,LISTAS!$F$5:$G$1006,2,0))</f>
        <v/>
      </c>
      <c r="D132" s="52"/>
      <c r="E132" s="52"/>
      <c r="F132" s="52" t="str">
        <f t="shared" si="22"/>
        <v/>
      </c>
      <c r="H132" s="48" t="str">
        <f t="shared" si="29"/>
        <v/>
      </c>
      <c r="I132" s="63" t="str">
        <f t="shared" si="30"/>
        <v/>
      </c>
      <c r="J132" s="63" t="str">
        <f t="shared" si="30"/>
        <v/>
      </c>
      <c r="K132" s="48" t="str">
        <f t="shared" si="23"/>
        <v/>
      </c>
      <c r="L132" s="67" t="str">
        <f t="shared" si="24"/>
        <v/>
      </c>
      <c r="M132" s="48" t="str">
        <f t="shared" si="25"/>
        <v/>
      </c>
      <c r="N132" s="49">
        <v>19</v>
      </c>
      <c r="O132" s="28"/>
      <c r="P132" s="47" t="str">
        <f t="shared" si="26"/>
        <v/>
      </c>
      <c r="Q132" s="24" t="str">
        <f t="shared" si="27"/>
        <v/>
      </c>
      <c r="R132" s="24" t="str">
        <f>IF($L132="","",VLOOKUP(Q132,LISTAS!$F$5:$G$1006,2,0))</f>
        <v/>
      </c>
      <c r="S132" s="36" t="str">
        <f t="shared" si="28"/>
        <v/>
      </c>
      <c r="T132" s="25" t="str">
        <f t="shared" si="31"/>
        <v/>
      </c>
      <c r="U132" s="25" t="str">
        <f t="shared" si="32"/>
        <v/>
      </c>
    </row>
    <row r="133" spans="2:21" s="5" customFormat="1" ht="18.75" customHeight="1" x14ac:dyDescent="0.3">
      <c r="B133" s="51"/>
      <c r="C133" s="51" t="str">
        <f>IF(B133="","",VLOOKUP(B133,LISTAS!$F$5:$G$1006,2,0))</f>
        <v/>
      </c>
      <c r="D133" s="52"/>
      <c r="E133" s="52"/>
      <c r="F133" s="52" t="str">
        <f t="shared" si="22"/>
        <v/>
      </c>
      <c r="H133" s="48" t="str">
        <f t="shared" si="29"/>
        <v/>
      </c>
      <c r="I133" s="63" t="str">
        <f t="shared" si="30"/>
        <v/>
      </c>
      <c r="J133" s="63" t="str">
        <f t="shared" si="30"/>
        <v/>
      </c>
      <c r="K133" s="48" t="str">
        <f t="shared" si="23"/>
        <v/>
      </c>
      <c r="L133" s="67" t="str">
        <f t="shared" si="24"/>
        <v/>
      </c>
      <c r="M133" s="48" t="str">
        <f t="shared" si="25"/>
        <v/>
      </c>
      <c r="N133" s="49">
        <v>20</v>
      </c>
      <c r="O133" s="28"/>
      <c r="P133" s="47" t="str">
        <f t="shared" si="26"/>
        <v/>
      </c>
      <c r="Q133" s="24" t="str">
        <f t="shared" si="27"/>
        <v/>
      </c>
      <c r="R133" s="24" t="str">
        <f>IF($L133="","",VLOOKUP(Q133,LISTAS!$F$5:$G$1006,2,0))</f>
        <v/>
      </c>
      <c r="S133" s="36" t="str">
        <f t="shared" si="28"/>
        <v/>
      </c>
      <c r="T133" s="25" t="str">
        <f t="shared" si="31"/>
        <v/>
      </c>
      <c r="U133" s="25" t="str">
        <f t="shared" si="32"/>
        <v/>
      </c>
    </row>
    <row r="134" spans="2:21" ht="16.5" x14ac:dyDescent="0.3">
      <c r="B134" s="51"/>
      <c r="C134" s="51" t="str">
        <f>IF(B134="","",VLOOKUP(B134,LISTAS!$F$5:$G$1006,2,0))</f>
        <v/>
      </c>
      <c r="D134" s="52"/>
      <c r="E134" s="52"/>
      <c r="F134" s="52" t="str">
        <f t="shared" si="22"/>
        <v/>
      </c>
      <c r="G134" s="5"/>
      <c r="H134" s="48" t="str">
        <f t="shared" si="29"/>
        <v/>
      </c>
      <c r="I134" s="63" t="str">
        <f t="shared" si="30"/>
        <v/>
      </c>
      <c r="J134" s="63" t="str">
        <f t="shared" si="30"/>
        <v/>
      </c>
      <c r="K134" s="48" t="str">
        <f t="shared" si="23"/>
        <v/>
      </c>
      <c r="L134" s="67" t="str">
        <f t="shared" si="24"/>
        <v/>
      </c>
      <c r="M134" s="48" t="str">
        <f t="shared" si="25"/>
        <v/>
      </c>
      <c r="N134" s="49">
        <v>21</v>
      </c>
      <c r="O134" s="28"/>
      <c r="P134" s="47" t="str">
        <f t="shared" si="26"/>
        <v/>
      </c>
      <c r="Q134" s="24" t="str">
        <f t="shared" si="27"/>
        <v/>
      </c>
      <c r="R134" s="24" t="str">
        <f>IF($L134="","",VLOOKUP(Q134,LISTAS!$F$5:$G$1006,2,0))</f>
        <v/>
      </c>
      <c r="S134" s="36" t="str">
        <f t="shared" si="28"/>
        <v/>
      </c>
      <c r="T134" s="25" t="str">
        <f t="shared" si="31"/>
        <v/>
      </c>
      <c r="U134" s="25" t="str">
        <f t="shared" si="32"/>
        <v/>
      </c>
    </row>
    <row r="135" spans="2:21" ht="16.5" x14ac:dyDescent="0.3">
      <c r="B135" s="51"/>
      <c r="C135" s="51" t="str">
        <f>IF(B135="","",VLOOKUP(B135,LISTAS!$F$5:$G$1006,2,0))</f>
        <v/>
      </c>
      <c r="D135" s="52"/>
      <c r="E135" s="52"/>
      <c r="F135" s="52" t="str">
        <f t="shared" si="22"/>
        <v/>
      </c>
      <c r="G135" s="5"/>
      <c r="H135" s="48" t="str">
        <f t="shared" si="29"/>
        <v/>
      </c>
      <c r="I135" s="63" t="str">
        <f t="shared" si="30"/>
        <v/>
      </c>
      <c r="J135" s="63" t="str">
        <f t="shared" si="30"/>
        <v/>
      </c>
      <c r="K135" s="48" t="str">
        <f t="shared" si="23"/>
        <v/>
      </c>
      <c r="L135" s="67" t="str">
        <f t="shared" si="24"/>
        <v/>
      </c>
      <c r="M135" s="48" t="str">
        <f t="shared" si="25"/>
        <v/>
      </c>
      <c r="N135" s="49">
        <v>22</v>
      </c>
      <c r="O135" s="28"/>
      <c r="P135" s="47" t="str">
        <f t="shared" si="26"/>
        <v/>
      </c>
      <c r="Q135" s="24" t="str">
        <f t="shared" si="27"/>
        <v/>
      </c>
      <c r="R135" s="24" t="str">
        <f>IF($L135="","",VLOOKUP(Q135,LISTAS!$F$5:$G$1006,2,0))</f>
        <v/>
      </c>
      <c r="S135" s="36" t="str">
        <f t="shared" si="28"/>
        <v/>
      </c>
      <c r="T135" s="25" t="str">
        <f t="shared" si="31"/>
        <v/>
      </c>
      <c r="U135" s="25" t="str">
        <f t="shared" si="32"/>
        <v/>
      </c>
    </row>
    <row r="136" spans="2:21" ht="16.5" x14ac:dyDescent="0.3">
      <c r="B136" s="51"/>
      <c r="C136" s="51" t="str">
        <f>IF(B136="","",VLOOKUP(B136,LISTAS!$F$5:$G$1006,2,0))</f>
        <v/>
      </c>
      <c r="D136" s="52"/>
      <c r="E136" s="52"/>
      <c r="F136" s="52" t="str">
        <f t="shared" si="22"/>
        <v/>
      </c>
      <c r="G136" s="5"/>
      <c r="H136" s="48" t="str">
        <f t="shared" si="29"/>
        <v/>
      </c>
      <c r="I136" s="63" t="str">
        <f t="shared" si="30"/>
        <v/>
      </c>
      <c r="J136" s="63" t="str">
        <f t="shared" si="30"/>
        <v/>
      </c>
      <c r="K136" s="48" t="str">
        <f t="shared" si="23"/>
        <v/>
      </c>
      <c r="L136" s="67" t="str">
        <f t="shared" si="24"/>
        <v/>
      </c>
      <c r="M136" s="48" t="str">
        <f t="shared" si="25"/>
        <v/>
      </c>
      <c r="N136" s="49">
        <v>23</v>
      </c>
      <c r="O136" s="28"/>
      <c r="P136" s="47" t="str">
        <f t="shared" si="26"/>
        <v/>
      </c>
      <c r="Q136" s="24" t="str">
        <f t="shared" si="27"/>
        <v/>
      </c>
      <c r="R136" s="24" t="str">
        <f>IF($L136="","",VLOOKUP(Q136,LISTAS!$F$5:$G$1006,2,0))</f>
        <v/>
      </c>
      <c r="S136" s="36" t="str">
        <f t="shared" si="28"/>
        <v/>
      </c>
      <c r="T136" s="25" t="str">
        <f t="shared" si="31"/>
        <v/>
      </c>
      <c r="U136" s="25" t="str">
        <f t="shared" si="32"/>
        <v/>
      </c>
    </row>
    <row r="137" spans="2:21" ht="16.5" x14ac:dyDescent="0.3">
      <c r="B137" s="51"/>
      <c r="C137" s="51" t="str">
        <f>IF(B137="","",VLOOKUP(B137,LISTAS!$F$5:$G$1006,2,0))</f>
        <v/>
      </c>
      <c r="D137" s="52"/>
      <c r="E137" s="52"/>
      <c r="F137" s="52" t="str">
        <f t="shared" si="22"/>
        <v/>
      </c>
      <c r="G137" s="5"/>
      <c r="H137" s="48" t="str">
        <f t="shared" si="29"/>
        <v/>
      </c>
      <c r="I137" s="63" t="str">
        <f t="shared" si="30"/>
        <v/>
      </c>
      <c r="J137" s="63" t="str">
        <f t="shared" si="30"/>
        <v/>
      </c>
      <c r="K137" s="48" t="str">
        <f t="shared" si="23"/>
        <v/>
      </c>
      <c r="L137" s="67" t="str">
        <f t="shared" si="24"/>
        <v/>
      </c>
      <c r="M137" s="48" t="str">
        <f t="shared" si="25"/>
        <v/>
      </c>
      <c r="N137" s="49">
        <v>24</v>
      </c>
      <c r="O137" s="28"/>
      <c r="P137" s="47" t="str">
        <f t="shared" si="26"/>
        <v/>
      </c>
      <c r="Q137" s="24" t="str">
        <f t="shared" si="27"/>
        <v/>
      </c>
      <c r="R137" s="24" t="str">
        <f>IF($L137="","",VLOOKUP(Q137,LISTAS!$F$5:$G$1006,2,0))</f>
        <v/>
      </c>
      <c r="S137" s="36" t="str">
        <f t="shared" si="28"/>
        <v/>
      </c>
      <c r="T137" s="25" t="str">
        <f t="shared" si="31"/>
        <v/>
      </c>
      <c r="U137" s="25" t="str">
        <f t="shared" si="32"/>
        <v/>
      </c>
    </row>
    <row r="138" spans="2:21" ht="16.5" x14ac:dyDescent="0.3">
      <c r="B138" s="51"/>
      <c r="C138" s="51" t="str">
        <f>IF(B138="","",VLOOKUP(B138,LISTAS!$F$5:$G$1006,2,0))</f>
        <v/>
      </c>
      <c r="D138" s="52"/>
      <c r="E138" s="52"/>
      <c r="F138" s="52" t="str">
        <f t="shared" si="22"/>
        <v/>
      </c>
      <c r="G138" s="5"/>
      <c r="H138" s="48" t="str">
        <f t="shared" si="29"/>
        <v/>
      </c>
      <c r="I138" s="63" t="str">
        <f t="shared" si="30"/>
        <v/>
      </c>
      <c r="J138" s="63" t="str">
        <f t="shared" si="30"/>
        <v/>
      </c>
      <c r="K138" s="48" t="str">
        <f t="shared" si="23"/>
        <v/>
      </c>
      <c r="L138" s="67" t="str">
        <f t="shared" si="24"/>
        <v/>
      </c>
      <c r="M138" s="48" t="str">
        <f t="shared" si="25"/>
        <v/>
      </c>
      <c r="N138" s="49">
        <v>25</v>
      </c>
      <c r="O138" s="28"/>
      <c r="P138" s="47" t="str">
        <f t="shared" si="26"/>
        <v/>
      </c>
      <c r="Q138" s="24" t="str">
        <f t="shared" si="27"/>
        <v/>
      </c>
      <c r="R138" s="24" t="str">
        <f>IF($L138="","",VLOOKUP(Q138,LISTAS!$F$5:$G$1006,2,0))</f>
        <v/>
      </c>
      <c r="S138" s="36" t="str">
        <f t="shared" si="28"/>
        <v/>
      </c>
      <c r="T138" s="25" t="str">
        <f t="shared" si="31"/>
        <v/>
      </c>
      <c r="U138" s="25" t="str">
        <f t="shared" si="32"/>
        <v/>
      </c>
    </row>
    <row r="139" spans="2:21" ht="16.5" x14ac:dyDescent="0.3">
      <c r="B139" s="51"/>
      <c r="C139" s="51" t="str">
        <f>IF(B139="","",VLOOKUP(B139,LISTAS!$F$5:$G$1006,2,0))</f>
        <v/>
      </c>
      <c r="D139" s="52"/>
      <c r="E139" s="52"/>
      <c r="F139" s="52" t="str">
        <f t="shared" si="22"/>
        <v/>
      </c>
      <c r="G139" s="5"/>
      <c r="H139" s="48" t="str">
        <f t="shared" si="29"/>
        <v/>
      </c>
      <c r="I139" s="63" t="str">
        <f t="shared" si="30"/>
        <v/>
      </c>
      <c r="J139" s="63" t="str">
        <f t="shared" si="30"/>
        <v/>
      </c>
      <c r="K139" s="48" t="str">
        <f t="shared" si="23"/>
        <v/>
      </c>
      <c r="L139" s="67" t="str">
        <f t="shared" si="24"/>
        <v/>
      </c>
      <c r="M139" s="48" t="str">
        <f t="shared" si="25"/>
        <v/>
      </c>
      <c r="N139" s="49">
        <v>26</v>
      </c>
      <c r="O139" s="28"/>
      <c r="P139" s="47" t="str">
        <f t="shared" si="26"/>
        <v/>
      </c>
      <c r="Q139" s="24" t="str">
        <f t="shared" si="27"/>
        <v/>
      </c>
      <c r="R139" s="24" t="str">
        <f>IF($L139="","",VLOOKUP(Q139,LISTAS!$F$5:$G$1006,2,0))</f>
        <v/>
      </c>
      <c r="S139" s="36" t="str">
        <f t="shared" si="28"/>
        <v/>
      </c>
      <c r="T139" s="25" t="str">
        <f t="shared" si="31"/>
        <v/>
      </c>
      <c r="U139" s="25" t="str">
        <f t="shared" si="32"/>
        <v/>
      </c>
    </row>
    <row r="140" spans="2:21" ht="16.5" x14ac:dyDescent="0.3">
      <c r="B140" s="51"/>
      <c r="C140" s="51" t="str">
        <f>IF(B140="","",VLOOKUP(B140,LISTAS!$F$5:$G$1006,2,0))</f>
        <v/>
      </c>
      <c r="D140" s="52"/>
      <c r="E140" s="52"/>
      <c r="F140" s="52" t="str">
        <f t="shared" si="22"/>
        <v/>
      </c>
      <c r="G140" s="5"/>
      <c r="H140" s="48" t="str">
        <f t="shared" si="29"/>
        <v/>
      </c>
      <c r="I140" s="63" t="str">
        <f t="shared" si="30"/>
        <v/>
      </c>
      <c r="J140" s="63" t="str">
        <f t="shared" si="30"/>
        <v/>
      </c>
      <c r="K140" s="48" t="str">
        <f t="shared" si="23"/>
        <v/>
      </c>
      <c r="L140" s="67" t="str">
        <f t="shared" si="24"/>
        <v/>
      </c>
      <c r="M140" s="48" t="str">
        <f t="shared" si="25"/>
        <v/>
      </c>
      <c r="N140" s="49">
        <v>27</v>
      </c>
      <c r="O140" s="28"/>
      <c r="P140" s="47" t="str">
        <f t="shared" si="26"/>
        <v/>
      </c>
      <c r="Q140" s="24" t="str">
        <f t="shared" si="27"/>
        <v/>
      </c>
      <c r="R140" s="24" t="str">
        <f>IF($L140="","",VLOOKUP(Q140,LISTAS!$F$5:$G$1006,2,0))</f>
        <v/>
      </c>
      <c r="S140" s="36" t="str">
        <f t="shared" si="28"/>
        <v/>
      </c>
      <c r="T140" s="25" t="str">
        <f t="shared" si="31"/>
        <v/>
      </c>
      <c r="U140" s="25" t="str">
        <f t="shared" si="32"/>
        <v/>
      </c>
    </row>
    <row r="141" spans="2:21" ht="16.5" x14ac:dyDescent="0.3">
      <c r="B141" s="51"/>
      <c r="C141" s="51" t="str">
        <f>IF(B141="","",VLOOKUP(B141,LISTAS!$F$5:$G$1006,2,0))</f>
        <v/>
      </c>
      <c r="D141" s="52"/>
      <c r="E141" s="52"/>
      <c r="F141" s="52" t="str">
        <f t="shared" si="22"/>
        <v/>
      </c>
      <c r="G141" s="5"/>
      <c r="H141" s="48" t="str">
        <f t="shared" si="29"/>
        <v/>
      </c>
      <c r="I141" s="63" t="str">
        <f t="shared" si="30"/>
        <v/>
      </c>
      <c r="J141" s="63" t="str">
        <f t="shared" si="30"/>
        <v/>
      </c>
      <c r="K141" s="48" t="str">
        <f t="shared" si="23"/>
        <v/>
      </c>
      <c r="L141" s="67" t="str">
        <f t="shared" si="24"/>
        <v/>
      </c>
      <c r="M141" s="48" t="str">
        <f t="shared" si="25"/>
        <v/>
      </c>
      <c r="N141" s="49">
        <v>28</v>
      </c>
      <c r="O141" s="28"/>
      <c r="P141" s="47" t="str">
        <f t="shared" si="26"/>
        <v/>
      </c>
      <c r="Q141" s="24" t="str">
        <f t="shared" si="27"/>
        <v/>
      </c>
      <c r="R141" s="24" t="str">
        <f>IF($L141="","",VLOOKUP(Q141,LISTAS!$F$5:$G$1006,2,0))</f>
        <v/>
      </c>
      <c r="S141" s="36" t="str">
        <f t="shared" si="28"/>
        <v/>
      </c>
      <c r="T141" s="25" t="str">
        <f t="shared" si="31"/>
        <v/>
      </c>
      <c r="U141" s="25" t="str">
        <f t="shared" si="32"/>
        <v/>
      </c>
    </row>
    <row r="142" spans="2:21" ht="16.5" x14ac:dyDescent="0.3">
      <c r="B142" s="51"/>
      <c r="C142" s="51" t="str">
        <f>IF(B142="","",VLOOKUP(B142,LISTAS!$F$5:$G$1006,2,0))</f>
        <v/>
      </c>
      <c r="D142" s="52"/>
      <c r="E142" s="52"/>
      <c r="F142" s="52" t="str">
        <f t="shared" si="22"/>
        <v/>
      </c>
      <c r="G142" s="5"/>
      <c r="H142" s="48" t="str">
        <f t="shared" si="29"/>
        <v/>
      </c>
      <c r="I142" s="63" t="str">
        <f t="shared" si="30"/>
        <v/>
      </c>
      <c r="J142" s="63" t="str">
        <f t="shared" si="30"/>
        <v/>
      </c>
      <c r="K142" s="48" t="str">
        <f t="shared" si="23"/>
        <v/>
      </c>
      <c r="L142" s="67" t="str">
        <f t="shared" si="24"/>
        <v/>
      </c>
      <c r="M142" s="48" t="str">
        <f t="shared" si="25"/>
        <v/>
      </c>
      <c r="N142" s="49">
        <v>29</v>
      </c>
      <c r="O142" s="28"/>
      <c r="P142" s="47" t="str">
        <f t="shared" si="26"/>
        <v/>
      </c>
      <c r="Q142" s="24" t="str">
        <f t="shared" si="27"/>
        <v/>
      </c>
      <c r="R142" s="24" t="str">
        <f>IF($L142="","",VLOOKUP(Q142,LISTAS!$F$5:$G$1006,2,0))</f>
        <v/>
      </c>
      <c r="S142" s="36" t="str">
        <f t="shared" si="28"/>
        <v/>
      </c>
      <c r="T142" s="25" t="str">
        <f t="shared" si="31"/>
        <v/>
      </c>
      <c r="U142" s="25" t="str">
        <f t="shared" si="32"/>
        <v/>
      </c>
    </row>
    <row r="143" spans="2:21" ht="16.5" x14ac:dyDescent="0.3">
      <c r="B143" s="51"/>
      <c r="C143" s="51" t="str">
        <f>IF(B143="","",VLOOKUP(B143,LISTAS!$F$5:$G$1006,2,0))</f>
        <v/>
      </c>
      <c r="D143" s="52"/>
      <c r="E143" s="52"/>
      <c r="F143" s="52" t="str">
        <f t="shared" si="22"/>
        <v/>
      </c>
      <c r="G143" s="5"/>
      <c r="H143" s="48" t="str">
        <f t="shared" si="29"/>
        <v/>
      </c>
      <c r="I143" s="63" t="str">
        <f t="shared" si="30"/>
        <v/>
      </c>
      <c r="J143" s="63" t="str">
        <f t="shared" si="30"/>
        <v/>
      </c>
      <c r="K143" s="48" t="str">
        <f t="shared" si="23"/>
        <v/>
      </c>
      <c r="L143" s="67" t="str">
        <f t="shared" si="24"/>
        <v/>
      </c>
      <c r="M143" s="48" t="str">
        <f t="shared" si="25"/>
        <v/>
      </c>
      <c r="N143" s="49">
        <v>30</v>
      </c>
      <c r="O143" s="28"/>
      <c r="P143" s="47" t="str">
        <f t="shared" si="26"/>
        <v/>
      </c>
      <c r="Q143" s="24" t="str">
        <f t="shared" si="27"/>
        <v/>
      </c>
      <c r="R143" s="24" t="str">
        <f>IF($L143="","",VLOOKUP(Q143,LISTAS!$F$5:$G$1006,2,0))</f>
        <v/>
      </c>
      <c r="S143" s="36" t="str">
        <f t="shared" si="28"/>
        <v/>
      </c>
      <c r="T143" s="25" t="str">
        <f t="shared" si="31"/>
        <v/>
      </c>
      <c r="U143" s="25" t="str">
        <f t="shared" si="32"/>
        <v/>
      </c>
    </row>
    <row r="144" spans="2:21" ht="16.5" x14ac:dyDescent="0.3">
      <c r="B144" s="51"/>
      <c r="C144" s="51" t="str">
        <f>IF(B144="","",VLOOKUP(B144,LISTAS!$F$5:$G$1006,2,0))</f>
        <v/>
      </c>
      <c r="D144" s="52"/>
      <c r="E144" s="52"/>
      <c r="F144" s="52" t="str">
        <f t="shared" si="22"/>
        <v/>
      </c>
      <c r="G144" s="5"/>
      <c r="H144" s="48" t="str">
        <f t="shared" si="29"/>
        <v/>
      </c>
      <c r="I144" s="63" t="str">
        <f t="shared" si="30"/>
        <v/>
      </c>
      <c r="J144" s="63" t="str">
        <f t="shared" si="30"/>
        <v/>
      </c>
      <c r="K144" s="48" t="str">
        <f t="shared" si="23"/>
        <v/>
      </c>
      <c r="L144" s="67" t="str">
        <f t="shared" si="24"/>
        <v/>
      </c>
      <c r="M144" s="48" t="str">
        <f t="shared" si="25"/>
        <v/>
      </c>
      <c r="N144" s="49">
        <v>31</v>
      </c>
      <c r="O144" s="28"/>
      <c r="P144" s="47" t="str">
        <f t="shared" si="26"/>
        <v/>
      </c>
      <c r="Q144" s="24" t="str">
        <f t="shared" si="27"/>
        <v/>
      </c>
      <c r="R144" s="24" t="str">
        <f>IF($L144="","",VLOOKUP(Q144,LISTAS!$F$5:$G$1006,2,0))</f>
        <v/>
      </c>
      <c r="S144" s="36" t="str">
        <f t="shared" si="28"/>
        <v/>
      </c>
      <c r="T144" s="25" t="str">
        <f t="shared" si="31"/>
        <v/>
      </c>
      <c r="U144" s="25" t="str">
        <f t="shared" si="32"/>
        <v/>
      </c>
    </row>
    <row r="145" spans="2:21" ht="16.5" x14ac:dyDescent="0.3">
      <c r="B145" s="51"/>
      <c r="C145" s="51" t="str">
        <f>IF(B145="","",VLOOKUP(B145,LISTAS!$F$5:$G$1006,2,0))</f>
        <v/>
      </c>
      <c r="D145" s="52"/>
      <c r="E145" s="52"/>
      <c r="F145" s="52" t="str">
        <f t="shared" si="22"/>
        <v/>
      </c>
      <c r="G145" s="5"/>
      <c r="H145" s="48" t="str">
        <f t="shared" si="29"/>
        <v/>
      </c>
      <c r="I145" s="63" t="str">
        <f t="shared" si="30"/>
        <v/>
      </c>
      <c r="J145" s="63" t="str">
        <f t="shared" si="30"/>
        <v/>
      </c>
      <c r="K145" s="48" t="str">
        <f t="shared" si="23"/>
        <v/>
      </c>
      <c r="L145" s="67" t="str">
        <f t="shared" si="24"/>
        <v/>
      </c>
      <c r="M145" s="48" t="str">
        <f t="shared" si="25"/>
        <v/>
      </c>
      <c r="N145" s="49">
        <v>32</v>
      </c>
      <c r="O145" s="28"/>
      <c r="P145" s="47" t="str">
        <f t="shared" si="26"/>
        <v/>
      </c>
      <c r="Q145" s="24" t="str">
        <f t="shared" si="27"/>
        <v/>
      </c>
      <c r="R145" s="24" t="str">
        <f>IF($L145="","",VLOOKUP(Q145,LISTAS!$F$5:$G$1006,2,0))</f>
        <v/>
      </c>
      <c r="S145" s="36" t="str">
        <f t="shared" si="28"/>
        <v/>
      </c>
      <c r="T145" s="25" t="str">
        <f t="shared" si="31"/>
        <v/>
      </c>
      <c r="U145" s="25" t="str">
        <f t="shared" si="32"/>
        <v/>
      </c>
    </row>
    <row r="146" spans="2:21" ht="16.5" x14ac:dyDescent="0.3">
      <c r="B146" s="51"/>
      <c r="C146" s="51" t="str">
        <f>IF(B146="","",VLOOKUP(B146,LISTAS!$F$5:$G$1006,2,0))</f>
        <v/>
      </c>
      <c r="D146" s="52"/>
      <c r="E146" s="52"/>
      <c r="F146" s="52" t="str">
        <f t="shared" si="22"/>
        <v/>
      </c>
      <c r="G146" s="5"/>
      <c r="H146" s="48" t="str">
        <f t="shared" si="29"/>
        <v/>
      </c>
      <c r="I146" s="63" t="str">
        <f t="shared" si="30"/>
        <v/>
      </c>
      <c r="J146" s="63" t="str">
        <f t="shared" si="30"/>
        <v/>
      </c>
      <c r="K146" s="48" t="str">
        <f t="shared" si="23"/>
        <v/>
      </c>
      <c r="L146" s="67" t="str">
        <f t="shared" si="24"/>
        <v/>
      </c>
      <c r="M146" s="48" t="str">
        <f t="shared" ref="M146:M177" si="33">IF(L146="","",LARGE($L$114:$L$213,N146))</f>
        <v/>
      </c>
      <c r="N146" s="49">
        <v>33</v>
      </c>
      <c r="O146" s="28"/>
      <c r="P146" s="47" t="str">
        <f t="shared" ref="P146:P177" si="34">IF(S146&lt;&gt;"",_xlfn.RANK.EQ(S146,$S$114:$S$213,0),"")</f>
        <v/>
      </c>
      <c r="Q146" s="24" t="str">
        <f t="shared" ref="Q146:Q177" si="35">IF($L146="","",VLOOKUP(M146,$H$114:$K$213,2,0))</f>
        <v/>
      </c>
      <c r="R146" s="24" t="str">
        <f>IF($L146="","",VLOOKUP(Q146,LISTAS!$F$5:$G$1006,2,0))</f>
        <v/>
      </c>
      <c r="S146" s="36" t="str">
        <f t="shared" ref="S146:S177" si="36">IF($L146="","",VLOOKUP(M146,$H$114:$K$213,4,0))</f>
        <v/>
      </c>
      <c r="T146" s="25" t="str">
        <f t="shared" si="31"/>
        <v/>
      </c>
      <c r="U146" s="25" t="str">
        <f t="shared" si="32"/>
        <v/>
      </c>
    </row>
    <row r="147" spans="2:21" ht="16.5" x14ac:dyDescent="0.3">
      <c r="B147" s="51"/>
      <c r="C147" s="51" t="str">
        <f>IF(B147="","",VLOOKUP(B147,LISTAS!$F$5:$G$1006,2,0))</f>
        <v/>
      </c>
      <c r="D147" s="52"/>
      <c r="E147" s="52"/>
      <c r="F147" s="52" t="str">
        <f t="shared" si="22"/>
        <v/>
      </c>
      <c r="G147" s="5"/>
      <c r="H147" s="48" t="str">
        <f t="shared" si="29"/>
        <v/>
      </c>
      <c r="I147" s="63" t="str">
        <f t="shared" si="30"/>
        <v/>
      </c>
      <c r="J147" s="63" t="str">
        <f t="shared" si="30"/>
        <v/>
      </c>
      <c r="K147" s="48" t="str">
        <f t="shared" si="23"/>
        <v/>
      </c>
      <c r="L147" s="67" t="str">
        <f t="shared" si="24"/>
        <v/>
      </c>
      <c r="M147" s="48" t="str">
        <f t="shared" si="33"/>
        <v/>
      </c>
      <c r="N147" s="49">
        <v>34</v>
      </c>
      <c r="O147" s="28"/>
      <c r="P147" s="47" t="str">
        <f t="shared" si="34"/>
        <v/>
      </c>
      <c r="Q147" s="24" t="str">
        <f t="shared" si="35"/>
        <v/>
      </c>
      <c r="R147" s="24" t="str">
        <f>IF($L147="","",VLOOKUP(Q147,LISTAS!$F$5:$G$1006,2,0))</f>
        <v/>
      </c>
      <c r="S147" s="36" t="str">
        <f t="shared" si="36"/>
        <v/>
      </c>
      <c r="T147" s="25" t="str">
        <f t="shared" si="31"/>
        <v/>
      </c>
      <c r="U147" s="25" t="str">
        <f t="shared" si="32"/>
        <v/>
      </c>
    </row>
    <row r="148" spans="2:21" ht="16.5" x14ac:dyDescent="0.3">
      <c r="B148" s="51"/>
      <c r="C148" s="51" t="str">
        <f>IF(B148="","",VLOOKUP(B148,LISTAS!$F$5:$G$1006,2,0))</f>
        <v/>
      </c>
      <c r="D148" s="52"/>
      <c r="E148" s="52"/>
      <c r="F148" s="52" t="str">
        <f t="shared" si="22"/>
        <v/>
      </c>
      <c r="G148" s="5"/>
      <c r="H148" s="48" t="str">
        <f t="shared" si="29"/>
        <v/>
      </c>
      <c r="I148" s="63" t="str">
        <f t="shared" si="30"/>
        <v/>
      </c>
      <c r="J148" s="63" t="str">
        <f t="shared" si="30"/>
        <v/>
      </c>
      <c r="K148" s="48" t="str">
        <f t="shared" si="23"/>
        <v/>
      </c>
      <c r="L148" s="67" t="str">
        <f t="shared" si="24"/>
        <v/>
      </c>
      <c r="M148" s="48" t="str">
        <f t="shared" si="33"/>
        <v/>
      </c>
      <c r="N148" s="49">
        <v>35</v>
      </c>
      <c r="O148" s="28"/>
      <c r="P148" s="47" t="str">
        <f t="shared" si="34"/>
        <v/>
      </c>
      <c r="Q148" s="24" t="str">
        <f t="shared" si="35"/>
        <v/>
      </c>
      <c r="R148" s="24" t="str">
        <f>IF($L148="","",VLOOKUP(Q148,LISTAS!$F$5:$G$1006,2,0))</f>
        <v/>
      </c>
      <c r="S148" s="36" t="str">
        <f t="shared" si="36"/>
        <v/>
      </c>
      <c r="T148" s="25" t="str">
        <f t="shared" si="31"/>
        <v/>
      </c>
      <c r="U148" s="25" t="str">
        <f t="shared" si="32"/>
        <v/>
      </c>
    </row>
    <row r="149" spans="2:21" ht="16.5" x14ac:dyDescent="0.3">
      <c r="B149" s="51"/>
      <c r="C149" s="51" t="str">
        <f>IF(B149="","",VLOOKUP(B149,LISTAS!$F$5:$G$1006,2,0))</f>
        <v/>
      </c>
      <c r="D149" s="52"/>
      <c r="E149" s="52"/>
      <c r="F149" s="52" t="str">
        <f t="shared" si="22"/>
        <v/>
      </c>
      <c r="G149" s="5"/>
      <c r="H149" s="48" t="str">
        <f t="shared" si="29"/>
        <v/>
      </c>
      <c r="I149" s="63" t="str">
        <f t="shared" si="30"/>
        <v/>
      </c>
      <c r="J149" s="63" t="str">
        <f t="shared" si="30"/>
        <v/>
      </c>
      <c r="K149" s="48" t="str">
        <f t="shared" si="23"/>
        <v/>
      </c>
      <c r="L149" s="67" t="str">
        <f t="shared" si="24"/>
        <v/>
      </c>
      <c r="M149" s="48" t="str">
        <f t="shared" si="33"/>
        <v/>
      </c>
      <c r="N149" s="49">
        <v>36</v>
      </c>
      <c r="O149" s="28"/>
      <c r="P149" s="47" t="str">
        <f t="shared" si="34"/>
        <v/>
      </c>
      <c r="Q149" s="24" t="str">
        <f t="shared" si="35"/>
        <v/>
      </c>
      <c r="R149" s="24" t="str">
        <f>IF($L149="","",VLOOKUP(Q149,LISTAS!$F$5:$G$1006,2,0))</f>
        <v/>
      </c>
      <c r="S149" s="36" t="str">
        <f t="shared" si="36"/>
        <v/>
      </c>
      <c r="T149" s="25" t="str">
        <f t="shared" si="31"/>
        <v/>
      </c>
      <c r="U149" s="25" t="str">
        <f t="shared" si="32"/>
        <v/>
      </c>
    </row>
    <row r="150" spans="2:21" ht="16.5" x14ac:dyDescent="0.3">
      <c r="B150" s="51"/>
      <c r="C150" s="51" t="str">
        <f>IF(B150="","",VLOOKUP(B150,LISTAS!$F$5:$G$1006,2,0))</f>
        <v/>
      </c>
      <c r="D150" s="52"/>
      <c r="E150" s="52"/>
      <c r="F150" s="52" t="str">
        <f t="shared" si="22"/>
        <v/>
      </c>
      <c r="G150" s="5"/>
      <c r="H150" s="48" t="str">
        <f t="shared" si="29"/>
        <v/>
      </c>
      <c r="I150" s="63" t="str">
        <f t="shared" si="30"/>
        <v/>
      </c>
      <c r="J150" s="63" t="str">
        <f t="shared" si="30"/>
        <v/>
      </c>
      <c r="K150" s="48" t="str">
        <f t="shared" si="23"/>
        <v/>
      </c>
      <c r="L150" s="67" t="str">
        <f t="shared" si="24"/>
        <v/>
      </c>
      <c r="M150" s="48" t="str">
        <f t="shared" si="33"/>
        <v/>
      </c>
      <c r="N150" s="49">
        <v>37</v>
      </c>
      <c r="O150" s="28"/>
      <c r="P150" s="47" t="str">
        <f t="shared" si="34"/>
        <v/>
      </c>
      <c r="Q150" s="24" t="str">
        <f t="shared" si="35"/>
        <v/>
      </c>
      <c r="R150" s="24" t="str">
        <f>IF($L150="","",VLOOKUP(Q150,LISTAS!$F$5:$G$1006,2,0))</f>
        <v/>
      </c>
      <c r="S150" s="36" t="str">
        <f t="shared" si="36"/>
        <v/>
      </c>
      <c r="T150" s="25" t="str">
        <f t="shared" si="31"/>
        <v/>
      </c>
      <c r="U150" s="25" t="str">
        <f t="shared" si="32"/>
        <v/>
      </c>
    </row>
    <row r="151" spans="2:21" ht="16.5" x14ac:dyDescent="0.3">
      <c r="B151" s="51"/>
      <c r="C151" s="51" t="str">
        <f>IF(B151="","",VLOOKUP(B151,LISTAS!$F$5:$G$1006,2,0))</f>
        <v/>
      </c>
      <c r="D151" s="52"/>
      <c r="E151" s="52"/>
      <c r="F151" s="52" t="str">
        <f t="shared" si="22"/>
        <v/>
      </c>
      <c r="G151" s="5"/>
      <c r="H151" s="48" t="str">
        <f t="shared" si="29"/>
        <v/>
      </c>
      <c r="I151" s="63" t="str">
        <f t="shared" si="30"/>
        <v/>
      </c>
      <c r="J151" s="63" t="str">
        <f t="shared" si="30"/>
        <v/>
      </c>
      <c r="K151" s="48" t="str">
        <f t="shared" si="23"/>
        <v/>
      </c>
      <c r="L151" s="67" t="str">
        <f t="shared" si="24"/>
        <v/>
      </c>
      <c r="M151" s="48" t="str">
        <f t="shared" si="33"/>
        <v/>
      </c>
      <c r="N151" s="49">
        <v>38</v>
      </c>
      <c r="O151" s="28"/>
      <c r="P151" s="47" t="str">
        <f t="shared" si="34"/>
        <v/>
      </c>
      <c r="Q151" s="24" t="str">
        <f t="shared" si="35"/>
        <v/>
      </c>
      <c r="R151" s="24" t="str">
        <f>IF($L151="","",VLOOKUP(Q151,LISTAS!$F$5:$G$1006,2,0))</f>
        <v/>
      </c>
      <c r="S151" s="36" t="str">
        <f t="shared" si="36"/>
        <v/>
      </c>
      <c r="T151" s="25" t="str">
        <f t="shared" si="31"/>
        <v/>
      </c>
      <c r="U151" s="25" t="str">
        <f t="shared" si="32"/>
        <v/>
      </c>
    </row>
    <row r="152" spans="2:21" ht="16.5" x14ac:dyDescent="0.3">
      <c r="B152" s="51"/>
      <c r="C152" s="51" t="str">
        <f>IF(B152="","",VLOOKUP(B152,LISTAS!$F$5:$G$1006,2,0))</f>
        <v/>
      </c>
      <c r="D152" s="52"/>
      <c r="E152" s="52"/>
      <c r="F152" s="52" t="str">
        <f t="shared" si="22"/>
        <v/>
      </c>
      <c r="G152" s="5"/>
      <c r="H152" s="48" t="str">
        <f t="shared" si="29"/>
        <v/>
      </c>
      <c r="I152" s="63" t="str">
        <f t="shared" si="30"/>
        <v/>
      </c>
      <c r="J152" s="63" t="str">
        <f t="shared" si="30"/>
        <v/>
      </c>
      <c r="K152" s="48" t="str">
        <f t="shared" si="23"/>
        <v/>
      </c>
      <c r="L152" s="67" t="str">
        <f t="shared" si="24"/>
        <v/>
      </c>
      <c r="M152" s="48" t="str">
        <f t="shared" si="33"/>
        <v/>
      </c>
      <c r="N152" s="49">
        <v>39</v>
      </c>
      <c r="O152" s="28"/>
      <c r="P152" s="47" t="str">
        <f t="shared" si="34"/>
        <v/>
      </c>
      <c r="Q152" s="24" t="str">
        <f t="shared" si="35"/>
        <v/>
      </c>
      <c r="R152" s="24" t="str">
        <f>IF($L152="","",VLOOKUP(Q152,LISTAS!$F$5:$G$1006,2,0))</f>
        <v/>
      </c>
      <c r="S152" s="36" t="str">
        <f t="shared" si="36"/>
        <v/>
      </c>
      <c r="T152" s="25" t="str">
        <f t="shared" si="31"/>
        <v/>
      </c>
      <c r="U152" s="25" t="str">
        <f t="shared" si="32"/>
        <v/>
      </c>
    </row>
    <row r="153" spans="2:21" ht="16.5" x14ac:dyDescent="0.3">
      <c r="B153" s="51"/>
      <c r="C153" s="51" t="str">
        <f>IF(B153="","",VLOOKUP(B153,LISTAS!$F$5:$G$1006,2,0))</f>
        <v/>
      </c>
      <c r="D153" s="52"/>
      <c r="E153" s="52"/>
      <c r="F153" s="52" t="str">
        <f t="shared" si="22"/>
        <v/>
      </c>
      <c r="G153" s="5"/>
      <c r="H153" s="48" t="str">
        <f t="shared" si="29"/>
        <v/>
      </c>
      <c r="I153" s="63" t="str">
        <f t="shared" si="30"/>
        <v/>
      </c>
      <c r="J153" s="63" t="str">
        <f t="shared" si="30"/>
        <v/>
      </c>
      <c r="K153" s="48" t="str">
        <f t="shared" si="23"/>
        <v/>
      </c>
      <c r="L153" s="67" t="str">
        <f t="shared" si="24"/>
        <v/>
      </c>
      <c r="M153" s="48" t="str">
        <f t="shared" si="33"/>
        <v/>
      </c>
      <c r="N153" s="49">
        <v>40</v>
      </c>
      <c r="O153" s="28"/>
      <c r="P153" s="47" t="str">
        <f t="shared" si="34"/>
        <v/>
      </c>
      <c r="Q153" s="24" t="str">
        <f t="shared" si="35"/>
        <v/>
      </c>
      <c r="R153" s="24" t="str">
        <f>IF($L153="","",VLOOKUP(Q153,LISTAS!$F$5:$G$1006,2,0))</f>
        <v/>
      </c>
      <c r="S153" s="36" t="str">
        <f t="shared" si="36"/>
        <v/>
      </c>
      <c r="T153" s="25" t="str">
        <f t="shared" si="31"/>
        <v/>
      </c>
      <c r="U153" s="25" t="str">
        <f t="shared" si="32"/>
        <v/>
      </c>
    </row>
    <row r="154" spans="2:21" ht="16.5" x14ac:dyDescent="0.3">
      <c r="B154" s="51"/>
      <c r="C154" s="51" t="str">
        <f>IF(B154="","",VLOOKUP(B154,LISTAS!$F$5:$G$1006,2,0))</f>
        <v/>
      </c>
      <c r="D154" s="52"/>
      <c r="E154" s="52"/>
      <c r="F154" s="52" t="str">
        <f t="shared" si="22"/>
        <v/>
      </c>
      <c r="G154" s="5"/>
      <c r="H154" s="48" t="str">
        <f t="shared" si="29"/>
        <v/>
      </c>
      <c r="I154" s="63" t="str">
        <f t="shared" si="30"/>
        <v/>
      </c>
      <c r="J154" s="63" t="str">
        <f t="shared" si="30"/>
        <v/>
      </c>
      <c r="K154" s="48" t="str">
        <f t="shared" si="23"/>
        <v/>
      </c>
      <c r="L154" s="67" t="str">
        <f t="shared" si="24"/>
        <v/>
      </c>
      <c r="M154" s="48" t="str">
        <f t="shared" si="33"/>
        <v/>
      </c>
      <c r="N154" s="49">
        <v>41</v>
      </c>
      <c r="O154" s="28"/>
      <c r="P154" s="47" t="str">
        <f t="shared" si="34"/>
        <v/>
      </c>
      <c r="Q154" s="24" t="str">
        <f t="shared" si="35"/>
        <v/>
      </c>
      <c r="R154" s="24" t="str">
        <f>IF($L154="","",VLOOKUP(Q154,LISTAS!$F$5:$G$1006,2,0))</f>
        <v/>
      </c>
      <c r="S154" s="36" t="str">
        <f t="shared" si="36"/>
        <v/>
      </c>
      <c r="T154" s="25" t="str">
        <f t="shared" si="31"/>
        <v/>
      </c>
      <c r="U154" s="25" t="str">
        <f t="shared" si="32"/>
        <v/>
      </c>
    </row>
    <row r="155" spans="2:21" ht="16.5" x14ac:dyDescent="0.3">
      <c r="B155" s="51"/>
      <c r="C155" s="51" t="str">
        <f>IF(B155="","",VLOOKUP(B155,LISTAS!$F$5:$G$1006,2,0))</f>
        <v/>
      </c>
      <c r="D155" s="52"/>
      <c r="E155" s="52"/>
      <c r="F155" s="52" t="str">
        <f t="shared" si="22"/>
        <v/>
      </c>
      <c r="G155" s="5"/>
      <c r="H155" s="48" t="str">
        <f t="shared" si="29"/>
        <v/>
      </c>
      <c r="I155" s="63" t="str">
        <f t="shared" si="30"/>
        <v/>
      </c>
      <c r="J155" s="63" t="str">
        <f t="shared" si="30"/>
        <v/>
      </c>
      <c r="K155" s="48" t="str">
        <f t="shared" si="23"/>
        <v/>
      </c>
      <c r="L155" s="67" t="str">
        <f t="shared" si="24"/>
        <v/>
      </c>
      <c r="M155" s="48" t="str">
        <f t="shared" si="33"/>
        <v/>
      </c>
      <c r="N155" s="49">
        <v>42</v>
      </c>
      <c r="O155" s="28"/>
      <c r="P155" s="47" t="str">
        <f t="shared" si="34"/>
        <v/>
      </c>
      <c r="Q155" s="24" t="str">
        <f t="shared" si="35"/>
        <v/>
      </c>
      <c r="R155" s="24" t="str">
        <f>IF($L155="","",VLOOKUP(Q155,LISTAS!$F$5:$G$1006,2,0))</f>
        <v/>
      </c>
      <c r="S155" s="36" t="str">
        <f t="shared" si="36"/>
        <v/>
      </c>
      <c r="T155" s="25" t="str">
        <f t="shared" si="31"/>
        <v/>
      </c>
      <c r="U155" s="25" t="str">
        <f t="shared" si="32"/>
        <v/>
      </c>
    </row>
    <row r="156" spans="2:21" ht="16.5" x14ac:dyDescent="0.3">
      <c r="B156" s="51"/>
      <c r="C156" s="51" t="str">
        <f>IF(B156="","",VLOOKUP(B156,LISTAS!$F$5:$G$1006,2,0))</f>
        <v/>
      </c>
      <c r="D156" s="52"/>
      <c r="E156" s="52"/>
      <c r="F156" s="52" t="str">
        <f t="shared" si="22"/>
        <v/>
      </c>
      <c r="G156" s="5"/>
      <c r="H156" s="48" t="str">
        <f t="shared" si="29"/>
        <v/>
      </c>
      <c r="I156" s="63" t="str">
        <f t="shared" si="30"/>
        <v/>
      </c>
      <c r="J156" s="63" t="str">
        <f t="shared" si="30"/>
        <v/>
      </c>
      <c r="K156" s="48" t="str">
        <f t="shared" si="23"/>
        <v/>
      </c>
      <c r="L156" s="67" t="str">
        <f t="shared" si="24"/>
        <v/>
      </c>
      <c r="M156" s="48" t="str">
        <f t="shared" si="33"/>
        <v/>
      </c>
      <c r="N156" s="49">
        <v>43</v>
      </c>
      <c r="O156" s="28"/>
      <c r="P156" s="47" t="str">
        <f t="shared" si="34"/>
        <v/>
      </c>
      <c r="Q156" s="24" t="str">
        <f t="shared" si="35"/>
        <v/>
      </c>
      <c r="R156" s="24" t="str">
        <f>IF($L156="","",VLOOKUP(Q156,LISTAS!$F$5:$G$1006,2,0))</f>
        <v/>
      </c>
      <c r="S156" s="36" t="str">
        <f t="shared" si="36"/>
        <v/>
      </c>
      <c r="T156" s="25" t="str">
        <f t="shared" si="31"/>
        <v/>
      </c>
      <c r="U156" s="25" t="str">
        <f t="shared" si="32"/>
        <v/>
      </c>
    </row>
    <row r="157" spans="2:21" ht="16.5" x14ac:dyDescent="0.3">
      <c r="B157" s="51"/>
      <c r="C157" s="51" t="str">
        <f>IF(B157="","",VLOOKUP(B157,LISTAS!$F$5:$G$1006,2,0))</f>
        <v/>
      </c>
      <c r="D157" s="52"/>
      <c r="E157" s="52"/>
      <c r="F157" s="52" t="str">
        <f t="shared" si="22"/>
        <v/>
      </c>
      <c r="G157" s="5"/>
      <c r="H157" s="48" t="str">
        <f t="shared" si="29"/>
        <v/>
      </c>
      <c r="I157" s="63" t="str">
        <f t="shared" si="30"/>
        <v/>
      </c>
      <c r="J157" s="63" t="str">
        <f t="shared" si="30"/>
        <v/>
      </c>
      <c r="K157" s="48" t="str">
        <f t="shared" si="23"/>
        <v/>
      </c>
      <c r="L157" s="67" t="str">
        <f t="shared" si="24"/>
        <v/>
      </c>
      <c r="M157" s="48" t="str">
        <f t="shared" si="33"/>
        <v/>
      </c>
      <c r="N157" s="49">
        <v>44</v>
      </c>
      <c r="O157" s="28"/>
      <c r="P157" s="47" t="str">
        <f t="shared" si="34"/>
        <v/>
      </c>
      <c r="Q157" s="24" t="str">
        <f t="shared" si="35"/>
        <v/>
      </c>
      <c r="R157" s="24" t="str">
        <f>IF($L157="","",VLOOKUP(Q157,LISTAS!$F$5:$G$1006,2,0))</f>
        <v/>
      </c>
      <c r="S157" s="36" t="str">
        <f t="shared" si="36"/>
        <v/>
      </c>
      <c r="T157" s="25" t="str">
        <f t="shared" si="31"/>
        <v/>
      </c>
      <c r="U157" s="25" t="str">
        <f t="shared" si="32"/>
        <v/>
      </c>
    </row>
    <row r="158" spans="2:21" ht="16.5" x14ac:dyDescent="0.3">
      <c r="B158" s="51"/>
      <c r="C158" s="51" t="str">
        <f>IF(B158="","",VLOOKUP(B158,LISTAS!$F$5:$G$1006,2,0))</f>
        <v/>
      </c>
      <c r="D158" s="52"/>
      <c r="E158" s="52"/>
      <c r="F158" s="52" t="str">
        <f t="shared" si="22"/>
        <v/>
      </c>
      <c r="G158" s="5"/>
      <c r="H158" s="48" t="str">
        <f t="shared" si="29"/>
        <v/>
      </c>
      <c r="I158" s="63" t="str">
        <f t="shared" si="30"/>
        <v/>
      </c>
      <c r="J158" s="63" t="str">
        <f t="shared" si="30"/>
        <v/>
      </c>
      <c r="K158" s="48" t="str">
        <f t="shared" si="23"/>
        <v/>
      </c>
      <c r="L158" s="67" t="str">
        <f t="shared" si="24"/>
        <v/>
      </c>
      <c r="M158" s="48" t="str">
        <f t="shared" si="33"/>
        <v/>
      </c>
      <c r="N158" s="49">
        <v>45</v>
      </c>
      <c r="O158" s="28"/>
      <c r="P158" s="47" t="str">
        <f t="shared" si="34"/>
        <v/>
      </c>
      <c r="Q158" s="24" t="str">
        <f t="shared" si="35"/>
        <v/>
      </c>
      <c r="R158" s="24" t="str">
        <f>IF($L158="","",VLOOKUP(Q158,LISTAS!$F$5:$G$1006,2,0))</f>
        <v/>
      </c>
      <c r="S158" s="36" t="str">
        <f t="shared" si="36"/>
        <v/>
      </c>
      <c r="T158" s="25" t="str">
        <f t="shared" si="31"/>
        <v/>
      </c>
      <c r="U158" s="25" t="str">
        <f t="shared" si="32"/>
        <v/>
      </c>
    </row>
    <row r="159" spans="2:21" ht="16.5" x14ac:dyDescent="0.3">
      <c r="B159" s="51"/>
      <c r="C159" s="51" t="str">
        <f>IF(B159="","",VLOOKUP(B159,LISTAS!$F$5:$G$1006,2,0))</f>
        <v/>
      </c>
      <c r="D159" s="52"/>
      <c r="E159" s="52"/>
      <c r="F159" s="52" t="str">
        <f t="shared" si="22"/>
        <v/>
      </c>
      <c r="G159" s="5"/>
      <c r="H159" s="48" t="str">
        <f t="shared" si="29"/>
        <v/>
      </c>
      <c r="I159" s="63" t="str">
        <f t="shared" si="30"/>
        <v/>
      </c>
      <c r="J159" s="63" t="str">
        <f t="shared" si="30"/>
        <v/>
      </c>
      <c r="K159" s="48" t="str">
        <f t="shared" si="23"/>
        <v/>
      </c>
      <c r="L159" s="67" t="str">
        <f t="shared" si="24"/>
        <v/>
      </c>
      <c r="M159" s="48" t="str">
        <f t="shared" si="33"/>
        <v/>
      </c>
      <c r="N159" s="49">
        <v>46</v>
      </c>
      <c r="O159" s="28"/>
      <c r="P159" s="47" t="str">
        <f t="shared" si="34"/>
        <v/>
      </c>
      <c r="Q159" s="24" t="str">
        <f t="shared" si="35"/>
        <v/>
      </c>
      <c r="R159" s="24" t="str">
        <f>IF($L159="","",VLOOKUP(Q159,LISTAS!$F$5:$G$1006,2,0))</f>
        <v/>
      </c>
      <c r="S159" s="36" t="str">
        <f t="shared" si="36"/>
        <v/>
      </c>
      <c r="T159" s="25" t="str">
        <f t="shared" si="31"/>
        <v/>
      </c>
      <c r="U159" s="25" t="str">
        <f t="shared" si="32"/>
        <v/>
      </c>
    </row>
    <row r="160" spans="2:21" ht="16.5" x14ac:dyDescent="0.3">
      <c r="B160" s="51"/>
      <c r="C160" s="51" t="str">
        <f>IF(B160="","",VLOOKUP(B160,LISTAS!$F$5:$G$1006,2,0))</f>
        <v/>
      </c>
      <c r="D160" s="52"/>
      <c r="E160" s="52"/>
      <c r="F160" s="52" t="str">
        <f t="shared" si="22"/>
        <v/>
      </c>
      <c r="G160" s="5"/>
      <c r="H160" s="48" t="str">
        <f t="shared" si="29"/>
        <v/>
      </c>
      <c r="I160" s="63" t="str">
        <f t="shared" si="30"/>
        <v/>
      </c>
      <c r="J160" s="63" t="str">
        <f t="shared" si="30"/>
        <v/>
      </c>
      <c r="K160" s="48" t="str">
        <f t="shared" si="23"/>
        <v/>
      </c>
      <c r="L160" s="67" t="str">
        <f t="shared" si="24"/>
        <v/>
      </c>
      <c r="M160" s="48" t="str">
        <f t="shared" si="33"/>
        <v/>
      </c>
      <c r="N160" s="49">
        <v>47</v>
      </c>
      <c r="O160" s="28"/>
      <c r="P160" s="47" t="str">
        <f t="shared" si="34"/>
        <v/>
      </c>
      <c r="Q160" s="24" t="str">
        <f t="shared" si="35"/>
        <v/>
      </c>
      <c r="R160" s="24" t="str">
        <f>IF($L160="","",VLOOKUP(Q160,LISTAS!$F$5:$G$1006,2,0))</f>
        <v/>
      </c>
      <c r="S160" s="36" t="str">
        <f t="shared" si="36"/>
        <v/>
      </c>
      <c r="T160" s="25" t="str">
        <f t="shared" si="31"/>
        <v/>
      </c>
      <c r="U160" s="25" t="str">
        <f t="shared" si="32"/>
        <v/>
      </c>
    </row>
    <row r="161" spans="2:21" ht="16.5" x14ac:dyDescent="0.3">
      <c r="B161" s="51"/>
      <c r="C161" s="51" t="str">
        <f>IF(B161="","",VLOOKUP(B161,LISTAS!$F$5:$G$1006,2,0))</f>
        <v/>
      </c>
      <c r="D161" s="52"/>
      <c r="E161" s="52"/>
      <c r="F161" s="52" t="str">
        <f t="shared" si="22"/>
        <v/>
      </c>
      <c r="G161" s="5"/>
      <c r="H161" s="48" t="str">
        <f t="shared" si="29"/>
        <v/>
      </c>
      <c r="I161" s="63" t="str">
        <f t="shared" si="30"/>
        <v/>
      </c>
      <c r="J161" s="63" t="str">
        <f t="shared" si="30"/>
        <v/>
      </c>
      <c r="K161" s="48" t="str">
        <f t="shared" si="23"/>
        <v/>
      </c>
      <c r="L161" s="67" t="str">
        <f t="shared" si="24"/>
        <v/>
      </c>
      <c r="M161" s="48" t="str">
        <f t="shared" si="33"/>
        <v/>
      </c>
      <c r="N161" s="49">
        <v>48</v>
      </c>
      <c r="O161" s="28"/>
      <c r="P161" s="47" t="str">
        <f t="shared" si="34"/>
        <v/>
      </c>
      <c r="Q161" s="24" t="str">
        <f t="shared" si="35"/>
        <v/>
      </c>
      <c r="R161" s="24" t="str">
        <f>IF($L161="","",VLOOKUP(Q161,LISTAS!$F$5:$G$1006,2,0))</f>
        <v/>
      </c>
      <c r="S161" s="36" t="str">
        <f t="shared" si="36"/>
        <v/>
      </c>
      <c r="T161" s="25" t="str">
        <f t="shared" si="31"/>
        <v/>
      </c>
      <c r="U161" s="25" t="str">
        <f t="shared" si="32"/>
        <v/>
      </c>
    </row>
    <row r="162" spans="2:21" ht="16.5" x14ac:dyDescent="0.3">
      <c r="B162" s="51"/>
      <c r="C162" s="51" t="str">
        <f>IF(B162="","",VLOOKUP(B162,LISTAS!$F$5:$G$1006,2,0))</f>
        <v/>
      </c>
      <c r="D162" s="52"/>
      <c r="E162" s="52"/>
      <c r="F162" s="52" t="str">
        <f t="shared" si="22"/>
        <v/>
      </c>
      <c r="G162" s="5"/>
      <c r="H162" s="48" t="str">
        <f t="shared" si="29"/>
        <v/>
      </c>
      <c r="I162" s="63" t="str">
        <f t="shared" si="30"/>
        <v/>
      </c>
      <c r="J162" s="63" t="str">
        <f t="shared" si="30"/>
        <v/>
      </c>
      <c r="K162" s="48" t="str">
        <f t="shared" si="23"/>
        <v/>
      </c>
      <c r="L162" s="67" t="str">
        <f t="shared" si="24"/>
        <v/>
      </c>
      <c r="M162" s="48" t="str">
        <f t="shared" si="33"/>
        <v/>
      </c>
      <c r="N162" s="49">
        <v>49</v>
      </c>
      <c r="O162" s="28"/>
      <c r="P162" s="47" t="str">
        <f t="shared" si="34"/>
        <v/>
      </c>
      <c r="Q162" s="24" t="str">
        <f t="shared" si="35"/>
        <v/>
      </c>
      <c r="R162" s="24" t="str">
        <f>IF($L162="","",VLOOKUP(Q162,LISTAS!$F$5:$G$1006,2,0))</f>
        <v/>
      </c>
      <c r="S162" s="36" t="str">
        <f t="shared" si="36"/>
        <v/>
      </c>
      <c r="T162" s="25" t="str">
        <f t="shared" si="31"/>
        <v/>
      </c>
      <c r="U162" s="25" t="str">
        <f t="shared" si="32"/>
        <v/>
      </c>
    </row>
    <row r="163" spans="2:21" ht="16.5" x14ac:dyDescent="0.3">
      <c r="B163" s="51"/>
      <c r="C163" s="51" t="str">
        <f>IF(B163="","",VLOOKUP(B163,LISTAS!$F$5:$G$1006,2,0))</f>
        <v/>
      </c>
      <c r="D163" s="52"/>
      <c r="E163" s="52"/>
      <c r="F163" s="52" t="str">
        <f t="shared" si="22"/>
        <v/>
      </c>
      <c r="G163" s="5"/>
      <c r="H163" s="48" t="str">
        <f t="shared" si="29"/>
        <v/>
      </c>
      <c r="I163" s="63" t="str">
        <f t="shared" si="30"/>
        <v/>
      </c>
      <c r="J163" s="63" t="str">
        <f t="shared" si="30"/>
        <v/>
      </c>
      <c r="K163" s="48" t="str">
        <f t="shared" si="23"/>
        <v/>
      </c>
      <c r="L163" s="67" t="str">
        <f t="shared" si="24"/>
        <v/>
      </c>
      <c r="M163" s="48" t="str">
        <f t="shared" si="33"/>
        <v/>
      </c>
      <c r="N163" s="49">
        <v>50</v>
      </c>
      <c r="O163" s="28"/>
      <c r="P163" s="47" t="str">
        <f t="shared" si="34"/>
        <v/>
      </c>
      <c r="Q163" s="24" t="str">
        <f t="shared" si="35"/>
        <v/>
      </c>
      <c r="R163" s="24" t="str">
        <f>IF($L163="","",VLOOKUP(Q163,LISTAS!$F$5:$G$1006,2,0))</f>
        <v/>
      </c>
      <c r="S163" s="36" t="str">
        <f t="shared" si="36"/>
        <v/>
      </c>
      <c r="T163" s="25" t="str">
        <f t="shared" si="31"/>
        <v/>
      </c>
      <c r="U163" s="25" t="str">
        <f t="shared" si="32"/>
        <v/>
      </c>
    </row>
    <row r="164" spans="2:21" ht="16.5" x14ac:dyDescent="0.3">
      <c r="B164" s="51"/>
      <c r="C164" s="51" t="str">
        <f>IF(B164="","",VLOOKUP(B164,LISTAS!$F$5:$G$1006,2,0))</f>
        <v/>
      </c>
      <c r="D164" s="52"/>
      <c r="E164" s="52"/>
      <c r="F164" s="52" t="str">
        <f t="shared" si="22"/>
        <v/>
      </c>
      <c r="G164" s="5"/>
      <c r="H164" s="48" t="str">
        <f t="shared" si="29"/>
        <v/>
      </c>
      <c r="I164" s="63" t="str">
        <f t="shared" si="30"/>
        <v/>
      </c>
      <c r="J164" s="63" t="str">
        <f t="shared" si="30"/>
        <v/>
      </c>
      <c r="K164" s="48" t="str">
        <f t="shared" si="23"/>
        <v/>
      </c>
      <c r="L164" s="67" t="str">
        <f t="shared" si="24"/>
        <v/>
      </c>
      <c r="M164" s="48" t="str">
        <f t="shared" si="33"/>
        <v/>
      </c>
      <c r="N164" s="49">
        <v>51</v>
      </c>
      <c r="O164" s="28"/>
      <c r="P164" s="47" t="str">
        <f t="shared" si="34"/>
        <v/>
      </c>
      <c r="Q164" s="24" t="str">
        <f t="shared" si="35"/>
        <v/>
      </c>
      <c r="R164" s="24" t="str">
        <f>IF($L164="","",VLOOKUP(Q164,LISTAS!$F$5:$G$1006,2,0))</f>
        <v/>
      </c>
      <c r="S164" s="36" t="str">
        <f t="shared" si="36"/>
        <v/>
      </c>
      <c r="T164" s="25" t="str">
        <f t="shared" si="31"/>
        <v/>
      </c>
      <c r="U164" s="25" t="str">
        <f t="shared" si="32"/>
        <v/>
      </c>
    </row>
    <row r="165" spans="2:21" ht="16.5" x14ac:dyDescent="0.3">
      <c r="B165" s="51"/>
      <c r="C165" s="51" t="str">
        <f>IF(B165="","",VLOOKUP(B165,LISTAS!$F$5:$G$1006,2,0))</f>
        <v/>
      </c>
      <c r="D165" s="52"/>
      <c r="E165" s="52"/>
      <c r="F165" s="52" t="str">
        <f t="shared" si="22"/>
        <v/>
      </c>
      <c r="G165" s="5"/>
      <c r="H165" s="48" t="str">
        <f t="shared" si="29"/>
        <v/>
      </c>
      <c r="I165" s="63" t="str">
        <f t="shared" si="30"/>
        <v/>
      </c>
      <c r="J165" s="63" t="str">
        <f t="shared" si="30"/>
        <v/>
      </c>
      <c r="K165" s="48" t="str">
        <f t="shared" si="23"/>
        <v/>
      </c>
      <c r="L165" s="67" t="str">
        <f t="shared" si="24"/>
        <v/>
      </c>
      <c r="M165" s="48" t="str">
        <f t="shared" si="33"/>
        <v/>
      </c>
      <c r="N165" s="49">
        <v>52</v>
      </c>
      <c r="O165" s="28"/>
      <c r="P165" s="47" t="str">
        <f t="shared" si="34"/>
        <v/>
      </c>
      <c r="Q165" s="24" t="str">
        <f t="shared" si="35"/>
        <v/>
      </c>
      <c r="R165" s="24" t="str">
        <f>IF($L165="","",VLOOKUP(Q165,LISTAS!$F$5:$G$1006,2,0))</f>
        <v/>
      </c>
      <c r="S165" s="36" t="str">
        <f t="shared" si="36"/>
        <v/>
      </c>
      <c r="T165" s="25" t="str">
        <f t="shared" si="31"/>
        <v/>
      </c>
      <c r="U165" s="25" t="str">
        <f t="shared" si="32"/>
        <v/>
      </c>
    </row>
    <row r="166" spans="2:21" ht="16.5" x14ac:dyDescent="0.3">
      <c r="B166" s="51"/>
      <c r="C166" s="51" t="str">
        <f>IF(B166="","",VLOOKUP(B166,LISTAS!$F$5:$G$1006,2,0))</f>
        <v/>
      </c>
      <c r="D166" s="52"/>
      <c r="E166" s="52"/>
      <c r="F166" s="52" t="str">
        <f t="shared" si="22"/>
        <v/>
      </c>
      <c r="G166" s="5"/>
      <c r="H166" s="48" t="str">
        <f t="shared" si="29"/>
        <v/>
      </c>
      <c r="I166" s="63" t="str">
        <f t="shared" si="30"/>
        <v/>
      </c>
      <c r="J166" s="63" t="str">
        <f t="shared" si="30"/>
        <v/>
      </c>
      <c r="K166" s="48" t="str">
        <f t="shared" si="23"/>
        <v/>
      </c>
      <c r="L166" s="67" t="str">
        <f t="shared" si="24"/>
        <v/>
      </c>
      <c r="M166" s="48" t="str">
        <f t="shared" si="33"/>
        <v/>
      </c>
      <c r="N166" s="49">
        <v>53</v>
      </c>
      <c r="O166" s="28"/>
      <c r="P166" s="47" t="str">
        <f t="shared" si="34"/>
        <v/>
      </c>
      <c r="Q166" s="24" t="str">
        <f t="shared" si="35"/>
        <v/>
      </c>
      <c r="R166" s="24" t="str">
        <f>IF($L166="","",VLOOKUP(Q166,LISTAS!$F$5:$G$1006,2,0))</f>
        <v/>
      </c>
      <c r="S166" s="36" t="str">
        <f t="shared" si="36"/>
        <v/>
      </c>
      <c r="T166" s="25" t="str">
        <f t="shared" si="31"/>
        <v/>
      </c>
      <c r="U166" s="25" t="str">
        <f t="shared" si="32"/>
        <v/>
      </c>
    </row>
    <row r="167" spans="2:21" ht="16.5" x14ac:dyDescent="0.3">
      <c r="B167" s="51"/>
      <c r="C167" s="51" t="str">
        <f>IF(B167="","",VLOOKUP(B167,LISTAS!$F$5:$G$1006,2,0))</f>
        <v/>
      </c>
      <c r="D167" s="52"/>
      <c r="E167" s="52"/>
      <c r="F167" s="52" t="str">
        <f t="shared" si="22"/>
        <v/>
      </c>
      <c r="G167" s="5"/>
      <c r="H167" s="48" t="str">
        <f t="shared" si="29"/>
        <v/>
      </c>
      <c r="I167" s="63" t="str">
        <f t="shared" si="30"/>
        <v/>
      </c>
      <c r="J167" s="63" t="str">
        <f t="shared" si="30"/>
        <v/>
      </c>
      <c r="K167" s="48" t="str">
        <f t="shared" si="23"/>
        <v/>
      </c>
      <c r="L167" s="67" t="str">
        <f t="shared" si="24"/>
        <v/>
      </c>
      <c r="M167" s="48" t="str">
        <f t="shared" si="33"/>
        <v/>
      </c>
      <c r="N167" s="49">
        <v>54</v>
      </c>
      <c r="O167" s="28"/>
      <c r="P167" s="47" t="str">
        <f t="shared" si="34"/>
        <v/>
      </c>
      <c r="Q167" s="24" t="str">
        <f t="shared" si="35"/>
        <v/>
      </c>
      <c r="R167" s="24" t="str">
        <f>IF($L167="","",VLOOKUP(Q167,LISTAS!$F$5:$G$1006,2,0))</f>
        <v/>
      </c>
      <c r="S167" s="36" t="str">
        <f t="shared" si="36"/>
        <v/>
      </c>
      <c r="T167" s="25" t="str">
        <f t="shared" si="31"/>
        <v/>
      </c>
      <c r="U167" s="25" t="str">
        <f t="shared" si="32"/>
        <v/>
      </c>
    </row>
    <row r="168" spans="2:21" ht="16.5" x14ac:dyDescent="0.3">
      <c r="B168" s="51"/>
      <c r="C168" s="51" t="str">
        <f>IF(B168="","",VLOOKUP(B168,LISTAS!$F$5:$G$1006,2,0))</f>
        <v/>
      </c>
      <c r="D168" s="52"/>
      <c r="E168" s="52"/>
      <c r="F168" s="52" t="str">
        <f t="shared" si="22"/>
        <v/>
      </c>
      <c r="G168" s="5"/>
      <c r="H168" s="48" t="str">
        <f t="shared" si="29"/>
        <v/>
      </c>
      <c r="I168" s="63" t="str">
        <f t="shared" si="30"/>
        <v/>
      </c>
      <c r="J168" s="63" t="str">
        <f t="shared" si="30"/>
        <v/>
      </c>
      <c r="K168" s="48" t="str">
        <f t="shared" si="23"/>
        <v/>
      </c>
      <c r="L168" s="67" t="str">
        <f t="shared" si="24"/>
        <v/>
      </c>
      <c r="M168" s="48" t="str">
        <f t="shared" si="33"/>
        <v/>
      </c>
      <c r="N168" s="49">
        <v>55</v>
      </c>
      <c r="O168" s="28"/>
      <c r="P168" s="47" t="str">
        <f t="shared" si="34"/>
        <v/>
      </c>
      <c r="Q168" s="24" t="str">
        <f t="shared" si="35"/>
        <v/>
      </c>
      <c r="R168" s="24" t="str">
        <f>IF($L168="","",VLOOKUP(Q168,LISTAS!$F$5:$G$1006,2,0))</f>
        <v/>
      </c>
      <c r="S168" s="36" t="str">
        <f t="shared" si="36"/>
        <v/>
      </c>
      <c r="T168" s="25" t="str">
        <f t="shared" si="31"/>
        <v/>
      </c>
      <c r="U168" s="25" t="str">
        <f t="shared" si="32"/>
        <v/>
      </c>
    </row>
    <row r="169" spans="2:21" ht="16.5" x14ac:dyDescent="0.3">
      <c r="B169" s="51"/>
      <c r="C169" s="51" t="str">
        <f>IF(B169="","",VLOOKUP(B169,LISTAS!$F$5:$G$1006,2,0))</f>
        <v/>
      </c>
      <c r="D169" s="52"/>
      <c r="E169" s="52"/>
      <c r="F169" s="52" t="str">
        <f t="shared" si="22"/>
        <v/>
      </c>
      <c r="G169" s="5"/>
      <c r="H169" s="48" t="str">
        <f t="shared" si="29"/>
        <v/>
      </c>
      <c r="I169" s="63" t="str">
        <f t="shared" si="30"/>
        <v/>
      </c>
      <c r="J169" s="63" t="str">
        <f t="shared" si="30"/>
        <v/>
      </c>
      <c r="K169" s="48" t="str">
        <f t="shared" si="23"/>
        <v/>
      </c>
      <c r="L169" s="67" t="str">
        <f t="shared" si="24"/>
        <v/>
      </c>
      <c r="M169" s="48" t="str">
        <f t="shared" si="33"/>
        <v/>
      </c>
      <c r="N169" s="49">
        <v>56</v>
      </c>
      <c r="O169" s="28"/>
      <c r="P169" s="47" t="str">
        <f t="shared" si="34"/>
        <v/>
      </c>
      <c r="Q169" s="24" t="str">
        <f t="shared" si="35"/>
        <v/>
      </c>
      <c r="R169" s="24" t="str">
        <f>IF($L169="","",VLOOKUP(Q169,LISTAS!$F$5:$G$1006,2,0))</f>
        <v/>
      </c>
      <c r="S169" s="36" t="str">
        <f t="shared" si="36"/>
        <v/>
      </c>
      <c r="T169" s="25" t="str">
        <f t="shared" si="31"/>
        <v/>
      </c>
      <c r="U169" s="25" t="str">
        <f t="shared" si="32"/>
        <v/>
      </c>
    </row>
    <row r="170" spans="2:21" ht="16.5" x14ac:dyDescent="0.3">
      <c r="B170" s="51"/>
      <c r="C170" s="51" t="str">
        <f>IF(B170="","",VLOOKUP(B170,LISTAS!$F$5:$G$1006,2,0))</f>
        <v/>
      </c>
      <c r="D170" s="52"/>
      <c r="E170" s="52"/>
      <c r="F170" s="52" t="str">
        <f t="shared" si="22"/>
        <v/>
      </c>
      <c r="G170" s="5"/>
      <c r="H170" s="48" t="str">
        <f t="shared" si="29"/>
        <v/>
      </c>
      <c r="I170" s="63" t="str">
        <f t="shared" si="30"/>
        <v/>
      </c>
      <c r="J170" s="63" t="str">
        <f t="shared" si="30"/>
        <v/>
      </c>
      <c r="K170" s="48" t="str">
        <f t="shared" si="23"/>
        <v/>
      </c>
      <c r="L170" s="67" t="str">
        <f t="shared" si="24"/>
        <v/>
      </c>
      <c r="M170" s="48" t="str">
        <f t="shared" si="33"/>
        <v/>
      </c>
      <c r="N170" s="49">
        <v>57</v>
      </c>
      <c r="O170" s="28"/>
      <c r="P170" s="47" t="str">
        <f t="shared" si="34"/>
        <v/>
      </c>
      <c r="Q170" s="24" t="str">
        <f t="shared" si="35"/>
        <v/>
      </c>
      <c r="R170" s="24" t="str">
        <f>IF($L170="","",VLOOKUP(Q170,LISTAS!$F$5:$G$1006,2,0))</f>
        <v/>
      </c>
      <c r="S170" s="36" t="str">
        <f t="shared" si="36"/>
        <v/>
      </c>
      <c r="T170" s="25" t="str">
        <f t="shared" si="31"/>
        <v/>
      </c>
      <c r="U170" s="25" t="str">
        <f t="shared" si="32"/>
        <v/>
      </c>
    </row>
    <row r="171" spans="2:21" ht="16.5" x14ac:dyDescent="0.3">
      <c r="B171" s="51"/>
      <c r="C171" s="51" t="str">
        <f>IF(B171="","",VLOOKUP(B171,LISTAS!$F$5:$G$1006,2,0))</f>
        <v/>
      </c>
      <c r="D171" s="52"/>
      <c r="E171" s="52"/>
      <c r="F171" s="52" t="str">
        <f t="shared" si="22"/>
        <v/>
      </c>
      <c r="G171" s="5"/>
      <c r="H171" s="48" t="str">
        <f t="shared" si="29"/>
        <v/>
      </c>
      <c r="I171" s="63" t="str">
        <f t="shared" si="30"/>
        <v/>
      </c>
      <c r="J171" s="63" t="str">
        <f t="shared" si="30"/>
        <v/>
      </c>
      <c r="K171" s="48" t="str">
        <f t="shared" si="23"/>
        <v/>
      </c>
      <c r="L171" s="67" t="str">
        <f t="shared" si="24"/>
        <v/>
      </c>
      <c r="M171" s="48" t="str">
        <f t="shared" si="33"/>
        <v/>
      </c>
      <c r="N171" s="49">
        <v>58</v>
      </c>
      <c r="O171" s="28"/>
      <c r="P171" s="47" t="str">
        <f t="shared" si="34"/>
        <v/>
      </c>
      <c r="Q171" s="24" t="str">
        <f t="shared" si="35"/>
        <v/>
      </c>
      <c r="R171" s="24" t="str">
        <f>IF($L171="","",VLOOKUP(Q171,LISTAS!$F$5:$G$1006,2,0))</f>
        <v/>
      </c>
      <c r="S171" s="36" t="str">
        <f t="shared" si="36"/>
        <v/>
      </c>
      <c r="T171" s="25" t="str">
        <f t="shared" si="31"/>
        <v/>
      </c>
      <c r="U171" s="25" t="str">
        <f t="shared" si="32"/>
        <v/>
      </c>
    </row>
    <row r="172" spans="2:21" ht="16.5" x14ac:dyDescent="0.3">
      <c r="B172" s="51"/>
      <c r="C172" s="51" t="str">
        <f>IF(B172="","",VLOOKUP(B172,LISTAS!$F$5:$G$1006,2,0))</f>
        <v/>
      </c>
      <c r="D172" s="52"/>
      <c r="E172" s="52"/>
      <c r="F172" s="52" t="str">
        <f t="shared" si="22"/>
        <v/>
      </c>
      <c r="G172" s="5"/>
      <c r="H172" s="48" t="str">
        <f t="shared" si="29"/>
        <v/>
      </c>
      <c r="I172" s="63" t="str">
        <f t="shared" si="30"/>
        <v/>
      </c>
      <c r="J172" s="63" t="str">
        <f t="shared" si="30"/>
        <v/>
      </c>
      <c r="K172" s="48" t="str">
        <f t="shared" si="23"/>
        <v/>
      </c>
      <c r="L172" s="67" t="str">
        <f t="shared" si="24"/>
        <v/>
      </c>
      <c r="M172" s="48" t="str">
        <f t="shared" si="33"/>
        <v/>
      </c>
      <c r="N172" s="49">
        <v>59</v>
      </c>
      <c r="O172" s="28"/>
      <c r="P172" s="47" t="str">
        <f t="shared" si="34"/>
        <v/>
      </c>
      <c r="Q172" s="24" t="str">
        <f t="shared" si="35"/>
        <v/>
      </c>
      <c r="R172" s="24" t="str">
        <f>IF($L172="","",VLOOKUP(Q172,LISTAS!$F$5:$G$1006,2,0))</f>
        <v/>
      </c>
      <c r="S172" s="36" t="str">
        <f t="shared" si="36"/>
        <v/>
      </c>
      <c r="T172" s="25" t="str">
        <f t="shared" si="31"/>
        <v/>
      </c>
      <c r="U172" s="25" t="str">
        <f t="shared" si="32"/>
        <v/>
      </c>
    </row>
    <row r="173" spans="2:21" ht="16.5" x14ac:dyDescent="0.3">
      <c r="B173" s="51"/>
      <c r="C173" s="51" t="str">
        <f>IF(B173="","",VLOOKUP(B173,LISTAS!$F$5:$G$1006,2,0))</f>
        <v/>
      </c>
      <c r="D173" s="52"/>
      <c r="E173" s="52"/>
      <c r="F173" s="52" t="str">
        <f t="shared" si="22"/>
        <v/>
      </c>
      <c r="G173" s="5"/>
      <c r="H173" s="48" t="str">
        <f t="shared" si="29"/>
        <v/>
      </c>
      <c r="I173" s="63" t="str">
        <f t="shared" si="30"/>
        <v/>
      </c>
      <c r="J173" s="63" t="str">
        <f t="shared" si="30"/>
        <v/>
      </c>
      <c r="K173" s="48" t="str">
        <f t="shared" si="23"/>
        <v/>
      </c>
      <c r="L173" s="67" t="str">
        <f t="shared" si="24"/>
        <v/>
      </c>
      <c r="M173" s="48" t="str">
        <f t="shared" si="33"/>
        <v/>
      </c>
      <c r="N173" s="49">
        <v>60</v>
      </c>
      <c r="O173" s="28"/>
      <c r="P173" s="47" t="str">
        <f t="shared" si="34"/>
        <v/>
      </c>
      <c r="Q173" s="24" t="str">
        <f t="shared" si="35"/>
        <v/>
      </c>
      <c r="R173" s="24" t="str">
        <f>IF($L173="","",VLOOKUP(Q173,LISTAS!$F$5:$G$1006,2,0))</f>
        <v/>
      </c>
      <c r="S173" s="36" t="str">
        <f t="shared" si="36"/>
        <v/>
      </c>
      <c r="T173" s="25" t="str">
        <f t="shared" si="31"/>
        <v/>
      </c>
      <c r="U173" s="25" t="str">
        <f t="shared" si="32"/>
        <v/>
      </c>
    </row>
    <row r="174" spans="2:21" ht="16.5" x14ac:dyDescent="0.3">
      <c r="B174" s="51"/>
      <c r="C174" s="51" t="str">
        <f>IF(B174="","",VLOOKUP(B174,LISTAS!$F$5:$G$1006,2,0))</f>
        <v/>
      </c>
      <c r="D174" s="52"/>
      <c r="E174" s="52"/>
      <c r="F174" s="52" t="str">
        <f t="shared" si="22"/>
        <v/>
      </c>
      <c r="G174" s="5"/>
      <c r="H174" s="48" t="str">
        <f t="shared" si="29"/>
        <v/>
      </c>
      <c r="I174" s="63" t="str">
        <f t="shared" si="30"/>
        <v/>
      </c>
      <c r="J174" s="63" t="str">
        <f t="shared" si="30"/>
        <v/>
      </c>
      <c r="K174" s="48" t="str">
        <f t="shared" si="23"/>
        <v/>
      </c>
      <c r="L174" s="67" t="str">
        <f t="shared" si="24"/>
        <v/>
      </c>
      <c r="M174" s="48" t="str">
        <f t="shared" si="33"/>
        <v/>
      </c>
      <c r="N174" s="49">
        <v>61</v>
      </c>
      <c r="O174" s="28"/>
      <c r="P174" s="47" t="str">
        <f t="shared" si="34"/>
        <v/>
      </c>
      <c r="Q174" s="24" t="str">
        <f t="shared" si="35"/>
        <v/>
      </c>
      <c r="R174" s="24" t="str">
        <f>IF($L174="","",VLOOKUP(Q174,LISTAS!$F$5:$G$1006,2,0))</f>
        <v/>
      </c>
      <c r="S174" s="36" t="str">
        <f t="shared" si="36"/>
        <v/>
      </c>
      <c r="T174" s="25" t="str">
        <f t="shared" si="31"/>
        <v/>
      </c>
      <c r="U174" s="25" t="str">
        <f t="shared" si="32"/>
        <v/>
      </c>
    </row>
    <row r="175" spans="2:21" ht="16.5" x14ac:dyDescent="0.3">
      <c r="B175" s="51"/>
      <c r="C175" s="51" t="str">
        <f>IF(B175="","",VLOOKUP(B175,LISTAS!$F$5:$G$1006,2,0))</f>
        <v/>
      </c>
      <c r="D175" s="52"/>
      <c r="E175" s="52"/>
      <c r="F175" s="52" t="str">
        <f t="shared" si="22"/>
        <v/>
      </c>
      <c r="G175" s="5"/>
      <c r="H175" s="48" t="str">
        <f t="shared" si="29"/>
        <v/>
      </c>
      <c r="I175" s="63" t="str">
        <f t="shared" si="30"/>
        <v/>
      </c>
      <c r="J175" s="63" t="str">
        <f t="shared" si="30"/>
        <v/>
      </c>
      <c r="K175" s="48" t="str">
        <f t="shared" si="23"/>
        <v/>
      </c>
      <c r="L175" s="67" t="str">
        <f t="shared" si="24"/>
        <v/>
      </c>
      <c r="M175" s="48" t="str">
        <f t="shared" si="33"/>
        <v/>
      </c>
      <c r="N175" s="49">
        <v>62</v>
      </c>
      <c r="O175" s="28"/>
      <c r="P175" s="47" t="str">
        <f t="shared" si="34"/>
        <v/>
      </c>
      <c r="Q175" s="24" t="str">
        <f t="shared" si="35"/>
        <v/>
      </c>
      <c r="R175" s="24" t="str">
        <f>IF($L175="","",VLOOKUP(Q175,LISTAS!$F$5:$G$1006,2,0))</f>
        <v/>
      </c>
      <c r="S175" s="36" t="str">
        <f t="shared" si="36"/>
        <v/>
      </c>
      <c r="T175" s="25" t="str">
        <f t="shared" si="31"/>
        <v/>
      </c>
      <c r="U175" s="25" t="str">
        <f t="shared" si="32"/>
        <v/>
      </c>
    </row>
    <row r="176" spans="2:21" ht="16.5" x14ac:dyDescent="0.3">
      <c r="B176" s="51"/>
      <c r="C176" s="51" t="str">
        <f>IF(B176="","",VLOOKUP(B176,LISTAS!$F$5:$G$1006,2,0))</f>
        <v/>
      </c>
      <c r="D176" s="52"/>
      <c r="E176" s="52"/>
      <c r="F176" s="52" t="str">
        <f t="shared" si="22"/>
        <v/>
      </c>
      <c r="G176" s="5"/>
      <c r="H176" s="48" t="str">
        <f t="shared" si="29"/>
        <v/>
      </c>
      <c r="I176" s="63" t="str">
        <f t="shared" si="30"/>
        <v/>
      </c>
      <c r="J176" s="63" t="str">
        <f t="shared" si="30"/>
        <v/>
      </c>
      <c r="K176" s="48" t="str">
        <f t="shared" si="23"/>
        <v/>
      </c>
      <c r="L176" s="67" t="str">
        <f t="shared" si="24"/>
        <v/>
      </c>
      <c r="M176" s="48" t="str">
        <f t="shared" si="33"/>
        <v/>
      </c>
      <c r="N176" s="49">
        <v>63</v>
      </c>
      <c r="O176" s="28"/>
      <c r="P176" s="47" t="str">
        <f t="shared" si="34"/>
        <v/>
      </c>
      <c r="Q176" s="24" t="str">
        <f t="shared" si="35"/>
        <v/>
      </c>
      <c r="R176" s="24" t="str">
        <f>IF($L176="","",VLOOKUP(Q176,LISTAS!$F$5:$G$1006,2,0))</f>
        <v/>
      </c>
      <c r="S176" s="36" t="str">
        <f t="shared" si="36"/>
        <v/>
      </c>
      <c r="T176" s="25" t="str">
        <f t="shared" si="31"/>
        <v/>
      </c>
      <c r="U176" s="25" t="str">
        <f t="shared" si="32"/>
        <v/>
      </c>
    </row>
    <row r="177" spans="2:21" ht="16.5" x14ac:dyDescent="0.3">
      <c r="B177" s="51"/>
      <c r="C177" s="51" t="str">
        <f>IF(B177="","",VLOOKUP(B177,LISTAS!$F$5:$G$1006,2,0))</f>
        <v/>
      </c>
      <c r="D177" s="52"/>
      <c r="E177" s="52"/>
      <c r="F177" s="52" t="str">
        <f t="shared" si="22"/>
        <v/>
      </c>
      <c r="G177" s="5"/>
      <c r="H177" s="48" t="str">
        <f t="shared" si="29"/>
        <v/>
      </c>
      <c r="I177" s="63" t="str">
        <f t="shared" si="30"/>
        <v/>
      </c>
      <c r="J177" s="63" t="str">
        <f t="shared" si="30"/>
        <v/>
      </c>
      <c r="K177" s="48" t="str">
        <f t="shared" si="23"/>
        <v/>
      </c>
      <c r="L177" s="67" t="str">
        <f t="shared" si="24"/>
        <v/>
      </c>
      <c r="M177" s="48" t="str">
        <f t="shared" si="33"/>
        <v/>
      </c>
      <c r="N177" s="49">
        <v>64</v>
      </c>
      <c r="O177" s="28"/>
      <c r="P177" s="47" t="str">
        <f t="shared" si="34"/>
        <v/>
      </c>
      <c r="Q177" s="24" t="str">
        <f t="shared" si="35"/>
        <v/>
      </c>
      <c r="R177" s="24" t="str">
        <f>IF($L177="","",VLOOKUP(Q177,LISTAS!$F$5:$G$1006,2,0))</f>
        <v/>
      </c>
      <c r="S177" s="36" t="str">
        <f t="shared" si="36"/>
        <v/>
      </c>
      <c r="T177" s="25" t="str">
        <f t="shared" si="31"/>
        <v/>
      </c>
      <c r="U177" s="25" t="str">
        <f t="shared" si="32"/>
        <v/>
      </c>
    </row>
    <row r="178" spans="2:21" ht="16.5" x14ac:dyDescent="0.3">
      <c r="B178" s="51"/>
      <c r="C178" s="51" t="str">
        <f>IF(B178="","",VLOOKUP(B178,LISTAS!$F$5:$G$1006,2,0))</f>
        <v/>
      </c>
      <c r="D178" s="52"/>
      <c r="E178" s="52"/>
      <c r="F178" s="52" t="str">
        <f t="shared" ref="F178:F213" si="37">IF(D178="",IF(E178="","",SUM(D178:E178)),SUM(D178:E178))</f>
        <v/>
      </c>
      <c r="G178" s="5"/>
      <c r="H178" s="48" t="str">
        <f t="shared" si="29"/>
        <v/>
      </c>
      <c r="I178" s="63" t="str">
        <f t="shared" si="30"/>
        <v/>
      </c>
      <c r="J178" s="63" t="str">
        <f t="shared" si="30"/>
        <v/>
      </c>
      <c r="K178" s="48" t="str">
        <f t="shared" ref="K178:K213" si="38">IF($L178="","",F178)</f>
        <v/>
      </c>
      <c r="L178" s="67" t="str">
        <f t="shared" ref="L178:L213" si="39">H178</f>
        <v/>
      </c>
      <c r="M178" s="48" t="str">
        <f t="shared" ref="M178:M209" si="40">IF(L178="","",LARGE($L$114:$L$213,N178))</f>
        <v/>
      </c>
      <c r="N178" s="49">
        <v>65</v>
      </c>
      <c r="O178" s="28"/>
      <c r="P178" s="47" t="str">
        <f t="shared" ref="P178:P213" si="41">IF(S178&lt;&gt;"",_xlfn.RANK.EQ(S178,$S$114:$S$213,0),"")</f>
        <v/>
      </c>
      <c r="Q178" s="24" t="str">
        <f t="shared" ref="Q178:Q213" si="42">IF($L178="","",VLOOKUP(M178,$H$114:$K$213,2,0))</f>
        <v/>
      </c>
      <c r="R178" s="24" t="str">
        <f>IF($L178="","",VLOOKUP(Q178,LISTAS!$F$5:$G$1006,2,0))</f>
        <v/>
      </c>
      <c r="S178" s="36" t="str">
        <f t="shared" ref="S178:S213" si="43">IF($L178="","",VLOOKUP(M178,$H$114:$K$213,4,0))</f>
        <v/>
      </c>
      <c r="T178" s="25" t="str">
        <f t="shared" si="31"/>
        <v/>
      </c>
      <c r="U178" s="25" t="str">
        <f t="shared" si="32"/>
        <v/>
      </c>
    </row>
    <row r="179" spans="2:21" ht="16.5" x14ac:dyDescent="0.3">
      <c r="B179" s="51"/>
      <c r="C179" s="51" t="str">
        <f>IF(B179="","",VLOOKUP(B179,LISTAS!$F$5:$G$1006,2,0))</f>
        <v/>
      </c>
      <c r="D179" s="52"/>
      <c r="E179" s="52"/>
      <c r="F179" s="52" t="str">
        <f t="shared" si="37"/>
        <v/>
      </c>
      <c r="G179" s="5"/>
      <c r="H179" s="48" t="str">
        <f t="shared" ref="H179:H213" si="44">IF(F179="","",F179+(ROW(F179)/1000))</f>
        <v/>
      </c>
      <c r="I179" s="63" t="str">
        <f t="shared" ref="I179:J213" si="45">IF($L179="","",IF(B179="","",B179))</f>
        <v/>
      </c>
      <c r="J179" s="63" t="str">
        <f t="shared" si="45"/>
        <v/>
      </c>
      <c r="K179" s="48" t="str">
        <f t="shared" si="38"/>
        <v/>
      </c>
      <c r="L179" s="67" t="str">
        <f t="shared" si="39"/>
        <v/>
      </c>
      <c r="M179" s="48" t="str">
        <f t="shared" si="40"/>
        <v/>
      </c>
      <c r="N179" s="49">
        <v>66</v>
      </c>
      <c r="O179" s="28"/>
      <c r="P179" s="47" t="str">
        <f t="shared" si="41"/>
        <v/>
      </c>
      <c r="Q179" s="24" t="str">
        <f t="shared" si="42"/>
        <v/>
      </c>
      <c r="R179" s="24" t="str">
        <f>IF($L179="","",VLOOKUP(Q179,LISTAS!$F$5:$G$1006,2,0))</f>
        <v/>
      </c>
      <c r="S179" s="36" t="str">
        <f t="shared" si="43"/>
        <v/>
      </c>
      <c r="T179" s="25" t="str">
        <f t="shared" ref="T179:T213" si="46">IF($P179="","",IF(S179=$U$5,"",IF($P179=1,400,IF($P179=2,340,IF($P179=3,300,IF($P179=4,280,IF($P179=5,270,IF($P179=6,260,IF($P179=7,250,IF($P179=8,240,IF($P179=9,200,IF($P179=10,200,IF($P179=11,200,IF($P179=12,200,IF($P179=13,200,IF($P179=14,200,IF($P179=15,200,IF($P179=16,200,IF($P179&gt;16,"","")))))))))))))))))))</f>
        <v/>
      </c>
      <c r="U179" s="25" t="str">
        <f t="shared" ref="U179:U213" si="47">IF(P179="","",IF($S$5="NÃO","",IF(S179=$U$5,"",IF(P179=1,400,IF(P179=2,340,IF(P179=3,300,IF(P179=4,280,IF(P179=5,270,IF(P179=6,260,IF(P179=7,250,IF(P179=8,240,IF(P179=9,200,IF(P179=10,200,IF(P179=11,200,IF(P179=12,200,IF(P179=13,200,IF(P179=14,200,IF(P179=15,200,IF(P179=16,200,IF(P179&gt;16,"",""))))))))))))))))))))</f>
        <v/>
      </c>
    </row>
    <row r="180" spans="2:21" ht="16.5" x14ac:dyDescent="0.3">
      <c r="B180" s="51"/>
      <c r="C180" s="51" t="str">
        <f>IF(B180="","",VLOOKUP(B180,LISTAS!$F$5:$G$1006,2,0))</f>
        <v/>
      </c>
      <c r="D180" s="52"/>
      <c r="E180" s="52"/>
      <c r="F180" s="52" t="str">
        <f t="shared" si="37"/>
        <v/>
      </c>
      <c r="G180" s="5"/>
      <c r="H180" s="48" t="str">
        <f t="shared" si="44"/>
        <v/>
      </c>
      <c r="I180" s="63" t="str">
        <f t="shared" si="45"/>
        <v/>
      </c>
      <c r="J180" s="63" t="str">
        <f t="shared" si="45"/>
        <v/>
      </c>
      <c r="K180" s="48" t="str">
        <f t="shared" si="38"/>
        <v/>
      </c>
      <c r="L180" s="67" t="str">
        <f t="shared" si="39"/>
        <v/>
      </c>
      <c r="M180" s="48" t="str">
        <f t="shared" si="40"/>
        <v/>
      </c>
      <c r="N180" s="49">
        <v>67</v>
      </c>
      <c r="O180" s="28"/>
      <c r="P180" s="47" t="str">
        <f t="shared" si="41"/>
        <v/>
      </c>
      <c r="Q180" s="24" t="str">
        <f t="shared" si="42"/>
        <v/>
      </c>
      <c r="R180" s="24" t="str">
        <f>IF($L180="","",VLOOKUP(Q180,LISTAS!$F$5:$G$1006,2,0))</f>
        <v/>
      </c>
      <c r="S180" s="36" t="str">
        <f t="shared" si="43"/>
        <v/>
      </c>
      <c r="T180" s="25" t="str">
        <f t="shared" si="46"/>
        <v/>
      </c>
      <c r="U180" s="25" t="str">
        <f t="shared" si="47"/>
        <v/>
      </c>
    </row>
    <row r="181" spans="2:21" ht="16.5" x14ac:dyDescent="0.3">
      <c r="B181" s="51"/>
      <c r="C181" s="51" t="str">
        <f>IF(B181="","",VLOOKUP(B181,LISTAS!$F$5:$G$1006,2,0))</f>
        <v/>
      </c>
      <c r="D181" s="52"/>
      <c r="E181" s="52"/>
      <c r="F181" s="52" t="str">
        <f t="shared" si="37"/>
        <v/>
      </c>
      <c r="G181" s="5"/>
      <c r="H181" s="48" t="str">
        <f t="shared" si="44"/>
        <v/>
      </c>
      <c r="I181" s="63" t="str">
        <f t="shared" si="45"/>
        <v/>
      </c>
      <c r="J181" s="63" t="str">
        <f t="shared" si="45"/>
        <v/>
      </c>
      <c r="K181" s="48" t="str">
        <f t="shared" si="38"/>
        <v/>
      </c>
      <c r="L181" s="67" t="str">
        <f t="shared" si="39"/>
        <v/>
      </c>
      <c r="M181" s="48" t="str">
        <f t="shared" si="40"/>
        <v/>
      </c>
      <c r="N181" s="49">
        <v>68</v>
      </c>
      <c r="O181" s="28"/>
      <c r="P181" s="47" t="str">
        <f t="shared" si="41"/>
        <v/>
      </c>
      <c r="Q181" s="24" t="str">
        <f t="shared" si="42"/>
        <v/>
      </c>
      <c r="R181" s="24" t="str">
        <f>IF($L181="","",VLOOKUP(Q181,LISTAS!$F$5:$G$1006,2,0))</f>
        <v/>
      </c>
      <c r="S181" s="36" t="str">
        <f t="shared" si="43"/>
        <v/>
      </c>
      <c r="T181" s="25" t="str">
        <f t="shared" si="46"/>
        <v/>
      </c>
      <c r="U181" s="25" t="str">
        <f t="shared" si="47"/>
        <v/>
      </c>
    </row>
    <row r="182" spans="2:21" ht="16.5" x14ac:dyDescent="0.3">
      <c r="B182" s="51"/>
      <c r="C182" s="51" t="str">
        <f>IF(B182="","",VLOOKUP(B182,LISTAS!$F$5:$G$1006,2,0))</f>
        <v/>
      </c>
      <c r="D182" s="52"/>
      <c r="E182" s="52"/>
      <c r="F182" s="52" t="str">
        <f t="shared" si="37"/>
        <v/>
      </c>
      <c r="G182" s="5"/>
      <c r="H182" s="48" t="str">
        <f t="shared" si="44"/>
        <v/>
      </c>
      <c r="I182" s="63" t="str">
        <f t="shared" si="45"/>
        <v/>
      </c>
      <c r="J182" s="63" t="str">
        <f t="shared" si="45"/>
        <v/>
      </c>
      <c r="K182" s="48" t="str">
        <f t="shared" si="38"/>
        <v/>
      </c>
      <c r="L182" s="67" t="str">
        <f t="shared" si="39"/>
        <v/>
      </c>
      <c r="M182" s="48" t="str">
        <f t="shared" si="40"/>
        <v/>
      </c>
      <c r="N182" s="49">
        <v>69</v>
      </c>
      <c r="O182" s="28"/>
      <c r="P182" s="47" t="str">
        <f t="shared" si="41"/>
        <v/>
      </c>
      <c r="Q182" s="24" t="str">
        <f t="shared" si="42"/>
        <v/>
      </c>
      <c r="R182" s="24" t="str">
        <f>IF($L182="","",VLOOKUP(Q182,LISTAS!$F$5:$G$1006,2,0))</f>
        <v/>
      </c>
      <c r="S182" s="36" t="str">
        <f t="shared" si="43"/>
        <v/>
      </c>
      <c r="T182" s="25" t="str">
        <f t="shared" si="46"/>
        <v/>
      </c>
      <c r="U182" s="25" t="str">
        <f t="shared" si="47"/>
        <v/>
      </c>
    </row>
    <row r="183" spans="2:21" ht="16.5" x14ac:dyDescent="0.3">
      <c r="B183" s="51"/>
      <c r="C183" s="51" t="str">
        <f>IF(B183="","",VLOOKUP(B183,LISTAS!$F$5:$G$1006,2,0))</f>
        <v/>
      </c>
      <c r="D183" s="52"/>
      <c r="E183" s="52"/>
      <c r="F183" s="52" t="str">
        <f t="shared" si="37"/>
        <v/>
      </c>
      <c r="G183" s="5"/>
      <c r="H183" s="48" t="str">
        <f t="shared" si="44"/>
        <v/>
      </c>
      <c r="I183" s="63" t="str">
        <f t="shared" si="45"/>
        <v/>
      </c>
      <c r="J183" s="63" t="str">
        <f t="shared" si="45"/>
        <v/>
      </c>
      <c r="K183" s="48" t="str">
        <f t="shared" si="38"/>
        <v/>
      </c>
      <c r="L183" s="67" t="str">
        <f t="shared" si="39"/>
        <v/>
      </c>
      <c r="M183" s="48" t="str">
        <f t="shared" si="40"/>
        <v/>
      </c>
      <c r="N183" s="49">
        <v>70</v>
      </c>
      <c r="O183" s="28"/>
      <c r="P183" s="47" t="str">
        <f t="shared" si="41"/>
        <v/>
      </c>
      <c r="Q183" s="24" t="str">
        <f t="shared" si="42"/>
        <v/>
      </c>
      <c r="R183" s="24" t="str">
        <f>IF($L183="","",VLOOKUP(Q183,LISTAS!$F$5:$G$1006,2,0))</f>
        <v/>
      </c>
      <c r="S183" s="36" t="str">
        <f t="shared" si="43"/>
        <v/>
      </c>
      <c r="T183" s="25" t="str">
        <f t="shared" si="46"/>
        <v/>
      </c>
      <c r="U183" s="25" t="str">
        <f t="shared" si="47"/>
        <v/>
      </c>
    </row>
    <row r="184" spans="2:21" ht="16.5" x14ac:dyDescent="0.3">
      <c r="B184" s="51"/>
      <c r="C184" s="51" t="str">
        <f>IF(B184="","",VLOOKUP(B184,LISTAS!$F$5:$G$1006,2,0))</f>
        <v/>
      </c>
      <c r="D184" s="52"/>
      <c r="E184" s="52"/>
      <c r="F184" s="52" t="str">
        <f t="shared" si="37"/>
        <v/>
      </c>
      <c r="G184" s="5"/>
      <c r="H184" s="48" t="str">
        <f t="shared" si="44"/>
        <v/>
      </c>
      <c r="I184" s="63" t="str">
        <f t="shared" si="45"/>
        <v/>
      </c>
      <c r="J184" s="63" t="str">
        <f t="shared" si="45"/>
        <v/>
      </c>
      <c r="K184" s="48" t="str">
        <f t="shared" si="38"/>
        <v/>
      </c>
      <c r="L184" s="67" t="str">
        <f t="shared" si="39"/>
        <v/>
      </c>
      <c r="M184" s="48" t="str">
        <f t="shared" si="40"/>
        <v/>
      </c>
      <c r="N184" s="49">
        <v>71</v>
      </c>
      <c r="O184" s="28"/>
      <c r="P184" s="47" t="str">
        <f t="shared" si="41"/>
        <v/>
      </c>
      <c r="Q184" s="24" t="str">
        <f t="shared" si="42"/>
        <v/>
      </c>
      <c r="R184" s="24" t="str">
        <f>IF($L184="","",VLOOKUP(Q184,LISTAS!$F$5:$G$1006,2,0))</f>
        <v/>
      </c>
      <c r="S184" s="36" t="str">
        <f t="shared" si="43"/>
        <v/>
      </c>
      <c r="T184" s="25" t="str">
        <f t="shared" si="46"/>
        <v/>
      </c>
      <c r="U184" s="25" t="str">
        <f t="shared" si="47"/>
        <v/>
      </c>
    </row>
    <row r="185" spans="2:21" ht="16.5" x14ac:dyDescent="0.3">
      <c r="B185" s="51"/>
      <c r="C185" s="51" t="str">
        <f>IF(B185="","",VLOOKUP(B185,LISTAS!$F$5:$G$1006,2,0))</f>
        <v/>
      </c>
      <c r="D185" s="52"/>
      <c r="E185" s="52"/>
      <c r="F185" s="52" t="str">
        <f t="shared" si="37"/>
        <v/>
      </c>
      <c r="G185" s="5"/>
      <c r="H185" s="48" t="str">
        <f t="shared" si="44"/>
        <v/>
      </c>
      <c r="I185" s="63" t="str">
        <f t="shared" si="45"/>
        <v/>
      </c>
      <c r="J185" s="63" t="str">
        <f t="shared" si="45"/>
        <v/>
      </c>
      <c r="K185" s="48" t="str">
        <f t="shared" si="38"/>
        <v/>
      </c>
      <c r="L185" s="67" t="str">
        <f t="shared" si="39"/>
        <v/>
      </c>
      <c r="M185" s="48" t="str">
        <f t="shared" si="40"/>
        <v/>
      </c>
      <c r="N185" s="49">
        <v>72</v>
      </c>
      <c r="O185" s="28"/>
      <c r="P185" s="47" t="str">
        <f t="shared" si="41"/>
        <v/>
      </c>
      <c r="Q185" s="24" t="str">
        <f t="shared" si="42"/>
        <v/>
      </c>
      <c r="R185" s="24" t="str">
        <f>IF($L185="","",VLOOKUP(Q185,LISTAS!$F$5:$G$1006,2,0))</f>
        <v/>
      </c>
      <c r="S185" s="36" t="str">
        <f t="shared" si="43"/>
        <v/>
      </c>
      <c r="T185" s="25" t="str">
        <f t="shared" si="46"/>
        <v/>
      </c>
      <c r="U185" s="25" t="str">
        <f t="shared" si="47"/>
        <v/>
      </c>
    </row>
    <row r="186" spans="2:21" ht="16.5" x14ac:dyDescent="0.3">
      <c r="B186" s="51"/>
      <c r="C186" s="51" t="str">
        <f>IF(B186="","",VLOOKUP(B186,LISTAS!$F$5:$G$1006,2,0))</f>
        <v/>
      </c>
      <c r="D186" s="52"/>
      <c r="E186" s="52"/>
      <c r="F186" s="52" t="str">
        <f t="shared" si="37"/>
        <v/>
      </c>
      <c r="G186" s="5"/>
      <c r="H186" s="48" t="str">
        <f t="shared" si="44"/>
        <v/>
      </c>
      <c r="I186" s="63" t="str">
        <f t="shared" si="45"/>
        <v/>
      </c>
      <c r="J186" s="63" t="str">
        <f t="shared" si="45"/>
        <v/>
      </c>
      <c r="K186" s="48" t="str">
        <f t="shared" si="38"/>
        <v/>
      </c>
      <c r="L186" s="67" t="str">
        <f t="shared" si="39"/>
        <v/>
      </c>
      <c r="M186" s="48" t="str">
        <f t="shared" si="40"/>
        <v/>
      </c>
      <c r="N186" s="49">
        <v>73</v>
      </c>
      <c r="O186" s="28"/>
      <c r="P186" s="47" t="str">
        <f t="shared" si="41"/>
        <v/>
      </c>
      <c r="Q186" s="24" t="str">
        <f t="shared" si="42"/>
        <v/>
      </c>
      <c r="R186" s="24" t="str">
        <f>IF($L186="","",VLOOKUP(Q186,LISTAS!$F$5:$G$1006,2,0))</f>
        <v/>
      </c>
      <c r="S186" s="36" t="str">
        <f t="shared" si="43"/>
        <v/>
      </c>
      <c r="T186" s="25" t="str">
        <f t="shared" si="46"/>
        <v/>
      </c>
      <c r="U186" s="25" t="str">
        <f t="shared" si="47"/>
        <v/>
      </c>
    </row>
    <row r="187" spans="2:21" ht="16.5" x14ac:dyDescent="0.3">
      <c r="B187" s="51"/>
      <c r="C187" s="51" t="str">
        <f>IF(B187="","",VLOOKUP(B187,LISTAS!$F$5:$G$1006,2,0))</f>
        <v/>
      </c>
      <c r="D187" s="52"/>
      <c r="E187" s="52"/>
      <c r="F187" s="52" t="str">
        <f t="shared" si="37"/>
        <v/>
      </c>
      <c r="G187" s="5"/>
      <c r="H187" s="48" t="str">
        <f t="shared" si="44"/>
        <v/>
      </c>
      <c r="I187" s="63" t="str">
        <f t="shared" si="45"/>
        <v/>
      </c>
      <c r="J187" s="63" t="str">
        <f t="shared" si="45"/>
        <v/>
      </c>
      <c r="K187" s="48" t="str">
        <f t="shared" si="38"/>
        <v/>
      </c>
      <c r="L187" s="67" t="str">
        <f t="shared" si="39"/>
        <v/>
      </c>
      <c r="M187" s="48" t="str">
        <f t="shared" si="40"/>
        <v/>
      </c>
      <c r="N187" s="49">
        <v>74</v>
      </c>
      <c r="O187" s="28"/>
      <c r="P187" s="47" t="str">
        <f t="shared" si="41"/>
        <v/>
      </c>
      <c r="Q187" s="24" t="str">
        <f t="shared" si="42"/>
        <v/>
      </c>
      <c r="R187" s="24" t="str">
        <f>IF($L187="","",VLOOKUP(Q187,LISTAS!$F$5:$G$1006,2,0))</f>
        <v/>
      </c>
      <c r="S187" s="36" t="str">
        <f t="shared" si="43"/>
        <v/>
      </c>
      <c r="T187" s="25" t="str">
        <f t="shared" si="46"/>
        <v/>
      </c>
      <c r="U187" s="25" t="str">
        <f t="shared" si="47"/>
        <v/>
      </c>
    </row>
    <row r="188" spans="2:21" ht="16.5" x14ac:dyDescent="0.3">
      <c r="B188" s="51"/>
      <c r="C188" s="51" t="str">
        <f>IF(B188="","",VLOOKUP(B188,LISTAS!$F$5:$G$1006,2,0))</f>
        <v/>
      </c>
      <c r="D188" s="52"/>
      <c r="E188" s="52"/>
      <c r="F188" s="52" t="str">
        <f t="shared" si="37"/>
        <v/>
      </c>
      <c r="G188" s="5"/>
      <c r="H188" s="48" t="str">
        <f t="shared" si="44"/>
        <v/>
      </c>
      <c r="I188" s="63" t="str">
        <f t="shared" si="45"/>
        <v/>
      </c>
      <c r="J188" s="63" t="str">
        <f t="shared" si="45"/>
        <v/>
      </c>
      <c r="K188" s="48" t="str">
        <f t="shared" si="38"/>
        <v/>
      </c>
      <c r="L188" s="67" t="str">
        <f t="shared" si="39"/>
        <v/>
      </c>
      <c r="M188" s="48" t="str">
        <f t="shared" si="40"/>
        <v/>
      </c>
      <c r="N188" s="49">
        <v>75</v>
      </c>
      <c r="O188" s="28"/>
      <c r="P188" s="47" t="str">
        <f t="shared" si="41"/>
        <v/>
      </c>
      <c r="Q188" s="24" t="str">
        <f t="shared" si="42"/>
        <v/>
      </c>
      <c r="R188" s="24" t="str">
        <f>IF($L188="","",VLOOKUP(Q188,LISTAS!$F$5:$G$1006,2,0))</f>
        <v/>
      </c>
      <c r="S188" s="36" t="str">
        <f t="shared" si="43"/>
        <v/>
      </c>
      <c r="T188" s="25" t="str">
        <f t="shared" si="46"/>
        <v/>
      </c>
      <c r="U188" s="25" t="str">
        <f t="shared" si="47"/>
        <v/>
      </c>
    </row>
    <row r="189" spans="2:21" ht="16.5" x14ac:dyDescent="0.3">
      <c r="B189" s="51"/>
      <c r="C189" s="51" t="str">
        <f>IF(B189="","",VLOOKUP(B189,LISTAS!$F$5:$G$1006,2,0))</f>
        <v/>
      </c>
      <c r="D189" s="52"/>
      <c r="E189" s="52"/>
      <c r="F189" s="52" t="str">
        <f t="shared" si="37"/>
        <v/>
      </c>
      <c r="G189" s="5"/>
      <c r="H189" s="48" t="str">
        <f t="shared" si="44"/>
        <v/>
      </c>
      <c r="I189" s="63" t="str">
        <f t="shared" si="45"/>
        <v/>
      </c>
      <c r="J189" s="63" t="str">
        <f t="shared" si="45"/>
        <v/>
      </c>
      <c r="K189" s="48" t="str">
        <f t="shared" si="38"/>
        <v/>
      </c>
      <c r="L189" s="67" t="str">
        <f t="shared" si="39"/>
        <v/>
      </c>
      <c r="M189" s="48" t="str">
        <f t="shared" si="40"/>
        <v/>
      </c>
      <c r="N189" s="49">
        <v>76</v>
      </c>
      <c r="O189" s="28"/>
      <c r="P189" s="47" t="str">
        <f t="shared" si="41"/>
        <v/>
      </c>
      <c r="Q189" s="24" t="str">
        <f t="shared" si="42"/>
        <v/>
      </c>
      <c r="R189" s="24" t="str">
        <f>IF($L189="","",VLOOKUP(Q189,LISTAS!$F$5:$G$1006,2,0))</f>
        <v/>
      </c>
      <c r="S189" s="36" t="str">
        <f t="shared" si="43"/>
        <v/>
      </c>
      <c r="T189" s="25" t="str">
        <f t="shared" si="46"/>
        <v/>
      </c>
      <c r="U189" s="25" t="str">
        <f t="shared" si="47"/>
        <v/>
      </c>
    </row>
    <row r="190" spans="2:21" ht="16.5" x14ac:dyDescent="0.3">
      <c r="B190" s="51"/>
      <c r="C190" s="51" t="str">
        <f>IF(B190="","",VLOOKUP(B190,LISTAS!$F$5:$G$1006,2,0))</f>
        <v/>
      </c>
      <c r="D190" s="52"/>
      <c r="E190" s="52"/>
      <c r="F190" s="52" t="str">
        <f t="shared" si="37"/>
        <v/>
      </c>
      <c r="G190" s="5"/>
      <c r="H190" s="48" t="str">
        <f t="shared" si="44"/>
        <v/>
      </c>
      <c r="I190" s="63" t="str">
        <f t="shared" si="45"/>
        <v/>
      </c>
      <c r="J190" s="63" t="str">
        <f t="shared" si="45"/>
        <v/>
      </c>
      <c r="K190" s="48" t="str">
        <f t="shared" si="38"/>
        <v/>
      </c>
      <c r="L190" s="67" t="str">
        <f t="shared" si="39"/>
        <v/>
      </c>
      <c r="M190" s="48" t="str">
        <f t="shared" si="40"/>
        <v/>
      </c>
      <c r="N190" s="49">
        <v>77</v>
      </c>
      <c r="O190" s="28"/>
      <c r="P190" s="47" t="str">
        <f t="shared" si="41"/>
        <v/>
      </c>
      <c r="Q190" s="24" t="str">
        <f t="shared" si="42"/>
        <v/>
      </c>
      <c r="R190" s="24" t="str">
        <f>IF($L190="","",VLOOKUP(Q190,LISTAS!$F$5:$G$1006,2,0))</f>
        <v/>
      </c>
      <c r="S190" s="36" t="str">
        <f t="shared" si="43"/>
        <v/>
      </c>
      <c r="T190" s="25" t="str">
        <f t="shared" si="46"/>
        <v/>
      </c>
      <c r="U190" s="25" t="str">
        <f t="shared" si="47"/>
        <v/>
      </c>
    </row>
    <row r="191" spans="2:21" ht="16.5" x14ac:dyDescent="0.3">
      <c r="B191" s="51"/>
      <c r="C191" s="51" t="str">
        <f>IF(B191="","",VLOOKUP(B191,LISTAS!$F$5:$G$1006,2,0))</f>
        <v/>
      </c>
      <c r="D191" s="52"/>
      <c r="E191" s="52"/>
      <c r="F191" s="52" t="str">
        <f t="shared" si="37"/>
        <v/>
      </c>
      <c r="G191" s="5"/>
      <c r="H191" s="48" t="str">
        <f t="shared" si="44"/>
        <v/>
      </c>
      <c r="I191" s="63" t="str">
        <f t="shared" si="45"/>
        <v/>
      </c>
      <c r="J191" s="63" t="str">
        <f t="shared" si="45"/>
        <v/>
      </c>
      <c r="K191" s="48" t="str">
        <f t="shared" si="38"/>
        <v/>
      </c>
      <c r="L191" s="67" t="str">
        <f t="shared" si="39"/>
        <v/>
      </c>
      <c r="M191" s="48" t="str">
        <f t="shared" si="40"/>
        <v/>
      </c>
      <c r="N191" s="49">
        <v>78</v>
      </c>
      <c r="O191" s="28"/>
      <c r="P191" s="47" t="str">
        <f t="shared" si="41"/>
        <v/>
      </c>
      <c r="Q191" s="24" t="str">
        <f t="shared" si="42"/>
        <v/>
      </c>
      <c r="R191" s="24" t="str">
        <f>IF($L191="","",VLOOKUP(Q191,LISTAS!$F$5:$G$1006,2,0))</f>
        <v/>
      </c>
      <c r="S191" s="36" t="str">
        <f t="shared" si="43"/>
        <v/>
      </c>
      <c r="T191" s="25" t="str">
        <f t="shared" si="46"/>
        <v/>
      </c>
      <c r="U191" s="25" t="str">
        <f t="shared" si="47"/>
        <v/>
      </c>
    </row>
    <row r="192" spans="2:21" ht="16.5" x14ac:dyDescent="0.3">
      <c r="B192" s="51"/>
      <c r="C192" s="51" t="str">
        <f>IF(B192="","",VLOOKUP(B192,LISTAS!$F$5:$G$1006,2,0))</f>
        <v/>
      </c>
      <c r="D192" s="52"/>
      <c r="E192" s="52"/>
      <c r="F192" s="52" t="str">
        <f t="shared" si="37"/>
        <v/>
      </c>
      <c r="G192" s="5"/>
      <c r="H192" s="48" t="str">
        <f t="shared" si="44"/>
        <v/>
      </c>
      <c r="I192" s="63" t="str">
        <f t="shared" si="45"/>
        <v/>
      </c>
      <c r="J192" s="63" t="str">
        <f t="shared" si="45"/>
        <v/>
      </c>
      <c r="K192" s="48" t="str">
        <f t="shared" si="38"/>
        <v/>
      </c>
      <c r="L192" s="67" t="str">
        <f t="shared" si="39"/>
        <v/>
      </c>
      <c r="M192" s="48" t="str">
        <f t="shared" si="40"/>
        <v/>
      </c>
      <c r="N192" s="49">
        <v>79</v>
      </c>
      <c r="O192" s="28"/>
      <c r="P192" s="47" t="str">
        <f t="shared" si="41"/>
        <v/>
      </c>
      <c r="Q192" s="24" t="str">
        <f t="shared" si="42"/>
        <v/>
      </c>
      <c r="R192" s="24" t="str">
        <f>IF($L192="","",VLOOKUP(Q192,LISTAS!$F$5:$G$1006,2,0))</f>
        <v/>
      </c>
      <c r="S192" s="36" t="str">
        <f t="shared" si="43"/>
        <v/>
      </c>
      <c r="T192" s="25" t="str">
        <f t="shared" si="46"/>
        <v/>
      </c>
      <c r="U192" s="25" t="str">
        <f t="shared" si="47"/>
        <v/>
      </c>
    </row>
    <row r="193" spans="2:21" ht="16.5" x14ac:dyDescent="0.3">
      <c r="B193" s="51"/>
      <c r="C193" s="51" t="str">
        <f>IF(B193="","",VLOOKUP(B193,LISTAS!$F$5:$G$1006,2,0))</f>
        <v/>
      </c>
      <c r="D193" s="52"/>
      <c r="E193" s="52"/>
      <c r="F193" s="52" t="str">
        <f t="shared" si="37"/>
        <v/>
      </c>
      <c r="G193" s="5"/>
      <c r="H193" s="48" t="str">
        <f t="shared" si="44"/>
        <v/>
      </c>
      <c r="I193" s="63" t="str">
        <f t="shared" si="45"/>
        <v/>
      </c>
      <c r="J193" s="63" t="str">
        <f t="shared" si="45"/>
        <v/>
      </c>
      <c r="K193" s="48" t="str">
        <f t="shared" si="38"/>
        <v/>
      </c>
      <c r="L193" s="67" t="str">
        <f t="shared" si="39"/>
        <v/>
      </c>
      <c r="M193" s="48" t="str">
        <f t="shared" si="40"/>
        <v/>
      </c>
      <c r="N193" s="49">
        <v>80</v>
      </c>
      <c r="O193" s="28"/>
      <c r="P193" s="47" t="str">
        <f t="shared" si="41"/>
        <v/>
      </c>
      <c r="Q193" s="24" t="str">
        <f t="shared" si="42"/>
        <v/>
      </c>
      <c r="R193" s="24" t="str">
        <f>IF($L193="","",VLOOKUP(Q193,LISTAS!$F$5:$G$1006,2,0))</f>
        <v/>
      </c>
      <c r="S193" s="36" t="str">
        <f t="shared" si="43"/>
        <v/>
      </c>
      <c r="T193" s="25" t="str">
        <f t="shared" si="46"/>
        <v/>
      </c>
      <c r="U193" s="25" t="str">
        <f t="shared" si="47"/>
        <v/>
      </c>
    </row>
    <row r="194" spans="2:21" ht="16.5" x14ac:dyDescent="0.3">
      <c r="B194" s="51"/>
      <c r="C194" s="51" t="str">
        <f>IF(B194="","",VLOOKUP(B194,LISTAS!$F$5:$G$1006,2,0))</f>
        <v/>
      </c>
      <c r="D194" s="52"/>
      <c r="E194" s="52"/>
      <c r="F194" s="52" t="str">
        <f t="shared" si="37"/>
        <v/>
      </c>
      <c r="G194" s="5"/>
      <c r="H194" s="48" t="str">
        <f t="shared" si="44"/>
        <v/>
      </c>
      <c r="I194" s="63" t="str">
        <f t="shared" si="45"/>
        <v/>
      </c>
      <c r="J194" s="63" t="str">
        <f t="shared" si="45"/>
        <v/>
      </c>
      <c r="K194" s="48" t="str">
        <f t="shared" si="38"/>
        <v/>
      </c>
      <c r="L194" s="67" t="str">
        <f t="shared" si="39"/>
        <v/>
      </c>
      <c r="M194" s="48" t="str">
        <f t="shared" si="40"/>
        <v/>
      </c>
      <c r="N194" s="49">
        <v>81</v>
      </c>
      <c r="O194" s="28"/>
      <c r="P194" s="47" t="str">
        <f t="shared" si="41"/>
        <v/>
      </c>
      <c r="Q194" s="24" t="str">
        <f t="shared" si="42"/>
        <v/>
      </c>
      <c r="R194" s="24" t="str">
        <f>IF($L194="","",VLOOKUP(Q194,LISTAS!$F$5:$G$1006,2,0))</f>
        <v/>
      </c>
      <c r="S194" s="36" t="str">
        <f t="shared" si="43"/>
        <v/>
      </c>
      <c r="T194" s="25" t="str">
        <f t="shared" si="46"/>
        <v/>
      </c>
      <c r="U194" s="25" t="str">
        <f t="shared" si="47"/>
        <v/>
      </c>
    </row>
    <row r="195" spans="2:21" ht="16.5" x14ac:dyDescent="0.3">
      <c r="B195" s="51"/>
      <c r="C195" s="51" t="str">
        <f>IF(B195="","",VLOOKUP(B195,LISTAS!$F$5:$G$1006,2,0))</f>
        <v/>
      </c>
      <c r="D195" s="52"/>
      <c r="E195" s="52"/>
      <c r="F195" s="52" t="str">
        <f t="shared" si="37"/>
        <v/>
      </c>
      <c r="G195" s="5"/>
      <c r="H195" s="48" t="str">
        <f t="shared" si="44"/>
        <v/>
      </c>
      <c r="I195" s="63" t="str">
        <f t="shared" si="45"/>
        <v/>
      </c>
      <c r="J195" s="63" t="str">
        <f t="shared" si="45"/>
        <v/>
      </c>
      <c r="K195" s="48" t="str">
        <f t="shared" si="38"/>
        <v/>
      </c>
      <c r="L195" s="67" t="str">
        <f t="shared" si="39"/>
        <v/>
      </c>
      <c r="M195" s="48" t="str">
        <f t="shared" si="40"/>
        <v/>
      </c>
      <c r="N195" s="49">
        <v>82</v>
      </c>
      <c r="O195" s="28"/>
      <c r="P195" s="47" t="str">
        <f t="shared" si="41"/>
        <v/>
      </c>
      <c r="Q195" s="24" t="str">
        <f t="shared" si="42"/>
        <v/>
      </c>
      <c r="R195" s="24" t="str">
        <f>IF($L195="","",VLOOKUP(Q195,LISTAS!$F$5:$G$1006,2,0))</f>
        <v/>
      </c>
      <c r="S195" s="36" t="str">
        <f t="shared" si="43"/>
        <v/>
      </c>
      <c r="T195" s="25" t="str">
        <f t="shared" si="46"/>
        <v/>
      </c>
      <c r="U195" s="25" t="str">
        <f t="shared" si="47"/>
        <v/>
      </c>
    </row>
    <row r="196" spans="2:21" ht="16.5" x14ac:dyDescent="0.3">
      <c r="B196" s="51"/>
      <c r="C196" s="51" t="str">
        <f>IF(B196="","",VLOOKUP(B196,LISTAS!$F$5:$G$1006,2,0))</f>
        <v/>
      </c>
      <c r="D196" s="52"/>
      <c r="E196" s="52"/>
      <c r="F196" s="52" t="str">
        <f t="shared" si="37"/>
        <v/>
      </c>
      <c r="G196" s="5"/>
      <c r="H196" s="48" t="str">
        <f t="shared" si="44"/>
        <v/>
      </c>
      <c r="I196" s="63" t="str">
        <f t="shared" si="45"/>
        <v/>
      </c>
      <c r="J196" s="63" t="str">
        <f t="shared" si="45"/>
        <v/>
      </c>
      <c r="K196" s="48" t="str">
        <f t="shared" si="38"/>
        <v/>
      </c>
      <c r="L196" s="67" t="str">
        <f t="shared" si="39"/>
        <v/>
      </c>
      <c r="M196" s="48" t="str">
        <f t="shared" si="40"/>
        <v/>
      </c>
      <c r="N196" s="49">
        <v>83</v>
      </c>
      <c r="O196" s="28"/>
      <c r="P196" s="47" t="str">
        <f t="shared" si="41"/>
        <v/>
      </c>
      <c r="Q196" s="24" t="str">
        <f t="shared" si="42"/>
        <v/>
      </c>
      <c r="R196" s="24" t="str">
        <f>IF($L196="","",VLOOKUP(Q196,LISTAS!$F$5:$G$1006,2,0))</f>
        <v/>
      </c>
      <c r="S196" s="36" t="str">
        <f t="shared" si="43"/>
        <v/>
      </c>
      <c r="T196" s="25" t="str">
        <f t="shared" si="46"/>
        <v/>
      </c>
      <c r="U196" s="25" t="str">
        <f t="shared" si="47"/>
        <v/>
      </c>
    </row>
    <row r="197" spans="2:21" ht="16.5" x14ac:dyDescent="0.3">
      <c r="B197" s="51"/>
      <c r="C197" s="51" t="str">
        <f>IF(B197="","",VLOOKUP(B197,LISTAS!$F$5:$G$1006,2,0))</f>
        <v/>
      </c>
      <c r="D197" s="52"/>
      <c r="E197" s="52"/>
      <c r="F197" s="52" t="str">
        <f t="shared" si="37"/>
        <v/>
      </c>
      <c r="G197" s="5"/>
      <c r="H197" s="48" t="str">
        <f t="shared" si="44"/>
        <v/>
      </c>
      <c r="I197" s="63" t="str">
        <f t="shared" si="45"/>
        <v/>
      </c>
      <c r="J197" s="63" t="str">
        <f t="shared" si="45"/>
        <v/>
      </c>
      <c r="K197" s="48" t="str">
        <f t="shared" si="38"/>
        <v/>
      </c>
      <c r="L197" s="67" t="str">
        <f t="shared" si="39"/>
        <v/>
      </c>
      <c r="M197" s="48" t="str">
        <f t="shared" si="40"/>
        <v/>
      </c>
      <c r="N197" s="49">
        <v>84</v>
      </c>
      <c r="O197" s="28"/>
      <c r="P197" s="47" t="str">
        <f t="shared" si="41"/>
        <v/>
      </c>
      <c r="Q197" s="24" t="str">
        <f t="shared" si="42"/>
        <v/>
      </c>
      <c r="R197" s="24" t="str">
        <f>IF($L197="","",VLOOKUP(Q197,LISTAS!$F$5:$G$1006,2,0))</f>
        <v/>
      </c>
      <c r="S197" s="36" t="str">
        <f t="shared" si="43"/>
        <v/>
      </c>
      <c r="T197" s="25" t="str">
        <f t="shared" si="46"/>
        <v/>
      </c>
      <c r="U197" s="25" t="str">
        <f t="shared" si="47"/>
        <v/>
      </c>
    </row>
    <row r="198" spans="2:21" ht="16.5" x14ac:dyDescent="0.3">
      <c r="B198" s="51"/>
      <c r="C198" s="51" t="str">
        <f>IF(B198="","",VLOOKUP(B198,LISTAS!$F$5:$G$1006,2,0))</f>
        <v/>
      </c>
      <c r="D198" s="52"/>
      <c r="E198" s="52"/>
      <c r="F198" s="52" t="str">
        <f t="shared" si="37"/>
        <v/>
      </c>
      <c r="G198" s="5"/>
      <c r="H198" s="48" t="str">
        <f t="shared" si="44"/>
        <v/>
      </c>
      <c r="I198" s="63" t="str">
        <f t="shared" si="45"/>
        <v/>
      </c>
      <c r="J198" s="63" t="str">
        <f t="shared" si="45"/>
        <v/>
      </c>
      <c r="K198" s="48" t="str">
        <f t="shared" si="38"/>
        <v/>
      </c>
      <c r="L198" s="67" t="str">
        <f t="shared" si="39"/>
        <v/>
      </c>
      <c r="M198" s="48" t="str">
        <f t="shared" si="40"/>
        <v/>
      </c>
      <c r="N198" s="49">
        <v>85</v>
      </c>
      <c r="O198" s="28"/>
      <c r="P198" s="47" t="str">
        <f t="shared" si="41"/>
        <v/>
      </c>
      <c r="Q198" s="24" t="str">
        <f t="shared" si="42"/>
        <v/>
      </c>
      <c r="R198" s="24" t="str">
        <f>IF($L198="","",VLOOKUP(Q198,LISTAS!$F$5:$G$1006,2,0))</f>
        <v/>
      </c>
      <c r="S198" s="36" t="str">
        <f t="shared" si="43"/>
        <v/>
      </c>
      <c r="T198" s="25" t="str">
        <f t="shared" si="46"/>
        <v/>
      </c>
      <c r="U198" s="25" t="str">
        <f t="shared" si="47"/>
        <v/>
      </c>
    </row>
    <row r="199" spans="2:21" ht="16.5" x14ac:dyDescent="0.3">
      <c r="B199" s="51"/>
      <c r="C199" s="51" t="str">
        <f>IF(B199="","",VLOOKUP(B199,LISTAS!$F$5:$G$1006,2,0))</f>
        <v/>
      </c>
      <c r="D199" s="52"/>
      <c r="E199" s="52"/>
      <c r="F199" s="52" t="str">
        <f t="shared" si="37"/>
        <v/>
      </c>
      <c r="G199" s="5"/>
      <c r="H199" s="48" t="str">
        <f t="shared" si="44"/>
        <v/>
      </c>
      <c r="I199" s="63" t="str">
        <f t="shared" si="45"/>
        <v/>
      </c>
      <c r="J199" s="63" t="str">
        <f t="shared" si="45"/>
        <v/>
      </c>
      <c r="K199" s="48" t="str">
        <f t="shared" si="38"/>
        <v/>
      </c>
      <c r="L199" s="67" t="str">
        <f t="shared" si="39"/>
        <v/>
      </c>
      <c r="M199" s="48" t="str">
        <f t="shared" si="40"/>
        <v/>
      </c>
      <c r="N199" s="49">
        <v>86</v>
      </c>
      <c r="O199" s="28"/>
      <c r="P199" s="47" t="str">
        <f t="shared" si="41"/>
        <v/>
      </c>
      <c r="Q199" s="24" t="str">
        <f t="shared" si="42"/>
        <v/>
      </c>
      <c r="R199" s="24" t="str">
        <f>IF($L199="","",VLOOKUP(Q199,LISTAS!$F$5:$G$1006,2,0))</f>
        <v/>
      </c>
      <c r="S199" s="36" t="str">
        <f t="shared" si="43"/>
        <v/>
      </c>
      <c r="T199" s="25" t="str">
        <f t="shared" si="46"/>
        <v/>
      </c>
      <c r="U199" s="25" t="str">
        <f t="shared" si="47"/>
        <v/>
      </c>
    </row>
    <row r="200" spans="2:21" ht="16.5" x14ac:dyDescent="0.3">
      <c r="B200" s="51"/>
      <c r="C200" s="51" t="str">
        <f>IF(B200="","",VLOOKUP(B200,LISTAS!$F$5:$G$1006,2,0))</f>
        <v/>
      </c>
      <c r="D200" s="52"/>
      <c r="E200" s="52"/>
      <c r="F200" s="52" t="str">
        <f t="shared" si="37"/>
        <v/>
      </c>
      <c r="G200" s="5"/>
      <c r="H200" s="48" t="str">
        <f t="shared" si="44"/>
        <v/>
      </c>
      <c r="I200" s="63" t="str">
        <f t="shared" si="45"/>
        <v/>
      </c>
      <c r="J200" s="63" t="str">
        <f t="shared" si="45"/>
        <v/>
      </c>
      <c r="K200" s="48" t="str">
        <f t="shared" si="38"/>
        <v/>
      </c>
      <c r="L200" s="67" t="str">
        <f t="shared" si="39"/>
        <v/>
      </c>
      <c r="M200" s="48" t="str">
        <f t="shared" si="40"/>
        <v/>
      </c>
      <c r="N200" s="49">
        <v>87</v>
      </c>
      <c r="O200" s="28"/>
      <c r="P200" s="47" t="str">
        <f t="shared" si="41"/>
        <v/>
      </c>
      <c r="Q200" s="24" t="str">
        <f t="shared" si="42"/>
        <v/>
      </c>
      <c r="R200" s="24" t="str">
        <f>IF($L200="","",VLOOKUP(Q200,LISTAS!$F$5:$G$1006,2,0))</f>
        <v/>
      </c>
      <c r="S200" s="36" t="str">
        <f t="shared" si="43"/>
        <v/>
      </c>
      <c r="T200" s="25" t="str">
        <f t="shared" si="46"/>
        <v/>
      </c>
      <c r="U200" s="25" t="str">
        <f t="shared" si="47"/>
        <v/>
      </c>
    </row>
    <row r="201" spans="2:21" ht="16.5" x14ac:dyDescent="0.3">
      <c r="B201" s="51"/>
      <c r="C201" s="51" t="str">
        <f>IF(B201="","",VLOOKUP(B201,LISTAS!$F$5:$G$1006,2,0))</f>
        <v/>
      </c>
      <c r="D201" s="52"/>
      <c r="E201" s="52"/>
      <c r="F201" s="52" t="str">
        <f t="shared" si="37"/>
        <v/>
      </c>
      <c r="G201" s="5"/>
      <c r="H201" s="48" t="str">
        <f t="shared" si="44"/>
        <v/>
      </c>
      <c r="I201" s="63" t="str">
        <f t="shared" si="45"/>
        <v/>
      </c>
      <c r="J201" s="63" t="str">
        <f t="shared" si="45"/>
        <v/>
      </c>
      <c r="K201" s="48" t="str">
        <f t="shared" si="38"/>
        <v/>
      </c>
      <c r="L201" s="67" t="str">
        <f t="shared" si="39"/>
        <v/>
      </c>
      <c r="M201" s="48" t="str">
        <f t="shared" si="40"/>
        <v/>
      </c>
      <c r="N201" s="49">
        <v>88</v>
      </c>
      <c r="O201" s="28"/>
      <c r="P201" s="47" t="str">
        <f t="shared" si="41"/>
        <v/>
      </c>
      <c r="Q201" s="24" t="str">
        <f t="shared" si="42"/>
        <v/>
      </c>
      <c r="R201" s="24" t="str">
        <f>IF($L201="","",VLOOKUP(Q201,LISTAS!$F$5:$G$1006,2,0))</f>
        <v/>
      </c>
      <c r="S201" s="36" t="str">
        <f t="shared" si="43"/>
        <v/>
      </c>
      <c r="T201" s="25" t="str">
        <f t="shared" si="46"/>
        <v/>
      </c>
      <c r="U201" s="25" t="str">
        <f t="shared" si="47"/>
        <v/>
      </c>
    </row>
    <row r="202" spans="2:21" ht="16.5" x14ac:dyDescent="0.3">
      <c r="B202" s="51"/>
      <c r="C202" s="51" t="str">
        <f>IF(B202="","",VLOOKUP(B202,LISTAS!$F$5:$G$1006,2,0))</f>
        <v/>
      </c>
      <c r="D202" s="52"/>
      <c r="E202" s="52"/>
      <c r="F202" s="52" t="str">
        <f t="shared" si="37"/>
        <v/>
      </c>
      <c r="G202" s="5"/>
      <c r="H202" s="48" t="str">
        <f t="shared" si="44"/>
        <v/>
      </c>
      <c r="I202" s="63" t="str">
        <f t="shared" si="45"/>
        <v/>
      </c>
      <c r="J202" s="63" t="str">
        <f t="shared" si="45"/>
        <v/>
      </c>
      <c r="K202" s="48" t="str">
        <f t="shared" si="38"/>
        <v/>
      </c>
      <c r="L202" s="67" t="str">
        <f t="shared" si="39"/>
        <v/>
      </c>
      <c r="M202" s="48" t="str">
        <f t="shared" si="40"/>
        <v/>
      </c>
      <c r="N202" s="49">
        <v>89</v>
      </c>
      <c r="O202" s="28"/>
      <c r="P202" s="47" t="str">
        <f t="shared" si="41"/>
        <v/>
      </c>
      <c r="Q202" s="24" t="str">
        <f t="shared" si="42"/>
        <v/>
      </c>
      <c r="R202" s="24" t="str">
        <f>IF($L202="","",VLOOKUP(Q202,LISTAS!$F$5:$G$1006,2,0))</f>
        <v/>
      </c>
      <c r="S202" s="36" t="str">
        <f t="shared" si="43"/>
        <v/>
      </c>
      <c r="T202" s="25" t="str">
        <f t="shared" si="46"/>
        <v/>
      </c>
      <c r="U202" s="25" t="str">
        <f t="shared" si="47"/>
        <v/>
      </c>
    </row>
    <row r="203" spans="2:21" ht="16.5" x14ac:dyDescent="0.3">
      <c r="B203" s="51"/>
      <c r="C203" s="51" t="str">
        <f>IF(B203="","",VLOOKUP(B203,LISTAS!$F$5:$G$1006,2,0))</f>
        <v/>
      </c>
      <c r="D203" s="52"/>
      <c r="E203" s="52"/>
      <c r="F203" s="52" t="str">
        <f t="shared" si="37"/>
        <v/>
      </c>
      <c r="G203" s="5"/>
      <c r="H203" s="48" t="str">
        <f t="shared" si="44"/>
        <v/>
      </c>
      <c r="I203" s="63" t="str">
        <f t="shared" si="45"/>
        <v/>
      </c>
      <c r="J203" s="63" t="str">
        <f t="shared" si="45"/>
        <v/>
      </c>
      <c r="K203" s="48" t="str">
        <f t="shared" si="38"/>
        <v/>
      </c>
      <c r="L203" s="67" t="str">
        <f t="shared" si="39"/>
        <v/>
      </c>
      <c r="M203" s="48" t="str">
        <f t="shared" si="40"/>
        <v/>
      </c>
      <c r="N203" s="49">
        <v>90</v>
      </c>
      <c r="O203" s="28"/>
      <c r="P203" s="47" t="str">
        <f t="shared" si="41"/>
        <v/>
      </c>
      <c r="Q203" s="24" t="str">
        <f t="shared" si="42"/>
        <v/>
      </c>
      <c r="R203" s="24" t="str">
        <f>IF($L203="","",VLOOKUP(Q203,LISTAS!$F$5:$G$1006,2,0))</f>
        <v/>
      </c>
      <c r="S203" s="36" t="str">
        <f t="shared" si="43"/>
        <v/>
      </c>
      <c r="T203" s="25" t="str">
        <f t="shared" si="46"/>
        <v/>
      </c>
      <c r="U203" s="25" t="str">
        <f t="shared" si="47"/>
        <v/>
      </c>
    </row>
    <row r="204" spans="2:21" ht="16.5" x14ac:dyDescent="0.3">
      <c r="B204" s="51"/>
      <c r="C204" s="51" t="str">
        <f>IF(B204="","",VLOOKUP(B204,LISTAS!$F$5:$G$1006,2,0))</f>
        <v/>
      </c>
      <c r="D204" s="52"/>
      <c r="E204" s="52"/>
      <c r="F204" s="52" t="str">
        <f t="shared" si="37"/>
        <v/>
      </c>
      <c r="G204" s="5"/>
      <c r="H204" s="48" t="str">
        <f t="shared" si="44"/>
        <v/>
      </c>
      <c r="I204" s="63" t="str">
        <f t="shared" si="45"/>
        <v/>
      </c>
      <c r="J204" s="63" t="str">
        <f t="shared" si="45"/>
        <v/>
      </c>
      <c r="K204" s="48" t="str">
        <f t="shared" si="38"/>
        <v/>
      </c>
      <c r="L204" s="67" t="str">
        <f t="shared" si="39"/>
        <v/>
      </c>
      <c r="M204" s="48" t="str">
        <f t="shared" si="40"/>
        <v/>
      </c>
      <c r="N204" s="49">
        <v>91</v>
      </c>
      <c r="O204" s="28"/>
      <c r="P204" s="47" t="str">
        <f t="shared" si="41"/>
        <v/>
      </c>
      <c r="Q204" s="24" t="str">
        <f t="shared" si="42"/>
        <v/>
      </c>
      <c r="R204" s="24" t="str">
        <f>IF($L204="","",VLOOKUP(Q204,LISTAS!$F$5:$G$1006,2,0))</f>
        <v/>
      </c>
      <c r="S204" s="36" t="str">
        <f t="shared" si="43"/>
        <v/>
      </c>
      <c r="T204" s="25" t="str">
        <f t="shared" si="46"/>
        <v/>
      </c>
      <c r="U204" s="25" t="str">
        <f t="shared" si="47"/>
        <v/>
      </c>
    </row>
    <row r="205" spans="2:21" ht="16.5" x14ac:dyDescent="0.3">
      <c r="B205" s="51"/>
      <c r="C205" s="51" t="str">
        <f>IF(B205="","",VLOOKUP(B205,LISTAS!$F$5:$G$1006,2,0))</f>
        <v/>
      </c>
      <c r="D205" s="52"/>
      <c r="E205" s="52"/>
      <c r="F205" s="52" t="str">
        <f t="shared" si="37"/>
        <v/>
      </c>
      <c r="G205" s="5"/>
      <c r="H205" s="48" t="str">
        <f t="shared" si="44"/>
        <v/>
      </c>
      <c r="I205" s="63" t="str">
        <f t="shared" si="45"/>
        <v/>
      </c>
      <c r="J205" s="63" t="str">
        <f t="shared" si="45"/>
        <v/>
      </c>
      <c r="K205" s="48" t="str">
        <f t="shared" si="38"/>
        <v/>
      </c>
      <c r="L205" s="67" t="str">
        <f t="shared" si="39"/>
        <v/>
      </c>
      <c r="M205" s="48" t="str">
        <f t="shared" si="40"/>
        <v/>
      </c>
      <c r="N205" s="49">
        <v>92</v>
      </c>
      <c r="O205" s="28"/>
      <c r="P205" s="47" t="str">
        <f t="shared" si="41"/>
        <v/>
      </c>
      <c r="Q205" s="24" t="str">
        <f t="shared" si="42"/>
        <v/>
      </c>
      <c r="R205" s="24" t="str">
        <f>IF($L205="","",VLOOKUP(Q205,LISTAS!$F$5:$G$1006,2,0))</f>
        <v/>
      </c>
      <c r="S205" s="36" t="str">
        <f t="shared" si="43"/>
        <v/>
      </c>
      <c r="T205" s="25" t="str">
        <f t="shared" si="46"/>
        <v/>
      </c>
      <c r="U205" s="25" t="str">
        <f t="shared" si="47"/>
        <v/>
      </c>
    </row>
    <row r="206" spans="2:21" ht="16.5" x14ac:dyDescent="0.3">
      <c r="B206" s="51"/>
      <c r="C206" s="51" t="str">
        <f>IF(B206="","",VLOOKUP(B206,LISTAS!$F$5:$G$1006,2,0))</f>
        <v/>
      </c>
      <c r="D206" s="52"/>
      <c r="E206" s="52"/>
      <c r="F206" s="52" t="str">
        <f t="shared" si="37"/>
        <v/>
      </c>
      <c r="G206" s="5"/>
      <c r="H206" s="48" t="str">
        <f t="shared" si="44"/>
        <v/>
      </c>
      <c r="I206" s="63" t="str">
        <f t="shared" si="45"/>
        <v/>
      </c>
      <c r="J206" s="63" t="str">
        <f t="shared" si="45"/>
        <v/>
      </c>
      <c r="K206" s="48" t="str">
        <f t="shared" si="38"/>
        <v/>
      </c>
      <c r="L206" s="67" t="str">
        <f t="shared" si="39"/>
        <v/>
      </c>
      <c r="M206" s="48" t="str">
        <f t="shared" si="40"/>
        <v/>
      </c>
      <c r="N206" s="49">
        <v>93</v>
      </c>
      <c r="O206" s="28"/>
      <c r="P206" s="47" t="str">
        <f t="shared" si="41"/>
        <v/>
      </c>
      <c r="Q206" s="24" t="str">
        <f t="shared" si="42"/>
        <v/>
      </c>
      <c r="R206" s="24" t="str">
        <f>IF($L206="","",VLOOKUP(Q206,LISTAS!$F$5:$G$1006,2,0))</f>
        <v/>
      </c>
      <c r="S206" s="36" t="str">
        <f t="shared" si="43"/>
        <v/>
      </c>
      <c r="T206" s="25" t="str">
        <f t="shared" si="46"/>
        <v/>
      </c>
      <c r="U206" s="25" t="str">
        <f t="shared" si="47"/>
        <v/>
      </c>
    </row>
    <row r="207" spans="2:21" ht="16.5" x14ac:dyDescent="0.3">
      <c r="B207" s="51"/>
      <c r="C207" s="51" t="str">
        <f>IF(B207="","",VLOOKUP(B207,LISTAS!$F$5:$G$1006,2,0))</f>
        <v/>
      </c>
      <c r="D207" s="52"/>
      <c r="E207" s="52"/>
      <c r="F207" s="52" t="str">
        <f t="shared" si="37"/>
        <v/>
      </c>
      <c r="G207" s="5"/>
      <c r="H207" s="48" t="str">
        <f t="shared" si="44"/>
        <v/>
      </c>
      <c r="I207" s="63" t="str">
        <f t="shared" si="45"/>
        <v/>
      </c>
      <c r="J207" s="63" t="str">
        <f t="shared" si="45"/>
        <v/>
      </c>
      <c r="K207" s="48" t="str">
        <f t="shared" si="38"/>
        <v/>
      </c>
      <c r="L207" s="67" t="str">
        <f t="shared" si="39"/>
        <v/>
      </c>
      <c r="M207" s="48" t="str">
        <f t="shared" si="40"/>
        <v/>
      </c>
      <c r="N207" s="49">
        <v>94</v>
      </c>
      <c r="O207" s="28"/>
      <c r="P207" s="47" t="str">
        <f t="shared" si="41"/>
        <v/>
      </c>
      <c r="Q207" s="24" t="str">
        <f t="shared" si="42"/>
        <v/>
      </c>
      <c r="R207" s="24" t="str">
        <f>IF($L207="","",VLOOKUP(Q207,LISTAS!$F$5:$G$1006,2,0))</f>
        <v/>
      </c>
      <c r="S207" s="36" t="str">
        <f t="shared" si="43"/>
        <v/>
      </c>
      <c r="T207" s="25" t="str">
        <f t="shared" si="46"/>
        <v/>
      </c>
      <c r="U207" s="25" t="str">
        <f t="shared" si="47"/>
        <v/>
      </c>
    </row>
    <row r="208" spans="2:21" ht="16.5" x14ac:dyDescent="0.3">
      <c r="B208" s="51"/>
      <c r="C208" s="51" t="str">
        <f>IF(B208="","",VLOOKUP(B208,LISTAS!$F$5:$G$1006,2,0))</f>
        <v/>
      </c>
      <c r="D208" s="52"/>
      <c r="E208" s="52"/>
      <c r="F208" s="52" t="str">
        <f t="shared" si="37"/>
        <v/>
      </c>
      <c r="G208" s="5"/>
      <c r="H208" s="48" t="str">
        <f t="shared" si="44"/>
        <v/>
      </c>
      <c r="I208" s="63" t="str">
        <f t="shared" si="45"/>
        <v/>
      </c>
      <c r="J208" s="63" t="str">
        <f t="shared" si="45"/>
        <v/>
      </c>
      <c r="K208" s="48" t="str">
        <f t="shared" si="38"/>
        <v/>
      </c>
      <c r="L208" s="67" t="str">
        <f t="shared" si="39"/>
        <v/>
      </c>
      <c r="M208" s="48" t="str">
        <f t="shared" si="40"/>
        <v/>
      </c>
      <c r="N208" s="49">
        <v>95</v>
      </c>
      <c r="O208" s="28"/>
      <c r="P208" s="47" t="str">
        <f t="shared" si="41"/>
        <v/>
      </c>
      <c r="Q208" s="24" t="str">
        <f t="shared" si="42"/>
        <v/>
      </c>
      <c r="R208" s="24" t="str">
        <f>IF($L208="","",VLOOKUP(Q208,LISTAS!$F$5:$G$1006,2,0))</f>
        <v/>
      </c>
      <c r="S208" s="36" t="str">
        <f t="shared" si="43"/>
        <v/>
      </c>
      <c r="T208" s="25" t="str">
        <f t="shared" si="46"/>
        <v/>
      </c>
      <c r="U208" s="25" t="str">
        <f t="shared" si="47"/>
        <v/>
      </c>
    </row>
    <row r="209" spans="1:21" ht="16.5" x14ac:dyDescent="0.3">
      <c r="B209" s="51"/>
      <c r="C209" s="51" t="str">
        <f>IF(B209="","",VLOOKUP(B209,LISTAS!$F$5:$G$1006,2,0))</f>
        <v/>
      </c>
      <c r="D209" s="52"/>
      <c r="E209" s="52"/>
      <c r="F209" s="52" t="str">
        <f t="shared" si="37"/>
        <v/>
      </c>
      <c r="G209" s="5"/>
      <c r="H209" s="48" t="str">
        <f t="shared" si="44"/>
        <v/>
      </c>
      <c r="I209" s="63" t="str">
        <f t="shared" si="45"/>
        <v/>
      </c>
      <c r="J209" s="63" t="str">
        <f t="shared" si="45"/>
        <v/>
      </c>
      <c r="K209" s="48" t="str">
        <f t="shared" si="38"/>
        <v/>
      </c>
      <c r="L209" s="67" t="str">
        <f t="shared" si="39"/>
        <v/>
      </c>
      <c r="M209" s="48" t="str">
        <f t="shared" si="40"/>
        <v/>
      </c>
      <c r="N209" s="49">
        <v>96</v>
      </c>
      <c r="O209" s="28"/>
      <c r="P209" s="47" t="str">
        <f t="shared" si="41"/>
        <v/>
      </c>
      <c r="Q209" s="24" t="str">
        <f t="shared" si="42"/>
        <v/>
      </c>
      <c r="R209" s="24" t="str">
        <f>IF($L209="","",VLOOKUP(Q209,LISTAS!$F$5:$G$1006,2,0))</f>
        <v/>
      </c>
      <c r="S209" s="36" t="str">
        <f t="shared" si="43"/>
        <v/>
      </c>
      <c r="T209" s="25" t="str">
        <f t="shared" si="46"/>
        <v/>
      </c>
      <c r="U209" s="25" t="str">
        <f t="shared" si="47"/>
        <v/>
      </c>
    </row>
    <row r="210" spans="1:21" ht="16.5" x14ac:dyDescent="0.3">
      <c r="B210" s="51"/>
      <c r="C210" s="51" t="str">
        <f>IF(B210="","",VLOOKUP(B210,LISTAS!$F$5:$G$1006,2,0))</f>
        <v/>
      </c>
      <c r="D210" s="52"/>
      <c r="E210" s="52"/>
      <c r="F210" s="52" t="str">
        <f t="shared" si="37"/>
        <v/>
      </c>
      <c r="G210" s="5"/>
      <c r="H210" s="48" t="str">
        <f t="shared" si="44"/>
        <v/>
      </c>
      <c r="I210" s="63" t="str">
        <f t="shared" si="45"/>
        <v/>
      </c>
      <c r="J210" s="63" t="str">
        <f t="shared" si="45"/>
        <v/>
      </c>
      <c r="K210" s="48" t="str">
        <f t="shared" si="38"/>
        <v/>
      </c>
      <c r="L210" s="67" t="str">
        <f t="shared" si="39"/>
        <v/>
      </c>
      <c r="M210" s="48" t="str">
        <f t="shared" ref="M210:M213" si="48">IF(L210="","",LARGE($L$114:$L$213,N210))</f>
        <v/>
      </c>
      <c r="N210" s="49">
        <v>97</v>
      </c>
      <c r="O210" s="28"/>
      <c r="P210" s="47" t="str">
        <f t="shared" si="41"/>
        <v/>
      </c>
      <c r="Q210" s="24" t="str">
        <f t="shared" si="42"/>
        <v/>
      </c>
      <c r="R210" s="24" t="str">
        <f>IF($L210="","",VLOOKUP(Q210,LISTAS!$F$5:$G$1006,2,0))</f>
        <v/>
      </c>
      <c r="S210" s="36" t="str">
        <f t="shared" si="43"/>
        <v/>
      </c>
      <c r="T210" s="25" t="str">
        <f t="shared" si="46"/>
        <v/>
      </c>
      <c r="U210" s="25" t="str">
        <f t="shared" si="47"/>
        <v/>
      </c>
    </row>
    <row r="211" spans="1:21" ht="16.5" x14ac:dyDescent="0.3">
      <c r="B211" s="51"/>
      <c r="C211" s="51" t="str">
        <f>IF(B211="","",VLOOKUP(B211,LISTAS!$F$5:$G$1006,2,0))</f>
        <v/>
      </c>
      <c r="D211" s="52"/>
      <c r="E211" s="52"/>
      <c r="F211" s="52" t="str">
        <f t="shared" si="37"/>
        <v/>
      </c>
      <c r="G211" s="5"/>
      <c r="H211" s="48" t="str">
        <f t="shared" si="44"/>
        <v/>
      </c>
      <c r="I211" s="63" t="str">
        <f t="shared" si="45"/>
        <v/>
      </c>
      <c r="J211" s="63" t="str">
        <f t="shared" si="45"/>
        <v/>
      </c>
      <c r="K211" s="48" t="str">
        <f t="shared" si="38"/>
        <v/>
      </c>
      <c r="L211" s="67" t="str">
        <f t="shared" si="39"/>
        <v/>
      </c>
      <c r="M211" s="48" t="str">
        <f t="shared" si="48"/>
        <v/>
      </c>
      <c r="N211" s="49">
        <v>98</v>
      </c>
      <c r="O211" s="28"/>
      <c r="P211" s="47" t="str">
        <f t="shared" si="41"/>
        <v/>
      </c>
      <c r="Q211" s="24" t="str">
        <f t="shared" si="42"/>
        <v/>
      </c>
      <c r="R211" s="24" t="str">
        <f>IF($L211="","",VLOOKUP(Q211,LISTAS!$F$5:$G$1006,2,0))</f>
        <v/>
      </c>
      <c r="S211" s="36" t="str">
        <f t="shared" si="43"/>
        <v/>
      </c>
      <c r="T211" s="25" t="str">
        <f t="shared" si="46"/>
        <v/>
      </c>
      <c r="U211" s="25" t="str">
        <f t="shared" si="47"/>
        <v/>
      </c>
    </row>
    <row r="212" spans="1:21" ht="16.5" x14ac:dyDescent="0.3">
      <c r="B212" s="51"/>
      <c r="C212" s="51" t="str">
        <f>IF(B212="","",VLOOKUP(B212,LISTAS!$F$5:$G$1006,2,0))</f>
        <v/>
      </c>
      <c r="D212" s="52"/>
      <c r="E212" s="52"/>
      <c r="F212" s="52" t="str">
        <f t="shared" si="37"/>
        <v/>
      </c>
      <c r="G212" s="5"/>
      <c r="H212" s="48" t="str">
        <f t="shared" si="44"/>
        <v/>
      </c>
      <c r="I212" s="63" t="str">
        <f t="shared" si="45"/>
        <v/>
      </c>
      <c r="J212" s="63" t="str">
        <f t="shared" si="45"/>
        <v/>
      </c>
      <c r="K212" s="48" t="str">
        <f t="shared" si="38"/>
        <v/>
      </c>
      <c r="L212" s="67" t="str">
        <f t="shared" si="39"/>
        <v/>
      </c>
      <c r="M212" s="48" t="str">
        <f t="shared" si="48"/>
        <v/>
      </c>
      <c r="N212" s="49">
        <v>99</v>
      </c>
      <c r="O212" s="28"/>
      <c r="P212" s="47" t="str">
        <f t="shared" si="41"/>
        <v/>
      </c>
      <c r="Q212" s="24" t="str">
        <f t="shared" si="42"/>
        <v/>
      </c>
      <c r="R212" s="24" t="str">
        <f>IF($L212="","",VLOOKUP(Q212,LISTAS!$F$5:$G$1006,2,0))</f>
        <v/>
      </c>
      <c r="S212" s="36" t="str">
        <f t="shared" si="43"/>
        <v/>
      </c>
      <c r="T212" s="25" t="str">
        <f t="shared" si="46"/>
        <v/>
      </c>
      <c r="U212" s="25" t="str">
        <f t="shared" si="47"/>
        <v/>
      </c>
    </row>
    <row r="213" spans="1:21" ht="16.5" x14ac:dyDescent="0.3">
      <c r="B213" s="51"/>
      <c r="C213" s="51" t="str">
        <f>IF(B213="","",VLOOKUP(B213,LISTAS!$F$5:$G$1006,2,0))</f>
        <v/>
      </c>
      <c r="D213" s="52"/>
      <c r="E213" s="52"/>
      <c r="F213" s="52" t="str">
        <f t="shared" si="37"/>
        <v/>
      </c>
      <c r="G213" s="5"/>
      <c r="H213" s="48" t="str">
        <f t="shared" si="44"/>
        <v/>
      </c>
      <c r="I213" s="63" t="str">
        <f t="shared" si="45"/>
        <v/>
      </c>
      <c r="J213" s="63" t="str">
        <f t="shared" si="45"/>
        <v/>
      </c>
      <c r="K213" s="48" t="str">
        <f t="shared" si="38"/>
        <v/>
      </c>
      <c r="L213" s="67" t="str">
        <f t="shared" si="39"/>
        <v/>
      </c>
      <c r="M213" s="48" t="str">
        <f t="shared" si="48"/>
        <v/>
      </c>
      <c r="N213" s="49">
        <v>100</v>
      </c>
      <c r="O213" s="28"/>
      <c r="P213" s="47" t="str">
        <f t="shared" si="41"/>
        <v/>
      </c>
      <c r="Q213" s="24" t="str">
        <f t="shared" si="42"/>
        <v/>
      </c>
      <c r="R213" s="24" t="str">
        <f>IF($L213="","",VLOOKUP(Q213,LISTAS!$F$5:$G$1006,2,0))</f>
        <v/>
      </c>
      <c r="S213" s="36" t="str">
        <f t="shared" si="43"/>
        <v/>
      </c>
      <c r="T213" s="25" t="str">
        <f t="shared" si="46"/>
        <v/>
      </c>
      <c r="U213" s="25" t="str">
        <f t="shared" si="47"/>
        <v/>
      </c>
    </row>
    <row r="214" spans="1:21" x14ac:dyDescent="0.25">
      <c r="L214" s="70"/>
      <c r="M214" s="68"/>
    </row>
    <row r="215" spans="1:21" x14ac:dyDescent="0.25">
      <c r="L215" s="70"/>
      <c r="M215" s="68"/>
    </row>
    <row r="216" spans="1:21" ht="32.25" customHeight="1" x14ac:dyDescent="0.25">
      <c r="A216" s="2"/>
      <c r="B216" s="146" t="s">
        <v>40</v>
      </c>
      <c r="C216" s="147"/>
      <c r="D216" s="147"/>
      <c r="E216" s="147"/>
      <c r="F216" s="147"/>
      <c r="G216" s="147"/>
      <c r="H216" s="147"/>
      <c r="I216" s="147"/>
      <c r="J216" s="147"/>
      <c r="K216" s="147"/>
      <c r="L216" s="147"/>
      <c r="M216" s="147"/>
      <c r="N216" s="147"/>
      <c r="O216" s="147"/>
      <c r="P216" s="147"/>
      <c r="Q216" s="147"/>
      <c r="R216" s="147"/>
      <c r="S216" s="147"/>
      <c r="T216" s="147"/>
      <c r="U216" s="148"/>
    </row>
    <row r="217" spans="1:21" ht="20.25" customHeight="1" x14ac:dyDescent="0.25">
      <c r="A217" s="2"/>
      <c r="B217" s="158" t="s">
        <v>31</v>
      </c>
      <c r="C217" s="159"/>
      <c r="D217" s="159"/>
      <c r="E217" s="159"/>
      <c r="F217" s="160"/>
      <c r="H217" s="11"/>
      <c r="I217" s="61"/>
      <c r="J217" s="61"/>
      <c r="K217" s="12"/>
      <c r="L217" s="65"/>
      <c r="M217" s="12"/>
      <c r="N217" s="12"/>
      <c r="O217" s="14"/>
      <c r="P217" s="152" t="s">
        <v>14</v>
      </c>
      <c r="Q217" s="153"/>
      <c r="R217" s="153"/>
      <c r="S217" s="153"/>
      <c r="T217" s="153"/>
      <c r="U217" s="154"/>
    </row>
    <row r="218" spans="1:21" s="15" customFormat="1" ht="28.5" customHeight="1" x14ac:dyDescent="0.25">
      <c r="B218" s="50" t="s">
        <v>15</v>
      </c>
      <c r="C218" s="50" t="s">
        <v>1</v>
      </c>
      <c r="D218" s="50" t="s">
        <v>26</v>
      </c>
      <c r="E218" s="50" t="s">
        <v>27</v>
      </c>
      <c r="F218" s="50" t="s">
        <v>3</v>
      </c>
      <c r="G218" s="17"/>
      <c r="H218" s="18"/>
      <c r="I218" s="62"/>
      <c r="J218" s="62"/>
      <c r="K218" s="19"/>
      <c r="L218" s="66"/>
      <c r="M218" s="19"/>
      <c r="N218" s="19"/>
      <c r="O218" s="18"/>
      <c r="P218" s="21" t="s">
        <v>4</v>
      </c>
      <c r="Q218" s="29" t="s">
        <v>15</v>
      </c>
      <c r="R218" s="29" t="s">
        <v>1</v>
      </c>
      <c r="S218" s="29" t="s">
        <v>3</v>
      </c>
      <c r="T218" s="21" t="s">
        <v>16</v>
      </c>
      <c r="U218" s="21" t="s">
        <v>17</v>
      </c>
    </row>
    <row r="219" spans="1:21" s="5" customFormat="1" ht="18.75" customHeight="1" x14ac:dyDescent="0.25">
      <c r="B219" s="51"/>
      <c r="C219" s="51" t="str">
        <f>IF(B219="","",VLOOKUP(B219,LISTAS!$F$5:$G$1006,2,0))</f>
        <v/>
      </c>
      <c r="D219" s="52"/>
      <c r="E219" s="52"/>
      <c r="F219" s="52" t="str">
        <f t="shared" ref="F219:F282" si="49">IF(D219="",IF(E219="","",SUM(D219:E219)),SUM(D219:E219))</f>
        <v/>
      </c>
      <c r="H219" s="48" t="str">
        <f>IF(F219="","",F219+(ROW(F219)/1000))</f>
        <v/>
      </c>
      <c r="I219" s="63" t="str">
        <f>IF($L219="","",IF(B219="","",B219))</f>
        <v/>
      </c>
      <c r="J219" s="63" t="str">
        <f>IF($L219="","",IF(C219="","",C219))</f>
        <v/>
      </c>
      <c r="K219" s="48" t="str">
        <f t="shared" ref="K219:K282" si="50">IF($L219="","",F219)</f>
        <v/>
      </c>
      <c r="L219" s="67" t="str">
        <f t="shared" ref="L219:L282" si="51">H219</f>
        <v/>
      </c>
      <c r="M219" s="48" t="str">
        <f>IF(L219="","",LARGE($L$219:$L$318,N219))</f>
        <v/>
      </c>
      <c r="N219" s="49">
        <v>1</v>
      </c>
      <c r="O219" s="23"/>
      <c r="P219" s="47" t="str">
        <f>IF(S219&lt;&gt;"",_xlfn.RANK.EQ(S219,$S$219:$S$318,0),"")</f>
        <v/>
      </c>
      <c r="Q219" s="24" t="str">
        <f>IF($L219="","",VLOOKUP(M219,$H$219:$K$318,2,0))</f>
        <v/>
      </c>
      <c r="R219" s="24" t="str">
        <f>IF($L219="","",VLOOKUP(Q219,LISTAS!$F$5:$G$1006,2,0))</f>
        <v/>
      </c>
      <c r="S219" s="36" t="str">
        <f>IF($L219="","",VLOOKUP(M219,$H$219:$K$318,4,0))</f>
        <v/>
      </c>
      <c r="T219" s="25" t="str">
        <f>IF($P219="","",IF(S219=$U$5,"",IF($P219=1,400,IF($P219=2,340,IF($P219=3,300,IF($P219=4,280,IF($P219=5,270,IF($P219=6,260,IF($P219=7,250,IF($P219=8,240,IF($P219=9,200,IF($P219=10,200,IF($P219=11,200,IF($P219=12,200,IF($P219=13,200,IF($P219=14,200,IF($P219=15,200,IF($P219=16,200,IF($P219&gt;16,"","")))))))))))))))))))</f>
        <v/>
      </c>
      <c r="U219" s="25" t="str">
        <f>IF(P219="","",IF($S$5="NÃO","",IF(S219=$U$5,"",IF(P219=1,400,IF(P219=2,340,IF(P219=3,300,IF(P219=4,280,IF(P219=5,270,IF(P219=6,260,IF(P219=7,250,IF(P219=8,240,IF(P219=9,200,IF(P219=10,200,IF(P219=11,200,IF(P219=12,200,IF(P219=13,200,IF(P219=14,200,IF(P219=15,200,IF(P219=16,200,IF(P219&gt;16,"",""))))))))))))))))))))</f>
        <v/>
      </c>
    </row>
    <row r="220" spans="1:21" s="5" customFormat="1" ht="18.75" customHeight="1" x14ac:dyDescent="0.25">
      <c r="B220" s="51"/>
      <c r="C220" s="51" t="str">
        <f>IF(B220="","",VLOOKUP(B220,LISTAS!$F$5:$G$1006,2,0))</f>
        <v/>
      </c>
      <c r="D220" s="52"/>
      <c r="E220" s="52"/>
      <c r="F220" s="52" t="str">
        <f t="shared" si="49"/>
        <v/>
      </c>
      <c r="H220" s="48" t="str">
        <f t="shared" ref="H220:H283" si="52">IF(F220="","",F220+(ROW(F220)/1000))</f>
        <v/>
      </c>
      <c r="I220" s="63" t="str">
        <f t="shared" ref="I220:J283" si="53">IF($L220="","",IF(B220="","",B220))</f>
        <v/>
      </c>
      <c r="J220" s="63" t="str">
        <f t="shared" si="53"/>
        <v/>
      </c>
      <c r="K220" s="48" t="str">
        <f t="shared" si="50"/>
        <v/>
      </c>
      <c r="L220" s="67" t="str">
        <f t="shared" si="51"/>
        <v/>
      </c>
      <c r="M220" s="48" t="str">
        <f t="shared" ref="M220:M283" si="54">IF(L220="","",LARGE($L$219:$L$318,N220))</f>
        <v/>
      </c>
      <c r="N220" s="49">
        <v>2</v>
      </c>
      <c r="O220" s="27"/>
      <c r="P220" s="47" t="str">
        <f t="shared" ref="P220:P283" si="55">IF(S220&lt;&gt;"",_xlfn.RANK.EQ(S220,$S$219:$S$318,0),"")</f>
        <v/>
      </c>
      <c r="Q220" s="24" t="str">
        <f t="shared" ref="Q220:Q283" si="56">IF($L220="","",VLOOKUP(M220,$H$219:$K$318,2,0))</f>
        <v/>
      </c>
      <c r="R220" s="24" t="str">
        <f>IF($L220="","",VLOOKUP(Q220,LISTAS!$F$5:$G$1006,2,0))</f>
        <v/>
      </c>
      <c r="S220" s="36" t="str">
        <f t="shared" ref="S220:S283" si="57">IF($L220="","",VLOOKUP(M220,$H$219:$K$318,4,0))</f>
        <v/>
      </c>
      <c r="T220" s="25" t="str">
        <f t="shared" ref="T220:T283" si="58">IF($P220="","",IF(S220=$U$5,"",IF($P220=1,400,IF($P220=2,340,IF($P220=3,300,IF($P220=4,280,IF($P220=5,270,IF($P220=6,260,IF($P220=7,250,IF($P220=8,240,IF($P220=9,200,IF($P220=10,200,IF($P220=11,200,IF($P220=12,200,IF($P220=13,200,IF($P220=14,200,IF($P220=15,200,IF($P220=16,200,IF($P220&gt;16,"","")))))))))))))))))))</f>
        <v/>
      </c>
      <c r="U220" s="25" t="str">
        <f t="shared" ref="U220:U283" si="59">IF(P220="","",IF($S$5="NÃO","",IF(S220=$U$5,"",IF(P220=1,400,IF(P220=2,340,IF(P220=3,300,IF(P220=4,280,IF(P220=5,270,IF(P220=6,260,IF(P220=7,250,IF(P220=8,240,IF(P220=9,200,IF(P220=10,200,IF(P220=11,200,IF(P220=12,200,IF(P220=13,200,IF(P220=14,200,IF(P220=15,200,IF(P220=16,200,IF(P220&gt;16,"",""))))))))))))))))))))</f>
        <v/>
      </c>
    </row>
    <row r="221" spans="1:21" s="5" customFormat="1" ht="18.75" customHeight="1" x14ac:dyDescent="0.3">
      <c r="B221" s="51"/>
      <c r="C221" s="51" t="str">
        <f>IF(B221="","",VLOOKUP(B221,LISTAS!$F$5:$G$1006,2,0))</f>
        <v/>
      </c>
      <c r="D221" s="52"/>
      <c r="E221" s="52"/>
      <c r="F221" s="52" t="str">
        <f t="shared" si="49"/>
        <v/>
      </c>
      <c r="H221" s="48" t="str">
        <f t="shared" si="52"/>
        <v/>
      </c>
      <c r="I221" s="63" t="str">
        <f t="shared" si="53"/>
        <v/>
      </c>
      <c r="J221" s="63" t="str">
        <f t="shared" si="53"/>
        <v/>
      </c>
      <c r="K221" s="48" t="str">
        <f t="shared" si="50"/>
        <v/>
      </c>
      <c r="L221" s="67" t="str">
        <f t="shared" si="51"/>
        <v/>
      </c>
      <c r="M221" s="48" t="str">
        <f t="shared" si="54"/>
        <v/>
      </c>
      <c r="N221" s="49">
        <v>3</v>
      </c>
      <c r="O221" s="28"/>
      <c r="P221" s="47" t="str">
        <f t="shared" si="55"/>
        <v/>
      </c>
      <c r="Q221" s="24" t="str">
        <f t="shared" si="56"/>
        <v/>
      </c>
      <c r="R221" s="24" t="str">
        <f>IF($L221="","",VLOOKUP(Q221,LISTAS!$F$5:$G$1006,2,0))</f>
        <v/>
      </c>
      <c r="S221" s="36" t="str">
        <f t="shared" si="57"/>
        <v/>
      </c>
      <c r="T221" s="25" t="str">
        <f t="shared" si="58"/>
        <v/>
      </c>
      <c r="U221" s="25" t="str">
        <f t="shared" si="59"/>
        <v/>
      </c>
    </row>
    <row r="222" spans="1:21" s="5" customFormat="1" ht="18.75" customHeight="1" x14ac:dyDescent="0.3">
      <c r="B222" s="51"/>
      <c r="C222" s="51" t="str">
        <f>IF(B222="","",VLOOKUP(B222,LISTAS!$F$5:$G$1006,2,0))</f>
        <v/>
      </c>
      <c r="D222" s="52"/>
      <c r="E222" s="52"/>
      <c r="F222" s="52" t="str">
        <f t="shared" si="49"/>
        <v/>
      </c>
      <c r="H222" s="48" t="str">
        <f t="shared" si="52"/>
        <v/>
      </c>
      <c r="I222" s="63" t="str">
        <f t="shared" si="53"/>
        <v/>
      </c>
      <c r="J222" s="63" t="str">
        <f t="shared" si="53"/>
        <v/>
      </c>
      <c r="K222" s="48" t="str">
        <f t="shared" si="50"/>
        <v/>
      </c>
      <c r="L222" s="67" t="str">
        <f t="shared" si="51"/>
        <v/>
      </c>
      <c r="M222" s="48" t="str">
        <f t="shared" si="54"/>
        <v/>
      </c>
      <c r="N222" s="49">
        <v>4</v>
      </c>
      <c r="O222" s="28"/>
      <c r="P222" s="47" t="str">
        <f t="shared" si="55"/>
        <v/>
      </c>
      <c r="Q222" s="24" t="str">
        <f t="shared" si="56"/>
        <v/>
      </c>
      <c r="R222" s="24" t="str">
        <f>IF($L222="","",VLOOKUP(Q222,LISTAS!$F$5:$G$1006,2,0))</f>
        <v/>
      </c>
      <c r="S222" s="36" t="str">
        <f t="shared" si="57"/>
        <v/>
      </c>
      <c r="T222" s="25" t="str">
        <f t="shared" si="58"/>
        <v/>
      </c>
      <c r="U222" s="25" t="str">
        <f t="shared" si="59"/>
        <v/>
      </c>
    </row>
    <row r="223" spans="1:21" s="5" customFormat="1" ht="18.75" customHeight="1" x14ac:dyDescent="0.3">
      <c r="B223" s="51"/>
      <c r="C223" s="51" t="str">
        <f>IF(B223="","",VLOOKUP(B223,LISTAS!$F$5:$G$1006,2,0))</f>
        <v/>
      </c>
      <c r="D223" s="52"/>
      <c r="E223" s="52"/>
      <c r="F223" s="52" t="str">
        <f t="shared" si="49"/>
        <v/>
      </c>
      <c r="H223" s="48" t="str">
        <f t="shared" si="52"/>
        <v/>
      </c>
      <c r="I223" s="63" t="str">
        <f t="shared" si="53"/>
        <v/>
      </c>
      <c r="J223" s="63" t="str">
        <f t="shared" si="53"/>
        <v/>
      </c>
      <c r="K223" s="48" t="str">
        <f t="shared" si="50"/>
        <v/>
      </c>
      <c r="L223" s="67" t="str">
        <f t="shared" si="51"/>
        <v/>
      </c>
      <c r="M223" s="48" t="str">
        <f t="shared" si="54"/>
        <v/>
      </c>
      <c r="N223" s="49">
        <v>5</v>
      </c>
      <c r="O223" s="28"/>
      <c r="P223" s="47" t="str">
        <f t="shared" si="55"/>
        <v/>
      </c>
      <c r="Q223" s="24" t="str">
        <f t="shared" si="56"/>
        <v/>
      </c>
      <c r="R223" s="24" t="str">
        <f>IF($L223="","",VLOOKUP(Q223,LISTAS!$F$5:$G$1006,2,0))</f>
        <v/>
      </c>
      <c r="S223" s="36" t="str">
        <f t="shared" si="57"/>
        <v/>
      </c>
      <c r="T223" s="25" t="str">
        <f t="shared" si="58"/>
        <v/>
      </c>
      <c r="U223" s="25" t="str">
        <f t="shared" si="59"/>
        <v/>
      </c>
    </row>
    <row r="224" spans="1:21" s="5" customFormat="1" ht="18.75" customHeight="1" x14ac:dyDescent="0.3">
      <c r="B224" s="51"/>
      <c r="C224" s="51" t="str">
        <f>IF(B224="","",VLOOKUP(B224,LISTAS!$F$5:$G$1006,2,0))</f>
        <v/>
      </c>
      <c r="D224" s="52"/>
      <c r="E224" s="52"/>
      <c r="F224" s="52" t="str">
        <f t="shared" si="49"/>
        <v/>
      </c>
      <c r="H224" s="48" t="str">
        <f t="shared" si="52"/>
        <v/>
      </c>
      <c r="I224" s="63" t="str">
        <f t="shared" si="53"/>
        <v/>
      </c>
      <c r="J224" s="63" t="str">
        <f t="shared" si="53"/>
        <v/>
      </c>
      <c r="K224" s="48" t="str">
        <f t="shared" si="50"/>
        <v/>
      </c>
      <c r="L224" s="67" t="str">
        <f t="shared" si="51"/>
        <v/>
      </c>
      <c r="M224" s="48" t="str">
        <f t="shared" si="54"/>
        <v/>
      </c>
      <c r="N224" s="49">
        <v>6</v>
      </c>
      <c r="O224" s="28"/>
      <c r="P224" s="47" t="str">
        <f t="shared" si="55"/>
        <v/>
      </c>
      <c r="Q224" s="24" t="str">
        <f t="shared" si="56"/>
        <v/>
      </c>
      <c r="R224" s="24" t="str">
        <f>IF($L224="","",VLOOKUP(Q224,LISTAS!$F$5:$G$1006,2,0))</f>
        <v/>
      </c>
      <c r="S224" s="36" t="str">
        <f t="shared" si="57"/>
        <v/>
      </c>
      <c r="T224" s="25" t="str">
        <f t="shared" si="58"/>
        <v/>
      </c>
      <c r="U224" s="25" t="str">
        <f t="shared" si="59"/>
        <v/>
      </c>
    </row>
    <row r="225" spans="2:21" s="5" customFormat="1" ht="18.75" customHeight="1" x14ac:dyDescent="0.3">
      <c r="B225" s="51"/>
      <c r="C225" s="51" t="str">
        <f>IF(B225="","",VLOOKUP(B225,LISTAS!$F$5:$G$1006,2,0))</f>
        <v/>
      </c>
      <c r="D225" s="52"/>
      <c r="E225" s="52"/>
      <c r="F225" s="52" t="str">
        <f t="shared" si="49"/>
        <v/>
      </c>
      <c r="H225" s="48" t="str">
        <f t="shared" si="52"/>
        <v/>
      </c>
      <c r="I225" s="63" t="str">
        <f t="shared" si="53"/>
        <v/>
      </c>
      <c r="J225" s="63" t="str">
        <f t="shared" si="53"/>
        <v/>
      </c>
      <c r="K225" s="48" t="str">
        <f t="shared" si="50"/>
        <v/>
      </c>
      <c r="L225" s="67" t="str">
        <f t="shared" si="51"/>
        <v/>
      </c>
      <c r="M225" s="48" t="str">
        <f t="shared" si="54"/>
        <v/>
      </c>
      <c r="N225" s="49">
        <v>7</v>
      </c>
      <c r="O225" s="28"/>
      <c r="P225" s="47" t="str">
        <f t="shared" si="55"/>
        <v/>
      </c>
      <c r="Q225" s="24" t="str">
        <f t="shared" si="56"/>
        <v/>
      </c>
      <c r="R225" s="24" t="str">
        <f>IF($L225="","",VLOOKUP(Q225,LISTAS!$F$5:$G$1006,2,0))</f>
        <v/>
      </c>
      <c r="S225" s="36" t="str">
        <f t="shared" si="57"/>
        <v/>
      </c>
      <c r="T225" s="25" t="str">
        <f t="shared" si="58"/>
        <v/>
      </c>
      <c r="U225" s="25" t="str">
        <f t="shared" si="59"/>
        <v/>
      </c>
    </row>
    <row r="226" spans="2:21" s="5" customFormat="1" ht="18.75" customHeight="1" x14ac:dyDescent="0.3">
      <c r="B226" s="51"/>
      <c r="C226" s="51" t="str">
        <f>IF(B226="","",VLOOKUP(B226,LISTAS!$F$5:$G$1006,2,0))</f>
        <v/>
      </c>
      <c r="D226" s="52"/>
      <c r="E226" s="52"/>
      <c r="F226" s="52" t="str">
        <f t="shared" si="49"/>
        <v/>
      </c>
      <c r="H226" s="48" t="str">
        <f t="shared" si="52"/>
        <v/>
      </c>
      <c r="I226" s="63" t="str">
        <f t="shared" si="53"/>
        <v/>
      </c>
      <c r="J226" s="63" t="str">
        <f t="shared" si="53"/>
        <v/>
      </c>
      <c r="K226" s="48" t="str">
        <f t="shared" si="50"/>
        <v/>
      </c>
      <c r="L226" s="67" t="str">
        <f t="shared" si="51"/>
        <v/>
      </c>
      <c r="M226" s="48" t="str">
        <f t="shared" si="54"/>
        <v/>
      </c>
      <c r="N226" s="49">
        <v>8</v>
      </c>
      <c r="O226" s="28"/>
      <c r="P226" s="47" t="str">
        <f t="shared" si="55"/>
        <v/>
      </c>
      <c r="Q226" s="24" t="str">
        <f t="shared" si="56"/>
        <v/>
      </c>
      <c r="R226" s="24" t="str">
        <f>IF($L226="","",VLOOKUP(Q226,LISTAS!$F$5:$G$1006,2,0))</f>
        <v/>
      </c>
      <c r="S226" s="36" t="str">
        <f t="shared" si="57"/>
        <v/>
      </c>
      <c r="T226" s="25" t="str">
        <f t="shared" si="58"/>
        <v/>
      </c>
      <c r="U226" s="25" t="str">
        <f t="shared" si="59"/>
        <v/>
      </c>
    </row>
    <row r="227" spans="2:21" s="5" customFormat="1" ht="18.75" customHeight="1" x14ac:dyDescent="0.3">
      <c r="B227" s="51"/>
      <c r="C227" s="51" t="str">
        <f>IF(B227="","",VLOOKUP(B227,LISTAS!$F$5:$G$1006,2,0))</f>
        <v/>
      </c>
      <c r="D227" s="52"/>
      <c r="E227" s="52"/>
      <c r="F227" s="52" t="str">
        <f t="shared" si="49"/>
        <v/>
      </c>
      <c r="H227" s="48" t="str">
        <f t="shared" si="52"/>
        <v/>
      </c>
      <c r="I227" s="63" t="str">
        <f t="shared" si="53"/>
        <v/>
      </c>
      <c r="J227" s="63" t="str">
        <f t="shared" si="53"/>
        <v/>
      </c>
      <c r="K227" s="48" t="str">
        <f t="shared" si="50"/>
        <v/>
      </c>
      <c r="L227" s="67" t="str">
        <f t="shared" si="51"/>
        <v/>
      </c>
      <c r="M227" s="48" t="str">
        <f t="shared" si="54"/>
        <v/>
      </c>
      <c r="N227" s="49">
        <v>9</v>
      </c>
      <c r="O227" s="28"/>
      <c r="P227" s="47" t="str">
        <f t="shared" si="55"/>
        <v/>
      </c>
      <c r="Q227" s="24" t="str">
        <f t="shared" si="56"/>
        <v/>
      </c>
      <c r="R227" s="24" t="str">
        <f>IF($L227="","",VLOOKUP(Q227,LISTAS!$F$5:$G$1006,2,0))</f>
        <v/>
      </c>
      <c r="S227" s="36" t="str">
        <f t="shared" si="57"/>
        <v/>
      </c>
      <c r="T227" s="25" t="str">
        <f t="shared" si="58"/>
        <v/>
      </c>
      <c r="U227" s="25" t="str">
        <f t="shared" si="59"/>
        <v/>
      </c>
    </row>
    <row r="228" spans="2:21" s="5" customFormat="1" ht="18.75" customHeight="1" x14ac:dyDescent="0.3">
      <c r="B228" s="51"/>
      <c r="C228" s="51" t="str">
        <f>IF(B228="","",VLOOKUP(B228,LISTAS!$F$5:$G$1006,2,0))</f>
        <v/>
      </c>
      <c r="D228" s="52"/>
      <c r="E228" s="52"/>
      <c r="F228" s="52" t="str">
        <f t="shared" si="49"/>
        <v/>
      </c>
      <c r="H228" s="48" t="str">
        <f t="shared" si="52"/>
        <v/>
      </c>
      <c r="I228" s="63" t="str">
        <f t="shared" si="53"/>
        <v/>
      </c>
      <c r="J228" s="63" t="str">
        <f t="shared" si="53"/>
        <v/>
      </c>
      <c r="K228" s="48" t="str">
        <f t="shared" si="50"/>
        <v/>
      </c>
      <c r="L228" s="67" t="str">
        <f t="shared" si="51"/>
        <v/>
      </c>
      <c r="M228" s="48" t="str">
        <f t="shared" si="54"/>
        <v/>
      </c>
      <c r="N228" s="49">
        <v>10</v>
      </c>
      <c r="O228" s="28"/>
      <c r="P228" s="47" t="str">
        <f t="shared" si="55"/>
        <v/>
      </c>
      <c r="Q228" s="24" t="str">
        <f t="shared" si="56"/>
        <v/>
      </c>
      <c r="R228" s="24" t="str">
        <f>IF($L228="","",VLOOKUP(Q228,LISTAS!$F$5:$G$1006,2,0))</f>
        <v/>
      </c>
      <c r="S228" s="36" t="str">
        <f t="shared" si="57"/>
        <v/>
      </c>
      <c r="T228" s="25" t="str">
        <f t="shared" si="58"/>
        <v/>
      </c>
      <c r="U228" s="25" t="str">
        <f t="shared" si="59"/>
        <v/>
      </c>
    </row>
    <row r="229" spans="2:21" s="5" customFormat="1" ht="18.75" customHeight="1" x14ac:dyDescent="0.3">
      <c r="B229" s="51"/>
      <c r="C229" s="51" t="str">
        <f>IF(B229="","",VLOOKUP(B229,LISTAS!$F$5:$G$1006,2,0))</f>
        <v/>
      </c>
      <c r="D229" s="52"/>
      <c r="E229" s="52"/>
      <c r="F229" s="52" t="str">
        <f t="shared" si="49"/>
        <v/>
      </c>
      <c r="H229" s="48" t="str">
        <f t="shared" si="52"/>
        <v/>
      </c>
      <c r="I229" s="63" t="str">
        <f t="shared" si="53"/>
        <v/>
      </c>
      <c r="J229" s="63" t="str">
        <f t="shared" si="53"/>
        <v/>
      </c>
      <c r="K229" s="48" t="str">
        <f t="shared" si="50"/>
        <v/>
      </c>
      <c r="L229" s="67" t="str">
        <f t="shared" si="51"/>
        <v/>
      </c>
      <c r="M229" s="48" t="str">
        <f t="shared" si="54"/>
        <v/>
      </c>
      <c r="N229" s="49">
        <v>11</v>
      </c>
      <c r="O229" s="28"/>
      <c r="P229" s="47" t="str">
        <f t="shared" si="55"/>
        <v/>
      </c>
      <c r="Q229" s="24" t="str">
        <f t="shared" si="56"/>
        <v/>
      </c>
      <c r="R229" s="24" t="str">
        <f>IF($L229="","",VLOOKUP(Q229,LISTAS!$F$5:$G$1006,2,0))</f>
        <v/>
      </c>
      <c r="S229" s="36" t="str">
        <f t="shared" si="57"/>
        <v/>
      </c>
      <c r="T229" s="25" t="str">
        <f t="shared" si="58"/>
        <v/>
      </c>
      <c r="U229" s="25" t="str">
        <f t="shared" si="59"/>
        <v/>
      </c>
    </row>
    <row r="230" spans="2:21" s="5" customFormat="1" ht="18.75" customHeight="1" x14ac:dyDescent="0.3">
      <c r="B230" s="51"/>
      <c r="C230" s="51" t="str">
        <f>IF(B230="","",VLOOKUP(B230,LISTAS!$F$5:$G$1006,2,0))</f>
        <v/>
      </c>
      <c r="D230" s="52"/>
      <c r="E230" s="52"/>
      <c r="F230" s="52" t="str">
        <f t="shared" si="49"/>
        <v/>
      </c>
      <c r="H230" s="48" t="str">
        <f t="shared" si="52"/>
        <v/>
      </c>
      <c r="I230" s="63" t="str">
        <f t="shared" si="53"/>
        <v/>
      </c>
      <c r="J230" s="63" t="str">
        <f t="shared" si="53"/>
        <v/>
      </c>
      <c r="K230" s="48" t="str">
        <f t="shared" si="50"/>
        <v/>
      </c>
      <c r="L230" s="67" t="str">
        <f t="shared" si="51"/>
        <v/>
      </c>
      <c r="M230" s="48" t="str">
        <f t="shared" si="54"/>
        <v/>
      </c>
      <c r="N230" s="49">
        <v>12</v>
      </c>
      <c r="O230" s="28"/>
      <c r="P230" s="47" t="str">
        <f t="shared" si="55"/>
        <v/>
      </c>
      <c r="Q230" s="24" t="str">
        <f t="shared" si="56"/>
        <v/>
      </c>
      <c r="R230" s="24" t="str">
        <f>IF($L230="","",VLOOKUP(Q230,LISTAS!$F$5:$G$1006,2,0))</f>
        <v/>
      </c>
      <c r="S230" s="36" t="str">
        <f t="shared" si="57"/>
        <v/>
      </c>
      <c r="T230" s="25" t="str">
        <f t="shared" si="58"/>
        <v/>
      </c>
      <c r="U230" s="25" t="str">
        <f t="shared" si="59"/>
        <v/>
      </c>
    </row>
    <row r="231" spans="2:21" s="5" customFormat="1" ht="18.75" customHeight="1" x14ac:dyDescent="0.3">
      <c r="B231" s="51"/>
      <c r="C231" s="51" t="str">
        <f>IF(B231="","",VLOOKUP(B231,LISTAS!$F$5:$G$1006,2,0))</f>
        <v/>
      </c>
      <c r="D231" s="52"/>
      <c r="E231" s="52"/>
      <c r="F231" s="52" t="str">
        <f t="shared" si="49"/>
        <v/>
      </c>
      <c r="H231" s="48" t="str">
        <f t="shared" si="52"/>
        <v/>
      </c>
      <c r="I231" s="63" t="str">
        <f t="shared" si="53"/>
        <v/>
      </c>
      <c r="J231" s="63" t="str">
        <f t="shared" si="53"/>
        <v/>
      </c>
      <c r="K231" s="48" t="str">
        <f t="shared" si="50"/>
        <v/>
      </c>
      <c r="L231" s="67" t="str">
        <f t="shared" si="51"/>
        <v/>
      </c>
      <c r="M231" s="48" t="str">
        <f t="shared" si="54"/>
        <v/>
      </c>
      <c r="N231" s="49">
        <v>13</v>
      </c>
      <c r="O231" s="28"/>
      <c r="P231" s="47" t="str">
        <f t="shared" si="55"/>
        <v/>
      </c>
      <c r="Q231" s="24" t="str">
        <f t="shared" si="56"/>
        <v/>
      </c>
      <c r="R231" s="24" t="str">
        <f>IF($L231="","",VLOOKUP(Q231,LISTAS!$F$5:$G$1006,2,0))</f>
        <v/>
      </c>
      <c r="S231" s="36" t="str">
        <f t="shared" si="57"/>
        <v/>
      </c>
      <c r="T231" s="25" t="str">
        <f t="shared" si="58"/>
        <v/>
      </c>
      <c r="U231" s="25" t="str">
        <f t="shared" si="59"/>
        <v/>
      </c>
    </row>
    <row r="232" spans="2:21" s="5" customFormat="1" ht="18.75" customHeight="1" x14ac:dyDescent="0.3">
      <c r="B232" s="51"/>
      <c r="C232" s="51" t="str">
        <f>IF(B232="","",VLOOKUP(B232,LISTAS!$F$5:$G$1006,2,0))</f>
        <v/>
      </c>
      <c r="D232" s="52"/>
      <c r="E232" s="52"/>
      <c r="F232" s="52" t="str">
        <f t="shared" si="49"/>
        <v/>
      </c>
      <c r="H232" s="48" t="str">
        <f t="shared" si="52"/>
        <v/>
      </c>
      <c r="I232" s="63" t="str">
        <f t="shared" si="53"/>
        <v/>
      </c>
      <c r="J232" s="63" t="str">
        <f t="shared" si="53"/>
        <v/>
      </c>
      <c r="K232" s="48" t="str">
        <f t="shared" si="50"/>
        <v/>
      </c>
      <c r="L232" s="67" t="str">
        <f t="shared" si="51"/>
        <v/>
      </c>
      <c r="M232" s="48" t="str">
        <f t="shared" si="54"/>
        <v/>
      </c>
      <c r="N232" s="49">
        <v>14</v>
      </c>
      <c r="O232" s="28"/>
      <c r="P232" s="47" t="str">
        <f t="shared" si="55"/>
        <v/>
      </c>
      <c r="Q232" s="24" t="str">
        <f t="shared" si="56"/>
        <v/>
      </c>
      <c r="R232" s="24" t="str">
        <f>IF($L232="","",VLOOKUP(Q232,LISTAS!$F$5:$G$1006,2,0))</f>
        <v/>
      </c>
      <c r="S232" s="36" t="str">
        <f t="shared" si="57"/>
        <v/>
      </c>
      <c r="T232" s="25" t="str">
        <f t="shared" si="58"/>
        <v/>
      </c>
      <c r="U232" s="25" t="str">
        <f t="shared" si="59"/>
        <v/>
      </c>
    </row>
    <row r="233" spans="2:21" s="5" customFormat="1" ht="18.75" customHeight="1" x14ac:dyDescent="0.3">
      <c r="B233" s="51"/>
      <c r="C233" s="51" t="str">
        <f>IF(B233="","",VLOOKUP(B233,LISTAS!$F$5:$G$1006,2,0))</f>
        <v/>
      </c>
      <c r="D233" s="52"/>
      <c r="E233" s="52"/>
      <c r="F233" s="52" t="str">
        <f t="shared" si="49"/>
        <v/>
      </c>
      <c r="H233" s="48" t="str">
        <f t="shared" si="52"/>
        <v/>
      </c>
      <c r="I233" s="63" t="str">
        <f t="shared" si="53"/>
        <v/>
      </c>
      <c r="J233" s="63" t="str">
        <f t="shared" si="53"/>
        <v/>
      </c>
      <c r="K233" s="48" t="str">
        <f t="shared" si="50"/>
        <v/>
      </c>
      <c r="L233" s="67" t="str">
        <f t="shared" si="51"/>
        <v/>
      </c>
      <c r="M233" s="48" t="str">
        <f t="shared" si="54"/>
        <v/>
      </c>
      <c r="N233" s="49">
        <v>15</v>
      </c>
      <c r="O233" s="28"/>
      <c r="P233" s="47" t="str">
        <f t="shared" si="55"/>
        <v/>
      </c>
      <c r="Q233" s="24" t="str">
        <f t="shared" si="56"/>
        <v/>
      </c>
      <c r="R233" s="24" t="str">
        <f>IF($L233="","",VLOOKUP(Q233,LISTAS!$F$5:$G$1006,2,0))</f>
        <v/>
      </c>
      <c r="S233" s="36" t="str">
        <f t="shared" si="57"/>
        <v/>
      </c>
      <c r="T233" s="25" t="str">
        <f t="shared" si="58"/>
        <v/>
      </c>
      <c r="U233" s="25" t="str">
        <f t="shared" si="59"/>
        <v/>
      </c>
    </row>
    <row r="234" spans="2:21" s="5" customFormat="1" ht="18.75" customHeight="1" x14ac:dyDescent="0.3">
      <c r="B234" s="51"/>
      <c r="C234" s="51" t="str">
        <f>IF(B234="","",VLOOKUP(B234,LISTAS!$F$5:$G$1006,2,0))</f>
        <v/>
      </c>
      <c r="D234" s="52"/>
      <c r="E234" s="52"/>
      <c r="F234" s="52" t="str">
        <f t="shared" si="49"/>
        <v/>
      </c>
      <c r="H234" s="48" t="str">
        <f t="shared" si="52"/>
        <v/>
      </c>
      <c r="I234" s="63" t="str">
        <f t="shared" si="53"/>
        <v/>
      </c>
      <c r="J234" s="63" t="str">
        <f t="shared" si="53"/>
        <v/>
      </c>
      <c r="K234" s="48" t="str">
        <f t="shared" si="50"/>
        <v/>
      </c>
      <c r="L234" s="67" t="str">
        <f t="shared" si="51"/>
        <v/>
      </c>
      <c r="M234" s="48" t="str">
        <f t="shared" si="54"/>
        <v/>
      </c>
      <c r="N234" s="49">
        <v>16</v>
      </c>
      <c r="O234" s="28"/>
      <c r="P234" s="47" t="str">
        <f t="shared" si="55"/>
        <v/>
      </c>
      <c r="Q234" s="24" t="str">
        <f t="shared" si="56"/>
        <v/>
      </c>
      <c r="R234" s="24" t="str">
        <f>IF($L234="","",VLOOKUP(Q234,LISTAS!$F$5:$G$1006,2,0))</f>
        <v/>
      </c>
      <c r="S234" s="36" t="str">
        <f t="shared" si="57"/>
        <v/>
      </c>
      <c r="T234" s="25" t="str">
        <f t="shared" si="58"/>
        <v/>
      </c>
      <c r="U234" s="25" t="str">
        <f t="shared" si="59"/>
        <v/>
      </c>
    </row>
    <row r="235" spans="2:21" s="5" customFormat="1" ht="18.75" customHeight="1" x14ac:dyDescent="0.3">
      <c r="B235" s="51"/>
      <c r="C235" s="51" t="str">
        <f>IF(B235="","",VLOOKUP(B235,LISTAS!$F$5:$G$1006,2,0))</f>
        <v/>
      </c>
      <c r="D235" s="52"/>
      <c r="E235" s="52"/>
      <c r="F235" s="52" t="str">
        <f t="shared" si="49"/>
        <v/>
      </c>
      <c r="H235" s="48" t="str">
        <f t="shared" si="52"/>
        <v/>
      </c>
      <c r="I235" s="63" t="str">
        <f t="shared" si="53"/>
        <v/>
      </c>
      <c r="J235" s="63" t="str">
        <f t="shared" si="53"/>
        <v/>
      </c>
      <c r="K235" s="48" t="str">
        <f t="shared" si="50"/>
        <v/>
      </c>
      <c r="L235" s="67" t="str">
        <f t="shared" si="51"/>
        <v/>
      </c>
      <c r="M235" s="48" t="str">
        <f t="shared" si="54"/>
        <v/>
      </c>
      <c r="N235" s="49">
        <v>17</v>
      </c>
      <c r="O235" s="28"/>
      <c r="P235" s="47" t="str">
        <f t="shared" si="55"/>
        <v/>
      </c>
      <c r="Q235" s="24" t="str">
        <f t="shared" si="56"/>
        <v/>
      </c>
      <c r="R235" s="24" t="str">
        <f>IF($L235="","",VLOOKUP(Q235,LISTAS!$F$5:$G$1006,2,0))</f>
        <v/>
      </c>
      <c r="S235" s="36" t="str">
        <f t="shared" si="57"/>
        <v/>
      </c>
      <c r="T235" s="25" t="str">
        <f t="shared" si="58"/>
        <v/>
      </c>
      <c r="U235" s="25" t="str">
        <f t="shared" si="59"/>
        <v/>
      </c>
    </row>
    <row r="236" spans="2:21" s="5" customFormat="1" ht="18.75" customHeight="1" x14ac:dyDescent="0.3">
      <c r="B236" s="51"/>
      <c r="C236" s="51" t="str">
        <f>IF(B236="","",VLOOKUP(B236,LISTAS!$F$5:$G$1006,2,0))</f>
        <v/>
      </c>
      <c r="D236" s="52"/>
      <c r="E236" s="52"/>
      <c r="F236" s="52" t="str">
        <f t="shared" si="49"/>
        <v/>
      </c>
      <c r="H236" s="48" t="str">
        <f t="shared" si="52"/>
        <v/>
      </c>
      <c r="I236" s="63" t="str">
        <f t="shared" si="53"/>
        <v/>
      </c>
      <c r="J236" s="63" t="str">
        <f t="shared" si="53"/>
        <v/>
      </c>
      <c r="K236" s="48" t="str">
        <f t="shared" si="50"/>
        <v/>
      </c>
      <c r="L236" s="67" t="str">
        <f t="shared" si="51"/>
        <v/>
      </c>
      <c r="M236" s="48" t="str">
        <f t="shared" si="54"/>
        <v/>
      </c>
      <c r="N236" s="49">
        <v>18</v>
      </c>
      <c r="O236" s="28"/>
      <c r="P236" s="47" t="str">
        <f t="shared" si="55"/>
        <v/>
      </c>
      <c r="Q236" s="24" t="str">
        <f t="shared" si="56"/>
        <v/>
      </c>
      <c r="R236" s="24" t="str">
        <f>IF($L236="","",VLOOKUP(Q236,LISTAS!$F$5:$G$1006,2,0))</f>
        <v/>
      </c>
      <c r="S236" s="36" t="str">
        <f t="shared" si="57"/>
        <v/>
      </c>
      <c r="T236" s="25" t="str">
        <f t="shared" si="58"/>
        <v/>
      </c>
      <c r="U236" s="25" t="str">
        <f t="shared" si="59"/>
        <v/>
      </c>
    </row>
    <row r="237" spans="2:21" s="5" customFormat="1" ht="18.75" customHeight="1" x14ac:dyDescent="0.3">
      <c r="B237" s="51"/>
      <c r="C237" s="51" t="str">
        <f>IF(B237="","",VLOOKUP(B237,LISTAS!$F$5:$G$1006,2,0))</f>
        <v/>
      </c>
      <c r="D237" s="52"/>
      <c r="E237" s="52"/>
      <c r="F237" s="52" t="str">
        <f t="shared" si="49"/>
        <v/>
      </c>
      <c r="H237" s="48" t="str">
        <f t="shared" si="52"/>
        <v/>
      </c>
      <c r="I237" s="63" t="str">
        <f t="shared" si="53"/>
        <v/>
      </c>
      <c r="J237" s="63" t="str">
        <f t="shared" si="53"/>
        <v/>
      </c>
      <c r="K237" s="48" t="str">
        <f t="shared" si="50"/>
        <v/>
      </c>
      <c r="L237" s="67" t="str">
        <f t="shared" si="51"/>
        <v/>
      </c>
      <c r="M237" s="48" t="str">
        <f t="shared" si="54"/>
        <v/>
      </c>
      <c r="N237" s="49">
        <v>19</v>
      </c>
      <c r="O237" s="28"/>
      <c r="P237" s="47" t="str">
        <f t="shared" si="55"/>
        <v/>
      </c>
      <c r="Q237" s="24" t="str">
        <f t="shared" si="56"/>
        <v/>
      </c>
      <c r="R237" s="24" t="str">
        <f>IF($L237="","",VLOOKUP(Q237,LISTAS!$F$5:$G$1006,2,0))</f>
        <v/>
      </c>
      <c r="S237" s="36" t="str">
        <f t="shared" si="57"/>
        <v/>
      </c>
      <c r="T237" s="25" t="str">
        <f t="shared" si="58"/>
        <v/>
      </c>
      <c r="U237" s="25" t="str">
        <f t="shared" si="59"/>
        <v/>
      </c>
    </row>
    <row r="238" spans="2:21" s="5" customFormat="1" ht="18.75" customHeight="1" x14ac:dyDescent="0.3">
      <c r="B238" s="51"/>
      <c r="C238" s="51" t="str">
        <f>IF(B238="","",VLOOKUP(B238,LISTAS!$F$5:$G$1006,2,0))</f>
        <v/>
      </c>
      <c r="D238" s="52"/>
      <c r="E238" s="52"/>
      <c r="F238" s="52" t="str">
        <f t="shared" si="49"/>
        <v/>
      </c>
      <c r="H238" s="48" t="str">
        <f t="shared" si="52"/>
        <v/>
      </c>
      <c r="I238" s="63" t="str">
        <f t="shared" si="53"/>
        <v/>
      </c>
      <c r="J238" s="63" t="str">
        <f t="shared" si="53"/>
        <v/>
      </c>
      <c r="K238" s="48" t="str">
        <f t="shared" si="50"/>
        <v/>
      </c>
      <c r="L238" s="67" t="str">
        <f t="shared" si="51"/>
        <v/>
      </c>
      <c r="M238" s="48" t="str">
        <f t="shared" si="54"/>
        <v/>
      </c>
      <c r="N238" s="49">
        <v>20</v>
      </c>
      <c r="O238" s="28"/>
      <c r="P238" s="47" t="str">
        <f t="shared" si="55"/>
        <v/>
      </c>
      <c r="Q238" s="24" t="str">
        <f t="shared" si="56"/>
        <v/>
      </c>
      <c r="R238" s="24" t="str">
        <f>IF($L238="","",VLOOKUP(Q238,LISTAS!$F$5:$G$1006,2,0))</f>
        <v/>
      </c>
      <c r="S238" s="36" t="str">
        <f t="shared" si="57"/>
        <v/>
      </c>
      <c r="T238" s="25" t="str">
        <f t="shared" si="58"/>
        <v/>
      </c>
      <c r="U238" s="25" t="str">
        <f t="shared" si="59"/>
        <v/>
      </c>
    </row>
    <row r="239" spans="2:21" ht="16.5" x14ac:dyDescent="0.3">
      <c r="B239" s="51"/>
      <c r="C239" s="51" t="str">
        <f>IF(B239="","",VLOOKUP(B239,LISTAS!$F$5:$G$1006,2,0))</f>
        <v/>
      </c>
      <c r="D239" s="52"/>
      <c r="E239" s="52"/>
      <c r="F239" s="52" t="str">
        <f t="shared" si="49"/>
        <v/>
      </c>
      <c r="G239" s="5"/>
      <c r="H239" s="48" t="str">
        <f t="shared" si="52"/>
        <v/>
      </c>
      <c r="I239" s="63" t="str">
        <f t="shared" si="53"/>
        <v/>
      </c>
      <c r="J239" s="63" t="str">
        <f t="shared" si="53"/>
        <v/>
      </c>
      <c r="K239" s="48" t="str">
        <f t="shared" si="50"/>
        <v/>
      </c>
      <c r="L239" s="67" t="str">
        <f t="shared" si="51"/>
        <v/>
      </c>
      <c r="M239" s="48" t="str">
        <f t="shared" si="54"/>
        <v/>
      </c>
      <c r="N239" s="49">
        <v>21</v>
      </c>
      <c r="O239" s="28"/>
      <c r="P239" s="47" t="str">
        <f t="shared" si="55"/>
        <v/>
      </c>
      <c r="Q239" s="24" t="str">
        <f t="shared" si="56"/>
        <v/>
      </c>
      <c r="R239" s="24" t="str">
        <f>IF($L239="","",VLOOKUP(Q239,LISTAS!$F$5:$G$1006,2,0))</f>
        <v/>
      </c>
      <c r="S239" s="36" t="str">
        <f t="shared" si="57"/>
        <v/>
      </c>
      <c r="T239" s="25" t="str">
        <f t="shared" si="58"/>
        <v/>
      </c>
      <c r="U239" s="25" t="str">
        <f t="shared" si="59"/>
        <v/>
      </c>
    </row>
    <row r="240" spans="2:21" ht="16.5" x14ac:dyDescent="0.3">
      <c r="B240" s="51"/>
      <c r="C240" s="51" t="str">
        <f>IF(B240="","",VLOOKUP(B240,LISTAS!$F$5:$G$1006,2,0))</f>
        <v/>
      </c>
      <c r="D240" s="52"/>
      <c r="E240" s="52"/>
      <c r="F240" s="52" t="str">
        <f t="shared" si="49"/>
        <v/>
      </c>
      <c r="G240" s="5"/>
      <c r="H240" s="48" t="str">
        <f t="shared" si="52"/>
        <v/>
      </c>
      <c r="I240" s="63" t="str">
        <f t="shared" si="53"/>
        <v/>
      </c>
      <c r="J240" s="63" t="str">
        <f t="shared" si="53"/>
        <v/>
      </c>
      <c r="K240" s="48" t="str">
        <f t="shared" si="50"/>
        <v/>
      </c>
      <c r="L240" s="67" t="str">
        <f t="shared" si="51"/>
        <v/>
      </c>
      <c r="M240" s="48" t="str">
        <f t="shared" si="54"/>
        <v/>
      </c>
      <c r="N240" s="49">
        <v>22</v>
      </c>
      <c r="O240" s="28"/>
      <c r="P240" s="47" t="str">
        <f t="shared" si="55"/>
        <v/>
      </c>
      <c r="Q240" s="24" t="str">
        <f t="shared" si="56"/>
        <v/>
      </c>
      <c r="R240" s="24" t="str">
        <f>IF($L240="","",VLOOKUP(Q240,LISTAS!$F$5:$G$1006,2,0))</f>
        <v/>
      </c>
      <c r="S240" s="36" t="str">
        <f t="shared" si="57"/>
        <v/>
      </c>
      <c r="T240" s="25" t="str">
        <f t="shared" si="58"/>
        <v/>
      </c>
      <c r="U240" s="25" t="str">
        <f t="shared" si="59"/>
        <v/>
      </c>
    </row>
    <row r="241" spans="2:21" ht="16.5" x14ac:dyDescent="0.3">
      <c r="B241" s="51"/>
      <c r="C241" s="51" t="str">
        <f>IF(B241="","",VLOOKUP(B241,LISTAS!$F$5:$G$1006,2,0))</f>
        <v/>
      </c>
      <c r="D241" s="52"/>
      <c r="E241" s="52"/>
      <c r="F241" s="52" t="str">
        <f t="shared" si="49"/>
        <v/>
      </c>
      <c r="G241" s="5"/>
      <c r="H241" s="48" t="str">
        <f t="shared" si="52"/>
        <v/>
      </c>
      <c r="I241" s="63" t="str">
        <f t="shared" si="53"/>
        <v/>
      </c>
      <c r="J241" s="63" t="str">
        <f t="shared" si="53"/>
        <v/>
      </c>
      <c r="K241" s="48" t="str">
        <f t="shared" si="50"/>
        <v/>
      </c>
      <c r="L241" s="67" t="str">
        <f t="shared" si="51"/>
        <v/>
      </c>
      <c r="M241" s="48" t="str">
        <f t="shared" si="54"/>
        <v/>
      </c>
      <c r="N241" s="49">
        <v>23</v>
      </c>
      <c r="O241" s="28"/>
      <c r="P241" s="47" t="str">
        <f t="shared" si="55"/>
        <v/>
      </c>
      <c r="Q241" s="24" t="str">
        <f t="shared" si="56"/>
        <v/>
      </c>
      <c r="R241" s="24" t="str">
        <f>IF($L241="","",VLOOKUP(Q241,LISTAS!$F$5:$G$1006,2,0))</f>
        <v/>
      </c>
      <c r="S241" s="36" t="str">
        <f t="shared" si="57"/>
        <v/>
      </c>
      <c r="T241" s="25" t="str">
        <f t="shared" si="58"/>
        <v/>
      </c>
      <c r="U241" s="25" t="str">
        <f t="shared" si="59"/>
        <v/>
      </c>
    </row>
    <row r="242" spans="2:21" ht="16.5" x14ac:dyDescent="0.3">
      <c r="B242" s="51"/>
      <c r="C242" s="51" t="str">
        <f>IF(B242="","",VLOOKUP(B242,LISTAS!$F$5:$G$1006,2,0))</f>
        <v/>
      </c>
      <c r="D242" s="52"/>
      <c r="E242" s="52"/>
      <c r="F242" s="52" t="str">
        <f t="shared" si="49"/>
        <v/>
      </c>
      <c r="G242" s="5"/>
      <c r="H242" s="48" t="str">
        <f t="shared" si="52"/>
        <v/>
      </c>
      <c r="I242" s="63" t="str">
        <f t="shared" si="53"/>
        <v/>
      </c>
      <c r="J242" s="63" t="str">
        <f t="shared" si="53"/>
        <v/>
      </c>
      <c r="K242" s="48" t="str">
        <f t="shared" si="50"/>
        <v/>
      </c>
      <c r="L242" s="67" t="str">
        <f t="shared" si="51"/>
        <v/>
      </c>
      <c r="M242" s="48" t="str">
        <f t="shared" si="54"/>
        <v/>
      </c>
      <c r="N242" s="49">
        <v>24</v>
      </c>
      <c r="O242" s="28"/>
      <c r="P242" s="47" t="str">
        <f t="shared" si="55"/>
        <v/>
      </c>
      <c r="Q242" s="24" t="str">
        <f t="shared" si="56"/>
        <v/>
      </c>
      <c r="R242" s="24" t="str">
        <f>IF($L242="","",VLOOKUP(Q242,LISTAS!$F$5:$G$1006,2,0))</f>
        <v/>
      </c>
      <c r="S242" s="36" t="str">
        <f t="shared" si="57"/>
        <v/>
      </c>
      <c r="T242" s="25" t="str">
        <f t="shared" si="58"/>
        <v/>
      </c>
      <c r="U242" s="25" t="str">
        <f t="shared" si="59"/>
        <v/>
      </c>
    </row>
    <row r="243" spans="2:21" ht="16.5" x14ac:dyDescent="0.3">
      <c r="B243" s="51"/>
      <c r="C243" s="51" t="str">
        <f>IF(B243="","",VLOOKUP(B243,LISTAS!$F$5:$G$1006,2,0))</f>
        <v/>
      </c>
      <c r="D243" s="52"/>
      <c r="E243" s="52"/>
      <c r="F243" s="52" t="str">
        <f t="shared" si="49"/>
        <v/>
      </c>
      <c r="G243" s="5"/>
      <c r="H243" s="48" t="str">
        <f t="shared" si="52"/>
        <v/>
      </c>
      <c r="I243" s="63" t="str">
        <f t="shared" si="53"/>
        <v/>
      </c>
      <c r="J243" s="63" t="str">
        <f t="shared" si="53"/>
        <v/>
      </c>
      <c r="K243" s="48" t="str">
        <f t="shared" si="50"/>
        <v/>
      </c>
      <c r="L243" s="67" t="str">
        <f t="shared" si="51"/>
        <v/>
      </c>
      <c r="M243" s="48" t="str">
        <f t="shared" si="54"/>
        <v/>
      </c>
      <c r="N243" s="49">
        <v>25</v>
      </c>
      <c r="O243" s="28"/>
      <c r="P243" s="47" t="str">
        <f t="shared" si="55"/>
        <v/>
      </c>
      <c r="Q243" s="24" t="str">
        <f t="shared" si="56"/>
        <v/>
      </c>
      <c r="R243" s="24" t="str">
        <f>IF($L243="","",VLOOKUP(Q243,LISTAS!$F$5:$G$1006,2,0))</f>
        <v/>
      </c>
      <c r="S243" s="36" t="str">
        <f t="shared" si="57"/>
        <v/>
      </c>
      <c r="T243" s="25" t="str">
        <f t="shared" si="58"/>
        <v/>
      </c>
      <c r="U243" s="25" t="str">
        <f t="shared" si="59"/>
        <v/>
      </c>
    </row>
    <row r="244" spans="2:21" ht="16.5" x14ac:dyDescent="0.3">
      <c r="B244" s="51"/>
      <c r="C244" s="51" t="str">
        <f>IF(B244="","",VLOOKUP(B244,LISTAS!$F$5:$G$1006,2,0))</f>
        <v/>
      </c>
      <c r="D244" s="52"/>
      <c r="E244" s="52"/>
      <c r="F244" s="52" t="str">
        <f t="shared" si="49"/>
        <v/>
      </c>
      <c r="G244" s="5"/>
      <c r="H244" s="48" t="str">
        <f t="shared" si="52"/>
        <v/>
      </c>
      <c r="I244" s="63" t="str">
        <f t="shared" si="53"/>
        <v/>
      </c>
      <c r="J244" s="63" t="str">
        <f t="shared" si="53"/>
        <v/>
      </c>
      <c r="K244" s="48" t="str">
        <f t="shared" si="50"/>
        <v/>
      </c>
      <c r="L244" s="67" t="str">
        <f t="shared" si="51"/>
        <v/>
      </c>
      <c r="M244" s="48" t="str">
        <f t="shared" si="54"/>
        <v/>
      </c>
      <c r="N244" s="49">
        <v>26</v>
      </c>
      <c r="O244" s="28"/>
      <c r="P244" s="47" t="str">
        <f t="shared" si="55"/>
        <v/>
      </c>
      <c r="Q244" s="24" t="str">
        <f t="shared" si="56"/>
        <v/>
      </c>
      <c r="R244" s="24" t="str">
        <f>IF($L244="","",VLOOKUP(Q244,LISTAS!$F$5:$G$1006,2,0))</f>
        <v/>
      </c>
      <c r="S244" s="36" t="str">
        <f t="shared" si="57"/>
        <v/>
      </c>
      <c r="T244" s="25" t="str">
        <f t="shared" si="58"/>
        <v/>
      </c>
      <c r="U244" s="25" t="str">
        <f t="shared" si="59"/>
        <v/>
      </c>
    </row>
    <row r="245" spans="2:21" ht="16.5" x14ac:dyDescent="0.3">
      <c r="B245" s="51"/>
      <c r="C245" s="51" t="str">
        <f>IF(B245="","",VLOOKUP(B245,LISTAS!$F$5:$G$1006,2,0))</f>
        <v/>
      </c>
      <c r="D245" s="52"/>
      <c r="E245" s="52"/>
      <c r="F245" s="52" t="str">
        <f t="shared" si="49"/>
        <v/>
      </c>
      <c r="G245" s="5"/>
      <c r="H245" s="48" t="str">
        <f t="shared" si="52"/>
        <v/>
      </c>
      <c r="I245" s="63" t="str">
        <f t="shared" si="53"/>
        <v/>
      </c>
      <c r="J245" s="63" t="str">
        <f t="shared" si="53"/>
        <v/>
      </c>
      <c r="K245" s="48" t="str">
        <f t="shared" si="50"/>
        <v/>
      </c>
      <c r="L245" s="67" t="str">
        <f t="shared" si="51"/>
        <v/>
      </c>
      <c r="M245" s="48" t="str">
        <f t="shared" si="54"/>
        <v/>
      </c>
      <c r="N245" s="49">
        <v>27</v>
      </c>
      <c r="O245" s="28"/>
      <c r="P245" s="47" t="str">
        <f t="shared" si="55"/>
        <v/>
      </c>
      <c r="Q245" s="24" t="str">
        <f t="shared" si="56"/>
        <v/>
      </c>
      <c r="R245" s="24" t="str">
        <f>IF($L245="","",VLOOKUP(Q245,LISTAS!$F$5:$G$1006,2,0))</f>
        <v/>
      </c>
      <c r="S245" s="36" t="str">
        <f t="shared" si="57"/>
        <v/>
      </c>
      <c r="T245" s="25" t="str">
        <f t="shared" si="58"/>
        <v/>
      </c>
      <c r="U245" s="25" t="str">
        <f t="shared" si="59"/>
        <v/>
      </c>
    </row>
    <row r="246" spans="2:21" ht="16.5" x14ac:dyDescent="0.3">
      <c r="B246" s="51"/>
      <c r="C246" s="51" t="str">
        <f>IF(B246="","",VLOOKUP(B246,LISTAS!$F$5:$G$1006,2,0))</f>
        <v/>
      </c>
      <c r="D246" s="52"/>
      <c r="E246" s="52"/>
      <c r="F246" s="52" t="str">
        <f t="shared" si="49"/>
        <v/>
      </c>
      <c r="G246" s="5"/>
      <c r="H246" s="48" t="str">
        <f t="shared" si="52"/>
        <v/>
      </c>
      <c r="I246" s="63" t="str">
        <f t="shared" si="53"/>
        <v/>
      </c>
      <c r="J246" s="63" t="str">
        <f t="shared" si="53"/>
        <v/>
      </c>
      <c r="K246" s="48" t="str">
        <f t="shared" si="50"/>
        <v/>
      </c>
      <c r="L246" s="67" t="str">
        <f t="shared" si="51"/>
        <v/>
      </c>
      <c r="M246" s="48" t="str">
        <f t="shared" si="54"/>
        <v/>
      </c>
      <c r="N246" s="49">
        <v>28</v>
      </c>
      <c r="O246" s="28"/>
      <c r="P246" s="47" t="str">
        <f t="shared" si="55"/>
        <v/>
      </c>
      <c r="Q246" s="24" t="str">
        <f t="shared" si="56"/>
        <v/>
      </c>
      <c r="R246" s="24" t="str">
        <f>IF($L246="","",VLOOKUP(Q246,LISTAS!$F$5:$G$1006,2,0))</f>
        <v/>
      </c>
      <c r="S246" s="36" t="str">
        <f t="shared" si="57"/>
        <v/>
      </c>
      <c r="T246" s="25" t="str">
        <f t="shared" si="58"/>
        <v/>
      </c>
      <c r="U246" s="25" t="str">
        <f t="shared" si="59"/>
        <v/>
      </c>
    </row>
    <row r="247" spans="2:21" ht="16.5" x14ac:dyDescent="0.3">
      <c r="B247" s="51"/>
      <c r="C247" s="51" t="str">
        <f>IF(B247="","",VLOOKUP(B247,LISTAS!$F$5:$G$1006,2,0))</f>
        <v/>
      </c>
      <c r="D247" s="52"/>
      <c r="E247" s="52"/>
      <c r="F247" s="52" t="str">
        <f t="shared" si="49"/>
        <v/>
      </c>
      <c r="G247" s="5"/>
      <c r="H247" s="48" t="str">
        <f t="shared" si="52"/>
        <v/>
      </c>
      <c r="I247" s="63" t="str">
        <f t="shared" si="53"/>
        <v/>
      </c>
      <c r="J247" s="63" t="str">
        <f t="shared" si="53"/>
        <v/>
      </c>
      <c r="K247" s="48" t="str">
        <f t="shared" si="50"/>
        <v/>
      </c>
      <c r="L247" s="67" t="str">
        <f t="shared" si="51"/>
        <v/>
      </c>
      <c r="M247" s="48" t="str">
        <f t="shared" si="54"/>
        <v/>
      </c>
      <c r="N247" s="49">
        <v>29</v>
      </c>
      <c r="O247" s="28"/>
      <c r="P247" s="47" t="str">
        <f t="shared" si="55"/>
        <v/>
      </c>
      <c r="Q247" s="24" t="str">
        <f t="shared" si="56"/>
        <v/>
      </c>
      <c r="R247" s="24" t="str">
        <f>IF($L247="","",VLOOKUP(Q247,LISTAS!$F$5:$G$1006,2,0))</f>
        <v/>
      </c>
      <c r="S247" s="36" t="str">
        <f t="shared" si="57"/>
        <v/>
      </c>
      <c r="T247" s="25" t="str">
        <f t="shared" si="58"/>
        <v/>
      </c>
      <c r="U247" s="25" t="str">
        <f t="shared" si="59"/>
        <v/>
      </c>
    </row>
    <row r="248" spans="2:21" ht="16.5" x14ac:dyDescent="0.3">
      <c r="B248" s="51"/>
      <c r="C248" s="51" t="str">
        <f>IF(B248="","",VLOOKUP(B248,LISTAS!$F$5:$G$1006,2,0))</f>
        <v/>
      </c>
      <c r="D248" s="52"/>
      <c r="E248" s="52"/>
      <c r="F248" s="52" t="str">
        <f t="shared" si="49"/>
        <v/>
      </c>
      <c r="G248" s="5"/>
      <c r="H248" s="48" t="str">
        <f t="shared" si="52"/>
        <v/>
      </c>
      <c r="I248" s="63" t="str">
        <f t="shared" si="53"/>
        <v/>
      </c>
      <c r="J248" s="63" t="str">
        <f t="shared" si="53"/>
        <v/>
      </c>
      <c r="K248" s="48" t="str">
        <f t="shared" si="50"/>
        <v/>
      </c>
      <c r="L248" s="67" t="str">
        <f t="shared" si="51"/>
        <v/>
      </c>
      <c r="M248" s="48" t="str">
        <f t="shared" si="54"/>
        <v/>
      </c>
      <c r="N248" s="49">
        <v>30</v>
      </c>
      <c r="O248" s="28"/>
      <c r="P248" s="47" t="str">
        <f t="shared" si="55"/>
        <v/>
      </c>
      <c r="Q248" s="24" t="str">
        <f t="shared" si="56"/>
        <v/>
      </c>
      <c r="R248" s="24" t="str">
        <f>IF($L248="","",VLOOKUP(Q248,LISTAS!$F$5:$G$1006,2,0))</f>
        <v/>
      </c>
      <c r="S248" s="36" t="str">
        <f t="shared" si="57"/>
        <v/>
      </c>
      <c r="T248" s="25" t="str">
        <f t="shared" si="58"/>
        <v/>
      </c>
      <c r="U248" s="25" t="str">
        <f t="shared" si="59"/>
        <v/>
      </c>
    </row>
    <row r="249" spans="2:21" ht="16.5" x14ac:dyDescent="0.3">
      <c r="B249" s="51"/>
      <c r="C249" s="51" t="str">
        <f>IF(B249="","",VLOOKUP(B249,LISTAS!$F$5:$G$1006,2,0))</f>
        <v/>
      </c>
      <c r="D249" s="52"/>
      <c r="E249" s="52"/>
      <c r="F249" s="52" t="str">
        <f t="shared" si="49"/>
        <v/>
      </c>
      <c r="G249" s="5"/>
      <c r="H249" s="48" t="str">
        <f t="shared" si="52"/>
        <v/>
      </c>
      <c r="I249" s="63" t="str">
        <f t="shared" si="53"/>
        <v/>
      </c>
      <c r="J249" s="63" t="str">
        <f t="shared" si="53"/>
        <v/>
      </c>
      <c r="K249" s="48" t="str">
        <f t="shared" si="50"/>
        <v/>
      </c>
      <c r="L249" s="67" t="str">
        <f t="shared" si="51"/>
        <v/>
      </c>
      <c r="M249" s="48" t="str">
        <f t="shared" si="54"/>
        <v/>
      </c>
      <c r="N249" s="49">
        <v>31</v>
      </c>
      <c r="O249" s="28"/>
      <c r="P249" s="47" t="str">
        <f t="shared" si="55"/>
        <v/>
      </c>
      <c r="Q249" s="24" t="str">
        <f t="shared" si="56"/>
        <v/>
      </c>
      <c r="R249" s="24" t="str">
        <f>IF($L249="","",VLOOKUP(Q249,LISTAS!$F$5:$G$1006,2,0))</f>
        <v/>
      </c>
      <c r="S249" s="36" t="str">
        <f t="shared" si="57"/>
        <v/>
      </c>
      <c r="T249" s="25" t="str">
        <f t="shared" si="58"/>
        <v/>
      </c>
      <c r="U249" s="25" t="str">
        <f t="shared" si="59"/>
        <v/>
      </c>
    </row>
    <row r="250" spans="2:21" ht="16.5" x14ac:dyDescent="0.3">
      <c r="B250" s="51"/>
      <c r="C250" s="51" t="str">
        <f>IF(B250="","",VLOOKUP(B250,LISTAS!$F$5:$G$1006,2,0))</f>
        <v/>
      </c>
      <c r="D250" s="52"/>
      <c r="E250" s="52"/>
      <c r="F250" s="52" t="str">
        <f t="shared" si="49"/>
        <v/>
      </c>
      <c r="G250" s="5"/>
      <c r="H250" s="48" t="str">
        <f t="shared" si="52"/>
        <v/>
      </c>
      <c r="I250" s="63" t="str">
        <f t="shared" si="53"/>
        <v/>
      </c>
      <c r="J250" s="63" t="str">
        <f t="shared" si="53"/>
        <v/>
      </c>
      <c r="K250" s="48" t="str">
        <f t="shared" si="50"/>
        <v/>
      </c>
      <c r="L250" s="67" t="str">
        <f t="shared" si="51"/>
        <v/>
      </c>
      <c r="M250" s="48" t="str">
        <f t="shared" si="54"/>
        <v/>
      </c>
      <c r="N250" s="49">
        <v>32</v>
      </c>
      <c r="O250" s="28"/>
      <c r="P250" s="47" t="str">
        <f t="shared" si="55"/>
        <v/>
      </c>
      <c r="Q250" s="24" t="str">
        <f t="shared" si="56"/>
        <v/>
      </c>
      <c r="R250" s="24" t="str">
        <f>IF($L250="","",VLOOKUP(Q250,LISTAS!$F$5:$G$1006,2,0))</f>
        <v/>
      </c>
      <c r="S250" s="36" t="str">
        <f t="shared" si="57"/>
        <v/>
      </c>
      <c r="T250" s="25" t="str">
        <f t="shared" si="58"/>
        <v/>
      </c>
      <c r="U250" s="25" t="str">
        <f t="shared" si="59"/>
        <v/>
      </c>
    </row>
    <row r="251" spans="2:21" ht="16.5" x14ac:dyDescent="0.3">
      <c r="B251" s="51"/>
      <c r="C251" s="51" t="str">
        <f>IF(B251="","",VLOOKUP(B251,LISTAS!$F$5:$G$1006,2,0))</f>
        <v/>
      </c>
      <c r="D251" s="52"/>
      <c r="E251" s="52"/>
      <c r="F251" s="52" t="str">
        <f t="shared" si="49"/>
        <v/>
      </c>
      <c r="G251" s="5"/>
      <c r="H251" s="48" t="str">
        <f t="shared" si="52"/>
        <v/>
      </c>
      <c r="I251" s="63" t="str">
        <f t="shared" si="53"/>
        <v/>
      </c>
      <c r="J251" s="63" t="str">
        <f t="shared" si="53"/>
        <v/>
      </c>
      <c r="K251" s="48" t="str">
        <f t="shared" si="50"/>
        <v/>
      </c>
      <c r="L251" s="67" t="str">
        <f t="shared" si="51"/>
        <v/>
      </c>
      <c r="M251" s="48" t="str">
        <f t="shared" si="54"/>
        <v/>
      </c>
      <c r="N251" s="49">
        <v>33</v>
      </c>
      <c r="O251" s="28"/>
      <c r="P251" s="47" t="str">
        <f t="shared" si="55"/>
        <v/>
      </c>
      <c r="Q251" s="24" t="str">
        <f t="shared" si="56"/>
        <v/>
      </c>
      <c r="R251" s="24" t="str">
        <f>IF($L251="","",VLOOKUP(Q251,LISTAS!$F$5:$G$1006,2,0))</f>
        <v/>
      </c>
      <c r="S251" s="36" t="str">
        <f t="shared" si="57"/>
        <v/>
      </c>
      <c r="T251" s="25" t="str">
        <f t="shared" si="58"/>
        <v/>
      </c>
      <c r="U251" s="25" t="str">
        <f t="shared" si="59"/>
        <v/>
      </c>
    </row>
    <row r="252" spans="2:21" ht="16.5" x14ac:dyDescent="0.3">
      <c r="B252" s="51"/>
      <c r="C252" s="51" t="str">
        <f>IF(B252="","",VLOOKUP(B252,LISTAS!$F$5:$G$1006,2,0))</f>
        <v/>
      </c>
      <c r="D252" s="52"/>
      <c r="E252" s="52"/>
      <c r="F252" s="52" t="str">
        <f t="shared" si="49"/>
        <v/>
      </c>
      <c r="G252" s="5"/>
      <c r="H252" s="48" t="str">
        <f t="shared" si="52"/>
        <v/>
      </c>
      <c r="I252" s="63" t="str">
        <f t="shared" si="53"/>
        <v/>
      </c>
      <c r="J252" s="63" t="str">
        <f t="shared" si="53"/>
        <v/>
      </c>
      <c r="K252" s="48" t="str">
        <f t="shared" si="50"/>
        <v/>
      </c>
      <c r="L252" s="67" t="str">
        <f t="shared" si="51"/>
        <v/>
      </c>
      <c r="M252" s="48" t="str">
        <f t="shared" si="54"/>
        <v/>
      </c>
      <c r="N252" s="49">
        <v>34</v>
      </c>
      <c r="O252" s="28"/>
      <c r="P252" s="47" t="str">
        <f t="shared" si="55"/>
        <v/>
      </c>
      <c r="Q252" s="24" t="str">
        <f t="shared" si="56"/>
        <v/>
      </c>
      <c r="R252" s="24" t="str">
        <f>IF($L252="","",VLOOKUP(Q252,LISTAS!$F$5:$G$1006,2,0))</f>
        <v/>
      </c>
      <c r="S252" s="36" t="str">
        <f t="shared" si="57"/>
        <v/>
      </c>
      <c r="T252" s="25" t="str">
        <f t="shared" si="58"/>
        <v/>
      </c>
      <c r="U252" s="25" t="str">
        <f t="shared" si="59"/>
        <v/>
      </c>
    </row>
    <row r="253" spans="2:21" ht="16.5" x14ac:dyDescent="0.3">
      <c r="B253" s="51"/>
      <c r="C253" s="51" t="str">
        <f>IF(B253="","",VLOOKUP(B253,LISTAS!$F$5:$G$1006,2,0))</f>
        <v/>
      </c>
      <c r="D253" s="52"/>
      <c r="E253" s="52"/>
      <c r="F253" s="52" t="str">
        <f t="shared" si="49"/>
        <v/>
      </c>
      <c r="G253" s="5"/>
      <c r="H253" s="48" t="str">
        <f t="shared" si="52"/>
        <v/>
      </c>
      <c r="I253" s="63" t="str">
        <f t="shared" si="53"/>
        <v/>
      </c>
      <c r="J253" s="63" t="str">
        <f t="shared" si="53"/>
        <v/>
      </c>
      <c r="K253" s="48" t="str">
        <f t="shared" si="50"/>
        <v/>
      </c>
      <c r="L253" s="67" t="str">
        <f t="shared" si="51"/>
        <v/>
      </c>
      <c r="M253" s="48" t="str">
        <f t="shared" si="54"/>
        <v/>
      </c>
      <c r="N253" s="49">
        <v>35</v>
      </c>
      <c r="O253" s="28"/>
      <c r="P253" s="47" t="str">
        <f t="shared" si="55"/>
        <v/>
      </c>
      <c r="Q253" s="24" t="str">
        <f t="shared" si="56"/>
        <v/>
      </c>
      <c r="R253" s="24" t="str">
        <f>IF($L253="","",VLOOKUP(Q253,LISTAS!$F$5:$G$1006,2,0))</f>
        <v/>
      </c>
      <c r="S253" s="36" t="str">
        <f t="shared" si="57"/>
        <v/>
      </c>
      <c r="T253" s="25" t="str">
        <f t="shared" si="58"/>
        <v/>
      </c>
      <c r="U253" s="25" t="str">
        <f t="shared" si="59"/>
        <v/>
      </c>
    </row>
    <row r="254" spans="2:21" ht="16.5" x14ac:dyDescent="0.3">
      <c r="B254" s="51"/>
      <c r="C254" s="51" t="str">
        <f>IF(B254="","",VLOOKUP(B254,LISTAS!$F$5:$G$1006,2,0))</f>
        <v/>
      </c>
      <c r="D254" s="52"/>
      <c r="E254" s="52"/>
      <c r="F254" s="52" t="str">
        <f t="shared" si="49"/>
        <v/>
      </c>
      <c r="G254" s="5"/>
      <c r="H254" s="48" t="str">
        <f t="shared" si="52"/>
        <v/>
      </c>
      <c r="I254" s="63" t="str">
        <f t="shared" si="53"/>
        <v/>
      </c>
      <c r="J254" s="63" t="str">
        <f t="shared" si="53"/>
        <v/>
      </c>
      <c r="K254" s="48" t="str">
        <f t="shared" si="50"/>
        <v/>
      </c>
      <c r="L254" s="67" t="str">
        <f t="shared" si="51"/>
        <v/>
      </c>
      <c r="M254" s="48" t="str">
        <f t="shared" si="54"/>
        <v/>
      </c>
      <c r="N254" s="49">
        <v>36</v>
      </c>
      <c r="O254" s="28"/>
      <c r="P254" s="47" t="str">
        <f t="shared" si="55"/>
        <v/>
      </c>
      <c r="Q254" s="24" t="str">
        <f t="shared" si="56"/>
        <v/>
      </c>
      <c r="R254" s="24" t="str">
        <f>IF($L254="","",VLOOKUP(Q254,LISTAS!$F$5:$G$1006,2,0))</f>
        <v/>
      </c>
      <c r="S254" s="36" t="str">
        <f t="shared" si="57"/>
        <v/>
      </c>
      <c r="T254" s="25" t="str">
        <f t="shared" si="58"/>
        <v/>
      </c>
      <c r="U254" s="25" t="str">
        <f t="shared" si="59"/>
        <v/>
      </c>
    </row>
    <row r="255" spans="2:21" ht="16.5" x14ac:dyDescent="0.3">
      <c r="B255" s="51"/>
      <c r="C255" s="51" t="str">
        <f>IF(B255="","",VLOOKUP(B255,LISTAS!$F$5:$G$1006,2,0))</f>
        <v/>
      </c>
      <c r="D255" s="52"/>
      <c r="E255" s="52"/>
      <c r="F255" s="52" t="str">
        <f t="shared" si="49"/>
        <v/>
      </c>
      <c r="G255" s="5"/>
      <c r="H255" s="48" t="str">
        <f t="shared" si="52"/>
        <v/>
      </c>
      <c r="I255" s="63" t="str">
        <f t="shared" si="53"/>
        <v/>
      </c>
      <c r="J255" s="63" t="str">
        <f t="shared" si="53"/>
        <v/>
      </c>
      <c r="K255" s="48" t="str">
        <f t="shared" si="50"/>
        <v/>
      </c>
      <c r="L255" s="67" t="str">
        <f t="shared" si="51"/>
        <v/>
      </c>
      <c r="M255" s="48" t="str">
        <f t="shared" si="54"/>
        <v/>
      </c>
      <c r="N255" s="49">
        <v>37</v>
      </c>
      <c r="O255" s="28"/>
      <c r="P255" s="47" t="str">
        <f t="shared" si="55"/>
        <v/>
      </c>
      <c r="Q255" s="24" t="str">
        <f t="shared" si="56"/>
        <v/>
      </c>
      <c r="R255" s="24" t="str">
        <f>IF($L255="","",VLOOKUP(Q255,LISTAS!$F$5:$G$1006,2,0))</f>
        <v/>
      </c>
      <c r="S255" s="36" t="str">
        <f t="shared" si="57"/>
        <v/>
      </c>
      <c r="T255" s="25" t="str">
        <f t="shared" si="58"/>
        <v/>
      </c>
      <c r="U255" s="25" t="str">
        <f t="shared" si="59"/>
        <v/>
      </c>
    </row>
    <row r="256" spans="2:21" ht="16.5" x14ac:dyDescent="0.3">
      <c r="B256" s="51"/>
      <c r="C256" s="51" t="str">
        <f>IF(B256="","",VLOOKUP(B256,LISTAS!$F$5:$G$1006,2,0))</f>
        <v/>
      </c>
      <c r="D256" s="52"/>
      <c r="E256" s="52"/>
      <c r="F256" s="52" t="str">
        <f t="shared" si="49"/>
        <v/>
      </c>
      <c r="G256" s="5"/>
      <c r="H256" s="48" t="str">
        <f t="shared" si="52"/>
        <v/>
      </c>
      <c r="I256" s="63" t="str">
        <f t="shared" si="53"/>
        <v/>
      </c>
      <c r="J256" s="63" t="str">
        <f t="shared" si="53"/>
        <v/>
      </c>
      <c r="K256" s="48" t="str">
        <f t="shared" si="50"/>
        <v/>
      </c>
      <c r="L256" s="67" t="str">
        <f t="shared" si="51"/>
        <v/>
      </c>
      <c r="M256" s="48" t="str">
        <f t="shared" si="54"/>
        <v/>
      </c>
      <c r="N256" s="49">
        <v>38</v>
      </c>
      <c r="O256" s="28"/>
      <c r="P256" s="47" t="str">
        <f t="shared" si="55"/>
        <v/>
      </c>
      <c r="Q256" s="24" t="str">
        <f t="shared" si="56"/>
        <v/>
      </c>
      <c r="R256" s="24" t="str">
        <f>IF($L256="","",VLOOKUP(Q256,LISTAS!$F$5:$G$1006,2,0))</f>
        <v/>
      </c>
      <c r="S256" s="36" t="str">
        <f t="shared" si="57"/>
        <v/>
      </c>
      <c r="T256" s="25" t="str">
        <f t="shared" si="58"/>
        <v/>
      </c>
      <c r="U256" s="25" t="str">
        <f t="shared" si="59"/>
        <v/>
      </c>
    </row>
    <row r="257" spans="2:21" ht="16.5" x14ac:dyDescent="0.3">
      <c r="B257" s="51"/>
      <c r="C257" s="51" t="str">
        <f>IF(B257="","",VLOOKUP(B257,LISTAS!$F$5:$G$1006,2,0))</f>
        <v/>
      </c>
      <c r="D257" s="52"/>
      <c r="E257" s="52"/>
      <c r="F257" s="52" t="str">
        <f t="shared" si="49"/>
        <v/>
      </c>
      <c r="G257" s="5"/>
      <c r="H257" s="48" t="str">
        <f t="shared" si="52"/>
        <v/>
      </c>
      <c r="I257" s="63" t="str">
        <f t="shared" si="53"/>
        <v/>
      </c>
      <c r="J257" s="63" t="str">
        <f t="shared" si="53"/>
        <v/>
      </c>
      <c r="K257" s="48" t="str">
        <f t="shared" si="50"/>
        <v/>
      </c>
      <c r="L257" s="67" t="str">
        <f t="shared" si="51"/>
        <v/>
      </c>
      <c r="M257" s="48" t="str">
        <f t="shared" si="54"/>
        <v/>
      </c>
      <c r="N257" s="49">
        <v>39</v>
      </c>
      <c r="O257" s="28"/>
      <c r="P257" s="47" t="str">
        <f t="shared" si="55"/>
        <v/>
      </c>
      <c r="Q257" s="24" t="str">
        <f t="shared" si="56"/>
        <v/>
      </c>
      <c r="R257" s="24" t="str">
        <f>IF($L257="","",VLOOKUP(Q257,LISTAS!$F$5:$G$1006,2,0))</f>
        <v/>
      </c>
      <c r="S257" s="36" t="str">
        <f t="shared" si="57"/>
        <v/>
      </c>
      <c r="T257" s="25" t="str">
        <f t="shared" si="58"/>
        <v/>
      </c>
      <c r="U257" s="25" t="str">
        <f t="shared" si="59"/>
        <v/>
      </c>
    </row>
    <row r="258" spans="2:21" ht="16.5" x14ac:dyDescent="0.3">
      <c r="B258" s="51"/>
      <c r="C258" s="51" t="str">
        <f>IF(B258="","",VLOOKUP(B258,LISTAS!$F$5:$G$1006,2,0))</f>
        <v/>
      </c>
      <c r="D258" s="52"/>
      <c r="E258" s="52"/>
      <c r="F258" s="52" t="str">
        <f t="shared" si="49"/>
        <v/>
      </c>
      <c r="G258" s="5"/>
      <c r="H258" s="48" t="str">
        <f t="shared" si="52"/>
        <v/>
      </c>
      <c r="I258" s="63" t="str">
        <f t="shared" si="53"/>
        <v/>
      </c>
      <c r="J258" s="63" t="str">
        <f t="shared" si="53"/>
        <v/>
      </c>
      <c r="K258" s="48" t="str">
        <f t="shared" si="50"/>
        <v/>
      </c>
      <c r="L258" s="67" t="str">
        <f t="shared" si="51"/>
        <v/>
      </c>
      <c r="M258" s="48" t="str">
        <f t="shared" si="54"/>
        <v/>
      </c>
      <c r="N258" s="49">
        <v>40</v>
      </c>
      <c r="O258" s="28"/>
      <c r="P258" s="47" t="str">
        <f t="shared" si="55"/>
        <v/>
      </c>
      <c r="Q258" s="24" t="str">
        <f t="shared" si="56"/>
        <v/>
      </c>
      <c r="R258" s="24" t="str">
        <f>IF($L258="","",VLOOKUP(Q258,LISTAS!$F$5:$G$1006,2,0))</f>
        <v/>
      </c>
      <c r="S258" s="36" t="str">
        <f t="shared" si="57"/>
        <v/>
      </c>
      <c r="T258" s="25" t="str">
        <f t="shared" si="58"/>
        <v/>
      </c>
      <c r="U258" s="25" t="str">
        <f t="shared" si="59"/>
        <v/>
      </c>
    </row>
    <row r="259" spans="2:21" ht="16.5" x14ac:dyDescent="0.3">
      <c r="B259" s="51"/>
      <c r="C259" s="51" t="str">
        <f>IF(B259="","",VLOOKUP(B259,LISTAS!$F$5:$G$1006,2,0))</f>
        <v/>
      </c>
      <c r="D259" s="52"/>
      <c r="E259" s="52"/>
      <c r="F259" s="52" t="str">
        <f t="shared" si="49"/>
        <v/>
      </c>
      <c r="G259" s="5"/>
      <c r="H259" s="48" t="str">
        <f t="shared" si="52"/>
        <v/>
      </c>
      <c r="I259" s="63" t="str">
        <f t="shared" si="53"/>
        <v/>
      </c>
      <c r="J259" s="63" t="str">
        <f t="shared" si="53"/>
        <v/>
      </c>
      <c r="K259" s="48" t="str">
        <f t="shared" si="50"/>
        <v/>
      </c>
      <c r="L259" s="67" t="str">
        <f t="shared" si="51"/>
        <v/>
      </c>
      <c r="M259" s="48" t="str">
        <f t="shared" si="54"/>
        <v/>
      </c>
      <c r="N259" s="49">
        <v>41</v>
      </c>
      <c r="O259" s="28"/>
      <c r="P259" s="47" t="str">
        <f t="shared" si="55"/>
        <v/>
      </c>
      <c r="Q259" s="24" t="str">
        <f t="shared" si="56"/>
        <v/>
      </c>
      <c r="R259" s="24" t="str">
        <f>IF($L259="","",VLOOKUP(Q259,LISTAS!$F$5:$G$1006,2,0))</f>
        <v/>
      </c>
      <c r="S259" s="36" t="str">
        <f t="shared" si="57"/>
        <v/>
      </c>
      <c r="T259" s="25" t="str">
        <f t="shared" si="58"/>
        <v/>
      </c>
      <c r="U259" s="25" t="str">
        <f t="shared" si="59"/>
        <v/>
      </c>
    </row>
    <row r="260" spans="2:21" ht="16.5" x14ac:dyDescent="0.3">
      <c r="B260" s="51"/>
      <c r="C260" s="51" t="str">
        <f>IF(B260="","",VLOOKUP(B260,LISTAS!$F$5:$G$1006,2,0))</f>
        <v/>
      </c>
      <c r="D260" s="52"/>
      <c r="E260" s="52"/>
      <c r="F260" s="52" t="str">
        <f t="shared" si="49"/>
        <v/>
      </c>
      <c r="G260" s="5"/>
      <c r="H260" s="48" t="str">
        <f t="shared" si="52"/>
        <v/>
      </c>
      <c r="I260" s="63" t="str">
        <f t="shared" si="53"/>
        <v/>
      </c>
      <c r="J260" s="63" t="str">
        <f t="shared" si="53"/>
        <v/>
      </c>
      <c r="K260" s="48" t="str">
        <f t="shared" si="50"/>
        <v/>
      </c>
      <c r="L260" s="67" t="str">
        <f t="shared" si="51"/>
        <v/>
      </c>
      <c r="M260" s="48" t="str">
        <f t="shared" si="54"/>
        <v/>
      </c>
      <c r="N260" s="49">
        <v>42</v>
      </c>
      <c r="O260" s="28"/>
      <c r="P260" s="47" t="str">
        <f t="shared" si="55"/>
        <v/>
      </c>
      <c r="Q260" s="24" t="str">
        <f t="shared" si="56"/>
        <v/>
      </c>
      <c r="R260" s="24" t="str">
        <f>IF($L260="","",VLOOKUP(Q260,LISTAS!$F$5:$G$1006,2,0))</f>
        <v/>
      </c>
      <c r="S260" s="36" t="str">
        <f t="shared" si="57"/>
        <v/>
      </c>
      <c r="T260" s="25" t="str">
        <f t="shared" si="58"/>
        <v/>
      </c>
      <c r="U260" s="25" t="str">
        <f t="shared" si="59"/>
        <v/>
      </c>
    </row>
    <row r="261" spans="2:21" ht="16.5" x14ac:dyDescent="0.3">
      <c r="B261" s="51"/>
      <c r="C261" s="51" t="str">
        <f>IF(B261="","",VLOOKUP(B261,LISTAS!$F$5:$G$1006,2,0))</f>
        <v/>
      </c>
      <c r="D261" s="52"/>
      <c r="E261" s="52"/>
      <c r="F261" s="52" t="str">
        <f t="shared" si="49"/>
        <v/>
      </c>
      <c r="G261" s="5"/>
      <c r="H261" s="48" t="str">
        <f t="shared" si="52"/>
        <v/>
      </c>
      <c r="I261" s="63" t="str">
        <f t="shared" si="53"/>
        <v/>
      </c>
      <c r="J261" s="63" t="str">
        <f t="shared" si="53"/>
        <v/>
      </c>
      <c r="K261" s="48" t="str">
        <f t="shared" si="50"/>
        <v/>
      </c>
      <c r="L261" s="67" t="str">
        <f t="shared" si="51"/>
        <v/>
      </c>
      <c r="M261" s="48" t="str">
        <f t="shared" si="54"/>
        <v/>
      </c>
      <c r="N261" s="49">
        <v>43</v>
      </c>
      <c r="O261" s="28"/>
      <c r="P261" s="47" t="str">
        <f t="shared" si="55"/>
        <v/>
      </c>
      <c r="Q261" s="24" t="str">
        <f t="shared" si="56"/>
        <v/>
      </c>
      <c r="R261" s="24" t="str">
        <f>IF($L261="","",VLOOKUP(Q261,LISTAS!$F$5:$G$1006,2,0))</f>
        <v/>
      </c>
      <c r="S261" s="36" t="str">
        <f t="shared" si="57"/>
        <v/>
      </c>
      <c r="T261" s="25" t="str">
        <f t="shared" si="58"/>
        <v/>
      </c>
      <c r="U261" s="25" t="str">
        <f t="shared" si="59"/>
        <v/>
      </c>
    </row>
    <row r="262" spans="2:21" ht="16.5" x14ac:dyDescent="0.3">
      <c r="B262" s="51"/>
      <c r="C262" s="51" t="str">
        <f>IF(B262="","",VLOOKUP(B262,LISTAS!$F$5:$G$1006,2,0))</f>
        <v/>
      </c>
      <c r="D262" s="52"/>
      <c r="E262" s="52"/>
      <c r="F262" s="52" t="str">
        <f t="shared" si="49"/>
        <v/>
      </c>
      <c r="G262" s="5"/>
      <c r="H262" s="48" t="str">
        <f t="shared" si="52"/>
        <v/>
      </c>
      <c r="I262" s="63" t="str">
        <f t="shared" si="53"/>
        <v/>
      </c>
      <c r="J262" s="63" t="str">
        <f t="shared" si="53"/>
        <v/>
      </c>
      <c r="K262" s="48" t="str">
        <f t="shared" si="50"/>
        <v/>
      </c>
      <c r="L262" s="67" t="str">
        <f t="shared" si="51"/>
        <v/>
      </c>
      <c r="M262" s="48" t="str">
        <f t="shared" si="54"/>
        <v/>
      </c>
      <c r="N262" s="49">
        <v>44</v>
      </c>
      <c r="O262" s="28"/>
      <c r="P262" s="47" t="str">
        <f t="shared" si="55"/>
        <v/>
      </c>
      <c r="Q262" s="24" t="str">
        <f t="shared" si="56"/>
        <v/>
      </c>
      <c r="R262" s="24" t="str">
        <f>IF($L262="","",VLOOKUP(Q262,LISTAS!$F$5:$G$1006,2,0))</f>
        <v/>
      </c>
      <c r="S262" s="36" t="str">
        <f t="shared" si="57"/>
        <v/>
      </c>
      <c r="T262" s="25" t="str">
        <f t="shared" si="58"/>
        <v/>
      </c>
      <c r="U262" s="25" t="str">
        <f t="shared" si="59"/>
        <v/>
      </c>
    </row>
    <row r="263" spans="2:21" ht="16.5" x14ac:dyDescent="0.3">
      <c r="B263" s="51"/>
      <c r="C263" s="51" t="str">
        <f>IF(B263="","",VLOOKUP(B263,LISTAS!$F$5:$G$1006,2,0))</f>
        <v/>
      </c>
      <c r="D263" s="52"/>
      <c r="E263" s="52"/>
      <c r="F263" s="52" t="str">
        <f t="shared" si="49"/>
        <v/>
      </c>
      <c r="G263" s="5"/>
      <c r="H263" s="48" t="str">
        <f t="shared" si="52"/>
        <v/>
      </c>
      <c r="I263" s="63" t="str">
        <f t="shared" si="53"/>
        <v/>
      </c>
      <c r="J263" s="63" t="str">
        <f t="shared" si="53"/>
        <v/>
      </c>
      <c r="K263" s="48" t="str">
        <f t="shared" si="50"/>
        <v/>
      </c>
      <c r="L263" s="67" t="str">
        <f t="shared" si="51"/>
        <v/>
      </c>
      <c r="M263" s="48" t="str">
        <f t="shared" si="54"/>
        <v/>
      </c>
      <c r="N263" s="49">
        <v>45</v>
      </c>
      <c r="O263" s="28"/>
      <c r="P263" s="47" t="str">
        <f t="shared" si="55"/>
        <v/>
      </c>
      <c r="Q263" s="24" t="str">
        <f t="shared" si="56"/>
        <v/>
      </c>
      <c r="R263" s="24" t="str">
        <f>IF($L263="","",VLOOKUP(Q263,LISTAS!$F$5:$G$1006,2,0))</f>
        <v/>
      </c>
      <c r="S263" s="36" t="str">
        <f t="shared" si="57"/>
        <v/>
      </c>
      <c r="T263" s="25" t="str">
        <f t="shared" si="58"/>
        <v/>
      </c>
      <c r="U263" s="25" t="str">
        <f t="shared" si="59"/>
        <v/>
      </c>
    </row>
    <row r="264" spans="2:21" ht="16.5" x14ac:dyDescent="0.3">
      <c r="B264" s="51"/>
      <c r="C264" s="51" t="str">
        <f>IF(B264="","",VLOOKUP(B264,LISTAS!$F$5:$G$1006,2,0))</f>
        <v/>
      </c>
      <c r="D264" s="52"/>
      <c r="E264" s="52"/>
      <c r="F264" s="52" t="str">
        <f t="shared" si="49"/>
        <v/>
      </c>
      <c r="G264" s="5"/>
      <c r="H264" s="48" t="str">
        <f t="shared" si="52"/>
        <v/>
      </c>
      <c r="I264" s="63" t="str">
        <f t="shared" si="53"/>
        <v/>
      </c>
      <c r="J264" s="63" t="str">
        <f t="shared" si="53"/>
        <v/>
      </c>
      <c r="K264" s="48" t="str">
        <f t="shared" si="50"/>
        <v/>
      </c>
      <c r="L264" s="67" t="str">
        <f t="shared" si="51"/>
        <v/>
      </c>
      <c r="M264" s="48" t="str">
        <f t="shared" si="54"/>
        <v/>
      </c>
      <c r="N264" s="49">
        <v>46</v>
      </c>
      <c r="O264" s="28"/>
      <c r="P264" s="47" t="str">
        <f t="shared" si="55"/>
        <v/>
      </c>
      <c r="Q264" s="24" t="str">
        <f t="shared" si="56"/>
        <v/>
      </c>
      <c r="R264" s="24" t="str">
        <f>IF($L264="","",VLOOKUP(Q264,LISTAS!$F$5:$G$1006,2,0))</f>
        <v/>
      </c>
      <c r="S264" s="36" t="str">
        <f t="shared" si="57"/>
        <v/>
      </c>
      <c r="T264" s="25" t="str">
        <f t="shared" si="58"/>
        <v/>
      </c>
      <c r="U264" s="25" t="str">
        <f t="shared" si="59"/>
        <v/>
      </c>
    </row>
    <row r="265" spans="2:21" ht="16.5" x14ac:dyDescent="0.3">
      <c r="B265" s="51"/>
      <c r="C265" s="51" t="str">
        <f>IF(B265="","",VLOOKUP(B265,LISTAS!$F$5:$G$1006,2,0))</f>
        <v/>
      </c>
      <c r="D265" s="52"/>
      <c r="E265" s="52"/>
      <c r="F265" s="52" t="str">
        <f t="shared" si="49"/>
        <v/>
      </c>
      <c r="G265" s="5"/>
      <c r="H265" s="48" t="str">
        <f t="shared" si="52"/>
        <v/>
      </c>
      <c r="I265" s="63" t="str">
        <f t="shared" si="53"/>
        <v/>
      </c>
      <c r="J265" s="63" t="str">
        <f t="shared" si="53"/>
        <v/>
      </c>
      <c r="K265" s="48" t="str">
        <f t="shared" si="50"/>
        <v/>
      </c>
      <c r="L265" s="67" t="str">
        <f t="shared" si="51"/>
        <v/>
      </c>
      <c r="M265" s="48" t="str">
        <f t="shared" si="54"/>
        <v/>
      </c>
      <c r="N265" s="49">
        <v>47</v>
      </c>
      <c r="O265" s="28"/>
      <c r="P265" s="47" t="str">
        <f t="shared" si="55"/>
        <v/>
      </c>
      <c r="Q265" s="24" t="str">
        <f t="shared" si="56"/>
        <v/>
      </c>
      <c r="R265" s="24" t="str">
        <f>IF($L265="","",VLOOKUP(Q265,LISTAS!$F$5:$G$1006,2,0))</f>
        <v/>
      </c>
      <c r="S265" s="36" t="str">
        <f t="shared" si="57"/>
        <v/>
      </c>
      <c r="T265" s="25" t="str">
        <f t="shared" si="58"/>
        <v/>
      </c>
      <c r="U265" s="25" t="str">
        <f t="shared" si="59"/>
        <v/>
      </c>
    </row>
    <row r="266" spans="2:21" ht="16.5" x14ac:dyDescent="0.3">
      <c r="B266" s="51"/>
      <c r="C266" s="51" t="str">
        <f>IF(B266="","",VLOOKUP(B266,LISTAS!$F$5:$G$1006,2,0))</f>
        <v/>
      </c>
      <c r="D266" s="52"/>
      <c r="E266" s="52"/>
      <c r="F266" s="52" t="str">
        <f t="shared" si="49"/>
        <v/>
      </c>
      <c r="G266" s="5"/>
      <c r="H266" s="48" t="str">
        <f t="shared" si="52"/>
        <v/>
      </c>
      <c r="I266" s="63" t="str">
        <f t="shared" si="53"/>
        <v/>
      </c>
      <c r="J266" s="63" t="str">
        <f t="shared" si="53"/>
        <v/>
      </c>
      <c r="K266" s="48" t="str">
        <f t="shared" si="50"/>
        <v/>
      </c>
      <c r="L266" s="67" t="str">
        <f t="shared" si="51"/>
        <v/>
      </c>
      <c r="M266" s="48" t="str">
        <f t="shared" si="54"/>
        <v/>
      </c>
      <c r="N266" s="49">
        <v>48</v>
      </c>
      <c r="O266" s="28"/>
      <c r="P266" s="47" t="str">
        <f t="shared" si="55"/>
        <v/>
      </c>
      <c r="Q266" s="24" t="str">
        <f t="shared" si="56"/>
        <v/>
      </c>
      <c r="R266" s="24" t="str">
        <f>IF($L266="","",VLOOKUP(Q266,LISTAS!$F$5:$G$1006,2,0))</f>
        <v/>
      </c>
      <c r="S266" s="36" t="str">
        <f t="shared" si="57"/>
        <v/>
      </c>
      <c r="T266" s="25" t="str">
        <f t="shared" si="58"/>
        <v/>
      </c>
      <c r="U266" s="25" t="str">
        <f t="shared" si="59"/>
        <v/>
      </c>
    </row>
    <row r="267" spans="2:21" ht="16.5" x14ac:dyDescent="0.3">
      <c r="B267" s="51"/>
      <c r="C267" s="51" t="str">
        <f>IF(B267="","",VLOOKUP(B267,LISTAS!$F$5:$G$1006,2,0))</f>
        <v/>
      </c>
      <c r="D267" s="52"/>
      <c r="E267" s="52"/>
      <c r="F267" s="52" t="str">
        <f t="shared" si="49"/>
        <v/>
      </c>
      <c r="G267" s="5"/>
      <c r="H267" s="48" t="str">
        <f t="shared" si="52"/>
        <v/>
      </c>
      <c r="I267" s="63" t="str">
        <f t="shared" si="53"/>
        <v/>
      </c>
      <c r="J267" s="63" t="str">
        <f t="shared" si="53"/>
        <v/>
      </c>
      <c r="K267" s="48" t="str">
        <f t="shared" si="50"/>
        <v/>
      </c>
      <c r="L267" s="67" t="str">
        <f t="shared" si="51"/>
        <v/>
      </c>
      <c r="M267" s="48" t="str">
        <f t="shared" si="54"/>
        <v/>
      </c>
      <c r="N267" s="49">
        <v>49</v>
      </c>
      <c r="O267" s="28"/>
      <c r="P267" s="47" t="str">
        <f t="shared" si="55"/>
        <v/>
      </c>
      <c r="Q267" s="24" t="str">
        <f t="shared" si="56"/>
        <v/>
      </c>
      <c r="R267" s="24" t="str">
        <f>IF($L267="","",VLOOKUP(Q267,LISTAS!$F$5:$G$1006,2,0))</f>
        <v/>
      </c>
      <c r="S267" s="36" t="str">
        <f t="shared" si="57"/>
        <v/>
      </c>
      <c r="T267" s="25" t="str">
        <f t="shared" si="58"/>
        <v/>
      </c>
      <c r="U267" s="25" t="str">
        <f t="shared" si="59"/>
        <v/>
      </c>
    </row>
    <row r="268" spans="2:21" ht="16.5" x14ac:dyDescent="0.3">
      <c r="B268" s="51"/>
      <c r="C268" s="51" t="str">
        <f>IF(B268="","",VLOOKUP(B268,LISTAS!$F$5:$G$1006,2,0))</f>
        <v/>
      </c>
      <c r="D268" s="52"/>
      <c r="E268" s="52"/>
      <c r="F268" s="52" t="str">
        <f t="shared" si="49"/>
        <v/>
      </c>
      <c r="G268" s="5"/>
      <c r="H268" s="48" t="str">
        <f t="shared" si="52"/>
        <v/>
      </c>
      <c r="I268" s="63" t="str">
        <f t="shared" si="53"/>
        <v/>
      </c>
      <c r="J268" s="63" t="str">
        <f t="shared" si="53"/>
        <v/>
      </c>
      <c r="K268" s="48" t="str">
        <f t="shared" si="50"/>
        <v/>
      </c>
      <c r="L268" s="67" t="str">
        <f t="shared" si="51"/>
        <v/>
      </c>
      <c r="M268" s="48" t="str">
        <f t="shared" si="54"/>
        <v/>
      </c>
      <c r="N268" s="49">
        <v>50</v>
      </c>
      <c r="O268" s="28"/>
      <c r="P268" s="47" t="str">
        <f t="shared" si="55"/>
        <v/>
      </c>
      <c r="Q268" s="24" t="str">
        <f t="shared" si="56"/>
        <v/>
      </c>
      <c r="R268" s="24" t="str">
        <f>IF($L268="","",VLOOKUP(Q268,LISTAS!$F$5:$G$1006,2,0))</f>
        <v/>
      </c>
      <c r="S268" s="36" t="str">
        <f t="shared" si="57"/>
        <v/>
      </c>
      <c r="T268" s="25" t="str">
        <f t="shared" si="58"/>
        <v/>
      </c>
      <c r="U268" s="25" t="str">
        <f t="shared" si="59"/>
        <v/>
      </c>
    </row>
    <row r="269" spans="2:21" ht="16.5" x14ac:dyDescent="0.3">
      <c r="B269" s="51"/>
      <c r="C269" s="51" t="str">
        <f>IF(B269="","",VLOOKUP(B269,LISTAS!$F$5:$G$1006,2,0))</f>
        <v/>
      </c>
      <c r="D269" s="52"/>
      <c r="E269" s="52"/>
      <c r="F269" s="52" t="str">
        <f t="shared" si="49"/>
        <v/>
      </c>
      <c r="G269" s="5"/>
      <c r="H269" s="48" t="str">
        <f t="shared" si="52"/>
        <v/>
      </c>
      <c r="I269" s="63" t="str">
        <f t="shared" si="53"/>
        <v/>
      </c>
      <c r="J269" s="63" t="str">
        <f t="shared" si="53"/>
        <v/>
      </c>
      <c r="K269" s="48" t="str">
        <f t="shared" si="50"/>
        <v/>
      </c>
      <c r="L269" s="67" t="str">
        <f t="shared" si="51"/>
        <v/>
      </c>
      <c r="M269" s="48" t="str">
        <f t="shared" si="54"/>
        <v/>
      </c>
      <c r="N269" s="49">
        <v>51</v>
      </c>
      <c r="O269" s="28"/>
      <c r="P269" s="47" t="str">
        <f t="shared" si="55"/>
        <v/>
      </c>
      <c r="Q269" s="24" t="str">
        <f t="shared" si="56"/>
        <v/>
      </c>
      <c r="R269" s="24" t="str">
        <f>IF($L269="","",VLOOKUP(Q269,LISTAS!$F$5:$G$1006,2,0))</f>
        <v/>
      </c>
      <c r="S269" s="36" t="str">
        <f t="shared" si="57"/>
        <v/>
      </c>
      <c r="T269" s="25" t="str">
        <f t="shared" si="58"/>
        <v/>
      </c>
      <c r="U269" s="25" t="str">
        <f t="shared" si="59"/>
        <v/>
      </c>
    </row>
    <row r="270" spans="2:21" ht="16.5" x14ac:dyDescent="0.3">
      <c r="B270" s="51"/>
      <c r="C270" s="51" t="str">
        <f>IF(B270="","",VLOOKUP(B270,LISTAS!$F$5:$G$1006,2,0))</f>
        <v/>
      </c>
      <c r="D270" s="52"/>
      <c r="E270" s="52"/>
      <c r="F270" s="52" t="str">
        <f t="shared" si="49"/>
        <v/>
      </c>
      <c r="G270" s="5"/>
      <c r="H270" s="48" t="str">
        <f t="shared" si="52"/>
        <v/>
      </c>
      <c r="I270" s="63" t="str">
        <f t="shared" si="53"/>
        <v/>
      </c>
      <c r="J270" s="63" t="str">
        <f t="shared" si="53"/>
        <v/>
      </c>
      <c r="K270" s="48" t="str">
        <f t="shared" si="50"/>
        <v/>
      </c>
      <c r="L270" s="67" t="str">
        <f t="shared" si="51"/>
        <v/>
      </c>
      <c r="M270" s="48" t="str">
        <f t="shared" si="54"/>
        <v/>
      </c>
      <c r="N270" s="49">
        <v>52</v>
      </c>
      <c r="O270" s="28"/>
      <c r="P270" s="47" t="str">
        <f t="shared" si="55"/>
        <v/>
      </c>
      <c r="Q270" s="24" t="str">
        <f t="shared" si="56"/>
        <v/>
      </c>
      <c r="R270" s="24" t="str">
        <f>IF($L270="","",VLOOKUP(Q270,LISTAS!$F$5:$G$1006,2,0))</f>
        <v/>
      </c>
      <c r="S270" s="36" t="str">
        <f t="shared" si="57"/>
        <v/>
      </c>
      <c r="T270" s="25" t="str">
        <f t="shared" si="58"/>
        <v/>
      </c>
      <c r="U270" s="25" t="str">
        <f t="shared" si="59"/>
        <v/>
      </c>
    </row>
    <row r="271" spans="2:21" ht="16.5" x14ac:dyDescent="0.3">
      <c r="B271" s="51"/>
      <c r="C271" s="51" t="str">
        <f>IF(B271="","",VLOOKUP(B271,LISTAS!$F$5:$G$1006,2,0))</f>
        <v/>
      </c>
      <c r="D271" s="52"/>
      <c r="E271" s="52"/>
      <c r="F271" s="52" t="str">
        <f t="shared" si="49"/>
        <v/>
      </c>
      <c r="G271" s="5"/>
      <c r="H271" s="48" t="str">
        <f t="shared" si="52"/>
        <v/>
      </c>
      <c r="I271" s="63" t="str">
        <f t="shared" si="53"/>
        <v/>
      </c>
      <c r="J271" s="63" t="str">
        <f t="shared" si="53"/>
        <v/>
      </c>
      <c r="K271" s="48" t="str">
        <f t="shared" si="50"/>
        <v/>
      </c>
      <c r="L271" s="67" t="str">
        <f t="shared" si="51"/>
        <v/>
      </c>
      <c r="M271" s="48" t="str">
        <f t="shared" si="54"/>
        <v/>
      </c>
      <c r="N271" s="49">
        <v>53</v>
      </c>
      <c r="O271" s="28"/>
      <c r="P271" s="47" t="str">
        <f t="shared" si="55"/>
        <v/>
      </c>
      <c r="Q271" s="24" t="str">
        <f t="shared" si="56"/>
        <v/>
      </c>
      <c r="R271" s="24" t="str">
        <f>IF($L271="","",VLOOKUP(Q271,LISTAS!$F$5:$G$1006,2,0))</f>
        <v/>
      </c>
      <c r="S271" s="36" t="str">
        <f t="shared" si="57"/>
        <v/>
      </c>
      <c r="T271" s="25" t="str">
        <f t="shared" si="58"/>
        <v/>
      </c>
      <c r="U271" s="25" t="str">
        <f t="shared" si="59"/>
        <v/>
      </c>
    </row>
    <row r="272" spans="2:21" ht="16.5" x14ac:dyDescent="0.3">
      <c r="B272" s="51"/>
      <c r="C272" s="51" t="str">
        <f>IF(B272="","",VLOOKUP(B272,LISTAS!$F$5:$G$1006,2,0))</f>
        <v/>
      </c>
      <c r="D272" s="52"/>
      <c r="E272" s="52"/>
      <c r="F272" s="52" t="str">
        <f t="shared" si="49"/>
        <v/>
      </c>
      <c r="G272" s="5"/>
      <c r="H272" s="48" t="str">
        <f t="shared" si="52"/>
        <v/>
      </c>
      <c r="I272" s="63" t="str">
        <f t="shared" si="53"/>
        <v/>
      </c>
      <c r="J272" s="63" t="str">
        <f t="shared" si="53"/>
        <v/>
      </c>
      <c r="K272" s="48" t="str">
        <f t="shared" si="50"/>
        <v/>
      </c>
      <c r="L272" s="67" t="str">
        <f t="shared" si="51"/>
        <v/>
      </c>
      <c r="M272" s="48" t="str">
        <f t="shared" si="54"/>
        <v/>
      </c>
      <c r="N272" s="49">
        <v>54</v>
      </c>
      <c r="O272" s="28"/>
      <c r="P272" s="47" t="str">
        <f t="shared" si="55"/>
        <v/>
      </c>
      <c r="Q272" s="24" t="str">
        <f t="shared" si="56"/>
        <v/>
      </c>
      <c r="R272" s="24" t="str">
        <f>IF($L272="","",VLOOKUP(Q272,LISTAS!$F$5:$G$1006,2,0))</f>
        <v/>
      </c>
      <c r="S272" s="36" t="str">
        <f t="shared" si="57"/>
        <v/>
      </c>
      <c r="T272" s="25" t="str">
        <f t="shared" si="58"/>
        <v/>
      </c>
      <c r="U272" s="25" t="str">
        <f t="shared" si="59"/>
        <v/>
      </c>
    </row>
    <row r="273" spans="2:21" ht="16.5" x14ac:dyDescent="0.3">
      <c r="B273" s="51"/>
      <c r="C273" s="51" t="str">
        <f>IF(B273="","",VLOOKUP(B273,LISTAS!$F$5:$G$1006,2,0))</f>
        <v/>
      </c>
      <c r="D273" s="52"/>
      <c r="E273" s="52"/>
      <c r="F273" s="52" t="str">
        <f t="shared" si="49"/>
        <v/>
      </c>
      <c r="G273" s="5"/>
      <c r="H273" s="48" t="str">
        <f t="shared" si="52"/>
        <v/>
      </c>
      <c r="I273" s="63" t="str">
        <f t="shared" si="53"/>
        <v/>
      </c>
      <c r="J273" s="63" t="str">
        <f t="shared" si="53"/>
        <v/>
      </c>
      <c r="K273" s="48" t="str">
        <f t="shared" si="50"/>
        <v/>
      </c>
      <c r="L273" s="67" t="str">
        <f t="shared" si="51"/>
        <v/>
      </c>
      <c r="M273" s="48" t="str">
        <f t="shared" si="54"/>
        <v/>
      </c>
      <c r="N273" s="49">
        <v>55</v>
      </c>
      <c r="O273" s="28"/>
      <c r="P273" s="47" t="str">
        <f t="shared" si="55"/>
        <v/>
      </c>
      <c r="Q273" s="24" t="str">
        <f t="shared" si="56"/>
        <v/>
      </c>
      <c r="R273" s="24" t="str">
        <f>IF($L273="","",VLOOKUP(Q273,LISTAS!$F$5:$G$1006,2,0))</f>
        <v/>
      </c>
      <c r="S273" s="36" t="str">
        <f t="shared" si="57"/>
        <v/>
      </c>
      <c r="T273" s="25" t="str">
        <f t="shared" si="58"/>
        <v/>
      </c>
      <c r="U273" s="25" t="str">
        <f t="shared" si="59"/>
        <v/>
      </c>
    </row>
    <row r="274" spans="2:21" ht="16.5" x14ac:dyDescent="0.3">
      <c r="B274" s="51"/>
      <c r="C274" s="51" t="str">
        <f>IF(B274="","",VLOOKUP(B274,LISTAS!$F$5:$G$1006,2,0))</f>
        <v/>
      </c>
      <c r="D274" s="52"/>
      <c r="E274" s="52"/>
      <c r="F274" s="52" t="str">
        <f t="shared" si="49"/>
        <v/>
      </c>
      <c r="G274" s="5"/>
      <c r="H274" s="48" t="str">
        <f t="shared" si="52"/>
        <v/>
      </c>
      <c r="I274" s="63" t="str">
        <f t="shared" si="53"/>
        <v/>
      </c>
      <c r="J274" s="63" t="str">
        <f t="shared" si="53"/>
        <v/>
      </c>
      <c r="K274" s="48" t="str">
        <f t="shared" si="50"/>
        <v/>
      </c>
      <c r="L274" s="67" t="str">
        <f t="shared" si="51"/>
        <v/>
      </c>
      <c r="M274" s="48" t="str">
        <f t="shared" si="54"/>
        <v/>
      </c>
      <c r="N274" s="49">
        <v>56</v>
      </c>
      <c r="O274" s="28"/>
      <c r="P274" s="47" t="str">
        <f t="shared" si="55"/>
        <v/>
      </c>
      <c r="Q274" s="24" t="str">
        <f t="shared" si="56"/>
        <v/>
      </c>
      <c r="R274" s="24" t="str">
        <f>IF($L274="","",VLOOKUP(Q274,LISTAS!$F$5:$G$1006,2,0))</f>
        <v/>
      </c>
      <c r="S274" s="36" t="str">
        <f t="shared" si="57"/>
        <v/>
      </c>
      <c r="T274" s="25" t="str">
        <f t="shared" si="58"/>
        <v/>
      </c>
      <c r="U274" s="25" t="str">
        <f t="shared" si="59"/>
        <v/>
      </c>
    </row>
    <row r="275" spans="2:21" ht="16.5" x14ac:dyDescent="0.3">
      <c r="B275" s="51"/>
      <c r="C275" s="51" t="str">
        <f>IF(B275="","",VLOOKUP(B275,LISTAS!$F$5:$G$1006,2,0))</f>
        <v/>
      </c>
      <c r="D275" s="52"/>
      <c r="E275" s="52"/>
      <c r="F275" s="52" t="str">
        <f t="shared" si="49"/>
        <v/>
      </c>
      <c r="G275" s="5"/>
      <c r="H275" s="48" t="str">
        <f t="shared" si="52"/>
        <v/>
      </c>
      <c r="I275" s="63" t="str">
        <f t="shared" si="53"/>
        <v/>
      </c>
      <c r="J275" s="63" t="str">
        <f t="shared" si="53"/>
        <v/>
      </c>
      <c r="K275" s="48" t="str">
        <f t="shared" si="50"/>
        <v/>
      </c>
      <c r="L275" s="67" t="str">
        <f t="shared" si="51"/>
        <v/>
      </c>
      <c r="M275" s="48" t="str">
        <f t="shared" si="54"/>
        <v/>
      </c>
      <c r="N275" s="49">
        <v>57</v>
      </c>
      <c r="O275" s="28"/>
      <c r="P275" s="47" t="str">
        <f t="shared" si="55"/>
        <v/>
      </c>
      <c r="Q275" s="24" t="str">
        <f t="shared" si="56"/>
        <v/>
      </c>
      <c r="R275" s="24" t="str">
        <f>IF($L275="","",VLOOKUP(Q275,LISTAS!$F$5:$G$1006,2,0))</f>
        <v/>
      </c>
      <c r="S275" s="36" t="str">
        <f t="shared" si="57"/>
        <v/>
      </c>
      <c r="T275" s="25" t="str">
        <f t="shared" si="58"/>
        <v/>
      </c>
      <c r="U275" s="25" t="str">
        <f t="shared" si="59"/>
        <v/>
      </c>
    </row>
    <row r="276" spans="2:21" ht="16.5" x14ac:dyDescent="0.3">
      <c r="B276" s="51"/>
      <c r="C276" s="51" t="str">
        <f>IF(B276="","",VLOOKUP(B276,LISTAS!$F$5:$G$1006,2,0))</f>
        <v/>
      </c>
      <c r="D276" s="52"/>
      <c r="E276" s="52"/>
      <c r="F276" s="52" t="str">
        <f t="shared" si="49"/>
        <v/>
      </c>
      <c r="G276" s="5"/>
      <c r="H276" s="48" t="str">
        <f t="shared" si="52"/>
        <v/>
      </c>
      <c r="I276" s="63" t="str">
        <f t="shared" si="53"/>
        <v/>
      </c>
      <c r="J276" s="63" t="str">
        <f t="shared" si="53"/>
        <v/>
      </c>
      <c r="K276" s="48" t="str">
        <f t="shared" si="50"/>
        <v/>
      </c>
      <c r="L276" s="67" t="str">
        <f t="shared" si="51"/>
        <v/>
      </c>
      <c r="M276" s="48" t="str">
        <f t="shared" si="54"/>
        <v/>
      </c>
      <c r="N276" s="49">
        <v>58</v>
      </c>
      <c r="O276" s="28"/>
      <c r="P276" s="47" t="str">
        <f t="shared" si="55"/>
        <v/>
      </c>
      <c r="Q276" s="24" t="str">
        <f t="shared" si="56"/>
        <v/>
      </c>
      <c r="R276" s="24" t="str">
        <f>IF($L276="","",VLOOKUP(Q276,LISTAS!$F$5:$G$1006,2,0))</f>
        <v/>
      </c>
      <c r="S276" s="36" t="str">
        <f t="shared" si="57"/>
        <v/>
      </c>
      <c r="T276" s="25" t="str">
        <f t="shared" si="58"/>
        <v/>
      </c>
      <c r="U276" s="25" t="str">
        <f t="shared" si="59"/>
        <v/>
      </c>
    </row>
    <row r="277" spans="2:21" ht="16.5" x14ac:dyDescent="0.3">
      <c r="B277" s="51"/>
      <c r="C277" s="51" t="str">
        <f>IF(B277="","",VLOOKUP(B277,LISTAS!$F$5:$G$1006,2,0))</f>
        <v/>
      </c>
      <c r="D277" s="52"/>
      <c r="E277" s="52"/>
      <c r="F277" s="52" t="str">
        <f t="shared" si="49"/>
        <v/>
      </c>
      <c r="G277" s="5"/>
      <c r="H277" s="48" t="str">
        <f t="shared" si="52"/>
        <v/>
      </c>
      <c r="I277" s="63" t="str">
        <f t="shared" si="53"/>
        <v/>
      </c>
      <c r="J277" s="63" t="str">
        <f t="shared" si="53"/>
        <v/>
      </c>
      <c r="K277" s="48" t="str">
        <f t="shared" si="50"/>
        <v/>
      </c>
      <c r="L277" s="67" t="str">
        <f t="shared" si="51"/>
        <v/>
      </c>
      <c r="M277" s="48" t="str">
        <f t="shared" si="54"/>
        <v/>
      </c>
      <c r="N277" s="49">
        <v>59</v>
      </c>
      <c r="O277" s="28"/>
      <c r="P277" s="47" t="str">
        <f t="shared" si="55"/>
        <v/>
      </c>
      <c r="Q277" s="24" t="str">
        <f t="shared" si="56"/>
        <v/>
      </c>
      <c r="R277" s="24" t="str">
        <f>IF($L277="","",VLOOKUP(Q277,LISTAS!$F$5:$G$1006,2,0))</f>
        <v/>
      </c>
      <c r="S277" s="36" t="str">
        <f t="shared" si="57"/>
        <v/>
      </c>
      <c r="T277" s="25" t="str">
        <f t="shared" si="58"/>
        <v/>
      </c>
      <c r="U277" s="25" t="str">
        <f t="shared" si="59"/>
        <v/>
      </c>
    </row>
    <row r="278" spans="2:21" ht="16.5" x14ac:dyDescent="0.3">
      <c r="B278" s="51"/>
      <c r="C278" s="51" t="str">
        <f>IF(B278="","",VLOOKUP(B278,LISTAS!$F$5:$G$1006,2,0))</f>
        <v/>
      </c>
      <c r="D278" s="52"/>
      <c r="E278" s="52"/>
      <c r="F278" s="52" t="str">
        <f t="shared" si="49"/>
        <v/>
      </c>
      <c r="G278" s="5"/>
      <c r="H278" s="48" t="str">
        <f t="shared" si="52"/>
        <v/>
      </c>
      <c r="I278" s="63" t="str">
        <f t="shared" si="53"/>
        <v/>
      </c>
      <c r="J278" s="63" t="str">
        <f t="shared" si="53"/>
        <v/>
      </c>
      <c r="K278" s="48" t="str">
        <f t="shared" si="50"/>
        <v/>
      </c>
      <c r="L278" s="67" t="str">
        <f t="shared" si="51"/>
        <v/>
      </c>
      <c r="M278" s="48" t="str">
        <f t="shared" si="54"/>
        <v/>
      </c>
      <c r="N278" s="49">
        <v>60</v>
      </c>
      <c r="O278" s="28"/>
      <c r="P278" s="47" t="str">
        <f t="shared" si="55"/>
        <v/>
      </c>
      <c r="Q278" s="24" t="str">
        <f t="shared" si="56"/>
        <v/>
      </c>
      <c r="R278" s="24" t="str">
        <f>IF($L278="","",VLOOKUP(Q278,LISTAS!$F$5:$G$1006,2,0))</f>
        <v/>
      </c>
      <c r="S278" s="36" t="str">
        <f t="shared" si="57"/>
        <v/>
      </c>
      <c r="T278" s="25" t="str">
        <f t="shared" si="58"/>
        <v/>
      </c>
      <c r="U278" s="25" t="str">
        <f t="shared" si="59"/>
        <v/>
      </c>
    </row>
    <row r="279" spans="2:21" ht="16.5" x14ac:dyDescent="0.3">
      <c r="B279" s="51"/>
      <c r="C279" s="51" t="str">
        <f>IF(B279="","",VLOOKUP(B279,LISTAS!$F$5:$G$1006,2,0))</f>
        <v/>
      </c>
      <c r="D279" s="52"/>
      <c r="E279" s="52"/>
      <c r="F279" s="52" t="str">
        <f t="shared" si="49"/>
        <v/>
      </c>
      <c r="G279" s="5"/>
      <c r="H279" s="48" t="str">
        <f t="shared" si="52"/>
        <v/>
      </c>
      <c r="I279" s="63" t="str">
        <f t="shared" si="53"/>
        <v/>
      </c>
      <c r="J279" s="63" t="str">
        <f t="shared" si="53"/>
        <v/>
      </c>
      <c r="K279" s="48" t="str">
        <f t="shared" si="50"/>
        <v/>
      </c>
      <c r="L279" s="67" t="str">
        <f t="shared" si="51"/>
        <v/>
      </c>
      <c r="M279" s="48" t="str">
        <f t="shared" si="54"/>
        <v/>
      </c>
      <c r="N279" s="49">
        <v>61</v>
      </c>
      <c r="O279" s="28"/>
      <c r="P279" s="47" t="str">
        <f t="shared" si="55"/>
        <v/>
      </c>
      <c r="Q279" s="24" t="str">
        <f t="shared" si="56"/>
        <v/>
      </c>
      <c r="R279" s="24" t="str">
        <f>IF($L279="","",VLOOKUP(Q279,LISTAS!$F$5:$G$1006,2,0))</f>
        <v/>
      </c>
      <c r="S279" s="36" t="str">
        <f t="shared" si="57"/>
        <v/>
      </c>
      <c r="T279" s="25" t="str">
        <f t="shared" si="58"/>
        <v/>
      </c>
      <c r="U279" s="25" t="str">
        <f t="shared" si="59"/>
        <v/>
      </c>
    </row>
    <row r="280" spans="2:21" ht="16.5" x14ac:dyDescent="0.3">
      <c r="B280" s="51"/>
      <c r="C280" s="51" t="str">
        <f>IF(B280="","",VLOOKUP(B280,LISTAS!$F$5:$G$1006,2,0))</f>
        <v/>
      </c>
      <c r="D280" s="52"/>
      <c r="E280" s="52"/>
      <c r="F280" s="52" t="str">
        <f t="shared" si="49"/>
        <v/>
      </c>
      <c r="G280" s="5"/>
      <c r="H280" s="48" t="str">
        <f t="shared" si="52"/>
        <v/>
      </c>
      <c r="I280" s="63" t="str">
        <f t="shared" si="53"/>
        <v/>
      </c>
      <c r="J280" s="63" t="str">
        <f t="shared" si="53"/>
        <v/>
      </c>
      <c r="K280" s="48" t="str">
        <f t="shared" si="50"/>
        <v/>
      </c>
      <c r="L280" s="67" t="str">
        <f t="shared" si="51"/>
        <v/>
      </c>
      <c r="M280" s="48" t="str">
        <f t="shared" si="54"/>
        <v/>
      </c>
      <c r="N280" s="49">
        <v>62</v>
      </c>
      <c r="O280" s="28"/>
      <c r="P280" s="47" t="str">
        <f t="shared" si="55"/>
        <v/>
      </c>
      <c r="Q280" s="24" t="str">
        <f t="shared" si="56"/>
        <v/>
      </c>
      <c r="R280" s="24" t="str">
        <f>IF($L280="","",VLOOKUP(Q280,LISTAS!$F$5:$G$1006,2,0))</f>
        <v/>
      </c>
      <c r="S280" s="36" t="str">
        <f t="shared" si="57"/>
        <v/>
      </c>
      <c r="T280" s="25" t="str">
        <f t="shared" si="58"/>
        <v/>
      </c>
      <c r="U280" s="25" t="str">
        <f t="shared" si="59"/>
        <v/>
      </c>
    </row>
    <row r="281" spans="2:21" ht="16.5" x14ac:dyDescent="0.3">
      <c r="B281" s="51"/>
      <c r="C281" s="51" t="str">
        <f>IF(B281="","",VLOOKUP(B281,LISTAS!$F$5:$G$1006,2,0))</f>
        <v/>
      </c>
      <c r="D281" s="52"/>
      <c r="E281" s="52"/>
      <c r="F281" s="52" t="str">
        <f t="shared" si="49"/>
        <v/>
      </c>
      <c r="G281" s="5"/>
      <c r="H281" s="48" t="str">
        <f t="shared" si="52"/>
        <v/>
      </c>
      <c r="I281" s="63" t="str">
        <f t="shared" si="53"/>
        <v/>
      </c>
      <c r="J281" s="63" t="str">
        <f t="shared" si="53"/>
        <v/>
      </c>
      <c r="K281" s="48" t="str">
        <f t="shared" si="50"/>
        <v/>
      </c>
      <c r="L281" s="67" t="str">
        <f t="shared" si="51"/>
        <v/>
      </c>
      <c r="M281" s="48" t="str">
        <f t="shared" si="54"/>
        <v/>
      </c>
      <c r="N281" s="49">
        <v>63</v>
      </c>
      <c r="O281" s="28"/>
      <c r="P281" s="47" t="str">
        <f t="shared" si="55"/>
        <v/>
      </c>
      <c r="Q281" s="24" t="str">
        <f t="shared" si="56"/>
        <v/>
      </c>
      <c r="R281" s="24" t="str">
        <f>IF($L281="","",VLOOKUP(Q281,LISTAS!$F$5:$G$1006,2,0))</f>
        <v/>
      </c>
      <c r="S281" s="36" t="str">
        <f t="shared" si="57"/>
        <v/>
      </c>
      <c r="T281" s="25" t="str">
        <f t="shared" si="58"/>
        <v/>
      </c>
      <c r="U281" s="25" t="str">
        <f t="shared" si="59"/>
        <v/>
      </c>
    </row>
    <row r="282" spans="2:21" ht="16.5" x14ac:dyDescent="0.3">
      <c r="B282" s="51"/>
      <c r="C282" s="51" t="str">
        <f>IF(B282="","",VLOOKUP(B282,LISTAS!$F$5:$G$1006,2,0))</f>
        <v/>
      </c>
      <c r="D282" s="52"/>
      <c r="E282" s="52"/>
      <c r="F282" s="52" t="str">
        <f t="shared" si="49"/>
        <v/>
      </c>
      <c r="G282" s="5"/>
      <c r="H282" s="48" t="str">
        <f t="shared" si="52"/>
        <v/>
      </c>
      <c r="I282" s="63" t="str">
        <f t="shared" si="53"/>
        <v/>
      </c>
      <c r="J282" s="63" t="str">
        <f t="shared" si="53"/>
        <v/>
      </c>
      <c r="K282" s="48" t="str">
        <f t="shared" si="50"/>
        <v/>
      </c>
      <c r="L282" s="67" t="str">
        <f t="shared" si="51"/>
        <v/>
      </c>
      <c r="M282" s="48" t="str">
        <f t="shared" si="54"/>
        <v/>
      </c>
      <c r="N282" s="49">
        <v>64</v>
      </c>
      <c r="O282" s="28"/>
      <c r="P282" s="47" t="str">
        <f t="shared" si="55"/>
        <v/>
      </c>
      <c r="Q282" s="24" t="str">
        <f t="shared" si="56"/>
        <v/>
      </c>
      <c r="R282" s="24" t="str">
        <f>IF($L282="","",VLOOKUP(Q282,LISTAS!$F$5:$G$1006,2,0))</f>
        <v/>
      </c>
      <c r="S282" s="36" t="str">
        <f t="shared" si="57"/>
        <v/>
      </c>
      <c r="T282" s="25" t="str">
        <f t="shared" si="58"/>
        <v/>
      </c>
      <c r="U282" s="25" t="str">
        <f t="shared" si="59"/>
        <v/>
      </c>
    </row>
    <row r="283" spans="2:21" ht="16.5" x14ac:dyDescent="0.3">
      <c r="B283" s="51"/>
      <c r="C283" s="51" t="str">
        <f>IF(B283="","",VLOOKUP(B283,LISTAS!$F$5:$G$1006,2,0))</f>
        <v/>
      </c>
      <c r="D283" s="52"/>
      <c r="E283" s="52"/>
      <c r="F283" s="52" t="str">
        <f t="shared" ref="F283:F318" si="60">IF(D283="",IF(E283="","",SUM(D283:E283)),SUM(D283:E283))</f>
        <v/>
      </c>
      <c r="G283" s="5"/>
      <c r="H283" s="48" t="str">
        <f t="shared" si="52"/>
        <v/>
      </c>
      <c r="I283" s="63" t="str">
        <f t="shared" si="53"/>
        <v/>
      </c>
      <c r="J283" s="63" t="str">
        <f t="shared" si="53"/>
        <v/>
      </c>
      <c r="K283" s="48" t="str">
        <f t="shared" ref="K283:K318" si="61">IF($L283="","",F283)</f>
        <v/>
      </c>
      <c r="L283" s="67" t="str">
        <f t="shared" ref="L283:L318" si="62">H283</f>
        <v/>
      </c>
      <c r="M283" s="48" t="str">
        <f t="shared" si="54"/>
        <v/>
      </c>
      <c r="N283" s="49">
        <v>65</v>
      </c>
      <c r="O283" s="28"/>
      <c r="P283" s="47" t="str">
        <f t="shared" si="55"/>
        <v/>
      </c>
      <c r="Q283" s="24" t="str">
        <f t="shared" si="56"/>
        <v/>
      </c>
      <c r="R283" s="24" t="str">
        <f>IF($L283="","",VLOOKUP(Q283,LISTAS!$F$5:$G$1006,2,0))</f>
        <v/>
      </c>
      <c r="S283" s="36" t="str">
        <f t="shared" si="57"/>
        <v/>
      </c>
      <c r="T283" s="25" t="str">
        <f t="shared" si="58"/>
        <v/>
      </c>
      <c r="U283" s="25" t="str">
        <f t="shared" si="59"/>
        <v/>
      </c>
    </row>
    <row r="284" spans="2:21" ht="16.5" x14ac:dyDescent="0.3">
      <c r="B284" s="51"/>
      <c r="C284" s="51" t="str">
        <f>IF(B284="","",VLOOKUP(B284,LISTAS!$F$5:$G$1006,2,0))</f>
        <v/>
      </c>
      <c r="D284" s="52"/>
      <c r="E284" s="52"/>
      <c r="F284" s="52" t="str">
        <f t="shared" si="60"/>
        <v/>
      </c>
      <c r="G284" s="5"/>
      <c r="H284" s="48" t="str">
        <f t="shared" ref="H284:H318" si="63">IF(F284="","",F284+(ROW(F284)/1000))</f>
        <v/>
      </c>
      <c r="I284" s="63" t="str">
        <f t="shared" ref="I284:J318" si="64">IF($L284="","",IF(B284="","",B284))</f>
        <v/>
      </c>
      <c r="J284" s="63" t="str">
        <f t="shared" si="64"/>
        <v/>
      </c>
      <c r="K284" s="48" t="str">
        <f t="shared" si="61"/>
        <v/>
      </c>
      <c r="L284" s="67" t="str">
        <f t="shared" si="62"/>
        <v/>
      </c>
      <c r="M284" s="48" t="str">
        <f t="shared" ref="M284:M318" si="65">IF(L284="","",LARGE($L$219:$L$318,N284))</f>
        <v/>
      </c>
      <c r="N284" s="49">
        <v>66</v>
      </c>
      <c r="O284" s="28"/>
      <c r="P284" s="47" t="str">
        <f t="shared" ref="P284:P318" si="66">IF(S284&lt;&gt;"",_xlfn.RANK.EQ(S284,$S$219:$S$318,0),"")</f>
        <v/>
      </c>
      <c r="Q284" s="24" t="str">
        <f t="shared" ref="Q284:Q318" si="67">IF($L284="","",VLOOKUP(M284,$H$219:$K$318,2,0))</f>
        <v/>
      </c>
      <c r="R284" s="24" t="str">
        <f>IF($L284="","",VLOOKUP(Q284,LISTAS!$F$5:$G$1006,2,0))</f>
        <v/>
      </c>
      <c r="S284" s="36" t="str">
        <f t="shared" ref="S284:S318" si="68">IF($L284="","",VLOOKUP(M284,$H$219:$K$318,4,0))</f>
        <v/>
      </c>
      <c r="T284" s="25" t="str">
        <f t="shared" ref="T284:T318" si="69">IF($P284="","",IF(S284=$U$5,"",IF($P284=1,400,IF($P284=2,340,IF($P284=3,300,IF($P284=4,280,IF($P284=5,270,IF($P284=6,260,IF($P284=7,250,IF($P284=8,240,IF($P284=9,200,IF($P284=10,200,IF($P284=11,200,IF($P284=12,200,IF($P284=13,200,IF($P284=14,200,IF($P284=15,200,IF($P284=16,200,IF($P284&gt;16,"","")))))))))))))))))))</f>
        <v/>
      </c>
      <c r="U284" s="25" t="str">
        <f t="shared" ref="U284:U318" si="70">IF(P284="","",IF($S$5="NÃO","",IF(S284=$U$5,"",IF(P284=1,400,IF(P284=2,340,IF(P284=3,300,IF(P284=4,280,IF(P284=5,270,IF(P284=6,260,IF(P284=7,250,IF(P284=8,240,IF(P284=9,200,IF(P284=10,200,IF(P284=11,200,IF(P284=12,200,IF(P284=13,200,IF(P284=14,200,IF(P284=15,200,IF(P284=16,200,IF(P284&gt;16,"",""))))))))))))))))))))</f>
        <v/>
      </c>
    </row>
    <row r="285" spans="2:21" ht="16.5" x14ac:dyDescent="0.3">
      <c r="B285" s="51"/>
      <c r="C285" s="51" t="str">
        <f>IF(B285="","",VLOOKUP(B285,LISTAS!$F$5:$G$1006,2,0))</f>
        <v/>
      </c>
      <c r="D285" s="52"/>
      <c r="E285" s="52"/>
      <c r="F285" s="52" t="str">
        <f t="shared" si="60"/>
        <v/>
      </c>
      <c r="G285" s="5"/>
      <c r="H285" s="48" t="str">
        <f t="shared" si="63"/>
        <v/>
      </c>
      <c r="I285" s="63" t="str">
        <f t="shared" si="64"/>
        <v/>
      </c>
      <c r="J285" s="63" t="str">
        <f t="shared" si="64"/>
        <v/>
      </c>
      <c r="K285" s="48" t="str">
        <f t="shared" si="61"/>
        <v/>
      </c>
      <c r="L285" s="67" t="str">
        <f t="shared" si="62"/>
        <v/>
      </c>
      <c r="M285" s="48" t="str">
        <f t="shared" si="65"/>
        <v/>
      </c>
      <c r="N285" s="49">
        <v>67</v>
      </c>
      <c r="O285" s="28"/>
      <c r="P285" s="47" t="str">
        <f t="shared" si="66"/>
        <v/>
      </c>
      <c r="Q285" s="24" t="str">
        <f t="shared" si="67"/>
        <v/>
      </c>
      <c r="R285" s="24" t="str">
        <f>IF($L285="","",VLOOKUP(Q285,LISTAS!$F$5:$G$1006,2,0))</f>
        <v/>
      </c>
      <c r="S285" s="36" t="str">
        <f t="shared" si="68"/>
        <v/>
      </c>
      <c r="T285" s="25" t="str">
        <f t="shared" si="69"/>
        <v/>
      </c>
      <c r="U285" s="25" t="str">
        <f t="shared" si="70"/>
        <v/>
      </c>
    </row>
    <row r="286" spans="2:21" ht="16.5" x14ac:dyDescent="0.3">
      <c r="B286" s="51"/>
      <c r="C286" s="51" t="str">
        <f>IF(B286="","",VLOOKUP(B286,LISTAS!$F$5:$G$1006,2,0))</f>
        <v/>
      </c>
      <c r="D286" s="52"/>
      <c r="E286" s="52"/>
      <c r="F286" s="52" t="str">
        <f t="shared" si="60"/>
        <v/>
      </c>
      <c r="G286" s="5"/>
      <c r="H286" s="48" t="str">
        <f t="shared" si="63"/>
        <v/>
      </c>
      <c r="I286" s="63" t="str">
        <f t="shared" si="64"/>
        <v/>
      </c>
      <c r="J286" s="63" t="str">
        <f t="shared" si="64"/>
        <v/>
      </c>
      <c r="K286" s="48" t="str">
        <f t="shared" si="61"/>
        <v/>
      </c>
      <c r="L286" s="67" t="str">
        <f t="shared" si="62"/>
        <v/>
      </c>
      <c r="M286" s="48" t="str">
        <f t="shared" si="65"/>
        <v/>
      </c>
      <c r="N286" s="49">
        <v>68</v>
      </c>
      <c r="O286" s="28"/>
      <c r="P286" s="47" t="str">
        <f t="shared" si="66"/>
        <v/>
      </c>
      <c r="Q286" s="24" t="str">
        <f t="shared" si="67"/>
        <v/>
      </c>
      <c r="R286" s="24" t="str">
        <f>IF($L286="","",VLOOKUP(Q286,LISTAS!$F$5:$G$1006,2,0))</f>
        <v/>
      </c>
      <c r="S286" s="36" t="str">
        <f t="shared" si="68"/>
        <v/>
      </c>
      <c r="T286" s="25" t="str">
        <f t="shared" si="69"/>
        <v/>
      </c>
      <c r="U286" s="25" t="str">
        <f t="shared" si="70"/>
        <v/>
      </c>
    </row>
    <row r="287" spans="2:21" ht="16.5" x14ac:dyDescent="0.3">
      <c r="B287" s="51"/>
      <c r="C287" s="51" t="str">
        <f>IF(B287="","",VLOOKUP(B287,LISTAS!$F$5:$G$1006,2,0))</f>
        <v/>
      </c>
      <c r="D287" s="52"/>
      <c r="E287" s="52"/>
      <c r="F287" s="52" t="str">
        <f t="shared" si="60"/>
        <v/>
      </c>
      <c r="G287" s="5"/>
      <c r="H287" s="48" t="str">
        <f t="shared" si="63"/>
        <v/>
      </c>
      <c r="I287" s="63" t="str">
        <f t="shared" si="64"/>
        <v/>
      </c>
      <c r="J287" s="63" t="str">
        <f t="shared" si="64"/>
        <v/>
      </c>
      <c r="K287" s="48" t="str">
        <f t="shared" si="61"/>
        <v/>
      </c>
      <c r="L287" s="67" t="str">
        <f t="shared" si="62"/>
        <v/>
      </c>
      <c r="M287" s="48" t="str">
        <f t="shared" si="65"/>
        <v/>
      </c>
      <c r="N287" s="49">
        <v>69</v>
      </c>
      <c r="O287" s="28"/>
      <c r="P287" s="47" t="str">
        <f t="shared" si="66"/>
        <v/>
      </c>
      <c r="Q287" s="24" t="str">
        <f t="shared" si="67"/>
        <v/>
      </c>
      <c r="R287" s="24" t="str">
        <f>IF($L287="","",VLOOKUP(Q287,LISTAS!$F$5:$G$1006,2,0))</f>
        <v/>
      </c>
      <c r="S287" s="36" t="str">
        <f t="shared" si="68"/>
        <v/>
      </c>
      <c r="T287" s="25" t="str">
        <f t="shared" si="69"/>
        <v/>
      </c>
      <c r="U287" s="25" t="str">
        <f t="shared" si="70"/>
        <v/>
      </c>
    </row>
    <row r="288" spans="2:21" ht="16.5" x14ac:dyDescent="0.3">
      <c r="B288" s="51"/>
      <c r="C288" s="51" t="str">
        <f>IF(B288="","",VLOOKUP(B288,LISTAS!$F$5:$G$1006,2,0))</f>
        <v/>
      </c>
      <c r="D288" s="52"/>
      <c r="E288" s="52"/>
      <c r="F288" s="52" t="str">
        <f t="shared" si="60"/>
        <v/>
      </c>
      <c r="G288" s="5"/>
      <c r="H288" s="48" t="str">
        <f t="shared" si="63"/>
        <v/>
      </c>
      <c r="I288" s="63" t="str">
        <f t="shared" si="64"/>
        <v/>
      </c>
      <c r="J288" s="63" t="str">
        <f t="shared" si="64"/>
        <v/>
      </c>
      <c r="K288" s="48" t="str">
        <f t="shared" si="61"/>
        <v/>
      </c>
      <c r="L288" s="67" t="str">
        <f t="shared" si="62"/>
        <v/>
      </c>
      <c r="M288" s="48" t="str">
        <f t="shared" si="65"/>
        <v/>
      </c>
      <c r="N288" s="49">
        <v>70</v>
      </c>
      <c r="O288" s="28"/>
      <c r="P288" s="47" t="str">
        <f t="shared" si="66"/>
        <v/>
      </c>
      <c r="Q288" s="24" t="str">
        <f t="shared" si="67"/>
        <v/>
      </c>
      <c r="R288" s="24" t="str">
        <f>IF($L288="","",VLOOKUP(Q288,LISTAS!$F$5:$G$1006,2,0))</f>
        <v/>
      </c>
      <c r="S288" s="36" t="str">
        <f t="shared" si="68"/>
        <v/>
      </c>
      <c r="T288" s="25" t="str">
        <f t="shared" si="69"/>
        <v/>
      </c>
      <c r="U288" s="25" t="str">
        <f t="shared" si="70"/>
        <v/>
      </c>
    </row>
    <row r="289" spans="2:21" ht="16.5" x14ac:dyDescent="0.3">
      <c r="B289" s="51"/>
      <c r="C289" s="51" t="str">
        <f>IF(B289="","",VLOOKUP(B289,LISTAS!$F$5:$G$1006,2,0))</f>
        <v/>
      </c>
      <c r="D289" s="52"/>
      <c r="E289" s="52"/>
      <c r="F289" s="52" t="str">
        <f t="shared" si="60"/>
        <v/>
      </c>
      <c r="G289" s="5"/>
      <c r="H289" s="48" t="str">
        <f t="shared" si="63"/>
        <v/>
      </c>
      <c r="I289" s="63" t="str">
        <f t="shared" si="64"/>
        <v/>
      </c>
      <c r="J289" s="63" t="str">
        <f t="shared" si="64"/>
        <v/>
      </c>
      <c r="K289" s="48" t="str">
        <f t="shared" si="61"/>
        <v/>
      </c>
      <c r="L289" s="67" t="str">
        <f t="shared" si="62"/>
        <v/>
      </c>
      <c r="M289" s="48" t="str">
        <f t="shared" si="65"/>
        <v/>
      </c>
      <c r="N289" s="49">
        <v>71</v>
      </c>
      <c r="O289" s="28"/>
      <c r="P289" s="47" t="str">
        <f t="shared" si="66"/>
        <v/>
      </c>
      <c r="Q289" s="24" t="str">
        <f t="shared" si="67"/>
        <v/>
      </c>
      <c r="R289" s="24" t="str">
        <f>IF($L289="","",VLOOKUP(Q289,LISTAS!$F$5:$G$1006,2,0))</f>
        <v/>
      </c>
      <c r="S289" s="36" t="str">
        <f t="shared" si="68"/>
        <v/>
      </c>
      <c r="T289" s="25" t="str">
        <f t="shared" si="69"/>
        <v/>
      </c>
      <c r="U289" s="25" t="str">
        <f t="shared" si="70"/>
        <v/>
      </c>
    </row>
    <row r="290" spans="2:21" ht="16.5" x14ac:dyDescent="0.3">
      <c r="B290" s="51"/>
      <c r="C290" s="51" t="str">
        <f>IF(B290="","",VLOOKUP(B290,LISTAS!$F$5:$G$1006,2,0))</f>
        <v/>
      </c>
      <c r="D290" s="52"/>
      <c r="E290" s="52"/>
      <c r="F290" s="52" t="str">
        <f t="shared" si="60"/>
        <v/>
      </c>
      <c r="G290" s="5"/>
      <c r="H290" s="48" t="str">
        <f t="shared" si="63"/>
        <v/>
      </c>
      <c r="I290" s="63" t="str">
        <f t="shared" si="64"/>
        <v/>
      </c>
      <c r="J290" s="63" t="str">
        <f t="shared" si="64"/>
        <v/>
      </c>
      <c r="K290" s="48" t="str">
        <f t="shared" si="61"/>
        <v/>
      </c>
      <c r="L290" s="67" t="str">
        <f t="shared" si="62"/>
        <v/>
      </c>
      <c r="M290" s="48" t="str">
        <f t="shared" si="65"/>
        <v/>
      </c>
      <c r="N290" s="49">
        <v>72</v>
      </c>
      <c r="O290" s="28"/>
      <c r="P290" s="47" t="str">
        <f t="shared" si="66"/>
        <v/>
      </c>
      <c r="Q290" s="24" t="str">
        <f t="shared" si="67"/>
        <v/>
      </c>
      <c r="R290" s="24" t="str">
        <f>IF($L290="","",VLOOKUP(Q290,LISTAS!$F$5:$G$1006,2,0))</f>
        <v/>
      </c>
      <c r="S290" s="36" t="str">
        <f t="shared" si="68"/>
        <v/>
      </c>
      <c r="T290" s="25" t="str">
        <f t="shared" si="69"/>
        <v/>
      </c>
      <c r="U290" s="25" t="str">
        <f t="shared" si="70"/>
        <v/>
      </c>
    </row>
    <row r="291" spans="2:21" ht="16.5" x14ac:dyDescent="0.3">
      <c r="B291" s="51"/>
      <c r="C291" s="51" t="str">
        <f>IF(B291="","",VLOOKUP(B291,LISTAS!$F$5:$G$1006,2,0))</f>
        <v/>
      </c>
      <c r="D291" s="52"/>
      <c r="E291" s="52"/>
      <c r="F291" s="52" t="str">
        <f t="shared" si="60"/>
        <v/>
      </c>
      <c r="G291" s="5"/>
      <c r="H291" s="48" t="str">
        <f t="shared" si="63"/>
        <v/>
      </c>
      <c r="I291" s="63" t="str">
        <f t="shared" si="64"/>
        <v/>
      </c>
      <c r="J291" s="63" t="str">
        <f t="shared" si="64"/>
        <v/>
      </c>
      <c r="K291" s="48" t="str">
        <f t="shared" si="61"/>
        <v/>
      </c>
      <c r="L291" s="67" t="str">
        <f t="shared" si="62"/>
        <v/>
      </c>
      <c r="M291" s="48" t="str">
        <f t="shared" si="65"/>
        <v/>
      </c>
      <c r="N291" s="49">
        <v>73</v>
      </c>
      <c r="O291" s="28"/>
      <c r="P291" s="47" t="str">
        <f t="shared" si="66"/>
        <v/>
      </c>
      <c r="Q291" s="24" t="str">
        <f t="shared" si="67"/>
        <v/>
      </c>
      <c r="R291" s="24" t="str">
        <f>IF($L291="","",VLOOKUP(Q291,LISTAS!$F$5:$G$1006,2,0))</f>
        <v/>
      </c>
      <c r="S291" s="36" t="str">
        <f t="shared" si="68"/>
        <v/>
      </c>
      <c r="T291" s="25" t="str">
        <f t="shared" si="69"/>
        <v/>
      </c>
      <c r="U291" s="25" t="str">
        <f t="shared" si="70"/>
        <v/>
      </c>
    </row>
    <row r="292" spans="2:21" ht="16.5" x14ac:dyDescent="0.3">
      <c r="B292" s="51"/>
      <c r="C292" s="51" t="str">
        <f>IF(B292="","",VLOOKUP(B292,LISTAS!$F$5:$G$1006,2,0))</f>
        <v/>
      </c>
      <c r="D292" s="52"/>
      <c r="E292" s="52"/>
      <c r="F292" s="52" t="str">
        <f t="shared" si="60"/>
        <v/>
      </c>
      <c r="G292" s="5"/>
      <c r="H292" s="48" t="str">
        <f t="shared" si="63"/>
        <v/>
      </c>
      <c r="I292" s="63" t="str">
        <f t="shared" si="64"/>
        <v/>
      </c>
      <c r="J292" s="63" t="str">
        <f t="shared" si="64"/>
        <v/>
      </c>
      <c r="K292" s="48" t="str">
        <f t="shared" si="61"/>
        <v/>
      </c>
      <c r="L292" s="67" t="str">
        <f t="shared" si="62"/>
        <v/>
      </c>
      <c r="M292" s="48" t="str">
        <f t="shared" si="65"/>
        <v/>
      </c>
      <c r="N292" s="49">
        <v>74</v>
      </c>
      <c r="O292" s="28"/>
      <c r="P292" s="47" t="str">
        <f t="shared" si="66"/>
        <v/>
      </c>
      <c r="Q292" s="24" t="str">
        <f t="shared" si="67"/>
        <v/>
      </c>
      <c r="R292" s="24" t="str">
        <f>IF($L292="","",VLOOKUP(Q292,LISTAS!$F$5:$G$1006,2,0))</f>
        <v/>
      </c>
      <c r="S292" s="36" t="str">
        <f t="shared" si="68"/>
        <v/>
      </c>
      <c r="T292" s="25" t="str">
        <f t="shared" si="69"/>
        <v/>
      </c>
      <c r="U292" s="25" t="str">
        <f t="shared" si="70"/>
        <v/>
      </c>
    </row>
    <row r="293" spans="2:21" ht="16.5" x14ac:dyDescent="0.3">
      <c r="B293" s="51"/>
      <c r="C293" s="51" t="str">
        <f>IF(B293="","",VLOOKUP(B293,LISTAS!$F$5:$G$1006,2,0))</f>
        <v/>
      </c>
      <c r="D293" s="52"/>
      <c r="E293" s="52"/>
      <c r="F293" s="52" t="str">
        <f t="shared" si="60"/>
        <v/>
      </c>
      <c r="G293" s="5"/>
      <c r="H293" s="48" t="str">
        <f t="shared" si="63"/>
        <v/>
      </c>
      <c r="I293" s="63" t="str">
        <f t="shared" si="64"/>
        <v/>
      </c>
      <c r="J293" s="63" t="str">
        <f t="shared" si="64"/>
        <v/>
      </c>
      <c r="K293" s="48" t="str">
        <f t="shared" si="61"/>
        <v/>
      </c>
      <c r="L293" s="67" t="str">
        <f t="shared" si="62"/>
        <v/>
      </c>
      <c r="M293" s="48" t="str">
        <f t="shared" si="65"/>
        <v/>
      </c>
      <c r="N293" s="49">
        <v>75</v>
      </c>
      <c r="O293" s="28"/>
      <c r="P293" s="47" t="str">
        <f t="shared" si="66"/>
        <v/>
      </c>
      <c r="Q293" s="24" t="str">
        <f t="shared" si="67"/>
        <v/>
      </c>
      <c r="R293" s="24" t="str">
        <f>IF($L293="","",VLOOKUP(Q293,LISTAS!$F$5:$G$1006,2,0))</f>
        <v/>
      </c>
      <c r="S293" s="36" t="str">
        <f t="shared" si="68"/>
        <v/>
      </c>
      <c r="T293" s="25" t="str">
        <f t="shared" si="69"/>
        <v/>
      </c>
      <c r="U293" s="25" t="str">
        <f t="shared" si="70"/>
        <v/>
      </c>
    </row>
    <row r="294" spans="2:21" ht="16.5" x14ac:dyDescent="0.3">
      <c r="B294" s="51"/>
      <c r="C294" s="51" t="str">
        <f>IF(B294="","",VLOOKUP(B294,LISTAS!$F$5:$G$1006,2,0))</f>
        <v/>
      </c>
      <c r="D294" s="52"/>
      <c r="E294" s="52"/>
      <c r="F294" s="52" t="str">
        <f t="shared" si="60"/>
        <v/>
      </c>
      <c r="G294" s="5"/>
      <c r="H294" s="48" t="str">
        <f t="shared" si="63"/>
        <v/>
      </c>
      <c r="I294" s="63" t="str">
        <f t="shared" si="64"/>
        <v/>
      </c>
      <c r="J294" s="63" t="str">
        <f t="shared" si="64"/>
        <v/>
      </c>
      <c r="K294" s="48" t="str">
        <f t="shared" si="61"/>
        <v/>
      </c>
      <c r="L294" s="67" t="str">
        <f t="shared" si="62"/>
        <v/>
      </c>
      <c r="M294" s="48" t="str">
        <f t="shared" si="65"/>
        <v/>
      </c>
      <c r="N294" s="49">
        <v>76</v>
      </c>
      <c r="O294" s="28"/>
      <c r="P294" s="47" t="str">
        <f t="shared" si="66"/>
        <v/>
      </c>
      <c r="Q294" s="24" t="str">
        <f t="shared" si="67"/>
        <v/>
      </c>
      <c r="R294" s="24" t="str">
        <f>IF($L294="","",VLOOKUP(Q294,LISTAS!$F$5:$G$1006,2,0))</f>
        <v/>
      </c>
      <c r="S294" s="36" t="str">
        <f t="shared" si="68"/>
        <v/>
      </c>
      <c r="T294" s="25" t="str">
        <f t="shared" si="69"/>
        <v/>
      </c>
      <c r="U294" s="25" t="str">
        <f t="shared" si="70"/>
        <v/>
      </c>
    </row>
    <row r="295" spans="2:21" ht="16.5" x14ac:dyDescent="0.3">
      <c r="B295" s="51"/>
      <c r="C295" s="51" t="str">
        <f>IF(B295="","",VLOOKUP(B295,LISTAS!$F$5:$G$1006,2,0))</f>
        <v/>
      </c>
      <c r="D295" s="52"/>
      <c r="E295" s="52"/>
      <c r="F295" s="52" t="str">
        <f t="shared" si="60"/>
        <v/>
      </c>
      <c r="G295" s="5"/>
      <c r="H295" s="48" t="str">
        <f t="shared" si="63"/>
        <v/>
      </c>
      <c r="I295" s="63" t="str">
        <f t="shared" si="64"/>
        <v/>
      </c>
      <c r="J295" s="63" t="str">
        <f t="shared" si="64"/>
        <v/>
      </c>
      <c r="K295" s="48" t="str">
        <f t="shared" si="61"/>
        <v/>
      </c>
      <c r="L295" s="67" t="str">
        <f t="shared" si="62"/>
        <v/>
      </c>
      <c r="M295" s="48" t="str">
        <f t="shared" si="65"/>
        <v/>
      </c>
      <c r="N295" s="49">
        <v>77</v>
      </c>
      <c r="O295" s="28"/>
      <c r="P295" s="47" t="str">
        <f t="shared" si="66"/>
        <v/>
      </c>
      <c r="Q295" s="24" t="str">
        <f t="shared" si="67"/>
        <v/>
      </c>
      <c r="R295" s="24" t="str">
        <f>IF($L295="","",VLOOKUP(Q295,LISTAS!$F$5:$G$1006,2,0))</f>
        <v/>
      </c>
      <c r="S295" s="36" t="str">
        <f t="shared" si="68"/>
        <v/>
      </c>
      <c r="T295" s="25" t="str">
        <f t="shared" si="69"/>
        <v/>
      </c>
      <c r="U295" s="25" t="str">
        <f t="shared" si="70"/>
        <v/>
      </c>
    </row>
    <row r="296" spans="2:21" ht="16.5" x14ac:dyDescent="0.3">
      <c r="B296" s="51"/>
      <c r="C296" s="51" t="str">
        <f>IF(B296="","",VLOOKUP(B296,LISTAS!$F$5:$G$1006,2,0))</f>
        <v/>
      </c>
      <c r="D296" s="52"/>
      <c r="E296" s="52"/>
      <c r="F296" s="52" t="str">
        <f t="shared" si="60"/>
        <v/>
      </c>
      <c r="G296" s="5"/>
      <c r="H296" s="48" t="str">
        <f t="shared" si="63"/>
        <v/>
      </c>
      <c r="I296" s="63" t="str">
        <f t="shared" si="64"/>
        <v/>
      </c>
      <c r="J296" s="63" t="str">
        <f t="shared" si="64"/>
        <v/>
      </c>
      <c r="K296" s="48" t="str">
        <f t="shared" si="61"/>
        <v/>
      </c>
      <c r="L296" s="67" t="str">
        <f t="shared" si="62"/>
        <v/>
      </c>
      <c r="M296" s="48" t="str">
        <f t="shared" si="65"/>
        <v/>
      </c>
      <c r="N296" s="49">
        <v>78</v>
      </c>
      <c r="O296" s="28"/>
      <c r="P296" s="47" t="str">
        <f t="shared" si="66"/>
        <v/>
      </c>
      <c r="Q296" s="24" t="str">
        <f t="shared" si="67"/>
        <v/>
      </c>
      <c r="R296" s="24" t="str">
        <f>IF($L296="","",VLOOKUP(Q296,LISTAS!$F$5:$G$1006,2,0))</f>
        <v/>
      </c>
      <c r="S296" s="36" t="str">
        <f t="shared" si="68"/>
        <v/>
      </c>
      <c r="T296" s="25" t="str">
        <f t="shared" si="69"/>
        <v/>
      </c>
      <c r="U296" s="25" t="str">
        <f t="shared" si="70"/>
        <v/>
      </c>
    </row>
    <row r="297" spans="2:21" ht="16.5" x14ac:dyDescent="0.3">
      <c r="B297" s="51"/>
      <c r="C297" s="51" t="str">
        <f>IF(B297="","",VLOOKUP(B297,LISTAS!$F$5:$G$1006,2,0))</f>
        <v/>
      </c>
      <c r="D297" s="52"/>
      <c r="E297" s="52"/>
      <c r="F297" s="52" t="str">
        <f t="shared" si="60"/>
        <v/>
      </c>
      <c r="G297" s="5"/>
      <c r="H297" s="48" t="str">
        <f t="shared" si="63"/>
        <v/>
      </c>
      <c r="I297" s="63" t="str">
        <f t="shared" si="64"/>
        <v/>
      </c>
      <c r="J297" s="63" t="str">
        <f t="shared" si="64"/>
        <v/>
      </c>
      <c r="K297" s="48" t="str">
        <f t="shared" si="61"/>
        <v/>
      </c>
      <c r="L297" s="67" t="str">
        <f t="shared" si="62"/>
        <v/>
      </c>
      <c r="M297" s="48" t="str">
        <f t="shared" si="65"/>
        <v/>
      </c>
      <c r="N297" s="49">
        <v>79</v>
      </c>
      <c r="O297" s="28"/>
      <c r="P297" s="47" t="str">
        <f t="shared" si="66"/>
        <v/>
      </c>
      <c r="Q297" s="24" t="str">
        <f t="shared" si="67"/>
        <v/>
      </c>
      <c r="R297" s="24" t="str">
        <f>IF($L297="","",VLOOKUP(Q297,LISTAS!$F$5:$G$1006,2,0))</f>
        <v/>
      </c>
      <c r="S297" s="36" t="str">
        <f t="shared" si="68"/>
        <v/>
      </c>
      <c r="T297" s="25" t="str">
        <f t="shared" si="69"/>
        <v/>
      </c>
      <c r="U297" s="25" t="str">
        <f t="shared" si="70"/>
        <v/>
      </c>
    </row>
    <row r="298" spans="2:21" ht="16.5" x14ac:dyDescent="0.3">
      <c r="B298" s="51"/>
      <c r="C298" s="51" t="str">
        <f>IF(B298="","",VLOOKUP(B298,LISTAS!$F$5:$G$1006,2,0))</f>
        <v/>
      </c>
      <c r="D298" s="52"/>
      <c r="E298" s="52"/>
      <c r="F298" s="52" t="str">
        <f t="shared" si="60"/>
        <v/>
      </c>
      <c r="G298" s="5"/>
      <c r="H298" s="48" t="str">
        <f t="shared" si="63"/>
        <v/>
      </c>
      <c r="I298" s="63" t="str">
        <f t="shared" si="64"/>
        <v/>
      </c>
      <c r="J298" s="63" t="str">
        <f t="shared" si="64"/>
        <v/>
      </c>
      <c r="K298" s="48" t="str">
        <f t="shared" si="61"/>
        <v/>
      </c>
      <c r="L298" s="67" t="str">
        <f t="shared" si="62"/>
        <v/>
      </c>
      <c r="M298" s="48" t="str">
        <f t="shared" si="65"/>
        <v/>
      </c>
      <c r="N298" s="49">
        <v>80</v>
      </c>
      <c r="O298" s="28"/>
      <c r="P298" s="47" t="str">
        <f t="shared" si="66"/>
        <v/>
      </c>
      <c r="Q298" s="24" t="str">
        <f t="shared" si="67"/>
        <v/>
      </c>
      <c r="R298" s="24" t="str">
        <f>IF($L298="","",VLOOKUP(Q298,LISTAS!$F$5:$G$1006,2,0))</f>
        <v/>
      </c>
      <c r="S298" s="36" t="str">
        <f t="shared" si="68"/>
        <v/>
      </c>
      <c r="T298" s="25" t="str">
        <f t="shared" si="69"/>
        <v/>
      </c>
      <c r="U298" s="25" t="str">
        <f t="shared" si="70"/>
        <v/>
      </c>
    </row>
    <row r="299" spans="2:21" ht="16.5" x14ac:dyDescent="0.3">
      <c r="B299" s="51"/>
      <c r="C299" s="51" t="str">
        <f>IF(B299="","",VLOOKUP(B299,LISTAS!$F$5:$G$1006,2,0))</f>
        <v/>
      </c>
      <c r="D299" s="52"/>
      <c r="E299" s="52"/>
      <c r="F299" s="52" t="str">
        <f t="shared" si="60"/>
        <v/>
      </c>
      <c r="G299" s="5"/>
      <c r="H299" s="48" t="str">
        <f t="shared" si="63"/>
        <v/>
      </c>
      <c r="I299" s="63" t="str">
        <f t="shared" si="64"/>
        <v/>
      </c>
      <c r="J299" s="63" t="str">
        <f t="shared" si="64"/>
        <v/>
      </c>
      <c r="K299" s="48" t="str">
        <f t="shared" si="61"/>
        <v/>
      </c>
      <c r="L299" s="67" t="str">
        <f t="shared" si="62"/>
        <v/>
      </c>
      <c r="M299" s="48" t="str">
        <f t="shared" si="65"/>
        <v/>
      </c>
      <c r="N299" s="49">
        <v>81</v>
      </c>
      <c r="O299" s="28"/>
      <c r="P299" s="47" t="str">
        <f t="shared" si="66"/>
        <v/>
      </c>
      <c r="Q299" s="24" t="str">
        <f t="shared" si="67"/>
        <v/>
      </c>
      <c r="R299" s="24" t="str">
        <f>IF($L299="","",VLOOKUP(Q299,LISTAS!$F$5:$G$1006,2,0))</f>
        <v/>
      </c>
      <c r="S299" s="36" t="str">
        <f t="shared" si="68"/>
        <v/>
      </c>
      <c r="T299" s="25" t="str">
        <f t="shared" si="69"/>
        <v/>
      </c>
      <c r="U299" s="25" t="str">
        <f t="shared" si="70"/>
        <v/>
      </c>
    </row>
    <row r="300" spans="2:21" ht="16.5" x14ac:dyDescent="0.3">
      <c r="B300" s="51"/>
      <c r="C300" s="51" t="str">
        <f>IF(B300="","",VLOOKUP(B300,LISTAS!$F$5:$G$1006,2,0))</f>
        <v/>
      </c>
      <c r="D300" s="52"/>
      <c r="E300" s="52"/>
      <c r="F300" s="52" t="str">
        <f t="shared" si="60"/>
        <v/>
      </c>
      <c r="G300" s="5"/>
      <c r="H300" s="48" t="str">
        <f t="shared" si="63"/>
        <v/>
      </c>
      <c r="I300" s="63" t="str">
        <f t="shared" si="64"/>
        <v/>
      </c>
      <c r="J300" s="63" t="str">
        <f t="shared" si="64"/>
        <v/>
      </c>
      <c r="K300" s="48" t="str">
        <f t="shared" si="61"/>
        <v/>
      </c>
      <c r="L300" s="67" t="str">
        <f t="shared" si="62"/>
        <v/>
      </c>
      <c r="M300" s="48" t="str">
        <f t="shared" si="65"/>
        <v/>
      </c>
      <c r="N300" s="49">
        <v>82</v>
      </c>
      <c r="O300" s="28"/>
      <c r="P300" s="47" t="str">
        <f t="shared" si="66"/>
        <v/>
      </c>
      <c r="Q300" s="24" t="str">
        <f t="shared" si="67"/>
        <v/>
      </c>
      <c r="R300" s="24" t="str">
        <f>IF($L300="","",VLOOKUP(Q300,LISTAS!$F$5:$G$1006,2,0))</f>
        <v/>
      </c>
      <c r="S300" s="36" t="str">
        <f t="shared" si="68"/>
        <v/>
      </c>
      <c r="T300" s="25" t="str">
        <f t="shared" si="69"/>
        <v/>
      </c>
      <c r="U300" s="25" t="str">
        <f t="shared" si="70"/>
        <v/>
      </c>
    </row>
    <row r="301" spans="2:21" ht="16.5" x14ac:dyDescent="0.3">
      <c r="B301" s="51"/>
      <c r="C301" s="51" t="str">
        <f>IF(B301="","",VLOOKUP(B301,LISTAS!$F$5:$G$1006,2,0))</f>
        <v/>
      </c>
      <c r="D301" s="52"/>
      <c r="E301" s="52"/>
      <c r="F301" s="52" t="str">
        <f t="shared" si="60"/>
        <v/>
      </c>
      <c r="G301" s="5"/>
      <c r="H301" s="48" t="str">
        <f t="shared" si="63"/>
        <v/>
      </c>
      <c r="I301" s="63" t="str">
        <f t="shared" si="64"/>
        <v/>
      </c>
      <c r="J301" s="63" t="str">
        <f t="shared" si="64"/>
        <v/>
      </c>
      <c r="K301" s="48" t="str">
        <f t="shared" si="61"/>
        <v/>
      </c>
      <c r="L301" s="67" t="str">
        <f t="shared" si="62"/>
        <v/>
      </c>
      <c r="M301" s="48" t="str">
        <f t="shared" si="65"/>
        <v/>
      </c>
      <c r="N301" s="49">
        <v>83</v>
      </c>
      <c r="O301" s="28"/>
      <c r="P301" s="47" t="str">
        <f t="shared" si="66"/>
        <v/>
      </c>
      <c r="Q301" s="24" t="str">
        <f t="shared" si="67"/>
        <v/>
      </c>
      <c r="R301" s="24" t="str">
        <f>IF($L301="","",VLOOKUP(Q301,LISTAS!$F$5:$G$1006,2,0))</f>
        <v/>
      </c>
      <c r="S301" s="36" t="str">
        <f t="shared" si="68"/>
        <v/>
      </c>
      <c r="T301" s="25" t="str">
        <f t="shared" si="69"/>
        <v/>
      </c>
      <c r="U301" s="25" t="str">
        <f t="shared" si="70"/>
        <v/>
      </c>
    </row>
    <row r="302" spans="2:21" ht="16.5" x14ac:dyDescent="0.3">
      <c r="B302" s="51"/>
      <c r="C302" s="51" t="str">
        <f>IF(B302="","",VLOOKUP(B302,LISTAS!$F$5:$G$1006,2,0))</f>
        <v/>
      </c>
      <c r="D302" s="52"/>
      <c r="E302" s="52"/>
      <c r="F302" s="52" t="str">
        <f t="shared" si="60"/>
        <v/>
      </c>
      <c r="G302" s="5"/>
      <c r="H302" s="48" t="str">
        <f t="shared" si="63"/>
        <v/>
      </c>
      <c r="I302" s="63" t="str">
        <f t="shared" si="64"/>
        <v/>
      </c>
      <c r="J302" s="63" t="str">
        <f t="shared" si="64"/>
        <v/>
      </c>
      <c r="K302" s="48" t="str">
        <f t="shared" si="61"/>
        <v/>
      </c>
      <c r="L302" s="67" t="str">
        <f t="shared" si="62"/>
        <v/>
      </c>
      <c r="M302" s="48" t="str">
        <f t="shared" si="65"/>
        <v/>
      </c>
      <c r="N302" s="49">
        <v>84</v>
      </c>
      <c r="O302" s="28"/>
      <c r="P302" s="47" t="str">
        <f t="shared" si="66"/>
        <v/>
      </c>
      <c r="Q302" s="24" t="str">
        <f t="shared" si="67"/>
        <v/>
      </c>
      <c r="R302" s="24" t="str">
        <f>IF($L302="","",VLOOKUP(Q302,LISTAS!$F$5:$G$1006,2,0))</f>
        <v/>
      </c>
      <c r="S302" s="36" t="str">
        <f t="shared" si="68"/>
        <v/>
      </c>
      <c r="T302" s="25" t="str">
        <f t="shared" si="69"/>
        <v/>
      </c>
      <c r="U302" s="25" t="str">
        <f t="shared" si="70"/>
        <v/>
      </c>
    </row>
    <row r="303" spans="2:21" ht="16.5" x14ac:dyDescent="0.3">
      <c r="B303" s="51"/>
      <c r="C303" s="51" t="str">
        <f>IF(B303="","",VLOOKUP(B303,LISTAS!$F$5:$G$1006,2,0))</f>
        <v/>
      </c>
      <c r="D303" s="52"/>
      <c r="E303" s="52"/>
      <c r="F303" s="52" t="str">
        <f t="shared" si="60"/>
        <v/>
      </c>
      <c r="G303" s="5"/>
      <c r="H303" s="48" t="str">
        <f t="shared" si="63"/>
        <v/>
      </c>
      <c r="I303" s="63" t="str">
        <f t="shared" si="64"/>
        <v/>
      </c>
      <c r="J303" s="63" t="str">
        <f t="shared" si="64"/>
        <v/>
      </c>
      <c r="K303" s="48" t="str">
        <f t="shared" si="61"/>
        <v/>
      </c>
      <c r="L303" s="67" t="str">
        <f t="shared" si="62"/>
        <v/>
      </c>
      <c r="M303" s="48" t="str">
        <f t="shared" si="65"/>
        <v/>
      </c>
      <c r="N303" s="49">
        <v>85</v>
      </c>
      <c r="O303" s="28"/>
      <c r="P303" s="47" t="str">
        <f t="shared" si="66"/>
        <v/>
      </c>
      <c r="Q303" s="24" t="str">
        <f t="shared" si="67"/>
        <v/>
      </c>
      <c r="R303" s="24" t="str">
        <f>IF($L303="","",VLOOKUP(Q303,LISTAS!$F$5:$G$1006,2,0))</f>
        <v/>
      </c>
      <c r="S303" s="36" t="str">
        <f t="shared" si="68"/>
        <v/>
      </c>
      <c r="T303" s="25" t="str">
        <f t="shared" si="69"/>
        <v/>
      </c>
      <c r="U303" s="25" t="str">
        <f t="shared" si="70"/>
        <v/>
      </c>
    </row>
    <row r="304" spans="2:21" ht="16.5" x14ac:dyDescent="0.3">
      <c r="B304" s="51"/>
      <c r="C304" s="51" t="str">
        <f>IF(B304="","",VLOOKUP(B304,LISTAS!$F$5:$G$1006,2,0))</f>
        <v/>
      </c>
      <c r="D304" s="52"/>
      <c r="E304" s="52"/>
      <c r="F304" s="52" t="str">
        <f t="shared" si="60"/>
        <v/>
      </c>
      <c r="G304" s="5"/>
      <c r="H304" s="48" t="str">
        <f t="shared" si="63"/>
        <v/>
      </c>
      <c r="I304" s="63" t="str">
        <f t="shared" si="64"/>
        <v/>
      </c>
      <c r="J304" s="63" t="str">
        <f t="shared" si="64"/>
        <v/>
      </c>
      <c r="K304" s="48" t="str">
        <f t="shared" si="61"/>
        <v/>
      </c>
      <c r="L304" s="67" t="str">
        <f t="shared" si="62"/>
        <v/>
      </c>
      <c r="M304" s="48" t="str">
        <f t="shared" si="65"/>
        <v/>
      </c>
      <c r="N304" s="49">
        <v>86</v>
      </c>
      <c r="O304" s="28"/>
      <c r="P304" s="47" t="str">
        <f t="shared" si="66"/>
        <v/>
      </c>
      <c r="Q304" s="24" t="str">
        <f t="shared" si="67"/>
        <v/>
      </c>
      <c r="R304" s="24" t="str">
        <f>IF($L304="","",VLOOKUP(Q304,LISTAS!$F$5:$G$1006,2,0))</f>
        <v/>
      </c>
      <c r="S304" s="36" t="str">
        <f t="shared" si="68"/>
        <v/>
      </c>
      <c r="T304" s="25" t="str">
        <f t="shared" si="69"/>
        <v/>
      </c>
      <c r="U304" s="25" t="str">
        <f t="shared" si="70"/>
        <v/>
      </c>
    </row>
    <row r="305" spans="2:21" ht="16.5" x14ac:dyDescent="0.3">
      <c r="B305" s="51"/>
      <c r="C305" s="51" t="str">
        <f>IF(B305="","",VLOOKUP(B305,LISTAS!$F$5:$G$1006,2,0))</f>
        <v/>
      </c>
      <c r="D305" s="52"/>
      <c r="E305" s="52"/>
      <c r="F305" s="52" t="str">
        <f t="shared" si="60"/>
        <v/>
      </c>
      <c r="G305" s="5"/>
      <c r="H305" s="48" t="str">
        <f t="shared" si="63"/>
        <v/>
      </c>
      <c r="I305" s="63" t="str">
        <f t="shared" si="64"/>
        <v/>
      </c>
      <c r="J305" s="63" t="str">
        <f t="shared" si="64"/>
        <v/>
      </c>
      <c r="K305" s="48" t="str">
        <f t="shared" si="61"/>
        <v/>
      </c>
      <c r="L305" s="67" t="str">
        <f t="shared" si="62"/>
        <v/>
      </c>
      <c r="M305" s="48" t="str">
        <f t="shared" si="65"/>
        <v/>
      </c>
      <c r="N305" s="49">
        <v>87</v>
      </c>
      <c r="O305" s="28"/>
      <c r="P305" s="47" t="str">
        <f t="shared" si="66"/>
        <v/>
      </c>
      <c r="Q305" s="24" t="str">
        <f t="shared" si="67"/>
        <v/>
      </c>
      <c r="R305" s="24" t="str">
        <f>IF($L305="","",VLOOKUP(Q305,LISTAS!$F$5:$G$1006,2,0))</f>
        <v/>
      </c>
      <c r="S305" s="36" t="str">
        <f t="shared" si="68"/>
        <v/>
      </c>
      <c r="T305" s="25" t="str">
        <f t="shared" si="69"/>
        <v/>
      </c>
      <c r="U305" s="25" t="str">
        <f t="shared" si="70"/>
        <v/>
      </c>
    </row>
    <row r="306" spans="2:21" ht="16.5" x14ac:dyDescent="0.3">
      <c r="B306" s="51"/>
      <c r="C306" s="51" t="str">
        <f>IF(B306="","",VLOOKUP(B306,LISTAS!$F$5:$G$1006,2,0))</f>
        <v/>
      </c>
      <c r="D306" s="52"/>
      <c r="E306" s="52"/>
      <c r="F306" s="52" t="str">
        <f t="shared" si="60"/>
        <v/>
      </c>
      <c r="G306" s="5"/>
      <c r="H306" s="48" t="str">
        <f t="shared" si="63"/>
        <v/>
      </c>
      <c r="I306" s="63" t="str">
        <f t="shared" si="64"/>
        <v/>
      </c>
      <c r="J306" s="63" t="str">
        <f t="shared" si="64"/>
        <v/>
      </c>
      <c r="K306" s="48" t="str">
        <f t="shared" si="61"/>
        <v/>
      </c>
      <c r="L306" s="67" t="str">
        <f t="shared" si="62"/>
        <v/>
      </c>
      <c r="M306" s="48" t="str">
        <f t="shared" si="65"/>
        <v/>
      </c>
      <c r="N306" s="49">
        <v>88</v>
      </c>
      <c r="O306" s="28"/>
      <c r="P306" s="47" t="str">
        <f t="shared" si="66"/>
        <v/>
      </c>
      <c r="Q306" s="24" t="str">
        <f t="shared" si="67"/>
        <v/>
      </c>
      <c r="R306" s="24" t="str">
        <f>IF($L306="","",VLOOKUP(Q306,LISTAS!$F$5:$G$1006,2,0))</f>
        <v/>
      </c>
      <c r="S306" s="36" t="str">
        <f t="shared" si="68"/>
        <v/>
      </c>
      <c r="T306" s="25" t="str">
        <f t="shared" si="69"/>
        <v/>
      </c>
      <c r="U306" s="25" t="str">
        <f t="shared" si="70"/>
        <v/>
      </c>
    </row>
    <row r="307" spans="2:21" ht="16.5" x14ac:dyDescent="0.3">
      <c r="B307" s="51"/>
      <c r="C307" s="51" t="str">
        <f>IF(B307="","",VLOOKUP(B307,LISTAS!$F$5:$G$1006,2,0))</f>
        <v/>
      </c>
      <c r="D307" s="52"/>
      <c r="E307" s="52"/>
      <c r="F307" s="52" t="str">
        <f t="shared" si="60"/>
        <v/>
      </c>
      <c r="G307" s="5"/>
      <c r="H307" s="48" t="str">
        <f t="shared" si="63"/>
        <v/>
      </c>
      <c r="I307" s="63" t="str">
        <f t="shared" si="64"/>
        <v/>
      </c>
      <c r="J307" s="63" t="str">
        <f t="shared" si="64"/>
        <v/>
      </c>
      <c r="K307" s="48" t="str">
        <f t="shared" si="61"/>
        <v/>
      </c>
      <c r="L307" s="67" t="str">
        <f t="shared" si="62"/>
        <v/>
      </c>
      <c r="M307" s="48" t="str">
        <f t="shared" si="65"/>
        <v/>
      </c>
      <c r="N307" s="49">
        <v>89</v>
      </c>
      <c r="O307" s="28"/>
      <c r="P307" s="47" t="str">
        <f t="shared" si="66"/>
        <v/>
      </c>
      <c r="Q307" s="24" t="str">
        <f t="shared" si="67"/>
        <v/>
      </c>
      <c r="R307" s="24" t="str">
        <f>IF($L307="","",VLOOKUP(Q307,LISTAS!$F$5:$G$1006,2,0))</f>
        <v/>
      </c>
      <c r="S307" s="36" t="str">
        <f t="shared" si="68"/>
        <v/>
      </c>
      <c r="T307" s="25" t="str">
        <f t="shared" si="69"/>
        <v/>
      </c>
      <c r="U307" s="25" t="str">
        <f t="shared" si="70"/>
        <v/>
      </c>
    </row>
    <row r="308" spans="2:21" ht="16.5" x14ac:dyDescent="0.3">
      <c r="B308" s="51"/>
      <c r="C308" s="51" t="str">
        <f>IF(B308="","",VLOOKUP(B308,LISTAS!$F$5:$G$1006,2,0))</f>
        <v/>
      </c>
      <c r="D308" s="52"/>
      <c r="E308" s="52"/>
      <c r="F308" s="52" t="str">
        <f t="shared" si="60"/>
        <v/>
      </c>
      <c r="G308" s="5"/>
      <c r="H308" s="48" t="str">
        <f t="shared" si="63"/>
        <v/>
      </c>
      <c r="I308" s="63" t="str">
        <f t="shared" si="64"/>
        <v/>
      </c>
      <c r="J308" s="63" t="str">
        <f t="shared" si="64"/>
        <v/>
      </c>
      <c r="K308" s="48" t="str">
        <f t="shared" si="61"/>
        <v/>
      </c>
      <c r="L308" s="67" t="str">
        <f t="shared" si="62"/>
        <v/>
      </c>
      <c r="M308" s="48" t="str">
        <f t="shared" si="65"/>
        <v/>
      </c>
      <c r="N308" s="49">
        <v>90</v>
      </c>
      <c r="O308" s="28"/>
      <c r="P308" s="47" t="str">
        <f t="shared" si="66"/>
        <v/>
      </c>
      <c r="Q308" s="24" t="str">
        <f t="shared" si="67"/>
        <v/>
      </c>
      <c r="R308" s="24" t="str">
        <f>IF($L308="","",VLOOKUP(Q308,LISTAS!$F$5:$G$1006,2,0))</f>
        <v/>
      </c>
      <c r="S308" s="36" t="str">
        <f t="shared" si="68"/>
        <v/>
      </c>
      <c r="T308" s="25" t="str">
        <f t="shared" si="69"/>
        <v/>
      </c>
      <c r="U308" s="25" t="str">
        <f t="shared" si="70"/>
        <v/>
      </c>
    </row>
    <row r="309" spans="2:21" ht="16.5" x14ac:dyDescent="0.3">
      <c r="B309" s="51"/>
      <c r="C309" s="51" t="str">
        <f>IF(B309="","",VLOOKUP(B309,LISTAS!$F$5:$G$1006,2,0))</f>
        <v/>
      </c>
      <c r="D309" s="52"/>
      <c r="E309" s="52"/>
      <c r="F309" s="52" t="str">
        <f t="shared" si="60"/>
        <v/>
      </c>
      <c r="G309" s="5"/>
      <c r="H309" s="48" t="str">
        <f t="shared" si="63"/>
        <v/>
      </c>
      <c r="I309" s="63" t="str">
        <f t="shared" si="64"/>
        <v/>
      </c>
      <c r="J309" s="63" t="str">
        <f t="shared" si="64"/>
        <v/>
      </c>
      <c r="K309" s="48" t="str">
        <f t="shared" si="61"/>
        <v/>
      </c>
      <c r="L309" s="67" t="str">
        <f t="shared" si="62"/>
        <v/>
      </c>
      <c r="M309" s="48" t="str">
        <f t="shared" si="65"/>
        <v/>
      </c>
      <c r="N309" s="49">
        <v>91</v>
      </c>
      <c r="O309" s="28"/>
      <c r="P309" s="47" t="str">
        <f t="shared" si="66"/>
        <v/>
      </c>
      <c r="Q309" s="24" t="str">
        <f t="shared" si="67"/>
        <v/>
      </c>
      <c r="R309" s="24" t="str">
        <f>IF($L309="","",VLOOKUP(Q309,LISTAS!$F$5:$G$1006,2,0))</f>
        <v/>
      </c>
      <c r="S309" s="36" t="str">
        <f t="shared" si="68"/>
        <v/>
      </c>
      <c r="T309" s="25" t="str">
        <f t="shared" si="69"/>
        <v/>
      </c>
      <c r="U309" s="25" t="str">
        <f t="shared" si="70"/>
        <v/>
      </c>
    </row>
    <row r="310" spans="2:21" ht="16.5" x14ac:dyDescent="0.3">
      <c r="B310" s="51"/>
      <c r="C310" s="51" t="str">
        <f>IF(B310="","",VLOOKUP(B310,LISTAS!$F$5:$G$1006,2,0))</f>
        <v/>
      </c>
      <c r="D310" s="52"/>
      <c r="E310" s="52"/>
      <c r="F310" s="52" t="str">
        <f t="shared" si="60"/>
        <v/>
      </c>
      <c r="G310" s="5"/>
      <c r="H310" s="48" t="str">
        <f t="shared" si="63"/>
        <v/>
      </c>
      <c r="I310" s="63" t="str">
        <f t="shared" si="64"/>
        <v/>
      </c>
      <c r="J310" s="63" t="str">
        <f t="shared" si="64"/>
        <v/>
      </c>
      <c r="K310" s="48" t="str">
        <f t="shared" si="61"/>
        <v/>
      </c>
      <c r="L310" s="67" t="str">
        <f t="shared" si="62"/>
        <v/>
      </c>
      <c r="M310" s="48" t="str">
        <f t="shared" si="65"/>
        <v/>
      </c>
      <c r="N310" s="49">
        <v>92</v>
      </c>
      <c r="O310" s="28"/>
      <c r="P310" s="47" t="str">
        <f t="shared" si="66"/>
        <v/>
      </c>
      <c r="Q310" s="24" t="str">
        <f t="shared" si="67"/>
        <v/>
      </c>
      <c r="R310" s="24" t="str">
        <f>IF($L310="","",VLOOKUP(Q310,LISTAS!$F$5:$G$1006,2,0))</f>
        <v/>
      </c>
      <c r="S310" s="36" t="str">
        <f t="shared" si="68"/>
        <v/>
      </c>
      <c r="T310" s="25" t="str">
        <f t="shared" si="69"/>
        <v/>
      </c>
      <c r="U310" s="25" t="str">
        <f t="shared" si="70"/>
        <v/>
      </c>
    </row>
    <row r="311" spans="2:21" ht="16.5" x14ac:dyDescent="0.3">
      <c r="B311" s="51"/>
      <c r="C311" s="51" t="str">
        <f>IF(B311="","",VLOOKUP(B311,LISTAS!$F$5:$G$1006,2,0))</f>
        <v/>
      </c>
      <c r="D311" s="52"/>
      <c r="E311" s="52"/>
      <c r="F311" s="52" t="str">
        <f t="shared" si="60"/>
        <v/>
      </c>
      <c r="G311" s="5"/>
      <c r="H311" s="48" t="str">
        <f t="shared" si="63"/>
        <v/>
      </c>
      <c r="I311" s="63" t="str">
        <f t="shared" si="64"/>
        <v/>
      </c>
      <c r="J311" s="63" t="str">
        <f t="shared" si="64"/>
        <v/>
      </c>
      <c r="K311" s="48" t="str">
        <f t="shared" si="61"/>
        <v/>
      </c>
      <c r="L311" s="67" t="str">
        <f t="shared" si="62"/>
        <v/>
      </c>
      <c r="M311" s="48" t="str">
        <f t="shared" si="65"/>
        <v/>
      </c>
      <c r="N311" s="49">
        <v>93</v>
      </c>
      <c r="O311" s="28"/>
      <c r="P311" s="47" t="str">
        <f t="shared" si="66"/>
        <v/>
      </c>
      <c r="Q311" s="24" t="str">
        <f t="shared" si="67"/>
        <v/>
      </c>
      <c r="R311" s="24" t="str">
        <f>IF($L311="","",VLOOKUP(Q311,LISTAS!$F$5:$G$1006,2,0))</f>
        <v/>
      </c>
      <c r="S311" s="36" t="str">
        <f t="shared" si="68"/>
        <v/>
      </c>
      <c r="T311" s="25" t="str">
        <f t="shared" si="69"/>
        <v/>
      </c>
      <c r="U311" s="25" t="str">
        <f t="shared" si="70"/>
        <v/>
      </c>
    </row>
    <row r="312" spans="2:21" ht="16.5" x14ac:dyDescent="0.3">
      <c r="B312" s="51"/>
      <c r="C312" s="51" t="str">
        <f>IF(B312="","",VLOOKUP(B312,LISTAS!$F$5:$G$1006,2,0))</f>
        <v/>
      </c>
      <c r="D312" s="52"/>
      <c r="E312" s="52"/>
      <c r="F312" s="52" t="str">
        <f t="shared" si="60"/>
        <v/>
      </c>
      <c r="G312" s="5"/>
      <c r="H312" s="48" t="str">
        <f t="shared" si="63"/>
        <v/>
      </c>
      <c r="I312" s="63" t="str">
        <f t="shared" si="64"/>
        <v/>
      </c>
      <c r="J312" s="63" t="str">
        <f t="shared" si="64"/>
        <v/>
      </c>
      <c r="K312" s="48" t="str">
        <f t="shared" si="61"/>
        <v/>
      </c>
      <c r="L312" s="67" t="str">
        <f t="shared" si="62"/>
        <v/>
      </c>
      <c r="M312" s="48" t="str">
        <f t="shared" si="65"/>
        <v/>
      </c>
      <c r="N312" s="49">
        <v>94</v>
      </c>
      <c r="O312" s="28"/>
      <c r="P312" s="47" t="str">
        <f t="shared" si="66"/>
        <v/>
      </c>
      <c r="Q312" s="24" t="str">
        <f t="shared" si="67"/>
        <v/>
      </c>
      <c r="R312" s="24" t="str">
        <f>IF($L312="","",VLOOKUP(Q312,LISTAS!$F$5:$G$1006,2,0))</f>
        <v/>
      </c>
      <c r="S312" s="36" t="str">
        <f t="shared" si="68"/>
        <v/>
      </c>
      <c r="T312" s="25" t="str">
        <f t="shared" si="69"/>
        <v/>
      </c>
      <c r="U312" s="25" t="str">
        <f t="shared" si="70"/>
        <v/>
      </c>
    </row>
    <row r="313" spans="2:21" ht="16.5" x14ac:dyDescent="0.3">
      <c r="B313" s="51"/>
      <c r="C313" s="51" t="str">
        <f>IF(B313="","",VLOOKUP(B313,LISTAS!$F$5:$G$1006,2,0))</f>
        <v/>
      </c>
      <c r="D313" s="52"/>
      <c r="E313" s="52"/>
      <c r="F313" s="52" t="str">
        <f t="shared" si="60"/>
        <v/>
      </c>
      <c r="G313" s="5"/>
      <c r="H313" s="48" t="str">
        <f t="shared" si="63"/>
        <v/>
      </c>
      <c r="I313" s="63" t="str">
        <f t="shared" si="64"/>
        <v/>
      </c>
      <c r="J313" s="63" t="str">
        <f t="shared" si="64"/>
        <v/>
      </c>
      <c r="K313" s="48" t="str">
        <f t="shared" si="61"/>
        <v/>
      </c>
      <c r="L313" s="67" t="str">
        <f t="shared" si="62"/>
        <v/>
      </c>
      <c r="M313" s="48" t="str">
        <f t="shared" si="65"/>
        <v/>
      </c>
      <c r="N313" s="49">
        <v>95</v>
      </c>
      <c r="O313" s="28"/>
      <c r="P313" s="47" t="str">
        <f t="shared" si="66"/>
        <v/>
      </c>
      <c r="Q313" s="24" t="str">
        <f t="shared" si="67"/>
        <v/>
      </c>
      <c r="R313" s="24" t="str">
        <f>IF($L313="","",VLOOKUP(Q313,LISTAS!$F$5:$G$1006,2,0))</f>
        <v/>
      </c>
      <c r="S313" s="36" t="str">
        <f t="shared" si="68"/>
        <v/>
      </c>
      <c r="T313" s="25" t="str">
        <f t="shared" si="69"/>
        <v/>
      </c>
      <c r="U313" s="25" t="str">
        <f t="shared" si="70"/>
        <v/>
      </c>
    </row>
    <row r="314" spans="2:21" ht="16.5" x14ac:dyDescent="0.3">
      <c r="B314" s="51"/>
      <c r="C314" s="51" t="str">
        <f>IF(B314="","",VLOOKUP(B314,LISTAS!$F$5:$G$1006,2,0))</f>
        <v/>
      </c>
      <c r="D314" s="52"/>
      <c r="E314" s="52"/>
      <c r="F314" s="52" t="str">
        <f t="shared" si="60"/>
        <v/>
      </c>
      <c r="G314" s="5"/>
      <c r="H314" s="48" t="str">
        <f t="shared" si="63"/>
        <v/>
      </c>
      <c r="I314" s="63" t="str">
        <f t="shared" si="64"/>
        <v/>
      </c>
      <c r="J314" s="63" t="str">
        <f t="shared" si="64"/>
        <v/>
      </c>
      <c r="K314" s="48" t="str">
        <f t="shared" si="61"/>
        <v/>
      </c>
      <c r="L314" s="67" t="str">
        <f t="shared" si="62"/>
        <v/>
      </c>
      <c r="M314" s="48" t="str">
        <f t="shared" si="65"/>
        <v/>
      </c>
      <c r="N314" s="49">
        <v>96</v>
      </c>
      <c r="O314" s="28"/>
      <c r="P314" s="47" t="str">
        <f t="shared" si="66"/>
        <v/>
      </c>
      <c r="Q314" s="24" t="str">
        <f t="shared" si="67"/>
        <v/>
      </c>
      <c r="R314" s="24" t="str">
        <f>IF($L314="","",VLOOKUP(Q314,LISTAS!$F$5:$G$1006,2,0))</f>
        <v/>
      </c>
      <c r="S314" s="36" t="str">
        <f t="shared" si="68"/>
        <v/>
      </c>
      <c r="T314" s="25" t="str">
        <f t="shared" si="69"/>
        <v/>
      </c>
      <c r="U314" s="25" t="str">
        <f t="shared" si="70"/>
        <v/>
      </c>
    </row>
    <row r="315" spans="2:21" ht="16.5" x14ac:dyDescent="0.3">
      <c r="B315" s="51"/>
      <c r="C315" s="51" t="str">
        <f>IF(B315="","",VLOOKUP(B315,LISTAS!$F$5:$G$1006,2,0))</f>
        <v/>
      </c>
      <c r="D315" s="52"/>
      <c r="E315" s="52"/>
      <c r="F315" s="52" t="str">
        <f t="shared" si="60"/>
        <v/>
      </c>
      <c r="G315" s="5"/>
      <c r="H315" s="48" t="str">
        <f t="shared" si="63"/>
        <v/>
      </c>
      <c r="I315" s="63" t="str">
        <f t="shared" si="64"/>
        <v/>
      </c>
      <c r="J315" s="63" t="str">
        <f t="shared" si="64"/>
        <v/>
      </c>
      <c r="K315" s="48" t="str">
        <f t="shared" si="61"/>
        <v/>
      </c>
      <c r="L315" s="67" t="str">
        <f t="shared" si="62"/>
        <v/>
      </c>
      <c r="M315" s="48" t="str">
        <f t="shared" si="65"/>
        <v/>
      </c>
      <c r="N315" s="49">
        <v>97</v>
      </c>
      <c r="O315" s="28"/>
      <c r="P315" s="47" t="str">
        <f t="shared" si="66"/>
        <v/>
      </c>
      <c r="Q315" s="24" t="str">
        <f t="shared" si="67"/>
        <v/>
      </c>
      <c r="R315" s="24" t="str">
        <f>IF($L315="","",VLOOKUP(Q315,LISTAS!$F$5:$G$1006,2,0))</f>
        <v/>
      </c>
      <c r="S315" s="36" t="str">
        <f t="shared" si="68"/>
        <v/>
      </c>
      <c r="T315" s="25" t="str">
        <f t="shared" si="69"/>
        <v/>
      </c>
      <c r="U315" s="25" t="str">
        <f t="shared" si="70"/>
        <v/>
      </c>
    </row>
    <row r="316" spans="2:21" ht="16.5" x14ac:dyDescent="0.3">
      <c r="B316" s="51"/>
      <c r="C316" s="51" t="str">
        <f>IF(B316="","",VLOOKUP(B316,LISTAS!$F$5:$G$1006,2,0))</f>
        <v/>
      </c>
      <c r="D316" s="52"/>
      <c r="E316" s="52"/>
      <c r="F316" s="52" t="str">
        <f t="shared" si="60"/>
        <v/>
      </c>
      <c r="G316" s="5"/>
      <c r="H316" s="48" t="str">
        <f t="shared" si="63"/>
        <v/>
      </c>
      <c r="I316" s="63" t="str">
        <f t="shared" si="64"/>
        <v/>
      </c>
      <c r="J316" s="63" t="str">
        <f t="shared" si="64"/>
        <v/>
      </c>
      <c r="K316" s="48" t="str">
        <f t="shared" si="61"/>
        <v/>
      </c>
      <c r="L316" s="67" t="str">
        <f t="shared" si="62"/>
        <v/>
      </c>
      <c r="M316" s="48" t="str">
        <f t="shared" si="65"/>
        <v/>
      </c>
      <c r="N316" s="49">
        <v>98</v>
      </c>
      <c r="O316" s="28"/>
      <c r="P316" s="47" t="str">
        <f t="shared" si="66"/>
        <v/>
      </c>
      <c r="Q316" s="24" t="str">
        <f t="shared" si="67"/>
        <v/>
      </c>
      <c r="R316" s="24" t="str">
        <f>IF($L316="","",VLOOKUP(Q316,LISTAS!$F$5:$G$1006,2,0))</f>
        <v/>
      </c>
      <c r="S316" s="36" t="str">
        <f t="shared" si="68"/>
        <v/>
      </c>
      <c r="T316" s="25" t="str">
        <f t="shared" si="69"/>
        <v/>
      </c>
      <c r="U316" s="25" t="str">
        <f t="shared" si="70"/>
        <v/>
      </c>
    </row>
    <row r="317" spans="2:21" ht="16.5" x14ac:dyDescent="0.3">
      <c r="B317" s="51"/>
      <c r="C317" s="51" t="str">
        <f>IF(B317="","",VLOOKUP(B317,LISTAS!$F$5:$G$1006,2,0))</f>
        <v/>
      </c>
      <c r="D317" s="52"/>
      <c r="E317" s="52"/>
      <c r="F317" s="52" t="str">
        <f t="shared" si="60"/>
        <v/>
      </c>
      <c r="G317" s="5"/>
      <c r="H317" s="48" t="str">
        <f t="shared" si="63"/>
        <v/>
      </c>
      <c r="I317" s="63" t="str">
        <f t="shared" si="64"/>
        <v/>
      </c>
      <c r="J317" s="63" t="str">
        <f t="shared" si="64"/>
        <v/>
      </c>
      <c r="K317" s="48" t="str">
        <f t="shared" si="61"/>
        <v/>
      </c>
      <c r="L317" s="67" t="str">
        <f t="shared" si="62"/>
        <v/>
      </c>
      <c r="M317" s="48" t="str">
        <f t="shared" si="65"/>
        <v/>
      </c>
      <c r="N317" s="49">
        <v>99</v>
      </c>
      <c r="O317" s="28"/>
      <c r="P317" s="47" t="str">
        <f t="shared" si="66"/>
        <v/>
      </c>
      <c r="Q317" s="24" t="str">
        <f t="shared" si="67"/>
        <v/>
      </c>
      <c r="R317" s="24" t="str">
        <f>IF($L317="","",VLOOKUP(Q317,LISTAS!$F$5:$G$1006,2,0))</f>
        <v/>
      </c>
      <c r="S317" s="36" t="str">
        <f t="shared" si="68"/>
        <v/>
      </c>
      <c r="T317" s="25" t="str">
        <f t="shared" si="69"/>
        <v/>
      </c>
      <c r="U317" s="25" t="str">
        <f t="shared" si="70"/>
        <v/>
      </c>
    </row>
    <row r="318" spans="2:21" ht="16.5" x14ac:dyDescent="0.3">
      <c r="B318" s="51"/>
      <c r="C318" s="51" t="str">
        <f>IF(B318="","",VLOOKUP(B318,LISTAS!$F$5:$G$1006,2,0))</f>
        <v/>
      </c>
      <c r="D318" s="52"/>
      <c r="E318" s="52"/>
      <c r="F318" s="52" t="str">
        <f t="shared" si="60"/>
        <v/>
      </c>
      <c r="G318" s="5"/>
      <c r="H318" s="48" t="str">
        <f t="shared" si="63"/>
        <v/>
      </c>
      <c r="I318" s="63" t="str">
        <f t="shared" si="64"/>
        <v/>
      </c>
      <c r="J318" s="63" t="str">
        <f t="shared" si="64"/>
        <v/>
      </c>
      <c r="K318" s="48" t="str">
        <f t="shared" si="61"/>
        <v/>
      </c>
      <c r="L318" s="67" t="str">
        <f t="shared" si="62"/>
        <v/>
      </c>
      <c r="M318" s="48" t="str">
        <f t="shared" si="65"/>
        <v/>
      </c>
      <c r="N318" s="49">
        <v>100</v>
      </c>
      <c r="O318" s="28"/>
      <c r="P318" s="47" t="str">
        <f t="shared" si="66"/>
        <v/>
      </c>
      <c r="Q318" s="24" t="str">
        <f t="shared" si="67"/>
        <v/>
      </c>
      <c r="R318" s="24" t="str">
        <f>IF($L318="","",VLOOKUP(Q318,LISTAS!$F$5:$G$1006,2,0))</f>
        <v/>
      </c>
      <c r="S318" s="36" t="str">
        <f t="shared" si="68"/>
        <v/>
      </c>
      <c r="T318" s="25" t="str">
        <f t="shared" si="69"/>
        <v/>
      </c>
      <c r="U318" s="25" t="str">
        <f t="shared" si="70"/>
        <v/>
      </c>
    </row>
    <row r="319" spans="2:21" x14ac:dyDescent="0.25">
      <c r="L319" s="70"/>
      <c r="M319" s="68"/>
    </row>
    <row r="320" spans="2:21" x14ac:dyDescent="0.25">
      <c r="L320" s="70"/>
      <c r="M320" s="68"/>
    </row>
    <row r="321" spans="1:21" ht="32.25" customHeight="1" x14ac:dyDescent="0.25">
      <c r="A321" s="2"/>
      <c r="B321" s="146" t="s">
        <v>41</v>
      </c>
      <c r="C321" s="147"/>
      <c r="D321" s="147"/>
      <c r="E321" s="147"/>
      <c r="F321" s="147"/>
      <c r="G321" s="147"/>
      <c r="H321" s="147"/>
      <c r="I321" s="147"/>
      <c r="J321" s="147"/>
      <c r="K321" s="147"/>
      <c r="L321" s="147"/>
      <c r="M321" s="147"/>
      <c r="N321" s="147"/>
      <c r="O321" s="147"/>
      <c r="P321" s="147"/>
      <c r="Q321" s="147"/>
      <c r="R321" s="147"/>
      <c r="S321" s="147"/>
      <c r="T321" s="147"/>
      <c r="U321" s="148"/>
    </row>
    <row r="322" spans="1:21" ht="20.25" customHeight="1" x14ac:dyDescent="0.25">
      <c r="A322" s="2"/>
      <c r="B322" s="158" t="s">
        <v>31</v>
      </c>
      <c r="C322" s="159"/>
      <c r="D322" s="159"/>
      <c r="E322" s="159"/>
      <c r="F322" s="160"/>
      <c r="H322" s="11"/>
      <c r="I322" s="61"/>
      <c r="J322" s="61"/>
      <c r="K322" s="12"/>
      <c r="L322" s="65"/>
      <c r="M322" s="12"/>
      <c r="N322" s="12"/>
      <c r="O322" s="14"/>
      <c r="P322" s="152" t="s">
        <v>14</v>
      </c>
      <c r="Q322" s="153"/>
      <c r="R322" s="153"/>
      <c r="S322" s="153"/>
      <c r="T322" s="153"/>
      <c r="U322" s="154"/>
    </row>
    <row r="323" spans="1:21" s="15" customFormat="1" ht="28.5" customHeight="1" x14ac:dyDescent="0.25">
      <c r="B323" s="50" t="s">
        <v>15</v>
      </c>
      <c r="C323" s="50" t="s">
        <v>1</v>
      </c>
      <c r="D323" s="50" t="s">
        <v>26</v>
      </c>
      <c r="E323" s="50" t="s">
        <v>27</v>
      </c>
      <c r="F323" s="50" t="s">
        <v>3</v>
      </c>
      <c r="G323" s="17"/>
      <c r="H323" s="18"/>
      <c r="I323" s="62"/>
      <c r="J323" s="62"/>
      <c r="K323" s="19"/>
      <c r="L323" s="66"/>
      <c r="M323" s="19"/>
      <c r="N323" s="19"/>
      <c r="O323" s="18"/>
      <c r="P323" s="21" t="s">
        <v>4</v>
      </c>
      <c r="Q323" s="29" t="s">
        <v>15</v>
      </c>
      <c r="R323" s="29" t="s">
        <v>1</v>
      </c>
      <c r="S323" s="29" t="s">
        <v>3</v>
      </c>
      <c r="T323" s="21" t="s">
        <v>16</v>
      </c>
      <c r="U323" s="21" t="s">
        <v>17</v>
      </c>
    </row>
    <row r="324" spans="1:21" s="5" customFormat="1" ht="18.75" customHeight="1" x14ac:dyDescent="0.25">
      <c r="B324" s="51"/>
      <c r="C324" s="51" t="str">
        <f>IF(B324="","",VLOOKUP(B324,LISTAS!$F$5:$G$1006,2,0))</f>
        <v/>
      </c>
      <c r="D324" s="52"/>
      <c r="E324" s="52"/>
      <c r="F324" s="52" t="str">
        <f t="shared" ref="F324:F387" si="71">IF(D324="",IF(E324="","",SUM(D324:E324)),SUM(D324:E324))</f>
        <v/>
      </c>
      <c r="H324" s="48" t="str">
        <f>IF(F324="","",F324+(ROW(F324)/1000))</f>
        <v/>
      </c>
      <c r="I324" s="63" t="str">
        <f>IF($L324="","",IF(B324="","",B324))</f>
        <v/>
      </c>
      <c r="J324" s="63" t="str">
        <f>IF($L324="","",IF(C324="","",C324))</f>
        <v/>
      </c>
      <c r="K324" s="48" t="str">
        <f t="shared" ref="K324:K387" si="72">IF($L324="","",F324)</f>
        <v/>
      </c>
      <c r="L324" s="67" t="str">
        <f t="shared" ref="L324:L387" si="73">H324</f>
        <v/>
      </c>
      <c r="M324" s="48" t="str">
        <f>IF(L324="","",LARGE($L$324:$L$423,N324))</f>
        <v/>
      </c>
      <c r="N324" s="49">
        <v>1</v>
      </c>
      <c r="O324" s="23"/>
      <c r="P324" s="47" t="str">
        <f>IF(S324&lt;&gt;"",_xlfn.RANK.EQ(S324,$S$324:$S$423,0),"")</f>
        <v/>
      </c>
      <c r="Q324" s="24" t="str">
        <f>IF($L324="","",VLOOKUP(M324,$H$324:$K$423,2,0))</f>
        <v/>
      </c>
      <c r="R324" s="24" t="str">
        <f>IF($L324="","",VLOOKUP(Q324,LISTAS!$F$5:$G$1006,2,0))</f>
        <v/>
      </c>
      <c r="S324" s="36" t="str">
        <f>IF($L324="","",VLOOKUP(M324,$H$324:$K$423,4,0))</f>
        <v/>
      </c>
      <c r="T324" s="25" t="str">
        <f>IF($P324="","",IF(S324=$U$5,"",IF($P324=1,400,IF($P324=2,340,IF($P324=3,300,IF($P324=4,280,IF($P324=5,270,IF($P324=6,260,IF($P324=7,250,IF($P324=8,240,IF($P324=9,200,IF($P324=10,200,IF($P324=11,200,IF($P324=12,200,IF($P324=13,200,IF($P324=14,200,IF($P324=15,200,IF($P324=16,200,IF($P324&gt;16,"","")))))))))))))))))))</f>
        <v/>
      </c>
      <c r="U324" s="25" t="str">
        <f>IF(P324="","",IF($S$5="NÃO","",IF(S324=$U$5,"",IF(P324=1,400,IF(P324=2,340,IF(P324=3,300,IF(P324=4,280,IF(P324=5,270,IF(P324=6,260,IF(P324=7,250,IF(P324=8,240,IF(P324=9,200,IF(P324=10,200,IF(P324=11,200,IF(P324=12,200,IF(P324=13,200,IF(P324=14,200,IF(P324=15,200,IF(P324=16,200,IF(P324&gt;16,"",""))))))))))))))))))))</f>
        <v/>
      </c>
    </row>
    <row r="325" spans="1:21" s="5" customFormat="1" ht="18.75" customHeight="1" x14ac:dyDescent="0.25">
      <c r="B325" s="51"/>
      <c r="C325" s="51" t="str">
        <f>IF(B325="","",VLOOKUP(B325,LISTAS!$F$5:$G$1006,2,0))</f>
        <v/>
      </c>
      <c r="D325" s="52"/>
      <c r="E325" s="52"/>
      <c r="F325" s="52" t="str">
        <f t="shared" si="71"/>
        <v/>
      </c>
      <c r="H325" s="48" t="str">
        <f t="shared" ref="H325:H388" si="74">IF(F325="","",F325+(ROW(F325)/1000))</f>
        <v/>
      </c>
      <c r="I325" s="63" t="str">
        <f t="shared" ref="I325:J388" si="75">IF($L325="","",IF(B325="","",B325))</f>
        <v/>
      </c>
      <c r="J325" s="63" t="str">
        <f t="shared" si="75"/>
        <v/>
      </c>
      <c r="K325" s="48" t="str">
        <f t="shared" si="72"/>
        <v/>
      </c>
      <c r="L325" s="67" t="str">
        <f t="shared" si="73"/>
        <v/>
      </c>
      <c r="M325" s="48" t="str">
        <f t="shared" ref="M325:M388" si="76">IF(L325="","",LARGE($L$324:$L$423,N325))</f>
        <v/>
      </c>
      <c r="N325" s="49">
        <v>2</v>
      </c>
      <c r="O325" s="27"/>
      <c r="P325" s="47" t="str">
        <f t="shared" ref="P325:P388" si="77">IF(S325&lt;&gt;"",_xlfn.RANK.EQ(S325,$S$324:$S$423,0),"")</f>
        <v/>
      </c>
      <c r="Q325" s="24" t="str">
        <f t="shared" ref="Q325:Q388" si="78">IF($L325="","",VLOOKUP(M325,$H$324:$K$423,2,0))</f>
        <v/>
      </c>
      <c r="R325" s="24" t="str">
        <f>IF($L325="","",VLOOKUP(Q325,LISTAS!$F$5:$G$1006,2,0))</f>
        <v/>
      </c>
      <c r="S325" s="36" t="str">
        <f t="shared" ref="S325:S388" si="79">IF($L325="","",VLOOKUP(M325,$H$324:$K$423,4,0))</f>
        <v/>
      </c>
      <c r="T325" s="25" t="str">
        <f t="shared" ref="T325:T388" si="80">IF($P325="","",IF(S325=$U$5,"",IF($P325=1,400,IF($P325=2,340,IF($P325=3,300,IF($P325=4,280,IF($P325=5,270,IF($P325=6,260,IF($P325=7,250,IF($P325=8,240,IF($P325=9,200,IF($P325=10,200,IF($P325=11,200,IF($P325=12,200,IF($P325=13,200,IF($P325=14,200,IF($P325=15,200,IF($P325=16,200,IF($P325&gt;16,"","")))))))))))))))))))</f>
        <v/>
      </c>
      <c r="U325" s="25" t="str">
        <f t="shared" ref="U325:U388" si="81">IF(P325="","",IF($S$5="NÃO","",IF(S325=$U$5,"",IF(P325=1,400,IF(P325=2,340,IF(P325=3,300,IF(P325=4,280,IF(P325=5,270,IF(P325=6,260,IF(P325=7,250,IF(P325=8,240,IF(P325=9,200,IF(P325=10,200,IF(P325=11,200,IF(P325=12,200,IF(P325=13,200,IF(P325=14,200,IF(P325=15,200,IF(P325=16,200,IF(P325&gt;16,"",""))))))))))))))))))))</f>
        <v/>
      </c>
    </row>
    <row r="326" spans="1:21" s="5" customFormat="1" ht="18.75" customHeight="1" x14ac:dyDescent="0.3">
      <c r="B326" s="51"/>
      <c r="C326" s="51" t="str">
        <f>IF(B326="","",VLOOKUP(B326,LISTAS!$F$5:$G$1006,2,0))</f>
        <v/>
      </c>
      <c r="D326" s="52"/>
      <c r="E326" s="52"/>
      <c r="F326" s="52" t="str">
        <f t="shared" si="71"/>
        <v/>
      </c>
      <c r="H326" s="48" t="str">
        <f t="shared" si="74"/>
        <v/>
      </c>
      <c r="I326" s="63" t="str">
        <f t="shared" si="75"/>
        <v/>
      </c>
      <c r="J326" s="63" t="str">
        <f t="shared" si="75"/>
        <v/>
      </c>
      <c r="K326" s="48" t="str">
        <f t="shared" si="72"/>
        <v/>
      </c>
      <c r="L326" s="67" t="str">
        <f t="shared" si="73"/>
        <v/>
      </c>
      <c r="M326" s="48" t="str">
        <f t="shared" si="76"/>
        <v/>
      </c>
      <c r="N326" s="49">
        <v>3</v>
      </c>
      <c r="O326" s="28"/>
      <c r="P326" s="47" t="str">
        <f t="shared" si="77"/>
        <v/>
      </c>
      <c r="Q326" s="24" t="str">
        <f t="shared" si="78"/>
        <v/>
      </c>
      <c r="R326" s="24" t="str">
        <f>IF($L326="","",VLOOKUP(Q326,LISTAS!$F$5:$G$1006,2,0))</f>
        <v/>
      </c>
      <c r="S326" s="36" t="str">
        <f t="shared" si="79"/>
        <v/>
      </c>
      <c r="T326" s="25" t="str">
        <f t="shared" si="80"/>
        <v/>
      </c>
      <c r="U326" s="25" t="str">
        <f t="shared" si="81"/>
        <v/>
      </c>
    </row>
    <row r="327" spans="1:21" s="5" customFormat="1" ht="18.75" customHeight="1" x14ac:dyDescent="0.3">
      <c r="B327" s="51"/>
      <c r="C327" s="51" t="str">
        <f>IF(B327="","",VLOOKUP(B327,LISTAS!$F$5:$G$1006,2,0))</f>
        <v/>
      </c>
      <c r="D327" s="52"/>
      <c r="E327" s="52"/>
      <c r="F327" s="52" t="str">
        <f t="shared" si="71"/>
        <v/>
      </c>
      <c r="H327" s="48" t="str">
        <f t="shared" si="74"/>
        <v/>
      </c>
      <c r="I327" s="63" t="str">
        <f t="shared" si="75"/>
        <v/>
      </c>
      <c r="J327" s="63" t="str">
        <f t="shared" si="75"/>
        <v/>
      </c>
      <c r="K327" s="48" t="str">
        <f t="shared" si="72"/>
        <v/>
      </c>
      <c r="L327" s="67" t="str">
        <f t="shared" si="73"/>
        <v/>
      </c>
      <c r="M327" s="48" t="str">
        <f t="shared" si="76"/>
        <v/>
      </c>
      <c r="N327" s="49">
        <v>4</v>
      </c>
      <c r="O327" s="28"/>
      <c r="P327" s="47" t="str">
        <f t="shared" si="77"/>
        <v/>
      </c>
      <c r="Q327" s="24" t="str">
        <f t="shared" si="78"/>
        <v/>
      </c>
      <c r="R327" s="24" t="str">
        <f>IF($L327="","",VLOOKUP(Q327,LISTAS!$F$5:$G$1006,2,0))</f>
        <v/>
      </c>
      <c r="S327" s="36" t="str">
        <f t="shared" si="79"/>
        <v/>
      </c>
      <c r="T327" s="25" t="str">
        <f t="shared" si="80"/>
        <v/>
      </c>
      <c r="U327" s="25" t="str">
        <f t="shared" si="81"/>
        <v/>
      </c>
    </row>
    <row r="328" spans="1:21" s="5" customFormat="1" ht="18.75" customHeight="1" x14ac:dyDescent="0.3">
      <c r="B328" s="51"/>
      <c r="C328" s="51" t="str">
        <f>IF(B328="","",VLOOKUP(B328,LISTAS!$F$5:$G$1006,2,0))</f>
        <v/>
      </c>
      <c r="D328" s="52"/>
      <c r="E328" s="52"/>
      <c r="F328" s="52" t="str">
        <f t="shared" si="71"/>
        <v/>
      </c>
      <c r="H328" s="48" t="str">
        <f t="shared" si="74"/>
        <v/>
      </c>
      <c r="I328" s="63" t="str">
        <f t="shared" si="75"/>
        <v/>
      </c>
      <c r="J328" s="63" t="str">
        <f t="shared" si="75"/>
        <v/>
      </c>
      <c r="K328" s="48" t="str">
        <f t="shared" si="72"/>
        <v/>
      </c>
      <c r="L328" s="67" t="str">
        <f t="shared" si="73"/>
        <v/>
      </c>
      <c r="M328" s="48" t="str">
        <f t="shared" si="76"/>
        <v/>
      </c>
      <c r="N328" s="49">
        <v>5</v>
      </c>
      <c r="O328" s="28"/>
      <c r="P328" s="47" t="str">
        <f t="shared" si="77"/>
        <v/>
      </c>
      <c r="Q328" s="24" t="str">
        <f t="shared" si="78"/>
        <v/>
      </c>
      <c r="R328" s="24" t="str">
        <f>IF($L328="","",VLOOKUP(Q328,LISTAS!$F$5:$G$1006,2,0))</f>
        <v/>
      </c>
      <c r="S328" s="36" t="str">
        <f t="shared" si="79"/>
        <v/>
      </c>
      <c r="T328" s="25" t="str">
        <f t="shared" si="80"/>
        <v/>
      </c>
      <c r="U328" s="25" t="str">
        <f t="shared" si="81"/>
        <v/>
      </c>
    </row>
    <row r="329" spans="1:21" s="5" customFormat="1" ht="18.75" customHeight="1" x14ac:dyDescent="0.3">
      <c r="B329" s="51"/>
      <c r="C329" s="51" t="str">
        <f>IF(B329="","",VLOOKUP(B329,LISTAS!$F$5:$G$1006,2,0))</f>
        <v/>
      </c>
      <c r="D329" s="52"/>
      <c r="E329" s="52"/>
      <c r="F329" s="52" t="str">
        <f t="shared" si="71"/>
        <v/>
      </c>
      <c r="H329" s="48" t="str">
        <f t="shared" si="74"/>
        <v/>
      </c>
      <c r="I329" s="63" t="str">
        <f t="shared" si="75"/>
        <v/>
      </c>
      <c r="J329" s="63" t="str">
        <f t="shared" si="75"/>
        <v/>
      </c>
      <c r="K329" s="48" t="str">
        <f t="shared" si="72"/>
        <v/>
      </c>
      <c r="L329" s="67" t="str">
        <f t="shared" si="73"/>
        <v/>
      </c>
      <c r="M329" s="48" t="str">
        <f t="shared" si="76"/>
        <v/>
      </c>
      <c r="N329" s="49">
        <v>6</v>
      </c>
      <c r="O329" s="28"/>
      <c r="P329" s="47" t="str">
        <f t="shared" si="77"/>
        <v/>
      </c>
      <c r="Q329" s="24" t="str">
        <f t="shared" si="78"/>
        <v/>
      </c>
      <c r="R329" s="24" t="str">
        <f>IF($L329="","",VLOOKUP(Q329,LISTAS!$F$5:$G$1006,2,0))</f>
        <v/>
      </c>
      <c r="S329" s="36" t="str">
        <f t="shared" si="79"/>
        <v/>
      </c>
      <c r="T329" s="25" t="str">
        <f t="shared" si="80"/>
        <v/>
      </c>
      <c r="U329" s="25" t="str">
        <f t="shared" si="81"/>
        <v/>
      </c>
    </row>
    <row r="330" spans="1:21" s="5" customFormat="1" ht="18.75" customHeight="1" x14ac:dyDescent="0.3">
      <c r="B330" s="51"/>
      <c r="C330" s="51" t="str">
        <f>IF(B330="","",VLOOKUP(B330,LISTAS!$F$5:$G$1006,2,0))</f>
        <v/>
      </c>
      <c r="D330" s="52"/>
      <c r="E330" s="52"/>
      <c r="F330" s="52" t="str">
        <f t="shared" si="71"/>
        <v/>
      </c>
      <c r="H330" s="48" t="str">
        <f t="shared" si="74"/>
        <v/>
      </c>
      <c r="I330" s="63" t="str">
        <f t="shared" si="75"/>
        <v/>
      </c>
      <c r="J330" s="63" t="str">
        <f t="shared" si="75"/>
        <v/>
      </c>
      <c r="K330" s="48" t="str">
        <f t="shared" si="72"/>
        <v/>
      </c>
      <c r="L330" s="67" t="str">
        <f t="shared" si="73"/>
        <v/>
      </c>
      <c r="M330" s="48" t="str">
        <f t="shared" si="76"/>
        <v/>
      </c>
      <c r="N330" s="49">
        <v>7</v>
      </c>
      <c r="O330" s="28"/>
      <c r="P330" s="47" t="str">
        <f t="shared" si="77"/>
        <v/>
      </c>
      <c r="Q330" s="24" t="str">
        <f t="shared" si="78"/>
        <v/>
      </c>
      <c r="R330" s="24" t="str">
        <f>IF($L330="","",VLOOKUP(Q330,LISTAS!$F$5:$G$1006,2,0))</f>
        <v/>
      </c>
      <c r="S330" s="36" t="str">
        <f t="shared" si="79"/>
        <v/>
      </c>
      <c r="T330" s="25" t="str">
        <f t="shared" si="80"/>
        <v/>
      </c>
      <c r="U330" s="25" t="str">
        <f t="shared" si="81"/>
        <v/>
      </c>
    </row>
    <row r="331" spans="1:21" s="5" customFormat="1" ht="18.75" customHeight="1" x14ac:dyDescent="0.3">
      <c r="B331" s="51"/>
      <c r="C331" s="51" t="str">
        <f>IF(B331="","",VLOOKUP(B331,LISTAS!$F$5:$G$1006,2,0))</f>
        <v/>
      </c>
      <c r="D331" s="52"/>
      <c r="E331" s="52"/>
      <c r="F331" s="52" t="str">
        <f t="shared" si="71"/>
        <v/>
      </c>
      <c r="H331" s="48" t="str">
        <f t="shared" si="74"/>
        <v/>
      </c>
      <c r="I331" s="63" t="str">
        <f t="shared" si="75"/>
        <v/>
      </c>
      <c r="J331" s="63" t="str">
        <f t="shared" si="75"/>
        <v/>
      </c>
      <c r="K331" s="48" t="str">
        <f t="shared" si="72"/>
        <v/>
      </c>
      <c r="L331" s="67" t="str">
        <f t="shared" si="73"/>
        <v/>
      </c>
      <c r="M331" s="48" t="str">
        <f t="shared" si="76"/>
        <v/>
      </c>
      <c r="N331" s="49">
        <v>8</v>
      </c>
      <c r="O331" s="28"/>
      <c r="P331" s="47" t="str">
        <f t="shared" si="77"/>
        <v/>
      </c>
      <c r="Q331" s="24" t="str">
        <f t="shared" si="78"/>
        <v/>
      </c>
      <c r="R331" s="24" t="str">
        <f>IF($L331="","",VLOOKUP(Q331,LISTAS!$F$5:$G$1006,2,0))</f>
        <v/>
      </c>
      <c r="S331" s="36" t="str">
        <f t="shared" si="79"/>
        <v/>
      </c>
      <c r="T331" s="25" t="str">
        <f t="shared" si="80"/>
        <v/>
      </c>
      <c r="U331" s="25" t="str">
        <f t="shared" si="81"/>
        <v/>
      </c>
    </row>
    <row r="332" spans="1:21" s="5" customFormat="1" ht="18.75" customHeight="1" x14ac:dyDescent="0.3">
      <c r="B332" s="51"/>
      <c r="C332" s="51" t="str">
        <f>IF(B332="","",VLOOKUP(B332,LISTAS!$F$5:$G$1006,2,0))</f>
        <v/>
      </c>
      <c r="D332" s="52"/>
      <c r="E332" s="52"/>
      <c r="F332" s="52" t="str">
        <f t="shared" si="71"/>
        <v/>
      </c>
      <c r="H332" s="48" t="str">
        <f t="shared" si="74"/>
        <v/>
      </c>
      <c r="I332" s="63" t="str">
        <f t="shared" si="75"/>
        <v/>
      </c>
      <c r="J332" s="63" t="str">
        <f t="shared" si="75"/>
        <v/>
      </c>
      <c r="K332" s="48" t="str">
        <f t="shared" si="72"/>
        <v/>
      </c>
      <c r="L332" s="67" t="str">
        <f t="shared" si="73"/>
        <v/>
      </c>
      <c r="M332" s="48" t="str">
        <f t="shared" si="76"/>
        <v/>
      </c>
      <c r="N332" s="49">
        <v>9</v>
      </c>
      <c r="O332" s="28"/>
      <c r="P332" s="47" t="str">
        <f t="shared" si="77"/>
        <v/>
      </c>
      <c r="Q332" s="24" t="str">
        <f t="shared" si="78"/>
        <v/>
      </c>
      <c r="R332" s="24" t="str">
        <f>IF($L332="","",VLOOKUP(Q332,LISTAS!$F$5:$G$1006,2,0))</f>
        <v/>
      </c>
      <c r="S332" s="36" t="str">
        <f t="shared" si="79"/>
        <v/>
      </c>
      <c r="T332" s="25" t="str">
        <f t="shared" si="80"/>
        <v/>
      </c>
      <c r="U332" s="25" t="str">
        <f t="shared" si="81"/>
        <v/>
      </c>
    </row>
    <row r="333" spans="1:21" s="5" customFormat="1" ht="18.75" customHeight="1" x14ac:dyDescent="0.3">
      <c r="B333" s="51"/>
      <c r="C333" s="51" t="str">
        <f>IF(B333="","",VLOOKUP(B333,LISTAS!$F$5:$G$1006,2,0))</f>
        <v/>
      </c>
      <c r="D333" s="52"/>
      <c r="E333" s="52"/>
      <c r="F333" s="52" t="str">
        <f t="shared" si="71"/>
        <v/>
      </c>
      <c r="H333" s="48" t="str">
        <f t="shared" si="74"/>
        <v/>
      </c>
      <c r="I333" s="63" t="str">
        <f t="shared" si="75"/>
        <v/>
      </c>
      <c r="J333" s="63" t="str">
        <f t="shared" si="75"/>
        <v/>
      </c>
      <c r="K333" s="48" t="str">
        <f t="shared" si="72"/>
        <v/>
      </c>
      <c r="L333" s="67" t="str">
        <f t="shared" si="73"/>
        <v/>
      </c>
      <c r="M333" s="48" t="str">
        <f t="shared" si="76"/>
        <v/>
      </c>
      <c r="N333" s="49">
        <v>10</v>
      </c>
      <c r="O333" s="28"/>
      <c r="P333" s="47" t="str">
        <f t="shared" si="77"/>
        <v/>
      </c>
      <c r="Q333" s="24" t="str">
        <f t="shared" si="78"/>
        <v/>
      </c>
      <c r="R333" s="24" t="str">
        <f>IF($L333="","",VLOOKUP(Q333,LISTAS!$F$5:$G$1006,2,0))</f>
        <v/>
      </c>
      <c r="S333" s="36" t="str">
        <f t="shared" si="79"/>
        <v/>
      </c>
      <c r="T333" s="25" t="str">
        <f t="shared" si="80"/>
        <v/>
      </c>
      <c r="U333" s="25" t="str">
        <f t="shared" si="81"/>
        <v/>
      </c>
    </row>
    <row r="334" spans="1:21" s="5" customFormat="1" ht="18.75" customHeight="1" x14ac:dyDescent="0.3">
      <c r="B334" s="51"/>
      <c r="C334" s="51" t="str">
        <f>IF(B334="","",VLOOKUP(B334,LISTAS!$F$5:$G$1006,2,0))</f>
        <v/>
      </c>
      <c r="D334" s="52"/>
      <c r="E334" s="52"/>
      <c r="F334" s="52" t="str">
        <f t="shared" si="71"/>
        <v/>
      </c>
      <c r="H334" s="48" t="str">
        <f t="shared" si="74"/>
        <v/>
      </c>
      <c r="I334" s="63" t="str">
        <f t="shared" si="75"/>
        <v/>
      </c>
      <c r="J334" s="63" t="str">
        <f t="shared" si="75"/>
        <v/>
      </c>
      <c r="K334" s="48" t="str">
        <f t="shared" si="72"/>
        <v/>
      </c>
      <c r="L334" s="67" t="str">
        <f t="shared" si="73"/>
        <v/>
      </c>
      <c r="M334" s="48" t="str">
        <f t="shared" si="76"/>
        <v/>
      </c>
      <c r="N334" s="49">
        <v>11</v>
      </c>
      <c r="O334" s="28"/>
      <c r="P334" s="47" t="str">
        <f t="shared" si="77"/>
        <v/>
      </c>
      <c r="Q334" s="24" t="str">
        <f t="shared" si="78"/>
        <v/>
      </c>
      <c r="R334" s="24" t="str">
        <f>IF($L334="","",VLOOKUP(Q334,LISTAS!$F$5:$G$1006,2,0))</f>
        <v/>
      </c>
      <c r="S334" s="36" t="str">
        <f t="shared" si="79"/>
        <v/>
      </c>
      <c r="T334" s="25" t="str">
        <f t="shared" si="80"/>
        <v/>
      </c>
      <c r="U334" s="25" t="str">
        <f t="shared" si="81"/>
        <v/>
      </c>
    </row>
    <row r="335" spans="1:21" s="5" customFormat="1" ht="18.75" customHeight="1" x14ac:dyDescent="0.3">
      <c r="B335" s="51"/>
      <c r="C335" s="51" t="str">
        <f>IF(B335="","",VLOOKUP(B335,LISTAS!$F$5:$G$1006,2,0))</f>
        <v/>
      </c>
      <c r="D335" s="52"/>
      <c r="E335" s="52"/>
      <c r="F335" s="52" t="str">
        <f t="shared" si="71"/>
        <v/>
      </c>
      <c r="H335" s="48" t="str">
        <f t="shared" si="74"/>
        <v/>
      </c>
      <c r="I335" s="63" t="str">
        <f t="shared" si="75"/>
        <v/>
      </c>
      <c r="J335" s="63" t="str">
        <f t="shared" si="75"/>
        <v/>
      </c>
      <c r="K335" s="48" t="str">
        <f t="shared" si="72"/>
        <v/>
      </c>
      <c r="L335" s="67" t="str">
        <f t="shared" si="73"/>
        <v/>
      </c>
      <c r="M335" s="48" t="str">
        <f t="shared" si="76"/>
        <v/>
      </c>
      <c r="N335" s="49">
        <v>12</v>
      </c>
      <c r="O335" s="28"/>
      <c r="P335" s="47" t="str">
        <f t="shared" si="77"/>
        <v/>
      </c>
      <c r="Q335" s="24" t="str">
        <f t="shared" si="78"/>
        <v/>
      </c>
      <c r="R335" s="24" t="str">
        <f>IF($L335="","",VLOOKUP(Q335,LISTAS!$F$5:$G$1006,2,0))</f>
        <v/>
      </c>
      <c r="S335" s="36" t="str">
        <f t="shared" si="79"/>
        <v/>
      </c>
      <c r="T335" s="25" t="str">
        <f t="shared" si="80"/>
        <v/>
      </c>
      <c r="U335" s="25" t="str">
        <f t="shared" si="81"/>
        <v/>
      </c>
    </row>
    <row r="336" spans="1:21" s="5" customFormat="1" ht="18.75" customHeight="1" x14ac:dyDescent="0.3">
      <c r="B336" s="51"/>
      <c r="C336" s="51" t="str">
        <f>IF(B336="","",VLOOKUP(B336,LISTAS!$F$5:$G$1006,2,0))</f>
        <v/>
      </c>
      <c r="D336" s="52"/>
      <c r="E336" s="52"/>
      <c r="F336" s="52" t="str">
        <f t="shared" si="71"/>
        <v/>
      </c>
      <c r="H336" s="48" t="str">
        <f t="shared" si="74"/>
        <v/>
      </c>
      <c r="I336" s="63" t="str">
        <f t="shared" si="75"/>
        <v/>
      </c>
      <c r="J336" s="63" t="str">
        <f t="shared" si="75"/>
        <v/>
      </c>
      <c r="K336" s="48" t="str">
        <f t="shared" si="72"/>
        <v/>
      </c>
      <c r="L336" s="67" t="str">
        <f t="shared" si="73"/>
        <v/>
      </c>
      <c r="M336" s="48" t="str">
        <f t="shared" si="76"/>
        <v/>
      </c>
      <c r="N336" s="49">
        <v>13</v>
      </c>
      <c r="O336" s="28"/>
      <c r="P336" s="47" t="str">
        <f t="shared" si="77"/>
        <v/>
      </c>
      <c r="Q336" s="24" t="str">
        <f t="shared" si="78"/>
        <v/>
      </c>
      <c r="R336" s="24" t="str">
        <f>IF($L336="","",VLOOKUP(Q336,LISTAS!$F$5:$G$1006,2,0))</f>
        <v/>
      </c>
      <c r="S336" s="36" t="str">
        <f t="shared" si="79"/>
        <v/>
      </c>
      <c r="T336" s="25" t="str">
        <f t="shared" si="80"/>
        <v/>
      </c>
      <c r="U336" s="25" t="str">
        <f t="shared" si="81"/>
        <v/>
      </c>
    </row>
    <row r="337" spans="2:21" s="5" customFormat="1" ht="18.75" customHeight="1" x14ac:dyDescent="0.3">
      <c r="B337" s="51"/>
      <c r="C337" s="51" t="str">
        <f>IF(B337="","",VLOOKUP(B337,LISTAS!$F$5:$G$1006,2,0))</f>
        <v/>
      </c>
      <c r="D337" s="52"/>
      <c r="E337" s="52"/>
      <c r="F337" s="52" t="str">
        <f t="shared" si="71"/>
        <v/>
      </c>
      <c r="H337" s="48" t="str">
        <f t="shared" si="74"/>
        <v/>
      </c>
      <c r="I337" s="63" t="str">
        <f t="shared" si="75"/>
        <v/>
      </c>
      <c r="J337" s="63" t="str">
        <f t="shared" si="75"/>
        <v/>
      </c>
      <c r="K337" s="48" t="str">
        <f t="shared" si="72"/>
        <v/>
      </c>
      <c r="L337" s="67" t="str">
        <f t="shared" si="73"/>
        <v/>
      </c>
      <c r="M337" s="48" t="str">
        <f t="shared" si="76"/>
        <v/>
      </c>
      <c r="N337" s="49">
        <v>14</v>
      </c>
      <c r="O337" s="28"/>
      <c r="P337" s="47" t="str">
        <f t="shared" si="77"/>
        <v/>
      </c>
      <c r="Q337" s="24" t="str">
        <f t="shared" si="78"/>
        <v/>
      </c>
      <c r="R337" s="24" t="str">
        <f>IF($L337="","",VLOOKUP(Q337,LISTAS!$F$5:$G$1006,2,0))</f>
        <v/>
      </c>
      <c r="S337" s="36" t="str">
        <f t="shared" si="79"/>
        <v/>
      </c>
      <c r="T337" s="25" t="str">
        <f t="shared" si="80"/>
        <v/>
      </c>
      <c r="U337" s="25" t="str">
        <f t="shared" si="81"/>
        <v/>
      </c>
    </row>
    <row r="338" spans="2:21" s="5" customFormat="1" ht="18.75" customHeight="1" x14ac:dyDescent="0.3">
      <c r="B338" s="51"/>
      <c r="C338" s="51" t="str">
        <f>IF(B338="","",VLOOKUP(B338,LISTAS!$F$5:$G$1006,2,0))</f>
        <v/>
      </c>
      <c r="D338" s="52"/>
      <c r="E338" s="52"/>
      <c r="F338" s="52" t="str">
        <f t="shared" si="71"/>
        <v/>
      </c>
      <c r="H338" s="48" t="str">
        <f t="shared" si="74"/>
        <v/>
      </c>
      <c r="I338" s="63" t="str">
        <f t="shared" si="75"/>
        <v/>
      </c>
      <c r="J338" s="63" t="str">
        <f t="shared" si="75"/>
        <v/>
      </c>
      <c r="K338" s="48" t="str">
        <f t="shared" si="72"/>
        <v/>
      </c>
      <c r="L338" s="67" t="str">
        <f t="shared" si="73"/>
        <v/>
      </c>
      <c r="M338" s="48" t="str">
        <f t="shared" si="76"/>
        <v/>
      </c>
      <c r="N338" s="49">
        <v>15</v>
      </c>
      <c r="O338" s="28"/>
      <c r="P338" s="47" t="str">
        <f t="shared" si="77"/>
        <v/>
      </c>
      <c r="Q338" s="24" t="str">
        <f t="shared" si="78"/>
        <v/>
      </c>
      <c r="R338" s="24" t="str">
        <f>IF($L338="","",VLOOKUP(Q338,LISTAS!$F$5:$G$1006,2,0))</f>
        <v/>
      </c>
      <c r="S338" s="36" t="str">
        <f t="shared" si="79"/>
        <v/>
      </c>
      <c r="T338" s="25" t="str">
        <f t="shared" si="80"/>
        <v/>
      </c>
      <c r="U338" s="25" t="str">
        <f t="shared" si="81"/>
        <v/>
      </c>
    </row>
    <row r="339" spans="2:21" s="5" customFormat="1" ht="18.75" customHeight="1" x14ac:dyDescent="0.3">
      <c r="B339" s="51"/>
      <c r="C339" s="51" t="str">
        <f>IF(B339="","",VLOOKUP(B339,LISTAS!$F$5:$G$1006,2,0))</f>
        <v/>
      </c>
      <c r="D339" s="52"/>
      <c r="E339" s="52"/>
      <c r="F339" s="52" t="str">
        <f t="shared" si="71"/>
        <v/>
      </c>
      <c r="H339" s="48" t="str">
        <f t="shared" si="74"/>
        <v/>
      </c>
      <c r="I339" s="63" t="str">
        <f t="shared" si="75"/>
        <v/>
      </c>
      <c r="J339" s="63" t="str">
        <f t="shared" si="75"/>
        <v/>
      </c>
      <c r="K339" s="48" t="str">
        <f t="shared" si="72"/>
        <v/>
      </c>
      <c r="L339" s="67" t="str">
        <f t="shared" si="73"/>
        <v/>
      </c>
      <c r="M339" s="48" t="str">
        <f t="shared" si="76"/>
        <v/>
      </c>
      <c r="N339" s="49">
        <v>16</v>
      </c>
      <c r="O339" s="28"/>
      <c r="P339" s="47" t="str">
        <f t="shared" si="77"/>
        <v/>
      </c>
      <c r="Q339" s="24" t="str">
        <f t="shared" si="78"/>
        <v/>
      </c>
      <c r="R339" s="24" t="str">
        <f>IF($L339="","",VLOOKUP(Q339,LISTAS!$F$5:$G$1006,2,0))</f>
        <v/>
      </c>
      <c r="S339" s="36" t="str">
        <f t="shared" si="79"/>
        <v/>
      </c>
      <c r="T339" s="25" t="str">
        <f t="shared" si="80"/>
        <v/>
      </c>
      <c r="U339" s="25" t="str">
        <f t="shared" si="81"/>
        <v/>
      </c>
    </row>
    <row r="340" spans="2:21" s="5" customFormat="1" ht="18.75" customHeight="1" x14ac:dyDescent="0.3">
      <c r="B340" s="51"/>
      <c r="C340" s="51" t="str">
        <f>IF(B340="","",VLOOKUP(B340,LISTAS!$F$5:$G$1006,2,0))</f>
        <v/>
      </c>
      <c r="D340" s="52"/>
      <c r="E340" s="52"/>
      <c r="F340" s="52" t="str">
        <f t="shared" si="71"/>
        <v/>
      </c>
      <c r="H340" s="48" t="str">
        <f t="shared" si="74"/>
        <v/>
      </c>
      <c r="I340" s="63" t="str">
        <f t="shared" si="75"/>
        <v/>
      </c>
      <c r="J340" s="63" t="str">
        <f t="shared" si="75"/>
        <v/>
      </c>
      <c r="K340" s="48" t="str">
        <f t="shared" si="72"/>
        <v/>
      </c>
      <c r="L340" s="67" t="str">
        <f t="shared" si="73"/>
        <v/>
      </c>
      <c r="M340" s="48" t="str">
        <f t="shared" si="76"/>
        <v/>
      </c>
      <c r="N340" s="49">
        <v>17</v>
      </c>
      <c r="O340" s="28"/>
      <c r="P340" s="47" t="str">
        <f t="shared" si="77"/>
        <v/>
      </c>
      <c r="Q340" s="24" t="str">
        <f t="shared" si="78"/>
        <v/>
      </c>
      <c r="R340" s="24" t="str">
        <f>IF($L340="","",VLOOKUP(Q340,LISTAS!$F$5:$G$1006,2,0))</f>
        <v/>
      </c>
      <c r="S340" s="36" t="str">
        <f t="shared" si="79"/>
        <v/>
      </c>
      <c r="T340" s="25" t="str">
        <f t="shared" si="80"/>
        <v/>
      </c>
      <c r="U340" s="25" t="str">
        <f t="shared" si="81"/>
        <v/>
      </c>
    </row>
    <row r="341" spans="2:21" s="5" customFormat="1" ht="18.75" customHeight="1" x14ac:dyDescent="0.3">
      <c r="B341" s="51"/>
      <c r="C341" s="51" t="str">
        <f>IF(B341="","",VLOOKUP(B341,LISTAS!$F$5:$G$1006,2,0))</f>
        <v/>
      </c>
      <c r="D341" s="52"/>
      <c r="E341" s="52"/>
      <c r="F341" s="52" t="str">
        <f t="shared" si="71"/>
        <v/>
      </c>
      <c r="H341" s="48" t="str">
        <f t="shared" si="74"/>
        <v/>
      </c>
      <c r="I341" s="63" t="str">
        <f t="shared" si="75"/>
        <v/>
      </c>
      <c r="J341" s="63" t="str">
        <f t="shared" si="75"/>
        <v/>
      </c>
      <c r="K341" s="48" t="str">
        <f t="shared" si="72"/>
        <v/>
      </c>
      <c r="L341" s="67" t="str">
        <f t="shared" si="73"/>
        <v/>
      </c>
      <c r="M341" s="48" t="str">
        <f t="shared" si="76"/>
        <v/>
      </c>
      <c r="N341" s="49">
        <v>18</v>
      </c>
      <c r="O341" s="28"/>
      <c r="P341" s="47" t="str">
        <f t="shared" si="77"/>
        <v/>
      </c>
      <c r="Q341" s="24" t="str">
        <f t="shared" si="78"/>
        <v/>
      </c>
      <c r="R341" s="24" t="str">
        <f>IF($L341="","",VLOOKUP(Q341,LISTAS!$F$5:$G$1006,2,0))</f>
        <v/>
      </c>
      <c r="S341" s="36" t="str">
        <f t="shared" si="79"/>
        <v/>
      </c>
      <c r="T341" s="25" t="str">
        <f t="shared" si="80"/>
        <v/>
      </c>
      <c r="U341" s="25" t="str">
        <f t="shared" si="81"/>
        <v/>
      </c>
    </row>
    <row r="342" spans="2:21" s="5" customFormat="1" ht="18.75" customHeight="1" x14ac:dyDescent="0.3">
      <c r="B342" s="51"/>
      <c r="C342" s="51" t="str">
        <f>IF(B342="","",VLOOKUP(B342,LISTAS!$F$5:$G$1006,2,0))</f>
        <v/>
      </c>
      <c r="D342" s="52"/>
      <c r="E342" s="52"/>
      <c r="F342" s="52" t="str">
        <f t="shared" si="71"/>
        <v/>
      </c>
      <c r="H342" s="48" t="str">
        <f t="shared" si="74"/>
        <v/>
      </c>
      <c r="I342" s="63" t="str">
        <f t="shared" si="75"/>
        <v/>
      </c>
      <c r="J342" s="63" t="str">
        <f t="shared" si="75"/>
        <v/>
      </c>
      <c r="K342" s="48" t="str">
        <f t="shared" si="72"/>
        <v/>
      </c>
      <c r="L342" s="67" t="str">
        <f t="shared" si="73"/>
        <v/>
      </c>
      <c r="M342" s="48" t="str">
        <f t="shared" si="76"/>
        <v/>
      </c>
      <c r="N342" s="49">
        <v>19</v>
      </c>
      <c r="O342" s="28"/>
      <c r="P342" s="47" t="str">
        <f t="shared" si="77"/>
        <v/>
      </c>
      <c r="Q342" s="24" t="str">
        <f t="shared" si="78"/>
        <v/>
      </c>
      <c r="R342" s="24" t="str">
        <f>IF($L342="","",VLOOKUP(Q342,LISTAS!$F$5:$G$1006,2,0))</f>
        <v/>
      </c>
      <c r="S342" s="36" t="str">
        <f t="shared" si="79"/>
        <v/>
      </c>
      <c r="T342" s="25" t="str">
        <f t="shared" si="80"/>
        <v/>
      </c>
      <c r="U342" s="25" t="str">
        <f t="shared" si="81"/>
        <v/>
      </c>
    </row>
    <row r="343" spans="2:21" s="5" customFormat="1" ht="18.75" customHeight="1" x14ac:dyDescent="0.3">
      <c r="B343" s="51"/>
      <c r="C343" s="51" t="str">
        <f>IF(B343="","",VLOOKUP(B343,LISTAS!$F$5:$G$1006,2,0))</f>
        <v/>
      </c>
      <c r="D343" s="52"/>
      <c r="E343" s="52"/>
      <c r="F343" s="52" t="str">
        <f t="shared" si="71"/>
        <v/>
      </c>
      <c r="H343" s="48" t="str">
        <f t="shared" si="74"/>
        <v/>
      </c>
      <c r="I343" s="63" t="str">
        <f t="shared" si="75"/>
        <v/>
      </c>
      <c r="J343" s="63" t="str">
        <f t="shared" si="75"/>
        <v/>
      </c>
      <c r="K343" s="48" t="str">
        <f t="shared" si="72"/>
        <v/>
      </c>
      <c r="L343" s="67" t="str">
        <f t="shared" si="73"/>
        <v/>
      </c>
      <c r="M343" s="48" t="str">
        <f t="shared" si="76"/>
        <v/>
      </c>
      <c r="N343" s="49">
        <v>20</v>
      </c>
      <c r="O343" s="28"/>
      <c r="P343" s="47" t="str">
        <f t="shared" si="77"/>
        <v/>
      </c>
      <c r="Q343" s="24" t="str">
        <f t="shared" si="78"/>
        <v/>
      </c>
      <c r="R343" s="24" t="str">
        <f>IF($L343="","",VLOOKUP(Q343,LISTAS!$F$5:$G$1006,2,0))</f>
        <v/>
      </c>
      <c r="S343" s="36" t="str">
        <f t="shared" si="79"/>
        <v/>
      </c>
      <c r="T343" s="25" t="str">
        <f t="shared" si="80"/>
        <v/>
      </c>
      <c r="U343" s="25" t="str">
        <f t="shared" si="81"/>
        <v/>
      </c>
    </row>
    <row r="344" spans="2:21" ht="16.5" x14ac:dyDescent="0.3">
      <c r="B344" s="51"/>
      <c r="C344" s="51" t="str">
        <f>IF(B344="","",VLOOKUP(B344,LISTAS!$F$5:$G$1006,2,0))</f>
        <v/>
      </c>
      <c r="D344" s="52"/>
      <c r="E344" s="52"/>
      <c r="F344" s="52" t="str">
        <f t="shared" si="71"/>
        <v/>
      </c>
      <c r="G344" s="5"/>
      <c r="H344" s="48" t="str">
        <f t="shared" si="74"/>
        <v/>
      </c>
      <c r="I344" s="63" t="str">
        <f t="shared" si="75"/>
        <v/>
      </c>
      <c r="J344" s="63" t="str">
        <f t="shared" si="75"/>
        <v/>
      </c>
      <c r="K344" s="48" t="str">
        <f t="shared" si="72"/>
        <v/>
      </c>
      <c r="L344" s="67" t="str">
        <f t="shared" si="73"/>
        <v/>
      </c>
      <c r="M344" s="48" t="str">
        <f t="shared" si="76"/>
        <v/>
      </c>
      <c r="N344" s="49">
        <v>21</v>
      </c>
      <c r="O344" s="28"/>
      <c r="P344" s="47" t="str">
        <f t="shared" si="77"/>
        <v/>
      </c>
      <c r="Q344" s="24" t="str">
        <f t="shared" si="78"/>
        <v/>
      </c>
      <c r="R344" s="24" t="str">
        <f>IF($L344="","",VLOOKUP(Q344,LISTAS!$F$5:$G$1006,2,0))</f>
        <v/>
      </c>
      <c r="S344" s="36" t="str">
        <f t="shared" si="79"/>
        <v/>
      </c>
      <c r="T344" s="25" t="str">
        <f t="shared" si="80"/>
        <v/>
      </c>
      <c r="U344" s="25" t="str">
        <f t="shared" si="81"/>
        <v/>
      </c>
    </row>
    <row r="345" spans="2:21" ht="16.5" x14ac:dyDescent="0.3">
      <c r="B345" s="51"/>
      <c r="C345" s="51" t="str">
        <f>IF(B345="","",VLOOKUP(B345,LISTAS!$F$5:$G$1006,2,0))</f>
        <v/>
      </c>
      <c r="D345" s="52"/>
      <c r="E345" s="52"/>
      <c r="F345" s="52" t="str">
        <f t="shared" si="71"/>
        <v/>
      </c>
      <c r="G345" s="5"/>
      <c r="H345" s="48" t="str">
        <f t="shared" si="74"/>
        <v/>
      </c>
      <c r="I345" s="63" t="str">
        <f t="shared" si="75"/>
        <v/>
      </c>
      <c r="J345" s="63" t="str">
        <f t="shared" si="75"/>
        <v/>
      </c>
      <c r="K345" s="48" t="str">
        <f t="shared" si="72"/>
        <v/>
      </c>
      <c r="L345" s="67" t="str">
        <f t="shared" si="73"/>
        <v/>
      </c>
      <c r="M345" s="48" t="str">
        <f t="shared" si="76"/>
        <v/>
      </c>
      <c r="N345" s="49">
        <v>22</v>
      </c>
      <c r="O345" s="28"/>
      <c r="P345" s="47" t="str">
        <f t="shared" si="77"/>
        <v/>
      </c>
      <c r="Q345" s="24" t="str">
        <f t="shared" si="78"/>
        <v/>
      </c>
      <c r="R345" s="24" t="str">
        <f>IF($L345="","",VLOOKUP(Q345,LISTAS!$F$5:$G$1006,2,0))</f>
        <v/>
      </c>
      <c r="S345" s="36" t="str">
        <f t="shared" si="79"/>
        <v/>
      </c>
      <c r="T345" s="25" t="str">
        <f t="shared" si="80"/>
        <v/>
      </c>
      <c r="U345" s="25" t="str">
        <f t="shared" si="81"/>
        <v/>
      </c>
    </row>
    <row r="346" spans="2:21" ht="16.5" x14ac:dyDescent="0.3">
      <c r="B346" s="51"/>
      <c r="C346" s="51" t="str">
        <f>IF(B346="","",VLOOKUP(B346,LISTAS!$F$5:$G$1006,2,0))</f>
        <v/>
      </c>
      <c r="D346" s="52"/>
      <c r="E346" s="52"/>
      <c r="F346" s="52" t="str">
        <f t="shared" si="71"/>
        <v/>
      </c>
      <c r="G346" s="5"/>
      <c r="H346" s="48" t="str">
        <f t="shared" si="74"/>
        <v/>
      </c>
      <c r="I346" s="63" t="str">
        <f t="shared" si="75"/>
        <v/>
      </c>
      <c r="J346" s="63" t="str">
        <f t="shared" si="75"/>
        <v/>
      </c>
      <c r="K346" s="48" t="str">
        <f t="shared" si="72"/>
        <v/>
      </c>
      <c r="L346" s="67" t="str">
        <f t="shared" si="73"/>
        <v/>
      </c>
      <c r="M346" s="48" t="str">
        <f t="shared" si="76"/>
        <v/>
      </c>
      <c r="N346" s="49">
        <v>23</v>
      </c>
      <c r="O346" s="28"/>
      <c r="P346" s="47" t="str">
        <f t="shared" si="77"/>
        <v/>
      </c>
      <c r="Q346" s="24" t="str">
        <f t="shared" si="78"/>
        <v/>
      </c>
      <c r="R346" s="24" t="str">
        <f>IF($L346="","",VLOOKUP(Q346,LISTAS!$F$5:$G$1006,2,0))</f>
        <v/>
      </c>
      <c r="S346" s="36" t="str">
        <f t="shared" si="79"/>
        <v/>
      </c>
      <c r="T346" s="25" t="str">
        <f t="shared" si="80"/>
        <v/>
      </c>
      <c r="U346" s="25" t="str">
        <f t="shared" si="81"/>
        <v/>
      </c>
    </row>
    <row r="347" spans="2:21" ht="16.5" x14ac:dyDescent="0.3">
      <c r="B347" s="51"/>
      <c r="C347" s="51" t="str">
        <f>IF(B347="","",VLOOKUP(B347,LISTAS!$F$5:$G$1006,2,0))</f>
        <v/>
      </c>
      <c r="D347" s="52"/>
      <c r="E347" s="52"/>
      <c r="F347" s="52" t="str">
        <f t="shared" si="71"/>
        <v/>
      </c>
      <c r="G347" s="5"/>
      <c r="H347" s="48" t="str">
        <f t="shared" si="74"/>
        <v/>
      </c>
      <c r="I347" s="63" t="str">
        <f t="shared" si="75"/>
        <v/>
      </c>
      <c r="J347" s="63" t="str">
        <f t="shared" si="75"/>
        <v/>
      </c>
      <c r="K347" s="48" t="str">
        <f t="shared" si="72"/>
        <v/>
      </c>
      <c r="L347" s="67" t="str">
        <f t="shared" si="73"/>
        <v/>
      </c>
      <c r="M347" s="48" t="str">
        <f t="shared" si="76"/>
        <v/>
      </c>
      <c r="N347" s="49">
        <v>24</v>
      </c>
      <c r="O347" s="28"/>
      <c r="P347" s="47" t="str">
        <f t="shared" si="77"/>
        <v/>
      </c>
      <c r="Q347" s="24" t="str">
        <f t="shared" si="78"/>
        <v/>
      </c>
      <c r="R347" s="24" t="str">
        <f>IF($L347="","",VLOOKUP(Q347,LISTAS!$F$5:$G$1006,2,0))</f>
        <v/>
      </c>
      <c r="S347" s="36" t="str">
        <f t="shared" si="79"/>
        <v/>
      </c>
      <c r="T347" s="25" t="str">
        <f t="shared" si="80"/>
        <v/>
      </c>
      <c r="U347" s="25" t="str">
        <f t="shared" si="81"/>
        <v/>
      </c>
    </row>
    <row r="348" spans="2:21" ht="16.5" x14ac:dyDescent="0.3">
      <c r="B348" s="51"/>
      <c r="C348" s="51" t="str">
        <f>IF(B348="","",VLOOKUP(B348,LISTAS!$F$5:$G$1006,2,0))</f>
        <v/>
      </c>
      <c r="D348" s="52"/>
      <c r="E348" s="52"/>
      <c r="F348" s="52" t="str">
        <f t="shared" si="71"/>
        <v/>
      </c>
      <c r="G348" s="5"/>
      <c r="H348" s="48" t="str">
        <f t="shared" si="74"/>
        <v/>
      </c>
      <c r="I348" s="63" t="str">
        <f t="shared" si="75"/>
        <v/>
      </c>
      <c r="J348" s="63" t="str">
        <f t="shared" si="75"/>
        <v/>
      </c>
      <c r="K348" s="48" t="str">
        <f t="shared" si="72"/>
        <v/>
      </c>
      <c r="L348" s="67" t="str">
        <f t="shared" si="73"/>
        <v/>
      </c>
      <c r="M348" s="48" t="str">
        <f t="shared" si="76"/>
        <v/>
      </c>
      <c r="N348" s="49">
        <v>25</v>
      </c>
      <c r="O348" s="28"/>
      <c r="P348" s="47" t="str">
        <f t="shared" si="77"/>
        <v/>
      </c>
      <c r="Q348" s="24" t="str">
        <f t="shared" si="78"/>
        <v/>
      </c>
      <c r="R348" s="24" t="str">
        <f>IF($L348="","",VLOOKUP(Q348,LISTAS!$F$5:$G$1006,2,0))</f>
        <v/>
      </c>
      <c r="S348" s="36" t="str">
        <f t="shared" si="79"/>
        <v/>
      </c>
      <c r="T348" s="25" t="str">
        <f t="shared" si="80"/>
        <v/>
      </c>
      <c r="U348" s="25" t="str">
        <f t="shared" si="81"/>
        <v/>
      </c>
    </row>
    <row r="349" spans="2:21" ht="16.5" x14ac:dyDescent="0.3">
      <c r="B349" s="51"/>
      <c r="C349" s="51" t="str">
        <f>IF(B349="","",VLOOKUP(B349,LISTAS!$F$5:$G$1006,2,0))</f>
        <v/>
      </c>
      <c r="D349" s="52"/>
      <c r="E349" s="52"/>
      <c r="F349" s="52" t="str">
        <f t="shared" si="71"/>
        <v/>
      </c>
      <c r="G349" s="5"/>
      <c r="H349" s="48" t="str">
        <f t="shared" si="74"/>
        <v/>
      </c>
      <c r="I349" s="63" t="str">
        <f t="shared" si="75"/>
        <v/>
      </c>
      <c r="J349" s="63" t="str">
        <f t="shared" si="75"/>
        <v/>
      </c>
      <c r="K349" s="48" t="str">
        <f t="shared" si="72"/>
        <v/>
      </c>
      <c r="L349" s="67" t="str">
        <f t="shared" si="73"/>
        <v/>
      </c>
      <c r="M349" s="48" t="str">
        <f t="shared" si="76"/>
        <v/>
      </c>
      <c r="N349" s="49">
        <v>26</v>
      </c>
      <c r="O349" s="28"/>
      <c r="P349" s="47" t="str">
        <f t="shared" si="77"/>
        <v/>
      </c>
      <c r="Q349" s="24" t="str">
        <f t="shared" si="78"/>
        <v/>
      </c>
      <c r="R349" s="24" t="str">
        <f>IF($L349="","",VLOOKUP(Q349,LISTAS!$F$5:$G$1006,2,0))</f>
        <v/>
      </c>
      <c r="S349" s="36" t="str">
        <f t="shared" si="79"/>
        <v/>
      </c>
      <c r="T349" s="25" t="str">
        <f t="shared" si="80"/>
        <v/>
      </c>
      <c r="U349" s="25" t="str">
        <f t="shared" si="81"/>
        <v/>
      </c>
    </row>
    <row r="350" spans="2:21" ht="16.5" x14ac:dyDescent="0.3">
      <c r="B350" s="51"/>
      <c r="C350" s="51" t="str">
        <f>IF(B350="","",VLOOKUP(B350,LISTAS!$F$5:$G$1006,2,0))</f>
        <v/>
      </c>
      <c r="D350" s="52"/>
      <c r="E350" s="52"/>
      <c r="F350" s="52" t="str">
        <f t="shared" si="71"/>
        <v/>
      </c>
      <c r="G350" s="5"/>
      <c r="H350" s="48" t="str">
        <f t="shared" si="74"/>
        <v/>
      </c>
      <c r="I350" s="63" t="str">
        <f t="shared" si="75"/>
        <v/>
      </c>
      <c r="J350" s="63" t="str">
        <f t="shared" si="75"/>
        <v/>
      </c>
      <c r="K350" s="48" t="str">
        <f t="shared" si="72"/>
        <v/>
      </c>
      <c r="L350" s="67" t="str">
        <f t="shared" si="73"/>
        <v/>
      </c>
      <c r="M350" s="48" t="str">
        <f t="shared" si="76"/>
        <v/>
      </c>
      <c r="N350" s="49">
        <v>27</v>
      </c>
      <c r="O350" s="28"/>
      <c r="P350" s="47" t="str">
        <f t="shared" si="77"/>
        <v/>
      </c>
      <c r="Q350" s="24" t="str">
        <f t="shared" si="78"/>
        <v/>
      </c>
      <c r="R350" s="24" t="str">
        <f>IF($L350="","",VLOOKUP(Q350,LISTAS!$F$5:$G$1006,2,0))</f>
        <v/>
      </c>
      <c r="S350" s="36" t="str">
        <f t="shared" si="79"/>
        <v/>
      </c>
      <c r="T350" s="25" t="str">
        <f t="shared" si="80"/>
        <v/>
      </c>
      <c r="U350" s="25" t="str">
        <f t="shared" si="81"/>
        <v/>
      </c>
    </row>
    <row r="351" spans="2:21" ht="16.5" x14ac:dyDescent="0.3">
      <c r="B351" s="51"/>
      <c r="C351" s="51" t="str">
        <f>IF(B351="","",VLOOKUP(B351,LISTAS!$F$5:$G$1006,2,0))</f>
        <v/>
      </c>
      <c r="D351" s="52"/>
      <c r="E351" s="52"/>
      <c r="F351" s="52" t="str">
        <f t="shared" si="71"/>
        <v/>
      </c>
      <c r="G351" s="5"/>
      <c r="H351" s="48" t="str">
        <f t="shared" si="74"/>
        <v/>
      </c>
      <c r="I351" s="63" t="str">
        <f t="shared" si="75"/>
        <v/>
      </c>
      <c r="J351" s="63" t="str">
        <f t="shared" si="75"/>
        <v/>
      </c>
      <c r="K351" s="48" t="str">
        <f t="shared" si="72"/>
        <v/>
      </c>
      <c r="L351" s="67" t="str">
        <f t="shared" si="73"/>
        <v/>
      </c>
      <c r="M351" s="48" t="str">
        <f t="shared" si="76"/>
        <v/>
      </c>
      <c r="N351" s="49">
        <v>28</v>
      </c>
      <c r="O351" s="28"/>
      <c r="P351" s="47" t="str">
        <f t="shared" si="77"/>
        <v/>
      </c>
      <c r="Q351" s="24" t="str">
        <f t="shared" si="78"/>
        <v/>
      </c>
      <c r="R351" s="24" t="str">
        <f>IF($L351="","",VLOOKUP(Q351,LISTAS!$F$5:$G$1006,2,0))</f>
        <v/>
      </c>
      <c r="S351" s="36" t="str">
        <f t="shared" si="79"/>
        <v/>
      </c>
      <c r="T351" s="25" t="str">
        <f t="shared" si="80"/>
        <v/>
      </c>
      <c r="U351" s="25" t="str">
        <f t="shared" si="81"/>
        <v/>
      </c>
    </row>
    <row r="352" spans="2:21" ht="16.5" x14ac:dyDescent="0.3">
      <c r="B352" s="51"/>
      <c r="C352" s="51" t="str">
        <f>IF(B352="","",VLOOKUP(B352,LISTAS!$F$5:$G$1006,2,0))</f>
        <v/>
      </c>
      <c r="D352" s="52"/>
      <c r="E352" s="52"/>
      <c r="F352" s="52" t="str">
        <f t="shared" si="71"/>
        <v/>
      </c>
      <c r="G352" s="5"/>
      <c r="H352" s="48" t="str">
        <f t="shared" si="74"/>
        <v/>
      </c>
      <c r="I352" s="63" t="str">
        <f t="shared" si="75"/>
        <v/>
      </c>
      <c r="J352" s="63" t="str">
        <f t="shared" si="75"/>
        <v/>
      </c>
      <c r="K352" s="48" t="str">
        <f t="shared" si="72"/>
        <v/>
      </c>
      <c r="L352" s="67" t="str">
        <f t="shared" si="73"/>
        <v/>
      </c>
      <c r="M352" s="48" t="str">
        <f t="shared" si="76"/>
        <v/>
      </c>
      <c r="N352" s="49">
        <v>29</v>
      </c>
      <c r="O352" s="28"/>
      <c r="P352" s="47" t="str">
        <f t="shared" si="77"/>
        <v/>
      </c>
      <c r="Q352" s="24" t="str">
        <f t="shared" si="78"/>
        <v/>
      </c>
      <c r="R352" s="24" t="str">
        <f>IF($L352="","",VLOOKUP(Q352,LISTAS!$F$5:$G$1006,2,0))</f>
        <v/>
      </c>
      <c r="S352" s="36" t="str">
        <f t="shared" si="79"/>
        <v/>
      </c>
      <c r="T352" s="25" t="str">
        <f t="shared" si="80"/>
        <v/>
      </c>
      <c r="U352" s="25" t="str">
        <f t="shared" si="81"/>
        <v/>
      </c>
    </row>
    <row r="353" spans="2:21" ht="16.5" x14ac:dyDescent="0.3">
      <c r="B353" s="51"/>
      <c r="C353" s="51" t="str">
        <f>IF(B353="","",VLOOKUP(B353,LISTAS!$F$5:$G$1006,2,0))</f>
        <v/>
      </c>
      <c r="D353" s="52"/>
      <c r="E353" s="52"/>
      <c r="F353" s="52" t="str">
        <f t="shared" si="71"/>
        <v/>
      </c>
      <c r="G353" s="5"/>
      <c r="H353" s="48" t="str">
        <f t="shared" si="74"/>
        <v/>
      </c>
      <c r="I353" s="63" t="str">
        <f t="shared" si="75"/>
        <v/>
      </c>
      <c r="J353" s="63" t="str">
        <f t="shared" si="75"/>
        <v/>
      </c>
      <c r="K353" s="48" t="str">
        <f t="shared" si="72"/>
        <v/>
      </c>
      <c r="L353" s="67" t="str">
        <f t="shared" si="73"/>
        <v/>
      </c>
      <c r="M353" s="48" t="str">
        <f t="shared" si="76"/>
        <v/>
      </c>
      <c r="N353" s="49">
        <v>30</v>
      </c>
      <c r="O353" s="28"/>
      <c r="P353" s="47" t="str">
        <f t="shared" si="77"/>
        <v/>
      </c>
      <c r="Q353" s="24" t="str">
        <f t="shared" si="78"/>
        <v/>
      </c>
      <c r="R353" s="24" t="str">
        <f>IF($L353="","",VLOOKUP(Q353,LISTAS!$F$5:$G$1006,2,0))</f>
        <v/>
      </c>
      <c r="S353" s="36" t="str">
        <f t="shared" si="79"/>
        <v/>
      </c>
      <c r="T353" s="25" t="str">
        <f t="shared" si="80"/>
        <v/>
      </c>
      <c r="U353" s="25" t="str">
        <f t="shared" si="81"/>
        <v/>
      </c>
    </row>
    <row r="354" spans="2:21" ht="16.5" x14ac:dyDescent="0.3">
      <c r="B354" s="51"/>
      <c r="C354" s="51" t="str">
        <f>IF(B354="","",VLOOKUP(B354,LISTAS!$F$5:$G$1006,2,0))</f>
        <v/>
      </c>
      <c r="D354" s="52"/>
      <c r="E354" s="52"/>
      <c r="F354" s="52" t="str">
        <f t="shared" si="71"/>
        <v/>
      </c>
      <c r="G354" s="5"/>
      <c r="H354" s="48" t="str">
        <f t="shared" si="74"/>
        <v/>
      </c>
      <c r="I354" s="63" t="str">
        <f t="shared" si="75"/>
        <v/>
      </c>
      <c r="J354" s="63" t="str">
        <f t="shared" si="75"/>
        <v/>
      </c>
      <c r="K354" s="48" t="str">
        <f t="shared" si="72"/>
        <v/>
      </c>
      <c r="L354" s="67" t="str">
        <f t="shared" si="73"/>
        <v/>
      </c>
      <c r="M354" s="48" t="str">
        <f t="shared" si="76"/>
        <v/>
      </c>
      <c r="N354" s="49">
        <v>31</v>
      </c>
      <c r="O354" s="28"/>
      <c r="P354" s="47" t="str">
        <f t="shared" si="77"/>
        <v/>
      </c>
      <c r="Q354" s="24" t="str">
        <f t="shared" si="78"/>
        <v/>
      </c>
      <c r="R354" s="24" t="str">
        <f>IF($L354="","",VLOOKUP(Q354,LISTAS!$F$5:$G$1006,2,0))</f>
        <v/>
      </c>
      <c r="S354" s="36" t="str">
        <f t="shared" si="79"/>
        <v/>
      </c>
      <c r="T354" s="25" t="str">
        <f t="shared" si="80"/>
        <v/>
      </c>
      <c r="U354" s="25" t="str">
        <f t="shared" si="81"/>
        <v/>
      </c>
    </row>
    <row r="355" spans="2:21" ht="16.5" x14ac:dyDescent="0.3">
      <c r="B355" s="51"/>
      <c r="C355" s="51" t="str">
        <f>IF(B355="","",VLOOKUP(B355,LISTAS!$F$5:$G$1006,2,0))</f>
        <v/>
      </c>
      <c r="D355" s="52"/>
      <c r="E355" s="52"/>
      <c r="F355" s="52" t="str">
        <f t="shared" si="71"/>
        <v/>
      </c>
      <c r="G355" s="5"/>
      <c r="H355" s="48" t="str">
        <f t="shared" si="74"/>
        <v/>
      </c>
      <c r="I355" s="63" t="str">
        <f t="shared" si="75"/>
        <v/>
      </c>
      <c r="J355" s="63" t="str">
        <f t="shared" si="75"/>
        <v/>
      </c>
      <c r="K355" s="48" t="str">
        <f t="shared" si="72"/>
        <v/>
      </c>
      <c r="L355" s="67" t="str">
        <f t="shared" si="73"/>
        <v/>
      </c>
      <c r="M355" s="48" t="str">
        <f t="shared" si="76"/>
        <v/>
      </c>
      <c r="N355" s="49">
        <v>32</v>
      </c>
      <c r="O355" s="28"/>
      <c r="P355" s="47" t="str">
        <f t="shared" si="77"/>
        <v/>
      </c>
      <c r="Q355" s="24" t="str">
        <f t="shared" si="78"/>
        <v/>
      </c>
      <c r="R355" s="24" t="str">
        <f>IF($L355="","",VLOOKUP(Q355,LISTAS!$F$5:$G$1006,2,0))</f>
        <v/>
      </c>
      <c r="S355" s="36" t="str">
        <f t="shared" si="79"/>
        <v/>
      </c>
      <c r="T355" s="25" t="str">
        <f t="shared" si="80"/>
        <v/>
      </c>
      <c r="U355" s="25" t="str">
        <f t="shared" si="81"/>
        <v/>
      </c>
    </row>
    <row r="356" spans="2:21" ht="16.5" x14ac:dyDescent="0.3">
      <c r="B356" s="51"/>
      <c r="C356" s="51" t="str">
        <f>IF(B356="","",VLOOKUP(B356,LISTAS!$F$5:$G$1006,2,0))</f>
        <v/>
      </c>
      <c r="D356" s="52"/>
      <c r="E356" s="52"/>
      <c r="F356" s="52" t="str">
        <f t="shared" si="71"/>
        <v/>
      </c>
      <c r="G356" s="5"/>
      <c r="H356" s="48" t="str">
        <f t="shared" si="74"/>
        <v/>
      </c>
      <c r="I356" s="63" t="str">
        <f t="shared" si="75"/>
        <v/>
      </c>
      <c r="J356" s="63" t="str">
        <f t="shared" si="75"/>
        <v/>
      </c>
      <c r="K356" s="48" t="str">
        <f t="shared" si="72"/>
        <v/>
      </c>
      <c r="L356" s="67" t="str">
        <f t="shared" si="73"/>
        <v/>
      </c>
      <c r="M356" s="48" t="str">
        <f t="shared" si="76"/>
        <v/>
      </c>
      <c r="N356" s="49">
        <v>33</v>
      </c>
      <c r="O356" s="28"/>
      <c r="P356" s="47" t="str">
        <f t="shared" si="77"/>
        <v/>
      </c>
      <c r="Q356" s="24" t="str">
        <f t="shared" si="78"/>
        <v/>
      </c>
      <c r="R356" s="24" t="str">
        <f>IF($L356="","",VLOOKUP(Q356,LISTAS!$F$5:$G$1006,2,0))</f>
        <v/>
      </c>
      <c r="S356" s="36" t="str">
        <f t="shared" si="79"/>
        <v/>
      </c>
      <c r="T356" s="25" t="str">
        <f t="shared" si="80"/>
        <v/>
      </c>
      <c r="U356" s="25" t="str">
        <f t="shared" si="81"/>
        <v/>
      </c>
    </row>
    <row r="357" spans="2:21" ht="16.5" x14ac:dyDescent="0.3">
      <c r="B357" s="51"/>
      <c r="C357" s="51" t="str">
        <f>IF(B357="","",VLOOKUP(B357,LISTAS!$F$5:$G$1006,2,0))</f>
        <v/>
      </c>
      <c r="D357" s="52"/>
      <c r="E357" s="52"/>
      <c r="F357" s="52" t="str">
        <f t="shared" si="71"/>
        <v/>
      </c>
      <c r="G357" s="5"/>
      <c r="H357" s="48" t="str">
        <f t="shared" si="74"/>
        <v/>
      </c>
      <c r="I357" s="63" t="str">
        <f t="shared" si="75"/>
        <v/>
      </c>
      <c r="J357" s="63" t="str">
        <f t="shared" si="75"/>
        <v/>
      </c>
      <c r="K357" s="48" t="str">
        <f t="shared" si="72"/>
        <v/>
      </c>
      <c r="L357" s="67" t="str">
        <f t="shared" si="73"/>
        <v/>
      </c>
      <c r="M357" s="48" t="str">
        <f t="shared" si="76"/>
        <v/>
      </c>
      <c r="N357" s="49">
        <v>34</v>
      </c>
      <c r="O357" s="28"/>
      <c r="P357" s="47" t="str">
        <f t="shared" si="77"/>
        <v/>
      </c>
      <c r="Q357" s="24" t="str">
        <f t="shared" si="78"/>
        <v/>
      </c>
      <c r="R357" s="24" t="str">
        <f>IF($L357="","",VLOOKUP(Q357,LISTAS!$F$5:$G$1006,2,0))</f>
        <v/>
      </c>
      <c r="S357" s="36" t="str">
        <f t="shared" si="79"/>
        <v/>
      </c>
      <c r="T357" s="25" t="str">
        <f t="shared" si="80"/>
        <v/>
      </c>
      <c r="U357" s="25" t="str">
        <f t="shared" si="81"/>
        <v/>
      </c>
    </row>
    <row r="358" spans="2:21" ht="16.5" x14ac:dyDescent="0.3">
      <c r="B358" s="51"/>
      <c r="C358" s="51" t="str">
        <f>IF(B358="","",VLOOKUP(B358,LISTAS!$F$5:$G$1006,2,0))</f>
        <v/>
      </c>
      <c r="D358" s="52"/>
      <c r="E358" s="52"/>
      <c r="F358" s="52" t="str">
        <f t="shared" si="71"/>
        <v/>
      </c>
      <c r="G358" s="5"/>
      <c r="H358" s="48" t="str">
        <f t="shared" si="74"/>
        <v/>
      </c>
      <c r="I358" s="63" t="str">
        <f t="shared" si="75"/>
        <v/>
      </c>
      <c r="J358" s="63" t="str">
        <f t="shared" si="75"/>
        <v/>
      </c>
      <c r="K358" s="48" t="str">
        <f t="shared" si="72"/>
        <v/>
      </c>
      <c r="L358" s="67" t="str">
        <f t="shared" si="73"/>
        <v/>
      </c>
      <c r="M358" s="48" t="str">
        <f t="shared" si="76"/>
        <v/>
      </c>
      <c r="N358" s="49">
        <v>35</v>
      </c>
      <c r="O358" s="28"/>
      <c r="P358" s="47" t="str">
        <f t="shared" si="77"/>
        <v/>
      </c>
      <c r="Q358" s="24" t="str">
        <f t="shared" si="78"/>
        <v/>
      </c>
      <c r="R358" s="24" t="str">
        <f>IF($L358="","",VLOOKUP(Q358,LISTAS!$F$5:$G$1006,2,0))</f>
        <v/>
      </c>
      <c r="S358" s="36" t="str">
        <f t="shared" si="79"/>
        <v/>
      </c>
      <c r="T358" s="25" t="str">
        <f t="shared" si="80"/>
        <v/>
      </c>
      <c r="U358" s="25" t="str">
        <f t="shared" si="81"/>
        <v/>
      </c>
    </row>
    <row r="359" spans="2:21" ht="16.5" x14ac:dyDescent="0.3">
      <c r="B359" s="51"/>
      <c r="C359" s="51" t="str">
        <f>IF(B359="","",VLOOKUP(B359,LISTAS!$F$5:$G$1006,2,0))</f>
        <v/>
      </c>
      <c r="D359" s="52"/>
      <c r="E359" s="52"/>
      <c r="F359" s="52" t="str">
        <f t="shared" si="71"/>
        <v/>
      </c>
      <c r="G359" s="5"/>
      <c r="H359" s="48" t="str">
        <f t="shared" si="74"/>
        <v/>
      </c>
      <c r="I359" s="63" t="str">
        <f t="shared" si="75"/>
        <v/>
      </c>
      <c r="J359" s="63" t="str">
        <f t="shared" si="75"/>
        <v/>
      </c>
      <c r="K359" s="48" t="str">
        <f t="shared" si="72"/>
        <v/>
      </c>
      <c r="L359" s="67" t="str">
        <f t="shared" si="73"/>
        <v/>
      </c>
      <c r="M359" s="48" t="str">
        <f t="shared" si="76"/>
        <v/>
      </c>
      <c r="N359" s="49">
        <v>36</v>
      </c>
      <c r="O359" s="28"/>
      <c r="P359" s="47" t="str">
        <f t="shared" si="77"/>
        <v/>
      </c>
      <c r="Q359" s="24" t="str">
        <f t="shared" si="78"/>
        <v/>
      </c>
      <c r="R359" s="24" t="str">
        <f>IF($L359="","",VLOOKUP(Q359,LISTAS!$F$5:$G$1006,2,0))</f>
        <v/>
      </c>
      <c r="S359" s="36" t="str">
        <f t="shared" si="79"/>
        <v/>
      </c>
      <c r="T359" s="25" t="str">
        <f t="shared" si="80"/>
        <v/>
      </c>
      <c r="U359" s="25" t="str">
        <f t="shared" si="81"/>
        <v/>
      </c>
    </row>
    <row r="360" spans="2:21" ht="16.5" x14ac:dyDescent="0.3">
      <c r="B360" s="51"/>
      <c r="C360" s="51" t="str">
        <f>IF(B360="","",VLOOKUP(B360,LISTAS!$F$5:$G$1006,2,0))</f>
        <v/>
      </c>
      <c r="D360" s="52"/>
      <c r="E360" s="52"/>
      <c r="F360" s="52" t="str">
        <f t="shared" si="71"/>
        <v/>
      </c>
      <c r="G360" s="5"/>
      <c r="H360" s="48" t="str">
        <f t="shared" si="74"/>
        <v/>
      </c>
      <c r="I360" s="63" t="str">
        <f t="shared" si="75"/>
        <v/>
      </c>
      <c r="J360" s="63" t="str">
        <f t="shared" si="75"/>
        <v/>
      </c>
      <c r="K360" s="48" t="str">
        <f t="shared" si="72"/>
        <v/>
      </c>
      <c r="L360" s="67" t="str">
        <f t="shared" si="73"/>
        <v/>
      </c>
      <c r="M360" s="48" t="str">
        <f t="shared" si="76"/>
        <v/>
      </c>
      <c r="N360" s="49">
        <v>37</v>
      </c>
      <c r="O360" s="28"/>
      <c r="P360" s="47" t="str">
        <f t="shared" si="77"/>
        <v/>
      </c>
      <c r="Q360" s="24" t="str">
        <f t="shared" si="78"/>
        <v/>
      </c>
      <c r="R360" s="24" t="str">
        <f>IF($L360="","",VLOOKUP(Q360,LISTAS!$F$5:$G$1006,2,0))</f>
        <v/>
      </c>
      <c r="S360" s="36" t="str">
        <f t="shared" si="79"/>
        <v/>
      </c>
      <c r="T360" s="25" t="str">
        <f t="shared" si="80"/>
        <v/>
      </c>
      <c r="U360" s="25" t="str">
        <f t="shared" si="81"/>
        <v/>
      </c>
    </row>
    <row r="361" spans="2:21" ht="16.5" x14ac:dyDescent="0.3">
      <c r="B361" s="51"/>
      <c r="C361" s="51" t="str">
        <f>IF(B361="","",VLOOKUP(B361,LISTAS!$F$5:$G$1006,2,0))</f>
        <v/>
      </c>
      <c r="D361" s="52"/>
      <c r="E361" s="52"/>
      <c r="F361" s="52" t="str">
        <f t="shared" si="71"/>
        <v/>
      </c>
      <c r="G361" s="5"/>
      <c r="H361" s="48" t="str">
        <f t="shared" si="74"/>
        <v/>
      </c>
      <c r="I361" s="63" t="str">
        <f t="shared" si="75"/>
        <v/>
      </c>
      <c r="J361" s="63" t="str">
        <f t="shared" si="75"/>
        <v/>
      </c>
      <c r="K361" s="48" t="str">
        <f t="shared" si="72"/>
        <v/>
      </c>
      <c r="L361" s="67" t="str">
        <f t="shared" si="73"/>
        <v/>
      </c>
      <c r="M361" s="48" t="str">
        <f t="shared" si="76"/>
        <v/>
      </c>
      <c r="N361" s="49">
        <v>38</v>
      </c>
      <c r="O361" s="28"/>
      <c r="P361" s="47" t="str">
        <f t="shared" si="77"/>
        <v/>
      </c>
      <c r="Q361" s="24" t="str">
        <f t="shared" si="78"/>
        <v/>
      </c>
      <c r="R361" s="24" t="str">
        <f>IF($L361="","",VLOOKUP(Q361,LISTAS!$F$5:$G$1006,2,0))</f>
        <v/>
      </c>
      <c r="S361" s="36" t="str">
        <f t="shared" si="79"/>
        <v/>
      </c>
      <c r="T361" s="25" t="str">
        <f t="shared" si="80"/>
        <v/>
      </c>
      <c r="U361" s="25" t="str">
        <f t="shared" si="81"/>
        <v/>
      </c>
    </row>
    <row r="362" spans="2:21" ht="16.5" x14ac:dyDescent="0.3">
      <c r="B362" s="51"/>
      <c r="C362" s="51" t="str">
        <f>IF(B362="","",VLOOKUP(B362,LISTAS!$F$5:$G$1006,2,0))</f>
        <v/>
      </c>
      <c r="D362" s="52"/>
      <c r="E362" s="52"/>
      <c r="F362" s="52" t="str">
        <f t="shared" si="71"/>
        <v/>
      </c>
      <c r="G362" s="5"/>
      <c r="H362" s="48" t="str">
        <f t="shared" si="74"/>
        <v/>
      </c>
      <c r="I362" s="63" t="str">
        <f t="shared" si="75"/>
        <v/>
      </c>
      <c r="J362" s="63" t="str">
        <f t="shared" si="75"/>
        <v/>
      </c>
      <c r="K362" s="48" t="str">
        <f t="shared" si="72"/>
        <v/>
      </c>
      <c r="L362" s="67" t="str">
        <f t="shared" si="73"/>
        <v/>
      </c>
      <c r="M362" s="48" t="str">
        <f t="shared" si="76"/>
        <v/>
      </c>
      <c r="N362" s="49">
        <v>39</v>
      </c>
      <c r="O362" s="28"/>
      <c r="P362" s="47" t="str">
        <f t="shared" si="77"/>
        <v/>
      </c>
      <c r="Q362" s="24" t="str">
        <f t="shared" si="78"/>
        <v/>
      </c>
      <c r="R362" s="24" t="str">
        <f>IF($L362="","",VLOOKUP(Q362,LISTAS!$F$5:$G$1006,2,0))</f>
        <v/>
      </c>
      <c r="S362" s="36" t="str">
        <f t="shared" si="79"/>
        <v/>
      </c>
      <c r="T362" s="25" t="str">
        <f t="shared" si="80"/>
        <v/>
      </c>
      <c r="U362" s="25" t="str">
        <f t="shared" si="81"/>
        <v/>
      </c>
    </row>
    <row r="363" spans="2:21" ht="16.5" x14ac:dyDescent="0.3">
      <c r="B363" s="51"/>
      <c r="C363" s="51" t="str">
        <f>IF(B363="","",VLOOKUP(B363,LISTAS!$F$5:$G$1006,2,0))</f>
        <v/>
      </c>
      <c r="D363" s="52"/>
      <c r="E363" s="52"/>
      <c r="F363" s="52" t="str">
        <f t="shared" si="71"/>
        <v/>
      </c>
      <c r="G363" s="5"/>
      <c r="H363" s="48" t="str">
        <f t="shared" si="74"/>
        <v/>
      </c>
      <c r="I363" s="63" t="str">
        <f t="shared" si="75"/>
        <v/>
      </c>
      <c r="J363" s="63" t="str">
        <f t="shared" si="75"/>
        <v/>
      </c>
      <c r="K363" s="48" t="str">
        <f t="shared" si="72"/>
        <v/>
      </c>
      <c r="L363" s="67" t="str">
        <f t="shared" si="73"/>
        <v/>
      </c>
      <c r="M363" s="48" t="str">
        <f t="shared" si="76"/>
        <v/>
      </c>
      <c r="N363" s="49">
        <v>40</v>
      </c>
      <c r="O363" s="28"/>
      <c r="P363" s="47" t="str">
        <f t="shared" si="77"/>
        <v/>
      </c>
      <c r="Q363" s="24" t="str">
        <f t="shared" si="78"/>
        <v/>
      </c>
      <c r="R363" s="24" t="str">
        <f>IF($L363="","",VLOOKUP(Q363,LISTAS!$F$5:$G$1006,2,0))</f>
        <v/>
      </c>
      <c r="S363" s="36" t="str">
        <f t="shared" si="79"/>
        <v/>
      </c>
      <c r="T363" s="25" t="str">
        <f t="shared" si="80"/>
        <v/>
      </c>
      <c r="U363" s="25" t="str">
        <f t="shared" si="81"/>
        <v/>
      </c>
    </row>
    <row r="364" spans="2:21" ht="16.5" x14ac:dyDescent="0.3">
      <c r="B364" s="51"/>
      <c r="C364" s="51" t="str">
        <f>IF(B364="","",VLOOKUP(B364,LISTAS!$F$5:$G$1006,2,0))</f>
        <v/>
      </c>
      <c r="D364" s="52"/>
      <c r="E364" s="52"/>
      <c r="F364" s="52" t="str">
        <f t="shared" si="71"/>
        <v/>
      </c>
      <c r="G364" s="5"/>
      <c r="H364" s="48" t="str">
        <f t="shared" si="74"/>
        <v/>
      </c>
      <c r="I364" s="63" t="str">
        <f t="shared" si="75"/>
        <v/>
      </c>
      <c r="J364" s="63" t="str">
        <f t="shared" si="75"/>
        <v/>
      </c>
      <c r="K364" s="48" t="str">
        <f t="shared" si="72"/>
        <v/>
      </c>
      <c r="L364" s="67" t="str">
        <f t="shared" si="73"/>
        <v/>
      </c>
      <c r="M364" s="48" t="str">
        <f t="shared" si="76"/>
        <v/>
      </c>
      <c r="N364" s="49">
        <v>41</v>
      </c>
      <c r="O364" s="28"/>
      <c r="P364" s="47" t="str">
        <f t="shared" si="77"/>
        <v/>
      </c>
      <c r="Q364" s="24" t="str">
        <f t="shared" si="78"/>
        <v/>
      </c>
      <c r="R364" s="24" t="str">
        <f>IF($L364="","",VLOOKUP(Q364,LISTAS!$F$5:$G$1006,2,0))</f>
        <v/>
      </c>
      <c r="S364" s="36" t="str">
        <f t="shared" si="79"/>
        <v/>
      </c>
      <c r="T364" s="25" t="str">
        <f t="shared" si="80"/>
        <v/>
      </c>
      <c r="U364" s="25" t="str">
        <f t="shared" si="81"/>
        <v/>
      </c>
    </row>
    <row r="365" spans="2:21" ht="16.5" x14ac:dyDescent="0.3">
      <c r="B365" s="51"/>
      <c r="C365" s="51" t="str">
        <f>IF(B365="","",VLOOKUP(B365,LISTAS!$F$5:$G$1006,2,0))</f>
        <v/>
      </c>
      <c r="D365" s="52"/>
      <c r="E365" s="52"/>
      <c r="F365" s="52" t="str">
        <f t="shared" si="71"/>
        <v/>
      </c>
      <c r="G365" s="5"/>
      <c r="H365" s="48" t="str">
        <f t="shared" si="74"/>
        <v/>
      </c>
      <c r="I365" s="63" t="str">
        <f t="shared" si="75"/>
        <v/>
      </c>
      <c r="J365" s="63" t="str">
        <f t="shared" si="75"/>
        <v/>
      </c>
      <c r="K365" s="48" t="str">
        <f t="shared" si="72"/>
        <v/>
      </c>
      <c r="L365" s="67" t="str">
        <f t="shared" si="73"/>
        <v/>
      </c>
      <c r="M365" s="48" t="str">
        <f t="shared" si="76"/>
        <v/>
      </c>
      <c r="N365" s="49">
        <v>42</v>
      </c>
      <c r="O365" s="28"/>
      <c r="P365" s="47" t="str">
        <f t="shared" si="77"/>
        <v/>
      </c>
      <c r="Q365" s="24" t="str">
        <f t="shared" si="78"/>
        <v/>
      </c>
      <c r="R365" s="24" t="str">
        <f>IF($L365="","",VLOOKUP(Q365,LISTAS!$F$5:$G$1006,2,0))</f>
        <v/>
      </c>
      <c r="S365" s="36" t="str">
        <f t="shared" si="79"/>
        <v/>
      </c>
      <c r="T365" s="25" t="str">
        <f t="shared" si="80"/>
        <v/>
      </c>
      <c r="U365" s="25" t="str">
        <f t="shared" si="81"/>
        <v/>
      </c>
    </row>
    <row r="366" spans="2:21" ht="16.5" x14ac:dyDescent="0.3">
      <c r="B366" s="51"/>
      <c r="C366" s="51" t="str">
        <f>IF(B366="","",VLOOKUP(B366,LISTAS!$F$5:$G$1006,2,0))</f>
        <v/>
      </c>
      <c r="D366" s="52"/>
      <c r="E366" s="52"/>
      <c r="F366" s="52" t="str">
        <f t="shared" si="71"/>
        <v/>
      </c>
      <c r="G366" s="5"/>
      <c r="H366" s="48" t="str">
        <f t="shared" si="74"/>
        <v/>
      </c>
      <c r="I366" s="63" t="str">
        <f t="shared" si="75"/>
        <v/>
      </c>
      <c r="J366" s="63" t="str">
        <f t="shared" si="75"/>
        <v/>
      </c>
      <c r="K366" s="48" t="str">
        <f t="shared" si="72"/>
        <v/>
      </c>
      <c r="L366" s="67" t="str">
        <f t="shared" si="73"/>
        <v/>
      </c>
      <c r="M366" s="48" t="str">
        <f t="shared" si="76"/>
        <v/>
      </c>
      <c r="N366" s="49">
        <v>43</v>
      </c>
      <c r="O366" s="28"/>
      <c r="P366" s="47" t="str">
        <f t="shared" si="77"/>
        <v/>
      </c>
      <c r="Q366" s="24" t="str">
        <f t="shared" si="78"/>
        <v/>
      </c>
      <c r="R366" s="24" t="str">
        <f>IF($L366="","",VLOOKUP(Q366,LISTAS!$F$5:$G$1006,2,0))</f>
        <v/>
      </c>
      <c r="S366" s="36" t="str">
        <f t="shared" si="79"/>
        <v/>
      </c>
      <c r="T366" s="25" t="str">
        <f t="shared" si="80"/>
        <v/>
      </c>
      <c r="U366" s="25" t="str">
        <f t="shared" si="81"/>
        <v/>
      </c>
    </row>
    <row r="367" spans="2:21" ht="16.5" x14ac:dyDescent="0.3">
      <c r="B367" s="51"/>
      <c r="C367" s="51" t="str">
        <f>IF(B367="","",VLOOKUP(B367,LISTAS!$F$5:$G$1006,2,0))</f>
        <v/>
      </c>
      <c r="D367" s="52"/>
      <c r="E367" s="52"/>
      <c r="F367" s="52" t="str">
        <f t="shared" si="71"/>
        <v/>
      </c>
      <c r="G367" s="5"/>
      <c r="H367" s="48" t="str">
        <f t="shared" si="74"/>
        <v/>
      </c>
      <c r="I367" s="63" t="str">
        <f t="shared" si="75"/>
        <v/>
      </c>
      <c r="J367" s="63" t="str">
        <f t="shared" si="75"/>
        <v/>
      </c>
      <c r="K367" s="48" t="str">
        <f t="shared" si="72"/>
        <v/>
      </c>
      <c r="L367" s="67" t="str">
        <f t="shared" si="73"/>
        <v/>
      </c>
      <c r="M367" s="48" t="str">
        <f t="shared" si="76"/>
        <v/>
      </c>
      <c r="N367" s="49">
        <v>44</v>
      </c>
      <c r="O367" s="28"/>
      <c r="P367" s="47" t="str">
        <f t="shared" si="77"/>
        <v/>
      </c>
      <c r="Q367" s="24" t="str">
        <f t="shared" si="78"/>
        <v/>
      </c>
      <c r="R367" s="24" t="str">
        <f>IF($L367="","",VLOOKUP(Q367,LISTAS!$F$5:$G$1006,2,0))</f>
        <v/>
      </c>
      <c r="S367" s="36" t="str">
        <f t="shared" si="79"/>
        <v/>
      </c>
      <c r="T367" s="25" t="str">
        <f t="shared" si="80"/>
        <v/>
      </c>
      <c r="U367" s="25" t="str">
        <f t="shared" si="81"/>
        <v/>
      </c>
    </row>
    <row r="368" spans="2:21" ht="16.5" x14ac:dyDescent="0.3">
      <c r="B368" s="51"/>
      <c r="C368" s="51" t="str">
        <f>IF(B368="","",VLOOKUP(B368,LISTAS!$F$5:$G$1006,2,0))</f>
        <v/>
      </c>
      <c r="D368" s="52"/>
      <c r="E368" s="52"/>
      <c r="F368" s="52" t="str">
        <f t="shared" si="71"/>
        <v/>
      </c>
      <c r="G368" s="5"/>
      <c r="H368" s="48" t="str">
        <f t="shared" si="74"/>
        <v/>
      </c>
      <c r="I368" s="63" t="str">
        <f t="shared" si="75"/>
        <v/>
      </c>
      <c r="J368" s="63" t="str">
        <f t="shared" si="75"/>
        <v/>
      </c>
      <c r="K368" s="48" t="str">
        <f t="shared" si="72"/>
        <v/>
      </c>
      <c r="L368" s="67" t="str">
        <f t="shared" si="73"/>
        <v/>
      </c>
      <c r="M368" s="48" t="str">
        <f t="shared" si="76"/>
        <v/>
      </c>
      <c r="N368" s="49">
        <v>45</v>
      </c>
      <c r="O368" s="28"/>
      <c r="P368" s="47" t="str">
        <f t="shared" si="77"/>
        <v/>
      </c>
      <c r="Q368" s="24" t="str">
        <f t="shared" si="78"/>
        <v/>
      </c>
      <c r="R368" s="24" t="str">
        <f>IF($L368="","",VLOOKUP(Q368,LISTAS!$F$5:$G$1006,2,0))</f>
        <v/>
      </c>
      <c r="S368" s="36" t="str">
        <f t="shared" si="79"/>
        <v/>
      </c>
      <c r="T368" s="25" t="str">
        <f t="shared" si="80"/>
        <v/>
      </c>
      <c r="U368" s="25" t="str">
        <f t="shared" si="81"/>
        <v/>
      </c>
    </row>
    <row r="369" spans="2:21" ht="16.5" x14ac:dyDescent="0.3">
      <c r="B369" s="51"/>
      <c r="C369" s="51" t="str">
        <f>IF(B369="","",VLOOKUP(B369,LISTAS!$F$5:$G$1006,2,0))</f>
        <v/>
      </c>
      <c r="D369" s="52"/>
      <c r="E369" s="52"/>
      <c r="F369" s="52" t="str">
        <f t="shared" si="71"/>
        <v/>
      </c>
      <c r="G369" s="5"/>
      <c r="H369" s="48" t="str">
        <f t="shared" si="74"/>
        <v/>
      </c>
      <c r="I369" s="63" t="str">
        <f t="shared" si="75"/>
        <v/>
      </c>
      <c r="J369" s="63" t="str">
        <f t="shared" si="75"/>
        <v/>
      </c>
      <c r="K369" s="48" t="str">
        <f t="shared" si="72"/>
        <v/>
      </c>
      <c r="L369" s="67" t="str">
        <f t="shared" si="73"/>
        <v/>
      </c>
      <c r="M369" s="48" t="str">
        <f t="shared" si="76"/>
        <v/>
      </c>
      <c r="N369" s="49">
        <v>46</v>
      </c>
      <c r="O369" s="28"/>
      <c r="P369" s="47" t="str">
        <f t="shared" si="77"/>
        <v/>
      </c>
      <c r="Q369" s="24" t="str">
        <f t="shared" si="78"/>
        <v/>
      </c>
      <c r="R369" s="24" t="str">
        <f>IF($L369="","",VLOOKUP(Q369,LISTAS!$F$5:$G$1006,2,0))</f>
        <v/>
      </c>
      <c r="S369" s="36" t="str">
        <f t="shared" si="79"/>
        <v/>
      </c>
      <c r="T369" s="25" t="str">
        <f t="shared" si="80"/>
        <v/>
      </c>
      <c r="U369" s="25" t="str">
        <f t="shared" si="81"/>
        <v/>
      </c>
    </row>
    <row r="370" spans="2:21" ht="16.5" x14ac:dyDescent="0.3">
      <c r="B370" s="51"/>
      <c r="C370" s="51" t="str">
        <f>IF(B370="","",VLOOKUP(B370,LISTAS!$F$5:$G$1006,2,0))</f>
        <v/>
      </c>
      <c r="D370" s="52"/>
      <c r="E370" s="52"/>
      <c r="F370" s="52" t="str">
        <f t="shared" si="71"/>
        <v/>
      </c>
      <c r="G370" s="5"/>
      <c r="H370" s="48" t="str">
        <f t="shared" si="74"/>
        <v/>
      </c>
      <c r="I370" s="63" t="str">
        <f t="shared" si="75"/>
        <v/>
      </c>
      <c r="J370" s="63" t="str">
        <f t="shared" si="75"/>
        <v/>
      </c>
      <c r="K370" s="48" t="str">
        <f t="shared" si="72"/>
        <v/>
      </c>
      <c r="L370" s="67" t="str">
        <f t="shared" si="73"/>
        <v/>
      </c>
      <c r="M370" s="48" t="str">
        <f t="shared" si="76"/>
        <v/>
      </c>
      <c r="N370" s="49">
        <v>47</v>
      </c>
      <c r="O370" s="28"/>
      <c r="P370" s="47" t="str">
        <f t="shared" si="77"/>
        <v/>
      </c>
      <c r="Q370" s="24" t="str">
        <f t="shared" si="78"/>
        <v/>
      </c>
      <c r="R370" s="24" t="str">
        <f>IF($L370="","",VLOOKUP(Q370,LISTAS!$F$5:$G$1006,2,0))</f>
        <v/>
      </c>
      <c r="S370" s="36" t="str">
        <f t="shared" si="79"/>
        <v/>
      </c>
      <c r="T370" s="25" t="str">
        <f t="shared" si="80"/>
        <v/>
      </c>
      <c r="U370" s="25" t="str">
        <f t="shared" si="81"/>
        <v/>
      </c>
    </row>
    <row r="371" spans="2:21" ht="16.5" x14ac:dyDescent="0.3">
      <c r="B371" s="51"/>
      <c r="C371" s="51" t="str">
        <f>IF(B371="","",VLOOKUP(B371,LISTAS!$F$5:$G$1006,2,0))</f>
        <v/>
      </c>
      <c r="D371" s="52"/>
      <c r="E371" s="52"/>
      <c r="F371" s="52" t="str">
        <f t="shared" si="71"/>
        <v/>
      </c>
      <c r="G371" s="5"/>
      <c r="H371" s="48" t="str">
        <f t="shared" si="74"/>
        <v/>
      </c>
      <c r="I371" s="63" t="str">
        <f t="shared" si="75"/>
        <v/>
      </c>
      <c r="J371" s="63" t="str">
        <f t="shared" si="75"/>
        <v/>
      </c>
      <c r="K371" s="48" t="str">
        <f t="shared" si="72"/>
        <v/>
      </c>
      <c r="L371" s="67" t="str">
        <f t="shared" si="73"/>
        <v/>
      </c>
      <c r="M371" s="48" t="str">
        <f t="shared" si="76"/>
        <v/>
      </c>
      <c r="N371" s="49">
        <v>48</v>
      </c>
      <c r="O371" s="28"/>
      <c r="P371" s="47" t="str">
        <f t="shared" si="77"/>
        <v/>
      </c>
      <c r="Q371" s="24" t="str">
        <f t="shared" si="78"/>
        <v/>
      </c>
      <c r="R371" s="24" t="str">
        <f>IF($L371="","",VLOOKUP(Q371,LISTAS!$F$5:$G$1006,2,0))</f>
        <v/>
      </c>
      <c r="S371" s="36" t="str">
        <f t="shared" si="79"/>
        <v/>
      </c>
      <c r="T371" s="25" t="str">
        <f t="shared" si="80"/>
        <v/>
      </c>
      <c r="U371" s="25" t="str">
        <f t="shared" si="81"/>
        <v/>
      </c>
    </row>
    <row r="372" spans="2:21" ht="16.5" x14ac:dyDescent="0.3">
      <c r="B372" s="51"/>
      <c r="C372" s="51" t="str">
        <f>IF(B372="","",VLOOKUP(B372,LISTAS!$F$5:$G$1006,2,0))</f>
        <v/>
      </c>
      <c r="D372" s="52"/>
      <c r="E372" s="52"/>
      <c r="F372" s="52" t="str">
        <f t="shared" si="71"/>
        <v/>
      </c>
      <c r="G372" s="5"/>
      <c r="H372" s="48" t="str">
        <f t="shared" si="74"/>
        <v/>
      </c>
      <c r="I372" s="63" t="str">
        <f t="shared" si="75"/>
        <v/>
      </c>
      <c r="J372" s="63" t="str">
        <f t="shared" si="75"/>
        <v/>
      </c>
      <c r="K372" s="48" t="str">
        <f t="shared" si="72"/>
        <v/>
      </c>
      <c r="L372" s="67" t="str">
        <f t="shared" si="73"/>
        <v/>
      </c>
      <c r="M372" s="48" t="str">
        <f t="shared" si="76"/>
        <v/>
      </c>
      <c r="N372" s="49">
        <v>49</v>
      </c>
      <c r="O372" s="28"/>
      <c r="P372" s="47" t="str">
        <f t="shared" si="77"/>
        <v/>
      </c>
      <c r="Q372" s="24" t="str">
        <f t="shared" si="78"/>
        <v/>
      </c>
      <c r="R372" s="24" t="str">
        <f>IF($L372="","",VLOOKUP(Q372,LISTAS!$F$5:$G$1006,2,0))</f>
        <v/>
      </c>
      <c r="S372" s="36" t="str">
        <f t="shared" si="79"/>
        <v/>
      </c>
      <c r="T372" s="25" t="str">
        <f t="shared" si="80"/>
        <v/>
      </c>
      <c r="U372" s="25" t="str">
        <f t="shared" si="81"/>
        <v/>
      </c>
    </row>
    <row r="373" spans="2:21" ht="16.5" x14ac:dyDescent="0.3">
      <c r="B373" s="51"/>
      <c r="C373" s="51" t="str">
        <f>IF(B373="","",VLOOKUP(B373,LISTAS!$F$5:$G$1006,2,0))</f>
        <v/>
      </c>
      <c r="D373" s="52"/>
      <c r="E373" s="52"/>
      <c r="F373" s="52" t="str">
        <f t="shared" si="71"/>
        <v/>
      </c>
      <c r="G373" s="5"/>
      <c r="H373" s="48" t="str">
        <f t="shared" si="74"/>
        <v/>
      </c>
      <c r="I373" s="63" t="str">
        <f t="shared" si="75"/>
        <v/>
      </c>
      <c r="J373" s="63" t="str">
        <f t="shared" si="75"/>
        <v/>
      </c>
      <c r="K373" s="48" t="str">
        <f t="shared" si="72"/>
        <v/>
      </c>
      <c r="L373" s="67" t="str">
        <f t="shared" si="73"/>
        <v/>
      </c>
      <c r="M373" s="48" t="str">
        <f t="shared" si="76"/>
        <v/>
      </c>
      <c r="N373" s="49">
        <v>50</v>
      </c>
      <c r="O373" s="28"/>
      <c r="P373" s="47" t="str">
        <f t="shared" si="77"/>
        <v/>
      </c>
      <c r="Q373" s="24" t="str">
        <f t="shared" si="78"/>
        <v/>
      </c>
      <c r="R373" s="24" t="str">
        <f>IF($L373="","",VLOOKUP(Q373,LISTAS!$F$5:$G$1006,2,0))</f>
        <v/>
      </c>
      <c r="S373" s="36" t="str">
        <f t="shared" si="79"/>
        <v/>
      </c>
      <c r="T373" s="25" t="str">
        <f t="shared" si="80"/>
        <v/>
      </c>
      <c r="U373" s="25" t="str">
        <f t="shared" si="81"/>
        <v/>
      </c>
    </row>
    <row r="374" spans="2:21" ht="16.5" x14ac:dyDescent="0.3">
      <c r="B374" s="51"/>
      <c r="C374" s="51" t="str">
        <f>IF(B374="","",VLOOKUP(B374,LISTAS!$F$5:$G$1006,2,0))</f>
        <v/>
      </c>
      <c r="D374" s="52"/>
      <c r="E374" s="52"/>
      <c r="F374" s="52" t="str">
        <f t="shared" si="71"/>
        <v/>
      </c>
      <c r="G374" s="5"/>
      <c r="H374" s="48" t="str">
        <f t="shared" si="74"/>
        <v/>
      </c>
      <c r="I374" s="63" t="str">
        <f t="shared" si="75"/>
        <v/>
      </c>
      <c r="J374" s="63" t="str">
        <f t="shared" si="75"/>
        <v/>
      </c>
      <c r="K374" s="48" t="str">
        <f t="shared" si="72"/>
        <v/>
      </c>
      <c r="L374" s="67" t="str">
        <f t="shared" si="73"/>
        <v/>
      </c>
      <c r="M374" s="48" t="str">
        <f t="shared" si="76"/>
        <v/>
      </c>
      <c r="N374" s="49">
        <v>51</v>
      </c>
      <c r="O374" s="28"/>
      <c r="P374" s="47" t="str">
        <f t="shared" si="77"/>
        <v/>
      </c>
      <c r="Q374" s="24" t="str">
        <f t="shared" si="78"/>
        <v/>
      </c>
      <c r="R374" s="24" t="str">
        <f>IF($L374="","",VLOOKUP(Q374,LISTAS!$F$5:$G$1006,2,0))</f>
        <v/>
      </c>
      <c r="S374" s="36" t="str">
        <f t="shared" si="79"/>
        <v/>
      </c>
      <c r="T374" s="25" t="str">
        <f t="shared" si="80"/>
        <v/>
      </c>
      <c r="U374" s="25" t="str">
        <f t="shared" si="81"/>
        <v/>
      </c>
    </row>
    <row r="375" spans="2:21" ht="16.5" x14ac:dyDescent="0.3">
      <c r="B375" s="51"/>
      <c r="C375" s="51" t="str">
        <f>IF(B375="","",VLOOKUP(B375,LISTAS!$F$5:$G$1006,2,0))</f>
        <v/>
      </c>
      <c r="D375" s="52"/>
      <c r="E375" s="52"/>
      <c r="F375" s="52" t="str">
        <f t="shared" si="71"/>
        <v/>
      </c>
      <c r="G375" s="5"/>
      <c r="H375" s="48" t="str">
        <f t="shared" si="74"/>
        <v/>
      </c>
      <c r="I375" s="63" t="str">
        <f t="shared" si="75"/>
        <v/>
      </c>
      <c r="J375" s="63" t="str">
        <f t="shared" si="75"/>
        <v/>
      </c>
      <c r="K375" s="48" t="str">
        <f t="shared" si="72"/>
        <v/>
      </c>
      <c r="L375" s="67" t="str">
        <f t="shared" si="73"/>
        <v/>
      </c>
      <c r="M375" s="48" t="str">
        <f t="shared" si="76"/>
        <v/>
      </c>
      <c r="N375" s="49">
        <v>52</v>
      </c>
      <c r="O375" s="28"/>
      <c r="P375" s="47" t="str">
        <f t="shared" si="77"/>
        <v/>
      </c>
      <c r="Q375" s="24" t="str">
        <f t="shared" si="78"/>
        <v/>
      </c>
      <c r="R375" s="24" t="str">
        <f>IF($L375="","",VLOOKUP(Q375,LISTAS!$F$5:$G$1006,2,0))</f>
        <v/>
      </c>
      <c r="S375" s="36" t="str">
        <f t="shared" si="79"/>
        <v/>
      </c>
      <c r="T375" s="25" t="str">
        <f t="shared" si="80"/>
        <v/>
      </c>
      <c r="U375" s="25" t="str">
        <f t="shared" si="81"/>
        <v/>
      </c>
    </row>
    <row r="376" spans="2:21" ht="16.5" x14ac:dyDescent="0.3">
      <c r="B376" s="51"/>
      <c r="C376" s="51" t="str">
        <f>IF(B376="","",VLOOKUP(B376,LISTAS!$F$5:$G$1006,2,0))</f>
        <v/>
      </c>
      <c r="D376" s="52"/>
      <c r="E376" s="52"/>
      <c r="F376" s="52" t="str">
        <f t="shared" si="71"/>
        <v/>
      </c>
      <c r="G376" s="5"/>
      <c r="H376" s="48" t="str">
        <f t="shared" si="74"/>
        <v/>
      </c>
      <c r="I376" s="63" t="str">
        <f t="shared" si="75"/>
        <v/>
      </c>
      <c r="J376" s="63" t="str">
        <f t="shared" si="75"/>
        <v/>
      </c>
      <c r="K376" s="48" t="str">
        <f t="shared" si="72"/>
        <v/>
      </c>
      <c r="L376" s="67" t="str">
        <f t="shared" si="73"/>
        <v/>
      </c>
      <c r="M376" s="48" t="str">
        <f t="shared" si="76"/>
        <v/>
      </c>
      <c r="N376" s="49">
        <v>53</v>
      </c>
      <c r="O376" s="28"/>
      <c r="P376" s="47" t="str">
        <f t="shared" si="77"/>
        <v/>
      </c>
      <c r="Q376" s="24" t="str">
        <f t="shared" si="78"/>
        <v/>
      </c>
      <c r="R376" s="24" t="str">
        <f>IF($L376="","",VLOOKUP(Q376,LISTAS!$F$5:$G$1006,2,0))</f>
        <v/>
      </c>
      <c r="S376" s="36" t="str">
        <f t="shared" si="79"/>
        <v/>
      </c>
      <c r="T376" s="25" t="str">
        <f t="shared" si="80"/>
        <v/>
      </c>
      <c r="U376" s="25" t="str">
        <f t="shared" si="81"/>
        <v/>
      </c>
    </row>
    <row r="377" spans="2:21" ht="16.5" x14ac:dyDescent="0.3">
      <c r="B377" s="51"/>
      <c r="C377" s="51" t="str">
        <f>IF(B377="","",VLOOKUP(B377,LISTAS!$F$5:$G$1006,2,0))</f>
        <v/>
      </c>
      <c r="D377" s="52"/>
      <c r="E377" s="52"/>
      <c r="F377" s="52" t="str">
        <f t="shared" si="71"/>
        <v/>
      </c>
      <c r="G377" s="5"/>
      <c r="H377" s="48" t="str">
        <f t="shared" si="74"/>
        <v/>
      </c>
      <c r="I377" s="63" t="str">
        <f t="shared" si="75"/>
        <v/>
      </c>
      <c r="J377" s="63" t="str">
        <f t="shared" si="75"/>
        <v/>
      </c>
      <c r="K377" s="48" t="str">
        <f t="shared" si="72"/>
        <v/>
      </c>
      <c r="L377" s="67" t="str">
        <f t="shared" si="73"/>
        <v/>
      </c>
      <c r="M377" s="48" t="str">
        <f t="shared" si="76"/>
        <v/>
      </c>
      <c r="N377" s="49">
        <v>54</v>
      </c>
      <c r="O377" s="28"/>
      <c r="P377" s="47" t="str">
        <f t="shared" si="77"/>
        <v/>
      </c>
      <c r="Q377" s="24" t="str">
        <f t="shared" si="78"/>
        <v/>
      </c>
      <c r="R377" s="24" t="str">
        <f>IF($L377="","",VLOOKUP(Q377,LISTAS!$F$5:$G$1006,2,0))</f>
        <v/>
      </c>
      <c r="S377" s="36" t="str">
        <f t="shared" si="79"/>
        <v/>
      </c>
      <c r="T377" s="25" t="str">
        <f t="shared" si="80"/>
        <v/>
      </c>
      <c r="U377" s="25" t="str">
        <f t="shared" si="81"/>
        <v/>
      </c>
    </row>
    <row r="378" spans="2:21" ht="16.5" x14ac:dyDescent="0.3">
      <c r="B378" s="51"/>
      <c r="C378" s="51" t="str">
        <f>IF(B378="","",VLOOKUP(B378,LISTAS!$F$5:$G$1006,2,0))</f>
        <v/>
      </c>
      <c r="D378" s="52"/>
      <c r="E378" s="52"/>
      <c r="F378" s="52" t="str">
        <f t="shared" si="71"/>
        <v/>
      </c>
      <c r="G378" s="5"/>
      <c r="H378" s="48" t="str">
        <f t="shared" si="74"/>
        <v/>
      </c>
      <c r="I378" s="63" t="str">
        <f t="shared" si="75"/>
        <v/>
      </c>
      <c r="J378" s="63" t="str">
        <f t="shared" si="75"/>
        <v/>
      </c>
      <c r="K378" s="48" t="str">
        <f t="shared" si="72"/>
        <v/>
      </c>
      <c r="L378" s="67" t="str">
        <f t="shared" si="73"/>
        <v/>
      </c>
      <c r="M378" s="48" t="str">
        <f t="shared" si="76"/>
        <v/>
      </c>
      <c r="N378" s="49">
        <v>55</v>
      </c>
      <c r="O378" s="28"/>
      <c r="P378" s="47" t="str">
        <f t="shared" si="77"/>
        <v/>
      </c>
      <c r="Q378" s="24" t="str">
        <f t="shared" si="78"/>
        <v/>
      </c>
      <c r="R378" s="24" t="str">
        <f>IF($L378="","",VLOOKUP(Q378,LISTAS!$F$5:$G$1006,2,0))</f>
        <v/>
      </c>
      <c r="S378" s="36" t="str">
        <f t="shared" si="79"/>
        <v/>
      </c>
      <c r="T378" s="25" t="str">
        <f t="shared" si="80"/>
        <v/>
      </c>
      <c r="U378" s="25" t="str">
        <f t="shared" si="81"/>
        <v/>
      </c>
    </row>
    <row r="379" spans="2:21" ht="16.5" x14ac:dyDescent="0.3">
      <c r="B379" s="51"/>
      <c r="C379" s="51" t="str">
        <f>IF(B379="","",VLOOKUP(B379,LISTAS!$F$5:$G$1006,2,0))</f>
        <v/>
      </c>
      <c r="D379" s="52"/>
      <c r="E379" s="52"/>
      <c r="F379" s="52" t="str">
        <f t="shared" si="71"/>
        <v/>
      </c>
      <c r="G379" s="5"/>
      <c r="H379" s="48" t="str">
        <f t="shared" si="74"/>
        <v/>
      </c>
      <c r="I379" s="63" t="str">
        <f t="shared" si="75"/>
        <v/>
      </c>
      <c r="J379" s="63" t="str">
        <f t="shared" si="75"/>
        <v/>
      </c>
      <c r="K379" s="48" t="str">
        <f t="shared" si="72"/>
        <v/>
      </c>
      <c r="L379" s="67" t="str">
        <f t="shared" si="73"/>
        <v/>
      </c>
      <c r="M379" s="48" t="str">
        <f t="shared" si="76"/>
        <v/>
      </c>
      <c r="N379" s="49">
        <v>56</v>
      </c>
      <c r="O379" s="28"/>
      <c r="P379" s="47" t="str">
        <f t="shared" si="77"/>
        <v/>
      </c>
      <c r="Q379" s="24" t="str">
        <f t="shared" si="78"/>
        <v/>
      </c>
      <c r="R379" s="24" t="str">
        <f>IF($L379="","",VLOOKUP(Q379,LISTAS!$F$5:$G$1006,2,0))</f>
        <v/>
      </c>
      <c r="S379" s="36" t="str">
        <f t="shared" si="79"/>
        <v/>
      </c>
      <c r="T379" s="25" t="str">
        <f t="shared" si="80"/>
        <v/>
      </c>
      <c r="U379" s="25" t="str">
        <f t="shared" si="81"/>
        <v/>
      </c>
    </row>
    <row r="380" spans="2:21" ht="16.5" x14ac:dyDescent="0.3">
      <c r="B380" s="51"/>
      <c r="C380" s="51" t="str">
        <f>IF(B380="","",VLOOKUP(B380,LISTAS!$F$5:$G$1006,2,0))</f>
        <v/>
      </c>
      <c r="D380" s="52"/>
      <c r="E380" s="52"/>
      <c r="F380" s="52" t="str">
        <f t="shared" si="71"/>
        <v/>
      </c>
      <c r="G380" s="5"/>
      <c r="H380" s="48" t="str">
        <f t="shared" si="74"/>
        <v/>
      </c>
      <c r="I380" s="63" t="str">
        <f t="shared" si="75"/>
        <v/>
      </c>
      <c r="J380" s="63" t="str">
        <f t="shared" si="75"/>
        <v/>
      </c>
      <c r="K380" s="48" t="str">
        <f t="shared" si="72"/>
        <v/>
      </c>
      <c r="L380" s="67" t="str">
        <f t="shared" si="73"/>
        <v/>
      </c>
      <c r="M380" s="48" t="str">
        <f t="shared" si="76"/>
        <v/>
      </c>
      <c r="N380" s="49">
        <v>57</v>
      </c>
      <c r="O380" s="28"/>
      <c r="P380" s="47" t="str">
        <f t="shared" si="77"/>
        <v/>
      </c>
      <c r="Q380" s="24" t="str">
        <f t="shared" si="78"/>
        <v/>
      </c>
      <c r="R380" s="24" t="str">
        <f>IF($L380="","",VLOOKUP(Q380,LISTAS!$F$5:$G$1006,2,0))</f>
        <v/>
      </c>
      <c r="S380" s="36" t="str">
        <f t="shared" si="79"/>
        <v/>
      </c>
      <c r="T380" s="25" t="str">
        <f t="shared" si="80"/>
        <v/>
      </c>
      <c r="U380" s="25" t="str">
        <f t="shared" si="81"/>
        <v/>
      </c>
    </row>
    <row r="381" spans="2:21" ht="16.5" x14ac:dyDescent="0.3">
      <c r="B381" s="51"/>
      <c r="C381" s="51" t="str">
        <f>IF(B381="","",VLOOKUP(B381,LISTAS!$F$5:$G$1006,2,0))</f>
        <v/>
      </c>
      <c r="D381" s="52"/>
      <c r="E381" s="52"/>
      <c r="F381" s="52" t="str">
        <f t="shared" si="71"/>
        <v/>
      </c>
      <c r="G381" s="5"/>
      <c r="H381" s="48" t="str">
        <f t="shared" si="74"/>
        <v/>
      </c>
      <c r="I381" s="63" t="str">
        <f t="shared" si="75"/>
        <v/>
      </c>
      <c r="J381" s="63" t="str">
        <f t="shared" si="75"/>
        <v/>
      </c>
      <c r="K381" s="48" t="str">
        <f t="shared" si="72"/>
        <v/>
      </c>
      <c r="L381" s="67" t="str">
        <f t="shared" si="73"/>
        <v/>
      </c>
      <c r="M381" s="48" t="str">
        <f t="shared" si="76"/>
        <v/>
      </c>
      <c r="N381" s="49">
        <v>58</v>
      </c>
      <c r="O381" s="28"/>
      <c r="P381" s="47" t="str">
        <f t="shared" si="77"/>
        <v/>
      </c>
      <c r="Q381" s="24" t="str">
        <f t="shared" si="78"/>
        <v/>
      </c>
      <c r="R381" s="24" t="str">
        <f>IF($L381="","",VLOOKUP(Q381,LISTAS!$F$5:$G$1006,2,0))</f>
        <v/>
      </c>
      <c r="S381" s="36" t="str">
        <f t="shared" si="79"/>
        <v/>
      </c>
      <c r="T381" s="25" t="str">
        <f t="shared" si="80"/>
        <v/>
      </c>
      <c r="U381" s="25" t="str">
        <f t="shared" si="81"/>
        <v/>
      </c>
    </row>
    <row r="382" spans="2:21" ht="16.5" x14ac:dyDescent="0.3">
      <c r="B382" s="51"/>
      <c r="C382" s="51" t="str">
        <f>IF(B382="","",VLOOKUP(B382,LISTAS!$F$5:$G$1006,2,0))</f>
        <v/>
      </c>
      <c r="D382" s="52"/>
      <c r="E382" s="52"/>
      <c r="F382" s="52" t="str">
        <f t="shared" si="71"/>
        <v/>
      </c>
      <c r="G382" s="5"/>
      <c r="H382" s="48" t="str">
        <f t="shared" si="74"/>
        <v/>
      </c>
      <c r="I382" s="63" t="str">
        <f t="shared" si="75"/>
        <v/>
      </c>
      <c r="J382" s="63" t="str">
        <f t="shared" si="75"/>
        <v/>
      </c>
      <c r="K382" s="48" t="str">
        <f t="shared" si="72"/>
        <v/>
      </c>
      <c r="L382" s="67" t="str">
        <f t="shared" si="73"/>
        <v/>
      </c>
      <c r="M382" s="48" t="str">
        <f t="shared" si="76"/>
        <v/>
      </c>
      <c r="N382" s="49">
        <v>59</v>
      </c>
      <c r="O382" s="28"/>
      <c r="P382" s="47" t="str">
        <f t="shared" si="77"/>
        <v/>
      </c>
      <c r="Q382" s="24" t="str">
        <f t="shared" si="78"/>
        <v/>
      </c>
      <c r="R382" s="24" t="str">
        <f>IF($L382="","",VLOOKUP(Q382,LISTAS!$F$5:$G$1006,2,0))</f>
        <v/>
      </c>
      <c r="S382" s="36" t="str">
        <f t="shared" si="79"/>
        <v/>
      </c>
      <c r="T382" s="25" t="str">
        <f t="shared" si="80"/>
        <v/>
      </c>
      <c r="U382" s="25" t="str">
        <f t="shared" si="81"/>
        <v/>
      </c>
    </row>
    <row r="383" spans="2:21" ht="16.5" x14ac:dyDescent="0.3">
      <c r="B383" s="51"/>
      <c r="C383" s="51" t="str">
        <f>IF(B383="","",VLOOKUP(B383,LISTAS!$F$5:$G$1006,2,0))</f>
        <v/>
      </c>
      <c r="D383" s="52"/>
      <c r="E383" s="52"/>
      <c r="F383" s="52" t="str">
        <f t="shared" si="71"/>
        <v/>
      </c>
      <c r="G383" s="5"/>
      <c r="H383" s="48" t="str">
        <f t="shared" si="74"/>
        <v/>
      </c>
      <c r="I383" s="63" t="str">
        <f t="shared" si="75"/>
        <v/>
      </c>
      <c r="J383" s="63" t="str">
        <f t="shared" si="75"/>
        <v/>
      </c>
      <c r="K383" s="48" t="str">
        <f t="shared" si="72"/>
        <v/>
      </c>
      <c r="L383" s="67" t="str">
        <f t="shared" si="73"/>
        <v/>
      </c>
      <c r="M383" s="48" t="str">
        <f t="shared" si="76"/>
        <v/>
      </c>
      <c r="N383" s="49">
        <v>60</v>
      </c>
      <c r="O383" s="28"/>
      <c r="P383" s="47" t="str">
        <f t="shared" si="77"/>
        <v/>
      </c>
      <c r="Q383" s="24" t="str">
        <f t="shared" si="78"/>
        <v/>
      </c>
      <c r="R383" s="24" t="str">
        <f>IF($L383="","",VLOOKUP(Q383,LISTAS!$F$5:$G$1006,2,0))</f>
        <v/>
      </c>
      <c r="S383" s="36" t="str">
        <f t="shared" si="79"/>
        <v/>
      </c>
      <c r="T383" s="25" t="str">
        <f t="shared" si="80"/>
        <v/>
      </c>
      <c r="U383" s="25" t="str">
        <f t="shared" si="81"/>
        <v/>
      </c>
    </row>
    <row r="384" spans="2:21" ht="16.5" x14ac:dyDescent="0.3">
      <c r="B384" s="51"/>
      <c r="C384" s="51" t="str">
        <f>IF(B384="","",VLOOKUP(B384,LISTAS!$F$5:$G$1006,2,0))</f>
        <v/>
      </c>
      <c r="D384" s="52"/>
      <c r="E384" s="52"/>
      <c r="F384" s="52" t="str">
        <f t="shared" si="71"/>
        <v/>
      </c>
      <c r="G384" s="5"/>
      <c r="H384" s="48" t="str">
        <f t="shared" si="74"/>
        <v/>
      </c>
      <c r="I384" s="63" t="str">
        <f t="shared" si="75"/>
        <v/>
      </c>
      <c r="J384" s="63" t="str">
        <f t="shared" si="75"/>
        <v/>
      </c>
      <c r="K384" s="48" t="str">
        <f t="shared" si="72"/>
        <v/>
      </c>
      <c r="L384" s="67" t="str">
        <f t="shared" si="73"/>
        <v/>
      </c>
      <c r="M384" s="48" t="str">
        <f t="shared" si="76"/>
        <v/>
      </c>
      <c r="N384" s="49">
        <v>61</v>
      </c>
      <c r="O384" s="28"/>
      <c r="P384" s="47" t="str">
        <f t="shared" si="77"/>
        <v/>
      </c>
      <c r="Q384" s="24" t="str">
        <f t="shared" si="78"/>
        <v/>
      </c>
      <c r="R384" s="24" t="str">
        <f>IF($L384="","",VLOOKUP(Q384,LISTAS!$F$5:$G$1006,2,0))</f>
        <v/>
      </c>
      <c r="S384" s="36" t="str">
        <f t="shared" si="79"/>
        <v/>
      </c>
      <c r="T384" s="25" t="str">
        <f t="shared" si="80"/>
        <v/>
      </c>
      <c r="U384" s="25" t="str">
        <f t="shared" si="81"/>
        <v/>
      </c>
    </row>
    <row r="385" spans="2:21" ht="16.5" x14ac:dyDescent="0.3">
      <c r="B385" s="51"/>
      <c r="C385" s="51" t="str">
        <f>IF(B385="","",VLOOKUP(B385,LISTAS!$F$5:$G$1006,2,0))</f>
        <v/>
      </c>
      <c r="D385" s="52"/>
      <c r="E385" s="52"/>
      <c r="F385" s="52" t="str">
        <f t="shared" si="71"/>
        <v/>
      </c>
      <c r="G385" s="5"/>
      <c r="H385" s="48" t="str">
        <f t="shared" si="74"/>
        <v/>
      </c>
      <c r="I385" s="63" t="str">
        <f t="shared" si="75"/>
        <v/>
      </c>
      <c r="J385" s="63" t="str">
        <f t="shared" si="75"/>
        <v/>
      </c>
      <c r="K385" s="48" t="str">
        <f t="shared" si="72"/>
        <v/>
      </c>
      <c r="L385" s="67" t="str">
        <f t="shared" si="73"/>
        <v/>
      </c>
      <c r="M385" s="48" t="str">
        <f t="shared" si="76"/>
        <v/>
      </c>
      <c r="N385" s="49">
        <v>62</v>
      </c>
      <c r="O385" s="28"/>
      <c r="P385" s="47" t="str">
        <f t="shared" si="77"/>
        <v/>
      </c>
      <c r="Q385" s="24" t="str">
        <f t="shared" si="78"/>
        <v/>
      </c>
      <c r="R385" s="24" t="str">
        <f>IF($L385="","",VLOOKUP(Q385,LISTAS!$F$5:$G$1006,2,0))</f>
        <v/>
      </c>
      <c r="S385" s="36" t="str">
        <f t="shared" si="79"/>
        <v/>
      </c>
      <c r="T385" s="25" t="str">
        <f t="shared" si="80"/>
        <v/>
      </c>
      <c r="U385" s="25" t="str">
        <f t="shared" si="81"/>
        <v/>
      </c>
    </row>
    <row r="386" spans="2:21" ht="16.5" x14ac:dyDescent="0.3">
      <c r="B386" s="51"/>
      <c r="C386" s="51" t="str">
        <f>IF(B386="","",VLOOKUP(B386,LISTAS!$F$5:$G$1006,2,0))</f>
        <v/>
      </c>
      <c r="D386" s="52"/>
      <c r="E386" s="52"/>
      <c r="F386" s="52" t="str">
        <f t="shared" si="71"/>
        <v/>
      </c>
      <c r="G386" s="5"/>
      <c r="H386" s="48" t="str">
        <f t="shared" si="74"/>
        <v/>
      </c>
      <c r="I386" s="63" t="str">
        <f t="shared" si="75"/>
        <v/>
      </c>
      <c r="J386" s="63" t="str">
        <f t="shared" si="75"/>
        <v/>
      </c>
      <c r="K386" s="48" t="str">
        <f t="shared" si="72"/>
        <v/>
      </c>
      <c r="L386" s="67" t="str">
        <f t="shared" si="73"/>
        <v/>
      </c>
      <c r="M386" s="48" t="str">
        <f t="shared" si="76"/>
        <v/>
      </c>
      <c r="N386" s="49">
        <v>63</v>
      </c>
      <c r="O386" s="28"/>
      <c r="P386" s="47" t="str">
        <f t="shared" si="77"/>
        <v/>
      </c>
      <c r="Q386" s="24" t="str">
        <f t="shared" si="78"/>
        <v/>
      </c>
      <c r="R386" s="24" t="str">
        <f>IF($L386="","",VLOOKUP(Q386,LISTAS!$F$5:$G$1006,2,0))</f>
        <v/>
      </c>
      <c r="S386" s="36" t="str">
        <f t="shared" si="79"/>
        <v/>
      </c>
      <c r="T386" s="25" t="str">
        <f t="shared" si="80"/>
        <v/>
      </c>
      <c r="U386" s="25" t="str">
        <f t="shared" si="81"/>
        <v/>
      </c>
    </row>
    <row r="387" spans="2:21" ht="16.5" x14ac:dyDescent="0.3">
      <c r="B387" s="51"/>
      <c r="C387" s="51" t="str">
        <f>IF(B387="","",VLOOKUP(B387,LISTAS!$F$5:$G$1006,2,0))</f>
        <v/>
      </c>
      <c r="D387" s="52"/>
      <c r="E387" s="52"/>
      <c r="F387" s="52" t="str">
        <f t="shared" si="71"/>
        <v/>
      </c>
      <c r="G387" s="5"/>
      <c r="H387" s="48" t="str">
        <f t="shared" si="74"/>
        <v/>
      </c>
      <c r="I387" s="63" t="str">
        <f t="shared" si="75"/>
        <v/>
      </c>
      <c r="J387" s="63" t="str">
        <f t="shared" si="75"/>
        <v/>
      </c>
      <c r="K387" s="48" t="str">
        <f t="shared" si="72"/>
        <v/>
      </c>
      <c r="L387" s="67" t="str">
        <f t="shared" si="73"/>
        <v/>
      </c>
      <c r="M387" s="48" t="str">
        <f t="shared" si="76"/>
        <v/>
      </c>
      <c r="N387" s="49">
        <v>64</v>
      </c>
      <c r="O387" s="28"/>
      <c r="P387" s="47" t="str">
        <f t="shared" si="77"/>
        <v/>
      </c>
      <c r="Q387" s="24" t="str">
        <f t="shared" si="78"/>
        <v/>
      </c>
      <c r="R387" s="24" t="str">
        <f>IF($L387="","",VLOOKUP(Q387,LISTAS!$F$5:$G$1006,2,0))</f>
        <v/>
      </c>
      <c r="S387" s="36" t="str">
        <f t="shared" si="79"/>
        <v/>
      </c>
      <c r="T387" s="25" t="str">
        <f t="shared" si="80"/>
        <v/>
      </c>
      <c r="U387" s="25" t="str">
        <f t="shared" si="81"/>
        <v/>
      </c>
    </row>
    <row r="388" spans="2:21" ht="16.5" x14ac:dyDescent="0.3">
      <c r="B388" s="51"/>
      <c r="C388" s="51" t="str">
        <f>IF(B388="","",VLOOKUP(B388,LISTAS!$F$5:$G$1006,2,0))</f>
        <v/>
      </c>
      <c r="D388" s="52"/>
      <c r="E388" s="52"/>
      <c r="F388" s="52" t="str">
        <f t="shared" ref="F388:F423" si="82">IF(D388="",IF(E388="","",SUM(D388:E388)),SUM(D388:E388))</f>
        <v/>
      </c>
      <c r="G388" s="5"/>
      <c r="H388" s="48" t="str">
        <f t="shared" si="74"/>
        <v/>
      </c>
      <c r="I388" s="63" t="str">
        <f t="shared" si="75"/>
        <v/>
      </c>
      <c r="J388" s="63" t="str">
        <f t="shared" si="75"/>
        <v/>
      </c>
      <c r="K388" s="48" t="str">
        <f t="shared" ref="K388:K423" si="83">IF($L388="","",F388)</f>
        <v/>
      </c>
      <c r="L388" s="67" t="str">
        <f t="shared" ref="L388:L423" si="84">H388</f>
        <v/>
      </c>
      <c r="M388" s="48" t="str">
        <f t="shared" si="76"/>
        <v/>
      </c>
      <c r="N388" s="49">
        <v>65</v>
      </c>
      <c r="O388" s="28"/>
      <c r="P388" s="47" t="str">
        <f t="shared" si="77"/>
        <v/>
      </c>
      <c r="Q388" s="24" t="str">
        <f t="shared" si="78"/>
        <v/>
      </c>
      <c r="R388" s="24" t="str">
        <f>IF($L388="","",VLOOKUP(Q388,LISTAS!$F$5:$G$1006,2,0))</f>
        <v/>
      </c>
      <c r="S388" s="36" t="str">
        <f t="shared" si="79"/>
        <v/>
      </c>
      <c r="T388" s="25" t="str">
        <f t="shared" si="80"/>
        <v/>
      </c>
      <c r="U388" s="25" t="str">
        <f t="shared" si="81"/>
        <v/>
      </c>
    </row>
    <row r="389" spans="2:21" ht="16.5" x14ac:dyDescent="0.3">
      <c r="B389" s="51"/>
      <c r="C389" s="51" t="str">
        <f>IF(B389="","",VLOOKUP(B389,LISTAS!$F$5:$G$1006,2,0))</f>
        <v/>
      </c>
      <c r="D389" s="52"/>
      <c r="E389" s="52"/>
      <c r="F389" s="52" t="str">
        <f t="shared" si="82"/>
        <v/>
      </c>
      <c r="G389" s="5"/>
      <c r="H389" s="48" t="str">
        <f t="shared" ref="H389:H423" si="85">IF(F389="","",F389+(ROW(F389)/1000))</f>
        <v/>
      </c>
      <c r="I389" s="63" t="str">
        <f t="shared" ref="I389:J423" si="86">IF($L389="","",IF(B389="","",B389))</f>
        <v/>
      </c>
      <c r="J389" s="63" t="str">
        <f t="shared" si="86"/>
        <v/>
      </c>
      <c r="K389" s="48" t="str">
        <f t="shared" si="83"/>
        <v/>
      </c>
      <c r="L389" s="67" t="str">
        <f t="shared" si="84"/>
        <v/>
      </c>
      <c r="M389" s="48" t="str">
        <f t="shared" ref="M389:M423" si="87">IF(L389="","",LARGE($L$324:$L$423,N389))</f>
        <v/>
      </c>
      <c r="N389" s="49">
        <v>66</v>
      </c>
      <c r="O389" s="28"/>
      <c r="P389" s="47" t="str">
        <f t="shared" ref="P389:P423" si="88">IF(S389&lt;&gt;"",_xlfn.RANK.EQ(S389,$S$324:$S$423,0),"")</f>
        <v/>
      </c>
      <c r="Q389" s="24" t="str">
        <f t="shared" ref="Q389:Q423" si="89">IF($L389="","",VLOOKUP(M389,$H$324:$K$423,2,0))</f>
        <v/>
      </c>
      <c r="R389" s="24" t="str">
        <f>IF($L389="","",VLOOKUP(Q389,LISTAS!$F$5:$G$1006,2,0))</f>
        <v/>
      </c>
      <c r="S389" s="36" t="str">
        <f t="shared" ref="S389:S423" si="90">IF($L389="","",VLOOKUP(M389,$H$324:$K$423,4,0))</f>
        <v/>
      </c>
      <c r="T389" s="25" t="str">
        <f t="shared" ref="T389:T423" si="91">IF($P389="","",IF(S389=$U$5,"",IF($P389=1,400,IF($P389=2,340,IF($P389=3,300,IF($P389=4,280,IF($P389=5,270,IF($P389=6,260,IF($P389=7,250,IF($P389=8,240,IF($P389=9,200,IF($P389=10,200,IF($P389=11,200,IF($P389=12,200,IF($P389=13,200,IF($P389=14,200,IF($P389=15,200,IF($P389=16,200,IF($P389&gt;16,"","")))))))))))))))))))</f>
        <v/>
      </c>
      <c r="U389" s="25" t="str">
        <f t="shared" ref="U389:U423" si="92">IF(P389="","",IF($S$5="NÃO","",IF(S389=$U$5,"",IF(P389=1,400,IF(P389=2,340,IF(P389=3,300,IF(P389=4,280,IF(P389=5,270,IF(P389=6,260,IF(P389=7,250,IF(P389=8,240,IF(P389=9,200,IF(P389=10,200,IF(P389=11,200,IF(P389=12,200,IF(P389=13,200,IF(P389=14,200,IF(P389=15,200,IF(P389=16,200,IF(P389&gt;16,"",""))))))))))))))))))))</f>
        <v/>
      </c>
    </row>
    <row r="390" spans="2:21" ht="16.5" x14ac:dyDescent="0.3">
      <c r="B390" s="51"/>
      <c r="C390" s="51" t="str">
        <f>IF(B390="","",VLOOKUP(B390,LISTAS!$F$5:$G$1006,2,0))</f>
        <v/>
      </c>
      <c r="D390" s="52"/>
      <c r="E390" s="52"/>
      <c r="F390" s="52" t="str">
        <f t="shared" si="82"/>
        <v/>
      </c>
      <c r="G390" s="5"/>
      <c r="H390" s="48" t="str">
        <f t="shared" si="85"/>
        <v/>
      </c>
      <c r="I390" s="63" t="str">
        <f t="shared" si="86"/>
        <v/>
      </c>
      <c r="J390" s="63" t="str">
        <f t="shared" si="86"/>
        <v/>
      </c>
      <c r="K390" s="48" t="str">
        <f t="shared" si="83"/>
        <v/>
      </c>
      <c r="L390" s="67" t="str">
        <f t="shared" si="84"/>
        <v/>
      </c>
      <c r="M390" s="48" t="str">
        <f t="shared" si="87"/>
        <v/>
      </c>
      <c r="N390" s="49">
        <v>67</v>
      </c>
      <c r="O390" s="28"/>
      <c r="P390" s="47" t="str">
        <f t="shared" si="88"/>
        <v/>
      </c>
      <c r="Q390" s="24" t="str">
        <f t="shared" si="89"/>
        <v/>
      </c>
      <c r="R390" s="24" t="str">
        <f>IF($L390="","",VLOOKUP(Q390,LISTAS!$F$5:$G$1006,2,0))</f>
        <v/>
      </c>
      <c r="S390" s="36" t="str">
        <f t="shared" si="90"/>
        <v/>
      </c>
      <c r="T390" s="25" t="str">
        <f t="shared" si="91"/>
        <v/>
      </c>
      <c r="U390" s="25" t="str">
        <f t="shared" si="92"/>
        <v/>
      </c>
    </row>
    <row r="391" spans="2:21" ht="16.5" x14ac:dyDescent="0.3">
      <c r="B391" s="51"/>
      <c r="C391" s="51" t="str">
        <f>IF(B391="","",VLOOKUP(B391,LISTAS!$F$5:$G$1006,2,0))</f>
        <v/>
      </c>
      <c r="D391" s="52"/>
      <c r="E391" s="52"/>
      <c r="F391" s="52" t="str">
        <f t="shared" si="82"/>
        <v/>
      </c>
      <c r="G391" s="5"/>
      <c r="H391" s="48" t="str">
        <f t="shared" si="85"/>
        <v/>
      </c>
      <c r="I391" s="63" t="str">
        <f t="shared" si="86"/>
        <v/>
      </c>
      <c r="J391" s="63" t="str">
        <f t="shared" si="86"/>
        <v/>
      </c>
      <c r="K391" s="48" t="str">
        <f t="shared" si="83"/>
        <v/>
      </c>
      <c r="L391" s="67" t="str">
        <f t="shared" si="84"/>
        <v/>
      </c>
      <c r="M391" s="48" t="str">
        <f t="shared" si="87"/>
        <v/>
      </c>
      <c r="N391" s="49">
        <v>68</v>
      </c>
      <c r="O391" s="28"/>
      <c r="P391" s="47" t="str">
        <f t="shared" si="88"/>
        <v/>
      </c>
      <c r="Q391" s="24" t="str">
        <f t="shared" si="89"/>
        <v/>
      </c>
      <c r="R391" s="24" t="str">
        <f>IF($L391="","",VLOOKUP(Q391,LISTAS!$F$5:$G$1006,2,0))</f>
        <v/>
      </c>
      <c r="S391" s="36" t="str">
        <f t="shared" si="90"/>
        <v/>
      </c>
      <c r="T391" s="25" t="str">
        <f t="shared" si="91"/>
        <v/>
      </c>
      <c r="U391" s="25" t="str">
        <f t="shared" si="92"/>
        <v/>
      </c>
    </row>
    <row r="392" spans="2:21" ht="16.5" x14ac:dyDescent="0.3">
      <c r="B392" s="51"/>
      <c r="C392" s="51" t="str">
        <f>IF(B392="","",VLOOKUP(B392,LISTAS!$F$5:$G$1006,2,0))</f>
        <v/>
      </c>
      <c r="D392" s="52"/>
      <c r="E392" s="52"/>
      <c r="F392" s="52" t="str">
        <f t="shared" si="82"/>
        <v/>
      </c>
      <c r="G392" s="5"/>
      <c r="H392" s="48" t="str">
        <f t="shared" si="85"/>
        <v/>
      </c>
      <c r="I392" s="63" t="str">
        <f t="shared" si="86"/>
        <v/>
      </c>
      <c r="J392" s="63" t="str">
        <f t="shared" si="86"/>
        <v/>
      </c>
      <c r="K392" s="48" t="str">
        <f t="shared" si="83"/>
        <v/>
      </c>
      <c r="L392" s="67" t="str">
        <f t="shared" si="84"/>
        <v/>
      </c>
      <c r="M392" s="48" t="str">
        <f t="shared" si="87"/>
        <v/>
      </c>
      <c r="N392" s="49">
        <v>69</v>
      </c>
      <c r="O392" s="28"/>
      <c r="P392" s="47" t="str">
        <f t="shared" si="88"/>
        <v/>
      </c>
      <c r="Q392" s="24" t="str">
        <f t="shared" si="89"/>
        <v/>
      </c>
      <c r="R392" s="24" t="str">
        <f>IF($L392="","",VLOOKUP(Q392,LISTAS!$F$5:$G$1006,2,0))</f>
        <v/>
      </c>
      <c r="S392" s="36" t="str">
        <f t="shared" si="90"/>
        <v/>
      </c>
      <c r="T392" s="25" t="str">
        <f t="shared" si="91"/>
        <v/>
      </c>
      <c r="U392" s="25" t="str">
        <f t="shared" si="92"/>
        <v/>
      </c>
    </row>
    <row r="393" spans="2:21" ht="16.5" x14ac:dyDescent="0.3">
      <c r="B393" s="51"/>
      <c r="C393" s="51" t="str">
        <f>IF(B393="","",VLOOKUP(B393,LISTAS!$F$5:$G$1006,2,0))</f>
        <v/>
      </c>
      <c r="D393" s="52"/>
      <c r="E393" s="52"/>
      <c r="F393" s="52" t="str">
        <f t="shared" si="82"/>
        <v/>
      </c>
      <c r="G393" s="5"/>
      <c r="H393" s="48" t="str">
        <f t="shared" si="85"/>
        <v/>
      </c>
      <c r="I393" s="63" t="str">
        <f t="shared" si="86"/>
        <v/>
      </c>
      <c r="J393" s="63" t="str">
        <f t="shared" si="86"/>
        <v/>
      </c>
      <c r="K393" s="48" t="str">
        <f t="shared" si="83"/>
        <v/>
      </c>
      <c r="L393" s="67" t="str">
        <f t="shared" si="84"/>
        <v/>
      </c>
      <c r="M393" s="48" t="str">
        <f t="shared" si="87"/>
        <v/>
      </c>
      <c r="N393" s="49">
        <v>70</v>
      </c>
      <c r="O393" s="28"/>
      <c r="P393" s="47" t="str">
        <f t="shared" si="88"/>
        <v/>
      </c>
      <c r="Q393" s="24" t="str">
        <f t="shared" si="89"/>
        <v/>
      </c>
      <c r="R393" s="24" t="str">
        <f>IF($L393="","",VLOOKUP(Q393,LISTAS!$F$5:$G$1006,2,0))</f>
        <v/>
      </c>
      <c r="S393" s="36" t="str">
        <f t="shared" si="90"/>
        <v/>
      </c>
      <c r="T393" s="25" t="str">
        <f t="shared" si="91"/>
        <v/>
      </c>
      <c r="U393" s="25" t="str">
        <f t="shared" si="92"/>
        <v/>
      </c>
    </row>
    <row r="394" spans="2:21" ht="16.5" x14ac:dyDescent="0.3">
      <c r="B394" s="51"/>
      <c r="C394" s="51" t="str">
        <f>IF(B394="","",VLOOKUP(B394,LISTAS!$F$5:$G$1006,2,0))</f>
        <v/>
      </c>
      <c r="D394" s="52"/>
      <c r="E394" s="52"/>
      <c r="F394" s="52" t="str">
        <f t="shared" si="82"/>
        <v/>
      </c>
      <c r="G394" s="5"/>
      <c r="H394" s="48" t="str">
        <f t="shared" si="85"/>
        <v/>
      </c>
      <c r="I394" s="63" t="str">
        <f t="shared" si="86"/>
        <v/>
      </c>
      <c r="J394" s="63" t="str">
        <f t="shared" si="86"/>
        <v/>
      </c>
      <c r="K394" s="48" t="str">
        <f t="shared" si="83"/>
        <v/>
      </c>
      <c r="L394" s="67" t="str">
        <f t="shared" si="84"/>
        <v/>
      </c>
      <c r="M394" s="48" t="str">
        <f t="shared" si="87"/>
        <v/>
      </c>
      <c r="N394" s="49">
        <v>71</v>
      </c>
      <c r="O394" s="28"/>
      <c r="P394" s="47" t="str">
        <f t="shared" si="88"/>
        <v/>
      </c>
      <c r="Q394" s="24" t="str">
        <f t="shared" si="89"/>
        <v/>
      </c>
      <c r="R394" s="24" t="str">
        <f>IF($L394="","",VLOOKUP(Q394,LISTAS!$F$5:$G$1006,2,0))</f>
        <v/>
      </c>
      <c r="S394" s="36" t="str">
        <f t="shared" si="90"/>
        <v/>
      </c>
      <c r="T394" s="25" t="str">
        <f t="shared" si="91"/>
        <v/>
      </c>
      <c r="U394" s="25" t="str">
        <f t="shared" si="92"/>
        <v/>
      </c>
    </row>
    <row r="395" spans="2:21" ht="16.5" x14ac:dyDescent="0.3">
      <c r="B395" s="51"/>
      <c r="C395" s="51" t="str">
        <f>IF(B395="","",VLOOKUP(B395,LISTAS!$F$5:$G$1006,2,0))</f>
        <v/>
      </c>
      <c r="D395" s="52"/>
      <c r="E395" s="52"/>
      <c r="F395" s="52" t="str">
        <f t="shared" si="82"/>
        <v/>
      </c>
      <c r="G395" s="5"/>
      <c r="H395" s="48" t="str">
        <f t="shared" si="85"/>
        <v/>
      </c>
      <c r="I395" s="63" t="str">
        <f t="shared" si="86"/>
        <v/>
      </c>
      <c r="J395" s="63" t="str">
        <f t="shared" si="86"/>
        <v/>
      </c>
      <c r="K395" s="48" t="str">
        <f t="shared" si="83"/>
        <v/>
      </c>
      <c r="L395" s="67" t="str">
        <f t="shared" si="84"/>
        <v/>
      </c>
      <c r="M395" s="48" t="str">
        <f t="shared" si="87"/>
        <v/>
      </c>
      <c r="N395" s="49">
        <v>72</v>
      </c>
      <c r="O395" s="28"/>
      <c r="P395" s="47" t="str">
        <f t="shared" si="88"/>
        <v/>
      </c>
      <c r="Q395" s="24" t="str">
        <f t="shared" si="89"/>
        <v/>
      </c>
      <c r="R395" s="24" t="str">
        <f>IF($L395="","",VLOOKUP(Q395,LISTAS!$F$5:$G$1006,2,0))</f>
        <v/>
      </c>
      <c r="S395" s="36" t="str">
        <f t="shared" si="90"/>
        <v/>
      </c>
      <c r="T395" s="25" t="str">
        <f t="shared" si="91"/>
        <v/>
      </c>
      <c r="U395" s="25" t="str">
        <f t="shared" si="92"/>
        <v/>
      </c>
    </row>
    <row r="396" spans="2:21" ht="16.5" x14ac:dyDescent="0.3">
      <c r="B396" s="51"/>
      <c r="C396" s="51" t="str">
        <f>IF(B396="","",VLOOKUP(B396,LISTAS!$F$5:$G$1006,2,0))</f>
        <v/>
      </c>
      <c r="D396" s="52"/>
      <c r="E396" s="52"/>
      <c r="F396" s="52" t="str">
        <f t="shared" si="82"/>
        <v/>
      </c>
      <c r="G396" s="5"/>
      <c r="H396" s="48" t="str">
        <f t="shared" si="85"/>
        <v/>
      </c>
      <c r="I396" s="63" t="str">
        <f t="shared" si="86"/>
        <v/>
      </c>
      <c r="J396" s="63" t="str">
        <f t="shared" si="86"/>
        <v/>
      </c>
      <c r="K396" s="48" t="str">
        <f t="shared" si="83"/>
        <v/>
      </c>
      <c r="L396" s="67" t="str">
        <f t="shared" si="84"/>
        <v/>
      </c>
      <c r="M396" s="48" t="str">
        <f t="shared" si="87"/>
        <v/>
      </c>
      <c r="N396" s="49">
        <v>73</v>
      </c>
      <c r="O396" s="28"/>
      <c r="P396" s="47" t="str">
        <f t="shared" si="88"/>
        <v/>
      </c>
      <c r="Q396" s="24" t="str">
        <f t="shared" si="89"/>
        <v/>
      </c>
      <c r="R396" s="24" t="str">
        <f>IF($L396="","",VLOOKUP(Q396,LISTAS!$F$5:$G$1006,2,0))</f>
        <v/>
      </c>
      <c r="S396" s="36" t="str">
        <f t="shared" si="90"/>
        <v/>
      </c>
      <c r="T396" s="25" t="str">
        <f t="shared" si="91"/>
        <v/>
      </c>
      <c r="U396" s="25" t="str">
        <f t="shared" si="92"/>
        <v/>
      </c>
    </row>
    <row r="397" spans="2:21" ht="16.5" x14ac:dyDescent="0.3">
      <c r="B397" s="51"/>
      <c r="C397" s="51" t="str">
        <f>IF(B397="","",VLOOKUP(B397,LISTAS!$F$5:$G$1006,2,0))</f>
        <v/>
      </c>
      <c r="D397" s="52"/>
      <c r="E397" s="52"/>
      <c r="F397" s="52" t="str">
        <f t="shared" si="82"/>
        <v/>
      </c>
      <c r="G397" s="5"/>
      <c r="H397" s="48" t="str">
        <f t="shared" si="85"/>
        <v/>
      </c>
      <c r="I397" s="63" t="str">
        <f t="shared" si="86"/>
        <v/>
      </c>
      <c r="J397" s="63" t="str">
        <f t="shared" si="86"/>
        <v/>
      </c>
      <c r="K397" s="48" t="str">
        <f t="shared" si="83"/>
        <v/>
      </c>
      <c r="L397" s="67" t="str">
        <f t="shared" si="84"/>
        <v/>
      </c>
      <c r="M397" s="48" t="str">
        <f t="shared" si="87"/>
        <v/>
      </c>
      <c r="N397" s="49">
        <v>74</v>
      </c>
      <c r="O397" s="28"/>
      <c r="P397" s="47" t="str">
        <f t="shared" si="88"/>
        <v/>
      </c>
      <c r="Q397" s="24" t="str">
        <f t="shared" si="89"/>
        <v/>
      </c>
      <c r="R397" s="24" t="str">
        <f>IF($L397="","",VLOOKUP(Q397,LISTAS!$F$5:$G$1006,2,0))</f>
        <v/>
      </c>
      <c r="S397" s="36" t="str">
        <f t="shared" si="90"/>
        <v/>
      </c>
      <c r="T397" s="25" t="str">
        <f t="shared" si="91"/>
        <v/>
      </c>
      <c r="U397" s="25" t="str">
        <f t="shared" si="92"/>
        <v/>
      </c>
    </row>
    <row r="398" spans="2:21" ht="16.5" x14ac:dyDescent="0.3">
      <c r="B398" s="51"/>
      <c r="C398" s="51" t="str">
        <f>IF(B398="","",VLOOKUP(B398,LISTAS!$F$5:$G$1006,2,0))</f>
        <v/>
      </c>
      <c r="D398" s="52"/>
      <c r="E398" s="52"/>
      <c r="F398" s="52" t="str">
        <f t="shared" si="82"/>
        <v/>
      </c>
      <c r="G398" s="5"/>
      <c r="H398" s="48" t="str">
        <f t="shared" si="85"/>
        <v/>
      </c>
      <c r="I398" s="63" t="str">
        <f t="shared" si="86"/>
        <v/>
      </c>
      <c r="J398" s="63" t="str">
        <f t="shared" si="86"/>
        <v/>
      </c>
      <c r="K398" s="48" t="str">
        <f t="shared" si="83"/>
        <v/>
      </c>
      <c r="L398" s="67" t="str">
        <f t="shared" si="84"/>
        <v/>
      </c>
      <c r="M398" s="48" t="str">
        <f t="shared" si="87"/>
        <v/>
      </c>
      <c r="N398" s="49">
        <v>75</v>
      </c>
      <c r="O398" s="28"/>
      <c r="P398" s="47" t="str">
        <f t="shared" si="88"/>
        <v/>
      </c>
      <c r="Q398" s="24" t="str">
        <f t="shared" si="89"/>
        <v/>
      </c>
      <c r="R398" s="24" t="str">
        <f>IF($L398="","",VLOOKUP(Q398,LISTAS!$F$5:$G$1006,2,0))</f>
        <v/>
      </c>
      <c r="S398" s="36" t="str">
        <f t="shared" si="90"/>
        <v/>
      </c>
      <c r="T398" s="25" t="str">
        <f t="shared" si="91"/>
        <v/>
      </c>
      <c r="U398" s="25" t="str">
        <f t="shared" si="92"/>
        <v/>
      </c>
    </row>
    <row r="399" spans="2:21" ht="16.5" x14ac:dyDescent="0.3">
      <c r="B399" s="51"/>
      <c r="C399" s="51" t="str">
        <f>IF(B399="","",VLOOKUP(B399,LISTAS!$F$5:$G$1006,2,0))</f>
        <v/>
      </c>
      <c r="D399" s="52"/>
      <c r="E399" s="52"/>
      <c r="F399" s="52" t="str">
        <f t="shared" si="82"/>
        <v/>
      </c>
      <c r="G399" s="5"/>
      <c r="H399" s="48" t="str">
        <f t="shared" si="85"/>
        <v/>
      </c>
      <c r="I399" s="63" t="str">
        <f t="shared" si="86"/>
        <v/>
      </c>
      <c r="J399" s="63" t="str">
        <f t="shared" si="86"/>
        <v/>
      </c>
      <c r="K399" s="48" t="str">
        <f t="shared" si="83"/>
        <v/>
      </c>
      <c r="L399" s="67" t="str">
        <f t="shared" si="84"/>
        <v/>
      </c>
      <c r="M399" s="48" t="str">
        <f t="shared" si="87"/>
        <v/>
      </c>
      <c r="N399" s="49">
        <v>76</v>
      </c>
      <c r="O399" s="28"/>
      <c r="P399" s="47" t="str">
        <f t="shared" si="88"/>
        <v/>
      </c>
      <c r="Q399" s="24" t="str">
        <f t="shared" si="89"/>
        <v/>
      </c>
      <c r="R399" s="24" t="str">
        <f>IF($L399="","",VLOOKUP(Q399,LISTAS!$F$5:$G$1006,2,0))</f>
        <v/>
      </c>
      <c r="S399" s="36" t="str">
        <f t="shared" si="90"/>
        <v/>
      </c>
      <c r="T399" s="25" t="str">
        <f t="shared" si="91"/>
        <v/>
      </c>
      <c r="U399" s="25" t="str">
        <f t="shared" si="92"/>
        <v/>
      </c>
    </row>
    <row r="400" spans="2:21" ht="16.5" x14ac:dyDescent="0.3">
      <c r="B400" s="51"/>
      <c r="C400" s="51" t="str">
        <f>IF(B400="","",VLOOKUP(B400,LISTAS!$F$5:$G$1006,2,0))</f>
        <v/>
      </c>
      <c r="D400" s="52"/>
      <c r="E400" s="52"/>
      <c r="F400" s="52" t="str">
        <f t="shared" si="82"/>
        <v/>
      </c>
      <c r="G400" s="5"/>
      <c r="H400" s="48" t="str">
        <f t="shared" si="85"/>
        <v/>
      </c>
      <c r="I400" s="63" t="str">
        <f t="shared" si="86"/>
        <v/>
      </c>
      <c r="J400" s="63" t="str">
        <f t="shared" si="86"/>
        <v/>
      </c>
      <c r="K400" s="48" t="str">
        <f t="shared" si="83"/>
        <v/>
      </c>
      <c r="L400" s="67" t="str">
        <f t="shared" si="84"/>
        <v/>
      </c>
      <c r="M400" s="48" t="str">
        <f t="shared" si="87"/>
        <v/>
      </c>
      <c r="N400" s="49">
        <v>77</v>
      </c>
      <c r="O400" s="28"/>
      <c r="P400" s="47" t="str">
        <f t="shared" si="88"/>
        <v/>
      </c>
      <c r="Q400" s="24" t="str">
        <f t="shared" si="89"/>
        <v/>
      </c>
      <c r="R400" s="24" t="str">
        <f>IF($L400="","",VLOOKUP(Q400,LISTAS!$F$5:$G$1006,2,0))</f>
        <v/>
      </c>
      <c r="S400" s="36" t="str">
        <f t="shared" si="90"/>
        <v/>
      </c>
      <c r="T400" s="25" t="str">
        <f t="shared" si="91"/>
        <v/>
      </c>
      <c r="U400" s="25" t="str">
        <f t="shared" si="92"/>
        <v/>
      </c>
    </row>
    <row r="401" spans="2:21" ht="16.5" x14ac:dyDescent="0.3">
      <c r="B401" s="51"/>
      <c r="C401" s="51" t="str">
        <f>IF(B401="","",VLOOKUP(B401,LISTAS!$F$5:$G$1006,2,0))</f>
        <v/>
      </c>
      <c r="D401" s="52"/>
      <c r="E401" s="52"/>
      <c r="F401" s="52" t="str">
        <f t="shared" si="82"/>
        <v/>
      </c>
      <c r="G401" s="5"/>
      <c r="H401" s="48" t="str">
        <f t="shared" si="85"/>
        <v/>
      </c>
      <c r="I401" s="63" t="str">
        <f t="shared" si="86"/>
        <v/>
      </c>
      <c r="J401" s="63" t="str">
        <f t="shared" si="86"/>
        <v/>
      </c>
      <c r="K401" s="48" t="str">
        <f t="shared" si="83"/>
        <v/>
      </c>
      <c r="L401" s="67" t="str">
        <f t="shared" si="84"/>
        <v/>
      </c>
      <c r="M401" s="48" t="str">
        <f t="shared" si="87"/>
        <v/>
      </c>
      <c r="N401" s="49">
        <v>78</v>
      </c>
      <c r="O401" s="28"/>
      <c r="P401" s="47" t="str">
        <f t="shared" si="88"/>
        <v/>
      </c>
      <c r="Q401" s="24" t="str">
        <f t="shared" si="89"/>
        <v/>
      </c>
      <c r="R401" s="24" t="str">
        <f>IF($L401="","",VLOOKUP(Q401,LISTAS!$F$5:$G$1006,2,0))</f>
        <v/>
      </c>
      <c r="S401" s="36" t="str">
        <f t="shared" si="90"/>
        <v/>
      </c>
      <c r="T401" s="25" t="str">
        <f t="shared" si="91"/>
        <v/>
      </c>
      <c r="U401" s="25" t="str">
        <f t="shared" si="92"/>
        <v/>
      </c>
    </row>
    <row r="402" spans="2:21" ht="16.5" x14ac:dyDescent="0.3">
      <c r="B402" s="51"/>
      <c r="C402" s="51" t="str">
        <f>IF(B402="","",VLOOKUP(B402,LISTAS!$F$5:$G$1006,2,0))</f>
        <v/>
      </c>
      <c r="D402" s="52"/>
      <c r="E402" s="52"/>
      <c r="F402" s="52" t="str">
        <f t="shared" si="82"/>
        <v/>
      </c>
      <c r="G402" s="5"/>
      <c r="H402" s="48" t="str">
        <f t="shared" si="85"/>
        <v/>
      </c>
      <c r="I402" s="63" t="str">
        <f t="shared" si="86"/>
        <v/>
      </c>
      <c r="J402" s="63" t="str">
        <f t="shared" si="86"/>
        <v/>
      </c>
      <c r="K402" s="48" t="str">
        <f t="shared" si="83"/>
        <v/>
      </c>
      <c r="L402" s="67" t="str">
        <f t="shared" si="84"/>
        <v/>
      </c>
      <c r="M402" s="48" t="str">
        <f t="shared" si="87"/>
        <v/>
      </c>
      <c r="N402" s="49">
        <v>79</v>
      </c>
      <c r="O402" s="28"/>
      <c r="P402" s="47" t="str">
        <f t="shared" si="88"/>
        <v/>
      </c>
      <c r="Q402" s="24" t="str">
        <f t="shared" si="89"/>
        <v/>
      </c>
      <c r="R402" s="24" t="str">
        <f>IF($L402="","",VLOOKUP(Q402,LISTAS!$F$5:$G$1006,2,0))</f>
        <v/>
      </c>
      <c r="S402" s="36" t="str">
        <f t="shared" si="90"/>
        <v/>
      </c>
      <c r="T402" s="25" t="str">
        <f t="shared" si="91"/>
        <v/>
      </c>
      <c r="U402" s="25" t="str">
        <f t="shared" si="92"/>
        <v/>
      </c>
    </row>
    <row r="403" spans="2:21" ht="16.5" x14ac:dyDescent="0.3">
      <c r="B403" s="51"/>
      <c r="C403" s="51" t="str">
        <f>IF(B403="","",VLOOKUP(B403,LISTAS!$F$5:$G$1006,2,0))</f>
        <v/>
      </c>
      <c r="D403" s="52"/>
      <c r="E403" s="52"/>
      <c r="F403" s="52" t="str">
        <f t="shared" si="82"/>
        <v/>
      </c>
      <c r="G403" s="5"/>
      <c r="H403" s="48" t="str">
        <f t="shared" si="85"/>
        <v/>
      </c>
      <c r="I403" s="63" t="str">
        <f t="shared" si="86"/>
        <v/>
      </c>
      <c r="J403" s="63" t="str">
        <f t="shared" si="86"/>
        <v/>
      </c>
      <c r="K403" s="48" t="str">
        <f t="shared" si="83"/>
        <v/>
      </c>
      <c r="L403" s="67" t="str">
        <f t="shared" si="84"/>
        <v/>
      </c>
      <c r="M403" s="48" t="str">
        <f t="shared" si="87"/>
        <v/>
      </c>
      <c r="N403" s="49">
        <v>80</v>
      </c>
      <c r="O403" s="28"/>
      <c r="P403" s="47" t="str">
        <f t="shared" si="88"/>
        <v/>
      </c>
      <c r="Q403" s="24" t="str">
        <f t="shared" si="89"/>
        <v/>
      </c>
      <c r="R403" s="24" t="str">
        <f>IF($L403="","",VLOOKUP(Q403,LISTAS!$F$5:$G$1006,2,0))</f>
        <v/>
      </c>
      <c r="S403" s="36" t="str">
        <f t="shared" si="90"/>
        <v/>
      </c>
      <c r="T403" s="25" t="str">
        <f t="shared" si="91"/>
        <v/>
      </c>
      <c r="U403" s="25" t="str">
        <f t="shared" si="92"/>
        <v/>
      </c>
    </row>
    <row r="404" spans="2:21" ht="16.5" x14ac:dyDescent="0.3">
      <c r="B404" s="51"/>
      <c r="C404" s="51" t="str">
        <f>IF(B404="","",VLOOKUP(B404,LISTAS!$F$5:$G$1006,2,0))</f>
        <v/>
      </c>
      <c r="D404" s="52"/>
      <c r="E404" s="52"/>
      <c r="F404" s="52" t="str">
        <f t="shared" si="82"/>
        <v/>
      </c>
      <c r="G404" s="5"/>
      <c r="H404" s="48" t="str">
        <f t="shared" si="85"/>
        <v/>
      </c>
      <c r="I404" s="63" t="str">
        <f t="shared" si="86"/>
        <v/>
      </c>
      <c r="J404" s="63" t="str">
        <f t="shared" si="86"/>
        <v/>
      </c>
      <c r="K404" s="48" t="str">
        <f t="shared" si="83"/>
        <v/>
      </c>
      <c r="L404" s="67" t="str">
        <f t="shared" si="84"/>
        <v/>
      </c>
      <c r="M404" s="48" t="str">
        <f t="shared" si="87"/>
        <v/>
      </c>
      <c r="N404" s="49">
        <v>81</v>
      </c>
      <c r="O404" s="28"/>
      <c r="P404" s="47" t="str">
        <f t="shared" si="88"/>
        <v/>
      </c>
      <c r="Q404" s="24" t="str">
        <f t="shared" si="89"/>
        <v/>
      </c>
      <c r="R404" s="24" t="str">
        <f>IF($L404="","",VLOOKUP(Q404,LISTAS!$F$5:$G$1006,2,0))</f>
        <v/>
      </c>
      <c r="S404" s="36" t="str">
        <f t="shared" si="90"/>
        <v/>
      </c>
      <c r="T404" s="25" t="str">
        <f t="shared" si="91"/>
        <v/>
      </c>
      <c r="U404" s="25" t="str">
        <f t="shared" si="92"/>
        <v/>
      </c>
    </row>
    <row r="405" spans="2:21" ht="16.5" x14ac:dyDescent="0.3">
      <c r="B405" s="51"/>
      <c r="C405" s="51" t="str">
        <f>IF(B405="","",VLOOKUP(B405,LISTAS!$F$5:$G$1006,2,0))</f>
        <v/>
      </c>
      <c r="D405" s="52"/>
      <c r="E405" s="52"/>
      <c r="F405" s="52" t="str">
        <f t="shared" si="82"/>
        <v/>
      </c>
      <c r="G405" s="5"/>
      <c r="H405" s="48" t="str">
        <f t="shared" si="85"/>
        <v/>
      </c>
      <c r="I405" s="63" t="str">
        <f t="shared" si="86"/>
        <v/>
      </c>
      <c r="J405" s="63" t="str">
        <f t="shared" si="86"/>
        <v/>
      </c>
      <c r="K405" s="48" t="str">
        <f t="shared" si="83"/>
        <v/>
      </c>
      <c r="L405" s="67" t="str">
        <f t="shared" si="84"/>
        <v/>
      </c>
      <c r="M405" s="48" t="str">
        <f t="shared" si="87"/>
        <v/>
      </c>
      <c r="N405" s="49">
        <v>82</v>
      </c>
      <c r="O405" s="28"/>
      <c r="P405" s="47" t="str">
        <f t="shared" si="88"/>
        <v/>
      </c>
      <c r="Q405" s="24" t="str">
        <f t="shared" si="89"/>
        <v/>
      </c>
      <c r="R405" s="24" t="str">
        <f>IF($L405="","",VLOOKUP(Q405,LISTAS!$F$5:$G$1006,2,0))</f>
        <v/>
      </c>
      <c r="S405" s="36" t="str">
        <f t="shared" si="90"/>
        <v/>
      </c>
      <c r="T405" s="25" t="str">
        <f t="shared" si="91"/>
        <v/>
      </c>
      <c r="U405" s="25" t="str">
        <f t="shared" si="92"/>
        <v/>
      </c>
    </row>
    <row r="406" spans="2:21" ht="16.5" x14ac:dyDescent="0.3">
      <c r="B406" s="51"/>
      <c r="C406" s="51" t="str">
        <f>IF(B406="","",VLOOKUP(B406,LISTAS!$F$5:$G$1006,2,0))</f>
        <v/>
      </c>
      <c r="D406" s="52"/>
      <c r="E406" s="52"/>
      <c r="F406" s="52" t="str">
        <f t="shared" si="82"/>
        <v/>
      </c>
      <c r="G406" s="5"/>
      <c r="H406" s="48" t="str">
        <f t="shared" si="85"/>
        <v/>
      </c>
      <c r="I406" s="63" t="str">
        <f t="shared" si="86"/>
        <v/>
      </c>
      <c r="J406" s="63" t="str">
        <f t="shared" si="86"/>
        <v/>
      </c>
      <c r="K406" s="48" t="str">
        <f t="shared" si="83"/>
        <v/>
      </c>
      <c r="L406" s="67" t="str">
        <f t="shared" si="84"/>
        <v/>
      </c>
      <c r="M406" s="48" t="str">
        <f t="shared" si="87"/>
        <v/>
      </c>
      <c r="N406" s="49">
        <v>83</v>
      </c>
      <c r="O406" s="28"/>
      <c r="P406" s="47" t="str">
        <f t="shared" si="88"/>
        <v/>
      </c>
      <c r="Q406" s="24" t="str">
        <f t="shared" si="89"/>
        <v/>
      </c>
      <c r="R406" s="24" t="str">
        <f>IF($L406="","",VLOOKUP(Q406,LISTAS!$F$5:$G$1006,2,0))</f>
        <v/>
      </c>
      <c r="S406" s="36" t="str">
        <f t="shared" si="90"/>
        <v/>
      </c>
      <c r="T406" s="25" t="str">
        <f t="shared" si="91"/>
        <v/>
      </c>
      <c r="U406" s="25" t="str">
        <f t="shared" si="92"/>
        <v/>
      </c>
    </row>
    <row r="407" spans="2:21" ht="16.5" x14ac:dyDescent="0.3">
      <c r="B407" s="51"/>
      <c r="C407" s="51" t="str">
        <f>IF(B407="","",VLOOKUP(B407,LISTAS!$F$5:$G$1006,2,0))</f>
        <v/>
      </c>
      <c r="D407" s="52"/>
      <c r="E407" s="52"/>
      <c r="F407" s="52" t="str">
        <f t="shared" si="82"/>
        <v/>
      </c>
      <c r="G407" s="5"/>
      <c r="H407" s="48" t="str">
        <f t="shared" si="85"/>
        <v/>
      </c>
      <c r="I407" s="63" t="str">
        <f t="shared" si="86"/>
        <v/>
      </c>
      <c r="J407" s="63" t="str">
        <f t="shared" si="86"/>
        <v/>
      </c>
      <c r="K407" s="48" t="str">
        <f t="shared" si="83"/>
        <v/>
      </c>
      <c r="L407" s="67" t="str">
        <f t="shared" si="84"/>
        <v/>
      </c>
      <c r="M407" s="48" t="str">
        <f t="shared" si="87"/>
        <v/>
      </c>
      <c r="N407" s="49">
        <v>84</v>
      </c>
      <c r="O407" s="28"/>
      <c r="P407" s="47" t="str">
        <f t="shared" si="88"/>
        <v/>
      </c>
      <c r="Q407" s="24" t="str">
        <f t="shared" si="89"/>
        <v/>
      </c>
      <c r="R407" s="24" t="str">
        <f>IF($L407="","",VLOOKUP(Q407,LISTAS!$F$5:$G$1006,2,0))</f>
        <v/>
      </c>
      <c r="S407" s="36" t="str">
        <f t="shared" si="90"/>
        <v/>
      </c>
      <c r="T407" s="25" t="str">
        <f t="shared" si="91"/>
        <v/>
      </c>
      <c r="U407" s="25" t="str">
        <f t="shared" si="92"/>
        <v/>
      </c>
    </row>
    <row r="408" spans="2:21" ht="16.5" x14ac:dyDescent="0.3">
      <c r="B408" s="51"/>
      <c r="C408" s="51" t="str">
        <f>IF(B408="","",VLOOKUP(B408,LISTAS!$F$5:$G$1006,2,0))</f>
        <v/>
      </c>
      <c r="D408" s="52"/>
      <c r="E408" s="52"/>
      <c r="F408" s="52" t="str">
        <f t="shared" si="82"/>
        <v/>
      </c>
      <c r="G408" s="5"/>
      <c r="H408" s="48" t="str">
        <f t="shared" si="85"/>
        <v/>
      </c>
      <c r="I408" s="63" t="str">
        <f t="shared" si="86"/>
        <v/>
      </c>
      <c r="J408" s="63" t="str">
        <f t="shared" si="86"/>
        <v/>
      </c>
      <c r="K408" s="48" t="str">
        <f t="shared" si="83"/>
        <v/>
      </c>
      <c r="L408" s="67" t="str">
        <f t="shared" si="84"/>
        <v/>
      </c>
      <c r="M408" s="48" t="str">
        <f t="shared" si="87"/>
        <v/>
      </c>
      <c r="N408" s="49">
        <v>85</v>
      </c>
      <c r="O408" s="28"/>
      <c r="P408" s="47" t="str">
        <f t="shared" si="88"/>
        <v/>
      </c>
      <c r="Q408" s="24" t="str">
        <f t="shared" si="89"/>
        <v/>
      </c>
      <c r="R408" s="24" t="str">
        <f>IF($L408="","",VLOOKUP(Q408,LISTAS!$F$5:$G$1006,2,0))</f>
        <v/>
      </c>
      <c r="S408" s="36" t="str">
        <f t="shared" si="90"/>
        <v/>
      </c>
      <c r="T408" s="25" t="str">
        <f t="shared" si="91"/>
        <v/>
      </c>
      <c r="U408" s="25" t="str">
        <f t="shared" si="92"/>
        <v/>
      </c>
    </row>
    <row r="409" spans="2:21" ht="16.5" x14ac:dyDescent="0.3">
      <c r="B409" s="51"/>
      <c r="C409" s="51" t="str">
        <f>IF(B409="","",VLOOKUP(B409,LISTAS!$F$5:$G$1006,2,0))</f>
        <v/>
      </c>
      <c r="D409" s="52"/>
      <c r="E409" s="52"/>
      <c r="F409" s="52" t="str">
        <f t="shared" si="82"/>
        <v/>
      </c>
      <c r="G409" s="5"/>
      <c r="H409" s="48" t="str">
        <f t="shared" si="85"/>
        <v/>
      </c>
      <c r="I409" s="63" t="str">
        <f t="shared" si="86"/>
        <v/>
      </c>
      <c r="J409" s="63" t="str">
        <f t="shared" si="86"/>
        <v/>
      </c>
      <c r="K409" s="48" t="str">
        <f t="shared" si="83"/>
        <v/>
      </c>
      <c r="L409" s="67" t="str">
        <f t="shared" si="84"/>
        <v/>
      </c>
      <c r="M409" s="48" t="str">
        <f t="shared" si="87"/>
        <v/>
      </c>
      <c r="N409" s="49">
        <v>86</v>
      </c>
      <c r="O409" s="28"/>
      <c r="P409" s="47" t="str">
        <f t="shared" si="88"/>
        <v/>
      </c>
      <c r="Q409" s="24" t="str">
        <f t="shared" si="89"/>
        <v/>
      </c>
      <c r="R409" s="24" t="str">
        <f>IF($L409="","",VLOOKUP(Q409,LISTAS!$F$5:$G$1006,2,0))</f>
        <v/>
      </c>
      <c r="S409" s="36" t="str">
        <f t="shared" si="90"/>
        <v/>
      </c>
      <c r="T409" s="25" t="str">
        <f t="shared" si="91"/>
        <v/>
      </c>
      <c r="U409" s="25" t="str">
        <f t="shared" si="92"/>
        <v/>
      </c>
    </row>
    <row r="410" spans="2:21" ht="16.5" x14ac:dyDescent="0.3">
      <c r="B410" s="51"/>
      <c r="C410" s="51" t="str">
        <f>IF(B410="","",VLOOKUP(B410,LISTAS!$F$5:$G$1006,2,0))</f>
        <v/>
      </c>
      <c r="D410" s="52"/>
      <c r="E410" s="52"/>
      <c r="F410" s="52" t="str">
        <f t="shared" si="82"/>
        <v/>
      </c>
      <c r="G410" s="5"/>
      <c r="H410" s="48" t="str">
        <f t="shared" si="85"/>
        <v/>
      </c>
      <c r="I410" s="63" t="str">
        <f t="shared" si="86"/>
        <v/>
      </c>
      <c r="J410" s="63" t="str">
        <f t="shared" si="86"/>
        <v/>
      </c>
      <c r="K410" s="48" t="str">
        <f t="shared" si="83"/>
        <v/>
      </c>
      <c r="L410" s="67" t="str">
        <f t="shared" si="84"/>
        <v/>
      </c>
      <c r="M410" s="48" t="str">
        <f t="shared" si="87"/>
        <v/>
      </c>
      <c r="N410" s="49">
        <v>87</v>
      </c>
      <c r="O410" s="28"/>
      <c r="P410" s="47" t="str">
        <f t="shared" si="88"/>
        <v/>
      </c>
      <c r="Q410" s="24" t="str">
        <f t="shared" si="89"/>
        <v/>
      </c>
      <c r="R410" s="24" t="str">
        <f>IF($L410="","",VLOOKUP(Q410,LISTAS!$F$5:$G$1006,2,0))</f>
        <v/>
      </c>
      <c r="S410" s="36" t="str">
        <f t="shared" si="90"/>
        <v/>
      </c>
      <c r="T410" s="25" t="str">
        <f t="shared" si="91"/>
        <v/>
      </c>
      <c r="U410" s="25" t="str">
        <f t="shared" si="92"/>
        <v/>
      </c>
    </row>
    <row r="411" spans="2:21" ht="16.5" x14ac:dyDescent="0.3">
      <c r="B411" s="51"/>
      <c r="C411" s="51" t="str">
        <f>IF(B411="","",VLOOKUP(B411,LISTAS!$F$5:$G$1006,2,0))</f>
        <v/>
      </c>
      <c r="D411" s="52"/>
      <c r="E411" s="52"/>
      <c r="F411" s="52" t="str">
        <f t="shared" si="82"/>
        <v/>
      </c>
      <c r="G411" s="5"/>
      <c r="H411" s="48" t="str">
        <f t="shared" si="85"/>
        <v/>
      </c>
      <c r="I411" s="63" t="str">
        <f t="shared" si="86"/>
        <v/>
      </c>
      <c r="J411" s="63" t="str">
        <f t="shared" si="86"/>
        <v/>
      </c>
      <c r="K411" s="48" t="str">
        <f t="shared" si="83"/>
        <v/>
      </c>
      <c r="L411" s="67" t="str">
        <f t="shared" si="84"/>
        <v/>
      </c>
      <c r="M411" s="48" t="str">
        <f t="shared" si="87"/>
        <v/>
      </c>
      <c r="N411" s="49">
        <v>88</v>
      </c>
      <c r="O411" s="28"/>
      <c r="P411" s="47" t="str">
        <f t="shared" si="88"/>
        <v/>
      </c>
      <c r="Q411" s="24" t="str">
        <f t="shared" si="89"/>
        <v/>
      </c>
      <c r="R411" s="24" t="str">
        <f>IF($L411="","",VLOOKUP(Q411,LISTAS!$F$5:$G$1006,2,0))</f>
        <v/>
      </c>
      <c r="S411" s="36" t="str">
        <f t="shared" si="90"/>
        <v/>
      </c>
      <c r="T411" s="25" t="str">
        <f t="shared" si="91"/>
        <v/>
      </c>
      <c r="U411" s="25" t="str">
        <f t="shared" si="92"/>
        <v/>
      </c>
    </row>
    <row r="412" spans="2:21" ht="16.5" x14ac:dyDescent="0.3">
      <c r="B412" s="51"/>
      <c r="C412" s="51" t="str">
        <f>IF(B412="","",VLOOKUP(B412,LISTAS!$F$5:$G$1006,2,0))</f>
        <v/>
      </c>
      <c r="D412" s="52"/>
      <c r="E412" s="52"/>
      <c r="F412" s="52" t="str">
        <f t="shared" si="82"/>
        <v/>
      </c>
      <c r="G412" s="5"/>
      <c r="H412" s="48" t="str">
        <f t="shared" si="85"/>
        <v/>
      </c>
      <c r="I412" s="63" t="str">
        <f t="shared" si="86"/>
        <v/>
      </c>
      <c r="J412" s="63" t="str">
        <f t="shared" si="86"/>
        <v/>
      </c>
      <c r="K412" s="48" t="str">
        <f t="shared" si="83"/>
        <v/>
      </c>
      <c r="L412" s="67" t="str">
        <f t="shared" si="84"/>
        <v/>
      </c>
      <c r="M412" s="48" t="str">
        <f t="shared" si="87"/>
        <v/>
      </c>
      <c r="N412" s="49">
        <v>89</v>
      </c>
      <c r="O412" s="28"/>
      <c r="P412" s="47" t="str">
        <f t="shared" si="88"/>
        <v/>
      </c>
      <c r="Q412" s="24" t="str">
        <f t="shared" si="89"/>
        <v/>
      </c>
      <c r="R412" s="24" t="str">
        <f>IF($L412="","",VLOOKUP(Q412,LISTAS!$F$5:$G$1006,2,0))</f>
        <v/>
      </c>
      <c r="S412" s="36" t="str">
        <f t="shared" si="90"/>
        <v/>
      </c>
      <c r="T412" s="25" t="str">
        <f t="shared" si="91"/>
        <v/>
      </c>
      <c r="U412" s="25" t="str">
        <f t="shared" si="92"/>
        <v/>
      </c>
    </row>
    <row r="413" spans="2:21" ht="16.5" x14ac:dyDescent="0.3">
      <c r="B413" s="51"/>
      <c r="C413" s="51" t="str">
        <f>IF(B413="","",VLOOKUP(B413,LISTAS!$F$5:$G$1006,2,0))</f>
        <v/>
      </c>
      <c r="D413" s="52"/>
      <c r="E413" s="52"/>
      <c r="F413" s="52" t="str">
        <f t="shared" si="82"/>
        <v/>
      </c>
      <c r="G413" s="5"/>
      <c r="H413" s="48" t="str">
        <f t="shared" si="85"/>
        <v/>
      </c>
      <c r="I413" s="63" t="str">
        <f t="shared" si="86"/>
        <v/>
      </c>
      <c r="J413" s="63" t="str">
        <f t="shared" si="86"/>
        <v/>
      </c>
      <c r="K413" s="48" t="str">
        <f t="shared" si="83"/>
        <v/>
      </c>
      <c r="L413" s="67" t="str">
        <f t="shared" si="84"/>
        <v/>
      </c>
      <c r="M413" s="48" t="str">
        <f t="shared" si="87"/>
        <v/>
      </c>
      <c r="N413" s="49">
        <v>90</v>
      </c>
      <c r="O413" s="28"/>
      <c r="P413" s="47" t="str">
        <f t="shared" si="88"/>
        <v/>
      </c>
      <c r="Q413" s="24" t="str">
        <f t="shared" si="89"/>
        <v/>
      </c>
      <c r="R413" s="24" t="str">
        <f>IF($L413="","",VLOOKUP(Q413,LISTAS!$F$5:$G$1006,2,0))</f>
        <v/>
      </c>
      <c r="S413" s="36" t="str">
        <f t="shared" si="90"/>
        <v/>
      </c>
      <c r="T413" s="25" t="str">
        <f t="shared" si="91"/>
        <v/>
      </c>
      <c r="U413" s="25" t="str">
        <f t="shared" si="92"/>
        <v/>
      </c>
    </row>
    <row r="414" spans="2:21" ht="16.5" x14ac:dyDescent="0.3">
      <c r="B414" s="51"/>
      <c r="C414" s="51" t="str">
        <f>IF(B414="","",VLOOKUP(B414,LISTAS!$F$5:$G$1006,2,0))</f>
        <v/>
      </c>
      <c r="D414" s="52"/>
      <c r="E414" s="52"/>
      <c r="F414" s="52" t="str">
        <f t="shared" si="82"/>
        <v/>
      </c>
      <c r="G414" s="5"/>
      <c r="H414" s="48" t="str">
        <f t="shared" si="85"/>
        <v/>
      </c>
      <c r="I414" s="63" t="str">
        <f t="shared" si="86"/>
        <v/>
      </c>
      <c r="J414" s="63" t="str">
        <f t="shared" si="86"/>
        <v/>
      </c>
      <c r="K414" s="48" t="str">
        <f t="shared" si="83"/>
        <v/>
      </c>
      <c r="L414" s="67" t="str">
        <f t="shared" si="84"/>
        <v/>
      </c>
      <c r="M414" s="48" t="str">
        <f t="shared" si="87"/>
        <v/>
      </c>
      <c r="N414" s="49">
        <v>91</v>
      </c>
      <c r="O414" s="28"/>
      <c r="P414" s="47" t="str">
        <f t="shared" si="88"/>
        <v/>
      </c>
      <c r="Q414" s="24" t="str">
        <f t="shared" si="89"/>
        <v/>
      </c>
      <c r="R414" s="24" t="str">
        <f>IF($L414="","",VLOOKUP(Q414,LISTAS!$F$5:$G$1006,2,0))</f>
        <v/>
      </c>
      <c r="S414" s="36" t="str">
        <f t="shared" si="90"/>
        <v/>
      </c>
      <c r="T414" s="25" t="str">
        <f t="shared" si="91"/>
        <v/>
      </c>
      <c r="U414" s="25" t="str">
        <f t="shared" si="92"/>
        <v/>
      </c>
    </row>
    <row r="415" spans="2:21" ht="16.5" x14ac:dyDescent="0.3">
      <c r="B415" s="51"/>
      <c r="C415" s="51" t="str">
        <f>IF(B415="","",VLOOKUP(B415,LISTAS!$F$5:$G$1006,2,0))</f>
        <v/>
      </c>
      <c r="D415" s="52"/>
      <c r="E415" s="52"/>
      <c r="F415" s="52" t="str">
        <f t="shared" si="82"/>
        <v/>
      </c>
      <c r="G415" s="5"/>
      <c r="H415" s="48" t="str">
        <f t="shared" si="85"/>
        <v/>
      </c>
      <c r="I415" s="63" t="str">
        <f t="shared" si="86"/>
        <v/>
      </c>
      <c r="J415" s="63" t="str">
        <f t="shared" si="86"/>
        <v/>
      </c>
      <c r="K415" s="48" t="str">
        <f t="shared" si="83"/>
        <v/>
      </c>
      <c r="L415" s="67" t="str">
        <f t="shared" si="84"/>
        <v/>
      </c>
      <c r="M415" s="48" t="str">
        <f t="shared" si="87"/>
        <v/>
      </c>
      <c r="N415" s="49">
        <v>92</v>
      </c>
      <c r="O415" s="28"/>
      <c r="P415" s="47" t="str">
        <f t="shared" si="88"/>
        <v/>
      </c>
      <c r="Q415" s="24" t="str">
        <f t="shared" si="89"/>
        <v/>
      </c>
      <c r="R415" s="24" t="str">
        <f>IF($L415="","",VLOOKUP(Q415,LISTAS!$F$5:$G$1006,2,0))</f>
        <v/>
      </c>
      <c r="S415" s="36" t="str">
        <f t="shared" si="90"/>
        <v/>
      </c>
      <c r="T415" s="25" t="str">
        <f t="shared" si="91"/>
        <v/>
      </c>
      <c r="U415" s="25" t="str">
        <f t="shared" si="92"/>
        <v/>
      </c>
    </row>
    <row r="416" spans="2:21" ht="16.5" x14ac:dyDescent="0.3">
      <c r="B416" s="51"/>
      <c r="C416" s="51" t="str">
        <f>IF(B416="","",VLOOKUP(B416,LISTAS!$F$5:$G$1006,2,0))</f>
        <v/>
      </c>
      <c r="D416" s="52"/>
      <c r="E416" s="52"/>
      <c r="F416" s="52" t="str">
        <f t="shared" si="82"/>
        <v/>
      </c>
      <c r="G416" s="5"/>
      <c r="H416" s="48" t="str">
        <f t="shared" si="85"/>
        <v/>
      </c>
      <c r="I416" s="63" t="str">
        <f t="shared" si="86"/>
        <v/>
      </c>
      <c r="J416" s="63" t="str">
        <f t="shared" si="86"/>
        <v/>
      </c>
      <c r="K416" s="48" t="str">
        <f t="shared" si="83"/>
        <v/>
      </c>
      <c r="L416" s="67" t="str">
        <f t="shared" si="84"/>
        <v/>
      </c>
      <c r="M416" s="48" t="str">
        <f t="shared" si="87"/>
        <v/>
      </c>
      <c r="N416" s="49">
        <v>93</v>
      </c>
      <c r="O416" s="28"/>
      <c r="P416" s="47" t="str">
        <f t="shared" si="88"/>
        <v/>
      </c>
      <c r="Q416" s="24" t="str">
        <f t="shared" si="89"/>
        <v/>
      </c>
      <c r="R416" s="24" t="str">
        <f>IF($L416="","",VLOOKUP(Q416,LISTAS!$F$5:$G$1006,2,0))</f>
        <v/>
      </c>
      <c r="S416" s="36" t="str">
        <f t="shared" si="90"/>
        <v/>
      </c>
      <c r="T416" s="25" t="str">
        <f t="shared" si="91"/>
        <v/>
      </c>
      <c r="U416" s="25" t="str">
        <f t="shared" si="92"/>
        <v/>
      </c>
    </row>
    <row r="417" spans="2:21" ht="16.5" x14ac:dyDescent="0.3">
      <c r="B417" s="51"/>
      <c r="C417" s="51" t="str">
        <f>IF(B417="","",VLOOKUP(B417,LISTAS!$F$5:$G$1006,2,0))</f>
        <v/>
      </c>
      <c r="D417" s="52"/>
      <c r="E417" s="52"/>
      <c r="F417" s="52" t="str">
        <f t="shared" si="82"/>
        <v/>
      </c>
      <c r="G417" s="5"/>
      <c r="H417" s="48" t="str">
        <f t="shared" si="85"/>
        <v/>
      </c>
      <c r="I417" s="63" t="str">
        <f t="shared" si="86"/>
        <v/>
      </c>
      <c r="J417" s="63" t="str">
        <f t="shared" si="86"/>
        <v/>
      </c>
      <c r="K417" s="48" t="str">
        <f t="shared" si="83"/>
        <v/>
      </c>
      <c r="L417" s="67" t="str">
        <f t="shared" si="84"/>
        <v/>
      </c>
      <c r="M417" s="48" t="str">
        <f t="shared" si="87"/>
        <v/>
      </c>
      <c r="N417" s="49">
        <v>94</v>
      </c>
      <c r="O417" s="28"/>
      <c r="P417" s="47" t="str">
        <f t="shared" si="88"/>
        <v/>
      </c>
      <c r="Q417" s="24" t="str">
        <f t="shared" si="89"/>
        <v/>
      </c>
      <c r="R417" s="24" t="str">
        <f>IF($L417="","",VLOOKUP(Q417,LISTAS!$F$5:$G$1006,2,0))</f>
        <v/>
      </c>
      <c r="S417" s="36" t="str">
        <f t="shared" si="90"/>
        <v/>
      </c>
      <c r="T417" s="25" t="str">
        <f t="shared" si="91"/>
        <v/>
      </c>
      <c r="U417" s="25" t="str">
        <f t="shared" si="92"/>
        <v/>
      </c>
    </row>
    <row r="418" spans="2:21" ht="16.5" x14ac:dyDescent="0.3">
      <c r="B418" s="51"/>
      <c r="C418" s="51" t="str">
        <f>IF(B418="","",VLOOKUP(B418,LISTAS!$F$5:$G$1006,2,0))</f>
        <v/>
      </c>
      <c r="D418" s="52"/>
      <c r="E418" s="52"/>
      <c r="F418" s="52" t="str">
        <f t="shared" si="82"/>
        <v/>
      </c>
      <c r="G418" s="5"/>
      <c r="H418" s="48" t="str">
        <f t="shared" si="85"/>
        <v/>
      </c>
      <c r="I418" s="63" t="str">
        <f t="shared" si="86"/>
        <v/>
      </c>
      <c r="J418" s="63" t="str">
        <f t="shared" si="86"/>
        <v/>
      </c>
      <c r="K418" s="48" t="str">
        <f t="shared" si="83"/>
        <v/>
      </c>
      <c r="L418" s="67" t="str">
        <f t="shared" si="84"/>
        <v/>
      </c>
      <c r="M418" s="48" t="str">
        <f t="shared" si="87"/>
        <v/>
      </c>
      <c r="N418" s="49">
        <v>95</v>
      </c>
      <c r="O418" s="28"/>
      <c r="P418" s="47" t="str">
        <f t="shared" si="88"/>
        <v/>
      </c>
      <c r="Q418" s="24" t="str">
        <f t="shared" si="89"/>
        <v/>
      </c>
      <c r="R418" s="24" t="str">
        <f>IF($L418="","",VLOOKUP(Q418,LISTAS!$F$5:$G$1006,2,0))</f>
        <v/>
      </c>
      <c r="S418" s="36" t="str">
        <f t="shared" si="90"/>
        <v/>
      </c>
      <c r="T418" s="25" t="str">
        <f t="shared" si="91"/>
        <v/>
      </c>
      <c r="U418" s="25" t="str">
        <f t="shared" si="92"/>
        <v/>
      </c>
    </row>
    <row r="419" spans="2:21" ht="16.5" x14ac:dyDescent="0.3">
      <c r="B419" s="51"/>
      <c r="C419" s="51" t="str">
        <f>IF(B419="","",VLOOKUP(B419,LISTAS!$F$5:$G$1006,2,0))</f>
        <v/>
      </c>
      <c r="D419" s="52"/>
      <c r="E419" s="52"/>
      <c r="F419" s="52" t="str">
        <f t="shared" si="82"/>
        <v/>
      </c>
      <c r="G419" s="5"/>
      <c r="H419" s="48" t="str">
        <f t="shared" si="85"/>
        <v/>
      </c>
      <c r="I419" s="63" t="str">
        <f t="shared" si="86"/>
        <v/>
      </c>
      <c r="J419" s="63" t="str">
        <f t="shared" si="86"/>
        <v/>
      </c>
      <c r="K419" s="48" t="str">
        <f t="shared" si="83"/>
        <v/>
      </c>
      <c r="L419" s="67" t="str">
        <f t="shared" si="84"/>
        <v/>
      </c>
      <c r="M419" s="48" t="str">
        <f t="shared" si="87"/>
        <v/>
      </c>
      <c r="N419" s="49">
        <v>96</v>
      </c>
      <c r="O419" s="28"/>
      <c r="P419" s="47" t="str">
        <f t="shared" si="88"/>
        <v/>
      </c>
      <c r="Q419" s="24" t="str">
        <f t="shared" si="89"/>
        <v/>
      </c>
      <c r="R419" s="24" t="str">
        <f>IF($L419="","",VLOOKUP(Q419,LISTAS!$F$5:$G$1006,2,0))</f>
        <v/>
      </c>
      <c r="S419" s="36" t="str">
        <f t="shared" si="90"/>
        <v/>
      </c>
      <c r="T419" s="25" t="str">
        <f t="shared" si="91"/>
        <v/>
      </c>
      <c r="U419" s="25" t="str">
        <f t="shared" si="92"/>
        <v/>
      </c>
    </row>
    <row r="420" spans="2:21" ht="16.5" x14ac:dyDescent="0.3">
      <c r="B420" s="51"/>
      <c r="C420" s="51" t="str">
        <f>IF(B420="","",VLOOKUP(B420,LISTAS!$F$5:$G$1006,2,0))</f>
        <v/>
      </c>
      <c r="D420" s="52"/>
      <c r="E420" s="52"/>
      <c r="F420" s="52" t="str">
        <f t="shared" si="82"/>
        <v/>
      </c>
      <c r="G420" s="5"/>
      <c r="H420" s="48" t="str">
        <f t="shared" si="85"/>
        <v/>
      </c>
      <c r="I420" s="63" t="str">
        <f t="shared" si="86"/>
        <v/>
      </c>
      <c r="J420" s="63" t="str">
        <f t="shared" si="86"/>
        <v/>
      </c>
      <c r="K420" s="48" t="str">
        <f t="shared" si="83"/>
        <v/>
      </c>
      <c r="L420" s="67" t="str">
        <f t="shared" si="84"/>
        <v/>
      </c>
      <c r="M420" s="48" t="str">
        <f t="shared" si="87"/>
        <v/>
      </c>
      <c r="N420" s="49">
        <v>97</v>
      </c>
      <c r="O420" s="28"/>
      <c r="P420" s="47" t="str">
        <f t="shared" si="88"/>
        <v/>
      </c>
      <c r="Q420" s="24" t="str">
        <f t="shared" si="89"/>
        <v/>
      </c>
      <c r="R420" s="24" t="str">
        <f>IF($L420="","",VLOOKUP(Q420,LISTAS!$F$5:$G$1006,2,0))</f>
        <v/>
      </c>
      <c r="S420" s="36" t="str">
        <f t="shared" si="90"/>
        <v/>
      </c>
      <c r="T420" s="25" t="str">
        <f t="shared" si="91"/>
        <v/>
      </c>
      <c r="U420" s="25" t="str">
        <f t="shared" si="92"/>
        <v/>
      </c>
    </row>
    <row r="421" spans="2:21" ht="16.5" x14ac:dyDescent="0.3">
      <c r="B421" s="51"/>
      <c r="C421" s="51" t="str">
        <f>IF(B421="","",VLOOKUP(B421,LISTAS!$F$5:$G$1006,2,0))</f>
        <v/>
      </c>
      <c r="D421" s="52"/>
      <c r="E421" s="52"/>
      <c r="F421" s="52" t="str">
        <f t="shared" si="82"/>
        <v/>
      </c>
      <c r="G421" s="5"/>
      <c r="H421" s="48" t="str">
        <f t="shared" si="85"/>
        <v/>
      </c>
      <c r="I421" s="63" t="str">
        <f t="shared" si="86"/>
        <v/>
      </c>
      <c r="J421" s="63" t="str">
        <f t="shared" si="86"/>
        <v/>
      </c>
      <c r="K421" s="48" t="str">
        <f t="shared" si="83"/>
        <v/>
      </c>
      <c r="L421" s="67" t="str">
        <f t="shared" si="84"/>
        <v/>
      </c>
      <c r="M421" s="48" t="str">
        <f t="shared" si="87"/>
        <v/>
      </c>
      <c r="N421" s="49">
        <v>98</v>
      </c>
      <c r="O421" s="28"/>
      <c r="P421" s="47" t="str">
        <f t="shared" si="88"/>
        <v/>
      </c>
      <c r="Q421" s="24" t="str">
        <f t="shared" si="89"/>
        <v/>
      </c>
      <c r="R421" s="24" t="str">
        <f>IF($L421="","",VLOOKUP(Q421,LISTAS!$F$5:$G$1006,2,0))</f>
        <v/>
      </c>
      <c r="S421" s="36" t="str">
        <f t="shared" si="90"/>
        <v/>
      </c>
      <c r="T421" s="25" t="str">
        <f t="shared" si="91"/>
        <v/>
      </c>
      <c r="U421" s="25" t="str">
        <f t="shared" si="92"/>
        <v/>
      </c>
    </row>
    <row r="422" spans="2:21" ht="16.5" x14ac:dyDescent="0.3">
      <c r="B422" s="51"/>
      <c r="C422" s="51" t="str">
        <f>IF(B422="","",VLOOKUP(B422,LISTAS!$F$5:$G$1006,2,0))</f>
        <v/>
      </c>
      <c r="D422" s="52"/>
      <c r="E422" s="52"/>
      <c r="F422" s="52" t="str">
        <f t="shared" si="82"/>
        <v/>
      </c>
      <c r="G422" s="5"/>
      <c r="H422" s="48" t="str">
        <f t="shared" si="85"/>
        <v/>
      </c>
      <c r="I422" s="63" t="str">
        <f t="shared" si="86"/>
        <v/>
      </c>
      <c r="J422" s="63" t="str">
        <f t="shared" si="86"/>
        <v/>
      </c>
      <c r="K422" s="48" t="str">
        <f t="shared" si="83"/>
        <v/>
      </c>
      <c r="L422" s="67" t="str">
        <f t="shared" si="84"/>
        <v/>
      </c>
      <c r="M422" s="48" t="str">
        <f t="shared" si="87"/>
        <v/>
      </c>
      <c r="N422" s="49">
        <v>99</v>
      </c>
      <c r="O422" s="28"/>
      <c r="P422" s="47" t="str">
        <f t="shared" si="88"/>
        <v/>
      </c>
      <c r="Q422" s="24" t="str">
        <f t="shared" si="89"/>
        <v/>
      </c>
      <c r="R422" s="24" t="str">
        <f>IF($L422="","",VLOOKUP(Q422,LISTAS!$F$5:$G$1006,2,0))</f>
        <v/>
      </c>
      <c r="S422" s="36" t="str">
        <f t="shared" si="90"/>
        <v/>
      </c>
      <c r="T422" s="25" t="str">
        <f t="shared" si="91"/>
        <v/>
      </c>
      <c r="U422" s="25" t="str">
        <f t="shared" si="92"/>
        <v/>
      </c>
    </row>
    <row r="423" spans="2:21" ht="16.5" x14ac:dyDescent="0.3">
      <c r="B423" s="51"/>
      <c r="C423" s="51" t="str">
        <f>IF(B423="","",VLOOKUP(B423,LISTAS!$F$5:$G$1006,2,0))</f>
        <v/>
      </c>
      <c r="D423" s="52"/>
      <c r="E423" s="52"/>
      <c r="F423" s="52" t="str">
        <f t="shared" si="82"/>
        <v/>
      </c>
      <c r="G423" s="5"/>
      <c r="H423" s="48" t="str">
        <f t="shared" si="85"/>
        <v/>
      </c>
      <c r="I423" s="63" t="str">
        <f t="shared" si="86"/>
        <v/>
      </c>
      <c r="J423" s="63" t="str">
        <f t="shared" si="86"/>
        <v/>
      </c>
      <c r="K423" s="48" t="str">
        <f t="shared" si="83"/>
        <v/>
      </c>
      <c r="L423" s="67" t="str">
        <f t="shared" si="84"/>
        <v/>
      </c>
      <c r="M423" s="48" t="str">
        <f t="shared" si="87"/>
        <v/>
      </c>
      <c r="N423" s="49">
        <v>100</v>
      </c>
      <c r="O423" s="28"/>
      <c r="P423" s="47" t="str">
        <f t="shared" si="88"/>
        <v/>
      </c>
      <c r="Q423" s="24" t="str">
        <f t="shared" si="89"/>
        <v/>
      </c>
      <c r="R423" s="24" t="str">
        <f>IF($L423="","",VLOOKUP(Q423,LISTAS!$F$5:$G$1006,2,0))</f>
        <v/>
      </c>
      <c r="S423" s="36" t="str">
        <f t="shared" si="90"/>
        <v/>
      </c>
      <c r="T423" s="25" t="str">
        <f t="shared" si="91"/>
        <v/>
      </c>
      <c r="U423" s="25" t="str">
        <f t="shared" si="92"/>
        <v/>
      </c>
    </row>
    <row r="424" spans="2:21" x14ac:dyDescent="0.25">
      <c r="L424" s="70"/>
      <c r="M424" s="68"/>
    </row>
  </sheetData>
  <mergeCells count="14">
    <mergeCell ref="B321:U321"/>
    <mergeCell ref="B322:F322"/>
    <mergeCell ref="P322:U322"/>
    <mergeCell ref="B112:F112"/>
    <mergeCell ref="P112:U112"/>
    <mergeCell ref="B216:U216"/>
    <mergeCell ref="B217:F217"/>
    <mergeCell ref="P217:U217"/>
    <mergeCell ref="B111:U111"/>
    <mergeCell ref="B2:U3"/>
    <mergeCell ref="D5:F5"/>
    <mergeCell ref="B6:U6"/>
    <mergeCell ref="B7:F7"/>
    <mergeCell ref="P7:U7"/>
  </mergeCells>
  <dataValidations count="1">
    <dataValidation type="list" allowBlank="1" showInputMessage="1" showErrorMessage="1" sqref="B16:B108 B121:B213 B219:B318" xr:uid="{00000000-0002-0000-0500-000001000000}">
      <formula1>$F$5:$F$1006</formula1>
    </dataValidation>
  </dataValidations>
  <printOptions horizontalCentered="1"/>
  <pageMargins left="0.39370078740157483" right="0.39370078740157483" top="0.39370078740157483" bottom="0.39370078740157483" header="0" footer="0"/>
  <pageSetup paperSize="9" scale="80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500-000004000000}">
          <x14:formula1>
            <xm:f>LISTAS!$D$5:$D$6</xm:f>
          </x14:formula1>
          <xm:sqref>S5 G5</xm:sqref>
        </x14:dataValidation>
        <x14:dataValidation type="list" allowBlank="1" showInputMessage="1" showErrorMessage="1" xr:uid="{00000000-0002-0000-0500-000005000000}">
          <x14:formula1>
            <xm:f>LISTAS!$F$5:$F$1006</xm:f>
          </x14:formula1>
          <xm:sqref>B324:B424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ilha4">
    <tabColor rgb="FFFF33CC"/>
  </sheetPr>
  <dimension ref="A1:U528"/>
  <sheetViews>
    <sheetView showGridLines="0" zoomScale="85" zoomScaleNormal="85" workbookViewId="0">
      <selection activeCell="Q116" sqref="Q116"/>
    </sheetView>
  </sheetViews>
  <sheetFormatPr defaultRowHeight="14.25" x14ac:dyDescent="0.25"/>
  <cols>
    <col min="1" max="1" width="1.28515625" style="5" customWidth="1"/>
    <col min="2" max="2" width="43.5703125" style="2" bestFit="1" customWidth="1"/>
    <col min="3" max="3" width="41.140625" style="2" bestFit="1" customWidth="1"/>
    <col min="4" max="4" width="13.42578125" style="2" bestFit="1" customWidth="1"/>
    <col min="5" max="5" width="14" style="2" bestFit="1" customWidth="1"/>
    <col min="6" max="6" width="14" style="2" customWidth="1"/>
    <col min="7" max="7" width="2.7109375" style="2" customWidth="1"/>
    <col min="8" max="8" width="11" style="2" hidden="1" customWidth="1"/>
    <col min="9" max="10" width="11" style="5" hidden="1" customWidth="1"/>
    <col min="11" max="11" width="11" style="2" hidden="1" customWidth="1"/>
    <col min="12" max="12" width="11" style="70" hidden="1" customWidth="1"/>
    <col min="13" max="13" width="11" style="68" hidden="1" customWidth="1"/>
    <col min="14" max="14" width="9.28515625" style="2" hidden="1" customWidth="1"/>
    <col min="15" max="15" width="3.42578125" style="2" customWidth="1"/>
    <col min="16" max="16" width="18.42578125" style="2" bestFit="1" customWidth="1"/>
    <col min="17" max="17" width="36.7109375" style="2" customWidth="1"/>
    <col min="18" max="18" width="41.140625" style="2" bestFit="1" customWidth="1"/>
    <col min="19" max="19" width="16" style="2" customWidth="1"/>
    <col min="20" max="21" width="16" style="32" customWidth="1"/>
    <col min="22" max="16384" width="9.140625" style="2"/>
  </cols>
  <sheetData>
    <row r="1" spans="1:21" s="5" customFormat="1" ht="6" customHeight="1" x14ac:dyDescent="0.25">
      <c r="B1" s="6"/>
      <c r="C1" s="6"/>
      <c r="D1" s="6"/>
      <c r="E1" s="6"/>
      <c r="F1" s="6"/>
      <c r="H1" s="7"/>
      <c r="I1" s="60"/>
      <c r="J1" s="60"/>
      <c r="K1" s="8"/>
      <c r="L1" s="9"/>
      <c r="M1" s="64"/>
      <c r="N1" s="8"/>
      <c r="T1" s="31"/>
      <c r="U1" s="31"/>
    </row>
    <row r="2" spans="1:21" s="1" customFormat="1" ht="60.75" customHeight="1" x14ac:dyDescent="0.25"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</row>
    <row r="3" spans="1:21" s="1" customFormat="1" ht="60.75" customHeight="1" x14ac:dyDescent="0.25"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</row>
    <row r="4" spans="1:21" x14ac:dyDescent="0.25">
      <c r="A4" s="2"/>
      <c r="H4" s="7"/>
      <c r="I4" s="60"/>
      <c r="J4" s="60"/>
      <c r="K4" s="8"/>
      <c r="L4" s="9"/>
      <c r="M4" s="64"/>
      <c r="N4" s="8"/>
    </row>
    <row r="5" spans="1:21" x14ac:dyDescent="0.25">
      <c r="A5" s="2"/>
      <c r="D5" s="156"/>
      <c r="E5" s="156"/>
      <c r="F5" s="157"/>
      <c r="G5" s="10"/>
      <c r="H5" s="7"/>
      <c r="I5" s="60"/>
      <c r="J5" s="60"/>
      <c r="K5" s="8"/>
      <c r="L5" s="9"/>
      <c r="M5" s="64"/>
      <c r="N5" s="8"/>
      <c r="R5" s="33" t="s">
        <v>12</v>
      </c>
      <c r="S5" s="34" t="s">
        <v>13</v>
      </c>
    </row>
    <row r="6" spans="1:21" ht="32.25" customHeight="1" x14ac:dyDescent="0.25">
      <c r="A6" s="2"/>
      <c r="B6" s="146" t="s">
        <v>631</v>
      </c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47"/>
      <c r="R6" s="147"/>
      <c r="S6" s="147"/>
      <c r="T6" s="147"/>
      <c r="U6" s="148"/>
    </row>
    <row r="7" spans="1:21" ht="20.25" customHeight="1" x14ac:dyDescent="0.25">
      <c r="A7" s="2"/>
      <c r="B7" s="149" t="s">
        <v>22</v>
      </c>
      <c r="C7" s="150"/>
      <c r="D7" s="150"/>
      <c r="E7" s="150"/>
      <c r="F7" s="151"/>
      <c r="H7" s="11"/>
      <c r="I7" s="61"/>
      <c r="J7" s="61"/>
      <c r="K7" s="12"/>
      <c r="L7" s="13"/>
      <c r="M7" s="65"/>
      <c r="N7" s="12"/>
      <c r="O7" s="14"/>
      <c r="P7" s="152" t="s">
        <v>14</v>
      </c>
      <c r="Q7" s="153"/>
      <c r="R7" s="153"/>
      <c r="S7" s="153"/>
      <c r="T7" s="153"/>
      <c r="U7" s="154"/>
    </row>
    <row r="8" spans="1:21" s="15" customFormat="1" ht="28.5" customHeight="1" x14ac:dyDescent="0.25">
      <c r="B8" s="16" t="s">
        <v>15</v>
      </c>
      <c r="C8" s="16" t="s">
        <v>1</v>
      </c>
      <c r="D8" s="16" t="s">
        <v>26</v>
      </c>
      <c r="E8" s="16" t="s">
        <v>27</v>
      </c>
      <c r="F8" s="16" t="s">
        <v>3</v>
      </c>
      <c r="G8" s="17"/>
      <c r="H8" s="18"/>
      <c r="I8" s="62"/>
      <c r="J8" s="62"/>
      <c r="K8" s="19"/>
      <c r="L8" s="20"/>
      <c r="M8" s="66"/>
      <c r="N8" s="19"/>
      <c r="O8" s="18"/>
      <c r="P8" s="21" t="s">
        <v>4</v>
      </c>
      <c r="Q8" s="29" t="s">
        <v>15</v>
      </c>
      <c r="R8" s="29" t="s">
        <v>1</v>
      </c>
      <c r="S8" s="29" t="s">
        <v>3</v>
      </c>
      <c r="T8" s="21" t="s">
        <v>16</v>
      </c>
      <c r="U8" s="21" t="s">
        <v>17</v>
      </c>
    </row>
    <row r="9" spans="1:21" s="5" customFormat="1" ht="18.75" customHeight="1" x14ac:dyDescent="0.25">
      <c r="B9" s="26" t="s">
        <v>411</v>
      </c>
      <c r="C9" s="22" t="str">
        <f>IF(B9="","",VLOOKUP(B9,LISTAS!$F$5:$G$1006,2,0))</f>
        <v>COLÉGIO ARBOS S.C.S.</v>
      </c>
      <c r="D9" s="35">
        <v>15</v>
      </c>
      <c r="E9" s="35">
        <v>15.2</v>
      </c>
      <c r="F9" s="35">
        <f t="shared" ref="F9:F49" si="0">IF(D9="",IF(E9="","",SUM(D9:E9)),SUM(D9:E9))</f>
        <v>30.2</v>
      </c>
      <c r="H9" s="48">
        <f>IF(F9="","",F9+(ROW(F9)/1000))</f>
        <v>30.209</v>
      </c>
      <c r="I9" s="63" t="str">
        <f>IF($L9="","",IF(B9="","",B9))</f>
        <v>LETICIA TESSUTI DA ROZ</v>
      </c>
      <c r="J9" s="63" t="str">
        <f>IF($L9="","",IF(C9="","",C9))</f>
        <v>COLÉGIO ARBOS S.C.S.</v>
      </c>
      <c r="K9" s="48">
        <f t="shared" ref="K9:K72" si="1">IF($L9="","",F9)</f>
        <v>30.2</v>
      </c>
      <c r="L9" s="69">
        <f t="shared" ref="L9:L72" si="2">H9</f>
        <v>30.209</v>
      </c>
      <c r="M9" s="67">
        <f>IF(L9="","",LARGE($L$9:$L$108,N9))</f>
        <v>31.131</v>
      </c>
      <c r="N9" s="49">
        <v>1</v>
      </c>
      <c r="O9" s="23"/>
      <c r="P9" s="47">
        <f>IF(S9&lt;&gt;"",_xlfn.RANK.EQ(S9,$S$9:$S$108,0),"")</f>
        <v>1</v>
      </c>
      <c r="Q9" s="24" t="str">
        <f>IF($L9="","",VLOOKUP(M9,$H$9:$K$108,2,0))</f>
        <v>LAURA BELISARIO SCUCUGLIA</v>
      </c>
      <c r="R9" s="24" t="str">
        <f>IF($L9="","",VLOOKUP(Q9,LISTAS!$F$5:$G$1006,2,0))</f>
        <v>COLÉGIO ARBOS - UNIDADE SANTO ANDRÉ</v>
      </c>
      <c r="S9" s="36">
        <f>IF($L9="","",VLOOKUP(M9,$H$9:$K$108,4,0))</f>
        <v>31.1</v>
      </c>
      <c r="T9" s="25">
        <f>IF($P9="","",IF(S9=$U$5,"",IF($P9=1,400,IF($P9=2,340,IF($P9=3,300,IF($P9=4,280,IF($P9=5,270,IF($P9=6,260,IF($P9=7,250,IF($P9=8,240,IF($P9=9,200,IF($P9=10,200,IF($P9=11,200,IF($P9=12,200,IF($P9=13,200,IF($P9=14,200,IF($P9=15,200,IF($P9=16,200,IF($P9&gt;16,"","")))))))))))))))))))</f>
        <v>400</v>
      </c>
      <c r="U9" s="25">
        <f>IF(P9="","",IF($S$5="NÃO","",IF(S9=$U$5,"",IF(P9=1,400,IF(P9=2,340,IF(P9=3,300,IF(P9=4,280,IF(P9=5,270,IF(P9=6,260,IF(P9=7,250,IF(P9=8,240,IF(P9=9,200,IF(P9=10,200,IF(P9=11,200,IF(P9=12,200,IF(P9=13,200,IF(P9=14,200,IF(P9=15,200,IF(P9=16,200,IF(P9&gt;16,"",""))))))))))))))))))))</f>
        <v>400</v>
      </c>
    </row>
    <row r="10" spans="1:21" s="5" customFormat="1" ht="18.75" customHeight="1" x14ac:dyDescent="0.25">
      <c r="B10" s="26" t="s">
        <v>824</v>
      </c>
      <c r="C10" s="22" t="str">
        <f>IF(B10="","",VLOOKUP(B10,LISTAS!$F$5:$G$1006,2,0))</f>
        <v>COLÉGIO ARBOS S.C.S.</v>
      </c>
      <c r="D10" s="35">
        <v>15.2</v>
      </c>
      <c r="E10" s="35">
        <v>15.3</v>
      </c>
      <c r="F10" s="35">
        <f t="shared" si="0"/>
        <v>30.5</v>
      </c>
      <c r="H10" s="48">
        <f t="shared" ref="H10:H73" si="3">IF(F10="","",F10+(ROW(F10)/1000))</f>
        <v>30.51</v>
      </c>
      <c r="I10" s="63" t="str">
        <f t="shared" ref="I10:J73" si="4">IF($L10="","",IF(B10="","",B10))</f>
        <v>CATHARINA CARREIRA DE FARIA</v>
      </c>
      <c r="J10" s="63" t="str">
        <f t="shared" si="4"/>
        <v>COLÉGIO ARBOS S.C.S.</v>
      </c>
      <c r="K10" s="48">
        <f t="shared" si="1"/>
        <v>30.5</v>
      </c>
      <c r="L10" s="69">
        <f t="shared" si="2"/>
        <v>30.51</v>
      </c>
      <c r="M10" s="67">
        <f t="shared" ref="M10:M73" si="5">IF(L10="","",LARGE($L$9:$L$108,N10))</f>
        <v>31.03</v>
      </c>
      <c r="N10" s="49">
        <v>2</v>
      </c>
      <c r="O10" s="27"/>
      <c r="P10" s="47">
        <f t="shared" ref="P10:P73" si="6">IF(S10&lt;&gt;"",_xlfn.RANK.EQ(S10,$S$9:$S$108,0),"")</f>
        <v>2</v>
      </c>
      <c r="Q10" s="24" t="str">
        <f t="shared" ref="Q10:Q73" si="7">IF($L10="","",VLOOKUP(M10,$H$9:$K$108,2,0))</f>
        <v>ISADORA BATISTELA DE ABREU</v>
      </c>
      <c r="R10" s="24" t="str">
        <f>IF($L10="","",VLOOKUP(Q10,LISTAS!$F$5:$G$1006,2,0))</f>
        <v>COLÉGIO ARBOS - UNIDADE SANTO ANDRÉ</v>
      </c>
      <c r="S10" s="36">
        <f t="shared" ref="S10:S73" si="8">IF($L10="","",VLOOKUP(M10,$H$9:$K$108,4,0))</f>
        <v>31</v>
      </c>
      <c r="T10" s="25">
        <f t="shared" ref="T10:T73" si="9">IF($P10="","",IF(S10=$U$5,"",IF($P10=1,400,IF($P10=2,340,IF($P10=3,300,IF($P10=4,280,IF($P10=5,270,IF($P10=6,260,IF($P10=7,250,IF($P10=8,240,IF($P10=9,200,IF($P10=10,200,IF($P10=11,200,IF($P10=12,200,IF($P10=13,200,IF($P10=14,200,IF($P10=15,200,IF($P10=16,200,IF($P10&gt;16,"","")))))))))))))))))))</f>
        <v>340</v>
      </c>
      <c r="U10" s="25">
        <f t="shared" ref="U10:U73" si="10">IF(P10="","",IF($S$5="NÃO","",IF(S10=$U$5,"",IF(P10=1,400,IF(P10=2,340,IF(P10=3,300,IF(P10=4,280,IF(P10=5,270,IF(P10=6,260,IF(P10=7,250,IF(P10=8,240,IF(P10=9,200,IF(P10=10,200,IF(P10=11,200,IF(P10=12,200,IF(P10=13,200,IF(P10=14,200,IF(P10=15,200,IF(P10=16,200,IF(P10&gt;16,"",""))))))))))))))))))))</f>
        <v>340</v>
      </c>
    </row>
    <row r="11" spans="1:21" s="5" customFormat="1" ht="18.75" customHeight="1" x14ac:dyDescent="0.3">
      <c r="B11" s="26" t="s">
        <v>825</v>
      </c>
      <c r="C11" s="22" t="str">
        <f>IF(B11="","",VLOOKUP(B11,LISTAS!$F$5:$G$1006,2,0))</f>
        <v>COLÉGIO ARBOS S.C.S.</v>
      </c>
      <c r="D11" s="35">
        <v>14.9</v>
      </c>
      <c r="E11" s="35">
        <v>15.1</v>
      </c>
      <c r="F11" s="35">
        <f t="shared" si="0"/>
        <v>30</v>
      </c>
      <c r="H11" s="48">
        <f t="shared" si="3"/>
        <v>30.010999999999999</v>
      </c>
      <c r="I11" s="63" t="str">
        <f t="shared" si="4"/>
        <v>GIOVANA MATSUDA CARVALHO</v>
      </c>
      <c r="J11" s="63" t="str">
        <f t="shared" si="4"/>
        <v>COLÉGIO ARBOS S.C.S.</v>
      </c>
      <c r="K11" s="48">
        <f t="shared" si="1"/>
        <v>30</v>
      </c>
      <c r="L11" s="69">
        <f t="shared" si="2"/>
        <v>30.010999999999999</v>
      </c>
      <c r="M11" s="67">
        <f t="shared" si="5"/>
        <v>30.526</v>
      </c>
      <c r="N11" s="49">
        <v>3</v>
      </c>
      <c r="O11" s="28"/>
      <c r="P11" s="47">
        <f t="shared" si="6"/>
        <v>3</v>
      </c>
      <c r="Q11" s="24" t="str">
        <f t="shared" si="7"/>
        <v>BIANCA DALLOCCO GIRON</v>
      </c>
      <c r="R11" s="24" t="str">
        <f>IF($L11="","",VLOOKUP(Q11,LISTAS!$F$5:$G$1006,2,0))</f>
        <v>EXTERNATO RIO BRANCO</v>
      </c>
      <c r="S11" s="36">
        <f t="shared" si="8"/>
        <v>30.5</v>
      </c>
      <c r="T11" s="25">
        <f t="shared" si="9"/>
        <v>300</v>
      </c>
      <c r="U11" s="25">
        <f t="shared" si="10"/>
        <v>300</v>
      </c>
    </row>
    <row r="12" spans="1:21" s="5" customFormat="1" ht="18.75" customHeight="1" x14ac:dyDescent="0.3">
      <c r="B12" s="26" t="s">
        <v>826</v>
      </c>
      <c r="C12" s="22" t="str">
        <f>IF(B12="","",VLOOKUP(B12,LISTAS!$F$5:$G$1006,2,0))</f>
        <v>COLÉGIO ARBOS S.C.S.</v>
      </c>
      <c r="D12" s="35">
        <v>0</v>
      </c>
      <c r="E12" s="35">
        <v>0</v>
      </c>
      <c r="F12" s="35">
        <f t="shared" si="0"/>
        <v>0</v>
      </c>
      <c r="H12" s="48">
        <f t="shared" si="3"/>
        <v>1.2E-2</v>
      </c>
      <c r="I12" s="63" t="str">
        <f t="shared" si="4"/>
        <v>LORENA NISHIGUCHI</v>
      </c>
      <c r="J12" s="63" t="str">
        <f t="shared" si="4"/>
        <v>COLÉGIO ARBOS S.C.S.</v>
      </c>
      <c r="K12" s="48">
        <f t="shared" si="1"/>
        <v>0</v>
      </c>
      <c r="L12" s="69">
        <f t="shared" si="2"/>
        <v>1.2E-2</v>
      </c>
      <c r="M12" s="67">
        <f t="shared" si="5"/>
        <v>30.51</v>
      </c>
      <c r="N12" s="49">
        <v>4</v>
      </c>
      <c r="O12" s="28"/>
      <c r="P12" s="47">
        <f t="shared" si="6"/>
        <v>3</v>
      </c>
      <c r="Q12" s="24" t="str">
        <f t="shared" si="7"/>
        <v>CATHARINA CARREIRA DE FARIA</v>
      </c>
      <c r="R12" s="24" t="str">
        <f>IF($L12="","",VLOOKUP(Q12,LISTAS!$F$5:$G$1006,2,0))</f>
        <v>COLÉGIO ARBOS S.C.S.</v>
      </c>
      <c r="S12" s="36">
        <f t="shared" si="8"/>
        <v>30.5</v>
      </c>
      <c r="T12" s="25">
        <f t="shared" si="9"/>
        <v>300</v>
      </c>
      <c r="U12" s="25">
        <f t="shared" si="10"/>
        <v>300</v>
      </c>
    </row>
    <row r="13" spans="1:21" s="5" customFormat="1" ht="18.75" customHeight="1" x14ac:dyDescent="0.3">
      <c r="B13" s="26" t="s">
        <v>827</v>
      </c>
      <c r="C13" s="22" t="str">
        <f>IF(B13="","",VLOOKUP(B13,LISTAS!$F$5:$G$1006,2,0))</f>
        <v>COLÉGIO ARBOS S.C.S.</v>
      </c>
      <c r="D13" s="35">
        <v>0</v>
      </c>
      <c r="E13" s="35">
        <v>0</v>
      </c>
      <c r="F13" s="35">
        <f t="shared" si="0"/>
        <v>0</v>
      </c>
      <c r="H13" s="48">
        <f t="shared" si="3"/>
        <v>1.2999999999999999E-2</v>
      </c>
      <c r="I13" s="63" t="str">
        <f t="shared" si="4"/>
        <v>MARIA LUISA PIMENTEL RUBIO</v>
      </c>
      <c r="J13" s="63" t="str">
        <f t="shared" si="4"/>
        <v>COLÉGIO ARBOS S.C.S.</v>
      </c>
      <c r="K13" s="48">
        <f t="shared" si="1"/>
        <v>0</v>
      </c>
      <c r="L13" s="69">
        <f t="shared" si="2"/>
        <v>1.2999999999999999E-2</v>
      </c>
      <c r="M13" s="67">
        <f t="shared" si="5"/>
        <v>30.417999999999999</v>
      </c>
      <c r="N13" s="49">
        <v>5</v>
      </c>
      <c r="O13" s="28"/>
      <c r="P13" s="47">
        <f t="shared" si="6"/>
        <v>5</v>
      </c>
      <c r="Q13" s="24" t="str">
        <f t="shared" si="7"/>
        <v>JÚLIA ALVES PIRES LIMA</v>
      </c>
      <c r="R13" s="24" t="str">
        <f>IF($L13="","",VLOOKUP(Q13,LISTAS!$F$5:$G$1006,2,0))</f>
        <v>LICEU JARDIM</v>
      </c>
      <c r="S13" s="36">
        <f t="shared" si="8"/>
        <v>30.4</v>
      </c>
      <c r="T13" s="25">
        <f t="shared" si="9"/>
        <v>270</v>
      </c>
      <c r="U13" s="25">
        <f t="shared" si="10"/>
        <v>270</v>
      </c>
    </row>
    <row r="14" spans="1:21" s="5" customFormat="1" ht="18.75" customHeight="1" x14ac:dyDescent="0.3">
      <c r="B14" s="26" t="s">
        <v>730</v>
      </c>
      <c r="C14" s="22" t="str">
        <f>IF(B14="","",VLOOKUP(B14,LISTAS!$F$5:$G$1006,2,0))</f>
        <v>COLEGIO PETROPOLIS</v>
      </c>
      <c r="D14" s="35">
        <v>0</v>
      </c>
      <c r="E14" s="35">
        <v>0</v>
      </c>
      <c r="F14" s="35">
        <f t="shared" si="0"/>
        <v>0</v>
      </c>
      <c r="H14" s="48">
        <f t="shared" si="3"/>
        <v>1.4E-2</v>
      </c>
      <c r="I14" s="63" t="str">
        <f t="shared" si="4"/>
        <v>JULIA DE SOUZA LIMA MARTINS</v>
      </c>
      <c r="J14" s="63" t="str">
        <f t="shared" si="4"/>
        <v>COLEGIO PETROPOLIS</v>
      </c>
      <c r="K14" s="48">
        <f t="shared" si="1"/>
        <v>0</v>
      </c>
      <c r="L14" s="69">
        <f t="shared" si="2"/>
        <v>1.4E-2</v>
      </c>
      <c r="M14" s="67">
        <f t="shared" si="5"/>
        <v>30.323999999999998</v>
      </c>
      <c r="N14" s="49">
        <v>6</v>
      </c>
      <c r="O14" s="28"/>
      <c r="P14" s="47">
        <f t="shared" si="6"/>
        <v>6</v>
      </c>
      <c r="Q14" s="24" t="str">
        <f t="shared" si="7"/>
        <v>ALICE MURARI DE FREITAS RAMOS</v>
      </c>
      <c r="R14" s="24" t="str">
        <f>IF($L14="","",VLOOKUP(Q14,LISTAS!$F$5:$G$1006,2,0))</f>
        <v>GRUPO FÊNIX DE EDUCAÇÃO</v>
      </c>
      <c r="S14" s="36">
        <f t="shared" si="8"/>
        <v>30.299999999999997</v>
      </c>
      <c r="T14" s="25">
        <f t="shared" si="9"/>
        <v>260</v>
      </c>
      <c r="U14" s="25">
        <f t="shared" si="10"/>
        <v>260</v>
      </c>
    </row>
    <row r="15" spans="1:21" s="5" customFormat="1" ht="18.75" customHeight="1" x14ac:dyDescent="0.3">
      <c r="B15" s="26" t="s">
        <v>731</v>
      </c>
      <c r="C15" s="22" t="str">
        <f>IF(B15="","",VLOOKUP(B15,LISTAS!$F$5:$G$1006,2,0))</f>
        <v>COLEGIO PETROPOLIS</v>
      </c>
      <c r="D15" s="35">
        <v>15</v>
      </c>
      <c r="E15" s="35">
        <v>15.1</v>
      </c>
      <c r="F15" s="35">
        <f t="shared" si="0"/>
        <v>30.1</v>
      </c>
      <c r="H15" s="48">
        <f t="shared" si="3"/>
        <v>30.115000000000002</v>
      </c>
      <c r="I15" s="63" t="str">
        <f t="shared" si="4"/>
        <v>MARINA HUDSON M DE CALDAS</v>
      </c>
      <c r="J15" s="63" t="str">
        <f t="shared" si="4"/>
        <v>COLEGIO PETROPOLIS</v>
      </c>
      <c r="K15" s="48">
        <f t="shared" si="1"/>
        <v>30.1</v>
      </c>
      <c r="L15" s="69">
        <f t="shared" si="2"/>
        <v>30.115000000000002</v>
      </c>
      <c r="M15" s="67">
        <f t="shared" si="5"/>
        <v>30.209</v>
      </c>
      <c r="N15" s="49">
        <v>7</v>
      </c>
      <c r="O15" s="28"/>
      <c r="P15" s="47">
        <f t="shared" si="6"/>
        <v>7</v>
      </c>
      <c r="Q15" s="24" t="str">
        <f t="shared" si="7"/>
        <v>LETICIA TESSUTI DA ROZ</v>
      </c>
      <c r="R15" s="24" t="str">
        <f>IF($L15="","",VLOOKUP(Q15,LISTAS!$F$5:$G$1006,2,0))</f>
        <v>COLÉGIO ARBOS S.C.S.</v>
      </c>
      <c r="S15" s="36">
        <f t="shared" si="8"/>
        <v>30.2</v>
      </c>
      <c r="T15" s="25">
        <f t="shared" si="9"/>
        <v>250</v>
      </c>
      <c r="U15" s="25">
        <f t="shared" si="10"/>
        <v>250</v>
      </c>
    </row>
    <row r="16" spans="1:21" s="5" customFormat="1" ht="18.75" customHeight="1" x14ac:dyDescent="0.3">
      <c r="B16" s="26" t="s">
        <v>491</v>
      </c>
      <c r="C16" s="22" t="str">
        <f>IF(B16="","",VLOOKUP(B16,LISTAS!$F$5:$G$1006,2,0))</f>
        <v>LICEU JARDIM</v>
      </c>
      <c r="D16" s="35">
        <v>0</v>
      </c>
      <c r="E16" s="35">
        <v>0</v>
      </c>
      <c r="F16" s="35">
        <f t="shared" si="0"/>
        <v>0</v>
      </c>
      <c r="H16" s="48">
        <f t="shared" si="3"/>
        <v>1.6E-2</v>
      </c>
      <c r="I16" s="63" t="str">
        <f t="shared" si="4"/>
        <v>CAROLINE FINCO STOIANOF</v>
      </c>
      <c r="J16" s="63" t="str">
        <f t="shared" si="4"/>
        <v>LICEU JARDIM</v>
      </c>
      <c r="K16" s="48">
        <f t="shared" si="1"/>
        <v>0</v>
      </c>
      <c r="L16" s="69">
        <f t="shared" si="2"/>
        <v>1.6E-2</v>
      </c>
      <c r="M16" s="67">
        <f t="shared" si="5"/>
        <v>30.127000000000002</v>
      </c>
      <c r="N16" s="49">
        <v>8</v>
      </c>
      <c r="O16" s="28"/>
      <c r="P16" s="47">
        <f t="shared" si="6"/>
        <v>8</v>
      </c>
      <c r="Q16" s="24" t="str">
        <f t="shared" si="7"/>
        <v>FERNANDA KAORI FUKUOKA</v>
      </c>
      <c r="R16" s="24" t="str">
        <f>IF($L16="","",VLOOKUP(Q16,LISTAS!$F$5:$G$1006,2,0))</f>
        <v>EXTERNATO RIO BRANCO</v>
      </c>
      <c r="S16" s="36">
        <f t="shared" si="8"/>
        <v>30.1</v>
      </c>
      <c r="T16" s="25">
        <f t="shared" si="9"/>
        <v>240</v>
      </c>
      <c r="U16" s="25">
        <f t="shared" si="10"/>
        <v>240</v>
      </c>
    </row>
    <row r="17" spans="2:21" s="5" customFormat="1" ht="18.75" customHeight="1" x14ac:dyDescent="0.3">
      <c r="B17" s="26" t="s">
        <v>493</v>
      </c>
      <c r="C17" s="22" t="str">
        <f>IF(B17="","",VLOOKUP(B17,LISTAS!$F$5:$G$1006,2,0))</f>
        <v>LICEU JARDIM</v>
      </c>
      <c r="D17" s="35">
        <v>15</v>
      </c>
      <c r="E17" s="35">
        <v>15</v>
      </c>
      <c r="F17" s="35">
        <f t="shared" si="0"/>
        <v>30</v>
      </c>
      <c r="H17" s="48">
        <f t="shared" si="3"/>
        <v>30.016999999999999</v>
      </c>
      <c r="I17" s="63" t="str">
        <f t="shared" si="4"/>
        <v>CATARINA CARVALHO KIRMELIENE</v>
      </c>
      <c r="J17" s="63" t="str">
        <f t="shared" si="4"/>
        <v>LICEU JARDIM</v>
      </c>
      <c r="K17" s="48">
        <f t="shared" si="1"/>
        <v>30</v>
      </c>
      <c r="L17" s="69">
        <f t="shared" si="2"/>
        <v>30.016999999999999</v>
      </c>
      <c r="M17" s="67">
        <f t="shared" si="5"/>
        <v>30.115000000000002</v>
      </c>
      <c r="N17" s="49">
        <v>9</v>
      </c>
      <c r="O17" s="28"/>
      <c r="P17" s="47">
        <f t="shared" si="6"/>
        <v>8</v>
      </c>
      <c r="Q17" s="24" t="str">
        <f t="shared" si="7"/>
        <v>MARINA HUDSON M DE CALDAS</v>
      </c>
      <c r="R17" s="24" t="str">
        <f>IF($L17="","",VLOOKUP(Q17,LISTAS!$F$5:$G$1006,2,0))</f>
        <v>COLEGIO PETROPOLIS</v>
      </c>
      <c r="S17" s="36">
        <f t="shared" si="8"/>
        <v>30.1</v>
      </c>
      <c r="T17" s="25">
        <f t="shared" si="9"/>
        <v>240</v>
      </c>
      <c r="U17" s="25">
        <f t="shared" si="10"/>
        <v>240</v>
      </c>
    </row>
    <row r="18" spans="2:21" s="5" customFormat="1" ht="18.75" customHeight="1" x14ac:dyDescent="0.3">
      <c r="B18" s="26" t="s">
        <v>784</v>
      </c>
      <c r="C18" s="22" t="str">
        <f>IF(B18="","",VLOOKUP(B18,LISTAS!$F$5:$G$1006,2,0))</f>
        <v>LICEU JARDIM</v>
      </c>
      <c r="D18" s="35">
        <v>15.2</v>
      </c>
      <c r="E18" s="35">
        <v>15.2</v>
      </c>
      <c r="F18" s="35">
        <f t="shared" si="0"/>
        <v>30.4</v>
      </c>
      <c r="H18" s="48">
        <f t="shared" si="3"/>
        <v>30.417999999999999</v>
      </c>
      <c r="I18" s="63" t="str">
        <f t="shared" si="4"/>
        <v>JÚLIA ALVES PIRES LIMA</v>
      </c>
      <c r="J18" s="63" t="str">
        <f t="shared" si="4"/>
        <v>LICEU JARDIM</v>
      </c>
      <c r="K18" s="48">
        <f t="shared" si="1"/>
        <v>30.4</v>
      </c>
      <c r="L18" s="69">
        <f t="shared" si="2"/>
        <v>30.417999999999999</v>
      </c>
      <c r="M18" s="67">
        <f t="shared" si="5"/>
        <v>30.016999999999999</v>
      </c>
      <c r="N18" s="49">
        <v>10</v>
      </c>
      <c r="O18" s="28"/>
      <c r="P18" s="47">
        <f t="shared" si="6"/>
        <v>10</v>
      </c>
      <c r="Q18" s="24" t="str">
        <f t="shared" si="7"/>
        <v>CATARINA CARVALHO KIRMELIENE</v>
      </c>
      <c r="R18" s="24" t="str">
        <f>IF($L18="","",VLOOKUP(Q18,LISTAS!$F$5:$G$1006,2,0))</f>
        <v>LICEU JARDIM</v>
      </c>
      <c r="S18" s="36">
        <f t="shared" si="8"/>
        <v>30</v>
      </c>
      <c r="T18" s="25">
        <f t="shared" si="9"/>
        <v>200</v>
      </c>
      <c r="U18" s="25">
        <f t="shared" si="10"/>
        <v>200</v>
      </c>
    </row>
    <row r="19" spans="2:21" s="5" customFormat="1" ht="18.75" customHeight="1" x14ac:dyDescent="0.3">
      <c r="B19" s="26" t="s">
        <v>537</v>
      </c>
      <c r="C19" s="22" t="str">
        <f>IF(B19="","",VLOOKUP(B19,LISTAS!$F$5:$G$1006,2,0))</f>
        <v>LICEU JARDIM</v>
      </c>
      <c r="D19" s="35">
        <v>15</v>
      </c>
      <c r="E19" s="35">
        <v>14.7</v>
      </c>
      <c r="F19" s="35">
        <f t="shared" si="0"/>
        <v>29.7</v>
      </c>
      <c r="H19" s="48">
        <f t="shared" si="3"/>
        <v>29.718999999999998</v>
      </c>
      <c r="I19" s="63" t="str">
        <f t="shared" si="4"/>
        <v>LAURA SERRATI MORELLI</v>
      </c>
      <c r="J19" s="63" t="str">
        <f t="shared" si="4"/>
        <v>LICEU JARDIM</v>
      </c>
      <c r="K19" s="48">
        <f t="shared" si="1"/>
        <v>29.7</v>
      </c>
      <c r="L19" s="69">
        <f t="shared" si="2"/>
        <v>29.718999999999998</v>
      </c>
      <c r="M19" s="67">
        <f t="shared" si="5"/>
        <v>30.010999999999999</v>
      </c>
      <c r="N19" s="49">
        <v>11</v>
      </c>
      <c r="O19" s="28"/>
      <c r="P19" s="47">
        <f t="shared" si="6"/>
        <v>10</v>
      </c>
      <c r="Q19" s="24" t="str">
        <f t="shared" si="7"/>
        <v>GIOVANA MATSUDA CARVALHO</v>
      </c>
      <c r="R19" s="24" t="str">
        <f>IF($L19="","",VLOOKUP(Q19,LISTAS!$F$5:$G$1006,2,0))</f>
        <v>COLÉGIO ARBOS S.C.S.</v>
      </c>
      <c r="S19" s="36">
        <f t="shared" si="8"/>
        <v>30</v>
      </c>
      <c r="T19" s="25">
        <f t="shared" si="9"/>
        <v>200</v>
      </c>
      <c r="U19" s="25">
        <f t="shared" si="10"/>
        <v>200</v>
      </c>
    </row>
    <row r="20" spans="2:21" s="5" customFormat="1" ht="18.75" customHeight="1" x14ac:dyDescent="0.3">
      <c r="B20" s="26" t="s">
        <v>554</v>
      </c>
      <c r="C20" s="22" t="str">
        <f>IF(B20="","",VLOOKUP(B20,LISTAS!$F$5:$G$1006,2,0))</f>
        <v>LICEU JARDIM</v>
      </c>
      <c r="D20" s="35">
        <v>0</v>
      </c>
      <c r="E20" s="35">
        <v>0</v>
      </c>
      <c r="F20" s="35">
        <f t="shared" si="0"/>
        <v>0</v>
      </c>
      <c r="H20" s="48">
        <f t="shared" si="3"/>
        <v>0.02</v>
      </c>
      <c r="I20" s="63" t="str">
        <f t="shared" si="4"/>
        <v>LUIZA DOBRIOGLO PEREIRA IGNACIO</v>
      </c>
      <c r="J20" s="63" t="str">
        <f t="shared" si="4"/>
        <v>LICEU JARDIM</v>
      </c>
      <c r="K20" s="48">
        <f t="shared" si="1"/>
        <v>0</v>
      </c>
      <c r="L20" s="69">
        <f t="shared" si="2"/>
        <v>0.02</v>
      </c>
      <c r="M20" s="67">
        <f t="shared" si="5"/>
        <v>29.921999999999997</v>
      </c>
      <c r="N20" s="49">
        <v>12</v>
      </c>
      <c r="O20" s="28"/>
      <c r="P20" s="47">
        <f t="shared" si="6"/>
        <v>12</v>
      </c>
      <c r="Q20" s="24" t="str">
        <f t="shared" si="7"/>
        <v>REBECA VITÓRIA MOYA DA ROCHA</v>
      </c>
      <c r="R20" s="24" t="str">
        <f>IF($L20="","",VLOOKUP(Q20,LISTAS!$F$5:$G$1006,2,0))</f>
        <v>LICEU JARDIM</v>
      </c>
      <c r="S20" s="36">
        <f t="shared" si="8"/>
        <v>29.9</v>
      </c>
      <c r="T20" s="25">
        <f t="shared" si="9"/>
        <v>200</v>
      </c>
      <c r="U20" s="25">
        <f t="shared" si="10"/>
        <v>200</v>
      </c>
    </row>
    <row r="21" spans="2:21" s="5" customFormat="1" ht="18.75" customHeight="1" x14ac:dyDescent="0.3">
      <c r="B21" s="26" t="s">
        <v>785</v>
      </c>
      <c r="C21" s="22" t="str">
        <f>IF(B21="","",VLOOKUP(B21,LISTAS!$F$5:$G$1006,2,0))</f>
        <v>LICEU JARDIM</v>
      </c>
      <c r="D21" s="35">
        <v>14.9</v>
      </c>
      <c r="E21" s="35">
        <v>13.1</v>
      </c>
      <c r="F21" s="35">
        <f t="shared" si="0"/>
        <v>28</v>
      </c>
      <c r="H21" s="48">
        <f t="shared" si="3"/>
        <v>28.021000000000001</v>
      </c>
      <c r="I21" s="63" t="str">
        <f t="shared" si="4"/>
        <v>MARIA JÚLIA PONTES ARAÚJO</v>
      </c>
      <c r="J21" s="63" t="str">
        <f t="shared" si="4"/>
        <v>LICEU JARDIM</v>
      </c>
      <c r="K21" s="48">
        <f t="shared" si="1"/>
        <v>28</v>
      </c>
      <c r="L21" s="69">
        <f t="shared" si="2"/>
        <v>28.021000000000001</v>
      </c>
      <c r="M21" s="67">
        <f t="shared" si="5"/>
        <v>29.828999999999997</v>
      </c>
      <c r="N21" s="49">
        <v>13</v>
      </c>
      <c r="O21" s="28"/>
      <c r="P21" s="47">
        <f t="shared" si="6"/>
        <v>14</v>
      </c>
      <c r="Q21" s="24" t="str">
        <f t="shared" si="7"/>
        <v>MAYSA FELISBERTO</v>
      </c>
      <c r="R21" s="24" t="str">
        <f>IF($L21="","",VLOOKUP(Q21,LISTAS!$F$5:$G$1006,2,0))</f>
        <v>ARBOS S.B.C.</v>
      </c>
      <c r="S21" s="36">
        <f t="shared" si="8"/>
        <v>29.799999999999997</v>
      </c>
      <c r="T21" s="25">
        <f t="shared" si="9"/>
        <v>200</v>
      </c>
      <c r="U21" s="25">
        <f t="shared" si="10"/>
        <v>200</v>
      </c>
    </row>
    <row r="22" spans="2:21" s="5" customFormat="1" ht="18.75" customHeight="1" x14ac:dyDescent="0.3">
      <c r="B22" s="26" t="s">
        <v>593</v>
      </c>
      <c r="C22" s="22" t="str">
        <f>IF(B22="","",VLOOKUP(B22,LISTAS!$F$5:$G$1006,2,0))</f>
        <v>LICEU JARDIM</v>
      </c>
      <c r="D22" s="35">
        <v>14.9</v>
      </c>
      <c r="E22" s="35">
        <v>15</v>
      </c>
      <c r="F22" s="35">
        <f t="shared" si="0"/>
        <v>29.9</v>
      </c>
      <c r="H22" s="48">
        <f t="shared" si="3"/>
        <v>29.921999999999997</v>
      </c>
      <c r="I22" s="63" t="str">
        <f t="shared" si="4"/>
        <v>REBECA VITÓRIA MOYA DA ROCHA</v>
      </c>
      <c r="J22" s="63" t="str">
        <f t="shared" si="4"/>
        <v>LICEU JARDIM</v>
      </c>
      <c r="K22" s="48">
        <f t="shared" si="1"/>
        <v>29.9</v>
      </c>
      <c r="L22" s="69">
        <f t="shared" si="2"/>
        <v>29.921999999999997</v>
      </c>
      <c r="M22" s="67">
        <f t="shared" si="5"/>
        <v>29.827999999999999</v>
      </c>
      <c r="N22" s="49">
        <v>14</v>
      </c>
      <c r="O22" s="28"/>
      <c r="P22" s="47">
        <f t="shared" si="6"/>
        <v>13</v>
      </c>
      <c r="Q22" s="24" t="str">
        <f t="shared" si="7"/>
        <v>SARAH CERQUEIRA</v>
      </c>
      <c r="R22" s="24" t="str">
        <f>IF($L22="","",VLOOKUP(Q22,LISTAS!$F$5:$G$1006,2,0))</f>
        <v>ARBOS S.B.C.</v>
      </c>
      <c r="S22" s="36">
        <f t="shared" si="8"/>
        <v>29.8</v>
      </c>
      <c r="T22" s="25">
        <f t="shared" si="9"/>
        <v>200</v>
      </c>
      <c r="U22" s="25">
        <f t="shared" si="10"/>
        <v>200</v>
      </c>
    </row>
    <row r="23" spans="2:21" s="5" customFormat="1" ht="18.75" customHeight="1" x14ac:dyDescent="0.3">
      <c r="B23" s="26" t="s">
        <v>279</v>
      </c>
      <c r="C23" s="22" t="str">
        <f>IF(B23="","",VLOOKUP(B23,LISTAS!$F$5:$G$1006,2,0))</f>
        <v>COLÉGIO VILLA LOBOS</v>
      </c>
      <c r="D23" s="35">
        <v>14.5</v>
      </c>
      <c r="E23" s="35">
        <v>14.4</v>
      </c>
      <c r="F23" s="35">
        <f t="shared" si="0"/>
        <v>28.9</v>
      </c>
      <c r="H23" s="48">
        <f t="shared" si="3"/>
        <v>28.922999999999998</v>
      </c>
      <c r="I23" s="63" t="str">
        <f t="shared" si="4"/>
        <v>HELOISA ANGELO E SILVA</v>
      </c>
      <c r="J23" s="63" t="str">
        <f t="shared" si="4"/>
        <v>COLÉGIO VILLA LOBOS</v>
      </c>
      <c r="K23" s="48">
        <f t="shared" si="1"/>
        <v>28.9</v>
      </c>
      <c r="L23" s="69">
        <f t="shared" si="2"/>
        <v>28.922999999999998</v>
      </c>
      <c r="M23" s="67">
        <f t="shared" si="5"/>
        <v>29.718999999999998</v>
      </c>
      <c r="N23" s="49">
        <v>15</v>
      </c>
      <c r="O23" s="28"/>
      <c r="P23" s="47">
        <f t="shared" si="6"/>
        <v>15</v>
      </c>
      <c r="Q23" s="24" t="str">
        <f t="shared" si="7"/>
        <v>LAURA SERRATI MORELLI</v>
      </c>
      <c r="R23" s="24" t="str">
        <f>IF($L23="","",VLOOKUP(Q23,LISTAS!$F$5:$G$1006,2,0))</f>
        <v>LICEU JARDIM</v>
      </c>
      <c r="S23" s="36">
        <f t="shared" si="8"/>
        <v>29.7</v>
      </c>
      <c r="T23" s="25">
        <f t="shared" si="9"/>
        <v>200</v>
      </c>
      <c r="U23" s="25">
        <f t="shared" si="10"/>
        <v>200</v>
      </c>
    </row>
    <row r="24" spans="2:21" s="5" customFormat="1" ht="18.75" customHeight="1" x14ac:dyDescent="0.3">
      <c r="B24" s="26" t="s">
        <v>291</v>
      </c>
      <c r="C24" s="22" t="str">
        <f>IF(B24="","",VLOOKUP(B24,LISTAS!$F$5:$G$1006,2,0))</f>
        <v>GRUPO FÊNIX DE EDUCAÇÃO</v>
      </c>
      <c r="D24" s="35">
        <v>15.2</v>
      </c>
      <c r="E24" s="35">
        <v>15.1</v>
      </c>
      <c r="F24" s="35">
        <f t="shared" si="0"/>
        <v>30.299999999999997</v>
      </c>
      <c r="H24" s="48">
        <f t="shared" si="3"/>
        <v>30.323999999999998</v>
      </c>
      <c r="I24" s="63" t="str">
        <f t="shared" si="4"/>
        <v>ALICE MURARI DE FREITAS RAMOS</v>
      </c>
      <c r="J24" s="63" t="str">
        <f t="shared" si="4"/>
        <v>GRUPO FÊNIX DE EDUCAÇÃO</v>
      </c>
      <c r="K24" s="48">
        <f t="shared" si="1"/>
        <v>30.299999999999997</v>
      </c>
      <c r="L24" s="69">
        <f t="shared" si="2"/>
        <v>30.323999999999998</v>
      </c>
      <c r="M24" s="67">
        <f t="shared" si="5"/>
        <v>28.922999999999998</v>
      </c>
      <c r="N24" s="49">
        <v>16</v>
      </c>
      <c r="O24" s="28"/>
      <c r="P24" s="47">
        <f t="shared" si="6"/>
        <v>16</v>
      </c>
      <c r="Q24" s="24" t="str">
        <f t="shared" si="7"/>
        <v>HELOISA ANGELO E SILVA</v>
      </c>
      <c r="R24" s="24" t="str">
        <f>IF($L24="","",VLOOKUP(Q24,LISTAS!$F$5:$G$1006,2,0))</f>
        <v>COLÉGIO VILLA LOBOS</v>
      </c>
      <c r="S24" s="36">
        <f t="shared" si="8"/>
        <v>28.9</v>
      </c>
      <c r="T24" s="25">
        <f t="shared" si="9"/>
        <v>200</v>
      </c>
      <c r="U24" s="25">
        <f t="shared" si="10"/>
        <v>200</v>
      </c>
    </row>
    <row r="25" spans="2:21" s="5" customFormat="1" ht="18.75" customHeight="1" x14ac:dyDescent="0.3">
      <c r="B25" s="26" t="s">
        <v>286</v>
      </c>
      <c r="C25" s="22" t="str">
        <f>IF(B25="","",VLOOKUP(B25,LISTAS!$F$5:$G$1006,2,0))</f>
        <v>EXTERNATO RIO BRANCO</v>
      </c>
      <c r="D25" s="35">
        <v>14.9</v>
      </c>
      <c r="E25" s="35">
        <v>13.3</v>
      </c>
      <c r="F25" s="35">
        <f t="shared" si="0"/>
        <v>28.200000000000003</v>
      </c>
      <c r="H25" s="48">
        <f t="shared" si="3"/>
        <v>28.225000000000001</v>
      </c>
      <c r="I25" s="63" t="str">
        <f t="shared" si="4"/>
        <v>ANTONELLA NUNES CABRAL</v>
      </c>
      <c r="J25" s="63" t="str">
        <f t="shared" si="4"/>
        <v>EXTERNATO RIO BRANCO</v>
      </c>
      <c r="K25" s="48">
        <f t="shared" si="1"/>
        <v>28.200000000000003</v>
      </c>
      <c r="L25" s="69">
        <f t="shared" si="2"/>
        <v>28.225000000000001</v>
      </c>
      <c r="M25" s="67">
        <f t="shared" si="5"/>
        <v>28.225000000000001</v>
      </c>
      <c r="N25" s="49">
        <v>17</v>
      </c>
      <c r="O25" s="28"/>
      <c r="P25" s="47">
        <f t="shared" si="6"/>
        <v>17</v>
      </c>
      <c r="Q25" s="24" t="str">
        <f t="shared" si="7"/>
        <v>ANTONELLA NUNES CABRAL</v>
      </c>
      <c r="R25" s="24" t="str">
        <f>IF($L25="","",VLOOKUP(Q25,LISTAS!$F$5:$G$1006,2,0))</f>
        <v>EXTERNATO RIO BRANCO</v>
      </c>
      <c r="S25" s="36">
        <f t="shared" si="8"/>
        <v>28.200000000000003</v>
      </c>
      <c r="T25" s="25" t="str">
        <f t="shared" si="9"/>
        <v/>
      </c>
      <c r="U25" s="25" t="str">
        <f t="shared" si="10"/>
        <v/>
      </c>
    </row>
    <row r="26" spans="2:21" s="5" customFormat="1" ht="18.75" customHeight="1" x14ac:dyDescent="0.3">
      <c r="B26" s="26" t="s">
        <v>287</v>
      </c>
      <c r="C26" s="22" t="str">
        <f>IF(B26="","",VLOOKUP(B26,LISTAS!$F$5:$G$1006,2,0))</f>
        <v>EXTERNATO RIO BRANCO</v>
      </c>
      <c r="D26" s="35">
        <v>15.1</v>
      </c>
      <c r="E26" s="35">
        <v>15.4</v>
      </c>
      <c r="F26" s="35">
        <f t="shared" si="0"/>
        <v>30.5</v>
      </c>
      <c r="H26" s="48">
        <f t="shared" si="3"/>
        <v>30.526</v>
      </c>
      <c r="I26" s="63" t="str">
        <f t="shared" si="4"/>
        <v>BIANCA DALLOCCO GIRON</v>
      </c>
      <c r="J26" s="63" t="str">
        <f t="shared" si="4"/>
        <v>EXTERNATO RIO BRANCO</v>
      </c>
      <c r="K26" s="48">
        <f t="shared" si="1"/>
        <v>30.5</v>
      </c>
      <c r="L26" s="69">
        <f t="shared" si="2"/>
        <v>30.526</v>
      </c>
      <c r="M26" s="67">
        <f t="shared" si="5"/>
        <v>28.021000000000001</v>
      </c>
      <c r="N26" s="49">
        <v>18</v>
      </c>
      <c r="O26" s="28"/>
      <c r="P26" s="47">
        <f t="shared" si="6"/>
        <v>18</v>
      </c>
      <c r="Q26" s="24" t="str">
        <f t="shared" si="7"/>
        <v>MARIA JÚLIA PONTES ARAÚJO</v>
      </c>
      <c r="R26" s="24" t="str">
        <f>IF($L26="","",VLOOKUP(Q26,LISTAS!$F$5:$G$1006,2,0))</f>
        <v>LICEU JARDIM</v>
      </c>
      <c r="S26" s="36">
        <f t="shared" si="8"/>
        <v>28</v>
      </c>
      <c r="T26" s="25" t="str">
        <f t="shared" si="9"/>
        <v/>
      </c>
      <c r="U26" s="25" t="str">
        <f t="shared" si="10"/>
        <v/>
      </c>
    </row>
    <row r="27" spans="2:21" s="5" customFormat="1" ht="18.75" customHeight="1" x14ac:dyDescent="0.3">
      <c r="B27" s="26" t="s">
        <v>881</v>
      </c>
      <c r="C27" s="22" t="str">
        <f>IF(B27="","",VLOOKUP(B27,LISTAS!$F$5:$G$1006,2,0))</f>
        <v>EXTERNATO RIO BRANCO</v>
      </c>
      <c r="D27" s="35">
        <v>14.8</v>
      </c>
      <c r="E27" s="35">
        <v>15.3</v>
      </c>
      <c r="F27" s="35">
        <f t="shared" si="0"/>
        <v>30.1</v>
      </c>
      <c r="H27" s="48">
        <f t="shared" si="3"/>
        <v>30.127000000000002</v>
      </c>
      <c r="I27" s="63" t="str">
        <f t="shared" si="4"/>
        <v>FERNANDA KAORI FUKUOKA</v>
      </c>
      <c r="J27" s="63" t="str">
        <f t="shared" si="4"/>
        <v>EXTERNATO RIO BRANCO</v>
      </c>
      <c r="K27" s="48">
        <f t="shared" si="1"/>
        <v>30.1</v>
      </c>
      <c r="L27" s="69">
        <f t="shared" si="2"/>
        <v>30.127000000000002</v>
      </c>
      <c r="M27" s="67">
        <f t="shared" si="5"/>
        <v>0.02</v>
      </c>
      <c r="N27" s="49">
        <v>19</v>
      </c>
      <c r="O27" s="28"/>
      <c r="P27" s="47">
        <f t="shared" si="6"/>
        <v>19</v>
      </c>
      <c r="Q27" s="24" t="str">
        <f t="shared" si="7"/>
        <v>LUIZA DOBRIOGLO PEREIRA IGNACIO</v>
      </c>
      <c r="R27" s="24" t="str">
        <f>IF($L27="","",VLOOKUP(Q27,LISTAS!$F$5:$G$1006,2,0))</f>
        <v>LICEU JARDIM</v>
      </c>
      <c r="S27" s="36">
        <f t="shared" si="8"/>
        <v>0</v>
      </c>
      <c r="T27" s="25" t="str">
        <f t="shared" si="9"/>
        <v/>
      </c>
      <c r="U27" s="25" t="str">
        <f t="shared" si="10"/>
        <v/>
      </c>
    </row>
    <row r="28" spans="2:21" s="5" customFormat="1" ht="18.75" customHeight="1" x14ac:dyDescent="0.3">
      <c r="B28" s="26" t="s">
        <v>616</v>
      </c>
      <c r="C28" s="22" t="str">
        <f>IF(B28="","",VLOOKUP(B28,LISTAS!$F$5:$G$1006,2,0))</f>
        <v>ARBOS S.B.C.</v>
      </c>
      <c r="D28" s="35">
        <v>14.9</v>
      </c>
      <c r="E28" s="35">
        <v>14.9</v>
      </c>
      <c r="F28" s="35">
        <f t="shared" si="0"/>
        <v>29.8</v>
      </c>
      <c r="H28" s="48">
        <f t="shared" si="3"/>
        <v>29.827999999999999</v>
      </c>
      <c r="I28" s="63" t="str">
        <f t="shared" si="4"/>
        <v>SARAH CERQUEIRA</v>
      </c>
      <c r="J28" s="63" t="str">
        <f t="shared" si="4"/>
        <v>ARBOS S.B.C.</v>
      </c>
      <c r="K28" s="48">
        <f t="shared" si="1"/>
        <v>29.8</v>
      </c>
      <c r="L28" s="69">
        <f t="shared" si="2"/>
        <v>29.827999999999999</v>
      </c>
      <c r="M28" s="67">
        <f t="shared" si="5"/>
        <v>1.6E-2</v>
      </c>
      <c r="N28" s="49">
        <v>20</v>
      </c>
      <c r="O28" s="28"/>
      <c r="P28" s="47">
        <f t="shared" si="6"/>
        <v>19</v>
      </c>
      <c r="Q28" s="24" t="str">
        <f t="shared" si="7"/>
        <v>CAROLINE FINCO STOIANOF</v>
      </c>
      <c r="R28" s="24" t="str">
        <f>IF($L28="","",VLOOKUP(Q28,LISTAS!$F$5:$G$1006,2,0))</f>
        <v>LICEU JARDIM</v>
      </c>
      <c r="S28" s="36">
        <f t="shared" si="8"/>
        <v>0</v>
      </c>
      <c r="T28" s="25" t="str">
        <f t="shared" si="9"/>
        <v/>
      </c>
      <c r="U28" s="25" t="str">
        <f t="shared" si="10"/>
        <v/>
      </c>
    </row>
    <row r="29" spans="2:21" ht="16.5" x14ac:dyDescent="0.3">
      <c r="B29" s="26" t="s">
        <v>882</v>
      </c>
      <c r="C29" s="22" t="str">
        <f>IF(B29="","",VLOOKUP(B29,LISTAS!$F$5:$G$1006,2,0))</f>
        <v>ARBOS S.B.C.</v>
      </c>
      <c r="D29" s="35">
        <v>15.1</v>
      </c>
      <c r="E29" s="35">
        <v>14.7</v>
      </c>
      <c r="F29" s="35">
        <f t="shared" si="0"/>
        <v>29.799999999999997</v>
      </c>
      <c r="G29" s="5"/>
      <c r="H29" s="48">
        <f t="shared" si="3"/>
        <v>29.828999999999997</v>
      </c>
      <c r="I29" s="63" t="str">
        <f t="shared" si="4"/>
        <v>MAYSA FELISBERTO</v>
      </c>
      <c r="J29" s="63" t="str">
        <f t="shared" si="4"/>
        <v>ARBOS S.B.C.</v>
      </c>
      <c r="K29" s="48">
        <f t="shared" si="1"/>
        <v>29.799999999999997</v>
      </c>
      <c r="L29" s="69">
        <f t="shared" si="2"/>
        <v>29.828999999999997</v>
      </c>
      <c r="M29" s="67">
        <f t="shared" si="5"/>
        <v>1.4E-2</v>
      </c>
      <c r="N29" s="49">
        <v>21</v>
      </c>
      <c r="O29" s="28"/>
      <c r="P29" s="47">
        <f t="shared" si="6"/>
        <v>19</v>
      </c>
      <c r="Q29" s="24" t="str">
        <f t="shared" si="7"/>
        <v>JULIA DE SOUZA LIMA MARTINS</v>
      </c>
      <c r="R29" s="24" t="str">
        <f>IF($L29="","",VLOOKUP(Q29,LISTAS!$F$5:$G$1006,2,0))</f>
        <v>COLEGIO PETROPOLIS</v>
      </c>
      <c r="S29" s="36">
        <f t="shared" si="8"/>
        <v>0</v>
      </c>
      <c r="T29" s="25" t="str">
        <f t="shared" si="9"/>
        <v/>
      </c>
      <c r="U29" s="25" t="str">
        <f t="shared" si="10"/>
        <v/>
      </c>
    </row>
    <row r="30" spans="2:21" ht="16.5" x14ac:dyDescent="0.3">
      <c r="B30" s="26" t="s">
        <v>283</v>
      </c>
      <c r="C30" s="22" t="str">
        <f>IF(B30="","",VLOOKUP(B30,LISTAS!$F$5:$G$1006,2,0))</f>
        <v>COLÉGIO ARBOS - UNIDADE SANTO ANDRÉ</v>
      </c>
      <c r="D30" s="35">
        <v>15.4</v>
      </c>
      <c r="E30" s="35">
        <v>15.6</v>
      </c>
      <c r="F30" s="35">
        <f t="shared" si="0"/>
        <v>31</v>
      </c>
      <c r="G30" s="5"/>
      <c r="H30" s="48">
        <f t="shared" si="3"/>
        <v>31.03</v>
      </c>
      <c r="I30" s="63" t="str">
        <f t="shared" si="4"/>
        <v>ISADORA BATISTELA DE ABREU</v>
      </c>
      <c r="J30" s="63" t="str">
        <f t="shared" si="4"/>
        <v>COLÉGIO ARBOS - UNIDADE SANTO ANDRÉ</v>
      </c>
      <c r="K30" s="48">
        <f t="shared" si="1"/>
        <v>31</v>
      </c>
      <c r="L30" s="69">
        <f t="shared" si="2"/>
        <v>31.03</v>
      </c>
      <c r="M30" s="67">
        <f t="shared" si="5"/>
        <v>1.2999999999999999E-2</v>
      </c>
      <c r="N30" s="49">
        <v>22</v>
      </c>
      <c r="O30" s="28"/>
      <c r="P30" s="47">
        <f t="shared" si="6"/>
        <v>19</v>
      </c>
      <c r="Q30" s="24" t="str">
        <f t="shared" si="7"/>
        <v>MARIA LUISA PIMENTEL RUBIO</v>
      </c>
      <c r="R30" s="24" t="str">
        <f>IF($L30="","",VLOOKUP(Q30,LISTAS!$F$5:$G$1006,2,0))</f>
        <v>COLÉGIO ARBOS S.C.S.</v>
      </c>
      <c r="S30" s="36">
        <f t="shared" si="8"/>
        <v>0</v>
      </c>
      <c r="T30" s="25" t="str">
        <f t="shared" si="9"/>
        <v/>
      </c>
      <c r="U30" s="25" t="str">
        <f t="shared" si="10"/>
        <v/>
      </c>
    </row>
    <row r="31" spans="2:21" ht="16.5" x14ac:dyDescent="0.3">
      <c r="B31" s="26" t="s">
        <v>284</v>
      </c>
      <c r="C31" s="22" t="str">
        <f>IF(B31="","",VLOOKUP(B31,LISTAS!$F$5:$G$1006,2,0))</f>
        <v>COLÉGIO ARBOS - UNIDADE SANTO ANDRÉ</v>
      </c>
      <c r="D31" s="35">
        <v>15.4</v>
      </c>
      <c r="E31" s="35">
        <v>15.7</v>
      </c>
      <c r="F31" s="35">
        <f t="shared" si="0"/>
        <v>31.1</v>
      </c>
      <c r="G31" s="5"/>
      <c r="H31" s="48">
        <f t="shared" si="3"/>
        <v>31.131</v>
      </c>
      <c r="I31" s="63" t="str">
        <f t="shared" si="4"/>
        <v>LAURA BELISARIO SCUCUGLIA</v>
      </c>
      <c r="J31" s="63" t="str">
        <f t="shared" si="4"/>
        <v>COLÉGIO ARBOS - UNIDADE SANTO ANDRÉ</v>
      </c>
      <c r="K31" s="48">
        <f t="shared" si="1"/>
        <v>31.1</v>
      </c>
      <c r="L31" s="69">
        <f t="shared" si="2"/>
        <v>31.131</v>
      </c>
      <c r="M31" s="67">
        <f t="shared" si="5"/>
        <v>1.2E-2</v>
      </c>
      <c r="N31" s="49">
        <v>23</v>
      </c>
      <c r="O31" s="28"/>
      <c r="P31" s="47">
        <f t="shared" si="6"/>
        <v>19</v>
      </c>
      <c r="Q31" s="24" t="str">
        <f t="shared" si="7"/>
        <v>LORENA NISHIGUCHI</v>
      </c>
      <c r="R31" s="24" t="str">
        <f>IF($L31="","",VLOOKUP(Q31,LISTAS!$F$5:$G$1006,2,0))</f>
        <v>COLÉGIO ARBOS S.C.S.</v>
      </c>
      <c r="S31" s="36">
        <f t="shared" si="8"/>
        <v>0</v>
      </c>
      <c r="T31" s="25" t="str">
        <f t="shared" si="9"/>
        <v/>
      </c>
      <c r="U31" s="25" t="str">
        <f t="shared" si="10"/>
        <v/>
      </c>
    </row>
    <row r="32" spans="2:21" ht="16.5" x14ac:dyDescent="0.3">
      <c r="B32" s="26"/>
      <c r="C32" s="22" t="str">
        <f>IF(B32="","",VLOOKUP(B32,LISTAS!$F$5:$G$1006,2,0))</f>
        <v/>
      </c>
      <c r="D32" s="35"/>
      <c r="E32" s="35"/>
      <c r="F32" s="35" t="str">
        <f t="shared" si="0"/>
        <v/>
      </c>
      <c r="G32" s="5"/>
      <c r="H32" s="48" t="str">
        <f t="shared" si="3"/>
        <v/>
      </c>
      <c r="I32" s="63" t="str">
        <f t="shared" si="4"/>
        <v/>
      </c>
      <c r="J32" s="63" t="str">
        <f t="shared" si="4"/>
        <v/>
      </c>
      <c r="K32" s="48" t="str">
        <f t="shared" si="1"/>
        <v/>
      </c>
      <c r="L32" s="69" t="str">
        <f t="shared" si="2"/>
        <v/>
      </c>
      <c r="M32" s="67" t="str">
        <f t="shared" si="5"/>
        <v/>
      </c>
      <c r="N32" s="49">
        <v>24</v>
      </c>
      <c r="O32" s="28"/>
      <c r="P32" s="47" t="str">
        <f t="shared" si="6"/>
        <v/>
      </c>
      <c r="Q32" s="24" t="str">
        <f t="shared" si="7"/>
        <v/>
      </c>
      <c r="R32" s="24" t="str">
        <f>IF($L32="","",VLOOKUP(Q32,LISTAS!$F$5:$G$1006,2,0))</f>
        <v/>
      </c>
      <c r="S32" s="36" t="str">
        <f t="shared" si="8"/>
        <v/>
      </c>
      <c r="T32" s="25" t="str">
        <f t="shared" si="9"/>
        <v/>
      </c>
      <c r="U32" s="25" t="str">
        <f t="shared" si="10"/>
        <v/>
      </c>
    </row>
    <row r="33" spans="2:21" ht="16.5" x14ac:dyDescent="0.3">
      <c r="B33" s="26"/>
      <c r="C33" s="22" t="str">
        <f>IF(B33="","",VLOOKUP(B33,LISTAS!$F$5:$G$1006,2,0))</f>
        <v/>
      </c>
      <c r="D33" s="35"/>
      <c r="E33" s="35"/>
      <c r="F33" s="35" t="str">
        <f t="shared" si="0"/>
        <v/>
      </c>
      <c r="G33" s="5"/>
      <c r="H33" s="48" t="str">
        <f t="shared" si="3"/>
        <v/>
      </c>
      <c r="I33" s="63" t="str">
        <f t="shared" si="4"/>
        <v/>
      </c>
      <c r="J33" s="63" t="str">
        <f t="shared" si="4"/>
        <v/>
      </c>
      <c r="K33" s="48" t="str">
        <f t="shared" si="1"/>
        <v/>
      </c>
      <c r="L33" s="69" t="str">
        <f t="shared" si="2"/>
        <v/>
      </c>
      <c r="M33" s="67" t="str">
        <f t="shared" si="5"/>
        <v/>
      </c>
      <c r="N33" s="49">
        <v>25</v>
      </c>
      <c r="O33" s="28"/>
      <c r="P33" s="47" t="str">
        <f t="shared" si="6"/>
        <v/>
      </c>
      <c r="Q33" s="24" t="str">
        <f t="shared" si="7"/>
        <v/>
      </c>
      <c r="R33" s="24" t="str">
        <f>IF($L33="","",VLOOKUP(Q33,LISTAS!$F$5:$G$1006,2,0))</f>
        <v/>
      </c>
      <c r="S33" s="36" t="str">
        <f t="shared" si="8"/>
        <v/>
      </c>
      <c r="T33" s="25" t="str">
        <f t="shared" si="9"/>
        <v/>
      </c>
      <c r="U33" s="25" t="str">
        <f t="shared" si="10"/>
        <v/>
      </c>
    </row>
    <row r="34" spans="2:21" ht="16.5" x14ac:dyDescent="0.3">
      <c r="B34" s="26"/>
      <c r="C34" s="22" t="str">
        <f>IF(B34="","",VLOOKUP(B34,LISTAS!$F$5:$G$1006,2,0))</f>
        <v/>
      </c>
      <c r="D34" s="35"/>
      <c r="E34" s="35"/>
      <c r="F34" s="35" t="str">
        <f t="shared" si="0"/>
        <v/>
      </c>
      <c r="G34" s="5"/>
      <c r="H34" s="48" t="str">
        <f t="shared" si="3"/>
        <v/>
      </c>
      <c r="I34" s="63" t="str">
        <f t="shared" si="4"/>
        <v/>
      </c>
      <c r="J34" s="63" t="str">
        <f t="shared" si="4"/>
        <v/>
      </c>
      <c r="K34" s="48" t="str">
        <f t="shared" si="1"/>
        <v/>
      </c>
      <c r="L34" s="69" t="str">
        <f t="shared" si="2"/>
        <v/>
      </c>
      <c r="M34" s="67" t="str">
        <f t="shared" si="5"/>
        <v/>
      </c>
      <c r="N34" s="49">
        <v>26</v>
      </c>
      <c r="O34" s="28"/>
      <c r="P34" s="47" t="str">
        <f t="shared" si="6"/>
        <v/>
      </c>
      <c r="Q34" s="24" t="str">
        <f t="shared" si="7"/>
        <v/>
      </c>
      <c r="R34" s="24" t="str">
        <f>IF($L34="","",VLOOKUP(Q34,LISTAS!$F$5:$G$1006,2,0))</f>
        <v/>
      </c>
      <c r="S34" s="36" t="str">
        <f t="shared" si="8"/>
        <v/>
      </c>
      <c r="T34" s="25" t="str">
        <f t="shared" si="9"/>
        <v/>
      </c>
      <c r="U34" s="25" t="str">
        <f t="shared" si="10"/>
        <v/>
      </c>
    </row>
    <row r="35" spans="2:21" ht="16.5" x14ac:dyDescent="0.3">
      <c r="B35" s="26"/>
      <c r="C35" s="22" t="str">
        <f>IF(B35="","",VLOOKUP(B35,LISTAS!$F$5:$G$1006,2,0))</f>
        <v/>
      </c>
      <c r="D35" s="35"/>
      <c r="E35" s="35"/>
      <c r="F35" s="35" t="str">
        <f t="shared" si="0"/>
        <v/>
      </c>
      <c r="G35" s="5"/>
      <c r="H35" s="48" t="str">
        <f t="shared" si="3"/>
        <v/>
      </c>
      <c r="I35" s="63" t="str">
        <f t="shared" si="4"/>
        <v/>
      </c>
      <c r="J35" s="63" t="str">
        <f t="shared" si="4"/>
        <v/>
      </c>
      <c r="K35" s="48" t="str">
        <f t="shared" si="1"/>
        <v/>
      </c>
      <c r="L35" s="69" t="str">
        <f t="shared" si="2"/>
        <v/>
      </c>
      <c r="M35" s="67" t="str">
        <f t="shared" si="5"/>
        <v/>
      </c>
      <c r="N35" s="49">
        <v>27</v>
      </c>
      <c r="O35" s="28"/>
      <c r="P35" s="47" t="str">
        <f t="shared" si="6"/>
        <v/>
      </c>
      <c r="Q35" s="24" t="str">
        <f t="shared" si="7"/>
        <v/>
      </c>
      <c r="R35" s="24" t="str">
        <f>IF($L35="","",VLOOKUP(Q35,LISTAS!$F$5:$G$1006,2,0))</f>
        <v/>
      </c>
      <c r="S35" s="36" t="str">
        <f t="shared" si="8"/>
        <v/>
      </c>
      <c r="T35" s="25" t="str">
        <f t="shared" si="9"/>
        <v/>
      </c>
      <c r="U35" s="25" t="str">
        <f t="shared" si="10"/>
        <v/>
      </c>
    </row>
    <row r="36" spans="2:21" ht="16.5" x14ac:dyDescent="0.3">
      <c r="B36" s="26"/>
      <c r="C36" s="22" t="str">
        <f>IF(B36="","",VLOOKUP(B36,LISTAS!$F$5:$G$1006,2,0))</f>
        <v/>
      </c>
      <c r="D36" s="35"/>
      <c r="E36" s="35"/>
      <c r="F36" s="35" t="str">
        <f t="shared" si="0"/>
        <v/>
      </c>
      <c r="G36" s="5"/>
      <c r="H36" s="48" t="str">
        <f t="shared" si="3"/>
        <v/>
      </c>
      <c r="I36" s="63" t="str">
        <f t="shared" si="4"/>
        <v/>
      </c>
      <c r="J36" s="63" t="str">
        <f t="shared" si="4"/>
        <v/>
      </c>
      <c r="K36" s="48" t="str">
        <f t="shared" si="1"/>
        <v/>
      </c>
      <c r="L36" s="69" t="str">
        <f t="shared" si="2"/>
        <v/>
      </c>
      <c r="M36" s="67" t="str">
        <f t="shared" si="5"/>
        <v/>
      </c>
      <c r="N36" s="49">
        <v>28</v>
      </c>
      <c r="O36" s="28"/>
      <c r="P36" s="47" t="str">
        <f t="shared" si="6"/>
        <v/>
      </c>
      <c r="Q36" s="24" t="str">
        <f t="shared" si="7"/>
        <v/>
      </c>
      <c r="R36" s="24" t="str">
        <f>IF($L36="","",VLOOKUP(Q36,LISTAS!$F$5:$G$1006,2,0))</f>
        <v/>
      </c>
      <c r="S36" s="36" t="str">
        <f t="shared" si="8"/>
        <v/>
      </c>
      <c r="T36" s="25" t="str">
        <f t="shared" si="9"/>
        <v/>
      </c>
      <c r="U36" s="25" t="str">
        <f t="shared" si="10"/>
        <v/>
      </c>
    </row>
    <row r="37" spans="2:21" ht="16.5" x14ac:dyDescent="0.3">
      <c r="B37" s="26"/>
      <c r="C37" s="22" t="str">
        <f>IF(B37="","",VLOOKUP(B37,LISTAS!$F$5:$G$1006,2,0))</f>
        <v/>
      </c>
      <c r="D37" s="35"/>
      <c r="E37" s="35"/>
      <c r="F37" s="35" t="str">
        <f t="shared" si="0"/>
        <v/>
      </c>
      <c r="G37" s="5"/>
      <c r="H37" s="48" t="str">
        <f t="shared" si="3"/>
        <v/>
      </c>
      <c r="I37" s="63" t="str">
        <f t="shared" si="4"/>
        <v/>
      </c>
      <c r="J37" s="63" t="str">
        <f t="shared" si="4"/>
        <v/>
      </c>
      <c r="K37" s="48" t="str">
        <f t="shared" si="1"/>
        <v/>
      </c>
      <c r="L37" s="69" t="str">
        <f t="shared" si="2"/>
        <v/>
      </c>
      <c r="M37" s="67" t="str">
        <f t="shared" si="5"/>
        <v/>
      </c>
      <c r="N37" s="49">
        <v>29</v>
      </c>
      <c r="O37" s="28"/>
      <c r="P37" s="47" t="str">
        <f t="shared" si="6"/>
        <v/>
      </c>
      <c r="Q37" s="24" t="str">
        <f t="shared" si="7"/>
        <v/>
      </c>
      <c r="R37" s="24" t="str">
        <f>IF($L37="","",VLOOKUP(Q37,LISTAS!$F$5:$G$1006,2,0))</f>
        <v/>
      </c>
      <c r="S37" s="36" t="str">
        <f t="shared" si="8"/>
        <v/>
      </c>
      <c r="T37" s="25" t="str">
        <f t="shared" si="9"/>
        <v/>
      </c>
      <c r="U37" s="25" t="str">
        <f t="shared" si="10"/>
        <v/>
      </c>
    </row>
    <row r="38" spans="2:21" ht="16.5" x14ac:dyDescent="0.3">
      <c r="B38" s="26"/>
      <c r="C38" s="22" t="str">
        <f>IF(B38="","",VLOOKUP(B38,LISTAS!$F$5:$G$1006,2,0))</f>
        <v/>
      </c>
      <c r="D38" s="35"/>
      <c r="E38" s="35"/>
      <c r="F38" s="35" t="str">
        <f t="shared" si="0"/>
        <v/>
      </c>
      <c r="G38" s="5"/>
      <c r="H38" s="48" t="str">
        <f t="shared" si="3"/>
        <v/>
      </c>
      <c r="I38" s="63" t="str">
        <f t="shared" si="4"/>
        <v/>
      </c>
      <c r="J38" s="63" t="str">
        <f t="shared" si="4"/>
        <v/>
      </c>
      <c r="K38" s="48" t="str">
        <f t="shared" si="1"/>
        <v/>
      </c>
      <c r="L38" s="69" t="str">
        <f t="shared" si="2"/>
        <v/>
      </c>
      <c r="M38" s="67" t="str">
        <f t="shared" si="5"/>
        <v/>
      </c>
      <c r="N38" s="49">
        <v>30</v>
      </c>
      <c r="O38" s="28"/>
      <c r="P38" s="47" t="str">
        <f t="shared" si="6"/>
        <v/>
      </c>
      <c r="Q38" s="24" t="str">
        <f t="shared" si="7"/>
        <v/>
      </c>
      <c r="R38" s="24" t="str">
        <f>IF($L38="","",VLOOKUP(Q38,LISTAS!$F$5:$G$1006,2,0))</f>
        <v/>
      </c>
      <c r="S38" s="36" t="str">
        <f t="shared" si="8"/>
        <v/>
      </c>
      <c r="T38" s="25" t="str">
        <f t="shared" si="9"/>
        <v/>
      </c>
      <c r="U38" s="25" t="str">
        <f t="shared" si="10"/>
        <v/>
      </c>
    </row>
    <row r="39" spans="2:21" ht="16.5" x14ac:dyDescent="0.3">
      <c r="B39" s="26"/>
      <c r="C39" s="22" t="str">
        <f>IF(B39="","",VLOOKUP(B39,LISTAS!$F$5:$G$1006,2,0))</f>
        <v/>
      </c>
      <c r="D39" s="35"/>
      <c r="E39" s="35"/>
      <c r="F39" s="35" t="str">
        <f t="shared" si="0"/>
        <v/>
      </c>
      <c r="G39" s="5"/>
      <c r="H39" s="48" t="str">
        <f t="shared" si="3"/>
        <v/>
      </c>
      <c r="I39" s="63" t="str">
        <f t="shared" si="4"/>
        <v/>
      </c>
      <c r="J39" s="63" t="str">
        <f t="shared" si="4"/>
        <v/>
      </c>
      <c r="K39" s="48" t="str">
        <f t="shared" si="1"/>
        <v/>
      </c>
      <c r="L39" s="69" t="str">
        <f t="shared" si="2"/>
        <v/>
      </c>
      <c r="M39" s="67" t="str">
        <f t="shared" si="5"/>
        <v/>
      </c>
      <c r="N39" s="49">
        <v>31</v>
      </c>
      <c r="O39" s="28"/>
      <c r="P39" s="47" t="str">
        <f t="shared" si="6"/>
        <v/>
      </c>
      <c r="Q39" s="24" t="str">
        <f t="shared" si="7"/>
        <v/>
      </c>
      <c r="R39" s="24" t="str">
        <f>IF($L39="","",VLOOKUP(Q39,LISTAS!$F$5:$G$1006,2,0))</f>
        <v/>
      </c>
      <c r="S39" s="36" t="str">
        <f t="shared" si="8"/>
        <v/>
      </c>
      <c r="T39" s="25" t="str">
        <f t="shared" si="9"/>
        <v/>
      </c>
      <c r="U39" s="25" t="str">
        <f t="shared" si="10"/>
        <v/>
      </c>
    </row>
    <row r="40" spans="2:21" ht="16.5" x14ac:dyDescent="0.3">
      <c r="B40" s="26"/>
      <c r="C40" s="22" t="str">
        <f>IF(B40="","",VLOOKUP(B40,LISTAS!$F$5:$G$1006,2,0))</f>
        <v/>
      </c>
      <c r="D40" s="35"/>
      <c r="E40" s="35"/>
      <c r="F40" s="35" t="str">
        <f t="shared" si="0"/>
        <v/>
      </c>
      <c r="G40" s="5"/>
      <c r="H40" s="48" t="str">
        <f t="shared" si="3"/>
        <v/>
      </c>
      <c r="I40" s="63" t="str">
        <f t="shared" si="4"/>
        <v/>
      </c>
      <c r="J40" s="63" t="str">
        <f t="shared" si="4"/>
        <v/>
      </c>
      <c r="K40" s="48" t="str">
        <f t="shared" si="1"/>
        <v/>
      </c>
      <c r="L40" s="69" t="str">
        <f t="shared" si="2"/>
        <v/>
      </c>
      <c r="M40" s="67" t="str">
        <f t="shared" si="5"/>
        <v/>
      </c>
      <c r="N40" s="49">
        <v>32</v>
      </c>
      <c r="O40" s="28"/>
      <c r="P40" s="47" t="str">
        <f t="shared" si="6"/>
        <v/>
      </c>
      <c r="Q40" s="24" t="str">
        <f t="shared" si="7"/>
        <v/>
      </c>
      <c r="R40" s="24" t="str">
        <f>IF($L40="","",VLOOKUP(Q40,LISTAS!$F$5:$G$1006,2,0))</f>
        <v/>
      </c>
      <c r="S40" s="36" t="str">
        <f t="shared" si="8"/>
        <v/>
      </c>
      <c r="T40" s="25" t="str">
        <f t="shared" si="9"/>
        <v/>
      </c>
      <c r="U40" s="25" t="str">
        <f t="shared" si="10"/>
        <v/>
      </c>
    </row>
    <row r="41" spans="2:21" ht="16.5" x14ac:dyDescent="0.3">
      <c r="B41" s="26"/>
      <c r="C41" s="22" t="str">
        <f>IF(B41="","",VLOOKUP(B41,LISTAS!$F$5:$G$1006,2,0))</f>
        <v/>
      </c>
      <c r="D41" s="35"/>
      <c r="E41" s="35"/>
      <c r="F41" s="35" t="str">
        <f t="shared" si="0"/>
        <v/>
      </c>
      <c r="G41" s="5"/>
      <c r="H41" s="48" t="str">
        <f t="shared" si="3"/>
        <v/>
      </c>
      <c r="I41" s="63" t="str">
        <f t="shared" si="4"/>
        <v/>
      </c>
      <c r="J41" s="63" t="str">
        <f t="shared" si="4"/>
        <v/>
      </c>
      <c r="K41" s="48" t="str">
        <f t="shared" si="1"/>
        <v/>
      </c>
      <c r="L41" s="69" t="str">
        <f t="shared" si="2"/>
        <v/>
      </c>
      <c r="M41" s="67" t="str">
        <f t="shared" si="5"/>
        <v/>
      </c>
      <c r="N41" s="49">
        <v>33</v>
      </c>
      <c r="O41" s="28"/>
      <c r="P41" s="47" t="str">
        <f t="shared" si="6"/>
        <v/>
      </c>
      <c r="Q41" s="24" t="str">
        <f t="shared" si="7"/>
        <v/>
      </c>
      <c r="R41" s="24" t="str">
        <f>IF($L41="","",VLOOKUP(Q41,LISTAS!$F$5:$G$1006,2,0))</f>
        <v/>
      </c>
      <c r="S41" s="36" t="str">
        <f t="shared" si="8"/>
        <v/>
      </c>
      <c r="T41" s="25" t="str">
        <f t="shared" si="9"/>
        <v/>
      </c>
      <c r="U41" s="25" t="str">
        <f t="shared" si="10"/>
        <v/>
      </c>
    </row>
    <row r="42" spans="2:21" ht="16.5" x14ac:dyDescent="0.3">
      <c r="B42" s="26"/>
      <c r="C42" s="22" t="str">
        <f>IF(B42="","",VLOOKUP(B42,LISTAS!$F$5:$G$1006,2,0))</f>
        <v/>
      </c>
      <c r="D42" s="35"/>
      <c r="E42" s="35"/>
      <c r="F42" s="35" t="str">
        <f t="shared" si="0"/>
        <v/>
      </c>
      <c r="G42" s="5"/>
      <c r="H42" s="48" t="str">
        <f t="shared" si="3"/>
        <v/>
      </c>
      <c r="I42" s="63" t="str">
        <f t="shared" si="4"/>
        <v/>
      </c>
      <c r="J42" s="63" t="str">
        <f t="shared" si="4"/>
        <v/>
      </c>
      <c r="K42" s="48" t="str">
        <f t="shared" si="1"/>
        <v/>
      </c>
      <c r="L42" s="69" t="str">
        <f t="shared" si="2"/>
        <v/>
      </c>
      <c r="M42" s="67" t="str">
        <f t="shared" si="5"/>
        <v/>
      </c>
      <c r="N42" s="49">
        <v>34</v>
      </c>
      <c r="O42" s="28"/>
      <c r="P42" s="47" t="str">
        <f t="shared" si="6"/>
        <v/>
      </c>
      <c r="Q42" s="24" t="str">
        <f t="shared" si="7"/>
        <v/>
      </c>
      <c r="R42" s="24" t="str">
        <f>IF($L42="","",VLOOKUP(Q42,LISTAS!$F$5:$G$1006,2,0))</f>
        <v/>
      </c>
      <c r="S42" s="36" t="str">
        <f t="shared" si="8"/>
        <v/>
      </c>
      <c r="T42" s="25" t="str">
        <f t="shared" si="9"/>
        <v/>
      </c>
      <c r="U42" s="25" t="str">
        <f t="shared" si="10"/>
        <v/>
      </c>
    </row>
    <row r="43" spans="2:21" ht="16.5" x14ac:dyDescent="0.3">
      <c r="B43" s="26"/>
      <c r="C43" s="22" t="str">
        <f>IF(B43="","",VLOOKUP(B43,LISTAS!$F$5:$G$1006,2,0))</f>
        <v/>
      </c>
      <c r="D43" s="35"/>
      <c r="E43" s="35"/>
      <c r="F43" s="35" t="str">
        <f t="shared" si="0"/>
        <v/>
      </c>
      <c r="G43" s="5"/>
      <c r="H43" s="48" t="str">
        <f t="shared" si="3"/>
        <v/>
      </c>
      <c r="I43" s="63" t="str">
        <f t="shared" si="4"/>
        <v/>
      </c>
      <c r="J43" s="63" t="str">
        <f t="shared" si="4"/>
        <v/>
      </c>
      <c r="K43" s="48" t="str">
        <f t="shared" si="1"/>
        <v/>
      </c>
      <c r="L43" s="69" t="str">
        <f t="shared" si="2"/>
        <v/>
      </c>
      <c r="M43" s="67" t="str">
        <f t="shared" si="5"/>
        <v/>
      </c>
      <c r="N43" s="49">
        <v>35</v>
      </c>
      <c r="O43" s="28"/>
      <c r="P43" s="47" t="str">
        <f t="shared" si="6"/>
        <v/>
      </c>
      <c r="Q43" s="24" t="str">
        <f t="shared" si="7"/>
        <v/>
      </c>
      <c r="R43" s="24" t="str">
        <f>IF($L43="","",VLOOKUP(Q43,LISTAS!$F$5:$G$1006,2,0))</f>
        <v/>
      </c>
      <c r="S43" s="36" t="str">
        <f t="shared" si="8"/>
        <v/>
      </c>
      <c r="T43" s="25" t="str">
        <f t="shared" si="9"/>
        <v/>
      </c>
      <c r="U43" s="25" t="str">
        <f t="shared" si="10"/>
        <v/>
      </c>
    </row>
    <row r="44" spans="2:21" ht="16.5" x14ac:dyDescent="0.3">
      <c r="B44" s="26"/>
      <c r="C44" s="22" t="str">
        <f>IF(B44="","",VLOOKUP(B44,LISTAS!$F$5:$G$1006,2,0))</f>
        <v/>
      </c>
      <c r="D44" s="35"/>
      <c r="E44" s="35"/>
      <c r="F44" s="35" t="str">
        <f t="shared" si="0"/>
        <v/>
      </c>
      <c r="G44" s="5"/>
      <c r="H44" s="48" t="str">
        <f t="shared" si="3"/>
        <v/>
      </c>
      <c r="I44" s="63" t="str">
        <f t="shared" si="4"/>
        <v/>
      </c>
      <c r="J44" s="63" t="str">
        <f t="shared" si="4"/>
        <v/>
      </c>
      <c r="K44" s="48" t="str">
        <f t="shared" si="1"/>
        <v/>
      </c>
      <c r="L44" s="69" t="str">
        <f t="shared" si="2"/>
        <v/>
      </c>
      <c r="M44" s="67" t="str">
        <f t="shared" si="5"/>
        <v/>
      </c>
      <c r="N44" s="49">
        <v>36</v>
      </c>
      <c r="O44" s="28"/>
      <c r="P44" s="47" t="str">
        <f t="shared" si="6"/>
        <v/>
      </c>
      <c r="Q44" s="24" t="str">
        <f t="shared" si="7"/>
        <v/>
      </c>
      <c r="R44" s="24" t="str">
        <f>IF($L44="","",VLOOKUP(Q44,LISTAS!$F$5:$G$1006,2,0))</f>
        <v/>
      </c>
      <c r="S44" s="36" t="str">
        <f t="shared" si="8"/>
        <v/>
      </c>
      <c r="T44" s="25" t="str">
        <f t="shared" si="9"/>
        <v/>
      </c>
      <c r="U44" s="25" t="str">
        <f t="shared" si="10"/>
        <v/>
      </c>
    </row>
    <row r="45" spans="2:21" ht="16.5" x14ac:dyDescent="0.3">
      <c r="B45" s="26"/>
      <c r="C45" s="22" t="str">
        <f>IF(B45="","",VLOOKUP(B45,LISTAS!$F$5:$G$1006,2,0))</f>
        <v/>
      </c>
      <c r="D45" s="35"/>
      <c r="E45" s="35"/>
      <c r="F45" s="35" t="str">
        <f t="shared" si="0"/>
        <v/>
      </c>
      <c r="G45" s="5"/>
      <c r="H45" s="48" t="str">
        <f t="shared" si="3"/>
        <v/>
      </c>
      <c r="I45" s="63" t="str">
        <f t="shared" si="4"/>
        <v/>
      </c>
      <c r="J45" s="63" t="str">
        <f t="shared" si="4"/>
        <v/>
      </c>
      <c r="K45" s="48" t="str">
        <f t="shared" si="1"/>
        <v/>
      </c>
      <c r="L45" s="69" t="str">
        <f t="shared" si="2"/>
        <v/>
      </c>
      <c r="M45" s="67" t="str">
        <f t="shared" si="5"/>
        <v/>
      </c>
      <c r="N45" s="49">
        <v>37</v>
      </c>
      <c r="O45" s="28"/>
      <c r="P45" s="47" t="str">
        <f t="shared" si="6"/>
        <v/>
      </c>
      <c r="Q45" s="24" t="str">
        <f t="shared" si="7"/>
        <v/>
      </c>
      <c r="R45" s="24" t="str">
        <f>IF($L45="","",VLOOKUP(Q45,LISTAS!$F$5:$G$1006,2,0))</f>
        <v/>
      </c>
      <c r="S45" s="36" t="str">
        <f t="shared" si="8"/>
        <v/>
      </c>
      <c r="T45" s="25" t="str">
        <f t="shared" si="9"/>
        <v/>
      </c>
      <c r="U45" s="25" t="str">
        <f t="shared" si="10"/>
        <v/>
      </c>
    </row>
    <row r="46" spans="2:21" ht="16.5" x14ac:dyDescent="0.3">
      <c r="B46" s="26"/>
      <c r="C46" s="22" t="str">
        <f>IF(B46="","",VLOOKUP(B46,LISTAS!$F$5:$G$1006,2,0))</f>
        <v/>
      </c>
      <c r="D46" s="116"/>
      <c r="E46" s="35"/>
      <c r="F46" s="35" t="str">
        <f t="shared" si="0"/>
        <v/>
      </c>
      <c r="G46" s="5"/>
      <c r="H46" s="48" t="str">
        <f t="shared" si="3"/>
        <v/>
      </c>
      <c r="I46" s="63" t="str">
        <f t="shared" si="4"/>
        <v/>
      </c>
      <c r="J46" s="63" t="str">
        <f t="shared" si="4"/>
        <v/>
      </c>
      <c r="K46" s="48" t="str">
        <f t="shared" si="1"/>
        <v/>
      </c>
      <c r="L46" s="69" t="str">
        <f t="shared" si="2"/>
        <v/>
      </c>
      <c r="M46" s="67" t="str">
        <f t="shared" si="5"/>
        <v/>
      </c>
      <c r="N46" s="49">
        <v>38</v>
      </c>
      <c r="O46" s="28"/>
      <c r="P46" s="47" t="str">
        <f t="shared" si="6"/>
        <v/>
      </c>
      <c r="Q46" s="24" t="str">
        <f t="shared" si="7"/>
        <v/>
      </c>
      <c r="R46" s="24" t="str">
        <f>IF($L46="","",VLOOKUP(Q46,LISTAS!$F$5:$G$1006,2,0))</f>
        <v/>
      </c>
      <c r="S46" s="36" t="str">
        <f t="shared" si="8"/>
        <v/>
      </c>
      <c r="T46" s="25" t="str">
        <f t="shared" si="9"/>
        <v/>
      </c>
      <c r="U46" s="25" t="str">
        <f t="shared" si="10"/>
        <v/>
      </c>
    </row>
    <row r="47" spans="2:21" ht="16.5" x14ac:dyDescent="0.3">
      <c r="B47" s="26"/>
      <c r="C47" s="22" t="str">
        <f>IF(B47="","",VLOOKUP(B47,LISTAS!$F$5:$G$1006,2,0))</f>
        <v/>
      </c>
      <c r="D47" s="116"/>
      <c r="E47" s="35"/>
      <c r="F47" s="35" t="str">
        <f t="shared" si="0"/>
        <v/>
      </c>
      <c r="G47" s="5"/>
      <c r="H47" s="48" t="str">
        <f t="shared" si="3"/>
        <v/>
      </c>
      <c r="I47" s="63" t="str">
        <f t="shared" si="4"/>
        <v/>
      </c>
      <c r="J47" s="63" t="str">
        <f t="shared" si="4"/>
        <v/>
      </c>
      <c r="K47" s="48" t="str">
        <f t="shared" si="1"/>
        <v/>
      </c>
      <c r="L47" s="69" t="str">
        <f t="shared" si="2"/>
        <v/>
      </c>
      <c r="M47" s="67" t="str">
        <f t="shared" si="5"/>
        <v/>
      </c>
      <c r="N47" s="49">
        <v>39</v>
      </c>
      <c r="O47" s="28"/>
      <c r="P47" s="47" t="str">
        <f t="shared" si="6"/>
        <v/>
      </c>
      <c r="Q47" s="24" t="str">
        <f t="shared" si="7"/>
        <v/>
      </c>
      <c r="R47" s="24" t="str">
        <f>IF($L47="","",VLOOKUP(Q47,LISTAS!$F$5:$G$1006,2,0))</f>
        <v/>
      </c>
      <c r="S47" s="36" t="str">
        <f t="shared" si="8"/>
        <v/>
      </c>
      <c r="T47" s="25" t="str">
        <f t="shared" si="9"/>
        <v/>
      </c>
      <c r="U47" s="25" t="str">
        <f t="shared" si="10"/>
        <v/>
      </c>
    </row>
    <row r="48" spans="2:21" ht="16.5" x14ac:dyDescent="0.3">
      <c r="B48" s="26"/>
      <c r="C48" s="22" t="str">
        <f>IF(B48="","",VLOOKUP(B48,LISTAS!$F$5:$G$1006,2,0))</f>
        <v/>
      </c>
      <c r="D48" s="35"/>
      <c r="E48" s="35"/>
      <c r="F48" s="35" t="str">
        <f t="shared" si="0"/>
        <v/>
      </c>
      <c r="G48" s="5"/>
      <c r="H48" s="48" t="str">
        <f t="shared" si="3"/>
        <v/>
      </c>
      <c r="I48" s="63" t="str">
        <f t="shared" si="4"/>
        <v/>
      </c>
      <c r="J48" s="63" t="str">
        <f t="shared" si="4"/>
        <v/>
      </c>
      <c r="K48" s="48" t="str">
        <f t="shared" si="1"/>
        <v/>
      </c>
      <c r="L48" s="69" t="str">
        <f t="shared" si="2"/>
        <v/>
      </c>
      <c r="M48" s="67" t="str">
        <f t="shared" si="5"/>
        <v/>
      </c>
      <c r="N48" s="49">
        <v>40</v>
      </c>
      <c r="O48" s="28"/>
      <c r="P48" s="47" t="str">
        <f t="shared" si="6"/>
        <v/>
      </c>
      <c r="Q48" s="24" t="str">
        <f t="shared" si="7"/>
        <v/>
      </c>
      <c r="R48" s="24" t="str">
        <f>IF($L48="","",VLOOKUP(Q48,LISTAS!$F$5:$G$1006,2,0))</f>
        <v/>
      </c>
      <c r="S48" s="36" t="str">
        <f t="shared" si="8"/>
        <v/>
      </c>
      <c r="T48" s="25" t="str">
        <f t="shared" si="9"/>
        <v/>
      </c>
      <c r="U48" s="25" t="str">
        <f t="shared" si="10"/>
        <v/>
      </c>
    </row>
    <row r="49" spans="2:21" ht="16.5" x14ac:dyDescent="0.3">
      <c r="B49" s="26"/>
      <c r="C49" s="22" t="str">
        <f>IF(B49="","",VLOOKUP(B49,LISTAS!$F$5:$G$1006,2,0))</f>
        <v/>
      </c>
      <c r="D49" s="35"/>
      <c r="E49" s="35"/>
      <c r="F49" s="35" t="str">
        <f t="shared" si="0"/>
        <v/>
      </c>
      <c r="G49" s="5"/>
      <c r="H49" s="48" t="str">
        <f t="shared" si="3"/>
        <v/>
      </c>
      <c r="I49" s="63" t="str">
        <f t="shared" si="4"/>
        <v/>
      </c>
      <c r="J49" s="63" t="str">
        <f t="shared" si="4"/>
        <v/>
      </c>
      <c r="K49" s="48" t="str">
        <f t="shared" si="1"/>
        <v/>
      </c>
      <c r="L49" s="69" t="str">
        <f t="shared" si="2"/>
        <v/>
      </c>
      <c r="M49" s="67" t="str">
        <f t="shared" si="5"/>
        <v/>
      </c>
      <c r="N49" s="49">
        <v>41</v>
      </c>
      <c r="O49" s="28"/>
      <c r="P49" s="47" t="str">
        <f t="shared" si="6"/>
        <v/>
      </c>
      <c r="Q49" s="24" t="str">
        <f t="shared" si="7"/>
        <v/>
      </c>
      <c r="R49" s="24" t="str">
        <f>IF($L49="","",VLOOKUP(Q49,LISTAS!$F$5:$G$1006,2,0))</f>
        <v/>
      </c>
      <c r="S49" s="36" t="str">
        <f t="shared" si="8"/>
        <v/>
      </c>
      <c r="T49" s="25" t="str">
        <f t="shared" si="9"/>
        <v/>
      </c>
      <c r="U49" s="25" t="str">
        <f t="shared" si="10"/>
        <v/>
      </c>
    </row>
    <row r="50" spans="2:21" ht="16.5" x14ac:dyDescent="0.3">
      <c r="B50" s="26"/>
      <c r="C50" s="22" t="str">
        <f>IF(B50="","",VLOOKUP(B50,LISTAS!$F$5:$G$1006,2,0))</f>
        <v/>
      </c>
      <c r="D50" s="35"/>
      <c r="E50" s="35"/>
      <c r="F50" s="35" t="str">
        <f t="shared" ref="F50:F72" si="11">IF(D50="",IF(E50="","",SUM(D50:E50)),SUM(D50:E50))</f>
        <v/>
      </c>
      <c r="G50" s="5"/>
      <c r="H50" s="48" t="str">
        <f t="shared" si="3"/>
        <v/>
      </c>
      <c r="I50" s="63" t="str">
        <f t="shared" si="4"/>
        <v/>
      </c>
      <c r="J50" s="63" t="str">
        <f t="shared" si="4"/>
        <v/>
      </c>
      <c r="K50" s="48" t="str">
        <f t="shared" si="1"/>
        <v/>
      </c>
      <c r="L50" s="69" t="str">
        <f t="shared" si="2"/>
        <v/>
      </c>
      <c r="M50" s="67" t="str">
        <f t="shared" si="5"/>
        <v/>
      </c>
      <c r="N50" s="49">
        <v>42</v>
      </c>
      <c r="O50" s="28"/>
      <c r="P50" s="47" t="str">
        <f t="shared" si="6"/>
        <v/>
      </c>
      <c r="Q50" s="24" t="str">
        <f t="shared" si="7"/>
        <v/>
      </c>
      <c r="R50" s="24" t="str">
        <f>IF($L50="","",VLOOKUP(Q50,LISTAS!$F$5:$G$1006,2,0))</f>
        <v/>
      </c>
      <c r="S50" s="36" t="str">
        <f t="shared" si="8"/>
        <v/>
      </c>
      <c r="T50" s="25" t="str">
        <f t="shared" si="9"/>
        <v/>
      </c>
      <c r="U50" s="25" t="str">
        <f t="shared" si="10"/>
        <v/>
      </c>
    </row>
    <row r="51" spans="2:21" ht="16.5" x14ac:dyDescent="0.3">
      <c r="B51" s="26"/>
      <c r="C51" s="22" t="str">
        <f>IF(B51="","",VLOOKUP(B51,LISTAS!$F$5:$G$1006,2,0))</f>
        <v/>
      </c>
      <c r="D51" s="35"/>
      <c r="E51" s="35"/>
      <c r="F51" s="35" t="str">
        <f t="shared" si="11"/>
        <v/>
      </c>
      <c r="G51" s="5"/>
      <c r="H51" s="48" t="str">
        <f t="shared" si="3"/>
        <v/>
      </c>
      <c r="I51" s="63" t="str">
        <f t="shared" si="4"/>
        <v/>
      </c>
      <c r="J51" s="63" t="str">
        <f t="shared" si="4"/>
        <v/>
      </c>
      <c r="K51" s="48" t="str">
        <f t="shared" si="1"/>
        <v/>
      </c>
      <c r="L51" s="69" t="str">
        <f t="shared" si="2"/>
        <v/>
      </c>
      <c r="M51" s="67" t="str">
        <f t="shared" si="5"/>
        <v/>
      </c>
      <c r="N51" s="49">
        <v>43</v>
      </c>
      <c r="O51" s="28"/>
      <c r="P51" s="47" t="str">
        <f t="shared" si="6"/>
        <v/>
      </c>
      <c r="Q51" s="24" t="str">
        <f t="shared" si="7"/>
        <v/>
      </c>
      <c r="R51" s="24" t="str">
        <f>IF($L51="","",VLOOKUP(Q51,LISTAS!$F$5:$G$1006,2,0))</f>
        <v/>
      </c>
      <c r="S51" s="36" t="str">
        <f t="shared" si="8"/>
        <v/>
      </c>
      <c r="T51" s="25" t="str">
        <f t="shared" si="9"/>
        <v/>
      </c>
      <c r="U51" s="25" t="str">
        <f t="shared" si="10"/>
        <v/>
      </c>
    </row>
    <row r="52" spans="2:21" ht="16.5" x14ac:dyDescent="0.3">
      <c r="B52" s="26"/>
      <c r="C52" s="22" t="str">
        <f>IF(B52="","",VLOOKUP(B52,LISTAS!$F$5:$G$1006,2,0))</f>
        <v/>
      </c>
      <c r="D52" s="35"/>
      <c r="E52" s="35"/>
      <c r="F52" s="35" t="str">
        <f t="shared" si="11"/>
        <v/>
      </c>
      <c r="G52" s="5"/>
      <c r="H52" s="48" t="str">
        <f t="shared" si="3"/>
        <v/>
      </c>
      <c r="I52" s="63" t="str">
        <f t="shared" si="4"/>
        <v/>
      </c>
      <c r="J52" s="63" t="str">
        <f t="shared" si="4"/>
        <v/>
      </c>
      <c r="K52" s="48" t="str">
        <f t="shared" si="1"/>
        <v/>
      </c>
      <c r="L52" s="69" t="str">
        <f t="shared" si="2"/>
        <v/>
      </c>
      <c r="M52" s="67" t="str">
        <f t="shared" si="5"/>
        <v/>
      </c>
      <c r="N52" s="49">
        <v>44</v>
      </c>
      <c r="O52" s="28"/>
      <c r="P52" s="47" t="str">
        <f t="shared" si="6"/>
        <v/>
      </c>
      <c r="Q52" s="24" t="str">
        <f t="shared" si="7"/>
        <v/>
      </c>
      <c r="R52" s="24" t="str">
        <f>IF($L52="","",VLOOKUP(Q52,LISTAS!$F$5:$G$1006,2,0))</f>
        <v/>
      </c>
      <c r="S52" s="36" t="str">
        <f t="shared" si="8"/>
        <v/>
      </c>
      <c r="T52" s="25" t="str">
        <f t="shared" si="9"/>
        <v/>
      </c>
      <c r="U52" s="25" t="str">
        <f t="shared" si="10"/>
        <v/>
      </c>
    </row>
    <row r="53" spans="2:21" ht="16.5" x14ac:dyDescent="0.3">
      <c r="B53" s="26"/>
      <c r="C53" s="22" t="str">
        <f>IF(B53="","",VLOOKUP(B53,LISTAS!$F$5:$G$1006,2,0))</f>
        <v/>
      </c>
      <c r="D53" s="35"/>
      <c r="E53" s="35"/>
      <c r="F53" s="35" t="str">
        <f t="shared" si="11"/>
        <v/>
      </c>
      <c r="G53" s="5"/>
      <c r="H53" s="48" t="str">
        <f t="shared" si="3"/>
        <v/>
      </c>
      <c r="I53" s="63" t="str">
        <f t="shared" si="4"/>
        <v/>
      </c>
      <c r="J53" s="63" t="str">
        <f t="shared" si="4"/>
        <v/>
      </c>
      <c r="K53" s="48" t="str">
        <f t="shared" si="1"/>
        <v/>
      </c>
      <c r="L53" s="69" t="str">
        <f t="shared" si="2"/>
        <v/>
      </c>
      <c r="M53" s="67" t="str">
        <f t="shared" si="5"/>
        <v/>
      </c>
      <c r="N53" s="49">
        <v>45</v>
      </c>
      <c r="O53" s="28"/>
      <c r="P53" s="47" t="str">
        <f t="shared" si="6"/>
        <v/>
      </c>
      <c r="Q53" s="24" t="str">
        <f t="shared" si="7"/>
        <v/>
      </c>
      <c r="R53" s="24" t="str">
        <f>IF($L53="","",VLOOKUP(Q53,LISTAS!$F$5:$G$1006,2,0))</f>
        <v/>
      </c>
      <c r="S53" s="36" t="str">
        <f t="shared" si="8"/>
        <v/>
      </c>
      <c r="T53" s="25" t="str">
        <f t="shared" si="9"/>
        <v/>
      </c>
      <c r="U53" s="25" t="str">
        <f t="shared" si="10"/>
        <v/>
      </c>
    </row>
    <row r="54" spans="2:21" ht="16.5" x14ac:dyDescent="0.3">
      <c r="B54" s="26"/>
      <c r="C54" s="22" t="str">
        <f>IF(B54="","",VLOOKUP(B54,LISTAS!$F$5:$G$1006,2,0))</f>
        <v/>
      </c>
      <c r="D54" s="35"/>
      <c r="E54" s="35"/>
      <c r="F54" s="35" t="str">
        <f t="shared" si="11"/>
        <v/>
      </c>
      <c r="G54" s="5"/>
      <c r="H54" s="48" t="str">
        <f t="shared" si="3"/>
        <v/>
      </c>
      <c r="I54" s="63" t="str">
        <f t="shared" si="4"/>
        <v/>
      </c>
      <c r="J54" s="63" t="str">
        <f t="shared" si="4"/>
        <v/>
      </c>
      <c r="K54" s="48" t="str">
        <f t="shared" si="1"/>
        <v/>
      </c>
      <c r="L54" s="69" t="str">
        <f t="shared" si="2"/>
        <v/>
      </c>
      <c r="M54" s="67" t="str">
        <f t="shared" si="5"/>
        <v/>
      </c>
      <c r="N54" s="49">
        <v>46</v>
      </c>
      <c r="O54" s="28"/>
      <c r="P54" s="47" t="str">
        <f t="shared" si="6"/>
        <v/>
      </c>
      <c r="Q54" s="24" t="str">
        <f t="shared" si="7"/>
        <v/>
      </c>
      <c r="R54" s="24" t="str">
        <f>IF($L54="","",VLOOKUP(Q54,LISTAS!$F$5:$G$1006,2,0))</f>
        <v/>
      </c>
      <c r="S54" s="36" t="str">
        <f t="shared" si="8"/>
        <v/>
      </c>
      <c r="T54" s="25" t="str">
        <f t="shared" si="9"/>
        <v/>
      </c>
      <c r="U54" s="25" t="str">
        <f t="shared" si="10"/>
        <v/>
      </c>
    </row>
    <row r="55" spans="2:21" ht="16.5" x14ac:dyDescent="0.3">
      <c r="B55" s="26"/>
      <c r="C55" s="22" t="str">
        <f>IF(B55="","",VLOOKUP(B55,LISTAS!$F$5:$G$1006,2,0))</f>
        <v/>
      </c>
      <c r="D55" s="35"/>
      <c r="E55" s="35"/>
      <c r="F55" s="35" t="str">
        <f t="shared" si="11"/>
        <v/>
      </c>
      <c r="G55" s="5"/>
      <c r="H55" s="48" t="str">
        <f t="shared" si="3"/>
        <v/>
      </c>
      <c r="I55" s="63" t="str">
        <f t="shared" si="4"/>
        <v/>
      </c>
      <c r="J55" s="63" t="str">
        <f t="shared" si="4"/>
        <v/>
      </c>
      <c r="K55" s="48" t="str">
        <f t="shared" si="1"/>
        <v/>
      </c>
      <c r="L55" s="69" t="str">
        <f t="shared" si="2"/>
        <v/>
      </c>
      <c r="M55" s="67" t="str">
        <f t="shared" si="5"/>
        <v/>
      </c>
      <c r="N55" s="49">
        <v>47</v>
      </c>
      <c r="O55" s="28"/>
      <c r="P55" s="47" t="str">
        <f t="shared" si="6"/>
        <v/>
      </c>
      <c r="Q55" s="24" t="str">
        <f t="shared" si="7"/>
        <v/>
      </c>
      <c r="R55" s="24" t="str">
        <f>IF($L55="","",VLOOKUP(Q55,LISTAS!$F$5:$G$1006,2,0))</f>
        <v/>
      </c>
      <c r="S55" s="36" t="str">
        <f t="shared" si="8"/>
        <v/>
      </c>
      <c r="T55" s="25" t="str">
        <f t="shared" si="9"/>
        <v/>
      </c>
      <c r="U55" s="25" t="str">
        <f t="shared" si="10"/>
        <v/>
      </c>
    </row>
    <row r="56" spans="2:21" ht="16.5" x14ac:dyDescent="0.3">
      <c r="B56" s="26"/>
      <c r="C56" s="22" t="str">
        <f>IF(B56="","",VLOOKUP(B56,LISTAS!$F$5:$G$1006,2,0))</f>
        <v/>
      </c>
      <c r="D56" s="35"/>
      <c r="E56" s="35"/>
      <c r="F56" s="35" t="str">
        <f t="shared" si="11"/>
        <v/>
      </c>
      <c r="G56" s="5"/>
      <c r="H56" s="48" t="str">
        <f t="shared" si="3"/>
        <v/>
      </c>
      <c r="I56" s="63" t="str">
        <f t="shared" si="4"/>
        <v/>
      </c>
      <c r="J56" s="63" t="str">
        <f t="shared" si="4"/>
        <v/>
      </c>
      <c r="K56" s="48" t="str">
        <f t="shared" si="1"/>
        <v/>
      </c>
      <c r="L56" s="69" t="str">
        <f t="shared" si="2"/>
        <v/>
      </c>
      <c r="M56" s="67" t="str">
        <f t="shared" si="5"/>
        <v/>
      </c>
      <c r="N56" s="49">
        <v>48</v>
      </c>
      <c r="O56" s="28"/>
      <c r="P56" s="47" t="str">
        <f t="shared" si="6"/>
        <v/>
      </c>
      <c r="Q56" s="24" t="str">
        <f t="shared" si="7"/>
        <v/>
      </c>
      <c r="R56" s="24" t="str">
        <f>IF($L56="","",VLOOKUP(Q56,LISTAS!$F$5:$G$1006,2,0))</f>
        <v/>
      </c>
      <c r="S56" s="36" t="str">
        <f t="shared" si="8"/>
        <v/>
      </c>
      <c r="T56" s="25" t="str">
        <f t="shared" si="9"/>
        <v/>
      </c>
      <c r="U56" s="25" t="str">
        <f t="shared" si="10"/>
        <v/>
      </c>
    </row>
    <row r="57" spans="2:21" ht="16.5" x14ac:dyDescent="0.3">
      <c r="B57" s="26"/>
      <c r="C57" s="22" t="str">
        <f>IF(B57="","",VLOOKUP(B57,LISTAS!$F$5:$G$1006,2,0))</f>
        <v/>
      </c>
      <c r="D57" s="35"/>
      <c r="E57" s="35"/>
      <c r="F57" s="35" t="str">
        <f t="shared" si="11"/>
        <v/>
      </c>
      <c r="G57" s="5"/>
      <c r="H57" s="48" t="str">
        <f t="shared" si="3"/>
        <v/>
      </c>
      <c r="I57" s="63" t="str">
        <f t="shared" si="4"/>
        <v/>
      </c>
      <c r="J57" s="63" t="str">
        <f t="shared" si="4"/>
        <v/>
      </c>
      <c r="K57" s="48" t="str">
        <f t="shared" si="1"/>
        <v/>
      </c>
      <c r="L57" s="69" t="str">
        <f t="shared" si="2"/>
        <v/>
      </c>
      <c r="M57" s="67" t="str">
        <f t="shared" si="5"/>
        <v/>
      </c>
      <c r="N57" s="49">
        <v>49</v>
      </c>
      <c r="O57" s="28"/>
      <c r="P57" s="47" t="str">
        <f t="shared" si="6"/>
        <v/>
      </c>
      <c r="Q57" s="24" t="str">
        <f t="shared" si="7"/>
        <v/>
      </c>
      <c r="R57" s="24" t="str">
        <f>IF($L57="","",VLOOKUP(Q57,LISTAS!$F$5:$G$1006,2,0))</f>
        <v/>
      </c>
      <c r="S57" s="36" t="str">
        <f t="shared" si="8"/>
        <v/>
      </c>
      <c r="T57" s="25" t="str">
        <f t="shared" si="9"/>
        <v/>
      </c>
      <c r="U57" s="25" t="str">
        <f t="shared" si="10"/>
        <v/>
      </c>
    </row>
    <row r="58" spans="2:21" ht="16.5" x14ac:dyDescent="0.3">
      <c r="B58" s="26"/>
      <c r="C58" s="22" t="str">
        <f>IF(B58="","",VLOOKUP(B58,LISTAS!$F$5:$G$1006,2,0))</f>
        <v/>
      </c>
      <c r="D58" s="35"/>
      <c r="E58" s="35"/>
      <c r="F58" s="35" t="str">
        <f t="shared" si="11"/>
        <v/>
      </c>
      <c r="G58" s="5"/>
      <c r="H58" s="48" t="str">
        <f t="shared" si="3"/>
        <v/>
      </c>
      <c r="I58" s="63" t="str">
        <f t="shared" si="4"/>
        <v/>
      </c>
      <c r="J58" s="63" t="str">
        <f t="shared" si="4"/>
        <v/>
      </c>
      <c r="K58" s="48" t="str">
        <f t="shared" si="1"/>
        <v/>
      </c>
      <c r="L58" s="69" t="str">
        <f t="shared" si="2"/>
        <v/>
      </c>
      <c r="M58" s="67" t="str">
        <f t="shared" si="5"/>
        <v/>
      </c>
      <c r="N58" s="49">
        <v>50</v>
      </c>
      <c r="O58" s="28"/>
      <c r="P58" s="47" t="str">
        <f t="shared" si="6"/>
        <v/>
      </c>
      <c r="Q58" s="24" t="str">
        <f t="shared" si="7"/>
        <v/>
      </c>
      <c r="R58" s="24" t="str">
        <f>IF($L58="","",VLOOKUP(Q58,LISTAS!$F$5:$G$1006,2,0))</f>
        <v/>
      </c>
      <c r="S58" s="36" t="str">
        <f t="shared" si="8"/>
        <v/>
      </c>
      <c r="T58" s="25" t="str">
        <f t="shared" si="9"/>
        <v/>
      </c>
      <c r="U58" s="25" t="str">
        <f t="shared" si="10"/>
        <v/>
      </c>
    </row>
    <row r="59" spans="2:21" ht="16.5" x14ac:dyDescent="0.3">
      <c r="B59" s="26"/>
      <c r="C59" s="22" t="str">
        <f>IF(B59="","",VLOOKUP(B59,LISTAS!$F$5:$G$1006,2,0))</f>
        <v/>
      </c>
      <c r="D59" s="35"/>
      <c r="E59" s="35"/>
      <c r="F59" s="35" t="str">
        <f t="shared" si="11"/>
        <v/>
      </c>
      <c r="G59" s="5"/>
      <c r="H59" s="48" t="str">
        <f t="shared" si="3"/>
        <v/>
      </c>
      <c r="I59" s="63" t="str">
        <f t="shared" si="4"/>
        <v/>
      </c>
      <c r="J59" s="63" t="str">
        <f t="shared" si="4"/>
        <v/>
      </c>
      <c r="K59" s="48" t="str">
        <f t="shared" si="1"/>
        <v/>
      </c>
      <c r="L59" s="69" t="str">
        <f t="shared" si="2"/>
        <v/>
      </c>
      <c r="M59" s="67" t="str">
        <f t="shared" si="5"/>
        <v/>
      </c>
      <c r="N59" s="49">
        <v>51</v>
      </c>
      <c r="O59" s="28"/>
      <c r="P59" s="47" t="str">
        <f t="shared" si="6"/>
        <v/>
      </c>
      <c r="Q59" s="24" t="str">
        <f t="shared" si="7"/>
        <v/>
      </c>
      <c r="R59" s="24" t="str">
        <f>IF($L59="","",VLOOKUP(Q59,LISTAS!$F$5:$G$1006,2,0))</f>
        <v/>
      </c>
      <c r="S59" s="36" t="str">
        <f t="shared" si="8"/>
        <v/>
      </c>
      <c r="T59" s="25" t="str">
        <f t="shared" si="9"/>
        <v/>
      </c>
      <c r="U59" s="25" t="str">
        <f t="shared" si="10"/>
        <v/>
      </c>
    </row>
    <row r="60" spans="2:21" ht="16.5" x14ac:dyDescent="0.3">
      <c r="B60" s="26"/>
      <c r="C60" s="22" t="str">
        <f>IF(B60="","",VLOOKUP(B60,LISTAS!$F$5:$G$1006,2,0))</f>
        <v/>
      </c>
      <c r="D60" s="35"/>
      <c r="E60" s="35"/>
      <c r="F60" s="35" t="str">
        <f t="shared" si="11"/>
        <v/>
      </c>
      <c r="G60" s="5"/>
      <c r="H60" s="48" t="str">
        <f t="shared" si="3"/>
        <v/>
      </c>
      <c r="I60" s="63" t="str">
        <f t="shared" si="4"/>
        <v/>
      </c>
      <c r="J60" s="63" t="str">
        <f t="shared" si="4"/>
        <v/>
      </c>
      <c r="K60" s="48" t="str">
        <f t="shared" si="1"/>
        <v/>
      </c>
      <c r="L60" s="69" t="str">
        <f t="shared" si="2"/>
        <v/>
      </c>
      <c r="M60" s="67" t="str">
        <f t="shared" si="5"/>
        <v/>
      </c>
      <c r="N60" s="49">
        <v>52</v>
      </c>
      <c r="O60" s="28"/>
      <c r="P60" s="47" t="str">
        <f t="shared" si="6"/>
        <v/>
      </c>
      <c r="Q60" s="24" t="str">
        <f t="shared" si="7"/>
        <v/>
      </c>
      <c r="R60" s="24" t="str">
        <f>IF($L60="","",VLOOKUP(Q60,LISTAS!$F$5:$G$1006,2,0))</f>
        <v/>
      </c>
      <c r="S60" s="36" t="str">
        <f t="shared" si="8"/>
        <v/>
      </c>
      <c r="T60" s="25" t="str">
        <f t="shared" si="9"/>
        <v/>
      </c>
      <c r="U60" s="25" t="str">
        <f t="shared" si="10"/>
        <v/>
      </c>
    </row>
    <row r="61" spans="2:21" ht="16.5" x14ac:dyDescent="0.3">
      <c r="B61" s="26"/>
      <c r="C61" s="22" t="str">
        <f>IF(B61="","",VLOOKUP(B61,LISTAS!$F$5:$G$1006,2,0))</f>
        <v/>
      </c>
      <c r="D61" s="35"/>
      <c r="E61" s="35"/>
      <c r="F61" s="35" t="str">
        <f t="shared" si="11"/>
        <v/>
      </c>
      <c r="G61" s="5"/>
      <c r="H61" s="48" t="str">
        <f t="shared" si="3"/>
        <v/>
      </c>
      <c r="I61" s="63" t="str">
        <f t="shared" si="4"/>
        <v/>
      </c>
      <c r="J61" s="63" t="str">
        <f t="shared" si="4"/>
        <v/>
      </c>
      <c r="K61" s="48" t="str">
        <f t="shared" si="1"/>
        <v/>
      </c>
      <c r="L61" s="69" t="str">
        <f t="shared" si="2"/>
        <v/>
      </c>
      <c r="M61" s="67" t="str">
        <f t="shared" si="5"/>
        <v/>
      </c>
      <c r="N61" s="49">
        <v>53</v>
      </c>
      <c r="O61" s="28"/>
      <c r="P61" s="47" t="str">
        <f t="shared" si="6"/>
        <v/>
      </c>
      <c r="Q61" s="24" t="str">
        <f t="shared" si="7"/>
        <v/>
      </c>
      <c r="R61" s="24" t="str">
        <f>IF($L61="","",VLOOKUP(Q61,LISTAS!$F$5:$G$1006,2,0))</f>
        <v/>
      </c>
      <c r="S61" s="36" t="str">
        <f t="shared" si="8"/>
        <v/>
      </c>
      <c r="T61" s="25" t="str">
        <f t="shared" si="9"/>
        <v/>
      </c>
      <c r="U61" s="25" t="str">
        <f t="shared" si="10"/>
        <v/>
      </c>
    </row>
    <row r="62" spans="2:21" ht="16.5" x14ac:dyDescent="0.3">
      <c r="B62" s="26"/>
      <c r="C62" s="22" t="str">
        <f>IF(B62="","",VLOOKUP(B62,LISTAS!$F$5:$G$1006,2,0))</f>
        <v/>
      </c>
      <c r="D62" s="35"/>
      <c r="E62" s="35"/>
      <c r="F62" s="35" t="str">
        <f t="shared" si="11"/>
        <v/>
      </c>
      <c r="G62" s="5"/>
      <c r="H62" s="48" t="str">
        <f t="shared" si="3"/>
        <v/>
      </c>
      <c r="I62" s="63" t="str">
        <f t="shared" si="4"/>
        <v/>
      </c>
      <c r="J62" s="63" t="str">
        <f t="shared" si="4"/>
        <v/>
      </c>
      <c r="K62" s="48" t="str">
        <f t="shared" si="1"/>
        <v/>
      </c>
      <c r="L62" s="69" t="str">
        <f t="shared" si="2"/>
        <v/>
      </c>
      <c r="M62" s="67" t="str">
        <f t="shared" si="5"/>
        <v/>
      </c>
      <c r="N62" s="49">
        <v>54</v>
      </c>
      <c r="O62" s="28"/>
      <c r="P62" s="47" t="str">
        <f t="shared" si="6"/>
        <v/>
      </c>
      <c r="Q62" s="24" t="str">
        <f t="shared" si="7"/>
        <v/>
      </c>
      <c r="R62" s="24" t="str">
        <f>IF($L62="","",VLOOKUP(Q62,LISTAS!$F$5:$G$1006,2,0))</f>
        <v/>
      </c>
      <c r="S62" s="36" t="str">
        <f t="shared" si="8"/>
        <v/>
      </c>
      <c r="T62" s="25" t="str">
        <f t="shared" si="9"/>
        <v/>
      </c>
      <c r="U62" s="25" t="str">
        <f t="shared" si="10"/>
        <v/>
      </c>
    </row>
    <row r="63" spans="2:21" ht="16.5" x14ac:dyDescent="0.3">
      <c r="B63" s="26"/>
      <c r="C63" s="22" t="str">
        <f>IF(B63="","",VLOOKUP(B63,LISTAS!$F$5:$G$1006,2,0))</f>
        <v/>
      </c>
      <c r="D63" s="35"/>
      <c r="E63" s="35"/>
      <c r="F63" s="35" t="str">
        <f t="shared" si="11"/>
        <v/>
      </c>
      <c r="G63" s="5"/>
      <c r="H63" s="48" t="str">
        <f t="shared" si="3"/>
        <v/>
      </c>
      <c r="I63" s="63" t="str">
        <f t="shared" si="4"/>
        <v/>
      </c>
      <c r="J63" s="63" t="str">
        <f t="shared" si="4"/>
        <v/>
      </c>
      <c r="K63" s="48" t="str">
        <f t="shared" si="1"/>
        <v/>
      </c>
      <c r="L63" s="69" t="str">
        <f t="shared" si="2"/>
        <v/>
      </c>
      <c r="M63" s="67" t="str">
        <f t="shared" si="5"/>
        <v/>
      </c>
      <c r="N63" s="49">
        <v>55</v>
      </c>
      <c r="O63" s="28"/>
      <c r="P63" s="47" t="str">
        <f t="shared" si="6"/>
        <v/>
      </c>
      <c r="Q63" s="24" t="str">
        <f t="shared" si="7"/>
        <v/>
      </c>
      <c r="R63" s="24" t="str">
        <f>IF($L63="","",VLOOKUP(Q63,LISTAS!$F$5:$G$1006,2,0))</f>
        <v/>
      </c>
      <c r="S63" s="36" t="str">
        <f t="shared" si="8"/>
        <v/>
      </c>
      <c r="T63" s="25" t="str">
        <f t="shared" si="9"/>
        <v/>
      </c>
      <c r="U63" s="25" t="str">
        <f t="shared" si="10"/>
        <v/>
      </c>
    </row>
    <row r="64" spans="2:21" ht="16.5" x14ac:dyDescent="0.3">
      <c r="B64" s="26"/>
      <c r="C64" s="22" t="str">
        <f>IF(B64="","",VLOOKUP(B64,LISTAS!$F$5:$G$1006,2,0))</f>
        <v/>
      </c>
      <c r="D64" s="35"/>
      <c r="E64" s="35"/>
      <c r="F64" s="35" t="str">
        <f t="shared" si="11"/>
        <v/>
      </c>
      <c r="G64" s="5"/>
      <c r="H64" s="48" t="str">
        <f t="shared" si="3"/>
        <v/>
      </c>
      <c r="I64" s="63" t="str">
        <f t="shared" si="4"/>
        <v/>
      </c>
      <c r="J64" s="63" t="str">
        <f t="shared" si="4"/>
        <v/>
      </c>
      <c r="K64" s="48" t="str">
        <f t="shared" si="1"/>
        <v/>
      </c>
      <c r="L64" s="69" t="str">
        <f t="shared" si="2"/>
        <v/>
      </c>
      <c r="M64" s="67" t="str">
        <f t="shared" si="5"/>
        <v/>
      </c>
      <c r="N64" s="49">
        <v>56</v>
      </c>
      <c r="O64" s="28"/>
      <c r="P64" s="47" t="str">
        <f t="shared" si="6"/>
        <v/>
      </c>
      <c r="Q64" s="24" t="str">
        <f t="shared" si="7"/>
        <v/>
      </c>
      <c r="R64" s="24" t="str">
        <f>IF($L64="","",VLOOKUP(Q64,LISTAS!$F$5:$G$1006,2,0))</f>
        <v/>
      </c>
      <c r="S64" s="36" t="str">
        <f t="shared" si="8"/>
        <v/>
      </c>
      <c r="T64" s="25" t="str">
        <f t="shared" si="9"/>
        <v/>
      </c>
      <c r="U64" s="25" t="str">
        <f t="shared" si="10"/>
        <v/>
      </c>
    </row>
    <row r="65" spans="2:21" ht="16.5" x14ac:dyDescent="0.3">
      <c r="B65" s="26"/>
      <c r="C65" s="22" t="str">
        <f>IF(B65="","",VLOOKUP(B65,LISTAS!$F$5:$G$1006,2,0))</f>
        <v/>
      </c>
      <c r="D65" s="35"/>
      <c r="E65" s="35"/>
      <c r="F65" s="35" t="str">
        <f t="shared" si="11"/>
        <v/>
      </c>
      <c r="G65" s="5"/>
      <c r="H65" s="48" t="str">
        <f t="shared" si="3"/>
        <v/>
      </c>
      <c r="I65" s="63" t="str">
        <f t="shared" si="4"/>
        <v/>
      </c>
      <c r="J65" s="63" t="str">
        <f t="shared" si="4"/>
        <v/>
      </c>
      <c r="K65" s="48" t="str">
        <f t="shared" si="1"/>
        <v/>
      </c>
      <c r="L65" s="69" t="str">
        <f t="shared" si="2"/>
        <v/>
      </c>
      <c r="M65" s="67" t="str">
        <f t="shared" si="5"/>
        <v/>
      </c>
      <c r="N65" s="49">
        <v>57</v>
      </c>
      <c r="O65" s="28"/>
      <c r="P65" s="47" t="str">
        <f t="shared" si="6"/>
        <v/>
      </c>
      <c r="Q65" s="24" t="str">
        <f t="shared" si="7"/>
        <v/>
      </c>
      <c r="R65" s="24" t="str">
        <f>IF($L65="","",VLOOKUP(Q65,LISTAS!$F$5:$G$1006,2,0))</f>
        <v/>
      </c>
      <c r="S65" s="36" t="str">
        <f t="shared" si="8"/>
        <v/>
      </c>
      <c r="T65" s="25" t="str">
        <f t="shared" si="9"/>
        <v/>
      </c>
      <c r="U65" s="25" t="str">
        <f t="shared" si="10"/>
        <v/>
      </c>
    </row>
    <row r="66" spans="2:21" ht="16.5" x14ac:dyDescent="0.3">
      <c r="B66" s="26"/>
      <c r="C66" s="22" t="str">
        <f>IF(B66="","",VLOOKUP(B66,LISTAS!$F$5:$G$1006,2,0))</f>
        <v/>
      </c>
      <c r="D66" s="35"/>
      <c r="E66" s="35"/>
      <c r="F66" s="35" t="str">
        <f t="shared" si="11"/>
        <v/>
      </c>
      <c r="G66" s="5"/>
      <c r="H66" s="48" t="str">
        <f t="shared" si="3"/>
        <v/>
      </c>
      <c r="I66" s="63" t="str">
        <f t="shared" si="4"/>
        <v/>
      </c>
      <c r="J66" s="63" t="str">
        <f t="shared" si="4"/>
        <v/>
      </c>
      <c r="K66" s="48" t="str">
        <f t="shared" si="1"/>
        <v/>
      </c>
      <c r="L66" s="69" t="str">
        <f t="shared" si="2"/>
        <v/>
      </c>
      <c r="M66" s="67" t="str">
        <f t="shared" si="5"/>
        <v/>
      </c>
      <c r="N66" s="49">
        <v>58</v>
      </c>
      <c r="O66" s="28"/>
      <c r="P66" s="47" t="str">
        <f t="shared" si="6"/>
        <v/>
      </c>
      <c r="Q66" s="24" t="str">
        <f t="shared" si="7"/>
        <v/>
      </c>
      <c r="R66" s="24" t="str">
        <f>IF($L66="","",VLOOKUP(Q66,LISTAS!$F$5:$G$1006,2,0))</f>
        <v/>
      </c>
      <c r="S66" s="36" t="str">
        <f t="shared" si="8"/>
        <v/>
      </c>
      <c r="T66" s="25" t="str">
        <f t="shared" si="9"/>
        <v/>
      </c>
      <c r="U66" s="25" t="str">
        <f t="shared" si="10"/>
        <v/>
      </c>
    </row>
    <row r="67" spans="2:21" ht="16.5" x14ac:dyDescent="0.3">
      <c r="B67" s="26"/>
      <c r="C67" s="22" t="str">
        <f>IF(B67="","",VLOOKUP(B67,LISTAS!$F$5:$G$1006,2,0))</f>
        <v/>
      </c>
      <c r="D67" s="35"/>
      <c r="E67" s="35"/>
      <c r="F67" s="35" t="str">
        <f t="shared" si="11"/>
        <v/>
      </c>
      <c r="G67" s="5"/>
      <c r="H67" s="48" t="str">
        <f t="shared" si="3"/>
        <v/>
      </c>
      <c r="I67" s="63" t="str">
        <f t="shared" si="4"/>
        <v/>
      </c>
      <c r="J67" s="63" t="str">
        <f t="shared" si="4"/>
        <v/>
      </c>
      <c r="K67" s="48" t="str">
        <f t="shared" si="1"/>
        <v/>
      </c>
      <c r="L67" s="69" t="str">
        <f t="shared" si="2"/>
        <v/>
      </c>
      <c r="M67" s="67" t="str">
        <f t="shared" si="5"/>
        <v/>
      </c>
      <c r="N67" s="49">
        <v>59</v>
      </c>
      <c r="O67" s="28"/>
      <c r="P67" s="47" t="str">
        <f t="shared" si="6"/>
        <v/>
      </c>
      <c r="Q67" s="24" t="str">
        <f t="shared" si="7"/>
        <v/>
      </c>
      <c r="R67" s="24" t="str">
        <f>IF($L67="","",VLOOKUP(Q67,LISTAS!$F$5:$G$1006,2,0))</f>
        <v/>
      </c>
      <c r="S67" s="36" t="str">
        <f t="shared" si="8"/>
        <v/>
      </c>
      <c r="T67" s="25" t="str">
        <f t="shared" si="9"/>
        <v/>
      </c>
      <c r="U67" s="25" t="str">
        <f t="shared" si="10"/>
        <v/>
      </c>
    </row>
    <row r="68" spans="2:21" ht="16.5" x14ac:dyDescent="0.3">
      <c r="B68" s="26"/>
      <c r="C68" s="22" t="str">
        <f>IF(B68="","",VLOOKUP(B68,LISTAS!$F$5:$G$1006,2,0))</f>
        <v/>
      </c>
      <c r="D68" s="35"/>
      <c r="E68" s="35"/>
      <c r="F68" s="35" t="str">
        <f t="shared" si="11"/>
        <v/>
      </c>
      <c r="G68" s="5"/>
      <c r="H68" s="48" t="str">
        <f t="shared" si="3"/>
        <v/>
      </c>
      <c r="I68" s="63" t="str">
        <f t="shared" si="4"/>
        <v/>
      </c>
      <c r="J68" s="63" t="str">
        <f t="shared" si="4"/>
        <v/>
      </c>
      <c r="K68" s="48" t="str">
        <f t="shared" si="1"/>
        <v/>
      </c>
      <c r="L68" s="69" t="str">
        <f t="shared" si="2"/>
        <v/>
      </c>
      <c r="M68" s="67" t="str">
        <f t="shared" si="5"/>
        <v/>
      </c>
      <c r="N68" s="49">
        <v>60</v>
      </c>
      <c r="O68" s="28"/>
      <c r="P68" s="47" t="str">
        <f t="shared" si="6"/>
        <v/>
      </c>
      <c r="Q68" s="24" t="str">
        <f t="shared" si="7"/>
        <v/>
      </c>
      <c r="R68" s="24" t="str">
        <f>IF($L68="","",VLOOKUP(Q68,LISTAS!$F$5:$G$1006,2,0))</f>
        <v/>
      </c>
      <c r="S68" s="36" t="str">
        <f t="shared" si="8"/>
        <v/>
      </c>
      <c r="T68" s="25" t="str">
        <f t="shared" si="9"/>
        <v/>
      </c>
      <c r="U68" s="25" t="str">
        <f t="shared" si="10"/>
        <v/>
      </c>
    </row>
    <row r="69" spans="2:21" ht="16.5" x14ac:dyDescent="0.3">
      <c r="B69" s="26"/>
      <c r="C69" s="22" t="str">
        <f>IF(B69="","",VLOOKUP(B69,LISTAS!$F$5:$G$1006,2,0))</f>
        <v/>
      </c>
      <c r="D69" s="35"/>
      <c r="E69" s="35"/>
      <c r="F69" s="35" t="str">
        <f t="shared" si="11"/>
        <v/>
      </c>
      <c r="G69" s="5"/>
      <c r="H69" s="48" t="str">
        <f t="shared" si="3"/>
        <v/>
      </c>
      <c r="I69" s="63" t="str">
        <f t="shared" si="4"/>
        <v/>
      </c>
      <c r="J69" s="63" t="str">
        <f t="shared" si="4"/>
        <v/>
      </c>
      <c r="K69" s="48" t="str">
        <f t="shared" si="1"/>
        <v/>
      </c>
      <c r="L69" s="69" t="str">
        <f t="shared" si="2"/>
        <v/>
      </c>
      <c r="M69" s="67" t="str">
        <f t="shared" si="5"/>
        <v/>
      </c>
      <c r="N69" s="49">
        <v>61</v>
      </c>
      <c r="O69" s="28"/>
      <c r="P69" s="47" t="str">
        <f t="shared" si="6"/>
        <v/>
      </c>
      <c r="Q69" s="24" t="str">
        <f t="shared" si="7"/>
        <v/>
      </c>
      <c r="R69" s="24" t="str">
        <f>IF($L69="","",VLOOKUP(Q69,LISTAS!$F$5:$G$1006,2,0))</f>
        <v/>
      </c>
      <c r="S69" s="36" t="str">
        <f t="shared" si="8"/>
        <v/>
      </c>
      <c r="T69" s="25" t="str">
        <f t="shared" si="9"/>
        <v/>
      </c>
      <c r="U69" s="25" t="str">
        <f t="shared" si="10"/>
        <v/>
      </c>
    </row>
    <row r="70" spans="2:21" ht="16.5" x14ac:dyDescent="0.3">
      <c r="B70" s="26"/>
      <c r="C70" s="22" t="str">
        <f>IF(B70="","",VLOOKUP(B70,LISTAS!$F$5:$G$1006,2,0))</f>
        <v/>
      </c>
      <c r="D70" s="35"/>
      <c r="E70" s="35"/>
      <c r="F70" s="35" t="str">
        <f t="shared" si="11"/>
        <v/>
      </c>
      <c r="G70" s="5"/>
      <c r="H70" s="48" t="str">
        <f t="shared" si="3"/>
        <v/>
      </c>
      <c r="I70" s="63" t="str">
        <f t="shared" si="4"/>
        <v/>
      </c>
      <c r="J70" s="63" t="str">
        <f t="shared" si="4"/>
        <v/>
      </c>
      <c r="K70" s="48" t="str">
        <f t="shared" si="1"/>
        <v/>
      </c>
      <c r="L70" s="69" t="str">
        <f t="shared" si="2"/>
        <v/>
      </c>
      <c r="M70" s="67" t="str">
        <f t="shared" si="5"/>
        <v/>
      </c>
      <c r="N70" s="49">
        <v>62</v>
      </c>
      <c r="O70" s="28"/>
      <c r="P70" s="47" t="str">
        <f t="shared" si="6"/>
        <v/>
      </c>
      <c r="Q70" s="24" t="str">
        <f t="shared" si="7"/>
        <v/>
      </c>
      <c r="R70" s="24" t="str">
        <f>IF($L70="","",VLOOKUP(Q70,LISTAS!$F$5:$G$1006,2,0))</f>
        <v/>
      </c>
      <c r="S70" s="36" t="str">
        <f t="shared" si="8"/>
        <v/>
      </c>
      <c r="T70" s="25" t="str">
        <f t="shared" si="9"/>
        <v/>
      </c>
      <c r="U70" s="25" t="str">
        <f t="shared" si="10"/>
        <v/>
      </c>
    </row>
    <row r="71" spans="2:21" ht="16.5" x14ac:dyDescent="0.3">
      <c r="B71" s="26"/>
      <c r="C71" s="22" t="str">
        <f>IF(B71="","",VLOOKUP(B71,LISTAS!$F$5:$G$1006,2,0))</f>
        <v/>
      </c>
      <c r="D71" s="35"/>
      <c r="E71" s="35"/>
      <c r="F71" s="35" t="str">
        <f t="shared" si="11"/>
        <v/>
      </c>
      <c r="G71" s="5"/>
      <c r="H71" s="48" t="str">
        <f t="shared" si="3"/>
        <v/>
      </c>
      <c r="I71" s="63" t="str">
        <f t="shared" si="4"/>
        <v/>
      </c>
      <c r="J71" s="63" t="str">
        <f t="shared" si="4"/>
        <v/>
      </c>
      <c r="K71" s="48" t="str">
        <f t="shared" si="1"/>
        <v/>
      </c>
      <c r="L71" s="69" t="str">
        <f t="shared" si="2"/>
        <v/>
      </c>
      <c r="M71" s="67" t="str">
        <f t="shared" si="5"/>
        <v/>
      </c>
      <c r="N71" s="49">
        <v>63</v>
      </c>
      <c r="O71" s="28"/>
      <c r="P71" s="47" t="str">
        <f t="shared" si="6"/>
        <v/>
      </c>
      <c r="Q71" s="24" t="str">
        <f t="shared" si="7"/>
        <v/>
      </c>
      <c r="R71" s="24" t="str">
        <f>IF($L71="","",VLOOKUP(Q71,LISTAS!$F$5:$G$1006,2,0))</f>
        <v/>
      </c>
      <c r="S71" s="36" t="str">
        <f t="shared" si="8"/>
        <v/>
      </c>
      <c r="T71" s="25" t="str">
        <f t="shared" si="9"/>
        <v/>
      </c>
      <c r="U71" s="25" t="str">
        <f t="shared" si="10"/>
        <v/>
      </c>
    </row>
    <row r="72" spans="2:21" ht="16.5" x14ac:dyDescent="0.3">
      <c r="B72" s="26"/>
      <c r="C72" s="22" t="str">
        <f>IF(B72="","",VLOOKUP(B72,LISTAS!$F$5:$G$1006,2,0))</f>
        <v/>
      </c>
      <c r="D72" s="35"/>
      <c r="E72" s="35"/>
      <c r="F72" s="35" t="str">
        <f t="shared" si="11"/>
        <v/>
      </c>
      <c r="G72" s="5"/>
      <c r="H72" s="48" t="str">
        <f t="shared" si="3"/>
        <v/>
      </c>
      <c r="I72" s="63" t="str">
        <f t="shared" si="4"/>
        <v/>
      </c>
      <c r="J72" s="63" t="str">
        <f t="shared" si="4"/>
        <v/>
      </c>
      <c r="K72" s="48" t="str">
        <f t="shared" si="1"/>
        <v/>
      </c>
      <c r="L72" s="69" t="str">
        <f t="shared" si="2"/>
        <v/>
      </c>
      <c r="M72" s="67" t="str">
        <f t="shared" si="5"/>
        <v/>
      </c>
      <c r="N72" s="49">
        <v>64</v>
      </c>
      <c r="O72" s="28"/>
      <c r="P72" s="47" t="str">
        <f t="shared" si="6"/>
        <v/>
      </c>
      <c r="Q72" s="24" t="str">
        <f t="shared" si="7"/>
        <v/>
      </c>
      <c r="R72" s="24" t="str">
        <f>IF($L72="","",VLOOKUP(Q72,LISTAS!$F$5:$G$1006,2,0))</f>
        <v/>
      </c>
      <c r="S72" s="36" t="str">
        <f t="shared" si="8"/>
        <v/>
      </c>
      <c r="T72" s="25" t="str">
        <f t="shared" si="9"/>
        <v/>
      </c>
      <c r="U72" s="25" t="str">
        <f t="shared" si="10"/>
        <v/>
      </c>
    </row>
    <row r="73" spans="2:21" ht="16.5" x14ac:dyDescent="0.3">
      <c r="B73" s="26"/>
      <c r="C73" s="22" t="str">
        <f>IF(B73="","",VLOOKUP(B73,LISTAS!$F$5:$G$1006,2,0))</f>
        <v/>
      </c>
      <c r="D73" s="35"/>
      <c r="E73" s="35"/>
      <c r="F73" s="35" t="str">
        <f t="shared" ref="F73:F108" si="12">IF(D73="",IF(E73="","",SUM(D73:E73)),SUM(D73:E73))</f>
        <v/>
      </c>
      <c r="G73" s="5"/>
      <c r="H73" s="48" t="str">
        <f t="shared" si="3"/>
        <v/>
      </c>
      <c r="I73" s="63" t="str">
        <f t="shared" si="4"/>
        <v/>
      </c>
      <c r="J73" s="63" t="str">
        <f t="shared" si="4"/>
        <v/>
      </c>
      <c r="K73" s="48" t="str">
        <f t="shared" ref="K73:K108" si="13">IF($L73="","",F73)</f>
        <v/>
      </c>
      <c r="L73" s="69" t="str">
        <f t="shared" ref="L73:L108" si="14">H73</f>
        <v/>
      </c>
      <c r="M73" s="67" t="str">
        <f t="shared" si="5"/>
        <v/>
      </c>
      <c r="N73" s="49">
        <v>65</v>
      </c>
      <c r="O73" s="28"/>
      <c r="P73" s="47" t="str">
        <f t="shared" si="6"/>
        <v/>
      </c>
      <c r="Q73" s="24" t="str">
        <f t="shared" si="7"/>
        <v/>
      </c>
      <c r="R73" s="24" t="str">
        <f>IF($L73="","",VLOOKUP(Q73,LISTAS!$F$5:$G$1006,2,0))</f>
        <v/>
      </c>
      <c r="S73" s="36" t="str">
        <f t="shared" si="8"/>
        <v/>
      </c>
      <c r="T73" s="25" t="str">
        <f t="shared" si="9"/>
        <v/>
      </c>
      <c r="U73" s="25" t="str">
        <f t="shared" si="10"/>
        <v/>
      </c>
    </row>
    <row r="74" spans="2:21" ht="16.5" x14ac:dyDescent="0.3">
      <c r="B74" s="26"/>
      <c r="C74" s="22" t="str">
        <f>IF(B74="","",VLOOKUP(B74,LISTAS!$F$5:$G$1006,2,0))</f>
        <v/>
      </c>
      <c r="D74" s="35"/>
      <c r="E74" s="35"/>
      <c r="F74" s="35" t="str">
        <f t="shared" si="12"/>
        <v/>
      </c>
      <c r="G74" s="5"/>
      <c r="H74" s="48" t="str">
        <f t="shared" ref="H74:H108" si="15">IF(F74="","",F74+(ROW(F74)/1000))</f>
        <v/>
      </c>
      <c r="I74" s="63" t="str">
        <f t="shared" ref="I74:J108" si="16">IF($L74="","",IF(B74="","",B74))</f>
        <v/>
      </c>
      <c r="J74" s="63" t="str">
        <f t="shared" si="16"/>
        <v/>
      </c>
      <c r="K74" s="48" t="str">
        <f t="shared" si="13"/>
        <v/>
      </c>
      <c r="L74" s="69" t="str">
        <f t="shared" si="14"/>
        <v/>
      </c>
      <c r="M74" s="67" t="str">
        <f t="shared" ref="M74:M108" si="17">IF(L74="","",LARGE($L$9:$L$108,N74))</f>
        <v/>
      </c>
      <c r="N74" s="49">
        <v>66</v>
      </c>
      <c r="O74" s="28"/>
      <c r="P74" s="47" t="str">
        <f t="shared" ref="P74:P108" si="18">IF(S74&lt;&gt;"",_xlfn.RANK.EQ(S74,$S$9:$S$108,0),"")</f>
        <v/>
      </c>
      <c r="Q74" s="24" t="str">
        <f t="shared" ref="Q74:Q108" si="19">IF($L74="","",VLOOKUP(M74,$H$9:$K$108,2,0))</f>
        <v/>
      </c>
      <c r="R74" s="24" t="str">
        <f>IF($L74="","",VLOOKUP(Q74,LISTAS!$F$5:$G$1006,2,0))</f>
        <v/>
      </c>
      <c r="S74" s="36" t="str">
        <f t="shared" ref="S74:S108" si="20">IF($L74="","",VLOOKUP(M74,$H$9:$K$108,4,0))</f>
        <v/>
      </c>
      <c r="T74" s="25" t="str">
        <f t="shared" ref="T74:T108" si="21">IF($P74="","",IF(S74=$U$5,"",IF($P74=1,400,IF($P74=2,340,IF($P74=3,300,IF($P74=4,280,IF($P74=5,270,IF($P74=6,260,IF($P74=7,250,IF($P74=8,240,IF($P74=9,200,IF($P74=10,200,IF($P74=11,200,IF($P74=12,200,IF($P74=13,200,IF($P74=14,200,IF($P74=15,200,IF($P74=16,200,IF($P74&gt;16,"","")))))))))))))))))))</f>
        <v/>
      </c>
      <c r="U74" s="25" t="str">
        <f t="shared" ref="U74:U108" si="22">IF(P74="","",IF($S$5="NÃO","",IF(S74=$U$5,"",IF(P74=1,400,IF(P74=2,340,IF(P74=3,300,IF(P74=4,280,IF(P74=5,270,IF(P74=6,260,IF(P74=7,250,IF(P74=8,240,IF(P74=9,200,IF(P74=10,200,IF(P74=11,200,IF(P74=12,200,IF(P74=13,200,IF(P74=14,200,IF(P74=15,200,IF(P74=16,200,IF(P74&gt;16,"",""))))))))))))))))))))</f>
        <v/>
      </c>
    </row>
    <row r="75" spans="2:21" ht="16.5" x14ac:dyDescent="0.3">
      <c r="B75" s="26"/>
      <c r="C75" s="22" t="str">
        <f>IF(B75="","",VLOOKUP(B75,LISTAS!$F$5:$G$1006,2,0))</f>
        <v/>
      </c>
      <c r="D75" s="35"/>
      <c r="E75" s="35"/>
      <c r="F75" s="35" t="str">
        <f t="shared" si="12"/>
        <v/>
      </c>
      <c r="G75" s="5"/>
      <c r="H75" s="48" t="str">
        <f t="shared" si="15"/>
        <v/>
      </c>
      <c r="I75" s="63" t="str">
        <f t="shared" si="16"/>
        <v/>
      </c>
      <c r="J75" s="63" t="str">
        <f t="shared" si="16"/>
        <v/>
      </c>
      <c r="K75" s="48" t="str">
        <f t="shared" si="13"/>
        <v/>
      </c>
      <c r="L75" s="69" t="str">
        <f t="shared" si="14"/>
        <v/>
      </c>
      <c r="M75" s="67" t="str">
        <f t="shared" si="17"/>
        <v/>
      </c>
      <c r="N75" s="49">
        <v>67</v>
      </c>
      <c r="O75" s="28"/>
      <c r="P75" s="47" t="str">
        <f t="shared" si="18"/>
        <v/>
      </c>
      <c r="Q75" s="24" t="str">
        <f t="shared" si="19"/>
        <v/>
      </c>
      <c r="R75" s="24" t="str">
        <f>IF($L75="","",VLOOKUP(Q75,LISTAS!$F$5:$G$1006,2,0))</f>
        <v/>
      </c>
      <c r="S75" s="36" t="str">
        <f t="shared" si="20"/>
        <v/>
      </c>
      <c r="T75" s="25" t="str">
        <f t="shared" si="21"/>
        <v/>
      </c>
      <c r="U75" s="25" t="str">
        <f t="shared" si="22"/>
        <v/>
      </c>
    </row>
    <row r="76" spans="2:21" ht="16.5" x14ac:dyDescent="0.3">
      <c r="B76" s="26"/>
      <c r="C76" s="22" t="str">
        <f>IF(B76="","",VLOOKUP(B76,LISTAS!$F$5:$G$1006,2,0))</f>
        <v/>
      </c>
      <c r="D76" s="35"/>
      <c r="E76" s="35"/>
      <c r="F76" s="35" t="str">
        <f t="shared" si="12"/>
        <v/>
      </c>
      <c r="G76" s="5"/>
      <c r="H76" s="48" t="str">
        <f t="shared" si="15"/>
        <v/>
      </c>
      <c r="I76" s="63" t="str">
        <f t="shared" si="16"/>
        <v/>
      </c>
      <c r="J76" s="63" t="str">
        <f t="shared" si="16"/>
        <v/>
      </c>
      <c r="K76" s="48" t="str">
        <f t="shared" si="13"/>
        <v/>
      </c>
      <c r="L76" s="69" t="str">
        <f t="shared" si="14"/>
        <v/>
      </c>
      <c r="M76" s="67" t="str">
        <f t="shared" si="17"/>
        <v/>
      </c>
      <c r="N76" s="49">
        <v>68</v>
      </c>
      <c r="O76" s="28"/>
      <c r="P76" s="47" t="str">
        <f t="shared" si="18"/>
        <v/>
      </c>
      <c r="Q76" s="24" t="str">
        <f t="shared" si="19"/>
        <v/>
      </c>
      <c r="R76" s="24" t="str">
        <f>IF($L76="","",VLOOKUP(Q76,LISTAS!$F$5:$G$1006,2,0))</f>
        <v/>
      </c>
      <c r="S76" s="36" t="str">
        <f t="shared" si="20"/>
        <v/>
      </c>
      <c r="T76" s="25" t="str">
        <f t="shared" si="21"/>
        <v/>
      </c>
      <c r="U76" s="25" t="str">
        <f t="shared" si="22"/>
        <v/>
      </c>
    </row>
    <row r="77" spans="2:21" ht="16.5" x14ac:dyDescent="0.3">
      <c r="B77" s="26"/>
      <c r="C77" s="22" t="str">
        <f>IF(B77="","",VLOOKUP(B77,LISTAS!$F$5:$G$1006,2,0))</f>
        <v/>
      </c>
      <c r="D77" s="35"/>
      <c r="E77" s="35"/>
      <c r="F77" s="35" t="str">
        <f t="shared" si="12"/>
        <v/>
      </c>
      <c r="G77" s="5"/>
      <c r="H77" s="48" t="str">
        <f t="shared" si="15"/>
        <v/>
      </c>
      <c r="I77" s="63" t="str">
        <f t="shared" si="16"/>
        <v/>
      </c>
      <c r="J77" s="63" t="str">
        <f t="shared" si="16"/>
        <v/>
      </c>
      <c r="K77" s="48" t="str">
        <f t="shared" si="13"/>
        <v/>
      </c>
      <c r="L77" s="69" t="str">
        <f t="shared" si="14"/>
        <v/>
      </c>
      <c r="M77" s="67" t="str">
        <f t="shared" si="17"/>
        <v/>
      </c>
      <c r="N77" s="49">
        <v>69</v>
      </c>
      <c r="O77" s="28"/>
      <c r="P77" s="47" t="str">
        <f t="shared" si="18"/>
        <v/>
      </c>
      <c r="Q77" s="24" t="str">
        <f t="shared" si="19"/>
        <v/>
      </c>
      <c r="R77" s="24" t="str">
        <f>IF($L77="","",VLOOKUP(Q77,LISTAS!$F$5:$G$1006,2,0))</f>
        <v/>
      </c>
      <c r="S77" s="36" t="str">
        <f t="shared" si="20"/>
        <v/>
      </c>
      <c r="T77" s="25" t="str">
        <f t="shared" si="21"/>
        <v/>
      </c>
      <c r="U77" s="25" t="str">
        <f t="shared" si="22"/>
        <v/>
      </c>
    </row>
    <row r="78" spans="2:21" ht="16.5" x14ac:dyDescent="0.3">
      <c r="B78" s="26"/>
      <c r="C78" s="22" t="str">
        <f>IF(B78="","",VLOOKUP(B78,LISTAS!$F$5:$G$1006,2,0))</f>
        <v/>
      </c>
      <c r="D78" s="35"/>
      <c r="E78" s="35"/>
      <c r="F78" s="35" t="str">
        <f t="shared" si="12"/>
        <v/>
      </c>
      <c r="G78" s="5"/>
      <c r="H78" s="48" t="str">
        <f t="shared" si="15"/>
        <v/>
      </c>
      <c r="I78" s="63" t="str">
        <f t="shared" si="16"/>
        <v/>
      </c>
      <c r="J78" s="63" t="str">
        <f t="shared" si="16"/>
        <v/>
      </c>
      <c r="K78" s="48" t="str">
        <f t="shared" si="13"/>
        <v/>
      </c>
      <c r="L78" s="69" t="str">
        <f t="shared" si="14"/>
        <v/>
      </c>
      <c r="M78" s="67" t="str">
        <f t="shared" si="17"/>
        <v/>
      </c>
      <c r="N78" s="49">
        <v>70</v>
      </c>
      <c r="O78" s="28"/>
      <c r="P78" s="47" t="str">
        <f t="shared" si="18"/>
        <v/>
      </c>
      <c r="Q78" s="24" t="str">
        <f t="shared" si="19"/>
        <v/>
      </c>
      <c r="R78" s="24" t="str">
        <f>IF($L78="","",VLOOKUP(Q78,LISTAS!$F$5:$G$1006,2,0))</f>
        <v/>
      </c>
      <c r="S78" s="36" t="str">
        <f t="shared" si="20"/>
        <v/>
      </c>
      <c r="T78" s="25" t="str">
        <f t="shared" si="21"/>
        <v/>
      </c>
      <c r="U78" s="25" t="str">
        <f t="shared" si="22"/>
        <v/>
      </c>
    </row>
    <row r="79" spans="2:21" ht="16.5" x14ac:dyDescent="0.3">
      <c r="B79" s="26"/>
      <c r="C79" s="22" t="str">
        <f>IF(B79="","",VLOOKUP(B79,LISTAS!$F$5:$G$1006,2,0))</f>
        <v/>
      </c>
      <c r="D79" s="35"/>
      <c r="E79" s="35"/>
      <c r="F79" s="35" t="str">
        <f t="shared" si="12"/>
        <v/>
      </c>
      <c r="G79" s="5"/>
      <c r="H79" s="48" t="str">
        <f t="shared" si="15"/>
        <v/>
      </c>
      <c r="I79" s="63" t="str">
        <f t="shared" si="16"/>
        <v/>
      </c>
      <c r="J79" s="63" t="str">
        <f t="shared" si="16"/>
        <v/>
      </c>
      <c r="K79" s="48" t="str">
        <f t="shared" si="13"/>
        <v/>
      </c>
      <c r="L79" s="69" t="str">
        <f t="shared" si="14"/>
        <v/>
      </c>
      <c r="M79" s="67" t="str">
        <f t="shared" si="17"/>
        <v/>
      </c>
      <c r="N79" s="49">
        <v>71</v>
      </c>
      <c r="O79" s="28"/>
      <c r="P79" s="47" t="str">
        <f t="shared" si="18"/>
        <v/>
      </c>
      <c r="Q79" s="24" t="str">
        <f t="shared" si="19"/>
        <v/>
      </c>
      <c r="R79" s="24" t="str">
        <f>IF($L79="","",VLOOKUP(Q79,LISTAS!$F$5:$G$1006,2,0))</f>
        <v/>
      </c>
      <c r="S79" s="36" t="str">
        <f t="shared" si="20"/>
        <v/>
      </c>
      <c r="T79" s="25" t="str">
        <f t="shared" si="21"/>
        <v/>
      </c>
      <c r="U79" s="25" t="str">
        <f t="shared" si="22"/>
        <v/>
      </c>
    </row>
    <row r="80" spans="2:21" ht="16.5" x14ac:dyDescent="0.3">
      <c r="B80" s="26"/>
      <c r="C80" s="22" t="str">
        <f>IF(B80="","",VLOOKUP(B80,LISTAS!$F$5:$G$1006,2,0))</f>
        <v/>
      </c>
      <c r="D80" s="35"/>
      <c r="E80" s="35"/>
      <c r="F80" s="35" t="str">
        <f t="shared" si="12"/>
        <v/>
      </c>
      <c r="G80" s="5"/>
      <c r="H80" s="48" t="str">
        <f t="shared" si="15"/>
        <v/>
      </c>
      <c r="I80" s="63" t="str">
        <f t="shared" si="16"/>
        <v/>
      </c>
      <c r="J80" s="63" t="str">
        <f t="shared" si="16"/>
        <v/>
      </c>
      <c r="K80" s="48" t="str">
        <f t="shared" si="13"/>
        <v/>
      </c>
      <c r="L80" s="69" t="str">
        <f t="shared" si="14"/>
        <v/>
      </c>
      <c r="M80" s="67" t="str">
        <f t="shared" si="17"/>
        <v/>
      </c>
      <c r="N80" s="49">
        <v>72</v>
      </c>
      <c r="O80" s="28"/>
      <c r="P80" s="47" t="str">
        <f t="shared" si="18"/>
        <v/>
      </c>
      <c r="Q80" s="24" t="str">
        <f t="shared" si="19"/>
        <v/>
      </c>
      <c r="R80" s="24" t="str">
        <f>IF($L80="","",VLOOKUP(Q80,LISTAS!$F$5:$G$1006,2,0))</f>
        <v/>
      </c>
      <c r="S80" s="36" t="str">
        <f t="shared" si="20"/>
        <v/>
      </c>
      <c r="T80" s="25" t="str">
        <f t="shared" si="21"/>
        <v/>
      </c>
      <c r="U80" s="25" t="str">
        <f t="shared" si="22"/>
        <v/>
      </c>
    </row>
    <row r="81" spans="2:21" ht="16.5" x14ac:dyDescent="0.3">
      <c r="B81" s="26"/>
      <c r="C81" s="22" t="str">
        <f>IF(B81="","",VLOOKUP(B81,LISTAS!$F$5:$G$1006,2,0))</f>
        <v/>
      </c>
      <c r="D81" s="35"/>
      <c r="E81" s="35"/>
      <c r="F81" s="35" t="str">
        <f t="shared" si="12"/>
        <v/>
      </c>
      <c r="G81" s="5"/>
      <c r="H81" s="48" t="str">
        <f t="shared" si="15"/>
        <v/>
      </c>
      <c r="I81" s="63" t="str">
        <f t="shared" si="16"/>
        <v/>
      </c>
      <c r="J81" s="63" t="str">
        <f t="shared" si="16"/>
        <v/>
      </c>
      <c r="K81" s="48" t="str">
        <f t="shared" si="13"/>
        <v/>
      </c>
      <c r="L81" s="69" t="str">
        <f t="shared" si="14"/>
        <v/>
      </c>
      <c r="M81" s="67" t="str">
        <f t="shared" si="17"/>
        <v/>
      </c>
      <c r="N81" s="49">
        <v>73</v>
      </c>
      <c r="O81" s="28"/>
      <c r="P81" s="47" t="str">
        <f t="shared" si="18"/>
        <v/>
      </c>
      <c r="Q81" s="24" t="str">
        <f t="shared" si="19"/>
        <v/>
      </c>
      <c r="R81" s="24" t="str">
        <f>IF($L81="","",VLOOKUP(Q81,LISTAS!$F$5:$G$1006,2,0))</f>
        <v/>
      </c>
      <c r="S81" s="36" t="str">
        <f t="shared" si="20"/>
        <v/>
      </c>
      <c r="T81" s="25" t="str">
        <f t="shared" si="21"/>
        <v/>
      </c>
      <c r="U81" s="25" t="str">
        <f t="shared" si="22"/>
        <v/>
      </c>
    </row>
    <row r="82" spans="2:21" ht="16.5" x14ac:dyDescent="0.3">
      <c r="B82" s="26"/>
      <c r="C82" s="22" t="str">
        <f>IF(B82="","",VLOOKUP(B82,LISTAS!$F$5:$G$1006,2,0))</f>
        <v/>
      </c>
      <c r="D82" s="35"/>
      <c r="E82" s="35"/>
      <c r="F82" s="35" t="str">
        <f t="shared" si="12"/>
        <v/>
      </c>
      <c r="G82" s="5"/>
      <c r="H82" s="48" t="str">
        <f t="shared" si="15"/>
        <v/>
      </c>
      <c r="I82" s="63" t="str">
        <f t="shared" si="16"/>
        <v/>
      </c>
      <c r="J82" s="63" t="str">
        <f t="shared" si="16"/>
        <v/>
      </c>
      <c r="K82" s="48" t="str">
        <f t="shared" si="13"/>
        <v/>
      </c>
      <c r="L82" s="69" t="str">
        <f t="shared" si="14"/>
        <v/>
      </c>
      <c r="M82" s="67" t="str">
        <f t="shared" si="17"/>
        <v/>
      </c>
      <c r="N82" s="49">
        <v>74</v>
      </c>
      <c r="O82" s="28"/>
      <c r="P82" s="47" t="str">
        <f t="shared" si="18"/>
        <v/>
      </c>
      <c r="Q82" s="24" t="str">
        <f t="shared" si="19"/>
        <v/>
      </c>
      <c r="R82" s="24" t="str">
        <f>IF($L82="","",VLOOKUP(Q82,LISTAS!$F$5:$G$1006,2,0))</f>
        <v/>
      </c>
      <c r="S82" s="36" t="str">
        <f t="shared" si="20"/>
        <v/>
      </c>
      <c r="T82" s="25" t="str">
        <f t="shared" si="21"/>
        <v/>
      </c>
      <c r="U82" s="25" t="str">
        <f t="shared" si="22"/>
        <v/>
      </c>
    </row>
    <row r="83" spans="2:21" ht="16.5" x14ac:dyDescent="0.3">
      <c r="B83" s="26"/>
      <c r="C83" s="22" t="str">
        <f>IF(B83="","",VLOOKUP(B83,LISTAS!$F$5:$G$1006,2,0))</f>
        <v/>
      </c>
      <c r="D83" s="35"/>
      <c r="E83" s="35"/>
      <c r="F83" s="35" t="str">
        <f t="shared" si="12"/>
        <v/>
      </c>
      <c r="G83" s="5"/>
      <c r="H83" s="48" t="str">
        <f t="shared" si="15"/>
        <v/>
      </c>
      <c r="I83" s="63" t="str">
        <f t="shared" si="16"/>
        <v/>
      </c>
      <c r="J83" s="63" t="str">
        <f t="shared" si="16"/>
        <v/>
      </c>
      <c r="K83" s="48" t="str">
        <f t="shared" si="13"/>
        <v/>
      </c>
      <c r="L83" s="69" t="str">
        <f t="shared" si="14"/>
        <v/>
      </c>
      <c r="M83" s="67" t="str">
        <f t="shared" si="17"/>
        <v/>
      </c>
      <c r="N83" s="49">
        <v>75</v>
      </c>
      <c r="O83" s="28"/>
      <c r="P83" s="47" t="str">
        <f t="shared" si="18"/>
        <v/>
      </c>
      <c r="Q83" s="24" t="str">
        <f t="shared" si="19"/>
        <v/>
      </c>
      <c r="R83" s="24" t="str">
        <f>IF($L83="","",VLOOKUP(Q83,LISTAS!$F$5:$G$1006,2,0))</f>
        <v/>
      </c>
      <c r="S83" s="36" t="str">
        <f t="shared" si="20"/>
        <v/>
      </c>
      <c r="T83" s="25" t="str">
        <f t="shared" si="21"/>
        <v/>
      </c>
      <c r="U83" s="25" t="str">
        <f t="shared" si="22"/>
        <v/>
      </c>
    </row>
    <row r="84" spans="2:21" ht="16.5" x14ac:dyDescent="0.3">
      <c r="B84" s="26"/>
      <c r="C84" s="22" t="str">
        <f>IF(B84="","",VLOOKUP(B84,LISTAS!$F$5:$G$1006,2,0))</f>
        <v/>
      </c>
      <c r="D84" s="35"/>
      <c r="E84" s="35"/>
      <c r="F84" s="35" t="str">
        <f t="shared" si="12"/>
        <v/>
      </c>
      <c r="G84" s="5"/>
      <c r="H84" s="48" t="str">
        <f t="shared" si="15"/>
        <v/>
      </c>
      <c r="I84" s="63" t="str">
        <f t="shared" si="16"/>
        <v/>
      </c>
      <c r="J84" s="63" t="str">
        <f t="shared" si="16"/>
        <v/>
      </c>
      <c r="K84" s="48" t="str">
        <f t="shared" si="13"/>
        <v/>
      </c>
      <c r="L84" s="69" t="str">
        <f t="shared" si="14"/>
        <v/>
      </c>
      <c r="M84" s="67" t="str">
        <f t="shared" si="17"/>
        <v/>
      </c>
      <c r="N84" s="49">
        <v>76</v>
      </c>
      <c r="O84" s="28"/>
      <c r="P84" s="47" t="str">
        <f t="shared" si="18"/>
        <v/>
      </c>
      <c r="Q84" s="24" t="str">
        <f t="shared" si="19"/>
        <v/>
      </c>
      <c r="R84" s="24" t="str">
        <f>IF($L84="","",VLOOKUP(Q84,LISTAS!$F$5:$G$1006,2,0))</f>
        <v/>
      </c>
      <c r="S84" s="36" t="str">
        <f t="shared" si="20"/>
        <v/>
      </c>
      <c r="T84" s="25" t="str">
        <f t="shared" si="21"/>
        <v/>
      </c>
      <c r="U84" s="25" t="str">
        <f t="shared" si="22"/>
        <v/>
      </c>
    </row>
    <row r="85" spans="2:21" ht="16.5" x14ac:dyDescent="0.3">
      <c r="B85" s="26"/>
      <c r="C85" s="22" t="str">
        <f>IF(B85="","",VLOOKUP(B85,LISTAS!$F$5:$G$1006,2,0))</f>
        <v/>
      </c>
      <c r="D85" s="35"/>
      <c r="E85" s="35"/>
      <c r="F85" s="35" t="str">
        <f t="shared" si="12"/>
        <v/>
      </c>
      <c r="G85" s="5"/>
      <c r="H85" s="48" t="str">
        <f t="shared" si="15"/>
        <v/>
      </c>
      <c r="I85" s="63" t="str">
        <f t="shared" si="16"/>
        <v/>
      </c>
      <c r="J85" s="63" t="str">
        <f t="shared" si="16"/>
        <v/>
      </c>
      <c r="K85" s="48" t="str">
        <f t="shared" si="13"/>
        <v/>
      </c>
      <c r="L85" s="69" t="str">
        <f t="shared" si="14"/>
        <v/>
      </c>
      <c r="M85" s="67" t="str">
        <f t="shared" si="17"/>
        <v/>
      </c>
      <c r="N85" s="49">
        <v>77</v>
      </c>
      <c r="O85" s="28"/>
      <c r="P85" s="47" t="str">
        <f t="shared" si="18"/>
        <v/>
      </c>
      <c r="Q85" s="24" t="str">
        <f t="shared" si="19"/>
        <v/>
      </c>
      <c r="R85" s="24" t="str">
        <f>IF($L85="","",VLOOKUP(Q85,LISTAS!$F$5:$G$1006,2,0))</f>
        <v/>
      </c>
      <c r="S85" s="36" t="str">
        <f t="shared" si="20"/>
        <v/>
      </c>
      <c r="T85" s="25" t="str">
        <f t="shared" si="21"/>
        <v/>
      </c>
      <c r="U85" s="25" t="str">
        <f t="shared" si="22"/>
        <v/>
      </c>
    </row>
    <row r="86" spans="2:21" ht="16.5" x14ac:dyDescent="0.3">
      <c r="B86" s="26"/>
      <c r="C86" s="22" t="str">
        <f>IF(B86="","",VLOOKUP(B86,LISTAS!$F$5:$G$1006,2,0))</f>
        <v/>
      </c>
      <c r="D86" s="35"/>
      <c r="E86" s="35"/>
      <c r="F86" s="35" t="str">
        <f t="shared" si="12"/>
        <v/>
      </c>
      <c r="G86" s="5"/>
      <c r="H86" s="48" t="str">
        <f t="shared" si="15"/>
        <v/>
      </c>
      <c r="I86" s="63" t="str">
        <f t="shared" si="16"/>
        <v/>
      </c>
      <c r="J86" s="63" t="str">
        <f t="shared" si="16"/>
        <v/>
      </c>
      <c r="K86" s="48" t="str">
        <f t="shared" si="13"/>
        <v/>
      </c>
      <c r="L86" s="69" t="str">
        <f t="shared" si="14"/>
        <v/>
      </c>
      <c r="M86" s="67" t="str">
        <f t="shared" si="17"/>
        <v/>
      </c>
      <c r="N86" s="49">
        <v>78</v>
      </c>
      <c r="O86" s="28"/>
      <c r="P86" s="47" t="str">
        <f t="shared" si="18"/>
        <v/>
      </c>
      <c r="Q86" s="24" t="str">
        <f t="shared" si="19"/>
        <v/>
      </c>
      <c r="R86" s="24" t="str">
        <f>IF($L86="","",VLOOKUP(Q86,LISTAS!$F$5:$G$1006,2,0))</f>
        <v/>
      </c>
      <c r="S86" s="36" t="str">
        <f t="shared" si="20"/>
        <v/>
      </c>
      <c r="T86" s="25" t="str">
        <f t="shared" si="21"/>
        <v/>
      </c>
      <c r="U86" s="25" t="str">
        <f t="shared" si="22"/>
        <v/>
      </c>
    </row>
    <row r="87" spans="2:21" ht="16.5" x14ac:dyDescent="0.3">
      <c r="B87" s="26"/>
      <c r="C87" s="22" t="str">
        <f>IF(B87="","",VLOOKUP(B87,LISTAS!$F$5:$G$1006,2,0))</f>
        <v/>
      </c>
      <c r="D87" s="35"/>
      <c r="E87" s="35"/>
      <c r="F87" s="35" t="str">
        <f t="shared" si="12"/>
        <v/>
      </c>
      <c r="G87" s="5"/>
      <c r="H87" s="48" t="str">
        <f t="shared" si="15"/>
        <v/>
      </c>
      <c r="I87" s="63" t="str">
        <f t="shared" si="16"/>
        <v/>
      </c>
      <c r="J87" s="63" t="str">
        <f t="shared" si="16"/>
        <v/>
      </c>
      <c r="K87" s="48" t="str">
        <f t="shared" si="13"/>
        <v/>
      </c>
      <c r="L87" s="69" t="str">
        <f t="shared" si="14"/>
        <v/>
      </c>
      <c r="M87" s="67" t="str">
        <f t="shared" si="17"/>
        <v/>
      </c>
      <c r="N87" s="49">
        <v>79</v>
      </c>
      <c r="O87" s="28"/>
      <c r="P87" s="47" t="str">
        <f t="shared" si="18"/>
        <v/>
      </c>
      <c r="Q87" s="24" t="str">
        <f t="shared" si="19"/>
        <v/>
      </c>
      <c r="R87" s="24" t="str">
        <f>IF($L87="","",VLOOKUP(Q87,LISTAS!$F$5:$G$1006,2,0))</f>
        <v/>
      </c>
      <c r="S87" s="36" t="str">
        <f t="shared" si="20"/>
        <v/>
      </c>
      <c r="T87" s="25" t="str">
        <f t="shared" si="21"/>
        <v/>
      </c>
      <c r="U87" s="25" t="str">
        <f t="shared" si="22"/>
        <v/>
      </c>
    </row>
    <row r="88" spans="2:21" ht="16.5" x14ac:dyDescent="0.3">
      <c r="B88" s="26"/>
      <c r="C88" s="22" t="str">
        <f>IF(B88="","",VLOOKUP(B88,LISTAS!$F$5:$G$1006,2,0))</f>
        <v/>
      </c>
      <c r="D88" s="35"/>
      <c r="E88" s="35"/>
      <c r="F88" s="35" t="str">
        <f t="shared" si="12"/>
        <v/>
      </c>
      <c r="G88" s="5"/>
      <c r="H88" s="48" t="str">
        <f t="shared" si="15"/>
        <v/>
      </c>
      <c r="I88" s="63" t="str">
        <f t="shared" si="16"/>
        <v/>
      </c>
      <c r="J88" s="63" t="str">
        <f t="shared" si="16"/>
        <v/>
      </c>
      <c r="K88" s="48" t="str">
        <f t="shared" si="13"/>
        <v/>
      </c>
      <c r="L88" s="69" t="str">
        <f t="shared" si="14"/>
        <v/>
      </c>
      <c r="M88" s="67" t="str">
        <f t="shared" si="17"/>
        <v/>
      </c>
      <c r="N88" s="49">
        <v>80</v>
      </c>
      <c r="O88" s="28"/>
      <c r="P88" s="47" t="str">
        <f t="shared" si="18"/>
        <v/>
      </c>
      <c r="Q88" s="24" t="str">
        <f t="shared" si="19"/>
        <v/>
      </c>
      <c r="R88" s="24" t="str">
        <f>IF($L88="","",VLOOKUP(Q88,LISTAS!$F$5:$G$1006,2,0))</f>
        <v/>
      </c>
      <c r="S88" s="36" t="str">
        <f t="shared" si="20"/>
        <v/>
      </c>
      <c r="T88" s="25" t="str">
        <f t="shared" si="21"/>
        <v/>
      </c>
      <c r="U88" s="25" t="str">
        <f t="shared" si="22"/>
        <v/>
      </c>
    </row>
    <row r="89" spans="2:21" ht="16.5" x14ac:dyDescent="0.3">
      <c r="B89" s="26"/>
      <c r="C89" s="22" t="str">
        <f>IF(B89="","",VLOOKUP(B89,LISTAS!$F$5:$G$1006,2,0))</f>
        <v/>
      </c>
      <c r="D89" s="35"/>
      <c r="E89" s="35"/>
      <c r="F89" s="35" t="str">
        <f t="shared" si="12"/>
        <v/>
      </c>
      <c r="G89" s="5"/>
      <c r="H89" s="48" t="str">
        <f t="shared" si="15"/>
        <v/>
      </c>
      <c r="I89" s="63" t="str">
        <f t="shared" si="16"/>
        <v/>
      </c>
      <c r="J89" s="63" t="str">
        <f t="shared" si="16"/>
        <v/>
      </c>
      <c r="K89" s="48" t="str">
        <f t="shared" si="13"/>
        <v/>
      </c>
      <c r="L89" s="69" t="str">
        <f t="shared" si="14"/>
        <v/>
      </c>
      <c r="M89" s="67" t="str">
        <f t="shared" si="17"/>
        <v/>
      </c>
      <c r="N89" s="49">
        <v>81</v>
      </c>
      <c r="O89" s="28"/>
      <c r="P89" s="47" t="str">
        <f t="shared" si="18"/>
        <v/>
      </c>
      <c r="Q89" s="24" t="str">
        <f t="shared" si="19"/>
        <v/>
      </c>
      <c r="R89" s="24" t="str">
        <f>IF($L89="","",VLOOKUP(Q89,LISTAS!$F$5:$G$1006,2,0))</f>
        <v/>
      </c>
      <c r="S89" s="36" t="str">
        <f t="shared" si="20"/>
        <v/>
      </c>
      <c r="T89" s="25" t="str">
        <f t="shared" si="21"/>
        <v/>
      </c>
      <c r="U89" s="25" t="str">
        <f t="shared" si="22"/>
        <v/>
      </c>
    </row>
    <row r="90" spans="2:21" ht="16.5" x14ac:dyDescent="0.3">
      <c r="B90" s="26"/>
      <c r="C90" s="22" t="str">
        <f>IF(B90="","",VLOOKUP(B90,LISTAS!$F$5:$G$1006,2,0))</f>
        <v/>
      </c>
      <c r="D90" s="35"/>
      <c r="E90" s="35"/>
      <c r="F90" s="35" t="str">
        <f t="shared" si="12"/>
        <v/>
      </c>
      <c r="G90" s="5"/>
      <c r="H90" s="48" t="str">
        <f t="shared" si="15"/>
        <v/>
      </c>
      <c r="I90" s="63" t="str">
        <f t="shared" si="16"/>
        <v/>
      </c>
      <c r="J90" s="63" t="str">
        <f t="shared" si="16"/>
        <v/>
      </c>
      <c r="K90" s="48" t="str">
        <f t="shared" si="13"/>
        <v/>
      </c>
      <c r="L90" s="69" t="str">
        <f t="shared" si="14"/>
        <v/>
      </c>
      <c r="M90" s="67" t="str">
        <f t="shared" si="17"/>
        <v/>
      </c>
      <c r="N90" s="49">
        <v>82</v>
      </c>
      <c r="O90" s="28"/>
      <c r="P90" s="47" t="str">
        <f t="shared" si="18"/>
        <v/>
      </c>
      <c r="Q90" s="24" t="str">
        <f t="shared" si="19"/>
        <v/>
      </c>
      <c r="R90" s="24" t="str">
        <f>IF($L90="","",VLOOKUP(Q90,LISTAS!$F$5:$G$1006,2,0))</f>
        <v/>
      </c>
      <c r="S90" s="36" t="str">
        <f t="shared" si="20"/>
        <v/>
      </c>
      <c r="T90" s="25" t="str">
        <f t="shared" si="21"/>
        <v/>
      </c>
      <c r="U90" s="25" t="str">
        <f t="shared" si="22"/>
        <v/>
      </c>
    </row>
    <row r="91" spans="2:21" ht="16.5" x14ac:dyDescent="0.3">
      <c r="B91" s="26"/>
      <c r="C91" s="22" t="str">
        <f>IF(B91="","",VLOOKUP(B91,LISTAS!$F$5:$G$1006,2,0))</f>
        <v/>
      </c>
      <c r="D91" s="35"/>
      <c r="E91" s="35"/>
      <c r="F91" s="35" t="str">
        <f t="shared" si="12"/>
        <v/>
      </c>
      <c r="G91" s="5"/>
      <c r="H91" s="48" t="str">
        <f t="shared" si="15"/>
        <v/>
      </c>
      <c r="I91" s="63" t="str">
        <f t="shared" si="16"/>
        <v/>
      </c>
      <c r="J91" s="63" t="str">
        <f t="shared" si="16"/>
        <v/>
      </c>
      <c r="K91" s="48" t="str">
        <f t="shared" si="13"/>
        <v/>
      </c>
      <c r="L91" s="69" t="str">
        <f t="shared" si="14"/>
        <v/>
      </c>
      <c r="M91" s="67" t="str">
        <f t="shared" si="17"/>
        <v/>
      </c>
      <c r="N91" s="49">
        <v>83</v>
      </c>
      <c r="O91" s="28"/>
      <c r="P91" s="47" t="str">
        <f t="shared" si="18"/>
        <v/>
      </c>
      <c r="Q91" s="24" t="str">
        <f t="shared" si="19"/>
        <v/>
      </c>
      <c r="R91" s="24" t="str">
        <f>IF($L91="","",VLOOKUP(Q91,LISTAS!$F$5:$G$1006,2,0))</f>
        <v/>
      </c>
      <c r="S91" s="36" t="str">
        <f t="shared" si="20"/>
        <v/>
      </c>
      <c r="T91" s="25" t="str">
        <f t="shared" si="21"/>
        <v/>
      </c>
      <c r="U91" s="25" t="str">
        <f t="shared" si="22"/>
        <v/>
      </c>
    </row>
    <row r="92" spans="2:21" ht="16.5" x14ac:dyDescent="0.3">
      <c r="B92" s="26"/>
      <c r="C92" s="22" t="str">
        <f>IF(B92="","",VLOOKUP(B92,LISTAS!$F$5:$G$1006,2,0))</f>
        <v/>
      </c>
      <c r="D92" s="35"/>
      <c r="E92" s="35"/>
      <c r="F92" s="35" t="str">
        <f t="shared" si="12"/>
        <v/>
      </c>
      <c r="G92" s="5"/>
      <c r="H92" s="48" t="str">
        <f t="shared" si="15"/>
        <v/>
      </c>
      <c r="I92" s="63" t="str">
        <f t="shared" si="16"/>
        <v/>
      </c>
      <c r="J92" s="63" t="str">
        <f t="shared" si="16"/>
        <v/>
      </c>
      <c r="K92" s="48" t="str">
        <f t="shared" si="13"/>
        <v/>
      </c>
      <c r="L92" s="69" t="str">
        <f t="shared" si="14"/>
        <v/>
      </c>
      <c r="M92" s="67" t="str">
        <f t="shared" si="17"/>
        <v/>
      </c>
      <c r="N92" s="49">
        <v>84</v>
      </c>
      <c r="O92" s="28"/>
      <c r="P92" s="47" t="str">
        <f t="shared" si="18"/>
        <v/>
      </c>
      <c r="Q92" s="24" t="str">
        <f t="shared" si="19"/>
        <v/>
      </c>
      <c r="R92" s="24" t="str">
        <f>IF($L92="","",VLOOKUP(Q92,LISTAS!$F$5:$G$1006,2,0))</f>
        <v/>
      </c>
      <c r="S92" s="36" t="str">
        <f t="shared" si="20"/>
        <v/>
      </c>
      <c r="T92" s="25" t="str">
        <f t="shared" si="21"/>
        <v/>
      </c>
      <c r="U92" s="25" t="str">
        <f t="shared" si="22"/>
        <v/>
      </c>
    </row>
    <row r="93" spans="2:21" ht="16.5" x14ac:dyDescent="0.3">
      <c r="B93" s="26"/>
      <c r="C93" s="22" t="str">
        <f>IF(B93="","",VLOOKUP(B93,LISTAS!$F$5:$G$1006,2,0))</f>
        <v/>
      </c>
      <c r="D93" s="35"/>
      <c r="E93" s="35"/>
      <c r="F93" s="35" t="str">
        <f t="shared" si="12"/>
        <v/>
      </c>
      <c r="G93" s="5"/>
      <c r="H93" s="48" t="str">
        <f t="shared" si="15"/>
        <v/>
      </c>
      <c r="I93" s="63" t="str">
        <f t="shared" si="16"/>
        <v/>
      </c>
      <c r="J93" s="63" t="str">
        <f t="shared" si="16"/>
        <v/>
      </c>
      <c r="K93" s="48" t="str">
        <f t="shared" si="13"/>
        <v/>
      </c>
      <c r="L93" s="69" t="str">
        <f t="shared" si="14"/>
        <v/>
      </c>
      <c r="M93" s="67" t="str">
        <f t="shared" si="17"/>
        <v/>
      </c>
      <c r="N93" s="49">
        <v>85</v>
      </c>
      <c r="O93" s="28"/>
      <c r="P93" s="47" t="str">
        <f t="shared" si="18"/>
        <v/>
      </c>
      <c r="Q93" s="24" t="str">
        <f t="shared" si="19"/>
        <v/>
      </c>
      <c r="R93" s="24" t="str">
        <f>IF($L93="","",VLOOKUP(Q93,LISTAS!$F$5:$G$1006,2,0))</f>
        <v/>
      </c>
      <c r="S93" s="36" t="str">
        <f t="shared" si="20"/>
        <v/>
      </c>
      <c r="T93" s="25" t="str">
        <f t="shared" si="21"/>
        <v/>
      </c>
      <c r="U93" s="25" t="str">
        <f t="shared" si="22"/>
        <v/>
      </c>
    </row>
    <row r="94" spans="2:21" ht="16.5" x14ac:dyDescent="0.3">
      <c r="B94" s="26"/>
      <c r="C94" s="22" t="str">
        <f>IF(B94="","",VLOOKUP(B94,LISTAS!$F$5:$G$1006,2,0))</f>
        <v/>
      </c>
      <c r="D94" s="35"/>
      <c r="E94" s="35"/>
      <c r="F94" s="35" t="str">
        <f t="shared" si="12"/>
        <v/>
      </c>
      <c r="G94" s="5"/>
      <c r="H94" s="48" t="str">
        <f t="shared" si="15"/>
        <v/>
      </c>
      <c r="I94" s="63" t="str">
        <f t="shared" si="16"/>
        <v/>
      </c>
      <c r="J94" s="63" t="str">
        <f t="shared" si="16"/>
        <v/>
      </c>
      <c r="K94" s="48" t="str">
        <f t="shared" si="13"/>
        <v/>
      </c>
      <c r="L94" s="69" t="str">
        <f t="shared" si="14"/>
        <v/>
      </c>
      <c r="M94" s="67" t="str">
        <f t="shared" si="17"/>
        <v/>
      </c>
      <c r="N94" s="49">
        <v>86</v>
      </c>
      <c r="O94" s="28"/>
      <c r="P94" s="47" t="str">
        <f t="shared" si="18"/>
        <v/>
      </c>
      <c r="Q94" s="24" t="str">
        <f t="shared" si="19"/>
        <v/>
      </c>
      <c r="R94" s="24" t="str">
        <f>IF($L94="","",VLOOKUP(Q94,LISTAS!$F$5:$G$1006,2,0))</f>
        <v/>
      </c>
      <c r="S94" s="36" t="str">
        <f t="shared" si="20"/>
        <v/>
      </c>
      <c r="T94" s="25" t="str">
        <f t="shared" si="21"/>
        <v/>
      </c>
      <c r="U94" s="25" t="str">
        <f t="shared" si="22"/>
        <v/>
      </c>
    </row>
    <row r="95" spans="2:21" ht="16.5" x14ac:dyDescent="0.3">
      <c r="B95" s="26"/>
      <c r="C95" s="22" t="str">
        <f>IF(B95="","",VLOOKUP(B95,LISTAS!$F$5:$G$1006,2,0))</f>
        <v/>
      </c>
      <c r="D95" s="35"/>
      <c r="E95" s="35"/>
      <c r="F95" s="35" t="str">
        <f t="shared" si="12"/>
        <v/>
      </c>
      <c r="G95" s="5"/>
      <c r="H95" s="48" t="str">
        <f t="shared" si="15"/>
        <v/>
      </c>
      <c r="I95" s="63" t="str">
        <f t="shared" si="16"/>
        <v/>
      </c>
      <c r="J95" s="63" t="str">
        <f t="shared" si="16"/>
        <v/>
      </c>
      <c r="K95" s="48" t="str">
        <f t="shared" si="13"/>
        <v/>
      </c>
      <c r="L95" s="69" t="str">
        <f t="shared" si="14"/>
        <v/>
      </c>
      <c r="M95" s="67" t="str">
        <f t="shared" si="17"/>
        <v/>
      </c>
      <c r="N95" s="49">
        <v>87</v>
      </c>
      <c r="O95" s="28"/>
      <c r="P95" s="47" t="str">
        <f t="shared" si="18"/>
        <v/>
      </c>
      <c r="Q95" s="24" t="str">
        <f t="shared" si="19"/>
        <v/>
      </c>
      <c r="R95" s="24" t="str">
        <f>IF($L95="","",VLOOKUP(Q95,LISTAS!$F$5:$G$1006,2,0))</f>
        <v/>
      </c>
      <c r="S95" s="36" t="str">
        <f t="shared" si="20"/>
        <v/>
      </c>
      <c r="T95" s="25" t="str">
        <f t="shared" si="21"/>
        <v/>
      </c>
      <c r="U95" s="25" t="str">
        <f t="shared" si="22"/>
        <v/>
      </c>
    </row>
    <row r="96" spans="2:21" ht="16.5" x14ac:dyDescent="0.3">
      <c r="B96" s="26"/>
      <c r="C96" s="22" t="str">
        <f>IF(B96="","",VLOOKUP(B96,LISTAS!$F$5:$G$1006,2,0))</f>
        <v/>
      </c>
      <c r="D96" s="35"/>
      <c r="E96" s="35"/>
      <c r="F96" s="35" t="str">
        <f t="shared" si="12"/>
        <v/>
      </c>
      <c r="G96" s="5"/>
      <c r="H96" s="48" t="str">
        <f t="shared" si="15"/>
        <v/>
      </c>
      <c r="I96" s="63" t="str">
        <f t="shared" si="16"/>
        <v/>
      </c>
      <c r="J96" s="63" t="str">
        <f t="shared" si="16"/>
        <v/>
      </c>
      <c r="K96" s="48" t="str">
        <f t="shared" si="13"/>
        <v/>
      </c>
      <c r="L96" s="69" t="str">
        <f t="shared" si="14"/>
        <v/>
      </c>
      <c r="M96" s="67" t="str">
        <f t="shared" si="17"/>
        <v/>
      </c>
      <c r="N96" s="49">
        <v>88</v>
      </c>
      <c r="O96" s="28"/>
      <c r="P96" s="47" t="str">
        <f t="shared" si="18"/>
        <v/>
      </c>
      <c r="Q96" s="24" t="str">
        <f t="shared" si="19"/>
        <v/>
      </c>
      <c r="R96" s="24" t="str">
        <f>IF($L96="","",VLOOKUP(Q96,LISTAS!$F$5:$G$1006,2,0))</f>
        <v/>
      </c>
      <c r="S96" s="36" t="str">
        <f t="shared" si="20"/>
        <v/>
      </c>
      <c r="T96" s="25" t="str">
        <f t="shared" si="21"/>
        <v/>
      </c>
      <c r="U96" s="25" t="str">
        <f t="shared" si="22"/>
        <v/>
      </c>
    </row>
    <row r="97" spans="1:21" ht="16.5" x14ac:dyDescent="0.3">
      <c r="B97" s="26"/>
      <c r="C97" s="22" t="str">
        <f>IF(B97="","",VLOOKUP(B97,LISTAS!$F$5:$G$1006,2,0))</f>
        <v/>
      </c>
      <c r="D97" s="35"/>
      <c r="E97" s="35"/>
      <c r="F97" s="35" t="str">
        <f t="shared" si="12"/>
        <v/>
      </c>
      <c r="G97" s="5"/>
      <c r="H97" s="48" t="str">
        <f t="shared" si="15"/>
        <v/>
      </c>
      <c r="I97" s="63" t="str">
        <f t="shared" si="16"/>
        <v/>
      </c>
      <c r="J97" s="63" t="str">
        <f t="shared" si="16"/>
        <v/>
      </c>
      <c r="K97" s="48" t="str">
        <f t="shared" si="13"/>
        <v/>
      </c>
      <c r="L97" s="69" t="str">
        <f t="shared" si="14"/>
        <v/>
      </c>
      <c r="M97" s="67" t="str">
        <f t="shared" si="17"/>
        <v/>
      </c>
      <c r="N97" s="49">
        <v>89</v>
      </c>
      <c r="O97" s="28"/>
      <c r="P97" s="47" t="str">
        <f t="shared" si="18"/>
        <v/>
      </c>
      <c r="Q97" s="24" t="str">
        <f t="shared" si="19"/>
        <v/>
      </c>
      <c r="R97" s="24" t="str">
        <f>IF($L97="","",VLOOKUP(Q97,LISTAS!$F$5:$G$1006,2,0))</f>
        <v/>
      </c>
      <c r="S97" s="36" t="str">
        <f t="shared" si="20"/>
        <v/>
      </c>
      <c r="T97" s="25" t="str">
        <f t="shared" si="21"/>
        <v/>
      </c>
      <c r="U97" s="25" t="str">
        <f t="shared" si="22"/>
        <v/>
      </c>
    </row>
    <row r="98" spans="1:21" ht="16.5" x14ac:dyDescent="0.3">
      <c r="B98" s="26"/>
      <c r="C98" s="22" t="str">
        <f>IF(B98="","",VLOOKUP(B98,LISTAS!$F$5:$G$1006,2,0))</f>
        <v/>
      </c>
      <c r="D98" s="35"/>
      <c r="E98" s="35"/>
      <c r="F98" s="35" t="str">
        <f t="shared" si="12"/>
        <v/>
      </c>
      <c r="G98" s="5"/>
      <c r="H98" s="48" t="str">
        <f t="shared" si="15"/>
        <v/>
      </c>
      <c r="I98" s="63" t="str">
        <f t="shared" si="16"/>
        <v/>
      </c>
      <c r="J98" s="63" t="str">
        <f t="shared" si="16"/>
        <v/>
      </c>
      <c r="K98" s="48" t="str">
        <f t="shared" si="13"/>
        <v/>
      </c>
      <c r="L98" s="69" t="str">
        <f t="shared" si="14"/>
        <v/>
      </c>
      <c r="M98" s="67" t="str">
        <f t="shared" si="17"/>
        <v/>
      </c>
      <c r="N98" s="49">
        <v>90</v>
      </c>
      <c r="O98" s="28"/>
      <c r="P98" s="47" t="str">
        <f t="shared" si="18"/>
        <v/>
      </c>
      <c r="Q98" s="24" t="str">
        <f t="shared" si="19"/>
        <v/>
      </c>
      <c r="R98" s="24" t="str">
        <f>IF($L98="","",VLOOKUP(Q98,LISTAS!$F$5:$G$1006,2,0))</f>
        <v/>
      </c>
      <c r="S98" s="36" t="str">
        <f t="shared" si="20"/>
        <v/>
      </c>
      <c r="T98" s="25" t="str">
        <f t="shared" si="21"/>
        <v/>
      </c>
      <c r="U98" s="25" t="str">
        <f t="shared" si="22"/>
        <v/>
      </c>
    </row>
    <row r="99" spans="1:21" ht="16.5" x14ac:dyDescent="0.3">
      <c r="B99" s="26"/>
      <c r="C99" s="22" t="str">
        <f>IF(B99="","",VLOOKUP(B99,LISTAS!$F$5:$G$1006,2,0))</f>
        <v/>
      </c>
      <c r="D99" s="35"/>
      <c r="E99" s="35"/>
      <c r="F99" s="35" t="str">
        <f t="shared" si="12"/>
        <v/>
      </c>
      <c r="G99" s="5"/>
      <c r="H99" s="48" t="str">
        <f t="shared" si="15"/>
        <v/>
      </c>
      <c r="I99" s="63" t="str">
        <f t="shared" si="16"/>
        <v/>
      </c>
      <c r="J99" s="63" t="str">
        <f t="shared" si="16"/>
        <v/>
      </c>
      <c r="K99" s="48" t="str">
        <f t="shared" si="13"/>
        <v/>
      </c>
      <c r="L99" s="69" t="str">
        <f t="shared" si="14"/>
        <v/>
      </c>
      <c r="M99" s="67" t="str">
        <f t="shared" si="17"/>
        <v/>
      </c>
      <c r="N99" s="49">
        <v>91</v>
      </c>
      <c r="O99" s="28"/>
      <c r="P99" s="47" t="str">
        <f t="shared" si="18"/>
        <v/>
      </c>
      <c r="Q99" s="24" t="str">
        <f t="shared" si="19"/>
        <v/>
      </c>
      <c r="R99" s="24" t="str">
        <f>IF($L99="","",VLOOKUP(Q99,LISTAS!$F$5:$G$1006,2,0))</f>
        <v/>
      </c>
      <c r="S99" s="36" t="str">
        <f t="shared" si="20"/>
        <v/>
      </c>
      <c r="T99" s="25" t="str">
        <f t="shared" si="21"/>
        <v/>
      </c>
      <c r="U99" s="25" t="str">
        <f t="shared" si="22"/>
        <v/>
      </c>
    </row>
    <row r="100" spans="1:21" ht="16.5" x14ac:dyDescent="0.3">
      <c r="B100" s="26"/>
      <c r="C100" s="22" t="str">
        <f>IF(B100="","",VLOOKUP(B100,LISTAS!$F$5:$G$1006,2,0))</f>
        <v/>
      </c>
      <c r="D100" s="35"/>
      <c r="E100" s="35"/>
      <c r="F100" s="35" t="str">
        <f t="shared" si="12"/>
        <v/>
      </c>
      <c r="G100" s="5"/>
      <c r="H100" s="48" t="str">
        <f t="shared" si="15"/>
        <v/>
      </c>
      <c r="I100" s="63" t="str">
        <f t="shared" si="16"/>
        <v/>
      </c>
      <c r="J100" s="63" t="str">
        <f t="shared" si="16"/>
        <v/>
      </c>
      <c r="K100" s="48" t="str">
        <f t="shared" si="13"/>
        <v/>
      </c>
      <c r="L100" s="69" t="str">
        <f t="shared" si="14"/>
        <v/>
      </c>
      <c r="M100" s="67" t="str">
        <f t="shared" si="17"/>
        <v/>
      </c>
      <c r="N100" s="49">
        <v>92</v>
      </c>
      <c r="O100" s="28"/>
      <c r="P100" s="47" t="str">
        <f t="shared" si="18"/>
        <v/>
      </c>
      <c r="Q100" s="24" t="str">
        <f t="shared" si="19"/>
        <v/>
      </c>
      <c r="R100" s="24" t="str">
        <f>IF($L100="","",VLOOKUP(Q100,LISTAS!$F$5:$G$1006,2,0))</f>
        <v/>
      </c>
      <c r="S100" s="36" t="str">
        <f t="shared" si="20"/>
        <v/>
      </c>
      <c r="T100" s="25" t="str">
        <f t="shared" si="21"/>
        <v/>
      </c>
      <c r="U100" s="25" t="str">
        <f t="shared" si="22"/>
        <v/>
      </c>
    </row>
    <row r="101" spans="1:21" ht="16.5" x14ac:dyDescent="0.3">
      <c r="B101" s="26"/>
      <c r="C101" s="22" t="str">
        <f>IF(B101="","",VLOOKUP(B101,LISTAS!$F$5:$G$1006,2,0))</f>
        <v/>
      </c>
      <c r="D101" s="35"/>
      <c r="E101" s="35"/>
      <c r="F101" s="35" t="str">
        <f t="shared" si="12"/>
        <v/>
      </c>
      <c r="G101" s="5"/>
      <c r="H101" s="48" t="str">
        <f t="shared" si="15"/>
        <v/>
      </c>
      <c r="I101" s="63" t="str">
        <f t="shared" si="16"/>
        <v/>
      </c>
      <c r="J101" s="63" t="str">
        <f t="shared" si="16"/>
        <v/>
      </c>
      <c r="K101" s="48" t="str">
        <f t="shared" si="13"/>
        <v/>
      </c>
      <c r="L101" s="69" t="str">
        <f t="shared" si="14"/>
        <v/>
      </c>
      <c r="M101" s="67" t="str">
        <f t="shared" si="17"/>
        <v/>
      </c>
      <c r="N101" s="49">
        <v>93</v>
      </c>
      <c r="O101" s="28"/>
      <c r="P101" s="47" t="str">
        <f t="shared" si="18"/>
        <v/>
      </c>
      <c r="Q101" s="24" t="str">
        <f t="shared" si="19"/>
        <v/>
      </c>
      <c r="R101" s="24" t="str">
        <f>IF($L101="","",VLOOKUP(Q101,LISTAS!$F$5:$G$1006,2,0))</f>
        <v/>
      </c>
      <c r="S101" s="36" t="str">
        <f t="shared" si="20"/>
        <v/>
      </c>
      <c r="T101" s="25" t="str">
        <f t="shared" si="21"/>
        <v/>
      </c>
      <c r="U101" s="25" t="str">
        <f t="shared" si="22"/>
        <v/>
      </c>
    </row>
    <row r="102" spans="1:21" ht="16.5" x14ac:dyDescent="0.3">
      <c r="B102" s="26"/>
      <c r="C102" s="22" t="str">
        <f>IF(B102="","",VLOOKUP(B102,LISTAS!$F$5:$G$1006,2,0))</f>
        <v/>
      </c>
      <c r="D102" s="35"/>
      <c r="E102" s="35"/>
      <c r="F102" s="35" t="str">
        <f t="shared" si="12"/>
        <v/>
      </c>
      <c r="G102" s="5"/>
      <c r="H102" s="48" t="str">
        <f t="shared" si="15"/>
        <v/>
      </c>
      <c r="I102" s="63" t="str">
        <f t="shared" si="16"/>
        <v/>
      </c>
      <c r="J102" s="63" t="str">
        <f t="shared" si="16"/>
        <v/>
      </c>
      <c r="K102" s="48" t="str">
        <f t="shared" si="13"/>
        <v/>
      </c>
      <c r="L102" s="69" t="str">
        <f t="shared" si="14"/>
        <v/>
      </c>
      <c r="M102" s="67" t="str">
        <f t="shared" si="17"/>
        <v/>
      </c>
      <c r="N102" s="49">
        <v>94</v>
      </c>
      <c r="O102" s="28"/>
      <c r="P102" s="47" t="str">
        <f t="shared" si="18"/>
        <v/>
      </c>
      <c r="Q102" s="24" t="str">
        <f t="shared" si="19"/>
        <v/>
      </c>
      <c r="R102" s="24" t="str">
        <f>IF($L102="","",VLOOKUP(Q102,LISTAS!$F$5:$G$1006,2,0))</f>
        <v/>
      </c>
      <c r="S102" s="36" t="str">
        <f t="shared" si="20"/>
        <v/>
      </c>
      <c r="T102" s="25" t="str">
        <f t="shared" si="21"/>
        <v/>
      </c>
      <c r="U102" s="25" t="str">
        <f t="shared" si="22"/>
        <v/>
      </c>
    </row>
    <row r="103" spans="1:21" ht="16.5" x14ac:dyDescent="0.3">
      <c r="B103" s="26"/>
      <c r="C103" s="22" t="str">
        <f>IF(B103="","",VLOOKUP(B103,LISTAS!$F$5:$G$1006,2,0))</f>
        <v/>
      </c>
      <c r="D103" s="35"/>
      <c r="E103" s="35"/>
      <c r="F103" s="35" t="str">
        <f t="shared" si="12"/>
        <v/>
      </c>
      <c r="G103" s="5"/>
      <c r="H103" s="48" t="str">
        <f t="shared" si="15"/>
        <v/>
      </c>
      <c r="I103" s="63" t="str">
        <f t="shared" si="16"/>
        <v/>
      </c>
      <c r="J103" s="63" t="str">
        <f t="shared" si="16"/>
        <v/>
      </c>
      <c r="K103" s="48" t="str">
        <f t="shared" si="13"/>
        <v/>
      </c>
      <c r="L103" s="69" t="str">
        <f t="shared" si="14"/>
        <v/>
      </c>
      <c r="M103" s="67" t="str">
        <f t="shared" si="17"/>
        <v/>
      </c>
      <c r="N103" s="49">
        <v>95</v>
      </c>
      <c r="O103" s="28"/>
      <c r="P103" s="47" t="str">
        <f t="shared" si="18"/>
        <v/>
      </c>
      <c r="Q103" s="24" t="str">
        <f t="shared" si="19"/>
        <v/>
      </c>
      <c r="R103" s="24" t="str">
        <f>IF($L103="","",VLOOKUP(Q103,LISTAS!$F$5:$G$1006,2,0))</f>
        <v/>
      </c>
      <c r="S103" s="36" t="str">
        <f t="shared" si="20"/>
        <v/>
      </c>
      <c r="T103" s="25" t="str">
        <f t="shared" si="21"/>
        <v/>
      </c>
      <c r="U103" s="25" t="str">
        <f t="shared" si="22"/>
        <v/>
      </c>
    </row>
    <row r="104" spans="1:21" ht="16.5" x14ac:dyDescent="0.3">
      <c r="B104" s="26"/>
      <c r="C104" s="22" t="str">
        <f>IF(B104="","",VLOOKUP(B104,LISTAS!$F$5:$G$1006,2,0))</f>
        <v/>
      </c>
      <c r="D104" s="35"/>
      <c r="E104" s="35"/>
      <c r="F104" s="35" t="str">
        <f t="shared" si="12"/>
        <v/>
      </c>
      <c r="G104" s="5"/>
      <c r="H104" s="48" t="str">
        <f t="shared" si="15"/>
        <v/>
      </c>
      <c r="I104" s="63" t="str">
        <f t="shared" si="16"/>
        <v/>
      </c>
      <c r="J104" s="63" t="str">
        <f t="shared" si="16"/>
        <v/>
      </c>
      <c r="K104" s="48" t="str">
        <f t="shared" si="13"/>
        <v/>
      </c>
      <c r="L104" s="69" t="str">
        <f t="shared" si="14"/>
        <v/>
      </c>
      <c r="M104" s="67" t="str">
        <f t="shared" si="17"/>
        <v/>
      </c>
      <c r="N104" s="49">
        <v>96</v>
      </c>
      <c r="O104" s="28"/>
      <c r="P104" s="47" t="str">
        <f t="shared" si="18"/>
        <v/>
      </c>
      <c r="Q104" s="24" t="str">
        <f t="shared" si="19"/>
        <v/>
      </c>
      <c r="R104" s="24" t="str">
        <f>IF($L104="","",VLOOKUP(Q104,LISTAS!$F$5:$G$1006,2,0))</f>
        <v/>
      </c>
      <c r="S104" s="36" t="str">
        <f t="shared" si="20"/>
        <v/>
      </c>
      <c r="T104" s="25" t="str">
        <f t="shared" si="21"/>
        <v/>
      </c>
      <c r="U104" s="25" t="str">
        <f t="shared" si="22"/>
        <v/>
      </c>
    </row>
    <row r="105" spans="1:21" ht="16.5" x14ac:dyDescent="0.3">
      <c r="B105" s="26"/>
      <c r="C105" s="22" t="str">
        <f>IF(B105="","",VLOOKUP(B105,LISTAS!$F$5:$G$1006,2,0))</f>
        <v/>
      </c>
      <c r="D105" s="35"/>
      <c r="E105" s="35"/>
      <c r="F105" s="35" t="str">
        <f t="shared" si="12"/>
        <v/>
      </c>
      <c r="G105" s="5"/>
      <c r="H105" s="48" t="str">
        <f t="shared" si="15"/>
        <v/>
      </c>
      <c r="I105" s="63" t="str">
        <f t="shared" si="16"/>
        <v/>
      </c>
      <c r="J105" s="63" t="str">
        <f t="shared" si="16"/>
        <v/>
      </c>
      <c r="K105" s="48" t="str">
        <f t="shared" si="13"/>
        <v/>
      </c>
      <c r="L105" s="69" t="str">
        <f t="shared" si="14"/>
        <v/>
      </c>
      <c r="M105" s="67" t="str">
        <f t="shared" si="17"/>
        <v/>
      </c>
      <c r="N105" s="49">
        <v>97</v>
      </c>
      <c r="O105" s="28"/>
      <c r="P105" s="47" t="str">
        <f t="shared" si="18"/>
        <v/>
      </c>
      <c r="Q105" s="24" t="str">
        <f t="shared" si="19"/>
        <v/>
      </c>
      <c r="R105" s="24" t="str">
        <f>IF($L105="","",VLOOKUP(Q105,LISTAS!$F$5:$G$1006,2,0))</f>
        <v/>
      </c>
      <c r="S105" s="36" t="str">
        <f t="shared" si="20"/>
        <v/>
      </c>
      <c r="T105" s="25" t="str">
        <f t="shared" si="21"/>
        <v/>
      </c>
      <c r="U105" s="25" t="str">
        <f t="shared" si="22"/>
        <v/>
      </c>
    </row>
    <row r="106" spans="1:21" ht="16.5" x14ac:dyDescent="0.3">
      <c r="B106" s="26"/>
      <c r="C106" s="22" t="str">
        <f>IF(B106="","",VLOOKUP(B106,LISTAS!$F$5:$G$1006,2,0))</f>
        <v/>
      </c>
      <c r="D106" s="35"/>
      <c r="E106" s="35"/>
      <c r="F106" s="35" t="str">
        <f t="shared" si="12"/>
        <v/>
      </c>
      <c r="G106" s="5"/>
      <c r="H106" s="48" t="str">
        <f t="shared" si="15"/>
        <v/>
      </c>
      <c r="I106" s="63" t="str">
        <f t="shared" si="16"/>
        <v/>
      </c>
      <c r="J106" s="63" t="str">
        <f t="shared" si="16"/>
        <v/>
      </c>
      <c r="K106" s="48" t="str">
        <f t="shared" si="13"/>
        <v/>
      </c>
      <c r="L106" s="69" t="str">
        <f t="shared" si="14"/>
        <v/>
      </c>
      <c r="M106" s="67" t="str">
        <f t="shared" si="17"/>
        <v/>
      </c>
      <c r="N106" s="49">
        <v>98</v>
      </c>
      <c r="O106" s="28"/>
      <c r="P106" s="47" t="str">
        <f t="shared" si="18"/>
        <v/>
      </c>
      <c r="Q106" s="24" t="str">
        <f t="shared" si="19"/>
        <v/>
      </c>
      <c r="R106" s="24" t="str">
        <f>IF($L106="","",VLOOKUP(Q106,LISTAS!$F$5:$G$1006,2,0))</f>
        <v/>
      </c>
      <c r="S106" s="36" t="str">
        <f t="shared" si="20"/>
        <v/>
      </c>
      <c r="T106" s="25" t="str">
        <f t="shared" si="21"/>
        <v/>
      </c>
      <c r="U106" s="25" t="str">
        <f t="shared" si="22"/>
        <v/>
      </c>
    </row>
    <row r="107" spans="1:21" ht="16.5" x14ac:dyDescent="0.3">
      <c r="B107" s="26"/>
      <c r="C107" s="22" t="str">
        <f>IF(B107="","",VLOOKUP(B107,LISTAS!$F$5:$G$1006,2,0))</f>
        <v/>
      </c>
      <c r="D107" s="35"/>
      <c r="E107" s="35"/>
      <c r="F107" s="35" t="str">
        <f t="shared" si="12"/>
        <v/>
      </c>
      <c r="G107" s="5"/>
      <c r="H107" s="48" t="str">
        <f t="shared" si="15"/>
        <v/>
      </c>
      <c r="I107" s="63" t="str">
        <f t="shared" si="16"/>
        <v/>
      </c>
      <c r="J107" s="63" t="str">
        <f t="shared" si="16"/>
        <v/>
      </c>
      <c r="K107" s="48" t="str">
        <f t="shared" si="13"/>
        <v/>
      </c>
      <c r="L107" s="69" t="str">
        <f t="shared" si="14"/>
        <v/>
      </c>
      <c r="M107" s="67" t="str">
        <f t="shared" si="17"/>
        <v/>
      </c>
      <c r="N107" s="49">
        <v>99</v>
      </c>
      <c r="O107" s="28"/>
      <c r="P107" s="47" t="str">
        <f t="shared" si="18"/>
        <v/>
      </c>
      <c r="Q107" s="24" t="str">
        <f t="shared" si="19"/>
        <v/>
      </c>
      <c r="R107" s="24" t="str">
        <f>IF($L107="","",VLOOKUP(Q107,LISTAS!$F$5:$G$1006,2,0))</f>
        <v/>
      </c>
      <c r="S107" s="36" t="str">
        <f t="shared" si="20"/>
        <v/>
      </c>
      <c r="T107" s="25" t="str">
        <f t="shared" si="21"/>
        <v/>
      </c>
      <c r="U107" s="25" t="str">
        <f t="shared" si="22"/>
        <v/>
      </c>
    </row>
    <row r="108" spans="1:21" ht="16.5" x14ac:dyDescent="0.3">
      <c r="B108" s="26"/>
      <c r="C108" s="22" t="str">
        <f>IF(B108="","",VLOOKUP(B108,LISTAS!$F$5:$G$1006,2,0))</f>
        <v/>
      </c>
      <c r="D108" s="35"/>
      <c r="E108" s="35"/>
      <c r="F108" s="35" t="str">
        <f t="shared" si="12"/>
        <v/>
      </c>
      <c r="G108" s="5"/>
      <c r="H108" s="48" t="str">
        <f t="shared" si="15"/>
        <v/>
      </c>
      <c r="I108" s="63" t="str">
        <f t="shared" si="16"/>
        <v/>
      </c>
      <c r="J108" s="63" t="str">
        <f t="shared" si="16"/>
        <v/>
      </c>
      <c r="K108" s="48" t="str">
        <f t="shared" si="13"/>
        <v/>
      </c>
      <c r="L108" s="69" t="str">
        <f t="shared" si="14"/>
        <v/>
      </c>
      <c r="M108" s="67" t="str">
        <f t="shared" si="17"/>
        <v/>
      </c>
      <c r="N108" s="49">
        <v>100</v>
      </c>
      <c r="O108" s="28"/>
      <c r="P108" s="47" t="str">
        <f t="shared" si="18"/>
        <v/>
      </c>
      <c r="Q108" s="24" t="str">
        <f t="shared" si="19"/>
        <v/>
      </c>
      <c r="R108" s="24" t="str">
        <f>IF($L108="","",VLOOKUP(Q108,LISTAS!$F$5:$G$1006,2,0))</f>
        <v/>
      </c>
      <c r="S108" s="36" t="str">
        <f t="shared" si="20"/>
        <v/>
      </c>
      <c r="T108" s="25" t="str">
        <f t="shared" si="21"/>
        <v/>
      </c>
      <c r="U108" s="25" t="str">
        <f t="shared" si="22"/>
        <v/>
      </c>
    </row>
    <row r="111" spans="1:21" ht="32.25" customHeight="1" x14ac:dyDescent="0.25">
      <c r="A111" s="2"/>
      <c r="B111" s="146" t="s">
        <v>638</v>
      </c>
      <c r="C111" s="147"/>
      <c r="D111" s="147"/>
      <c r="E111" s="147"/>
      <c r="F111" s="147"/>
      <c r="G111" s="147"/>
      <c r="H111" s="147"/>
      <c r="I111" s="147"/>
      <c r="J111" s="147"/>
      <c r="K111" s="147"/>
      <c r="L111" s="147"/>
      <c r="M111" s="147"/>
      <c r="N111" s="147"/>
      <c r="O111" s="147"/>
      <c r="P111" s="147"/>
      <c r="Q111" s="147"/>
      <c r="R111" s="147"/>
      <c r="S111" s="147"/>
      <c r="T111" s="147"/>
      <c r="U111" s="148"/>
    </row>
    <row r="112" spans="1:21" ht="20.25" customHeight="1" x14ac:dyDescent="0.25">
      <c r="A112" s="2"/>
      <c r="B112" s="149" t="s">
        <v>22</v>
      </c>
      <c r="C112" s="150"/>
      <c r="D112" s="150"/>
      <c r="E112" s="150"/>
      <c r="F112" s="151"/>
      <c r="H112" s="11"/>
      <c r="I112" s="61"/>
      <c r="J112" s="61"/>
      <c r="K112" s="12"/>
      <c r="L112" s="13"/>
      <c r="M112" s="65"/>
      <c r="N112" s="12"/>
      <c r="O112" s="14"/>
      <c r="P112" s="152" t="s">
        <v>14</v>
      </c>
      <c r="Q112" s="153"/>
      <c r="R112" s="153"/>
      <c r="S112" s="153"/>
      <c r="T112" s="153"/>
      <c r="U112" s="154"/>
    </row>
    <row r="113" spans="2:21" s="15" customFormat="1" ht="28.5" customHeight="1" x14ac:dyDescent="0.25">
      <c r="B113" s="16" t="s">
        <v>15</v>
      </c>
      <c r="C113" s="16" t="s">
        <v>1</v>
      </c>
      <c r="D113" s="16" t="s">
        <v>26</v>
      </c>
      <c r="E113" s="16" t="s">
        <v>27</v>
      </c>
      <c r="F113" s="16" t="s">
        <v>3</v>
      </c>
      <c r="G113" s="17"/>
      <c r="H113" s="18"/>
      <c r="I113" s="62"/>
      <c r="J113" s="62"/>
      <c r="K113" s="19"/>
      <c r="L113" s="20"/>
      <c r="M113" s="66"/>
      <c r="N113" s="19"/>
      <c r="O113" s="18"/>
      <c r="P113" s="21" t="s">
        <v>4</v>
      </c>
      <c r="Q113" s="29" t="s">
        <v>15</v>
      </c>
      <c r="R113" s="29" t="s">
        <v>1</v>
      </c>
      <c r="S113" s="29" t="s">
        <v>3</v>
      </c>
      <c r="T113" s="21" t="s">
        <v>16</v>
      </c>
      <c r="U113" s="21" t="s">
        <v>17</v>
      </c>
    </row>
    <row r="114" spans="2:21" s="5" customFormat="1" ht="18.75" customHeight="1" x14ac:dyDescent="0.25">
      <c r="B114" s="26" t="s">
        <v>355</v>
      </c>
      <c r="C114" s="22" t="str">
        <f>IF(B114="","",VLOOKUP(B114,LISTAS!$F$5:$G$1006,2,0))</f>
        <v>EXTERNATO RIO BRANCO</v>
      </c>
      <c r="D114" s="35">
        <v>17.8</v>
      </c>
      <c r="E114" s="35">
        <v>15.1</v>
      </c>
      <c r="F114" s="35">
        <f t="shared" ref="F114:F134" si="23">IF(D114="",IF(E114="","",SUM(D114:E114)),SUM(D114:E114))</f>
        <v>32.9</v>
      </c>
      <c r="H114" s="48">
        <f>IF(F114="","",F114+(ROW(F114)/1000))</f>
        <v>33.013999999999996</v>
      </c>
      <c r="I114" s="63" t="str">
        <f>IF($L114="","",IF(B114="","",B114))</f>
        <v>FERNANDA SOLLER SPALATO TORRES</v>
      </c>
      <c r="J114" s="63" t="str">
        <f>IF($L114="","",IF(C114="","",C114))</f>
        <v>EXTERNATO RIO BRANCO</v>
      </c>
      <c r="K114" s="48">
        <f t="shared" ref="K114:K177" si="24">IF($L114="","",F114)</f>
        <v>32.9</v>
      </c>
      <c r="L114" s="69">
        <f t="shared" ref="L114:L177" si="25">H114</f>
        <v>33.013999999999996</v>
      </c>
      <c r="M114" s="67">
        <f t="shared" ref="M114:M145" si="26">IF(L114="","",LARGE($L$114:$L$213,N114))</f>
        <v>33.013999999999996</v>
      </c>
      <c r="N114" s="49">
        <v>1</v>
      </c>
      <c r="O114" s="23"/>
      <c r="P114" s="47">
        <f t="shared" ref="P114:P145" si="27">IF(S114&lt;&gt;"",_xlfn.RANK.EQ(S114,$S$114:$S$213,0),"")</f>
        <v>1</v>
      </c>
      <c r="Q114" s="24" t="str">
        <f t="shared" ref="Q114:Q123" si="28">IF($L114="","",VLOOKUP(M114,$H$114:$K$213,2,0))</f>
        <v>FERNANDA SOLLER SPALATO TORRES</v>
      </c>
      <c r="R114" s="24" t="str">
        <f>IF($L114="","",VLOOKUP(Q114,LISTAS!$F$5:$G$1006,2,0))</f>
        <v>EXTERNATO RIO BRANCO</v>
      </c>
      <c r="S114" s="36">
        <f t="shared" ref="S114:S145" si="29">IF($L114="","",VLOOKUP(M114,$H$114:$K$213,4,0))</f>
        <v>32.9</v>
      </c>
      <c r="T114" s="25">
        <f>IF($P114="","",IF(S114=$U$5,"",IF($P114=1,400,IF($P114=2,340,IF($P114=3,300,IF($P114=4,280,IF($P114=5,270,IF($P114=6,260,IF($P114=7,250,IF($P114=8,240,IF($P114=9,200,IF($P114=10,200,IF($P114=11,200,IF($P114=12,200,IF($P114=13,200,IF($P114=14,200,IF($P114=15,200,IF($P114=16,200,IF($P114&gt;16,"","")))))))))))))))))))</f>
        <v>400</v>
      </c>
      <c r="U114" s="25">
        <f>IF(P114="","",IF($S$5="NÃO","",IF(S114=$U$5,"",IF(P114=1,400,IF(P114=2,340,IF(P114=3,300,IF(P114=4,280,IF(P114=5,270,IF(P114=6,260,IF(P114=7,250,IF(P114=8,240,IF(P114=9,200,IF(P114=10,200,IF(P114=11,200,IF(P114=12,200,IF(P114=13,200,IF(P114=14,200,IF(P114=15,200,IF(P114=16,200,IF(P114&gt;16,"",""))))))))))))))))))))</f>
        <v>400</v>
      </c>
    </row>
    <row r="115" spans="2:21" s="5" customFormat="1" ht="18.75" customHeight="1" x14ac:dyDescent="0.25">
      <c r="B115" s="26" t="s">
        <v>351</v>
      </c>
      <c r="C115" s="22" t="str">
        <f>IF(B115="","",VLOOKUP(B115,LISTAS!$F$5:$G$1006,2,0))</f>
        <v>COLÉGIO ARBOS - UNIDADE SANTO ANDRÉ</v>
      </c>
      <c r="D115" s="35">
        <v>18</v>
      </c>
      <c r="E115" s="35">
        <v>14.8</v>
      </c>
      <c r="F115" s="35">
        <f t="shared" si="23"/>
        <v>32.799999999999997</v>
      </c>
      <c r="H115" s="48">
        <f t="shared" ref="H115:H178" si="30">IF(F115="","",F115+(ROW(F115)/1000))</f>
        <v>32.914999999999999</v>
      </c>
      <c r="I115" s="63" t="str">
        <f t="shared" ref="I115:J178" si="31">IF($L115="","",IF(B115="","",B115))</f>
        <v>YASMIN DOS ANJOS GARCIA</v>
      </c>
      <c r="J115" s="63" t="str">
        <f t="shared" si="31"/>
        <v>COLÉGIO ARBOS - UNIDADE SANTO ANDRÉ</v>
      </c>
      <c r="K115" s="48">
        <f t="shared" si="24"/>
        <v>32.799999999999997</v>
      </c>
      <c r="L115" s="69">
        <f t="shared" si="25"/>
        <v>32.914999999999999</v>
      </c>
      <c r="M115" s="67">
        <f t="shared" si="26"/>
        <v>32.914999999999999</v>
      </c>
      <c r="N115" s="49">
        <v>2</v>
      </c>
      <c r="O115" s="27"/>
      <c r="P115" s="47">
        <f t="shared" si="27"/>
        <v>2</v>
      </c>
      <c r="Q115" s="24" t="str">
        <f t="shared" si="28"/>
        <v>YASMIN DOS ANJOS GARCIA</v>
      </c>
      <c r="R115" s="24" t="str">
        <f>IF($L115="","",VLOOKUP(Q115,LISTAS!$F$5:$G$1006,2,0))</f>
        <v>COLÉGIO ARBOS - UNIDADE SANTO ANDRÉ</v>
      </c>
      <c r="S115" s="36">
        <f t="shared" si="29"/>
        <v>32.799999999999997</v>
      </c>
      <c r="T115" s="25">
        <f t="shared" ref="T115:T178" si="32">IF($P115="","",IF(S115=$U$5,"",IF($P115=1,400,IF($P115=2,340,IF($P115=3,300,IF($P115=4,280,IF($P115=5,270,IF($P115=6,260,IF($P115=7,250,IF($P115=8,240,IF($P115=9,200,IF($P115=10,200,IF($P115=11,200,IF($P115=12,200,IF($P115=13,200,IF($P115=14,200,IF($P115=15,200,IF($P115=16,200,IF($P115&gt;16,"","")))))))))))))))))))</f>
        <v>340</v>
      </c>
      <c r="U115" s="25">
        <f t="shared" ref="U115:U178" si="33">IF(P115="","",IF($S$5="NÃO","",IF(S115=$U$5,"",IF(P115=1,400,IF(P115=2,340,IF(P115=3,300,IF(P115=4,280,IF(P115=5,270,IF(P115=6,260,IF(P115=7,250,IF(P115=8,240,IF(P115=9,200,IF(P115=10,200,IF(P115=11,200,IF(P115=12,200,IF(P115=13,200,IF(P115=14,200,IF(P115=15,200,IF(P115=16,200,IF(P115&gt;16,"",""))))))))))))))))))))</f>
        <v>340</v>
      </c>
    </row>
    <row r="116" spans="2:21" s="5" customFormat="1" ht="18.75" customHeight="1" x14ac:dyDescent="0.3">
      <c r="B116" s="26" t="s">
        <v>740</v>
      </c>
      <c r="C116" s="22" t="str">
        <f>IF(B116="","",VLOOKUP(B116,LISTAS!$F$5:$G$1006,2,0))</f>
        <v>COLÉGIO ARBOS - UNIDADE SANTO ANDRÉ</v>
      </c>
      <c r="D116" s="35">
        <v>17.7</v>
      </c>
      <c r="E116" s="35">
        <v>14.5</v>
      </c>
      <c r="F116" s="35">
        <f t="shared" si="23"/>
        <v>32.200000000000003</v>
      </c>
      <c r="H116" s="48">
        <f t="shared" si="30"/>
        <v>32.316000000000003</v>
      </c>
      <c r="I116" s="63" t="str">
        <f t="shared" si="31"/>
        <v>HELOÍSA ANDRADE BARBOSA</v>
      </c>
      <c r="J116" s="63" t="str">
        <f t="shared" si="31"/>
        <v>COLÉGIO ARBOS - UNIDADE SANTO ANDRÉ</v>
      </c>
      <c r="K116" s="48">
        <f t="shared" si="24"/>
        <v>32.200000000000003</v>
      </c>
      <c r="L116" s="69">
        <f t="shared" si="25"/>
        <v>32.316000000000003</v>
      </c>
      <c r="M116" s="67">
        <f t="shared" si="26"/>
        <v>32.316000000000003</v>
      </c>
      <c r="N116" s="49">
        <v>3</v>
      </c>
      <c r="O116" s="28"/>
      <c r="P116" s="47">
        <f t="shared" si="27"/>
        <v>3</v>
      </c>
      <c r="Q116" s="24" t="str">
        <f t="shared" si="28"/>
        <v>HELOÍSA ANDRADE BARBOSA</v>
      </c>
      <c r="R116" s="24" t="str">
        <f>IF($L116="","",VLOOKUP(Q116,LISTAS!$F$5:$G$1006,2,0))</f>
        <v>COLÉGIO ARBOS - UNIDADE SANTO ANDRÉ</v>
      </c>
      <c r="S116" s="36">
        <f t="shared" si="29"/>
        <v>32.200000000000003</v>
      </c>
      <c r="T116" s="25">
        <f t="shared" si="32"/>
        <v>300</v>
      </c>
      <c r="U116" s="25">
        <f t="shared" si="33"/>
        <v>300</v>
      </c>
    </row>
    <row r="117" spans="2:21" s="5" customFormat="1" ht="18.75" customHeight="1" x14ac:dyDescent="0.3">
      <c r="B117" s="26" t="s">
        <v>350</v>
      </c>
      <c r="C117" s="22" t="str">
        <f>IF(B117="","",VLOOKUP(B117,LISTAS!$F$5:$G$1006,2,0))</f>
        <v>COLÉGIO ARBOS - UNIDADE SANTO ANDRÉ</v>
      </c>
      <c r="D117" s="35">
        <v>17.8</v>
      </c>
      <c r="E117" s="35">
        <v>14.2</v>
      </c>
      <c r="F117" s="35">
        <f t="shared" si="23"/>
        <v>32</v>
      </c>
      <c r="H117" s="48">
        <f t="shared" si="30"/>
        <v>32.116999999999997</v>
      </c>
      <c r="I117" s="63" t="str">
        <f t="shared" si="31"/>
        <v>MARINA PEREIRA MARQUES</v>
      </c>
      <c r="J117" s="63" t="str">
        <f t="shared" si="31"/>
        <v>COLÉGIO ARBOS - UNIDADE SANTO ANDRÉ</v>
      </c>
      <c r="K117" s="48">
        <f t="shared" si="24"/>
        <v>32</v>
      </c>
      <c r="L117" s="69">
        <f t="shared" si="25"/>
        <v>32.116999999999997</v>
      </c>
      <c r="M117" s="67">
        <f t="shared" si="26"/>
        <v>32.119999999999997</v>
      </c>
      <c r="N117" s="49">
        <v>4</v>
      </c>
      <c r="O117" s="28"/>
      <c r="P117" s="47">
        <f t="shared" si="27"/>
        <v>4</v>
      </c>
      <c r="Q117" s="24" t="str">
        <f t="shared" si="28"/>
        <v>LIVIA MARQUES</v>
      </c>
      <c r="R117" s="24" t="str">
        <f>IF($L117="","",VLOOKUP(Q117,LISTAS!$F$5:$G$1006,2,0))</f>
        <v>ARBOS S.B.C.</v>
      </c>
      <c r="S117" s="36">
        <f t="shared" si="29"/>
        <v>32</v>
      </c>
      <c r="T117" s="25">
        <f t="shared" si="32"/>
        <v>280</v>
      </c>
      <c r="U117" s="25">
        <f t="shared" si="33"/>
        <v>280</v>
      </c>
    </row>
    <row r="118" spans="2:21" s="5" customFormat="1" ht="18.75" customHeight="1" x14ac:dyDescent="0.3">
      <c r="B118" s="26" t="s">
        <v>358</v>
      </c>
      <c r="C118" s="22" t="str">
        <f>IF(B118="","",VLOOKUP(B118,LISTAS!$F$5:$G$1006,2,0))</f>
        <v>IEBURIX -SBC</v>
      </c>
      <c r="D118" s="35">
        <v>17.3</v>
      </c>
      <c r="E118" s="35">
        <v>14.7</v>
      </c>
      <c r="F118" s="35">
        <f t="shared" si="23"/>
        <v>32</v>
      </c>
      <c r="H118" s="48">
        <f t="shared" si="30"/>
        <v>32.118000000000002</v>
      </c>
      <c r="I118" s="63" t="str">
        <f t="shared" si="31"/>
        <v>PIETRA SARZI LOPPARELLI CAMARGO</v>
      </c>
      <c r="J118" s="63" t="str">
        <f t="shared" si="31"/>
        <v>IEBURIX -SBC</v>
      </c>
      <c r="K118" s="48">
        <f t="shared" si="24"/>
        <v>32</v>
      </c>
      <c r="L118" s="69">
        <f t="shared" si="25"/>
        <v>32.118000000000002</v>
      </c>
      <c r="M118" s="67">
        <f t="shared" si="26"/>
        <v>32.119</v>
      </c>
      <c r="N118" s="49">
        <v>5</v>
      </c>
      <c r="O118" s="28"/>
      <c r="P118" s="47">
        <f t="shared" si="27"/>
        <v>4</v>
      </c>
      <c r="Q118" s="24" t="str">
        <f t="shared" si="28"/>
        <v>LAVÍNIA POLASTRO DOS REIS</v>
      </c>
      <c r="R118" s="24" t="str">
        <f>IF($L118="","",VLOOKUP(Q118,LISTAS!$F$5:$G$1006,2,0))</f>
        <v>COLÉGIO ATENEU</v>
      </c>
      <c r="S118" s="36">
        <f t="shared" si="29"/>
        <v>32</v>
      </c>
      <c r="T118" s="25">
        <f t="shared" si="32"/>
        <v>280</v>
      </c>
      <c r="U118" s="25">
        <f t="shared" si="33"/>
        <v>280</v>
      </c>
    </row>
    <row r="119" spans="2:21" s="5" customFormat="1" ht="18.75" customHeight="1" x14ac:dyDescent="0.3">
      <c r="B119" s="26" t="s">
        <v>741</v>
      </c>
      <c r="C119" s="22" t="str">
        <f>IF(B119="","",VLOOKUP(B119,LISTAS!$F$5:$G$1006,2,0))</f>
        <v>COLÉGIO ATENEU</v>
      </c>
      <c r="D119" s="35">
        <v>17.5</v>
      </c>
      <c r="E119" s="35">
        <v>14.5</v>
      </c>
      <c r="F119" s="35">
        <f t="shared" si="23"/>
        <v>32</v>
      </c>
      <c r="H119" s="48">
        <f t="shared" si="30"/>
        <v>32.119</v>
      </c>
      <c r="I119" s="63" t="str">
        <f t="shared" si="31"/>
        <v>LAVÍNIA POLASTRO DOS REIS</v>
      </c>
      <c r="J119" s="63" t="str">
        <f t="shared" si="31"/>
        <v>COLÉGIO ATENEU</v>
      </c>
      <c r="K119" s="48">
        <f t="shared" si="24"/>
        <v>32</v>
      </c>
      <c r="L119" s="69">
        <f t="shared" si="25"/>
        <v>32.119</v>
      </c>
      <c r="M119" s="67">
        <f t="shared" si="26"/>
        <v>32.118000000000002</v>
      </c>
      <c r="N119" s="49">
        <v>6</v>
      </c>
      <c r="O119" s="28"/>
      <c r="P119" s="47">
        <f t="shared" si="27"/>
        <v>4</v>
      </c>
      <c r="Q119" s="24" t="str">
        <f t="shared" si="28"/>
        <v>PIETRA SARZI LOPPARELLI CAMARGO</v>
      </c>
      <c r="R119" s="24" t="str">
        <f>IF($L119="","",VLOOKUP(Q119,LISTAS!$F$5:$G$1006,2,0))</f>
        <v>IEBURIX -SBC</v>
      </c>
      <c r="S119" s="36">
        <f t="shared" si="29"/>
        <v>32</v>
      </c>
      <c r="T119" s="25">
        <f t="shared" si="32"/>
        <v>280</v>
      </c>
      <c r="U119" s="25">
        <f t="shared" si="33"/>
        <v>280</v>
      </c>
    </row>
    <row r="120" spans="2:21" s="5" customFormat="1" ht="18.75" customHeight="1" x14ac:dyDescent="0.3">
      <c r="B120" s="26" t="s">
        <v>900</v>
      </c>
      <c r="C120" s="22" t="str">
        <f>IF(B120="","",VLOOKUP(B120,LISTAS!$F$5:$G$1006,2,0))</f>
        <v>ARBOS S.B.C.</v>
      </c>
      <c r="D120" s="35">
        <v>17.5</v>
      </c>
      <c r="E120" s="35">
        <v>14.5</v>
      </c>
      <c r="F120" s="35">
        <f t="shared" si="23"/>
        <v>32</v>
      </c>
      <c r="H120" s="48">
        <f t="shared" si="30"/>
        <v>32.119999999999997</v>
      </c>
      <c r="I120" s="63" t="str">
        <f t="shared" si="31"/>
        <v>LIVIA MARQUES</v>
      </c>
      <c r="J120" s="63" t="str">
        <f t="shared" si="31"/>
        <v>ARBOS S.B.C.</v>
      </c>
      <c r="K120" s="48">
        <f t="shared" si="24"/>
        <v>32</v>
      </c>
      <c r="L120" s="69">
        <f t="shared" si="25"/>
        <v>32.119999999999997</v>
      </c>
      <c r="M120" s="67">
        <f t="shared" si="26"/>
        <v>32.116999999999997</v>
      </c>
      <c r="N120" s="49">
        <v>7</v>
      </c>
      <c r="O120" s="28"/>
      <c r="P120" s="47">
        <f t="shared" si="27"/>
        <v>4</v>
      </c>
      <c r="Q120" s="24" t="str">
        <f t="shared" si="28"/>
        <v>MARINA PEREIRA MARQUES</v>
      </c>
      <c r="R120" s="24" t="str">
        <f>IF($L120="","",VLOOKUP(Q120,LISTAS!$F$5:$G$1006,2,0))</f>
        <v>COLÉGIO ARBOS - UNIDADE SANTO ANDRÉ</v>
      </c>
      <c r="S120" s="36">
        <f t="shared" si="29"/>
        <v>32</v>
      </c>
      <c r="T120" s="25">
        <f t="shared" si="32"/>
        <v>280</v>
      </c>
      <c r="U120" s="25">
        <f t="shared" si="33"/>
        <v>280</v>
      </c>
    </row>
    <row r="121" spans="2:21" s="5" customFormat="1" ht="18.75" customHeight="1" x14ac:dyDescent="0.3">
      <c r="B121" s="26" t="s">
        <v>359</v>
      </c>
      <c r="C121" s="22" t="str">
        <f>IF(B121="","",VLOOKUP(B121,LISTAS!$F$5:$G$1006,2,0))</f>
        <v>PEN LIFE</v>
      </c>
      <c r="D121" s="35">
        <v>17.100000000000001</v>
      </c>
      <c r="E121" s="35">
        <v>14.8</v>
      </c>
      <c r="F121" s="35">
        <f t="shared" si="23"/>
        <v>31.900000000000002</v>
      </c>
      <c r="H121" s="48">
        <f t="shared" si="30"/>
        <v>32.021000000000001</v>
      </c>
      <c r="I121" s="63" t="str">
        <f t="shared" si="31"/>
        <v>EMILLY GOMES RIBEIRO</v>
      </c>
      <c r="J121" s="63" t="str">
        <f t="shared" si="31"/>
        <v>PEN LIFE</v>
      </c>
      <c r="K121" s="48">
        <f t="shared" si="24"/>
        <v>31.900000000000002</v>
      </c>
      <c r="L121" s="69">
        <f t="shared" si="25"/>
        <v>32.021000000000001</v>
      </c>
      <c r="M121" s="67">
        <f t="shared" si="26"/>
        <v>32.021000000000001</v>
      </c>
      <c r="N121" s="49">
        <v>8</v>
      </c>
      <c r="O121" s="28"/>
      <c r="P121" s="47">
        <f t="shared" si="27"/>
        <v>8</v>
      </c>
      <c r="Q121" s="24" t="str">
        <f t="shared" si="28"/>
        <v>EMILLY GOMES RIBEIRO</v>
      </c>
      <c r="R121" s="24" t="str">
        <f>IF($L121="","",VLOOKUP(Q121,LISTAS!$F$5:$G$1006,2,0))</f>
        <v>PEN LIFE</v>
      </c>
      <c r="S121" s="36">
        <f t="shared" si="29"/>
        <v>31.900000000000002</v>
      </c>
      <c r="T121" s="25">
        <f t="shared" si="32"/>
        <v>240</v>
      </c>
      <c r="U121" s="25">
        <f t="shared" si="33"/>
        <v>240</v>
      </c>
    </row>
    <row r="122" spans="2:21" s="5" customFormat="1" ht="18.75" customHeight="1" x14ac:dyDescent="0.3">
      <c r="B122" s="26" t="s">
        <v>800</v>
      </c>
      <c r="C122" s="22" t="str">
        <f>IF(B122="","",VLOOKUP(B122,LISTAS!$F$5:$G$1006,2,0))</f>
        <v>ARBOS S.B.C.</v>
      </c>
      <c r="D122" s="35">
        <v>17.3</v>
      </c>
      <c r="E122" s="35">
        <v>14.4</v>
      </c>
      <c r="F122" s="35">
        <f t="shared" si="23"/>
        <v>31.700000000000003</v>
      </c>
      <c r="H122" s="48">
        <f t="shared" si="30"/>
        <v>31.822000000000003</v>
      </c>
      <c r="I122" s="63" t="str">
        <f t="shared" si="31"/>
        <v>LAURA FERRO</v>
      </c>
      <c r="J122" s="63" t="str">
        <f t="shared" si="31"/>
        <v>ARBOS S.B.C.</v>
      </c>
      <c r="K122" s="48">
        <f t="shared" si="24"/>
        <v>31.700000000000003</v>
      </c>
      <c r="L122" s="69">
        <f t="shared" si="25"/>
        <v>31.822000000000003</v>
      </c>
      <c r="M122" s="67">
        <f t="shared" si="26"/>
        <v>31.822000000000003</v>
      </c>
      <c r="N122" s="49">
        <v>9</v>
      </c>
      <c r="O122" s="28"/>
      <c r="P122" s="47">
        <f t="shared" si="27"/>
        <v>9</v>
      </c>
      <c r="Q122" s="24" t="str">
        <f t="shared" si="28"/>
        <v>LAURA FERRO</v>
      </c>
      <c r="R122" s="24" t="str">
        <f>IF($L122="","",VLOOKUP(Q122,LISTAS!$F$5:$G$1006,2,0))</f>
        <v>ARBOS S.B.C.</v>
      </c>
      <c r="S122" s="36">
        <f t="shared" si="29"/>
        <v>31.700000000000003</v>
      </c>
      <c r="T122" s="25">
        <f t="shared" si="32"/>
        <v>200</v>
      </c>
      <c r="U122" s="25">
        <f t="shared" si="33"/>
        <v>200</v>
      </c>
    </row>
    <row r="123" spans="2:21" s="5" customFormat="1" ht="18.75" customHeight="1" x14ac:dyDescent="0.3">
      <c r="B123" s="26" t="s">
        <v>788</v>
      </c>
      <c r="C123" s="22" t="str">
        <f>IF(B123="","",VLOOKUP(B123,LISTAS!$F$5:$G$1006,2,0))</f>
        <v>LICEU JARDIM</v>
      </c>
      <c r="D123" s="35">
        <v>17.3</v>
      </c>
      <c r="E123" s="35">
        <v>14.2</v>
      </c>
      <c r="F123" s="35">
        <f t="shared" si="23"/>
        <v>31.5</v>
      </c>
      <c r="H123" s="48">
        <f t="shared" si="30"/>
        <v>31.623000000000001</v>
      </c>
      <c r="I123" s="63" t="str">
        <f t="shared" si="31"/>
        <v>GIOVANA GARCIA SANTANA</v>
      </c>
      <c r="J123" s="63" t="str">
        <f t="shared" si="31"/>
        <v>LICEU JARDIM</v>
      </c>
      <c r="K123" s="48">
        <f t="shared" si="24"/>
        <v>31.5</v>
      </c>
      <c r="L123" s="69">
        <f t="shared" si="25"/>
        <v>31.623000000000001</v>
      </c>
      <c r="M123" s="67">
        <f t="shared" si="26"/>
        <v>31.623999999999999</v>
      </c>
      <c r="N123" s="49">
        <v>10</v>
      </c>
      <c r="O123" s="28"/>
      <c r="P123" s="47">
        <f t="shared" si="27"/>
        <v>10</v>
      </c>
      <c r="Q123" s="24" t="str">
        <f t="shared" si="28"/>
        <v>JULIANA DEPAOLI MUCIO</v>
      </c>
      <c r="R123" s="24" t="str">
        <f>IF($L123="","",VLOOKUP(Q123,LISTAS!$F$5:$G$1006,2,0))</f>
        <v>LICEU JARDIM</v>
      </c>
      <c r="S123" s="36">
        <f t="shared" si="29"/>
        <v>31.5</v>
      </c>
      <c r="T123" s="25">
        <f t="shared" si="32"/>
        <v>200</v>
      </c>
      <c r="U123" s="25">
        <f t="shared" si="33"/>
        <v>200</v>
      </c>
    </row>
    <row r="124" spans="2:21" s="5" customFormat="1" ht="18.75" customHeight="1" x14ac:dyDescent="0.3">
      <c r="B124" s="26" t="s">
        <v>532</v>
      </c>
      <c r="C124" s="22" t="str">
        <f>IF(B124="","",VLOOKUP(B124,LISTAS!$F$5:$G$1006,2,0))</f>
        <v>LICEU JARDIM</v>
      </c>
      <c r="D124" s="35">
        <v>17.399999999999999</v>
      </c>
      <c r="E124" s="35">
        <v>14.1</v>
      </c>
      <c r="F124" s="35">
        <f t="shared" si="23"/>
        <v>31.5</v>
      </c>
      <c r="H124" s="48">
        <f t="shared" si="30"/>
        <v>31.623999999999999</v>
      </c>
      <c r="I124" s="63" t="str">
        <f t="shared" si="31"/>
        <v>JULIANA DEPAOLI MUCIO</v>
      </c>
      <c r="J124" s="63" t="str">
        <f t="shared" si="31"/>
        <v>LICEU JARDIM</v>
      </c>
      <c r="K124" s="48">
        <f t="shared" si="24"/>
        <v>31.5</v>
      </c>
      <c r="L124" s="69">
        <f t="shared" si="25"/>
        <v>31.623999999999999</v>
      </c>
      <c r="M124" s="67">
        <f t="shared" si="26"/>
        <v>31.623000000000001</v>
      </c>
      <c r="N124" s="49">
        <v>11</v>
      </c>
      <c r="O124" s="28"/>
      <c r="P124" s="47">
        <f t="shared" si="27"/>
        <v>10</v>
      </c>
      <c r="Q124" s="24" t="str">
        <f t="shared" ref="Q124:Q145" si="34">IF($L124="","",VLOOKUP(M124,$H$114:$K$213,2,0))</f>
        <v>GIOVANA GARCIA SANTANA</v>
      </c>
      <c r="R124" s="24" t="str">
        <f>IF($L124="","",VLOOKUP(Q124,LISTAS!$F$5:$G$1006,2,0))</f>
        <v>LICEU JARDIM</v>
      </c>
      <c r="S124" s="36">
        <f t="shared" si="29"/>
        <v>31.5</v>
      </c>
      <c r="T124" s="25">
        <f t="shared" si="32"/>
        <v>200</v>
      </c>
      <c r="U124" s="25">
        <f t="shared" si="33"/>
        <v>200</v>
      </c>
    </row>
    <row r="125" spans="2:21" s="5" customFormat="1" ht="18.75" customHeight="1" x14ac:dyDescent="0.3">
      <c r="B125" s="26" t="s">
        <v>353</v>
      </c>
      <c r="C125" s="22" t="str">
        <f>IF(B125="","",VLOOKUP(B125,LISTAS!$F$5:$G$1006,2,0))</f>
        <v>EXTERNATO RIO BRANCO</v>
      </c>
      <c r="D125" s="35">
        <v>17.399999999999999</v>
      </c>
      <c r="E125" s="35">
        <v>13.5</v>
      </c>
      <c r="F125" s="35">
        <f t="shared" si="23"/>
        <v>30.9</v>
      </c>
      <c r="H125" s="48">
        <f t="shared" si="30"/>
        <v>31.024999999999999</v>
      </c>
      <c r="I125" s="63" t="str">
        <f t="shared" si="31"/>
        <v>BEATRIZ FERNANDES SILVA</v>
      </c>
      <c r="J125" s="63" t="str">
        <f t="shared" si="31"/>
        <v>EXTERNATO RIO BRANCO</v>
      </c>
      <c r="K125" s="48">
        <f t="shared" si="24"/>
        <v>30.9</v>
      </c>
      <c r="L125" s="69">
        <f t="shared" si="25"/>
        <v>31.024999999999999</v>
      </c>
      <c r="M125" s="67">
        <f t="shared" si="26"/>
        <v>31.024999999999999</v>
      </c>
      <c r="N125" s="49">
        <v>12</v>
      </c>
      <c r="O125" s="28"/>
      <c r="P125" s="47">
        <f t="shared" si="27"/>
        <v>12</v>
      </c>
      <c r="Q125" s="24" t="str">
        <f t="shared" si="34"/>
        <v>BEATRIZ FERNANDES SILVA</v>
      </c>
      <c r="R125" s="24" t="str">
        <f>IF($L125="","",VLOOKUP(Q125,LISTAS!$F$5:$G$1006,2,0))</f>
        <v>EXTERNATO RIO BRANCO</v>
      </c>
      <c r="S125" s="36">
        <f t="shared" si="29"/>
        <v>30.9</v>
      </c>
      <c r="T125" s="25">
        <f t="shared" si="32"/>
        <v>200</v>
      </c>
      <c r="U125" s="25">
        <f t="shared" si="33"/>
        <v>200</v>
      </c>
    </row>
    <row r="126" spans="2:21" s="5" customFormat="1" ht="18.75" customHeight="1" x14ac:dyDescent="0.3">
      <c r="B126" s="26" t="s">
        <v>347</v>
      </c>
      <c r="C126" s="22" t="str">
        <f>IF(B126="","",VLOOKUP(B126,LISTAS!$F$5:$G$1006,2,0))</f>
        <v>COLEGIO PETROPOLIS</v>
      </c>
      <c r="D126" s="35">
        <v>15.7</v>
      </c>
      <c r="E126" s="35">
        <v>14</v>
      </c>
      <c r="F126" s="35">
        <f t="shared" si="23"/>
        <v>29.7</v>
      </c>
      <c r="H126" s="48">
        <f t="shared" si="30"/>
        <v>29.826000000000001</v>
      </c>
      <c r="I126" s="63" t="str">
        <f t="shared" si="31"/>
        <v>LIS MARIA MOREIRA FURTADO</v>
      </c>
      <c r="J126" s="63" t="str">
        <f t="shared" si="31"/>
        <v>COLEGIO PETROPOLIS</v>
      </c>
      <c r="K126" s="48">
        <f t="shared" si="24"/>
        <v>29.7</v>
      </c>
      <c r="L126" s="69">
        <f t="shared" si="25"/>
        <v>29.826000000000001</v>
      </c>
      <c r="M126" s="67">
        <f t="shared" si="26"/>
        <v>29.826000000000001</v>
      </c>
      <c r="N126" s="49">
        <v>13</v>
      </c>
      <c r="O126" s="28"/>
      <c r="P126" s="47">
        <f t="shared" si="27"/>
        <v>13</v>
      </c>
      <c r="Q126" s="24" t="str">
        <f t="shared" si="34"/>
        <v>LIS MARIA MOREIRA FURTADO</v>
      </c>
      <c r="R126" s="24" t="str">
        <f>IF($L126="","",VLOOKUP(Q126,LISTAS!$F$5:$G$1006,2,0))</f>
        <v>COLEGIO PETROPOLIS</v>
      </c>
      <c r="S126" s="36">
        <f t="shared" si="29"/>
        <v>29.7</v>
      </c>
      <c r="T126" s="25">
        <f t="shared" si="32"/>
        <v>200</v>
      </c>
      <c r="U126" s="25">
        <f t="shared" si="33"/>
        <v>200</v>
      </c>
    </row>
    <row r="127" spans="2:21" s="5" customFormat="1" ht="18.75" customHeight="1" x14ac:dyDescent="0.3">
      <c r="B127" s="26" t="s">
        <v>361</v>
      </c>
      <c r="C127" s="22" t="str">
        <f>IF(B127="","",VLOOKUP(B127,LISTAS!$F$5:$G$1006,2,0))</f>
        <v>PEN LIFE</v>
      </c>
      <c r="D127" s="35">
        <v>15.6</v>
      </c>
      <c r="E127" s="35">
        <v>14</v>
      </c>
      <c r="F127" s="35">
        <f t="shared" si="23"/>
        <v>29.6</v>
      </c>
      <c r="H127" s="48">
        <f t="shared" si="30"/>
        <v>29.727</v>
      </c>
      <c r="I127" s="63" t="str">
        <f t="shared" si="31"/>
        <v>SOPHIE MACHADO PRADO</v>
      </c>
      <c r="J127" s="63" t="str">
        <f t="shared" si="31"/>
        <v>PEN LIFE</v>
      </c>
      <c r="K127" s="48">
        <f t="shared" si="24"/>
        <v>29.6</v>
      </c>
      <c r="L127" s="69">
        <f t="shared" si="25"/>
        <v>29.727</v>
      </c>
      <c r="M127" s="67">
        <f t="shared" si="26"/>
        <v>29.727</v>
      </c>
      <c r="N127" s="49">
        <v>14</v>
      </c>
      <c r="O127" s="28"/>
      <c r="P127" s="47">
        <f t="shared" si="27"/>
        <v>14</v>
      </c>
      <c r="Q127" s="24" t="str">
        <f t="shared" si="34"/>
        <v>SOPHIE MACHADO PRADO</v>
      </c>
      <c r="R127" s="24" t="str">
        <f>IF($L127="","",VLOOKUP(Q127,LISTAS!$F$5:$G$1006,2,0))</f>
        <v>PEN LIFE</v>
      </c>
      <c r="S127" s="36">
        <f t="shared" si="29"/>
        <v>29.6</v>
      </c>
      <c r="T127" s="25">
        <f t="shared" si="32"/>
        <v>200</v>
      </c>
      <c r="U127" s="25">
        <f t="shared" si="33"/>
        <v>200</v>
      </c>
    </row>
    <row r="128" spans="2:21" s="5" customFormat="1" ht="18.75" customHeight="1" x14ac:dyDescent="0.3">
      <c r="B128" s="26" t="s">
        <v>348</v>
      </c>
      <c r="C128" s="22" t="str">
        <f>IF(B128="","",VLOOKUP(B128,LISTAS!$F$5:$G$1006,2,0))</f>
        <v>COLEGIO PETROPOLIS</v>
      </c>
      <c r="D128" s="35">
        <v>15.2</v>
      </c>
      <c r="E128" s="35">
        <v>14.2</v>
      </c>
      <c r="F128" s="35">
        <f t="shared" si="23"/>
        <v>29.4</v>
      </c>
      <c r="H128" s="48">
        <f t="shared" si="30"/>
        <v>29.527999999999999</v>
      </c>
      <c r="I128" s="63" t="str">
        <f t="shared" si="31"/>
        <v>LÍVIA MOTA BATAGIN ANDRETO</v>
      </c>
      <c r="J128" s="63" t="str">
        <f t="shared" si="31"/>
        <v>COLEGIO PETROPOLIS</v>
      </c>
      <c r="K128" s="48">
        <f t="shared" si="24"/>
        <v>29.4</v>
      </c>
      <c r="L128" s="69">
        <f t="shared" si="25"/>
        <v>29.527999999999999</v>
      </c>
      <c r="M128" s="67">
        <f t="shared" si="26"/>
        <v>29.527999999999999</v>
      </c>
      <c r="N128" s="49">
        <v>15</v>
      </c>
      <c r="O128" s="28"/>
      <c r="P128" s="47">
        <f t="shared" si="27"/>
        <v>15</v>
      </c>
      <c r="Q128" s="24" t="str">
        <f t="shared" si="34"/>
        <v>LÍVIA MOTA BATAGIN ANDRETO</v>
      </c>
      <c r="R128" s="24" t="str">
        <f>IF($L128="","",VLOOKUP(Q128,LISTAS!$F$5:$G$1006,2,0))</f>
        <v>COLEGIO PETROPOLIS</v>
      </c>
      <c r="S128" s="36">
        <f t="shared" si="29"/>
        <v>29.4</v>
      </c>
      <c r="T128" s="25">
        <f t="shared" si="32"/>
        <v>200</v>
      </c>
      <c r="U128" s="25">
        <f t="shared" si="33"/>
        <v>200</v>
      </c>
    </row>
    <row r="129" spans="2:21" s="5" customFormat="1" ht="18.75" customHeight="1" x14ac:dyDescent="0.3">
      <c r="B129" s="26" t="s">
        <v>278</v>
      </c>
      <c r="C129" s="22" t="str">
        <f>IF(B129="","",VLOOKUP(B129,LISTAS!$F$5:$G$1006,2,0))</f>
        <v>COLEGIO PETROPOLIS</v>
      </c>
      <c r="D129" s="35">
        <v>0</v>
      </c>
      <c r="E129" s="35">
        <v>0</v>
      </c>
      <c r="F129" s="35">
        <f t="shared" si="23"/>
        <v>0</v>
      </c>
      <c r="H129" s="48">
        <f t="shared" si="30"/>
        <v>0.129</v>
      </c>
      <c r="I129" s="63" t="str">
        <f t="shared" si="31"/>
        <v>MANUELLA ROCHA MONTEIRO BASTOS</v>
      </c>
      <c r="J129" s="63" t="str">
        <f t="shared" si="31"/>
        <v>COLEGIO PETROPOLIS</v>
      </c>
      <c r="K129" s="48">
        <f t="shared" si="24"/>
        <v>0</v>
      </c>
      <c r="L129" s="69">
        <f t="shared" si="25"/>
        <v>0.129</v>
      </c>
      <c r="M129" s="67">
        <f t="shared" si="26"/>
        <v>0.13400000000000001</v>
      </c>
      <c r="N129" s="49">
        <v>16</v>
      </c>
      <c r="O129" s="28"/>
      <c r="P129" s="47">
        <f t="shared" si="27"/>
        <v>16</v>
      </c>
      <c r="Q129" s="24" t="str">
        <f t="shared" si="34"/>
        <v/>
      </c>
      <c r="R129" s="24" t="e">
        <f>IF($L129="","",VLOOKUP(Q129,LISTAS!$F$5:$G$1006,2,0))</f>
        <v>#N/A</v>
      </c>
      <c r="S129" s="36">
        <f t="shared" si="29"/>
        <v>0</v>
      </c>
      <c r="T129" s="25" t="str">
        <f t="shared" si="32"/>
        <v/>
      </c>
      <c r="U129" s="25" t="str">
        <f t="shared" si="33"/>
        <v/>
      </c>
    </row>
    <row r="130" spans="2:21" s="5" customFormat="1" ht="18.75" customHeight="1" x14ac:dyDescent="0.3">
      <c r="B130" s="26" t="s">
        <v>352</v>
      </c>
      <c r="C130" s="22" t="str">
        <f>IF(B130="","",VLOOKUP(B130,LISTAS!$F$5:$G$1006,2,0))</f>
        <v>EXTERNATO RIO BRANCO</v>
      </c>
      <c r="D130" s="35">
        <v>0</v>
      </c>
      <c r="E130" s="35">
        <v>0</v>
      </c>
      <c r="F130" s="35">
        <f t="shared" si="23"/>
        <v>0</v>
      </c>
      <c r="H130" s="48">
        <f t="shared" si="30"/>
        <v>0.13</v>
      </c>
      <c r="I130" s="63" t="str">
        <f t="shared" si="31"/>
        <v>BEATRIZ CREDIDIO IZEPPI</v>
      </c>
      <c r="J130" s="63" t="str">
        <f t="shared" si="31"/>
        <v>EXTERNATO RIO BRANCO</v>
      </c>
      <c r="K130" s="48">
        <f t="shared" si="24"/>
        <v>0</v>
      </c>
      <c r="L130" s="69">
        <f t="shared" si="25"/>
        <v>0.13</v>
      </c>
      <c r="M130" s="67">
        <f t="shared" si="26"/>
        <v>0.13300000000000001</v>
      </c>
      <c r="N130" s="49">
        <v>17</v>
      </c>
      <c r="O130" s="28"/>
      <c r="P130" s="47">
        <f t="shared" si="27"/>
        <v>16</v>
      </c>
      <c r="Q130" s="24" t="str">
        <f t="shared" si="34"/>
        <v/>
      </c>
      <c r="R130" s="24" t="e">
        <f>IF($L130="","",VLOOKUP(Q130,LISTAS!$F$5:$G$1006,2,0))</f>
        <v>#N/A</v>
      </c>
      <c r="S130" s="36">
        <f t="shared" si="29"/>
        <v>0</v>
      </c>
      <c r="T130" s="25" t="str">
        <f t="shared" si="32"/>
        <v/>
      </c>
      <c r="U130" s="25" t="str">
        <f t="shared" si="33"/>
        <v/>
      </c>
    </row>
    <row r="131" spans="2:21" s="5" customFormat="1" ht="18.75" customHeight="1" x14ac:dyDescent="0.3">
      <c r="B131" s="26" t="s">
        <v>353</v>
      </c>
      <c r="C131" s="22" t="str">
        <f>IF(B131="","",VLOOKUP(B131,LISTAS!$F$5:$G$1006,2,0))</f>
        <v>EXTERNATO RIO BRANCO</v>
      </c>
      <c r="D131" s="35">
        <v>0</v>
      </c>
      <c r="E131" s="35">
        <v>0</v>
      </c>
      <c r="F131" s="35">
        <f t="shared" si="23"/>
        <v>0</v>
      </c>
      <c r="H131" s="48">
        <f t="shared" si="30"/>
        <v>0.13100000000000001</v>
      </c>
      <c r="I131" s="63" t="str">
        <f t="shared" ref="I131:J134" si="35">IF($L131="","",IF(B145="","",B145))</f>
        <v/>
      </c>
      <c r="J131" s="63" t="str">
        <f t="shared" si="35"/>
        <v/>
      </c>
      <c r="K131" s="48">
        <f t="shared" si="24"/>
        <v>0</v>
      </c>
      <c r="L131" s="69">
        <f t="shared" si="25"/>
        <v>0.13100000000000001</v>
      </c>
      <c r="M131" s="67">
        <f t="shared" si="26"/>
        <v>0.13200000000000001</v>
      </c>
      <c r="N131" s="49">
        <v>18</v>
      </c>
      <c r="O131" s="28"/>
      <c r="P131" s="47">
        <f t="shared" si="27"/>
        <v>16</v>
      </c>
      <c r="Q131" s="24" t="str">
        <f t="shared" si="34"/>
        <v/>
      </c>
      <c r="R131" s="24" t="e">
        <f>IF($L131="","",VLOOKUP(Q131,LISTAS!$F$5:$G$1006,2,0))</f>
        <v>#N/A</v>
      </c>
      <c r="S131" s="36">
        <f t="shared" si="29"/>
        <v>0</v>
      </c>
      <c r="T131" s="25" t="str">
        <f t="shared" si="32"/>
        <v/>
      </c>
      <c r="U131" s="25" t="str">
        <f t="shared" si="33"/>
        <v/>
      </c>
    </row>
    <row r="132" spans="2:21" s="5" customFormat="1" ht="18.75" customHeight="1" x14ac:dyDescent="0.3">
      <c r="B132" s="26" t="s">
        <v>356</v>
      </c>
      <c r="C132" s="22" t="str">
        <f>IF(B132="","",VLOOKUP(B132,LISTAS!$F$5:$G$1006,2,0))</f>
        <v>EXTERNATO RIO BRANCO</v>
      </c>
      <c r="D132" s="35">
        <v>0</v>
      </c>
      <c r="E132" s="35">
        <v>0</v>
      </c>
      <c r="F132" s="35">
        <f t="shared" si="23"/>
        <v>0</v>
      </c>
      <c r="H132" s="48">
        <f t="shared" si="30"/>
        <v>0.13200000000000001</v>
      </c>
      <c r="I132" s="63" t="str">
        <f t="shared" si="35"/>
        <v/>
      </c>
      <c r="J132" s="63" t="str">
        <f t="shared" si="35"/>
        <v/>
      </c>
      <c r="K132" s="48">
        <f t="shared" si="24"/>
        <v>0</v>
      </c>
      <c r="L132" s="69">
        <f t="shared" si="25"/>
        <v>0.13200000000000001</v>
      </c>
      <c r="M132" s="67">
        <f t="shared" si="26"/>
        <v>0.13100000000000001</v>
      </c>
      <c r="N132" s="49">
        <v>19</v>
      </c>
      <c r="O132" s="28"/>
      <c r="P132" s="47">
        <f t="shared" si="27"/>
        <v>16</v>
      </c>
      <c r="Q132" s="24" t="str">
        <f t="shared" si="34"/>
        <v/>
      </c>
      <c r="R132" s="24" t="e">
        <f>IF($L132="","",VLOOKUP(Q132,LISTAS!$F$5:$G$1006,2,0))</f>
        <v>#N/A</v>
      </c>
      <c r="S132" s="36">
        <f t="shared" si="29"/>
        <v>0</v>
      </c>
      <c r="T132" s="25" t="str">
        <f t="shared" si="32"/>
        <v/>
      </c>
      <c r="U132" s="25" t="str">
        <f t="shared" si="33"/>
        <v/>
      </c>
    </row>
    <row r="133" spans="2:21" s="5" customFormat="1" ht="18.75" customHeight="1" x14ac:dyDescent="0.3">
      <c r="B133" s="26" t="s">
        <v>742</v>
      </c>
      <c r="C133" s="22" t="str">
        <f>IF(B133="","",VLOOKUP(B133,LISTAS!$F$5:$G$1006,2,0))</f>
        <v>PEN LIFE</v>
      </c>
      <c r="D133" s="35">
        <v>0</v>
      </c>
      <c r="E133" s="35">
        <v>0</v>
      </c>
      <c r="F133" s="35">
        <f t="shared" si="23"/>
        <v>0</v>
      </c>
      <c r="H133" s="48">
        <f t="shared" si="30"/>
        <v>0.13300000000000001</v>
      </c>
      <c r="I133" s="63" t="str">
        <f t="shared" si="35"/>
        <v/>
      </c>
      <c r="J133" s="63" t="str">
        <f t="shared" si="35"/>
        <v/>
      </c>
      <c r="K133" s="48">
        <f t="shared" si="24"/>
        <v>0</v>
      </c>
      <c r="L133" s="69">
        <f t="shared" si="25"/>
        <v>0.13300000000000001</v>
      </c>
      <c r="M133" s="67">
        <f t="shared" si="26"/>
        <v>0.13</v>
      </c>
      <c r="N133" s="49">
        <v>20</v>
      </c>
      <c r="O133" s="28"/>
      <c r="P133" s="47">
        <f t="shared" si="27"/>
        <v>16</v>
      </c>
      <c r="Q133" s="24" t="str">
        <f t="shared" si="34"/>
        <v>BEATRIZ CREDIDIO IZEPPI</v>
      </c>
      <c r="R133" s="24" t="str">
        <f>IF($L133="","",VLOOKUP(Q133,LISTAS!$F$5:$G$1006,2,0))</f>
        <v>EXTERNATO RIO BRANCO</v>
      </c>
      <c r="S133" s="36">
        <f t="shared" si="29"/>
        <v>0</v>
      </c>
      <c r="T133" s="25" t="str">
        <f t="shared" si="32"/>
        <v/>
      </c>
      <c r="U133" s="25" t="str">
        <f t="shared" si="33"/>
        <v/>
      </c>
    </row>
    <row r="134" spans="2:21" ht="16.5" x14ac:dyDescent="0.3">
      <c r="B134" s="26" t="s">
        <v>360</v>
      </c>
      <c r="C134" s="22" t="str">
        <f>IF(B134="","",VLOOKUP(B134,LISTAS!$F$5:$G$1006,2,0))</f>
        <v>PEN LIFE</v>
      </c>
      <c r="D134" s="35">
        <v>0</v>
      </c>
      <c r="E134" s="35">
        <v>0</v>
      </c>
      <c r="F134" s="35">
        <f t="shared" si="23"/>
        <v>0</v>
      </c>
      <c r="G134" s="5"/>
      <c r="H134" s="48">
        <f t="shared" si="30"/>
        <v>0.13400000000000001</v>
      </c>
      <c r="I134" s="63" t="str">
        <f t="shared" si="35"/>
        <v/>
      </c>
      <c r="J134" s="63" t="str">
        <f t="shared" si="35"/>
        <v/>
      </c>
      <c r="K134" s="48">
        <f t="shared" si="24"/>
        <v>0</v>
      </c>
      <c r="L134" s="69">
        <f t="shared" si="25"/>
        <v>0.13400000000000001</v>
      </c>
      <c r="M134" s="67">
        <f t="shared" si="26"/>
        <v>0.129</v>
      </c>
      <c r="N134" s="49">
        <v>21</v>
      </c>
      <c r="O134" s="28"/>
      <c r="P134" s="47">
        <f t="shared" si="27"/>
        <v>16</v>
      </c>
      <c r="Q134" s="24" t="str">
        <f t="shared" si="34"/>
        <v>MANUELLA ROCHA MONTEIRO BASTOS</v>
      </c>
      <c r="R134" s="24" t="str">
        <f>IF($L134="","",VLOOKUP(Q134,LISTAS!$F$5:$G$1006,2,0))</f>
        <v>COLEGIO PETROPOLIS</v>
      </c>
      <c r="S134" s="36">
        <f t="shared" si="29"/>
        <v>0</v>
      </c>
      <c r="T134" s="25" t="str">
        <f t="shared" si="32"/>
        <v/>
      </c>
      <c r="U134" s="25" t="str">
        <f t="shared" si="33"/>
        <v/>
      </c>
    </row>
    <row r="135" spans="2:21" ht="16.5" x14ac:dyDescent="0.3">
      <c r="B135" s="26" t="s">
        <v>802</v>
      </c>
      <c r="C135" s="22" t="str">
        <f>IF(B135="","",VLOOKUP(B135,LISTAS!$F$5:$G$1006,2,0))</f>
        <v>ARBOS S.B.C.</v>
      </c>
      <c r="D135" s="35"/>
      <c r="E135" s="35"/>
      <c r="F135" s="35" t="str">
        <f t="shared" ref="F135:F137" si="36">IF(D135="",IF(E135="","",SUM(D135:E135)),SUM(D135:E135))</f>
        <v/>
      </c>
      <c r="G135" s="5"/>
      <c r="H135" s="48" t="str">
        <f t="shared" si="30"/>
        <v/>
      </c>
      <c r="I135" s="63" t="str">
        <f t="shared" si="31"/>
        <v/>
      </c>
      <c r="J135" s="63" t="str">
        <f t="shared" si="31"/>
        <v/>
      </c>
      <c r="K135" s="48" t="str">
        <f t="shared" si="24"/>
        <v/>
      </c>
      <c r="L135" s="69" t="str">
        <f t="shared" si="25"/>
        <v/>
      </c>
      <c r="M135" s="67" t="str">
        <f t="shared" si="26"/>
        <v/>
      </c>
      <c r="N135" s="49">
        <v>22</v>
      </c>
      <c r="O135" s="28"/>
      <c r="P135" s="47" t="str">
        <f t="shared" si="27"/>
        <v/>
      </c>
      <c r="Q135" s="24" t="str">
        <f t="shared" si="34"/>
        <v/>
      </c>
      <c r="R135" s="24" t="str">
        <f>IF($L135="","",VLOOKUP(Q135,LISTAS!$F$5:$G$1006,2,0))</f>
        <v/>
      </c>
      <c r="S135" s="36" t="str">
        <f t="shared" si="29"/>
        <v/>
      </c>
      <c r="T135" s="25" t="str">
        <f t="shared" si="32"/>
        <v/>
      </c>
      <c r="U135" s="25" t="str">
        <f t="shared" si="33"/>
        <v/>
      </c>
    </row>
    <row r="136" spans="2:21" ht="16.5" x14ac:dyDescent="0.3">
      <c r="B136" s="26"/>
      <c r="C136" s="22" t="str">
        <f>IF(B136="","",VLOOKUP(B136,LISTAS!$F$5:$G$1006,2,0))</f>
        <v/>
      </c>
      <c r="D136" s="35"/>
      <c r="E136" s="35"/>
      <c r="F136" s="35" t="str">
        <f t="shared" si="36"/>
        <v/>
      </c>
      <c r="G136" s="5"/>
      <c r="H136" s="48" t="str">
        <f t="shared" si="30"/>
        <v/>
      </c>
      <c r="I136" s="63" t="str">
        <f t="shared" si="31"/>
        <v/>
      </c>
      <c r="J136" s="63" t="str">
        <f t="shared" si="31"/>
        <v/>
      </c>
      <c r="K136" s="48" t="str">
        <f t="shared" si="24"/>
        <v/>
      </c>
      <c r="L136" s="69" t="str">
        <f t="shared" si="25"/>
        <v/>
      </c>
      <c r="M136" s="67" t="str">
        <f t="shared" si="26"/>
        <v/>
      </c>
      <c r="N136" s="49">
        <v>23</v>
      </c>
      <c r="O136" s="28"/>
      <c r="P136" s="47" t="str">
        <f t="shared" si="27"/>
        <v/>
      </c>
      <c r="Q136" s="24" t="str">
        <f t="shared" si="34"/>
        <v/>
      </c>
      <c r="R136" s="24" t="str">
        <f>IF($L136="","",VLOOKUP(Q136,LISTAS!$F$5:$G$1006,2,0))</f>
        <v/>
      </c>
      <c r="S136" s="36" t="str">
        <f t="shared" si="29"/>
        <v/>
      </c>
      <c r="T136" s="25" t="str">
        <f t="shared" si="32"/>
        <v/>
      </c>
      <c r="U136" s="25" t="str">
        <f t="shared" si="33"/>
        <v/>
      </c>
    </row>
    <row r="137" spans="2:21" ht="16.5" x14ac:dyDescent="0.3">
      <c r="B137" s="26"/>
      <c r="C137" s="22" t="str">
        <f>IF(B137="","",VLOOKUP(B137,LISTAS!$F$5:$G$1006,2,0))</f>
        <v/>
      </c>
      <c r="D137" s="35"/>
      <c r="E137" s="35"/>
      <c r="F137" s="35" t="str">
        <f t="shared" si="36"/>
        <v/>
      </c>
      <c r="G137" s="5"/>
      <c r="H137" s="48" t="str">
        <f t="shared" si="30"/>
        <v/>
      </c>
      <c r="I137" s="63" t="str">
        <f t="shared" si="31"/>
        <v/>
      </c>
      <c r="J137" s="63" t="str">
        <f t="shared" si="31"/>
        <v/>
      </c>
      <c r="K137" s="48" t="str">
        <f t="shared" si="24"/>
        <v/>
      </c>
      <c r="L137" s="69" t="str">
        <f t="shared" si="25"/>
        <v/>
      </c>
      <c r="M137" s="67" t="str">
        <f t="shared" si="26"/>
        <v/>
      </c>
      <c r="N137" s="49">
        <v>24</v>
      </c>
      <c r="O137" s="28"/>
      <c r="P137" s="47" t="str">
        <f t="shared" si="27"/>
        <v/>
      </c>
      <c r="Q137" s="24" t="str">
        <f t="shared" si="34"/>
        <v/>
      </c>
      <c r="R137" s="24" t="str">
        <f>IF($L137="","",VLOOKUP(Q137,LISTAS!$F$5:$G$1006,2,0))</f>
        <v/>
      </c>
      <c r="S137" s="36" t="str">
        <f t="shared" si="29"/>
        <v/>
      </c>
      <c r="T137" s="25" t="str">
        <f t="shared" si="32"/>
        <v/>
      </c>
      <c r="U137" s="25" t="str">
        <f t="shared" si="33"/>
        <v/>
      </c>
    </row>
    <row r="138" spans="2:21" ht="16.5" x14ac:dyDescent="0.3">
      <c r="B138" s="26"/>
      <c r="C138" s="22" t="str">
        <f>IF(B138="","",VLOOKUP(B138,LISTAS!$F$5:$G$1006,2,0))</f>
        <v/>
      </c>
      <c r="D138" s="35"/>
      <c r="E138" s="35"/>
      <c r="F138" s="35" t="str">
        <f t="shared" ref="F138:F177" si="37">IF(D138="",IF(E138="","",SUM(D138:E138)),SUM(D138:E138))</f>
        <v/>
      </c>
      <c r="G138" s="5"/>
      <c r="H138" s="48" t="str">
        <f t="shared" si="30"/>
        <v/>
      </c>
      <c r="I138" s="63" t="str">
        <f t="shared" si="31"/>
        <v/>
      </c>
      <c r="J138" s="63" t="str">
        <f t="shared" si="31"/>
        <v/>
      </c>
      <c r="K138" s="48" t="str">
        <f t="shared" si="24"/>
        <v/>
      </c>
      <c r="L138" s="69" t="str">
        <f t="shared" si="25"/>
        <v/>
      </c>
      <c r="M138" s="67" t="str">
        <f t="shared" si="26"/>
        <v/>
      </c>
      <c r="N138" s="49">
        <v>25</v>
      </c>
      <c r="O138" s="28"/>
      <c r="P138" s="47" t="str">
        <f t="shared" si="27"/>
        <v/>
      </c>
      <c r="Q138" s="24" t="str">
        <f t="shared" si="34"/>
        <v/>
      </c>
      <c r="R138" s="24" t="str">
        <f>IF($L138="","",VLOOKUP(Q138,LISTAS!$F$5:$G$1006,2,0))</f>
        <v/>
      </c>
      <c r="S138" s="36" t="str">
        <f t="shared" si="29"/>
        <v/>
      </c>
      <c r="T138" s="25" t="str">
        <f t="shared" si="32"/>
        <v/>
      </c>
      <c r="U138" s="25" t="str">
        <f t="shared" si="33"/>
        <v/>
      </c>
    </row>
    <row r="139" spans="2:21" ht="16.5" x14ac:dyDescent="0.3">
      <c r="B139" s="26"/>
      <c r="C139" s="22" t="str">
        <f>IF(B139="","",VLOOKUP(B139,LISTAS!$F$5:$G$1006,2,0))</f>
        <v/>
      </c>
      <c r="D139" s="35"/>
      <c r="E139" s="35"/>
      <c r="F139" s="35" t="str">
        <f t="shared" si="37"/>
        <v/>
      </c>
      <c r="G139" s="5"/>
      <c r="H139" s="48" t="str">
        <f t="shared" si="30"/>
        <v/>
      </c>
      <c r="I139" s="63" t="str">
        <f t="shared" si="31"/>
        <v/>
      </c>
      <c r="J139" s="63" t="str">
        <f t="shared" si="31"/>
        <v/>
      </c>
      <c r="K139" s="48" t="str">
        <f t="shared" si="24"/>
        <v/>
      </c>
      <c r="L139" s="69" t="str">
        <f t="shared" si="25"/>
        <v/>
      </c>
      <c r="M139" s="67" t="str">
        <f t="shared" si="26"/>
        <v/>
      </c>
      <c r="N139" s="49">
        <v>26</v>
      </c>
      <c r="O139" s="28"/>
      <c r="P139" s="47" t="str">
        <f t="shared" si="27"/>
        <v/>
      </c>
      <c r="Q139" s="24" t="str">
        <f t="shared" si="34"/>
        <v/>
      </c>
      <c r="R139" s="24" t="str">
        <f>IF($L139="","",VLOOKUP(Q139,LISTAS!$F$5:$G$1006,2,0))</f>
        <v/>
      </c>
      <c r="S139" s="36" t="str">
        <f t="shared" si="29"/>
        <v/>
      </c>
      <c r="T139" s="25" t="str">
        <f t="shared" si="32"/>
        <v/>
      </c>
      <c r="U139" s="25" t="str">
        <f t="shared" si="33"/>
        <v/>
      </c>
    </row>
    <row r="140" spans="2:21" ht="16.5" x14ac:dyDescent="0.3">
      <c r="B140" s="26"/>
      <c r="C140" s="22" t="str">
        <f>IF(B140="","",VLOOKUP(B140,LISTAS!$F$5:$G$1006,2,0))</f>
        <v/>
      </c>
      <c r="D140" s="35"/>
      <c r="E140" s="35"/>
      <c r="F140" s="35" t="str">
        <f t="shared" si="37"/>
        <v/>
      </c>
      <c r="G140" s="5"/>
      <c r="H140" s="48" t="str">
        <f t="shared" si="30"/>
        <v/>
      </c>
      <c r="I140" s="63" t="str">
        <f t="shared" si="31"/>
        <v/>
      </c>
      <c r="J140" s="63" t="str">
        <f t="shared" si="31"/>
        <v/>
      </c>
      <c r="K140" s="48" t="str">
        <f t="shared" si="24"/>
        <v/>
      </c>
      <c r="L140" s="69" t="str">
        <f t="shared" si="25"/>
        <v/>
      </c>
      <c r="M140" s="67" t="str">
        <f t="shared" si="26"/>
        <v/>
      </c>
      <c r="N140" s="49">
        <v>27</v>
      </c>
      <c r="O140" s="28"/>
      <c r="P140" s="47" t="str">
        <f t="shared" si="27"/>
        <v/>
      </c>
      <c r="Q140" s="24" t="str">
        <f t="shared" si="34"/>
        <v/>
      </c>
      <c r="R140" s="24" t="str">
        <f>IF($L140="","",VLOOKUP(Q140,LISTAS!$F$5:$G$1006,2,0))</f>
        <v/>
      </c>
      <c r="S140" s="36" t="str">
        <f t="shared" si="29"/>
        <v/>
      </c>
      <c r="T140" s="25" t="str">
        <f t="shared" si="32"/>
        <v/>
      </c>
      <c r="U140" s="25" t="str">
        <f t="shared" si="33"/>
        <v/>
      </c>
    </row>
    <row r="141" spans="2:21" ht="16.5" x14ac:dyDescent="0.3">
      <c r="B141" s="26"/>
      <c r="C141" s="22" t="str">
        <f>IF(B141="","",VLOOKUP(B141,LISTAS!$F$5:$G$1006,2,0))</f>
        <v/>
      </c>
      <c r="D141" s="35"/>
      <c r="E141" s="35"/>
      <c r="F141" s="35" t="str">
        <f t="shared" si="37"/>
        <v/>
      </c>
      <c r="G141" s="5"/>
      <c r="H141" s="48" t="str">
        <f t="shared" si="30"/>
        <v/>
      </c>
      <c r="I141" s="63" t="str">
        <f t="shared" si="31"/>
        <v/>
      </c>
      <c r="J141" s="63" t="str">
        <f t="shared" si="31"/>
        <v/>
      </c>
      <c r="K141" s="48" t="str">
        <f t="shared" si="24"/>
        <v/>
      </c>
      <c r="L141" s="69" t="str">
        <f t="shared" si="25"/>
        <v/>
      </c>
      <c r="M141" s="67" t="str">
        <f t="shared" si="26"/>
        <v/>
      </c>
      <c r="N141" s="49">
        <v>28</v>
      </c>
      <c r="O141" s="28"/>
      <c r="P141" s="47" t="str">
        <f t="shared" si="27"/>
        <v/>
      </c>
      <c r="Q141" s="24" t="str">
        <f t="shared" si="34"/>
        <v/>
      </c>
      <c r="R141" s="24" t="str">
        <f>IF($L141="","",VLOOKUP(Q141,LISTAS!$F$5:$G$1006,2,0))</f>
        <v/>
      </c>
      <c r="S141" s="36" t="str">
        <f t="shared" si="29"/>
        <v/>
      </c>
      <c r="T141" s="25" t="str">
        <f t="shared" si="32"/>
        <v/>
      </c>
      <c r="U141" s="25" t="str">
        <f t="shared" si="33"/>
        <v/>
      </c>
    </row>
    <row r="142" spans="2:21" ht="16.5" x14ac:dyDescent="0.3">
      <c r="B142" s="26"/>
      <c r="C142" s="22" t="str">
        <f>IF(B142="","",VLOOKUP(B142,LISTAS!$F$5:$G$1006,2,0))</f>
        <v/>
      </c>
      <c r="D142" s="35"/>
      <c r="E142" s="35"/>
      <c r="F142" s="35" t="str">
        <f t="shared" si="37"/>
        <v/>
      </c>
      <c r="G142" s="5"/>
      <c r="H142" s="48" t="str">
        <f t="shared" si="30"/>
        <v/>
      </c>
      <c r="I142" s="63" t="str">
        <f t="shared" si="31"/>
        <v/>
      </c>
      <c r="J142" s="63" t="str">
        <f t="shared" si="31"/>
        <v/>
      </c>
      <c r="K142" s="48" t="str">
        <f t="shared" si="24"/>
        <v/>
      </c>
      <c r="L142" s="69" t="str">
        <f t="shared" si="25"/>
        <v/>
      </c>
      <c r="M142" s="67" t="str">
        <f t="shared" si="26"/>
        <v/>
      </c>
      <c r="N142" s="49">
        <v>29</v>
      </c>
      <c r="O142" s="28"/>
      <c r="P142" s="47" t="str">
        <f t="shared" si="27"/>
        <v/>
      </c>
      <c r="Q142" s="24" t="str">
        <f t="shared" si="34"/>
        <v/>
      </c>
      <c r="R142" s="24" t="str">
        <f>IF($L142="","",VLOOKUP(Q142,LISTAS!$F$5:$G$1006,2,0))</f>
        <v/>
      </c>
      <c r="S142" s="36" t="str">
        <f t="shared" si="29"/>
        <v/>
      </c>
      <c r="T142" s="25" t="str">
        <f t="shared" si="32"/>
        <v/>
      </c>
      <c r="U142" s="25" t="str">
        <f t="shared" si="33"/>
        <v/>
      </c>
    </row>
    <row r="143" spans="2:21" ht="16.5" x14ac:dyDescent="0.3">
      <c r="B143" s="26"/>
      <c r="C143" s="22" t="str">
        <f>IF(B143="","",VLOOKUP(B143,LISTAS!$F$5:$G$1006,2,0))</f>
        <v/>
      </c>
      <c r="D143" s="35"/>
      <c r="E143" s="35"/>
      <c r="F143" s="35" t="str">
        <f t="shared" si="37"/>
        <v/>
      </c>
      <c r="G143" s="5"/>
      <c r="H143" s="48" t="str">
        <f t="shared" si="30"/>
        <v/>
      </c>
      <c r="I143" s="63" t="str">
        <f t="shared" si="31"/>
        <v/>
      </c>
      <c r="J143" s="63" t="str">
        <f t="shared" si="31"/>
        <v/>
      </c>
      <c r="K143" s="48" t="str">
        <f t="shared" si="24"/>
        <v/>
      </c>
      <c r="L143" s="69" t="str">
        <f t="shared" si="25"/>
        <v/>
      </c>
      <c r="M143" s="67" t="str">
        <f t="shared" si="26"/>
        <v/>
      </c>
      <c r="N143" s="49">
        <v>30</v>
      </c>
      <c r="O143" s="28"/>
      <c r="P143" s="47" t="str">
        <f t="shared" si="27"/>
        <v/>
      </c>
      <c r="Q143" s="24" t="str">
        <f t="shared" si="34"/>
        <v/>
      </c>
      <c r="R143" s="24" t="str">
        <f>IF($L143="","",VLOOKUP(Q143,LISTAS!$F$5:$G$1006,2,0))</f>
        <v/>
      </c>
      <c r="S143" s="36" t="str">
        <f t="shared" si="29"/>
        <v/>
      </c>
      <c r="T143" s="25" t="str">
        <f t="shared" si="32"/>
        <v/>
      </c>
      <c r="U143" s="25" t="str">
        <f t="shared" si="33"/>
        <v/>
      </c>
    </row>
    <row r="144" spans="2:21" ht="16.5" x14ac:dyDescent="0.3">
      <c r="B144" s="26"/>
      <c r="C144" s="22" t="str">
        <f>IF(B144="","",VLOOKUP(B144,LISTAS!$F$5:$G$1006,2,0))</f>
        <v/>
      </c>
      <c r="D144" s="35"/>
      <c r="E144" s="35"/>
      <c r="F144" s="35" t="str">
        <f t="shared" si="37"/>
        <v/>
      </c>
      <c r="G144" s="5"/>
      <c r="H144" s="48" t="str">
        <f t="shared" si="30"/>
        <v/>
      </c>
      <c r="I144" s="63" t="str">
        <f t="shared" si="31"/>
        <v/>
      </c>
      <c r="J144" s="63" t="str">
        <f t="shared" si="31"/>
        <v/>
      </c>
      <c r="K144" s="48" t="str">
        <f t="shared" si="24"/>
        <v/>
      </c>
      <c r="L144" s="69" t="str">
        <f t="shared" si="25"/>
        <v/>
      </c>
      <c r="M144" s="67" t="str">
        <f t="shared" si="26"/>
        <v/>
      </c>
      <c r="N144" s="49">
        <v>31</v>
      </c>
      <c r="O144" s="28"/>
      <c r="P144" s="47" t="str">
        <f t="shared" si="27"/>
        <v/>
      </c>
      <c r="Q144" s="24" t="str">
        <f t="shared" si="34"/>
        <v/>
      </c>
      <c r="R144" s="24" t="str">
        <f>IF($L144="","",VLOOKUP(Q144,LISTAS!$F$5:$G$1006,2,0))</f>
        <v/>
      </c>
      <c r="S144" s="36" t="str">
        <f t="shared" si="29"/>
        <v/>
      </c>
      <c r="T144" s="25" t="str">
        <f t="shared" si="32"/>
        <v/>
      </c>
      <c r="U144" s="25" t="str">
        <f t="shared" si="33"/>
        <v/>
      </c>
    </row>
    <row r="145" spans="2:21" ht="16.5" x14ac:dyDescent="0.3">
      <c r="B145" s="26"/>
      <c r="C145" s="22" t="str">
        <f>IF(B145="","",VLOOKUP(B145,LISTAS!$F$5:$G$1006,2,0))</f>
        <v/>
      </c>
      <c r="D145" s="35"/>
      <c r="E145" s="35"/>
      <c r="F145" s="35" t="str">
        <f t="shared" si="37"/>
        <v/>
      </c>
      <c r="G145" s="5"/>
      <c r="H145" s="48" t="str">
        <f t="shared" si="30"/>
        <v/>
      </c>
      <c r="I145" s="63" t="str">
        <f>IF($L145="","",IF(#REF!="","",#REF!))</f>
        <v/>
      </c>
      <c r="J145" s="63" t="str">
        <f>IF($L145="","",IF(#REF!="","",#REF!))</f>
        <v/>
      </c>
      <c r="K145" s="48" t="str">
        <f t="shared" si="24"/>
        <v/>
      </c>
      <c r="L145" s="69" t="str">
        <f t="shared" si="25"/>
        <v/>
      </c>
      <c r="M145" s="67" t="str">
        <f t="shared" si="26"/>
        <v/>
      </c>
      <c r="N145" s="49">
        <v>32</v>
      </c>
      <c r="O145" s="28"/>
      <c r="P145" s="47" t="str">
        <f t="shared" si="27"/>
        <v/>
      </c>
      <c r="Q145" s="24" t="str">
        <f t="shared" si="34"/>
        <v/>
      </c>
      <c r="R145" s="24" t="str">
        <f>IF($L145="","",VLOOKUP(Q145,LISTAS!$F$5:$G$1006,2,0))</f>
        <v/>
      </c>
      <c r="S145" s="36" t="str">
        <f t="shared" si="29"/>
        <v/>
      </c>
      <c r="T145" s="25" t="str">
        <f t="shared" si="32"/>
        <v/>
      </c>
      <c r="U145" s="25" t="str">
        <f t="shared" si="33"/>
        <v/>
      </c>
    </row>
    <row r="146" spans="2:21" ht="16.5" x14ac:dyDescent="0.3">
      <c r="B146" s="26"/>
      <c r="C146" s="22" t="str">
        <f>IF(B146="","",VLOOKUP(B146,LISTAS!$F$5:$G$1006,2,0))</f>
        <v/>
      </c>
      <c r="D146" s="35"/>
      <c r="E146" s="35"/>
      <c r="F146" s="35" t="str">
        <f t="shared" si="37"/>
        <v/>
      </c>
      <c r="G146" s="5"/>
      <c r="H146" s="48" t="str">
        <f t="shared" si="30"/>
        <v/>
      </c>
      <c r="I146" s="63" t="str">
        <f>IF($L146="","",IF(#REF!="","",#REF!))</f>
        <v/>
      </c>
      <c r="J146" s="63" t="str">
        <f>IF($L146="","",IF(#REF!="","",#REF!))</f>
        <v/>
      </c>
      <c r="K146" s="48" t="str">
        <f t="shared" si="24"/>
        <v/>
      </c>
      <c r="L146" s="69" t="str">
        <f t="shared" si="25"/>
        <v/>
      </c>
      <c r="M146" s="67" t="str">
        <f t="shared" ref="M146:M177" si="38">IF(L146="","",LARGE($L$114:$L$213,N146))</f>
        <v/>
      </c>
      <c r="N146" s="49">
        <v>33</v>
      </c>
      <c r="O146" s="28"/>
      <c r="P146" s="47" t="str">
        <f t="shared" ref="P146:P177" si="39">IF(S146&lt;&gt;"",_xlfn.RANK.EQ(S146,$S$114:$S$213,0),"")</f>
        <v/>
      </c>
      <c r="Q146" s="24" t="str">
        <f t="shared" ref="Q146:Q177" si="40">IF($L146="","",VLOOKUP(M146,$H$114:$K$213,2,0))</f>
        <v/>
      </c>
      <c r="R146" s="24" t="str">
        <f>IF($L146="","",VLOOKUP(Q146,LISTAS!$F$5:$G$1006,2,0))</f>
        <v/>
      </c>
      <c r="S146" s="36" t="str">
        <f t="shared" ref="S146:S177" si="41">IF($L146="","",VLOOKUP(M146,$H$114:$K$213,4,0))</f>
        <v/>
      </c>
      <c r="T146" s="25" t="str">
        <f t="shared" si="32"/>
        <v/>
      </c>
      <c r="U146" s="25" t="str">
        <f t="shared" si="33"/>
        <v/>
      </c>
    </row>
    <row r="147" spans="2:21" ht="16.5" x14ac:dyDescent="0.3">
      <c r="B147" s="26"/>
      <c r="C147" s="22" t="str">
        <f>IF(B147="","",VLOOKUP(B147,LISTAS!$F$5:$G$1006,2,0))</f>
        <v/>
      </c>
      <c r="D147" s="35"/>
      <c r="E147" s="35"/>
      <c r="F147" s="35" t="str">
        <f t="shared" si="37"/>
        <v/>
      </c>
      <c r="G147" s="5"/>
      <c r="H147" s="48" t="str">
        <f t="shared" si="30"/>
        <v/>
      </c>
      <c r="I147" s="63" t="str">
        <f>IF($L147="","",IF(#REF!="","",#REF!))</f>
        <v/>
      </c>
      <c r="J147" s="63" t="str">
        <f>IF($L147="","",IF(#REF!="","",#REF!))</f>
        <v/>
      </c>
      <c r="K147" s="48" t="str">
        <f t="shared" si="24"/>
        <v/>
      </c>
      <c r="L147" s="69" t="str">
        <f t="shared" si="25"/>
        <v/>
      </c>
      <c r="M147" s="67" t="str">
        <f t="shared" si="38"/>
        <v/>
      </c>
      <c r="N147" s="49">
        <v>34</v>
      </c>
      <c r="O147" s="28"/>
      <c r="P147" s="47" t="str">
        <f t="shared" si="39"/>
        <v/>
      </c>
      <c r="Q147" s="24" t="str">
        <f t="shared" si="40"/>
        <v/>
      </c>
      <c r="R147" s="24" t="str">
        <f>IF($L147="","",VLOOKUP(Q147,LISTAS!$F$5:$G$1006,2,0))</f>
        <v/>
      </c>
      <c r="S147" s="36" t="str">
        <f t="shared" si="41"/>
        <v/>
      </c>
      <c r="T147" s="25" t="str">
        <f t="shared" si="32"/>
        <v/>
      </c>
      <c r="U147" s="25" t="str">
        <f t="shared" si="33"/>
        <v/>
      </c>
    </row>
    <row r="148" spans="2:21" ht="16.5" x14ac:dyDescent="0.3">
      <c r="B148" s="26"/>
      <c r="C148" s="22" t="str">
        <f>IF(B148="","",VLOOKUP(B148,LISTAS!$F$5:$G$1006,2,0))</f>
        <v/>
      </c>
      <c r="D148" s="35"/>
      <c r="E148" s="35"/>
      <c r="F148" s="35" t="str">
        <f t="shared" si="37"/>
        <v/>
      </c>
      <c r="G148" s="5"/>
      <c r="H148" s="48" t="str">
        <f t="shared" si="30"/>
        <v/>
      </c>
      <c r="I148" s="63" t="str">
        <f>IF($L148="","",IF(#REF!="","",#REF!))</f>
        <v/>
      </c>
      <c r="J148" s="63" t="str">
        <f>IF($L148="","",IF(#REF!="","",#REF!))</f>
        <v/>
      </c>
      <c r="K148" s="48" t="str">
        <f t="shared" si="24"/>
        <v/>
      </c>
      <c r="L148" s="69" t="str">
        <f t="shared" si="25"/>
        <v/>
      </c>
      <c r="M148" s="67" t="str">
        <f t="shared" si="38"/>
        <v/>
      </c>
      <c r="N148" s="49">
        <v>35</v>
      </c>
      <c r="O148" s="28"/>
      <c r="P148" s="47" t="str">
        <f t="shared" si="39"/>
        <v/>
      </c>
      <c r="Q148" s="24" t="str">
        <f t="shared" si="40"/>
        <v/>
      </c>
      <c r="R148" s="24" t="str">
        <f>IF($L148="","",VLOOKUP(Q148,LISTAS!$F$5:$G$1006,2,0))</f>
        <v/>
      </c>
      <c r="S148" s="36" t="str">
        <f t="shared" si="41"/>
        <v/>
      </c>
      <c r="T148" s="25" t="str">
        <f t="shared" si="32"/>
        <v/>
      </c>
      <c r="U148" s="25" t="str">
        <f t="shared" si="33"/>
        <v/>
      </c>
    </row>
    <row r="149" spans="2:21" ht="16.5" x14ac:dyDescent="0.3">
      <c r="B149" s="26"/>
      <c r="C149" s="22" t="str">
        <f>IF(B149="","",VLOOKUP(B149,LISTAS!$F$5:$G$1006,2,0))</f>
        <v/>
      </c>
      <c r="D149" s="35"/>
      <c r="E149" s="35"/>
      <c r="F149" s="35" t="str">
        <f t="shared" si="37"/>
        <v/>
      </c>
      <c r="G149" s="5"/>
      <c r="H149" s="48" t="str">
        <f t="shared" si="30"/>
        <v/>
      </c>
      <c r="I149" s="63" t="str">
        <f t="shared" si="31"/>
        <v/>
      </c>
      <c r="J149" s="63" t="str">
        <f t="shared" si="31"/>
        <v/>
      </c>
      <c r="K149" s="48" t="str">
        <f t="shared" si="24"/>
        <v/>
      </c>
      <c r="L149" s="69" t="str">
        <f t="shared" si="25"/>
        <v/>
      </c>
      <c r="M149" s="67" t="str">
        <f t="shared" si="38"/>
        <v/>
      </c>
      <c r="N149" s="49">
        <v>36</v>
      </c>
      <c r="O149" s="28"/>
      <c r="P149" s="47" t="str">
        <f t="shared" si="39"/>
        <v/>
      </c>
      <c r="Q149" s="24" t="str">
        <f t="shared" si="40"/>
        <v/>
      </c>
      <c r="R149" s="24" t="str">
        <f>IF($L149="","",VLOOKUP(Q149,LISTAS!$F$5:$G$1006,2,0))</f>
        <v/>
      </c>
      <c r="S149" s="36" t="str">
        <f t="shared" si="41"/>
        <v/>
      </c>
      <c r="T149" s="25" t="str">
        <f t="shared" si="32"/>
        <v/>
      </c>
      <c r="U149" s="25" t="str">
        <f t="shared" si="33"/>
        <v/>
      </c>
    </row>
    <row r="150" spans="2:21" ht="16.5" x14ac:dyDescent="0.3">
      <c r="B150" s="26"/>
      <c r="C150" s="22" t="str">
        <f>IF(B150="","",VLOOKUP(B150,LISTAS!$F$5:$G$1006,2,0))</f>
        <v/>
      </c>
      <c r="D150" s="35"/>
      <c r="E150" s="35"/>
      <c r="F150" s="35" t="str">
        <f t="shared" si="37"/>
        <v/>
      </c>
      <c r="G150" s="5"/>
      <c r="H150" s="48" t="str">
        <f t="shared" si="30"/>
        <v/>
      </c>
      <c r="I150" s="63" t="str">
        <f t="shared" si="31"/>
        <v/>
      </c>
      <c r="J150" s="63" t="str">
        <f t="shared" si="31"/>
        <v/>
      </c>
      <c r="K150" s="48" t="str">
        <f t="shared" si="24"/>
        <v/>
      </c>
      <c r="L150" s="69" t="str">
        <f t="shared" si="25"/>
        <v/>
      </c>
      <c r="M150" s="67" t="str">
        <f t="shared" si="38"/>
        <v/>
      </c>
      <c r="N150" s="49">
        <v>37</v>
      </c>
      <c r="O150" s="28"/>
      <c r="P150" s="47" t="str">
        <f t="shared" si="39"/>
        <v/>
      </c>
      <c r="Q150" s="24" t="str">
        <f t="shared" si="40"/>
        <v/>
      </c>
      <c r="R150" s="24" t="str">
        <f>IF($L150="","",VLOOKUP(Q150,LISTAS!$F$5:$G$1006,2,0))</f>
        <v/>
      </c>
      <c r="S150" s="36" t="str">
        <f t="shared" si="41"/>
        <v/>
      </c>
      <c r="T150" s="25" t="str">
        <f t="shared" si="32"/>
        <v/>
      </c>
      <c r="U150" s="25" t="str">
        <f t="shared" si="33"/>
        <v/>
      </c>
    </row>
    <row r="151" spans="2:21" ht="16.5" x14ac:dyDescent="0.3">
      <c r="B151" s="26"/>
      <c r="C151" s="22" t="str">
        <f>IF(B151="","",VLOOKUP(B151,LISTAS!$F$5:$G$1006,2,0))</f>
        <v/>
      </c>
      <c r="D151" s="35"/>
      <c r="E151" s="35"/>
      <c r="F151" s="35" t="str">
        <f t="shared" si="37"/>
        <v/>
      </c>
      <c r="G151" s="5"/>
      <c r="H151" s="48" t="str">
        <f t="shared" si="30"/>
        <v/>
      </c>
      <c r="I151" s="63" t="str">
        <f t="shared" si="31"/>
        <v/>
      </c>
      <c r="J151" s="63" t="str">
        <f t="shared" si="31"/>
        <v/>
      </c>
      <c r="K151" s="48" t="str">
        <f t="shared" si="24"/>
        <v/>
      </c>
      <c r="L151" s="69" t="str">
        <f t="shared" si="25"/>
        <v/>
      </c>
      <c r="M151" s="67" t="str">
        <f t="shared" si="38"/>
        <v/>
      </c>
      <c r="N151" s="49">
        <v>38</v>
      </c>
      <c r="O151" s="28"/>
      <c r="P151" s="47" t="str">
        <f t="shared" si="39"/>
        <v/>
      </c>
      <c r="Q151" s="24" t="str">
        <f t="shared" si="40"/>
        <v/>
      </c>
      <c r="R151" s="24" t="str">
        <f>IF($L151="","",VLOOKUP(Q151,LISTAS!$F$5:$G$1006,2,0))</f>
        <v/>
      </c>
      <c r="S151" s="36" t="str">
        <f t="shared" si="41"/>
        <v/>
      </c>
      <c r="T151" s="25" t="str">
        <f t="shared" si="32"/>
        <v/>
      </c>
      <c r="U151" s="25" t="str">
        <f t="shared" si="33"/>
        <v/>
      </c>
    </row>
    <row r="152" spans="2:21" ht="16.5" x14ac:dyDescent="0.3">
      <c r="B152" s="26"/>
      <c r="C152" s="22" t="str">
        <f>IF(B152="","",VLOOKUP(B152,LISTAS!$F$5:$G$1006,2,0))</f>
        <v/>
      </c>
      <c r="D152" s="35"/>
      <c r="E152" s="35"/>
      <c r="F152" s="35" t="str">
        <f t="shared" si="37"/>
        <v/>
      </c>
      <c r="G152" s="5"/>
      <c r="H152" s="48" t="str">
        <f t="shared" si="30"/>
        <v/>
      </c>
      <c r="I152" s="63" t="str">
        <f t="shared" si="31"/>
        <v/>
      </c>
      <c r="J152" s="63" t="str">
        <f t="shared" si="31"/>
        <v/>
      </c>
      <c r="K152" s="48" t="str">
        <f t="shared" si="24"/>
        <v/>
      </c>
      <c r="L152" s="69" t="str">
        <f t="shared" si="25"/>
        <v/>
      </c>
      <c r="M152" s="67" t="str">
        <f t="shared" si="38"/>
        <v/>
      </c>
      <c r="N152" s="49">
        <v>39</v>
      </c>
      <c r="O152" s="28"/>
      <c r="P152" s="47" t="str">
        <f t="shared" si="39"/>
        <v/>
      </c>
      <c r="Q152" s="24" t="str">
        <f t="shared" si="40"/>
        <v/>
      </c>
      <c r="R152" s="24" t="str">
        <f>IF($L152="","",VLOOKUP(Q152,LISTAS!$F$5:$G$1006,2,0))</f>
        <v/>
      </c>
      <c r="S152" s="36" t="str">
        <f t="shared" si="41"/>
        <v/>
      </c>
      <c r="T152" s="25" t="str">
        <f t="shared" si="32"/>
        <v/>
      </c>
      <c r="U152" s="25" t="str">
        <f t="shared" si="33"/>
        <v/>
      </c>
    </row>
    <row r="153" spans="2:21" ht="16.5" x14ac:dyDescent="0.3">
      <c r="B153" s="26"/>
      <c r="C153" s="22" t="str">
        <f>IF(B153="","",VLOOKUP(B153,LISTAS!$F$5:$G$1006,2,0))</f>
        <v/>
      </c>
      <c r="D153" s="35"/>
      <c r="E153" s="35"/>
      <c r="F153" s="35" t="str">
        <f t="shared" si="37"/>
        <v/>
      </c>
      <c r="G153" s="5"/>
      <c r="H153" s="48" t="str">
        <f t="shared" si="30"/>
        <v/>
      </c>
      <c r="I153" s="63" t="str">
        <f t="shared" si="31"/>
        <v/>
      </c>
      <c r="J153" s="63" t="str">
        <f t="shared" si="31"/>
        <v/>
      </c>
      <c r="K153" s="48" t="str">
        <f t="shared" si="24"/>
        <v/>
      </c>
      <c r="L153" s="69" t="str">
        <f t="shared" si="25"/>
        <v/>
      </c>
      <c r="M153" s="67" t="str">
        <f t="shared" si="38"/>
        <v/>
      </c>
      <c r="N153" s="49">
        <v>40</v>
      </c>
      <c r="O153" s="28"/>
      <c r="P153" s="47" t="str">
        <f t="shared" si="39"/>
        <v/>
      </c>
      <c r="Q153" s="24" t="str">
        <f t="shared" si="40"/>
        <v/>
      </c>
      <c r="R153" s="24" t="str">
        <f>IF($L153="","",VLOOKUP(Q153,LISTAS!$F$5:$G$1006,2,0))</f>
        <v/>
      </c>
      <c r="S153" s="36" t="str">
        <f t="shared" si="41"/>
        <v/>
      </c>
      <c r="T153" s="25" t="str">
        <f t="shared" si="32"/>
        <v/>
      </c>
      <c r="U153" s="25" t="str">
        <f t="shared" si="33"/>
        <v/>
      </c>
    </row>
    <row r="154" spans="2:21" ht="16.5" x14ac:dyDescent="0.3">
      <c r="B154" s="26"/>
      <c r="C154" s="22" t="str">
        <f>IF(B154="","",VLOOKUP(B154,LISTAS!$F$5:$G$1006,2,0))</f>
        <v/>
      </c>
      <c r="D154" s="35"/>
      <c r="E154" s="35"/>
      <c r="F154" s="35" t="str">
        <f t="shared" si="37"/>
        <v/>
      </c>
      <c r="G154" s="5"/>
      <c r="H154" s="48" t="str">
        <f t="shared" si="30"/>
        <v/>
      </c>
      <c r="I154" s="63" t="str">
        <f t="shared" si="31"/>
        <v/>
      </c>
      <c r="J154" s="63" t="str">
        <f t="shared" si="31"/>
        <v/>
      </c>
      <c r="K154" s="48" t="str">
        <f t="shared" si="24"/>
        <v/>
      </c>
      <c r="L154" s="69" t="str">
        <f t="shared" si="25"/>
        <v/>
      </c>
      <c r="M154" s="67" t="str">
        <f t="shared" si="38"/>
        <v/>
      </c>
      <c r="N154" s="49">
        <v>41</v>
      </c>
      <c r="O154" s="28"/>
      <c r="P154" s="47" t="str">
        <f t="shared" si="39"/>
        <v/>
      </c>
      <c r="Q154" s="24" t="str">
        <f t="shared" si="40"/>
        <v/>
      </c>
      <c r="R154" s="24" t="str">
        <f>IF($L154="","",VLOOKUP(Q154,LISTAS!$F$5:$G$1006,2,0))</f>
        <v/>
      </c>
      <c r="S154" s="36" t="str">
        <f t="shared" si="41"/>
        <v/>
      </c>
      <c r="T154" s="25" t="str">
        <f t="shared" si="32"/>
        <v/>
      </c>
      <c r="U154" s="25" t="str">
        <f t="shared" si="33"/>
        <v/>
      </c>
    </row>
    <row r="155" spans="2:21" ht="16.5" x14ac:dyDescent="0.3">
      <c r="B155" s="26"/>
      <c r="C155" s="22" t="str">
        <f>IF(B155="","",VLOOKUP(B155,LISTAS!$F$5:$G$1006,2,0))</f>
        <v/>
      </c>
      <c r="D155" s="35"/>
      <c r="E155" s="35"/>
      <c r="F155" s="35" t="str">
        <f t="shared" si="37"/>
        <v/>
      </c>
      <c r="G155" s="5"/>
      <c r="H155" s="48" t="str">
        <f t="shared" si="30"/>
        <v/>
      </c>
      <c r="I155" s="63" t="str">
        <f t="shared" si="31"/>
        <v/>
      </c>
      <c r="J155" s="63" t="str">
        <f t="shared" si="31"/>
        <v/>
      </c>
      <c r="K155" s="48" t="str">
        <f t="shared" si="24"/>
        <v/>
      </c>
      <c r="L155" s="69" t="str">
        <f t="shared" si="25"/>
        <v/>
      </c>
      <c r="M155" s="67" t="str">
        <f t="shared" si="38"/>
        <v/>
      </c>
      <c r="N155" s="49">
        <v>42</v>
      </c>
      <c r="O155" s="28"/>
      <c r="P155" s="47" t="str">
        <f t="shared" si="39"/>
        <v/>
      </c>
      <c r="Q155" s="24" t="str">
        <f t="shared" si="40"/>
        <v/>
      </c>
      <c r="R155" s="24" t="str">
        <f>IF($L155="","",VLOOKUP(Q155,LISTAS!$F$5:$G$1006,2,0))</f>
        <v/>
      </c>
      <c r="S155" s="36" t="str">
        <f t="shared" si="41"/>
        <v/>
      </c>
      <c r="T155" s="25" t="str">
        <f t="shared" si="32"/>
        <v/>
      </c>
      <c r="U155" s="25" t="str">
        <f t="shared" si="33"/>
        <v/>
      </c>
    </row>
    <row r="156" spans="2:21" ht="16.5" x14ac:dyDescent="0.3">
      <c r="B156" s="26"/>
      <c r="C156" s="22" t="str">
        <f>IF(B156="","",VLOOKUP(B156,LISTAS!$F$5:$G$1006,2,0))</f>
        <v/>
      </c>
      <c r="D156" s="35"/>
      <c r="E156" s="35"/>
      <c r="F156" s="35" t="str">
        <f t="shared" si="37"/>
        <v/>
      </c>
      <c r="G156" s="5"/>
      <c r="H156" s="48" t="str">
        <f t="shared" si="30"/>
        <v/>
      </c>
      <c r="I156" s="63" t="str">
        <f t="shared" si="31"/>
        <v/>
      </c>
      <c r="J156" s="63" t="str">
        <f t="shared" si="31"/>
        <v/>
      </c>
      <c r="K156" s="48" t="str">
        <f t="shared" si="24"/>
        <v/>
      </c>
      <c r="L156" s="69" t="str">
        <f t="shared" si="25"/>
        <v/>
      </c>
      <c r="M156" s="67" t="str">
        <f t="shared" si="38"/>
        <v/>
      </c>
      <c r="N156" s="49">
        <v>43</v>
      </c>
      <c r="O156" s="28"/>
      <c r="P156" s="47" t="str">
        <f t="shared" si="39"/>
        <v/>
      </c>
      <c r="Q156" s="24" t="str">
        <f t="shared" si="40"/>
        <v/>
      </c>
      <c r="R156" s="24" t="str">
        <f>IF($L156="","",VLOOKUP(Q156,LISTAS!$F$5:$G$1006,2,0))</f>
        <v/>
      </c>
      <c r="S156" s="36" t="str">
        <f t="shared" si="41"/>
        <v/>
      </c>
      <c r="T156" s="25" t="str">
        <f t="shared" si="32"/>
        <v/>
      </c>
      <c r="U156" s="25" t="str">
        <f t="shared" si="33"/>
        <v/>
      </c>
    </row>
    <row r="157" spans="2:21" ht="16.5" x14ac:dyDescent="0.3">
      <c r="B157" s="26"/>
      <c r="C157" s="22" t="str">
        <f>IF(B157="","",VLOOKUP(B157,LISTAS!$F$5:$G$1006,2,0))</f>
        <v/>
      </c>
      <c r="D157" s="35"/>
      <c r="E157" s="35"/>
      <c r="F157" s="35" t="str">
        <f t="shared" si="37"/>
        <v/>
      </c>
      <c r="G157" s="5"/>
      <c r="H157" s="48" t="str">
        <f t="shared" si="30"/>
        <v/>
      </c>
      <c r="I157" s="63" t="str">
        <f t="shared" si="31"/>
        <v/>
      </c>
      <c r="J157" s="63" t="str">
        <f t="shared" si="31"/>
        <v/>
      </c>
      <c r="K157" s="48" t="str">
        <f t="shared" si="24"/>
        <v/>
      </c>
      <c r="L157" s="69" t="str">
        <f t="shared" si="25"/>
        <v/>
      </c>
      <c r="M157" s="67" t="str">
        <f t="shared" si="38"/>
        <v/>
      </c>
      <c r="N157" s="49">
        <v>44</v>
      </c>
      <c r="O157" s="28"/>
      <c r="P157" s="47" t="str">
        <f t="shared" si="39"/>
        <v/>
      </c>
      <c r="Q157" s="24" t="str">
        <f t="shared" si="40"/>
        <v/>
      </c>
      <c r="R157" s="24" t="str">
        <f>IF($L157="","",VLOOKUP(Q157,LISTAS!$F$5:$G$1006,2,0))</f>
        <v/>
      </c>
      <c r="S157" s="36" t="str">
        <f t="shared" si="41"/>
        <v/>
      </c>
      <c r="T157" s="25" t="str">
        <f t="shared" si="32"/>
        <v/>
      </c>
      <c r="U157" s="25" t="str">
        <f t="shared" si="33"/>
        <v/>
      </c>
    </row>
    <row r="158" spans="2:21" ht="16.5" x14ac:dyDescent="0.3">
      <c r="B158" s="26"/>
      <c r="C158" s="22" t="str">
        <f>IF(B158="","",VLOOKUP(B158,LISTAS!$F$5:$G$1006,2,0))</f>
        <v/>
      </c>
      <c r="D158" s="35"/>
      <c r="E158" s="35"/>
      <c r="F158" s="35" t="str">
        <f t="shared" si="37"/>
        <v/>
      </c>
      <c r="G158" s="5"/>
      <c r="H158" s="48" t="str">
        <f t="shared" si="30"/>
        <v/>
      </c>
      <c r="I158" s="63" t="str">
        <f t="shared" si="31"/>
        <v/>
      </c>
      <c r="J158" s="63" t="str">
        <f t="shared" si="31"/>
        <v/>
      </c>
      <c r="K158" s="48" t="str">
        <f t="shared" si="24"/>
        <v/>
      </c>
      <c r="L158" s="69" t="str">
        <f t="shared" si="25"/>
        <v/>
      </c>
      <c r="M158" s="67" t="str">
        <f t="shared" si="38"/>
        <v/>
      </c>
      <c r="N158" s="49">
        <v>45</v>
      </c>
      <c r="O158" s="28"/>
      <c r="P158" s="47" t="str">
        <f t="shared" si="39"/>
        <v/>
      </c>
      <c r="Q158" s="24" t="str">
        <f t="shared" si="40"/>
        <v/>
      </c>
      <c r="R158" s="24" t="str">
        <f>IF($L158="","",VLOOKUP(Q158,LISTAS!$F$5:$G$1006,2,0))</f>
        <v/>
      </c>
      <c r="S158" s="36" t="str">
        <f t="shared" si="41"/>
        <v/>
      </c>
      <c r="T158" s="25" t="str">
        <f t="shared" si="32"/>
        <v/>
      </c>
      <c r="U158" s="25" t="str">
        <f t="shared" si="33"/>
        <v/>
      </c>
    </row>
    <row r="159" spans="2:21" ht="16.5" x14ac:dyDescent="0.3">
      <c r="B159" s="26"/>
      <c r="C159" s="22" t="str">
        <f>IF(B159="","",VLOOKUP(B159,LISTAS!$F$5:$G$1006,2,0))</f>
        <v/>
      </c>
      <c r="D159" s="35"/>
      <c r="E159" s="35"/>
      <c r="F159" s="35" t="str">
        <f t="shared" si="37"/>
        <v/>
      </c>
      <c r="G159" s="5"/>
      <c r="H159" s="48" t="str">
        <f t="shared" si="30"/>
        <v/>
      </c>
      <c r="I159" s="63" t="str">
        <f t="shared" si="31"/>
        <v/>
      </c>
      <c r="J159" s="63" t="str">
        <f t="shared" si="31"/>
        <v/>
      </c>
      <c r="K159" s="48" t="str">
        <f t="shared" si="24"/>
        <v/>
      </c>
      <c r="L159" s="69" t="str">
        <f t="shared" si="25"/>
        <v/>
      </c>
      <c r="M159" s="67" t="str">
        <f t="shared" si="38"/>
        <v/>
      </c>
      <c r="N159" s="49">
        <v>46</v>
      </c>
      <c r="O159" s="28"/>
      <c r="P159" s="47" t="str">
        <f t="shared" si="39"/>
        <v/>
      </c>
      <c r="Q159" s="24" t="str">
        <f t="shared" si="40"/>
        <v/>
      </c>
      <c r="R159" s="24" t="str">
        <f>IF($L159="","",VLOOKUP(Q159,LISTAS!$F$5:$G$1006,2,0))</f>
        <v/>
      </c>
      <c r="S159" s="36" t="str">
        <f t="shared" si="41"/>
        <v/>
      </c>
      <c r="T159" s="25" t="str">
        <f t="shared" si="32"/>
        <v/>
      </c>
      <c r="U159" s="25" t="str">
        <f t="shared" si="33"/>
        <v/>
      </c>
    </row>
    <row r="160" spans="2:21" ht="16.5" x14ac:dyDescent="0.3">
      <c r="B160" s="26"/>
      <c r="C160" s="22" t="str">
        <f>IF(B160="","",VLOOKUP(B160,LISTAS!$F$5:$G$1006,2,0))</f>
        <v/>
      </c>
      <c r="D160" s="35"/>
      <c r="E160" s="35"/>
      <c r="F160" s="35" t="str">
        <f t="shared" si="37"/>
        <v/>
      </c>
      <c r="G160" s="5"/>
      <c r="H160" s="48" t="str">
        <f t="shared" si="30"/>
        <v/>
      </c>
      <c r="I160" s="63" t="str">
        <f t="shared" si="31"/>
        <v/>
      </c>
      <c r="J160" s="63" t="str">
        <f t="shared" si="31"/>
        <v/>
      </c>
      <c r="K160" s="48" t="str">
        <f t="shared" si="24"/>
        <v/>
      </c>
      <c r="L160" s="69" t="str">
        <f t="shared" si="25"/>
        <v/>
      </c>
      <c r="M160" s="67" t="str">
        <f t="shared" si="38"/>
        <v/>
      </c>
      <c r="N160" s="49">
        <v>47</v>
      </c>
      <c r="O160" s="28"/>
      <c r="P160" s="47" t="str">
        <f t="shared" si="39"/>
        <v/>
      </c>
      <c r="Q160" s="24" t="str">
        <f t="shared" si="40"/>
        <v/>
      </c>
      <c r="R160" s="24" t="str">
        <f>IF($L160="","",VLOOKUP(Q160,LISTAS!$F$5:$G$1006,2,0))</f>
        <v/>
      </c>
      <c r="S160" s="36" t="str">
        <f t="shared" si="41"/>
        <v/>
      </c>
      <c r="T160" s="25" t="str">
        <f t="shared" si="32"/>
        <v/>
      </c>
      <c r="U160" s="25" t="str">
        <f t="shared" si="33"/>
        <v/>
      </c>
    </row>
    <row r="161" spans="2:21" ht="16.5" x14ac:dyDescent="0.3">
      <c r="B161" s="26"/>
      <c r="C161" s="22" t="str">
        <f>IF(B161="","",VLOOKUP(B161,LISTAS!$F$5:$G$1006,2,0))</f>
        <v/>
      </c>
      <c r="D161" s="35"/>
      <c r="E161" s="35"/>
      <c r="F161" s="35" t="str">
        <f t="shared" si="37"/>
        <v/>
      </c>
      <c r="G161" s="5"/>
      <c r="H161" s="48" t="str">
        <f t="shared" si="30"/>
        <v/>
      </c>
      <c r="I161" s="63" t="str">
        <f t="shared" si="31"/>
        <v/>
      </c>
      <c r="J161" s="63" t="str">
        <f t="shared" si="31"/>
        <v/>
      </c>
      <c r="K161" s="48" t="str">
        <f t="shared" si="24"/>
        <v/>
      </c>
      <c r="L161" s="69" t="str">
        <f t="shared" si="25"/>
        <v/>
      </c>
      <c r="M161" s="67" t="str">
        <f t="shared" si="38"/>
        <v/>
      </c>
      <c r="N161" s="49">
        <v>48</v>
      </c>
      <c r="O161" s="28"/>
      <c r="P161" s="47" t="str">
        <f t="shared" si="39"/>
        <v/>
      </c>
      <c r="Q161" s="24" t="str">
        <f t="shared" si="40"/>
        <v/>
      </c>
      <c r="R161" s="24" t="str">
        <f>IF($L161="","",VLOOKUP(Q161,LISTAS!$F$5:$G$1006,2,0))</f>
        <v/>
      </c>
      <c r="S161" s="36" t="str">
        <f t="shared" si="41"/>
        <v/>
      </c>
      <c r="T161" s="25" t="str">
        <f t="shared" si="32"/>
        <v/>
      </c>
      <c r="U161" s="25" t="str">
        <f t="shared" si="33"/>
        <v/>
      </c>
    </row>
    <row r="162" spans="2:21" ht="16.5" x14ac:dyDescent="0.3">
      <c r="B162" s="26"/>
      <c r="C162" s="22" t="str">
        <f>IF(B162="","",VLOOKUP(B162,LISTAS!$F$5:$G$1006,2,0))</f>
        <v/>
      </c>
      <c r="D162" s="35"/>
      <c r="E162" s="35"/>
      <c r="F162" s="35" t="str">
        <f t="shared" si="37"/>
        <v/>
      </c>
      <c r="G162" s="5"/>
      <c r="H162" s="48" t="str">
        <f t="shared" si="30"/>
        <v/>
      </c>
      <c r="I162" s="63" t="str">
        <f t="shared" si="31"/>
        <v/>
      </c>
      <c r="J162" s="63" t="str">
        <f t="shared" si="31"/>
        <v/>
      </c>
      <c r="K162" s="48" t="str">
        <f t="shared" si="24"/>
        <v/>
      </c>
      <c r="L162" s="69" t="str">
        <f t="shared" si="25"/>
        <v/>
      </c>
      <c r="M162" s="67" t="str">
        <f t="shared" si="38"/>
        <v/>
      </c>
      <c r="N162" s="49">
        <v>49</v>
      </c>
      <c r="O162" s="28"/>
      <c r="P162" s="47" t="str">
        <f t="shared" si="39"/>
        <v/>
      </c>
      <c r="Q162" s="24" t="str">
        <f t="shared" si="40"/>
        <v/>
      </c>
      <c r="R162" s="24" t="str">
        <f>IF($L162="","",VLOOKUP(Q162,LISTAS!$F$5:$G$1006,2,0))</f>
        <v/>
      </c>
      <c r="S162" s="36" t="str">
        <f t="shared" si="41"/>
        <v/>
      </c>
      <c r="T162" s="25" t="str">
        <f t="shared" si="32"/>
        <v/>
      </c>
      <c r="U162" s="25" t="str">
        <f t="shared" si="33"/>
        <v/>
      </c>
    </row>
    <row r="163" spans="2:21" ht="16.5" x14ac:dyDescent="0.3">
      <c r="B163" s="26"/>
      <c r="C163" s="22" t="str">
        <f>IF(B163="","",VLOOKUP(B163,LISTAS!$F$5:$G$1006,2,0))</f>
        <v/>
      </c>
      <c r="D163" s="35"/>
      <c r="E163" s="35"/>
      <c r="F163" s="35" t="str">
        <f t="shared" si="37"/>
        <v/>
      </c>
      <c r="G163" s="5"/>
      <c r="H163" s="48" t="str">
        <f t="shared" si="30"/>
        <v/>
      </c>
      <c r="I163" s="63" t="str">
        <f t="shared" si="31"/>
        <v/>
      </c>
      <c r="J163" s="63" t="str">
        <f t="shared" si="31"/>
        <v/>
      </c>
      <c r="K163" s="48" t="str">
        <f t="shared" si="24"/>
        <v/>
      </c>
      <c r="L163" s="69" t="str">
        <f t="shared" si="25"/>
        <v/>
      </c>
      <c r="M163" s="67" t="str">
        <f t="shared" si="38"/>
        <v/>
      </c>
      <c r="N163" s="49">
        <v>50</v>
      </c>
      <c r="O163" s="28"/>
      <c r="P163" s="47" t="str">
        <f t="shared" si="39"/>
        <v/>
      </c>
      <c r="Q163" s="24" t="str">
        <f t="shared" si="40"/>
        <v/>
      </c>
      <c r="R163" s="24" t="str">
        <f>IF($L163="","",VLOOKUP(Q163,LISTAS!$F$5:$G$1006,2,0))</f>
        <v/>
      </c>
      <c r="S163" s="36" t="str">
        <f t="shared" si="41"/>
        <v/>
      </c>
      <c r="T163" s="25" t="str">
        <f t="shared" si="32"/>
        <v/>
      </c>
      <c r="U163" s="25" t="str">
        <f t="shared" si="33"/>
        <v/>
      </c>
    </row>
    <row r="164" spans="2:21" ht="16.5" x14ac:dyDescent="0.3">
      <c r="B164" s="26"/>
      <c r="C164" s="22" t="str">
        <f>IF(B164="","",VLOOKUP(B164,LISTAS!$F$5:$G$1006,2,0))</f>
        <v/>
      </c>
      <c r="D164" s="35"/>
      <c r="E164" s="35"/>
      <c r="F164" s="35" t="str">
        <f t="shared" si="37"/>
        <v/>
      </c>
      <c r="G164" s="5"/>
      <c r="H164" s="48" t="str">
        <f t="shared" si="30"/>
        <v/>
      </c>
      <c r="I164" s="63" t="str">
        <f t="shared" si="31"/>
        <v/>
      </c>
      <c r="J164" s="63" t="str">
        <f t="shared" si="31"/>
        <v/>
      </c>
      <c r="K164" s="48" t="str">
        <f t="shared" si="24"/>
        <v/>
      </c>
      <c r="L164" s="69" t="str">
        <f t="shared" si="25"/>
        <v/>
      </c>
      <c r="M164" s="67" t="str">
        <f t="shared" si="38"/>
        <v/>
      </c>
      <c r="N164" s="49">
        <v>51</v>
      </c>
      <c r="O164" s="28"/>
      <c r="P164" s="47" t="str">
        <f t="shared" si="39"/>
        <v/>
      </c>
      <c r="Q164" s="24" t="str">
        <f t="shared" si="40"/>
        <v/>
      </c>
      <c r="R164" s="24" t="str">
        <f>IF($L164="","",VLOOKUP(Q164,LISTAS!$F$5:$G$1006,2,0))</f>
        <v/>
      </c>
      <c r="S164" s="36" t="str">
        <f t="shared" si="41"/>
        <v/>
      </c>
      <c r="T164" s="25" t="str">
        <f t="shared" si="32"/>
        <v/>
      </c>
      <c r="U164" s="25" t="str">
        <f t="shared" si="33"/>
        <v/>
      </c>
    </row>
    <row r="165" spans="2:21" ht="16.5" x14ac:dyDescent="0.3">
      <c r="B165" s="26"/>
      <c r="C165" s="22" t="str">
        <f>IF(B165="","",VLOOKUP(B165,LISTAS!$F$5:$G$1006,2,0))</f>
        <v/>
      </c>
      <c r="D165" s="35"/>
      <c r="E165" s="35"/>
      <c r="F165" s="35" t="str">
        <f t="shared" si="37"/>
        <v/>
      </c>
      <c r="G165" s="5"/>
      <c r="H165" s="48" t="str">
        <f t="shared" si="30"/>
        <v/>
      </c>
      <c r="I165" s="63" t="str">
        <f t="shared" si="31"/>
        <v/>
      </c>
      <c r="J165" s="63" t="str">
        <f t="shared" si="31"/>
        <v/>
      </c>
      <c r="K165" s="48" t="str">
        <f t="shared" si="24"/>
        <v/>
      </c>
      <c r="L165" s="69" t="str">
        <f t="shared" si="25"/>
        <v/>
      </c>
      <c r="M165" s="67" t="str">
        <f t="shared" si="38"/>
        <v/>
      </c>
      <c r="N165" s="49">
        <v>52</v>
      </c>
      <c r="O165" s="28"/>
      <c r="P165" s="47" t="str">
        <f t="shared" si="39"/>
        <v/>
      </c>
      <c r="Q165" s="24" t="str">
        <f t="shared" si="40"/>
        <v/>
      </c>
      <c r="R165" s="24" t="str">
        <f>IF($L165="","",VLOOKUP(Q165,LISTAS!$F$5:$G$1006,2,0))</f>
        <v/>
      </c>
      <c r="S165" s="36" t="str">
        <f t="shared" si="41"/>
        <v/>
      </c>
      <c r="T165" s="25" t="str">
        <f t="shared" si="32"/>
        <v/>
      </c>
      <c r="U165" s="25" t="str">
        <f t="shared" si="33"/>
        <v/>
      </c>
    </row>
    <row r="166" spans="2:21" ht="16.5" x14ac:dyDescent="0.3">
      <c r="B166" s="26"/>
      <c r="C166" s="22" t="str">
        <f>IF(B166="","",VLOOKUP(B166,LISTAS!$F$5:$G$1006,2,0))</f>
        <v/>
      </c>
      <c r="D166" s="35"/>
      <c r="E166" s="35"/>
      <c r="F166" s="35" t="str">
        <f t="shared" si="37"/>
        <v/>
      </c>
      <c r="G166" s="5"/>
      <c r="H166" s="48" t="str">
        <f t="shared" si="30"/>
        <v/>
      </c>
      <c r="I166" s="63" t="str">
        <f t="shared" si="31"/>
        <v/>
      </c>
      <c r="J166" s="63" t="str">
        <f t="shared" si="31"/>
        <v/>
      </c>
      <c r="K166" s="48" t="str">
        <f t="shared" si="24"/>
        <v/>
      </c>
      <c r="L166" s="69" t="str">
        <f t="shared" si="25"/>
        <v/>
      </c>
      <c r="M166" s="67" t="str">
        <f t="shared" si="38"/>
        <v/>
      </c>
      <c r="N166" s="49">
        <v>53</v>
      </c>
      <c r="O166" s="28"/>
      <c r="P166" s="47" t="str">
        <f t="shared" si="39"/>
        <v/>
      </c>
      <c r="Q166" s="24" t="str">
        <f t="shared" si="40"/>
        <v/>
      </c>
      <c r="R166" s="24" t="str">
        <f>IF($L166="","",VLOOKUP(Q166,LISTAS!$F$5:$G$1006,2,0))</f>
        <v/>
      </c>
      <c r="S166" s="36" t="str">
        <f t="shared" si="41"/>
        <v/>
      </c>
      <c r="T166" s="25" t="str">
        <f t="shared" si="32"/>
        <v/>
      </c>
      <c r="U166" s="25" t="str">
        <f t="shared" si="33"/>
        <v/>
      </c>
    </row>
    <row r="167" spans="2:21" ht="16.5" x14ac:dyDescent="0.3">
      <c r="B167" s="26"/>
      <c r="C167" s="22" t="str">
        <f>IF(B167="","",VLOOKUP(B167,LISTAS!$F$5:$G$1006,2,0))</f>
        <v/>
      </c>
      <c r="D167" s="35"/>
      <c r="E167" s="35"/>
      <c r="F167" s="35" t="str">
        <f t="shared" si="37"/>
        <v/>
      </c>
      <c r="G167" s="5"/>
      <c r="H167" s="48" t="str">
        <f t="shared" si="30"/>
        <v/>
      </c>
      <c r="I167" s="63" t="str">
        <f t="shared" si="31"/>
        <v/>
      </c>
      <c r="J167" s="63" t="str">
        <f t="shared" si="31"/>
        <v/>
      </c>
      <c r="K167" s="48" t="str">
        <f t="shared" si="24"/>
        <v/>
      </c>
      <c r="L167" s="69" t="str">
        <f t="shared" si="25"/>
        <v/>
      </c>
      <c r="M167" s="67" t="str">
        <f t="shared" si="38"/>
        <v/>
      </c>
      <c r="N167" s="49">
        <v>54</v>
      </c>
      <c r="O167" s="28"/>
      <c r="P167" s="47" t="str">
        <f t="shared" si="39"/>
        <v/>
      </c>
      <c r="Q167" s="24" t="str">
        <f t="shared" si="40"/>
        <v/>
      </c>
      <c r="R167" s="24" t="str">
        <f>IF($L167="","",VLOOKUP(Q167,LISTAS!$F$5:$G$1006,2,0))</f>
        <v/>
      </c>
      <c r="S167" s="36" t="str">
        <f t="shared" si="41"/>
        <v/>
      </c>
      <c r="T167" s="25" t="str">
        <f t="shared" si="32"/>
        <v/>
      </c>
      <c r="U167" s="25" t="str">
        <f t="shared" si="33"/>
        <v/>
      </c>
    </row>
    <row r="168" spans="2:21" ht="16.5" x14ac:dyDescent="0.3">
      <c r="B168" s="26"/>
      <c r="C168" s="22" t="str">
        <f>IF(B168="","",VLOOKUP(B168,LISTAS!$F$5:$G$1006,2,0))</f>
        <v/>
      </c>
      <c r="D168" s="35"/>
      <c r="E168" s="35"/>
      <c r="F168" s="35" t="str">
        <f t="shared" si="37"/>
        <v/>
      </c>
      <c r="G168" s="5"/>
      <c r="H168" s="48" t="str">
        <f t="shared" si="30"/>
        <v/>
      </c>
      <c r="I168" s="63" t="str">
        <f t="shared" si="31"/>
        <v/>
      </c>
      <c r="J168" s="63" t="str">
        <f t="shared" si="31"/>
        <v/>
      </c>
      <c r="K168" s="48" t="str">
        <f t="shared" si="24"/>
        <v/>
      </c>
      <c r="L168" s="69" t="str">
        <f t="shared" si="25"/>
        <v/>
      </c>
      <c r="M168" s="67" t="str">
        <f t="shared" si="38"/>
        <v/>
      </c>
      <c r="N168" s="49">
        <v>55</v>
      </c>
      <c r="O168" s="28"/>
      <c r="P168" s="47" t="str">
        <f t="shared" si="39"/>
        <v/>
      </c>
      <c r="Q168" s="24" t="str">
        <f t="shared" si="40"/>
        <v/>
      </c>
      <c r="R168" s="24" t="str">
        <f>IF($L168="","",VLOOKUP(Q168,LISTAS!$F$5:$G$1006,2,0))</f>
        <v/>
      </c>
      <c r="S168" s="36" t="str">
        <f t="shared" si="41"/>
        <v/>
      </c>
      <c r="T168" s="25" t="str">
        <f t="shared" si="32"/>
        <v/>
      </c>
      <c r="U168" s="25" t="str">
        <f t="shared" si="33"/>
        <v/>
      </c>
    </row>
    <row r="169" spans="2:21" ht="16.5" x14ac:dyDescent="0.3">
      <c r="B169" s="26"/>
      <c r="C169" s="22" t="str">
        <f>IF(B169="","",VLOOKUP(B169,LISTAS!$F$5:$G$1006,2,0))</f>
        <v/>
      </c>
      <c r="D169" s="35"/>
      <c r="E169" s="35"/>
      <c r="F169" s="35" t="str">
        <f t="shared" si="37"/>
        <v/>
      </c>
      <c r="G169" s="5"/>
      <c r="H169" s="48" t="str">
        <f t="shared" si="30"/>
        <v/>
      </c>
      <c r="I169" s="63" t="str">
        <f t="shared" si="31"/>
        <v/>
      </c>
      <c r="J169" s="63" t="str">
        <f t="shared" si="31"/>
        <v/>
      </c>
      <c r="K169" s="48" t="str">
        <f t="shared" si="24"/>
        <v/>
      </c>
      <c r="L169" s="69" t="str">
        <f t="shared" si="25"/>
        <v/>
      </c>
      <c r="M169" s="67" t="str">
        <f t="shared" si="38"/>
        <v/>
      </c>
      <c r="N169" s="49">
        <v>56</v>
      </c>
      <c r="O169" s="28"/>
      <c r="P169" s="47" t="str">
        <f t="shared" si="39"/>
        <v/>
      </c>
      <c r="Q169" s="24" t="str">
        <f t="shared" si="40"/>
        <v/>
      </c>
      <c r="R169" s="24" t="str">
        <f>IF($L169="","",VLOOKUP(Q169,LISTAS!$F$5:$G$1006,2,0))</f>
        <v/>
      </c>
      <c r="S169" s="36" t="str">
        <f t="shared" si="41"/>
        <v/>
      </c>
      <c r="T169" s="25" t="str">
        <f t="shared" si="32"/>
        <v/>
      </c>
      <c r="U169" s="25" t="str">
        <f t="shared" si="33"/>
        <v/>
      </c>
    </row>
    <row r="170" spans="2:21" ht="16.5" x14ac:dyDescent="0.3">
      <c r="B170" s="26"/>
      <c r="C170" s="22" t="str">
        <f>IF(B170="","",VLOOKUP(B170,LISTAS!$F$5:$G$1006,2,0))</f>
        <v/>
      </c>
      <c r="D170" s="35"/>
      <c r="E170" s="35"/>
      <c r="F170" s="35" t="str">
        <f t="shared" si="37"/>
        <v/>
      </c>
      <c r="G170" s="5"/>
      <c r="H170" s="48" t="str">
        <f t="shared" si="30"/>
        <v/>
      </c>
      <c r="I170" s="63" t="str">
        <f t="shared" si="31"/>
        <v/>
      </c>
      <c r="J170" s="63" t="str">
        <f t="shared" si="31"/>
        <v/>
      </c>
      <c r="K170" s="48" t="str">
        <f t="shared" si="24"/>
        <v/>
      </c>
      <c r="L170" s="69" t="str">
        <f t="shared" si="25"/>
        <v/>
      </c>
      <c r="M170" s="67" t="str">
        <f t="shared" si="38"/>
        <v/>
      </c>
      <c r="N170" s="49">
        <v>57</v>
      </c>
      <c r="O170" s="28"/>
      <c r="P170" s="47" t="str">
        <f t="shared" si="39"/>
        <v/>
      </c>
      <c r="Q170" s="24" t="str">
        <f t="shared" si="40"/>
        <v/>
      </c>
      <c r="R170" s="24" t="str">
        <f>IF($L170="","",VLOOKUP(Q170,LISTAS!$F$5:$G$1006,2,0))</f>
        <v/>
      </c>
      <c r="S170" s="36" t="str">
        <f t="shared" si="41"/>
        <v/>
      </c>
      <c r="T170" s="25" t="str">
        <f t="shared" si="32"/>
        <v/>
      </c>
      <c r="U170" s="25" t="str">
        <f t="shared" si="33"/>
        <v/>
      </c>
    </row>
    <row r="171" spans="2:21" ht="16.5" x14ac:dyDescent="0.3">
      <c r="B171" s="26"/>
      <c r="C171" s="22" t="str">
        <f>IF(B171="","",VLOOKUP(B171,LISTAS!$F$5:$G$1006,2,0))</f>
        <v/>
      </c>
      <c r="D171" s="35"/>
      <c r="E171" s="35"/>
      <c r="F171" s="35" t="str">
        <f t="shared" si="37"/>
        <v/>
      </c>
      <c r="G171" s="5"/>
      <c r="H171" s="48" t="str">
        <f t="shared" si="30"/>
        <v/>
      </c>
      <c r="I171" s="63" t="str">
        <f t="shared" si="31"/>
        <v/>
      </c>
      <c r="J171" s="63" t="str">
        <f t="shared" si="31"/>
        <v/>
      </c>
      <c r="K171" s="48" t="str">
        <f t="shared" si="24"/>
        <v/>
      </c>
      <c r="L171" s="69" t="str">
        <f t="shared" si="25"/>
        <v/>
      </c>
      <c r="M171" s="67" t="str">
        <f t="shared" si="38"/>
        <v/>
      </c>
      <c r="N171" s="49">
        <v>58</v>
      </c>
      <c r="O171" s="28"/>
      <c r="P171" s="47" t="str">
        <f t="shared" si="39"/>
        <v/>
      </c>
      <c r="Q171" s="24" t="str">
        <f t="shared" si="40"/>
        <v/>
      </c>
      <c r="R171" s="24" t="str">
        <f>IF($L171="","",VLOOKUP(Q171,LISTAS!$F$5:$G$1006,2,0))</f>
        <v/>
      </c>
      <c r="S171" s="36" t="str">
        <f t="shared" si="41"/>
        <v/>
      </c>
      <c r="T171" s="25" t="str">
        <f t="shared" si="32"/>
        <v/>
      </c>
      <c r="U171" s="25" t="str">
        <f t="shared" si="33"/>
        <v/>
      </c>
    </row>
    <row r="172" spans="2:21" ht="16.5" x14ac:dyDescent="0.3">
      <c r="B172" s="26"/>
      <c r="C172" s="22" t="str">
        <f>IF(B172="","",VLOOKUP(B172,LISTAS!$F$5:$G$1006,2,0))</f>
        <v/>
      </c>
      <c r="D172" s="35"/>
      <c r="E172" s="35"/>
      <c r="F172" s="35" t="str">
        <f t="shared" si="37"/>
        <v/>
      </c>
      <c r="G172" s="5"/>
      <c r="H172" s="48" t="str">
        <f t="shared" si="30"/>
        <v/>
      </c>
      <c r="I172" s="63" t="str">
        <f t="shared" si="31"/>
        <v/>
      </c>
      <c r="J172" s="63" t="str">
        <f t="shared" si="31"/>
        <v/>
      </c>
      <c r="K172" s="48" t="str">
        <f t="shared" si="24"/>
        <v/>
      </c>
      <c r="L172" s="69" t="str">
        <f t="shared" si="25"/>
        <v/>
      </c>
      <c r="M172" s="67" t="str">
        <f t="shared" si="38"/>
        <v/>
      </c>
      <c r="N172" s="49">
        <v>59</v>
      </c>
      <c r="O172" s="28"/>
      <c r="P172" s="47" t="str">
        <f t="shared" si="39"/>
        <v/>
      </c>
      <c r="Q172" s="24" t="str">
        <f t="shared" si="40"/>
        <v/>
      </c>
      <c r="R172" s="24" t="str">
        <f>IF($L172="","",VLOOKUP(Q172,LISTAS!$F$5:$G$1006,2,0))</f>
        <v/>
      </c>
      <c r="S172" s="36" t="str">
        <f t="shared" si="41"/>
        <v/>
      </c>
      <c r="T172" s="25" t="str">
        <f t="shared" si="32"/>
        <v/>
      </c>
      <c r="U172" s="25" t="str">
        <f t="shared" si="33"/>
        <v/>
      </c>
    </row>
    <row r="173" spans="2:21" ht="16.5" x14ac:dyDescent="0.3">
      <c r="B173" s="26"/>
      <c r="C173" s="22" t="str">
        <f>IF(B173="","",VLOOKUP(B173,LISTAS!$F$5:$G$1006,2,0))</f>
        <v/>
      </c>
      <c r="D173" s="35"/>
      <c r="E173" s="35"/>
      <c r="F173" s="35" t="str">
        <f t="shared" si="37"/>
        <v/>
      </c>
      <c r="G173" s="5"/>
      <c r="H173" s="48" t="str">
        <f t="shared" si="30"/>
        <v/>
      </c>
      <c r="I173" s="63" t="str">
        <f t="shared" si="31"/>
        <v/>
      </c>
      <c r="J173" s="63" t="str">
        <f t="shared" si="31"/>
        <v/>
      </c>
      <c r="K173" s="48" t="str">
        <f t="shared" si="24"/>
        <v/>
      </c>
      <c r="L173" s="69" t="str">
        <f t="shared" si="25"/>
        <v/>
      </c>
      <c r="M173" s="67" t="str">
        <f t="shared" si="38"/>
        <v/>
      </c>
      <c r="N173" s="49">
        <v>60</v>
      </c>
      <c r="O173" s="28"/>
      <c r="P173" s="47" t="str">
        <f t="shared" si="39"/>
        <v/>
      </c>
      <c r="Q173" s="24" t="str">
        <f t="shared" si="40"/>
        <v/>
      </c>
      <c r="R173" s="24" t="str">
        <f>IF($L173="","",VLOOKUP(Q173,LISTAS!$F$5:$G$1006,2,0))</f>
        <v/>
      </c>
      <c r="S173" s="36" t="str">
        <f t="shared" si="41"/>
        <v/>
      </c>
      <c r="T173" s="25" t="str">
        <f t="shared" si="32"/>
        <v/>
      </c>
      <c r="U173" s="25" t="str">
        <f t="shared" si="33"/>
        <v/>
      </c>
    </row>
    <row r="174" spans="2:21" ht="16.5" x14ac:dyDescent="0.3">
      <c r="B174" s="26"/>
      <c r="C174" s="22" t="str">
        <f>IF(B174="","",VLOOKUP(B174,LISTAS!$F$5:$G$1006,2,0))</f>
        <v/>
      </c>
      <c r="D174" s="35"/>
      <c r="E174" s="35"/>
      <c r="F174" s="35" t="str">
        <f t="shared" si="37"/>
        <v/>
      </c>
      <c r="G174" s="5"/>
      <c r="H174" s="48" t="str">
        <f t="shared" si="30"/>
        <v/>
      </c>
      <c r="I174" s="63" t="str">
        <f t="shared" si="31"/>
        <v/>
      </c>
      <c r="J174" s="63" t="str">
        <f t="shared" si="31"/>
        <v/>
      </c>
      <c r="K174" s="48" t="str">
        <f t="shared" si="24"/>
        <v/>
      </c>
      <c r="L174" s="69" t="str">
        <f t="shared" si="25"/>
        <v/>
      </c>
      <c r="M174" s="67" t="str">
        <f t="shared" si="38"/>
        <v/>
      </c>
      <c r="N174" s="49">
        <v>61</v>
      </c>
      <c r="O174" s="28"/>
      <c r="P174" s="47" t="str">
        <f t="shared" si="39"/>
        <v/>
      </c>
      <c r="Q174" s="24" t="str">
        <f t="shared" si="40"/>
        <v/>
      </c>
      <c r="R174" s="24" t="str">
        <f>IF($L174="","",VLOOKUP(Q174,LISTAS!$F$5:$G$1006,2,0))</f>
        <v/>
      </c>
      <c r="S174" s="36" t="str">
        <f t="shared" si="41"/>
        <v/>
      </c>
      <c r="T174" s="25" t="str">
        <f t="shared" si="32"/>
        <v/>
      </c>
      <c r="U174" s="25" t="str">
        <f t="shared" si="33"/>
        <v/>
      </c>
    </row>
    <row r="175" spans="2:21" ht="16.5" x14ac:dyDescent="0.3">
      <c r="B175" s="26"/>
      <c r="C175" s="22" t="str">
        <f>IF(B175="","",VLOOKUP(B175,LISTAS!$F$5:$G$1006,2,0))</f>
        <v/>
      </c>
      <c r="D175" s="35"/>
      <c r="E175" s="35"/>
      <c r="F175" s="35" t="str">
        <f t="shared" si="37"/>
        <v/>
      </c>
      <c r="G175" s="5"/>
      <c r="H175" s="48" t="str">
        <f t="shared" si="30"/>
        <v/>
      </c>
      <c r="I175" s="63" t="str">
        <f t="shared" si="31"/>
        <v/>
      </c>
      <c r="J175" s="63" t="str">
        <f t="shared" si="31"/>
        <v/>
      </c>
      <c r="K175" s="48" t="str">
        <f t="shared" si="24"/>
        <v/>
      </c>
      <c r="L175" s="69" t="str">
        <f t="shared" si="25"/>
        <v/>
      </c>
      <c r="M175" s="67" t="str">
        <f t="shared" si="38"/>
        <v/>
      </c>
      <c r="N175" s="49">
        <v>62</v>
      </c>
      <c r="O175" s="28"/>
      <c r="P175" s="47" t="str">
        <f t="shared" si="39"/>
        <v/>
      </c>
      <c r="Q175" s="24" t="str">
        <f t="shared" si="40"/>
        <v/>
      </c>
      <c r="R175" s="24" t="str">
        <f>IF($L175="","",VLOOKUP(Q175,LISTAS!$F$5:$G$1006,2,0))</f>
        <v/>
      </c>
      <c r="S175" s="36" t="str">
        <f t="shared" si="41"/>
        <v/>
      </c>
      <c r="T175" s="25" t="str">
        <f t="shared" si="32"/>
        <v/>
      </c>
      <c r="U175" s="25" t="str">
        <f t="shared" si="33"/>
        <v/>
      </c>
    </row>
    <row r="176" spans="2:21" ht="16.5" x14ac:dyDescent="0.3">
      <c r="B176" s="26"/>
      <c r="C176" s="22" t="str">
        <f>IF(B176="","",VLOOKUP(B176,LISTAS!$F$5:$G$1006,2,0))</f>
        <v/>
      </c>
      <c r="D176" s="35"/>
      <c r="E176" s="35"/>
      <c r="F176" s="35" t="str">
        <f t="shared" si="37"/>
        <v/>
      </c>
      <c r="G176" s="5"/>
      <c r="H176" s="48" t="str">
        <f t="shared" si="30"/>
        <v/>
      </c>
      <c r="I176" s="63" t="str">
        <f t="shared" si="31"/>
        <v/>
      </c>
      <c r="J176" s="63" t="str">
        <f t="shared" si="31"/>
        <v/>
      </c>
      <c r="K176" s="48" t="str">
        <f t="shared" si="24"/>
        <v/>
      </c>
      <c r="L176" s="69" t="str">
        <f t="shared" si="25"/>
        <v/>
      </c>
      <c r="M176" s="67" t="str">
        <f t="shared" si="38"/>
        <v/>
      </c>
      <c r="N176" s="49">
        <v>63</v>
      </c>
      <c r="O176" s="28"/>
      <c r="P176" s="47" t="str">
        <f t="shared" si="39"/>
        <v/>
      </c>
      <c r="Q176" s="24" t="str">
        <f t="shared" si="40"/>
        <v/>
      </c>
      <c r="R176" s="24" t="str">
        <f>IF($L176="","",VLOOKUP(Q176,LISTAS!$F$5:$G$1006,2,0))</f>
        <v/>
      </c>
      <c r="S176" s="36" t="str">
        <f t="shared" si="41"/>
        <v/>
      </c>
      <c r="T176" s="25" t="str">
        <f t="shared" si="32"/>
        <v/>
      </c>
      <c r="U176" s="25" t="str">
        <f t="shared" si="33"/>
        <v/>
      </c>
    </row>
    <row r="177" spans="2:21" ht="16.5" x14ac:dyDescent="0.3">
      <c r="B177" s="26"/>
      <c r="C177" s="22" t="str">
        <f>IF(B177="","",VLOOKUP(B177,LISTAS!$F$5:$G$1006,2,0))</f>
        <v/>
      </c>
      <c r="D177" s="35"/>
      <c r="E177" s="35"/>
      <c r="F177" s="35" t="str">
        <f t="shared" si="37"/>
        <v/>
      </c>
      <c r="G177" s="5"/>
      <c r="H177" s="48" t="str">
        <f t="shared" si="30"/>
        <v/>
      </c>
      <c r="I177" s="63" t="str">
        <f t="shared" si="31"/>
        <v/>
      </c>
      <c r="J177" s="63" t="str">
        <f t="shared" si="31"/>
        <v/>
      </c>
      <c r="K177" s="48" t="str">
        <f t="shared" si="24"/>
        <v/>
      </c>
      <c r="L177" s="69" t="str">
        <f t="shared" si="25"/>
        <v/>
      </c>
      <c r="M177" s="67" t="str">
        <f t="shared" si="38"/>
        <v/>
      </c>
      <c r="N177" s="49">
        <v>64</v>
      </c>
      <c r="O177" s="28"/>
      <c r="P177" s="47" t="str">
        <f t="shared" si="39"/>
        <v/>
      </c>
      <c r="Q177" s="24" t="str">
        <f t="shared" si="40"/>
        <v/>
      </c>
      <c r="R177" s="24" t="str">
        <f>IF($L177="","",VLOOKUP(Q177,LISTAS!$F$5:$G$1006,2,0))</f>
        <v/>
      </c>
      <c r="S177" s="36" t="str">
        <f t="shared" si="41"/>
        <v/>
      </c>
      <c r="T177" s="25" t="str">
        <f t="shared" si="32"/>
        <v/>
      </c>
      <c r="U177" s="25" t="str">
        <f t="shared" si="33"/>
        <v/>
      </c>
    </row>
    <row r="178" spans="2:21" ht="16.5" x14ac:dyDescent="0.3">
      <c r="B178" s="26"/>
      <c r="C178" s="22" t="str">
        <f>IF(B178="","",VLOOKUP(B178,LISTAS!$F$5:$G$1006,2,0))</f>
        <v/>
      </c>
      <c r="D178" s="35"/>
      <c r="E178" s="35"/>
      <c r="F178" s="35" t="str">
        <f t="shared" ref="F178:F213" si="42">IF(D178="",IF(E178="","",SUM(D178:E178)),SUM(D178:E178))</f>
        <v/>
      </c>
      <c r="G178" s="5"/>
      <c r="H178" s="48" t="str">
        <f t="shared" si="30"/>
        <v/>
      </c>
      <c r="I178" s="63" t="str">
        <f t="shared" si="31"/>
        <v/>
      </c>
      <c r="J178" s="63" t="str">
        <f t="shared" si="31"/>
        <v/>
      </c>
      <c r="K178" s="48" t="str">
        <f t="shared" ref="K178:K213" si="43">IF($L178="","",F178)</f>
        <v/>
      </c>
      <c r="L178" s="69" t="str">
        <f t="shared" ref="L178:L213" si="44">H178</f>
        <v/>
      </c>
      <c r="M178" s="67" t="str">
        <f t="shared" ref="M178:M209" si="45">IF(L178="","",LARGE($L$114:$L$213,N178))</f>
        <v/>
      </c>
      <c r="N178" s="49">
        <v>65</v>
      </c>
      <c r="O178" s="28"/>
      <c r="P178" s="47" t="str">
        <f t="shared" ref="P178:P213" si="46">IF(S178&lt;&gt;"",_xlfn.RANK.EQ(S178,$S$114:$S$213,0),"")</f>
        <v/>
      </c>
      <c r="Q178" s="24" t="str">
        <f t="shared" ref="Q178:Q213" si="47">IF($L178="","",VLOOKUP(M178,$H$114:$K$213,2,0))</f>
        <v/>
      </c>
      <c r="R178" s="24" t="str">
        <f>IF($L178="","",VLOOKUP(Q178,LISTAS!$F$5:$G$1006,2,0))</f>
        <v/>
      </c>
      <c r="S178" s="36" t="str">
        <f t="shared" ref="S178:S213" si="48">IF($L178="","",VLOOKUP(M178,$H$114:$K$213,4,0))</f>
        <v/>
      </c>
      <c r="T178" s="25" t="str">
        <f t="shared" si="32"/>
        <v/>
      </c>
      <c r="U178" s="25" t="str">
        <f t="shared" si="33"/>
        <v/>
      </c>
    </row>
    <row r="179" spans="2:21" ht="16.5" x14ac:dyDescent="0.3">
      <c r="B179" s="26"/>
      <c r="C179" s="22" t="str">
        <f>IF(B179="","",VLOOKUP(B179,LISTAS!$F$5:$G$1006,2,0))</f>
        <v/>
      </c>
      <c r="D179" s="35"/>
      <c r="E179" s="35"/>
      <c r="F179" s="35" t="str">
        <f t="shared" si="42"/>
        <v/>
      </c>
      <c r="G179" s="5"/>
      <c r="H179" s="48" t="str">
        <f t="shared" ref="H179:H213" si="49">IF(F179="","",F179+(ROW(F179)/1000))</f>
        <v/>
      </c>
      <c r="I179" s="63" t="str">
        <f t="shared" ref="I179:J213" si="50">IF($L179="","",IF(B179="","",B179))</f>
        <v/>
      </c>
      <c r="J179" s="63" t="str">
        <f t="shared" si="50"/>
        <v/>
      </c>
      <c r="K179" s="48" t="str">
        <f t="shared" si="43"/>
        <v/>
      </c>
      <c r="L179" s="69" t="str">
        <f t="shared" si="44"/>
        <v/>
      </c>
      <c r="M179" s="67" t="str">
        <f t="shared" si="45"/>
        <v/>
      </c>
      <c r="N179" s="49">
        <v>66</v>
      </c>
      <c r="O179" s="28"/>
      <c r="P179" s="47" t="str">
        <f t="shared" si="46"/>
        <v/>
      </c>
      <c r="Q179" s="24" t="str">
        <f t="shared" si="47"/>
        <v/>
      </c>
      <c r="R179" s="24" t="str">
        <f>IF($L179="","",VLOOKUP(Q179,LISTAS!$F$5:$G$1006,2,0))</f>
        <v/>
      </c>
      <c r="S179" s="36" t="str">
        <f t="shared" si="48"/>
        <v/>
      </c>
      <c r="T179" s="25" t="str">
        <f t="shared" ref="T179:T213" si="51">IF($P179="","",IF(S179=$U$5,"",IF($P179=1,400,IF($P179=2,340,IF($P179=3,300,IF($P179=4,280,IF($P179=5,270,IF($P179=6,260,IF($P179=7,250,IF($P179=8,240,IF($P179=9,200,IF($P179=10,200,IF($P179=11,200,IF($P179=12,200,IF($P179=13,200,IF($P179=14,200,IF($P179=15,200,IF($P179=16,200,IF($P179&gt;16,"","")))))))))))))))))))</f>
        <v/>
      </c>
      <c r="U179" s="25" t="str">
        <f t="shared" ref="U179:U213" si="52">IF(P179="","",IF($S$5="NÃO","",IF(S179=$U$5,"",IF(P179=1,400,IF(P179=2,340,IF(P179=3,300,IF(P179=4,280,IF(P179=5,270,IF(P179=6,260,IF(P179=7,250,IF(P179=8,240,IF(P179=9,200,IF(P179=10,200,IF(P179=11,200,IF(P179=12,200,IF(P179=13,200,IF(P179=14,200,IF(P179=15,200,IF(P179=16,200,IF(P179&gt;16,"",""))))))))))))))))))))</f>
        <v/>
      </c>
    </row>
    <row r="180" spans="2:21" ht="16.5" x14ac:dyDescent="0.3">
      <c r="B180" s="26"/>
      <c r="C180" s="22" t="str">
        <f>IF(B180="","",VLOOKUP(B180,LISTAS!$F$5:$G$1006,2,0))</f>
        <v/>
      </c>
      <c r="D180" s="35"/>
      <c r="E180" s="35"/>
      <c r="F180" s="35" t="str">
        <f t="shared" si="42"/>
        <v/>
      </c>
      <c r="G180" s="5"/>
      <c r="H180" s="48" t="str">
        <f t="shared" si="49"/>
        <v/>
      </c>
      <c r="I180" s="63" t="str">
        <f t="shared" si="50"/>
        <v/>
      </c>
      <c r="J180" s="63" t="str">
        <f t="shared" si="50"/>
        <v/>
      </c>
      <c r="K180" s="48" t="str">
        <f t="shared" si="43"/>
        <v/>
      </c>
      <c r="L180" s="69" t="str">
        <f t="shared" si="44"/>
        <v/>
      </c>
      <c r="M180" s="67" t="str">
        <f t="shared" si="45"/>
        <v/>
      </c>
      <c r="N180" s="49">
        <v>67</v>
      </c>
      <c r="O180" s="28"/>
      <c r="P180" s="47" t="str">
        <f t="shared" si="46"/>
        <v/>
      </c>
      <c r="Q180" s="24" t="str">
        <f t="shared" si="47"/>
        <v/>
      </c>
      <c r="R180" s="24" t="str">
        <f>IF($L180="","",VLOOKUP(Q180,LISTAS!$F$5:$G$1006,2,0))</f>
        <v/>
      </c>
      <c r="S180" s="36" t="str">
        <f t="shared" si="48"/>
        <v/>
      </c>
      <c r="T180" s="25" t="str">
        <f t="shared" si="51"/>
        <v/>
      </c>
      <c r="U180" s="25" t="str">
        <f t="shared" si="52"/>
        <v/>
      </c>
    </row>
    <row r="181" spans="2:21" ht="16.5" x14ac:dyDescent="0.3">
      <c r="B181" s="26"/>
      <c r="C181" s="22" t="str">
        <f>IF(B181="","",VLOOKUP(B181,LISTAS!$F$5:$G$1006,2,0))</f>
        <v/>
      </c>
      <c r="D181" s="35"/>
      <c r="E181" s="35"/>
      <c r="F181" s="35" t="str">
        <f t="shared" si="42"/>
        <v/>
      </c>
      <c r="G181" s="5"/>
      <c r="H181" s="48" t="str">
        <f t="shared" si="49"/>
        <v/>
      </c>
      <c r="I181" s="63" t="str">
        <f t="shared" si="50"/>
        <v/>
      </c>
      <c r="J181" s="63" t="str">
        <f t="shared" si="50"/>
        <v/>
      </c>
      <c r="K181" s="48" t="str">
        <f t="shared" si="43"/>
        <v/>
      </c>
      <c r="L181" s="69" t="str">
        <f t="shared" si="44"/>
        <v/>
      </c>
      <c r="M181" s="67" t="str">
        <f t="shared" si="45"/>
        <v/>
      </c>
      <c r="N181" s="49">
        <v>68</v>
      </c>
      <c r="O181" s="28"/>
      <c r="P181" s="47" t="str">
        <f t="shared" si="46"/>
        <v/>
      </c>
      <c r="Q181" s="24" t="str">
        <f t="shared" si="47"/>
        <v/>
      </c>
      <c r="R181" s="24" t="str">
        <f>IF($L181="","",VLOOKUP(Q181,LISTAS!$F$5:$G$1006,2,0))</f>
        <v/>
      </c>
      <c r="S181" s="36" t="str">
        <f t="shared" si="48"/>
        <v/>
      </c>
      <c r="T181" s="25" t="str">
        <f t="shared" si="51"/>
        <v/>
      </c>
      <c r="U181" s="25" t="str">
        <f t="shared" si="52"/>
        <v/>
      </c>
    </row>
    <row r="182" spans="2:21" ht="16.5" x14ac:dyDescent="0.3">
      <c r="B182" s="26"/>
      <c r="C182" s="22" t="str">
        <f>IF(B182="","",VLOOKUP(B182,LISTAS!$F$5:$G$1006,2,0))</f>
        <v/>
      </c>
      <c r="D182" s="35"/>
      <c r="E182" s="35"/>
      <c r="F182" s="35" t="str">
        <f t="shared" si="42"/>
        <v/>
      </c>
      <c r="G182" s="5"/>
      <c r="H182" s="48" t="str">
        <f t="shared" si="49"/>
        <v/>
      </c>
      <c r="I182" s="63" t="str">
        <f t="shared" si="50"/>
        <v/>
      </c>
      <c r="J182" s="63" t="str">
        <f t="shared" si="50"/>
        <v/>
      </c>
      <c r="K182" s="48" t="str">
        <f t="shared" si="43"/>
        <v/>
      </c>
      <c r="L182" s="69" t="str">
        <f t="shared" si="44"/>
        <v/>
      </c>
      <c r="M182" s="67" t="str">
        <f t="shared" si="45"/>
        <v/>
      </c>
      <c r="N182" s="49">
        <v>69</v>
      </c>
      <c r="O182" s="28"/>
      <c r="P182" s="47" t="str">
        <f t="shared" si="46"/>
        <v/>
      </c>
      <c r="Q182" s="24" t="str">
        <f t="shared" si="47"/>
        <v/>
      </c>
      <c r="R182" s="24" t="str">
        <f>IF($L182="","",VLOOKUP(Q182,LISTAS!$F$5:$G$1006,2,0))</f>
        <v/>
      </c>
      <c r="S182" s="36" t="str">
        <f t="shared" si="48"/>
        <v/>
      </c>
      <c r="T182" s="25" t="str">
        <f t="shared" si="51"/>
        <v/>
      </c>
      <c r="U182" s="25" t="str">
        <f t="shared" si="52"/>
        <v/>
      </c>
    </row>
    <row r="183" spans="2:21" ht="16.5" x14ac:dyDescent="0.3">
      <c r="B183" s="26"/>
      <c r="C183" s="22" t="str">
        <f>IF(B183="","",VLOOKUP(B183,LISTAS!$F$5:$G$1006,2,0))</f>
        <v/>
      </c>
      <c r="D183" s="35"/>
      <c r="E183" s="35"/>
      <c r="F183" s="35" t="str">
        <f t="shared" si="42"/>
        <v/>
      </c>
      <c r="G183" s="5"/>
      <c r="H183" s="48" t="str">
        <f t="shared" si="49"/>
        <v/>
      </c>
      <c r="I183" s="63" t="str">
        <f t="shared" si="50"/>
        <v/>
      </c>
      <c r="J183" s="63" t="str">
        <f t="shared" si="50"/>
        <v/>
      </c>
      <c r="K183" s="48" t="str">
        <f t="shared" si="43"/>
        <v/>
      </c>
      <c r="L183" s="69" t="str">
        <f t="shared" si="44"/>
        <v/>
      </c>
      <c r="M183" s="67" t="str">
        <f t="shared" si="45"/>
        <v/>
      </c>
      <c r="N183" s="49">
        <v>70</v>
      </c>
      <c r="O183" s="28"/>
      <c r="P183" s="47" t="str">
        <f t="shared" si="46"/>
        <v/>
      </c>
      <c r="Q183" s="24" t="str">
        <f t="shared" si="47"/>
        <v/>
      </c>
      <c r="R183" s="24" t="str">
        <f>IF($L183="","",VLOOKUP(Q183,LISTAS!$F$5:$G$1006,2,0))</f>
        <v/>
      </c>
      <c r="S183" s="36" t="str">
        <f t="shared" si="48"/>
        <v/>
      </c>
      <c r="T183" s="25" t="str">
        <f t="shared" si="51"/>
        <v/>
      </c>
      <c r="U183" s="25" t="str">
        <f t="shared" si="52"/>
        <v/>
      </c>
    </row>
    <row r="184" spans="2:21" ht="16.5" x14ac:dyDescent="0.3">
      <c r="B184" s="26"/>
      <c r="C184" s="22" t="str">
        <f>IF(B184="","",VLOOKUP(B184,LISTAS!$F$5:$G$1006,2,0))</f>
        <v/>
      </c>
      <c r="D184" s="35"/>
      <c r="E184" s="35"/>
      <c r="F184" s="35" t="str">
        <f t="shared" si="42"/>
        <v/>
      </c>
      <c r="G184" s="5"/>
      <c r="H184" s="48" t="str">
        <f t="shared" si="49"/>
        <v/>
      </c>
      <c r="I184" s="63" t="str">
        <f t="shared" si="50"/>
        <v/>
      </c>
      <c r="J184" s="63" t="str">
        <f t="shared" si="50"/>
        <v/>
      </c>
      <c r="K184" s="48" t="str">
        <f t="shared" si="43"/>
        <v/>
      </c>
      <c r="L184" s="69" t="str">
        <f t="shared" si="44"/>
        <v/>
      </c>
      <c r="M184" s="67" t="str">
        <f t="shared" si="45"/>
        <v/>
      </c>
      <c r="N184" s="49">
        <v>71</v>
      </c>
      <c r="O184" s="28"/>
      <c r="P184" s="47" t="str">
        <f t="shared" si="46"/>
        <v/>
      </c>
      <c r="Q184" s="24" t="str">
        <f t="shared" si="47"/>
        <v/>
      </c>
      <c r="R184" s="24" t="str">
        <f>IF($L184="","",VLOOKUP(Q184,LISTAS!$F$5:$G$1006,2,0))</f>
        <v/>
      </c>
      <c r="S184" s="36" t="str">
        <f t="shared" si="48"/>
        <v/>
      </c>
      <c r="T184" s="25" t="str">
        <f t="shared" si="51"/>
        <v/>
      </c>
      <c r="U184" s="25" t="str">
        <f t="shared" si="52"/>
        <v/>
      </c>
    </row>
    <row r="185" spans="2:21" ht="16.5" x14ac:dyDescent="0.3">
      <c r="B185" s="26"/>
      <c r="C185" s="22" t="str">
        <f>IF(B185="","",VLOOKUP(B185,LISTAS!$F$5:$G$1006,2,0))</f>
        <v/>
      </c>
      <c r="D185" s="35"/>
      <c r="E185" s="35"/>
      <c r="F185" s="35" t="str">
        <f t="shared" si="42"/>
        <v/>
      </c>
      <c r="G185" s="5"/>
      <c r="H185" s="48" t="str">
        <f t="shared" si="49"/>
        <v/>
      </c>
      <c r="I185" s="63" t="str">
        <f t="shared" si="50"/>
        <v/>
      </c>
      <c r="J185" s="63" t="str">
        <f t="shared" si="50"/>
        <v/>
      </c>
      <c r="K185" s="48" t="str">
        <f t="shared" si="43"/>
        <v/>
      </c>
      <c r="L185" s="69" t="str">
        <f t="shared" si="44"/>
        <v/>
      </c>
      <c r="M185" s="67" t="str">
        <f t="shared" si="45"/>
        <v/>
      </c>
      <c r="N185" s="49">
        <v>72</v>
      </c>
      <c r="O185" s="28"/>
      <c r="P185" s="47" t="str">
        <f t="shared" si="46"/>
        <v/>
      </c>
      <c r="Q185" s="24" t="str">
        <f t="shared" si="47"/>
        <v/>
      </c>
      <c r="R185" s="24" t="str">
        <f>IF($L185="","",VLOOKUP(Q185,LISTAS!$F$5:$G$1006,2,0))</f>
        <v/>
      </c>
      <c r="S185" s="36" t="str">
        <f t="shared" si="48"/>
        <v/>
      </c>
      <c r="T185" s="25" t="str">
        <f t="shared" si="51"/>
        <v/>
      </c>
      <c r="U185" s="25" t="str">
        <f t="shared" si="52"/>
        <v/>
      </c>
    </row>
    <row r="186" spans="2:21" ht="16.5" x14ac:dyDescent="0.3">
      <c r="B186" s="26"/>
      <c r="C186" s="22" t="str">
        <f>IF(B186="","",VLOOKUP(B186,LISTAS!$F$5:$G$1006,2,0))</f>
        <v/>
      </c>
      <c r="D186" s="35"/>
      <c r="E186" s="35"/>
      <c r="F186" s="35" t="str">
        <f t="shared" si="42"/>
        <v/>
      </c>
      <c r="G186" s="5"/>
      <c r="H186" s="48" t="str">
        <f t="shared" si="49"/>
        <v/>
      </c>
      <c r="I186" s="63" t="str">
        <f t="shared" si="50"/>
        <v/>
      </c>
      <c r="J186" s="63" t="str">
        <f t="shared" si="50"/>
        <v/>
      </c>
      <c r="K186" s="48" t="str">
        <f t="shared" si="43"/>
        <v/>
      </c>
      <c r="L186" s="69" t="str">
        <f t="shared" si="44"/>
        <v/>
      </c>
      <c r="M186" s="67" t="str">
        <f t="shared" si="45"/>
        <v/>
      </c>
      <c r="N186" s="49">
        <v>73</v>
      </c>
      <c r="O186" s="28"/>
      <c r="P186" s="47" t="str">
        <f t="shared" si="46"/>
        <v/>
      </c>
      <c r="Q186" s="24" t="str">
        <f t="shared" si="47"/>
        <v/>
      </c>
      <c r="R186" s="24" t="str">
        <f>IF($L186="","",VLOOKUP(Q186,LISTAS!$F$5:$G$1006,2,0))</f>
        <v/>
      </c>
      <c r="S186" s="36" t="str">
        <f t="shared" si="48"/>
        <v/>
      </c>
      <c r="T186" s="25" t="str">
        <f t="shared" si="51"/>
        <v/>
      </c>
      <c r="U186" s="25" t="str">
        <f t="shared" si="52"/>
        <v/>
      </c>
    </row>
    <row r="187" spans="2:21" ht="16.5" x14ac:dyDescent="0.3">
      <c r="B187" s="26"/>
      <c r="C187" s="22" t="str">
        <f>IF(B187="","",VLOOKUP(B187,LISTAS!$F$5:$G$1006,2,0))</f>
        <v/>
      </c>
      <c r="D187" s="35"/>
      <c r="E187" s="35"/>
      <c r="F187" s="35" t="str">
        <f t="shared" si="42"/>
        <v/>
      </c>
      <c r="G187" s="5"/>
      <c r="H187" s="48" t="str">
        <f t="shared" si="49"/>
        <v/>
      </c>
      <c r="I187" s="63" t="str">
        <f t="shared" si="50"/>
        <v/>
      </c>
      <c r="J187" s="63" t="str">
        <f t="shared" si="50"/>
        <v/>
      </c>
      <c r="K187" s="48" t="str">
        <f t="shared" si="43"/>
        <v/>
      </c>
      <c r="L187" s="69" t="str">
        <f t="shared" si="44"/>
        <v/>
      </c>
      <c r="M187" s="67" t="str">
        <f t="shared" si="45"/>
        <v/>
      </c>
      <c r="N187" s="49">
        <v>74</v>
      </c>
      <c r="O187" s="28"/>
      <c r="P187" s="47" t="str">
        <f t="shared" si="46"/>
        <v/>
      </c>
      <c r="Q187" s="24" t="str">
        <f t="shared" si="47"/>
        <v/>
      </c>
      <c r="R187" s="24" t="str">
        <f>IF($L187="","",VLOOKUP(Q187,LISTAS!$F$5:$G$1006,2,0))</f>
        <v/>
      </c>
      <c r="S187" s="36" t="str">
        <f t="shared" si="48"/>
        <v/>
      </c>
      <c r="T187" s="25" t="str">
        <f t="shared" si="51"/>
        <v/>
      </c>
      <c r="U187" s="25" t="str">
        <f t="shared" si="52"/>
        <v/>
      </c>
    </row>
    <row r="188" spans="2:21" ht="16.5" x14ac:dyDescent="0.3">
      <c r="B188" s="26"/>
      <c r="C188" s="22" t="str">
        <f>IF(B188="","",VLOOKUP(B188,LISTAS!$F$5:$G$1006,2,0))</f>
        <v/>
      </c>
      <c r="D188" s="35"/>
      <c r="E188" s="35"/>
      <c r="F188" s="35" t="str">
        <f t="shared" si="42"/>
        <v/>
      </c>
      <c r="G188" s="5"/>
      <c r="H188" s="48" t="str">
        <f t="shared" si="49"/>
        <v/>
      </c>
      <c r="I188" s="63" t="str">
        <f t="shared" si="50"/>
        <v/>
      </c>
      <c r="J188" s="63" t="str">
        <f t="shared" si="50"/>
        <v/>
      </c>
      <c r="K188" s="48" t="str">
        <f t="shared" si="43"/>
        <v/>
      </c>
      <c r="L188" s="69" t="str">
        <f t="shared" si="44"/>
        <v/>
      </c>
      <c r="M188" s="67" t="str">
        <f t="shared" si="45"/>
        <v/>
      </c>
      <c r="N188" s="49">
        <v>75</v>
      </c>
      <c r="O188" s="28"/>
      <c r="P188" s="47" t="str">
        <f t="shared" si="46"/>
        <v/>
      </c>
      <c r="Q188" s="24" t="str">
        <f t="shared" si="47"/>
        <v/>
      </c>
      <c r="R188" s="24" t="str">
        <f>IF($L188="","",VLOOKUP(Q188,LISTAS!$F$5:$G$1006,2,0))</f>
        <v/>
      </c>
      <c r="S188" s="36" t="str">
        <f t="shared" si="48"/>
        <v/>
      </c>
      <c r="T188" s="25" t="str">
        <f t="shared" si="51"/>
        <v/>
      </c>
      <c r="U188" s="25" t="str">
        <f t="shared" si="52"/>
        <v/>
      </c>
    </row>
    <row r="189" spans="2:21" ht="16.5" x14ac:dyDescent="0.3">
      <c r="B189" s="26"/>
      <c r="C189" s="22" t="str">
        <f>IF(B189="","",VLOOKUP(B189,LISTAS!$F$5:$G$1006,2,0))</f>
        <v/>
      </c>
      <c r="D189" s="35"/>
      <c r="E189" s="35"/>
      <c r="F189" s="35" t="str">
        <f t="shared" si="42"/>
        <v/>
      </c>
      <c r="G189" s="5"/>
      <c r="H189" s="48" t="str">
        <f t="shared" si="49"/>
        <v/>
      </c>
      <c r="I189" s="63" t="str">
        <f t="shared" si="50"/>
        <v/>
      </c>
      <c r="J189" s="63" t="str">
        <f t="shared" si="50"/>
        <v/>
      </c>
      <c r="K189" s="48" t="str">
        <f t="shared" si="43"/>
        <v/>
      </c>
      <c r="L189" s="69" t="str">
        <f t="shared" si="44"/>
        <v/>
      </c>
      <c r="M189" s="67" t="str">
        <f t="shared" si="45"/>
        <v/>
      </c>
      <c r="N189" s="49">
        <v>76</v>
      </c>
      <c r="O189" s="28"/>
      <c r="P189" s="47" t="str">
        <f t="shared" si="46"/>
        <v/>
      </c>
      <c r="Q189" s="24" t="str">
        <f t="shared" si="47"/>
        <v/>
      </c>
      <c r="R189" s="24" t="str">
        <f>IF($L189="","",VLOOKUP(Q189,LISTAS!$F$5:$G$1006,2,0))</f>
        <v/>
      </c>
      <c r="S189" s="36" t="str">
        <f t="shared" si="48"/>
        <v/>
      </c>
      <c r="T189" s="25" t="str">
        <f t="shared" si="51"/>
        <v/>
      </c>
      <c r="U189" s="25" t="str">
        <f t="shared" si="52"/>
        <v/>
      </c>
    </row>
    <row r="190" spans="2:21" ht="16.5" x14ac:dyDescent="0.3">
      <c r="B190" s="26"/>
      <c r="C190" s="22" t="str">
        <f>IF(B190="","",VLOOKUP(B190,LISTAS!$F$5:$G$1006,2,0))</f>
        <v/>
      </c>
      <c r="D190" s="35"/>
      <c r="E190" s="35"/>
      <c r="F190" s="35" t="str">
        <f t="shared" si="42"/>
        <v/>
      </c>
      <c r="G190" s="5"/>
      <c r="H190" s="48" t="str">
        <f t="shared" si="49"/>
        <v/>
      </c>
      <c r="I190" s="63" t="str">
        <f t="shared" si="50"/>
        <v/>
      </c>
      <c r="J190" s="63" t="str">
        <f t="shared" si="50"/>
        <v/>
      </c>
      <c r="K190" s="48" t="str">
        <f t="shared" si="43"/>
        <v/>
      </c>
      <c r="L190" s="69" t="str">
        <f t="shared" si="44"/>
        <v/>
      </c>
      <c r="M190" s="67" t="str">
        <f t="shared" si="45"/>
        <v/>
      </c>
      <c r="N190" s="49">
        <v>77</v>
      </c>
      <c r="O190" s="28"/>
      <c r="P190" s="47" t="str">
        <f t="shared" si="46"/>
        <v/>
      </c>
      <c r="Q190" s="24" t="str">
        <f t="shared" si="47"/>
        <v/>
      </c>
      <c r="R190" s="24" t="str">
        <f>IF($L190="","",VLOOKUP(Q190,LISTAS!$F$5:$G$1006,2,0))</f>
        <v/>
      </c>
      <c r="S190" s="36" t="str">
        <f t="shared" si="48"/>
        <v/>
      </c>
      <c r="T190" s="25" t="str">
        <f t="shared" si="51"/>
        <v/>
      </c>
      <c r="U190" s="25" t="str">
        <f t="shared" si="52"/>
        <v/>
      </c>
    </row>
    <row r="191" spans="2:21" ht="16.5" x14ac:dyDescent="0.3">
      <c r="B191" s="26"/>
      <c r="C191" s="22" t="str">
        <f>IF(B191="","",VLOOKUP(B191,LISTAS!$F$5:$G$1006,2,0))</f>
        <v/>
      </c>
      <c r="D191" s="35"/>
      <c r="E191" s="35"/>
      <c r="F191" s="35" t="str">
        <f t="shared" si="42"/>
        <v/>
      </c>
      <c r="G191" s="5"/>
      <c r="H191" s="48" t="str">
        <f t="shared" si="49"/>
        <v/>
      </c>
      <c r="I191" s="63" t="str">
        <f t="shared" si="50"/>
        <v/>
      </c>
      <c r="J191" s="63" t="str">
        <f t="shared" si="50"/>
        <v/>
      </c>
      <c r="K191" s="48" t="str">
        <f t="shared" si="43"/>
        <v/>
      </c>
      <c r="L191" s="69" t="str">
        <f t="shared" si="44"/>
        <v/>
      </c>
      <c r="M191" s="67" t="str">
        <f t="shared" si="45"/>
        <v/>
      </c>
      <c r="N191" s="49">
        <v>78</v>
      </c>
      <c r="O191" s="28"/>
      <c r="P191" s="47" t="str">
        <f t="shared" si="46"/>
        <v/>
      </c>
      <c r="Q191" s="24" t="str">
        <f t="shared" si="47"/>
        <v/>
      </c>
      <c r="R191" s="24" t="str">
        <f>IF($L191="","",VLOOKUP(Q191,LISTAS!$F$5:$G$1006,2,0))</f>
        <v/>
      </c>
      <c r="S191" s="36" t="str">
        <f t="shared" si="48"/>
        <v/>
      </c>
      <c r="T191" s="25" t="str">
        <f t="shared" si="51"/>
        <v/>
      </c>
      <c r="U191" s="25" t="str">
        <f t="shared" si="52"/>
        <v/>
      </c>
    </row>
    <row r="192" spans="2:21" ht="16.5" x14ac:dyDescent="0.3">
      <c r="B192" s="26"/>
      <c r="C192" s="22" t="str">
        <f>IF(B192="","",VLOOKUP(B192,LISTAS!$F$5:$G$1006,2,0))</f>
        <v/>
      </c>
      <c r="D192" s="35"/>
      <c r="E192" s="35"/>
      <c r="F192" s="35" t="str">
        <f t="shared" si="42"/>
        <v/>
      </c>
      <c r="G192" s="5"/>
      <c r="H192" s="48" t="str">
        <f t="shared" si="49"/>
        <v/>
      </c>
      <c r="I192" s="63" t="str">
        <f t="shared" si="50"/>
        <v/>
      </c>
      <c r="J192" s="63" t="str">
        <f t="shared" si="50"/>
        <v/>
      </c>
      <c r="K192" s="48" t="str">
        <f t="shared" si="43"/>
        <v/>
      </c>
      <c r="L192" s="69" t="str">
        <f t="shared" si="44"/>
        <v/>
      </c>
      <c r="M192" s="67" t="str">
        <f t="shared" si="45"/>
        <v/>
      </c>
      <c r="N192" s="49">
        <v>79</v>
      </c>
      <c r="O192" s="28"/>
      <c r="P192" s="47" t="str">
        <f t="shared" si="46"/>
        <v/>
      </c>
      <c r="Q192" s="24" t="str">
        <f t="shared" si="47"/>
        <v/>
      </c>
      <c r="R192" s="24" t="str">
        <f>IF($L192="","",VLOOKUP(Q192,LISTAS!$F$5:$G$1006,2,0))</f>
        <v/>
      </c>
      <c r="S192" s="36" t="str">
        <f t="shared" si="48"/>
        <v/>
      </c>
      <c r="T192" s="25" t="str">
        <f t="shared" si="51"/>
        <v/>
      </c>
      <c r="U192" s="25" t="str">
        <f t="shared" si="52"/>
        <v/>
      </c>
    </row>
    <row r="193" spans="2:21" ht="16.5" x14ac:dyDescent="0.3">
      <c r="B193" s="26"/>
      <c r="C193" s="22" t="str">
        <f>IF(B193="","",VLOOKUP(B193,LISTAS!$F$5:$G$1006,2,0))</f>
        <v/>
      </c>
      <c r="D193" s="35"/>
      <c r="E193" s="35"/>
      <c r="F193" s="35" t="str">
        <f t="shared" si="42"/>
        <v/>
      </c>
      <c r="G193" s="5"/>
      <c r="H193" s="48" t="str">
        <f t="shared" si="49"/>
        <v/>
      </c>
      <c r="I193" s="63" t="str">
        <f t="shared" si="50"/>
        <v/>
      </c>
      <c r="J193" s="63" t="str">
        <f t="shared" si="50"/>
        <v/>
      </c>
      <c r="K193" s="48" t="str">
        <f t="shared" si="43"/>
        <v/>
      </c>
      <c r="L193" s="69" t="str">
        <f t="shared" si="44"/>
        <v/>
      </c>
      <c r="M193" s="67" t="str">
        <f t="shared" si="45"/>
        <v/>
      </c>
      <c r="N193" s="49">
        <v>80</v>
      </c>
      <c r="O193" s="28"/>
      <c r="P193" s="47" t="str">
        <f t="shared" si="46"/>
        <v/>
      </c>
      <c r="Q193" s="24" t="str">
        <f t="shared" si="47"/>
        <v/>
      </c>
      <c r="R193" s="24" t="str">
        <f>IF($L193="","",VLOOKUP(Q193,LISTAS!$F$5:$G$1006,2,0))</f>
        <v/>
      </c>
      <c r="S193" s="36" t="str">
        <f t="shared" si="48"/>
        <v/>
      </c>
      <c r="T193" s="25" t="str">
        <f t="shared" si="51"/>
        <v/>
      </c>
      <c r="U193" s="25" t="str">
        <f t="shared" si="52"/>
        <v/>
      </c>
    </row>
    <row r="194" spans="2:21" ht="16.5" x14ac:dyDescent="0.3">
      <c r="B194" s="26"/>
      <c r="C194" s="22" t="str">
        <f>IF(B194="","",VLOOKUP(B194,LISTAS!$F$5:$G$1006,2,0))</f>
        <v/>
      </c>
      <c r="D194" s="35"/>
      <c r="E194" s="35"/>
      <c r="F194" s="35" t="str">
        <f t="shared" si="42"/>
        <v/>
      </c>
      <c r="G194" s="5"/>
      <c r="H194" s="48" t="str">
        <f t="shared" si="49"/>
        <v/>
      </c>
      <c r="I194" s="63" t="str">
        <f t="shared" si="50"/>
        <v/>
      </c>
      <c r="J194" s="63" t="str">
        <f t="shared" si="50"/>
        <v/>
      </c>
      <c r="K194" s="48" t="str">
        <f t="shared" si="43"/>
        <v/>
      </c>
      <c r="L194" s="69" t="str">
        <f t="shared" si="44"/>
        <v/>
      </c>
      <c r="M194" s="67" t="str">
        <f t="shared" si="45"/>
        <v/>
      </c>
      <c r="N194" s="49">
        <v>81</v>
      </c>
      <c r="O194" s="28"/>
      <c r="P194" s="47" t="str">
        <f t="shared" si="46"/>
        <v/>
      </c>
      <c r="Q194" s="24" t="str">
        <f t="shared" si="47"/>
        <v/>
      </c>
      <c r="R194" s="24" t="str">
        <f>IF($L194="","",VLOOKUP(Q194,LISTAS!$F$5:$G$1006,2,0))</f>
        <v/>
      </c>
      <c r="S194" s="36" t="str">
        <f t="shared" si="48"/>
        <v/>
      </c>
      <c r="T194" s="25" t="str">
        <f t="shared" si="51"/>
        <v/>
      </c>
      <c r="U194" s="25" t="str">
        <f t="shared" si="52"/>
        <v/>
      </c>
    </row>
    <row r="195" spans="2:21" ht="16.5" x14ac:dyDescent="0.3">
      <c r="B195" s="26"/>
      <c r="C195" s="22" t="str">
        <f>IF(B195="","",VLOOKUP(B195,LISTAS!$F$5:$G$1006,2,0))</f>
        <v/>
      </c>
      <c r="D195" s="35"/>
      <c r="E195" s="35"/>
      <c r="F195" s="35" t="str">
        <f t="shared" si="42"/>
        <v/>
      </c>
      <c r="G195" s="5"/>
      <c r="H195" s="48" t="str">
        <f t="shared" si="49"/>
        <v/>
      </c>
      <c r="I195" s="63" t="str">
        <f t="shared" si="50"/>
        <v/>
      </c>
      <c r="J195" s="63" t="str">
        <f t="shared" si="50"/>
        <v/>
      </c>
      <c r="K195" s="48" t="str">
        <f t="shared" si="43"/>
        <v/>
      </c>
      <c r="L195" s="69" t="str">
        <f t="shared" si="44"/>
        <v/>
      </c>
      <c r="M195" s="67" t="str">
        <f t="shared" si="45"/>
        <v/>
      </c>
      <c r="N195" s="49">
        <v>82</v>
      </c>
      <c r="O195" s="28"/>
      <c r="P195" s="47" t="str">
        <f t="shared" si="46"/>
        <v/>
      </c>
      <c r="Q195" s="24" t="str">
        <f t="shared" si="47"/>
        <v/>
      </c>
      <c r="R195" s="24" t="str">
        <f>IF($L195="","",VLOOKUP(Q195,LISTAS!$F$5:$G$1006,2,0))</f>
        <v/>
      </c>
      <c r="S195" s="36" t="str">
        <f t="shared" si="48"/>
        <v/>
      </c>
      <c r="T195" s="25" t="str">
        <f t="shared" si="51"/>
        <v/>
      </c>
      <c r="U195" s="25" t="str">
        <f t="shared" si="52"/>
        <v/>
      </c>
    </row>
    <row r="196" spans="2:21" ht="16.5" x14ac:dyDescent="0.3">
      <c r="B196" s="26"/>
      <c r="C196" s="22" t="str">
        <f>IF(B196="","",VLOOKUP(B196,LISTAS!$F$5:$G$1006,2,0))</f>
        <v/>
      </c>
      <c r="D196" s="35"/>
      <c r="E196" s="35"/>
      <c r="F196" s="35" t="str">
        <f t="shared" si="42"/>
        <v/>
      </c>
      <c r="G196" s="5"/>
      <c r="H196" s="48" t="str">
        <f t="shared" si="49"/>
        <v/>
      </c>
      <c r="I196" s="63" t="str">
        <f t="shared" si="50"/>
        <v/>
      </c>
      <c r="J196" s="63" t="str">
        <f t="shared" si="50"/>
        <v/>
      </c>
      <c r="K196" s="48" t="str">
        <f t="shared" si="43"/>
        <v/>
      </c>
      <c r="L196" s="69" t="str">
        <f t="shared" si="44"/>
        <v/>
      </c>
      <c r="M196" s="67" t="str">
        <f t="shared" si="45"/>
        <v/>
      </c>
      <c r="N196" s="49">
        <v>83</v>
      </c>
      <c r="O196" s="28"/>
      <c r="P196" s="47" t="str">
        <f t="shared" si="46"/>
        <v/>
      </c>
      <c r="Q196" s="24" t="str">
        <f t="shared" si="47"/>
        <v/>
      </c>
      <c r="R196" s="24" t="str">
        <f>IF($L196="","",VLOOKUP(Q196,LISTAS!$F$5:$G$1006,2,0))</f>
        <v/>
      </c>
      <c r="S196" s="36" t="str">
        <f t="shared" si="48"/>
        <v/>
      </c>
      <c r="T196" s="25" t="str">
        <f t="shared" si="51"/>
        <v/>
      </c>
      <c r="U196" s="25" t="str">
        <f t="shared" si="52"/>
        <v/>
      </c>
    </row>
    <row r="197" spans="2:21" ht="16.5" x14ac:dyDescent="0.3">
      <c r="B197" s="26"/>
      <c r="C197" s="22" t="str">
        <f>IF(B197="","",VLOOKUP(B197,LISTAS!$F$5:$G$1006,2,0))</f>
        <v/>
      </c>
      <c r="D197" s="35"/>
      <c r="E197" s="35"/>
      <c r="F197" s="35" t="str">
        <f t="shared" si="42"/>
        <v/>
      </c>
      <c r="G197" s="5"/>
      <c r="H197" s="48" t="str">
        <f t="shared" si="49"/>
        <v/>
      </c>
      <c r="I197" s="63" t="str">
        <f t="shared" si="50"/>
        <v/>
      </c>
      <c r="J197" s="63" t="str">
        <f t="shared" si="50"/>
        <v/>
      </c>
      <c r="K197" s="48" t="str">
        <f t="shared" si="43"/>
        <v/>
      </c>
      <c r="L197" s="69" t="str">
        <f t="shared" si="44"/>
        <v/>
      </c>
      <c r="M197" s="67" t="str">
        <f t="shared" si="45"/>
        <v/>
      </c>
      <c r="N197" s="49">
        <v>84</v>
      </c>
      <c r="O197" s="28"/>
      <c r="P197" s="47" t="str">
        <f t="shared" si="46"/>
        <v/>
      </c>
      <c r="Q197" s="24" t="str">
        <f t="shared" si="47"/>
        <v/>
      </c>
      <c r="R197" s="24" t="str">
        <f>IF($L197="","",VLOOKUP(Q197,LISTAS!$F$5:$G$1006,2,0))</f>
        <v/>
      </c>
      <c r="S197" s="36" t="str">
        <f t="shared" si="48"/>
        <v/>
      </c>
      <c r="T197" s="25" t="str">
        <f t="shared" si="51"/>
        <v/>
      </c>
      <c r="U197" s="25" t="str">
        <f t="shared" si="52"/>
        <v/>
      </c>
    </row>
    <row r="198" spans="2:21" ht="16.5" x14ac:dyDescent="0.3">
      <c r="B198" s="26"/>
      <c r="C198" s="22" t="str">
        <f>IF(B198="","",VLOOKUP(B198,LISTAS!$F$5:$G$1006,2,0))</f>
        <v/>
      </c>
      <c r="D198" s="35"/>
      <c r="E198" s="35"/>
      <c r="F198" s="35" t="str">
        <f t="shared" si="42"/>
        <v/>
      </c>
      <c r="G198" s="5"/>
      <c r="H198" s="48" t="str">
        <f t="shared" si="49"/>
        <v/>
      </c>
      <c r="I198" s="63" t="str">
        <f t="shared" si="50"/>
        <v/>
      </c>
      <c r="J198" s="63" t="str">
        <f t="shared" si="50"/>
        <v/>
      </c>
      <c r="K198" s="48" t="str">
        <f t="shared" si="43"/>
        <v/>
      </c>
      <c r="L198" s="69" t="str">
        <f t="shared" si="44"/>
        <v/>
      </c>
      <c r="M198" s="67" t="str">
        <f t="shared" si="45"/>
        <v/>
      </c>
      <c r="N198" s="49">
        <v>85</v>
      </c>
      <c r="O198" s="28"/>
      <c r="P198" s="47" t="str">
        <f t="shared" si="46"/>
        <v/>
      </c>
      <c r="Q198" s="24" t="str">
        <f t="shared" si="47"/>
        <v/>
      </c>
      <c r="R198" s="24" t="str">
        <f>IF($L198="","",VLOOKUP(Q198,LISTAS!$F$5:$G$1006,2,0))</f>
        <v/>
      </c>
      <c r="S198" s="36" t="str">
        <f t="shared" si="48"/>
        <v/>
      </c>
      <c r="T198" s="25" t="str">
        <f t="shared" si="51"/>
        <v/>
      </c>
      <c r="U198" s="25" t="str">
        <f t="shared" si="52"/>
        <v/>
      </c>
    </row>
    <row r="199" spans="2:21" ht="16.5" x14ac:dyDescent="0.3">
      <c r="B199" s="26"/>
      <c r="C199" s="22" t="str">
        <f>IF(B199="","",VLOOKUP(B199,LISTAS!$F$5:$G$1006,2,0))</f>
        <v/>
      </c>
      <c r="D199" s="35"/>
      <c r="E199" s="35"/>
      <c r="F199" s="35" t="str">
        <f t="shared" si="42"/>
        <v/>
      </c>
      <c r="G199" s="5"/>
      <c r="H199" s="48" t="str">
        <f t="shared" si="49"/>
        <v/>
      </c>
      <c r="I199" s="63" t="str">
        <f t="shared" si="50"/>
        <v/>
      </c>
      <c r="J199" s="63" t="str">
        <f t="shared" si="50"/>
        <v/>
      </c>
      <c r="K199" s="48" t="str">
        <f t="shared" si="43"/>
        <v/>
      </c>
      <c r="L199" s="69" t="str">
        <f t="shared" si="44"/>
        <v/>
      </c>
      <c r="M199" s="67" t="str">
        <f t="shared" si="45"/>
        <v/>
      </c>
      <c r="N199" s="49">
        <v>86</v>
      </c>
      <c r="O199" s="28"/>
      <c r="P199" s="47" t="str">
        <f t="shared" si="46"/>
        <v/>
      </c>
      <c r="Q199" s="24" t="str">
        <f t="shared" si="47"/>
        <v/>
      </c>
      <c r="R199" s="24" t="str">
        <f>IF($L199="","",VLOOKUP(Q199,LISTAS!$F$5:$G$1006,2,0))</f>
        <v/>
      </c>
      <c r="S199" s="36" t="str">
        <f t="shared" si="48"/>
        <v/>
      </c>
      <c r="T199" s="25" t="str">
        <f t="shared" si="51"/>
        <v/>
      </c>
      <c r="U199" s="25" t="str">
        <f t="shared" si="52"/>
        <v/>
      </c>
    </row>
    <row r="200" spans="2:21" ht="16.5" x14ac:dyDescent="0.3">
      <c r="B200" s="26"/>
      <c r="C200" s="22" t="str">
        <f>IF(B200="","",VLOOKUP(B200,LISTAS!$F$5:$G$1006,2,0))</f>
        <v/>
      </c>
      <c r="D200" s="35"/>
      <c r="E200" s="35"/>
      <c r="F200" s="35" t="str">
        <f t="shared" si="42"/>
        <v/>
      </c>
      <c r="G200" s="5"/>
      <c r="H200" s="48" t="str">
        <f t="shared" si="49"/>
        <v/>
      </c>
      <c r="I200" s="63" t="str">
        <f t="shared" si="50"/>
        <v/>
      </c>
      <c r="J200" s="63" t="str">
        <f t="shared" si="50"/>
        <v/>
      </c>
      <c r="K200" s="48" t="str">
        <f t="shared" si="43"/>
        <v/>
      </c>
      <c r="L200" s="69" t="str">
        <f t="shared" si="44"/>
        <v/>
      </c>
      <c r="M200" s="67" t="str">
        <f t="shared" si="45"/>
        <v/>
      </c>
      <c r="N200" s="49">
        <v>87</v>
      </c>
      <c r="O200" s="28"/>
      <c r="P200" s="47" t="str">
        <f t="shared" si="46"/>
        <v/>
      </c>
      <c r="Q200" s="24" t="str">
        <f t="shared" si="47"/>
        <v/>
      </c>
      <c r="R200" s="24" t="str">
        <f>IF($L200="","",VLOOKUP(Q200,LISTAS!$F$5:$G$1006,2,0))</f>
        <v/>
      </c>
      <c r="S200" s="36" t="str">
        <f t="shared" si="48"/>
        <v/>
      </c>
      <c r="T200" s="25" t="str">
        <f t="shared" si="51"/>
        <v/>
      </c>
      <c r="U200" s="25" t="str">
        <f t="shared" si="52"/>
        <v/>
      </c>
    </row>
    <row r="201" spans="2:21" ht="16.5" x14ac:dyDescent="0.3">
      <c r="B201" s="26"/>
      <c r="C201" s="22" t="str">
        <f>IF(B201="","",VLOOKUP(B201,LISTAS!$F$5:$G$1006,2,0))</f>
        <v/>
      </c>
      <c r="D201" s="35"/>
      <c r="E201" s="35"/>
      <c r="F201" s="35" t="str">
        <f t="shared" si="42"/>
        <v/>
      </c>
      <c r="G201" s="5"/>
      <c r="H201" s="48" t="str">
        <f t="shared" si="49"/>
        <v/>
      </c>
      <c r="I201" s="63" t="str">
        <f t="shared" si="50"/>
        <v/>
      </c>
      <c r="J201" s="63" t="str">
        <f t="shared" si="50"/>
        <v/>
      </c>
      <c r="K201" s="48" t="str">
        <f t="shared" si="43"/>
        <v/>
      </c>
      <c r="L201" s="69" t="str">
        <f t="shared" si="44"/>
        <v/>
      </c>
      <c r="M201" s="67" t="str">
        <f t="shared" si="45"/>
        <v/>
      </c>
      <c r="N201" s="49">
        <v>88</v>
      </c>
      <c r="O201" s="28"/>
      <c r="P201" s="47" t="str">
        <f t="shared" si="46"/>
        <v/>
      </c>
      <c r="Q201" s="24" t="str">
        <f t="shared" si="47"/>
        <v/>
      </c>
      <c r="R201" s="24" t="str">
        <f>IF($L201="","",VLOOKUP(Q201,LISTAS!$F$5:$G$1006,2,0))</f>
        <v/>
      </c>
      <c r="S201" s="36" t="str">
        <f t="shared" si="48"/>
        <v/>
      </c>
      <c r="T201" s="25" t="str">
        <f t="shared" si="51"/>
        <v/>
      </c>
      <c r="U201" s="25" t="str">
        <f t="shared" si="52"/>
        <v/>
      </c>
    </row>
    <row r="202" spans="2:21" ht="16.5" x14ac:dyDescent="0.3">
      <c r="B202" s="26"/>
      <c r="C202" s="22" t="str">
        <f>IF(B202="","",VLOOKUP(B202,LISTAS!$F$5:$G$1006,2,0))</f>
        <v/>
      </c>
      <c r="D202" s="35"/>
      <c r="E202" s="35"/>
      <c r="F202" s="35" t="str">
        <f t="shared" si="42"/>
        <v/>
      </c>
      <c r="G202" s="5"/>
      <c r="H202" s="48" t="str">
        <f t="shared" si="49"/>
        <v/>
      </c>
      <c r="I202" s="63" t="str">
        <f t="shared" si="50"/>
        <v/>
      </c>
      <c r="J202" s="63" t="str">
        <f t="shared" si="50"/>
        <v/>
      </c>
      <c r="K202" s="48" t="str">
        <f t="shared" si="43"/>
        <v/>
      </c>
      <c r="L202" s="69" t="str">
        <f t="shared" si="44"/>
        <v/>
      </c>
      <c r="M202" s="67" t="str">
        <f t="shared" si="45"/>
        <v/>
      </c>
      <c r="N202" s="49">
        <v>89</v>
      </c>
      <c r="O202" s="28"/>
      <c r="P202" s="47" t="str">
        <f t="shared" si="46"/>
        <v/>
      </c>
      <c r="Q202" s="24" t="str">
        <f t="shared" si="47"/>
        <v/>
      </c>
      <c r="R202" s="24" t="str">
        <f>IF($L202="","",VLOOKUP(Q202,LISTAS!$F$5:$G$1006,2,0))</f>
        <v/>
      </c>
      <c r="S202" s="36" t="str">
        <f t="shared" si="48"/>
        <v/>
      </c>
      <c r="T202" s="25" t="str">
        <f t="shared" si="51"/>
        <v/>
      </c>
      <c r="U202" s="25" t="str">
        <f t="shared" si="52"/>
        <v/>
      </c>
    </row>
    <row r="203" spans="2:21" ht="16.5" x14ac:dyDescent="0.3">
      <c r="B203" s="26"/>
      <c r="C203" s="22" t="str">
        <f>IF(B203="","",VLOOKUP(B203,LISTAS!$F$5:$G$1006,2,0))</f>
        <v/>
      </c>
      <c r="D203" s="35"/>
      <c r="E203" s="35"/>
      <c r="F203" s="35" t="str">
        <f t="shared" si="42"/>
        <v/>
      </c>
      <c r="G203" s="5"/>
      <c r="H203" s="48" t="str">
        <f t="shared" si="49"/>
        <v/>
      </c>
      <c r="I203" s="63" t="str">
        <f t="shared" si="50"/>
        <v/>
      </c>
      <c r="J203" s="63" t="str">
        <f t="shared" si="50"/>
        <v/>
      </c>
      <c r="K203" s="48" t="str">
        <f t="shared" si="43"/>
        <v/>
      </c>
      <c r="L203" s="69" t="str">
        <f t="shared" si="44"/>
        <v/>
      </c>
      <c r="M203" s="67" t="str">
        <f t="shared" si="45"/>
        <v/>
      </c>
      <c r="N203" s="49">
        <v>90</v>
      </c>
      <c r="O203" s="28"/>
      <c r="P203" s="47" t="str">
        <f t="shared" si="46"/>
        <v/>
      </c>
      <c r="Q203" s="24" t="str">
        <f t="shared" si="47"/>
        <v/>
      </c>
      <c r="R203" s="24" t="str">
        <f>IF($L203="","",VLOOKUP(Q203,LISTAS!$F$5:$G$1006,2,0))</f>
        <v/>
      </c>
      <c r="S203" s="36" t="str">
        <f t="shared" si="48"/>
        <v/>
      </c>
      <c r="T203" s="25" t="str">
        <f t="shared" si="51"/>
        <v/>
      </c>
      <c r="U203" s="25" t="str">
        <f t="shared" si="52"/>
        <v/>
      </c>
    </row>
    <row r="204" spans="2:21" ht="16.5" x14ac:dyDescent="0.3">
      <c r="B204" s="26"/>
      <c r="C204" s="22" t="str">
        <f>IF(B204="","",VLOOKUP(B204,LISTAS!$F$5:$G$1006,2,0))</f>
        <v/>
      </c>
      <c r="D204" s="35"/>
      <c r="E204" s="35"/>
      <c r="F204" s="35" t="str">
        <f t="shared" si="42"/>
        <v/>
      </c>
      <c r="G204" s="5"/>
      <c r="H204" s="48" t="str">
        <f t="shared" si="49"/>
        <v/>
      </c>
      <c r="I204" s="63" t="str">
        <f t="shared" si="50"/>
        <v/>
      </c>
      <c r="J204" s="63" t="str">
        <f t="shared" si="50"/>
        <v/>
      </c>
      <c r="K204" s="48" t="str">
        <f t="shared" si="43"/>
        <v/>
      </c>
      <c r="L204" s="69" t="str">
        <f t="shared" si="44"/>
        <v/>
      </c>
      <c r="M204" s="67" t="str">
        <f t="shared" si="45"/>
        <v/>
      </c>
      <c r="N204" s="49">
        <v>91</v>
      </c>
      <c r="O204" s="28"/>
      <c r="P204" s="47" t="str">
        <f t="shared" si="46"/>
        <v/>
      </c>
      <c r="Q204" s="24" t="str">
        <f t="shared" si="47"/>
        <v/>
      </c>
      <c r="R204" s="24" t="str">
        <f>IF($L204="","",VLOOKUP(Q204,LISTAS!$F$5:$G$1006,2,0))</f>
        <v/>
      </c>
      <c r="S204" s="36" t="str">
        <f t="shared" si="48"/>
        <v/>
      </c>
      <c r="T204" s="25" t="str">
        <f t="shared" si="51"/>
        <v/>
      </c>
      <c r="U204" s="25" t="str">
        <f t="shared" si="52"/>
        <v/>
      </c>
    </row>
    <row r="205" spans="2:21" ht="16.5" x14ac:dyDescent="0.3">
      <c r="B205" s="26"/>
      <c r="C205" s="22" t="str">
        <f>IF(B205="","",VLOOKUP(B205,LISTAS!$F$5:$G$1006,2,0))</f>
        <v/>
      </c>
      <c r="D205" s="35"/>
      <c r="E205" s="35"/>
      <c r="F205" s="35" t="str">
        <f t="shared" si="42"/>
        <v/>
      </c>
      <c r="G205" s="5"/>
      <c r="H205" s="48" t="str">
        <f t="shared" si="49"/>
        <v/>
      </c>
      <c r="I205" s="63" t="str">
        <f t="shared" si="50"/>
        <v/>
      </c>
      <c r="J205" s="63" t="str">
        <f t="shared" si="50"/>
        <v/>
      </c>
      <c r="K205" s="48" t="str">
        <f t="shared" si="43"/>
        <v/>
      </c>
      <c r="L205" s="69" t="str">
        <f t="shared" si="44"/>
        <v/>
      </c>
      <c r="M205" s="67" t="str">
        <f t="shared" si="45"/>
        <v/>
      </c>
      <c r="N205" s="49">
        <v>92</v>
      </c>
      <c r="O205" s="28"/>
      <c r="P205" s="47" t="str">
        <f t="shared" si="46"/>
        <v/>
      </c>
      <c r="Q205" s="24" t="str">
        <f t="shared" si="47"/>
        <v/>
      </c>
      <c r="R205" s="24" t="str">
        <f>IF($L205="","",VLOOKUP(Q205,LISTAS!$F$5:$G$1006,2,0))</f>
        <v/>
      </c>
      <c r="S205" s="36" t="str">
        <f t="shared" si="48"/>
        <v/>
      </c>
      <c r="T205" s="25" t="str">
        <f t="shared" si="51"/>
        <v/>
      </c>
      <c r="U205" s="25" t="str">
        <f t="shared" si="52"/>
        <v/>
      </c>
    </row>
    <row r="206" spans="2:21" ht="16.5" x14ac:dyDescent="0.3">
      <c r="B206" s="26"/>
      <c r="C206" s="22" t="str">
        <f>IF(B206="","",VLOOKUP(B206,LISTAS!$F$5:$G$1006,2,0))</f>
        <v/>
      </c>
      <c r="D206" s="35"/>
      <c r="E206" s="35"/>
      <c r="F206" s="35" t="str">
        <f t="shared" si="42"/>
        <v/>
      </c>
      <c r="G206" s="5"/>
      <c r="H206" s="48" t="str">
        <f t="shared" si="49"/>
        <v/>
      </c>
      <c r="I206" s="63" t="str">
        <f t="shared" si="50"/>
        <v/>
      </c>
      <c r="J206" s="63" t="str">
        <f t="shared" si="50"/>
        <v/>
      </c>
      <c r="K206" s="48" t="str">
        <f t="shared" si="43"/>
        <v/>
      </c>
      <c r="L206" s="69" t="str">
        <f t="shared" si="44"/>
        <v/>
      </c>
      <c r="M206" s="67" t="str">
        <f t="shared" si="45"/>
        <v/>
      </c>
      <c r="N206" s="49">
        <v>93</v>
      </c>
      <c r="O206" s="28"/>
      <c r="P206" s="47" t="str">
        <f t="shared" si="46"/>
        <v/>
      </c>
      <c r="Q206" s="24" t="str">
        <f t="shared" si="47"/>
        <v/>
      </c>
      <c r="R206" s="24" t="str">
        <f>IF($L206="","",VLOOKUP(Q206,LISTAS!$F$5:$G$1006,2,0))</f>
        <v/>
      </c>
      <c r="S206" s="36" t="str">
        <f t="shared" si="48"/>
        <v/>
      </c>
      <c r="T206" s="25" t="str">
        <f t="shared" si="51"/>
        <v/>
      </c>
      <c r="U206" s="25" t="str">
        <f t="shared" si="52"/>
        <v/>
      </c>
    </row>
    <row r="207" spans="2:21" ht="16.5" x14ac:dyDescent="0.3">
      <c r="B207" s="26"/>
      <c r="C207" s="22" t="str">
        <f>IF(B207="","",VLOOKUP(B207,LISTAS!$F$5:$G$1006,2,0))</f>
        <v/>
      </c>
      <c r="D207" s="35"/>
      <c r="E207" s="35"/>
      <c r="F207" s="35" t="str">
        <f t="shared" si="42"/>
        <v/>
      </c>
      <c r="G207" s="5"/>
      <c r="H207" s="48" t="str">
        <f t="shared" si="49"/>
        <v/>
      </c>
      <c r="I207" s="63" t="str">
        <f t="shared" si="50"/>
        <v/>
      </c>
      <c r="J207" s="63" t="str">
        <f t="shared" si="50"/>
        <v/>
      </c>
      <c r="K207" s="48" t="str">
        <f t="shared" si="43"/>
        <v/>
      </c>
      <c r="L207" s="69" t="str">
        <f t="shared" si="44"/>
        <v/>
      </c>
      <c r="M207" s="67" t="str">
        <f t="shared" si="45"/>
        <v/>
      </c>
      <c r="N207" s="49">
        <v>94</v>
      </c>
      <c r="O207" s="28"/>
      <c r="P207" s="47" t="str">
        <f t="shared" si="46"/>
        <v/>
      </c>
      <c r="Q207" s="24" t="str">
        <f t="shared" si="47"/>
        <v/>
      </c>
      <c r="R207" s="24" t="str">
        <f>IF($L207="","",VLOOKUP(Q207,LISTAS!$F$5:$G$1006,2,0))</f>
        <v/>
      </c>
      <c r="S207" s="36" t="str">
        <f t="shared" si="48"/>
        <v/>
      </c>
      <c r="T207" s="25" t="str">
        <f t="shared" si="51"/>
        <v/>
      </c>
      <c r="U207" s="25" t="str">
        <f t="shared" si="52"/>
        <v/>
      </c>
    </row>
    <row r="208" spans="2:21" ht="16.5" x14ac:dyDescent="0.3">
      <c r="B208" s="26"/>
      <c r="C208" s="22" t="str">
        <f>IF(B208="","",VLOOKUP(B208,LISTAS!$F$5:$G$1006,2,0))</f>
        <v/>
      </c>
      <c r="D208" s="35"/>
      <c r="E208" s="35"/>
      <c r="F208" s="35" t="str">
        <f t="shared" si="42"/>
        <v/>
      </c>
      <c r="G208" s="5"/>
      <c r="H208" s="48" t="str">
        <f t="shared" si="49"/>
        <v/>
      </c>
      <c r="I208" s="63" t="str">
        <f t="shared" si="50"/>
        <v/>
      </c>
      <c r="J208" s="63" t="str">
        <f t="shared" si="50"/>
        <v/>
      </c>
      <c r="K208" s="48" t="str">
        <f t="shared" si="43"/>
        <v/>
      </c>
      <c r="L208" s="69" t="str">
        <f t="shared" si="44"/>
        <v/>
      </c>
      <c r="M208" s="67" t="str">
        <f t="shared" si="45"/>
        <v/>
      </c>
      <c r="N208" s="49">
        <v>95</v>
      </c>
      <c r="O208" s="28"/>
      <c r="P208" s="47" t="str">
        <f t="shared" si="46"/>
        <v/>
      </c>
      <c r="Q208" s="24" t="str">
        <f t="shared" si="47"/>
        <v/>
      </c>
      <c r="R208" s="24" t="str">
        <f>IF($L208="","",VLOOKUP(Q208,LISTAS!$F$5:$G$1006,2,0))</f>
        <v/>
      </c>
      <c r="S208" s="36" t="str">
        <f t="shared" si="48"/>
        <v/>
      </c>
      <c r="T208" s="25" t="str">
        <f t="shared" si="51"/>
        <v/>
      </c>
      <c r="U208" s="25" t="str">
        <f t="shared" si="52"/>
        <v/>
      </c>
    </row>
    <row r="209" spans="1:21" ht="16.5" x14ac:dyDescent="0.3">
      <c r="B209" s="26"/>
      <c r="C209" s="22" t="str">
        <f>IF(B209="","",VLOOKUP(B209,LISTAS!$F$5:$G$1006,2,0))</f>
        <v/>
      </c>
      <c r="D209" s="35"/>
      <c r="E209" s="35"/>
      <c r="F209" s="35" t="str">
        <f t="shared" si="42"/>
        <v/>
      </c>
      <c r="G209" s="5"/>
      <c r="H209" s="48" t="str">
        <f t="shared" si="49"/>
        <v/>
      </c>
      <c r="I209" s="63" t="str">
        <f t="shared" si="50"/>
        <v/>
      </c>
      <c r="J209" s="63" t="str">
        <f t="shared" si="50"/>
        <v/>
      </c>
      <c r="K209" s="48" t="str">
        <f t="shared" si="43"/>
        <v/>
      </c>
      <c r="L209" s="69" t="str">
        <f t="shared" si="44"/>
        <v/>
      </c>
      <c r="M209" s="67" t="str">
        <f t="shared" si="45"/>
        <v/>
      </c>
      <c r="N209" s="49">
        <v>96</v>
      </c>
      <c r="O209" s="28"/>
      <c r="P209" s="47" t="str">
        <f t="shared" si="46"/>
        <v/>
      </c>
      <c r="Q209" s="24" t="str">
        <f t="shared" si="47"/>
        <v/>
      </c>
      <c r="R209" s="24" t="str">
        <f>IF($L209="","",VLOOKUP(Q209,LISTAS!$F$5:$G$1006,2,0))</f>
        <v/>
      </c>
      <c r="S209" s="36" t="str">
        <f t="shared" si="48"/>
        <v/>
      </c>
      <c r="T209" s="25" t="str">
        <f t="shared" si="51"/>
        <v/>
      </c>
      <c r="U209" s="25" t="str">
        <f t="shared" si="52"/>
        <v/>
      </c>
    </row>
    <row r="210" spans="1:21" ht="16.5" x14ac:dyDescent="0.3">
      <c r="B210" s="26"/>
      <c r="C210" s="22" t="str">
        <f>IF(B210="","",VLOOKUP(B210,LISTAS!$F$5:$G$1006,2,0))</f>
        <v/>
      </c>
      <c r="D210" s="35"/>
      <c r="E210" s="35"/>
      <c r="F210" s="35" t="str">
        <f t="shared" si="42"/>
        <v/>
      </c>
      <c r="G210" s="5"/>
      <c r="H210" s="48" t="str">
        <f t="shared" si="49"/>
        <v/>
      </c>
      <c r="I210" s="63" t="str">
        <f t="shared" si="50"/>
        <v/>
      </c>
      <c r="J210" s="63" t="str">
        <f t="shared" si="50"/>
        <v/>
      </c>
      <c r="K210" s="48" t="str">
        <f t="shared" si="43"/>
        <v/>
      </c>
      <c r="L210" s="69" t="str">
        <f t="shared" si="44"/>
        <v/>
      </c>
      <c r="M210" s="67" t="str">
        <f t="shared" ref="M210:M213" si="53">IF(L210="","",LARGE($L$114:$L$213,N210))</f>
        <v/>
      </c>
      <c r="N210" s="49">
        <v>97</v>
      </c>
      <c r="O210" s="28"/>
      <c r="P210" s="47" t="str">
        <f t="shared" si="46"/>
        <v/>
      </c>
      <c r="Q210" s="24" t="str">
        <f t="shared" si="47"/>
        <v/>
      </c>
      <c r="R210" s="24" t="str">
        <f>IF($L210="","",VLOOKUP(Q210,LISTAS!$F$5:$G$1006,2,0))</f>
        <v/>
      </c>
      <c r="S210" s="36" t="str">
        <f t="shared" si="48"/>
        <v/>
      </c>
      <c r="T210" s="25" t="str">
        <f t="shared" si="51"/>
        <v/>
      </c>
      <c r="U210" s="25" t="str">
        <f t="shared" si="52"/>
        <v/>
      </c>
    </row>
    <row r="211" spans="1:21" ht="16.5" x14ac:dyDescent="0.3">
      <c r="B211" s="26"/>
      <c r="C211" s="22" t="str">
        <f>IF(B211="","",VLOOKUP(B211,LISTAS!$F$5:$G$1006,2,0))</f>
        <v/>
      </c>
      <c r="D211" s="35"/>
      <c r="E211" s="35"/>
      <c r="F211" s="35" t="str">
        <f t="shared" si="42"/>
        <v/>
      </c>
      <c r="G211" s="5"/>
      <c r="H211" s="48" t="str">
        <f t="shared" si="49"/>
        <v/>
      </c>
      <c r="I211" s="63" t="str">
        <f t="shared" si="50"/>
        <v/>
      </c>
      <c r="J211" s="63" t="str">
        <f t="shared" si="50"/>
        <v/>
      </c>
      <c r="K211" s="48" t="str">
        <f t="shared" si="43"/>
        <v/>
      </c>
      <c r="L211" s="69" t="str">
        <f t="shared" si="44"/>
        <v/>
      </c>
      <c r="M211" s="67" t="str">
        <f t="shared" si="53"/>
        <v/>
      </c>
      <c r="N211" s="49">
        <v>98</v>
      </c>
      <c r="O211" s="28"/>
      <c r="P211" s="47" t="str">
        <f t="shared" si="46"/>
        <v/>
      </c>
      <c r="Q211" s="24" t="str">
        <f t="shared" si="47"/>
        <v/>
      </c>
      <c r="R211" s="24" t="str">
        <f>IF($L211="","",VLOOKUP(Q211,LISTAS!$F$5:$G$1006,2,0))</f>
        <v/>
      </c>
      <c r="S211" s="36" t="str">
        <f t="shared" si="48"/>
        <v/>
      </c>
      <c r="T211" s="25" t="str">
        <f t="shared" si="51"/>
        <v/>
      </c>
      <c r="U211" s="25" t="str">
        <f t="shared" si="52"/>
        <v/>
      </c>
    </row>
    <row r="212" spans="1:21" ht="16.5" x14ac:dyDescent="0.3">
      <c r="B212" s="26"/>
      <c r="C212" s="22" t="str">
        <f>IF(B212="","",VLOOKUP(B212,LISTAS!$F$5:$G$1006,2,0))</f>
        <v/>
      </c>
      <c r="D212" s="35"/>
      <c r="E212" s="35"/>
      <c r="F212" s="35" t="str">
        <f t="shared" si="42"/>
        <v/>
      </c>
      <c r="G212" s="5"/>
      <c r="H212" s="48" t="str">
        <f t="shared" si="49"/>
        <v/>
      </c>
      <c r="I212" s="63" t="str">
        <f t="shared" si="50"/>
        <v/>
      </c>
      <c r="J212" s="63" t="str">
        <f t="shared" si="50"/>
        <v/>
      </c>
      <c r="K212" s="48" t="str">
        <f t="shared" si="43"/>
        <v/>
      </c>
      <c r="L212" s="69" t="str">
        <f t="shared" si="44"/>
        <v/>
      </c>
      <c r="M212" s="67" t="str">
        <f t="shared" si="53"/>
        <v/>
      </c>
      <c r="N212" s="49">
        <v>99</v>
      </c>
      <c r="O212" s="28"/>
      <c r="P212" s="47" t="str">
        <f t="shared" si="46"/>
        <v/>
      </c>
      <c r="Q212" s="24" t="str">
        <f t="shared" si="47"/>
        <v/>
      </c>
      <c r="R212" s="24" t="str">
        <f>IF($L212="","",VLOOKUP(Q212,LISTAS!$F$5:$G$1006,2,0))</f>
        <v/>
      </c>
      <c r="S212" s="36" t="str">
        <f t="shared" si="48"/>
        <v/>
      </c>
      <c r="T212" s="25" t="str">
        <f t="shared" si="51"/>
        <v/>
      </c>
      <c r="U212" s="25" t="str">
        <f t="shared" si="52"/>
        <v/>
      </c>
    </row>
    <row r="213" spans="1:21" ht="16.5" x14ac:dyDescent="0.3">
      <c r="B213" s="26"/>
      <c r="C213" s="22" t="str">
        <f>IF(B213="","",VLOOKUP(B213,LISTAS!$F$5:$G$1006,2,0))</f>
        <v/>
      </c>
      <c r="D213" s="35"/>
      <c r="E213" s="35"/>
      <c r="F213" s="35" t="str">
        <f t="shared" si="42"/>
        <v/>
      </c>
      <c r="G213" s="5"/>
      <c r="H213" s="48" t="str">
        <f t="shared" si="49"/>
        <v/>
      </c>
      <c r="I213" s="63" t="str">
        <f t="shared" si="50"/>
        <v/>
      </c>
      <c r="J213" s="63" t="str">
        <f t="shared" si="50"/>
        <v/>
      </c>
      <c r="K213" s="48" t="str">
        <f t="shared" si="43"/>
        <v/>
      </c>
      <c r="L213" s="69" t="str">
        <f t="shared" si="44"/>
        <v/>
      </c>
      <c r="M213" s="67" t="str">
        <f t="shared" si="53"/>
        <v/>
      </c>
      <c r="N213" s="49">
        <v>100</v>
      </c>
      <c r="O213" s="28"/>
      <c r="P213" s="47" t="str">
        <f t="shared" si="46"/>
        <v/>
      </c>
      <c r="Q213" s="24" t="str">
        <f t="shared" si="47"/>
        <v/>
      </c>
      <c r="R213" s="24" t="str">
        <f>IF($L213="","",VLOOKUP(Q213,LISTAS!$F$5:$G$1006,2,0))</f>
        <v/>
      </c>
      <c r="S213" s="36" t="str">
        <f t="shared" si="48"/>
        <v/>
      </c>
      <c r="T213" s="25" t="str">
        <f t="shared" si="51"/>
        <v/>
      </c>
      <c r="U213" s="25" t="str">
        <f t="shared" si="52"/>
        <v/>
      </c>
    </row>
    <row r="216" spans="1:21" ht="32.25" customHeight="1" x14ac:dyDescent="0.25">
      <c r="A216" s="2"/>
      <c r="B216" s="146" t="s">
        <v>888</v>
      </c>
      <c r="C216" s="147"/>
      <c r="D216" s="147"/>
      <c r="E216" s="147"/>
      <c r="F216" s="147"/>
      <c r="G216" s="147"/>
      <c r="H216" s="147"/>
      <c r="I216" s="147"/>
      <c r="J216" s="147"/>
      <c r="K216" s="147"/>
      <c r="L216" s="147"/>
      <c r="M216" s="147"/>
      <c r="N216" s="147"/>
      <c r="O216" s="147"/>
      <c r="P216" s="147"/>
      <c r="Q216" s="147"/>
      <c r="R216" s="147"/>
      <c r="S216" s="147"/>
      <c r="T216" s="147"/>
      <c r="U216" s="148"/>
    </row>
    <row r="217" spans="1:21" ht="20.25" customHeight="1" x14ac:dyDescent="0.25">
      <c r="A217" s="2"/>
      <c r="B217" s="149" t="s">
        <v>22</v>
      </c>
      <c r="C217" s="150"/>
      <c r="D217" s="150"/>
      <c r="E217" s="150"/>
      <c r="F217" s="151"/>
      <c r="H217" s="11"/>
      <c r="I217" s="61"/>
      <c r="J217" s="61"/>
      <c r="K217" s="12"/>
      <c r="L217" s="13"/>
      <c r="M217" s="65"/>
      <c r="N217" s="12"/>
      <c r="O217" s="14"/>
      <c r="P217" s="152" t="s">
        <v>14</v>
      </c>
      <c r="Q217" s="153"/>
      <c r="R217" s="153"/>
      <c r="S217" s="153"/>
      <c r="T217" s="153"/>
      <c r="U217" s="154"/>
    </row>
    <row r="218" spans="1:21" s="15" customFormat="1" ht="28.5" customHeight="1" x14ac:dyDescent="0.25">
      <c r="B218" s="16" t="s">
        <v>15</v>
      </c>
      <c r="C218" s="16" t="s">
        <v>1</v>
      </c>
      <c r="D218" s="16" t="s">
        <v>26</v>
      </c>
      <c r="E218" s="16" t="s">
        <v>27</v>
      </c>
      <c r="F218" s="16" t="s">
        <v>3</v>
      </c>
      <c r="G218" s="17"/>
      <c r="H218" s="18"/>
      <c r="I218" s="62"/>
      <c r="J218" s="62"/>
      <c r="K218" s="19"/>
      <c r="L218" s="20"/>
      <c r="M218" s="66"/>
      <c r="N218" s="19"/>
      <c r="O218" s="18"/>
      <c r="P218" s="21" t="s">
        <v>4</v>
      </c>
      <c r="Q218" s="29" t="s">
        <v>15</v>
      </c>
      <c r="R218" s="29" t="s">
        <v>1</v>
      </c>
      <c r="S218" s="29" t="s">
        <v>3</v>
      </c>
      <c r="T218" s="21" t="s">
        <v>16</v>
      </c>
      <c r="U218" s="21" t="s">
        <v>17</v>
      </c>
    </row>
    <row r="219" spans="1:21" s="5" customFormat="1" ht="18.75" customHeight="1" x14ac:dyDescent="0.25">
      <c r="B219" s="26" t="s">
        <v>378</v>
      </c>
      <c r="C219" s="22" t="str">
        <f>IF(B219="","",VLOOKUP(B219,LISTAS!$F$5:$G$1006,2,0))</f>
        <v>COLÉGIO ARBOS - UNIDADE SANTO ANDRÉ</v>
      </c>
      <c r="D219" s="35">
        <v>15.2</v>
      </c>
      <c r="E219" s="35">
        <v>15.4</v>
      </c>
      <c r="F219" s="35">
        <f t="shared" ref="F219:F227" si="54">IF(D219="",IF(E219="","",SUM(D219:E219)),SUM(D219:E219))</f>
        <v>30.6</v>
      </c>
      <c r="H219" s="48">
        <f>IF(F219="","",F219+(ROW(F219)/1000))</f>
        <v>30.819000000000003</v>
      </c>
      <c r="I219" s="63" t="str">
        <f>IF($L219="","",IF(B219="","",B219))</f>
        <v>ISABELLA PRESSINOTTI MORAES</v>
      </c>
      <c r="J219" s="63" t="str">
        <f>IF($L219="","",IF(C219="","",C219))</f>
        <v>COLÉGIO ARBOS - UNIDADE SANTO ANDRÉ</v>
      </c>
      <c r="K219" s="48">
        <f t="shared" ref="K219:K282" si="55">IF($L219="","",F219)</f>
        <v>30.6</v>
      </c>
      <c r="L219" s="69">
        <f t="shared" ref="L219:L282" si="56">H219</f>
        <v>30.819000000000003</v>
      </c>
      <c r="M219" s="67">
        <f>IF(L219="","",LARGE($L$219:$L$318,N219))</f>
        <v>30.819000000000003</v>
      </c>
      <c r="N219" s="49">
        <v>1</v>
      </c>
      <c r="O219" s="23"/>
      <c r="P219" s="47">
        <f>IF(S219&lt;&gt;"",_xlfn.RANK.EQ(S219,$S$219:$S$318,0),"")</f>
        <v>1</v>
      </c>
      <c r="Q219" s="24" t="str">
        <f>IF($L219="","",VLOOKUP(M219,$H$219:$K$318,2,0))</f>
        <v>ISABELLA PRESSINOTTI MORAES</v>
      </c>
      <c r="R219" s="24" t="str">
        <f>IF($L219="","",VLOOKUP(Q219,LISTAS!$F$5:$G$1006,2,0))</f>
        <v>COLÉGIO ARBOS - UNIDADE SANTO ANDRÉ</v>
      </c>
      <c r="S219" s="36">
        <f>IF($L219="","",VLOOKUP(M219,$H$219:$K$318,4,0))</f>
        <v>30.6</v>
      </c>
      <c r="T219" s="25">
        <f>IF($P219="","",IF(S219=$U$5,"",IF($P219=1,400,IF($P219=2,340,IF($P219=3,300,IF($P219=4,280,IF($P219=5,270,IF($P219=6,260,IF($P219=7,250,IF($P219=8,240,IF($P219=9,200,IF($P219=10,200,IF($P219=11,200,IF($P219=12,200,IF($P219=13,200,IF($P219=14,200,IF($P219=15,200,IF($P219=16,200,IF($P219&gt;16,"","")))))))))))))))))))</f>
        <v>400</v>
      </c>
      <c r="U219" s="25">
        <f>IF(P219="","",IF($S$5="NÃO","",IF(S219=$U$5,"",IF(P219=1,400,IF(P219=2,340,IF(P219=3,300,IF(P219=4,280,IF(P219=5,270,IF(P219=6,260,IF(P219=7,250,IF(P219=8,240,IF(P219=9,200,IF(P219=10,200,IF(P219=11,200,IF(P219=12,200,IF(P219=13,200,IF(P219=14,200,IF(P219=15,200,IF(P219=16,200,IF(P219&gt;16,"",""))))))))))))))))))))</f>
        <v>400</v>
      </c>
    </row>
    <row r="220" spans="1:21" s="5" customFormat="1" ht="18.75" customHeight="1" x14ac:dyDescent="0.25">
      <c r="B220" s="26" t="s">
        <v>486</v>
      </c>
      <c r="C220" s="22" t="str">
        <f>IF(B220="","",VLOOKUP(B220,LISTAS!$F$5:$G$1006,2,0))</f>
        <v>LICEU JARDIM</v>
      </c>
      <c r="D220" s="35">
        <v>14.7</v>
      </c>
      <c r="E220" s="35">
        <v>15.2</v>
      </c>
      <c r="F220" s="35">
        <f t="shared" si="54"/>
        <v>29.9</v>
      </c>
      <c r="H220" s="48">
        <f t="shared" ref="H220:H283" si="57">IF(F220="","",F220+(ROW(F220)/1000))</f>
        <v>30.119999999999997</v>
      </c>
      <c r="I220" s="63" t="str">
        <f t="shared" ref="I220:J283" si="58">IF($L220="","",IF(B220="","",B220))</f>
        <v>BEATRIZ SOUSA OLIVEIRA</v>
      </c>
      <c r="J220" s="63" t="str">
        <f t="shared" si="58"/>
        <v>LICEU JARDIM</v>
      </c>
      <c r="K220" s="48">
        <f t="shared" si="55"/>
        <v>29.9</v>
      </c>
      <c r="L220" s="69">
        <f t="shared" si="56"/>
        <v>30.119999999999997</v>
      </c>
      <c r="M220" s="67">
        <f t="shared" ref="M220:M283" si="59">IF(L220="","",LARGE($L$219:$L$318,N220))</f>
        <v>30.528000000000002</v>
      </c>
      <c r="N220" s="49">
        <v>2</v>
      </c>
      <c r="O220" s="27"/>
      <c r="P220" s="47">
        <f t="shared" ref="P220:P283" si="60">IF(S220&lt;&gt;"",_xlfn.RANK.EQ(S220,$S$219:$S$318,0),"")</f>
        <v>2</v>
      </c>
      <c r="Q220" s="24" t="str">
        <f t="shared" ref="Q220:Q283" si="61">IF($L220="","",VLOOKUP(M220,$H$219:$K$318,2,0))</f>
        <v>LIVIA MAYUMI KAYO</v>
      </c>
      <c r="R220" s="24" t="str">
        <f>IF($L220="","",VLOOKUP(Q220,LISTAS!$F$5:$G$1006,2,0))</f>
        <v>COLÉGIO ARBOS - UNIDADE SANTO ANDRÉ</v>
      </c>
      <c r="S220" s="36">
        <f t="shared" ref="S220:S283" si="62">IF($L220="","",VLOOKUP(M220,$H$219:$K$318,4,0))</f>
        <v>30.3</v>
      </c>
      <c r="T220" s="25">
        <f t="shared" ref="T220:T283" si="63">IF($P220="","",IF(S220=$U$5,"",IF($P220=1,400,IF($P220=2,340,IF($P220=3,300,IF($P220=4,280,IF($P220=5,270,IF($P220=6,260,IF($P220=7,250,IF($P220=8,240,IF($P220=9,200,IF($P220=10,200,IF($P220=11,200,IF($P220=12,200,IF($P220=13,200,IF($P220=14,200,IF($P220=15,200,IF($P220=16,200,IF($P220&gt;16,"","")))))))))))))))))))</f>
        <v>340</v>
      </c>
      <c r="U220" s="25">
        <f t="shared" ref="U220:U283" si="64">IF(P220="","",IF($S$5="NÃO","",IF(S220=$U$5,"",IF(P220=1,400,IF(P220=2,340,IF(P220=3,300,IF(P220=4,280,IF(P220=5,270,IF(P220=6,260,IF(P220=7,250,IF(P220=8,240,IF(P220=9,200,IF(P220=10,200,IF(P220=11,200,IF(P220=12,200,IF(P220=13,200,IF(P220=14,200,IF(P220=15,200,IF(P220=16,200,IF(P220&gt;16,"",""))))))))))))))))))))</f>
        <v>340</v>
      </c>
    </row>
    <row r="221" spans="1:21" s="5" customFormat="1" ht="18.75" customHeight="1" x14ac:dyDescent="0.3">
      <c r="B221" s="26" t="s">
        <v>512</v>
      </c>
      <c r="C221" s="22" t="str">
        <f>IF(B221="","",VLOOKUP(B221,LISTAS!$F$5:$G$1006,2,0))</f>
        <v>LICEU JARDIM</v>
      </c>
      <c r="D221" s="35">
        <v>14.5</v>
      </c>
      <c r="E221" s="35">
        <v>15.5</v>
      </c>
      <c r="F221" s="35">
        <f t="shared" si="54"/>
        <v>30</v>
      </c>
      <c r="H221" s="48">
        <f t="shared" si="57"/>
        <v>30.221</v>
      </c>
      <c r="I221" s="63" t="str">
        <f t="shared" si="58"/>
        <v>GIOVANA RECHE ABDALLA</v>
      </c>
      <c r="J221" s="63" t="str">
        <f t="shared" si="58"/>
        <v>LICEU JARDIM</v>
      </c>
      <c r="K221" s="48">
        <f t="shared" si="55"/>
        <v>30</v>
      </c>
      <c r="L221" s="69">
        <f t="shared" si="56"/>
        <v>30.221</v>
      </c>
      <c r="M221" s="67">
        <f t="shared" si="59"/>
        <v>30.222999999999999</v>
      </c>
      <c r="N221" s="49">
        <v>3</v>
      </c>
      <c r="O221" s="28"/>
      <c r="P221" s="47">
        <f t="shared" si="60"/>
        <v>3</v>
      </c>
      <c r="Q221" s="24" t="str">
        <f t="shared" si="61"/>
        <v>STELLA FAGUNDES BREZOLINI</v>
      </c>
      <c r="R221" s="24" t="str">
        <f>IF($L221="","",VLOOKUP(Q221,LISTAS!$F$5:$G$1006,2,0))</f>
        <v>LICEU JARDIM</v>
      </c>
      <c r="S221" s="36">
        <f t="shared" si="62"/>
        <v>30</v>
      </c>
      <c r="T221" s="25">
        <f t="shared" si="63"/>
        <v>300</v>
      </c>
      <c r="U221" s="25">
        <f t="shared" si="64"/>
        <v>300</v>
      </c>
    </row>
    <row r="222" spans="1:21" s="5" customFormat="1" ht="18.75" customHeight="1" x14ac:dyDescent="0.3">
      <c r="B222" s="26" t="s">
        <v>789</v>
      </c>
      <c r="C222" s="22" t="str">
        <f>IF(B222="","",VLOOKUP(B222,LISTAS!$F$5:$G$1006,2,0))</f>
        <v>LICEU JARDIM</v>
      </c>
      <c r="D222" s="35">
        <v>14</v>
      </c>
      <c r="E222" s="35">
        <v>14.9</v>
      </c>
      <c r="F222" s="35">
        <f t="shared" si="54"/>
        <v>28.9</v>
      </c>
      <c r="H222" s="48">
        <f t="shared" si="57"/>
        <v>29.122</v>
      </c>
      <c r="I222" s="63" t="str">
        <f t="shared" si="58"/>
        <v>LUÍZA AMARAL DE SANT'ANA</v>
      </c>
      <c r="J222" s="63" t="str">
        <f t="shared" si="58"/>
        <v>LICEU JARDIM</v>
      </c>
      <c r="K222" s="48">
        <f t="shared" si="55"/>
        <v>28.9</v>
      </c>
      <c r="L222" s="69">
        <f t="shared" si="56"/>
        <v>29.122</v>
      </c>
      <c r="M222" s="67">
        <f t="shared" si="59"/>
        <v>30.221</v>
      </c>
      <c r="N222" s="49">
        <v>4</v>
      </c>
      <c r="O222" s="28"/>
      <c r="P222" s="47">
        <f t="shared" si="60"/>
        <v>3</v>
      </c>
      <c r="Q222" s="24" t="str">
        <f t="shared" si="61"/>
        <v>GIOVANA RECHE ABDALLA</v>
      </c>
      <c r="R222" s="24" t="str">
        <f>IF($L222="","",VLOOKUP(Q222,LISTAS!$F$5:$G$1006,2,0))</f>
        <v>LICEU JARDIM</v>
      </c>
      <c r="S222" s="36">
        <f t="shared" si="62"/>
        <v>30</v>
      </c>
      <c r="T222" s="25">
        <f t="shared" si="63"/>
        <v>300</v>
      </c>
      <c r="U222" s="25">
        <f t="shared" si="64"/>
        <v>300</v>
      </c>
    </row>
    <row r="223" spans="1:21" s="5" customFormat="1" ht="18.75" customHeight="1" x14ac:dyDescent="0.3">
      <c r="B223" s="26" t="s">
        <v>599</v>
      </c>
      <c r="C223" s="22" t="str">
        <f>IF(B223="","",VLOOKUP(B223,LISTAS!$F$5:$G$1006,2,0))</f>
        <v>LICEU JARDIM</v>
      </c>
      <c r="D223" s="35">
        <v>14.6</v>
      </c>
      <c r="E223" s="35">
        <v>15.4</v>
      </c>
      <c r="F223" s="35">
        <f t="shared" si="54"/>
        <v>30</v>
      </c>
      <c r="H223" s="48">
        <f t="shared" si="57"/>
        <v>30.222999999999999</v>
      </c>
      <c r="I223" s="63" t="str">
        <f t="shared" si="58"/>
        <v>STELLA FAGUNDES BREZOLINI</v>
      </c>
      <c r="J223" s="63" t="str">
        <f t="shared" si="58"/>
        <v>LICEU JARDIM</v>
      </c>
      <c r="K223" s="48">
        <f t="shared" si="55"/>
        <v>30</v>
      </c>
      <c r="L223" s="69">
        <f t="shared" si="56"/>
        <v>30.222999999999999</v>
      </c>
      <c r="M223" s="67">
        <f t="shared" si="59"/>
        <v>30.119999999999997</v>
      </c>
      <c r="N223" s="49">
        <v>5</v>
      </c>
      <c r="O223" s="28"/>
      <c r="P223" s="47">
        <f t="shared" si="60"/>
        <v>5</v>
      </c>
      <c r="Q223" s="24" t="str">
        <f t="shared" si="61"/>
        <v>BEATRIZ SOUSA OLIVEIRA</v>
      </c>
      <c r="R223" s="24" t="str">
        <f>IF($L223="","",VLOOKUP(Q223,LISTAS!$F$5:$G$1006,2,0))</f>
        <v>LICEU JARDIM</v>
      </c>
      <c r="S223" s="36">
        <f t="shared" si="62"/>
        <v>29.9</v>
      </c>
      <c r="T223" s="25">
        <f t="shared" si="63"/>
        <v>270</v>
      </c>
      <c r="U223" s="25">
        <f t="shared" si="64"/>
        <v>270</v>
      </c>
    </row>
    <row r="224" spans="1:21" s="5" customFormat="1" ht="18.75" customHeight="1" x14ac:dyDescent="0.3">
      <c r="B224" s="26" t="s">
        <v>374</v>
      </c>
      <c r="C224" s="22" t="str">
        <f>IF(B224="","",VLOOKUP(B224,LISTAS!$F$5:$G$1006,2,0))</f>
        <v>COLEGIO PETROPOLIS</v>
      </c>
      <c r="D224" s="35">
        <v>13.1</v>
      </c>
      <c r="E224" s="35">
        <v>14.6</v>
      </c>
      <c r="F224" s="35">
        <f t="shared" si="54"/>
        <v>27.7</v>
      </c>
      <c r="H224" s="48">
        <f t="shared" si="57"/>
        <v>27.923999999999999</v>
      </c>
      <c r="I224" s="63" t="str">
        <f t="shared" si="58"/>
        <v>ALICE MACHADO OSAKI</v>
      </c>
      <c r="J224" s="63" t="str">
        <f t="shared" si="58"/>
        <v>COLEGIO PETROPOLIS</v>
      </c>
      <c r="K224" s="48">
        <f t="shared" si="55"/>
        <v>27.7</v>
      </c>
      <c r="L224" s="69">
        <f t="shared" si="56"/>
        <v>27.923999999999999</v>
      </c>
      <c r="M224" s="67">
        <f t="shared" si="59"/>
        <v>29.526999999999997</v>
      </c>
      <c r="N224" s="49">
        <v>6</v>
      </c>
      <c r="O224" s="28"/>
      <c r="P224" s="47">
        <f t="shared" si="60"/>
        <v>6</v>
      </c>
      <c r="Q224" s="24" t="str">
        <f t="shared" si="61"/>
        <v>MARIA LUIZA FARINA HIROKADO</v>
      </c>
      <c r="R224" s="24" t="str">
        <f>IF($L224="","",VLOOKUP(Q224,LISTAS!$F$5:$G$1006,2,0))</f>
        <v>COLEGIO PETROPOLIS</v>
      </c>
      <c r="S224" s="36">
        <f t="shared" si="62"/>
        <v>29.299999999999997</v>
      </c>
      <c r="T224" s="25">
        <f t="shared" si="63"/>
        <v>260</v>
      </c>
      <c r="U224" s="25">
        <f t="shared" si="64"/>
        <v>260</v>
      </c>
    </row>
    <row r="225" spans="2:21" s="5" customFormat="1" ht="18.75" customHeight="1" x14ac:dyDescent="0.3">
      <c r="B225" s="26" t="s">
        <v>346</v>
      </c>
      <c r="C225" s="22" t="str">
        <f>IF(B225="","",VLOOKUP(B225,LISTAS!$F$5:$G$1006,2,0))</f>
        <v>COLEGIO PETROPOLIS</v>
      </c>
      <c r="D225" s="35">
        <v>14</v>
      </c>
      <c r="E225" s="35">
        <v>13.9</v>
      </c>
      <c r="F225" s="35">
        <f t="shared" si="54"/>
        <v>27.9</v>
      </c>
      <c r="H225" s="48">
        <f t="shared" si="57"/>
        <v>28.125</v>
      </c>
      <c r="I225" s="63" t="str">
        <f t="shared" si="58"/>
        <v>BEATRIZ PAROLI</v>
      </c>
      <c r="J225" s="63" t="str">
        <f t="shared" si="58"/>
        <v>COLEGIO PETROPOLIS</v>
      </c>
      <c r="K225" s="48">
        <f t="shared" si="55"/>
        <v>27.9</v>
      </c>
      <c r="L225" s="69">
        <f t="shared" si="56"/>
        <v>28.125</v>
      </c>
      <c r="M225" s="67">
        <f t="shared" si="59"/>
        <v>29.122</v>
      </c>
      <c r="N225" s="49">
        <v>7</v>
      </c>
      <c r="O225" s="28"/>
      <c r="P225" s="47">
        <f t="shared" si="60"/>
        <v>7</v>
      </c>
      <c r="Q225" s="24" t="str">
        <f t="shared" si="61"/>
        <v>LUÍZA AMARAL DE SANT'ANA</v>
      </c>
      <c r="R225" s="24" t="str">
        <f>IF($L225="","",VLOOKUP(Q225,LISTAS!$F$5:$G$1006,2,0))</f>
        <v>LICEU JARDIM</v>
      </c>
      <c r="S225" s="36">
        <f t="shared" si="62"/>
        <v>28.9</v>
      </c>
      <c r="T225" s="25">
        <f t="shared" si="63"/>
        <v>250</v>
      </c>
      <c r="U225" s="25">
        <f t="shared" si="64"/>
        <v>250</v>
      </c>
    </row>
    <row r="226" spans="2:21" s="5" customFormat="1" ht="18.75" customHeight="1" x14ac:dyDescent="0.3">
      <c r="B226" s="26" t="s">
        <v>375</v>
      </c>
      <c r="C226" s="22" t="str">
        <f>IF(B226="","",VLOOKUP(B226,LISTAS!$F$5:$G$1006,2,0))</f>
        <v>COLEGIO PETROPOLIS</v>
      </c>
      <c r="D226" s="35">
        <v>0</v>
      </c>
      <c r="E226" s="35">
        <v>0</v>
      </c>
      <c r="F226" s="35">
        <f t="shared" si="54"/>
        <v>0</v>
      </c>
      <c r="H226" s="48">
        <f t="shared" si="57"/>
        <v>0.22600000000000001</v>
      </c>
      <c r="I226" s="63" t="str">
        <f t="shared" si="58"/>
        <v>ISADORA GALVANO RIGATO</v>
      </c>
      <c r="J226" s="63" t="str">
        <f t="shared" si="58"/>
        <v>COLEGIO PETROPOLIS</v>
      </c>
      <c r="K226" s="48">
        <f t="shared" si="55"/>
        <v>0</v>
      </c>
      <c r="L226" s="69">
        <f t="shared" si="56"/>
        <v>0.22600000000000001</v>
      </c>
      <c r="M226" s="67">
        <f t="shared" si="59"/>
        <v>28.125</v>
      </c>
      <c r="N226" s="49">
        <v>8</v>
      </c>
      <c r="O226" s="28"/>
      <c r="P226" s="47">
        <f t="shared" si="60"/>
        <v>8</v>
      </c>
      <c r="Q226" s="24" t="str">
        <f t="shared" si="61"/>
        <v>BEATRIZ PAROLI</v>
      </c>
      <c r="R226" s="24" t="str">
        <f>IF($L226="","",VLOOKUP(Q226,LISTAS!$F$5:$G$1006,2,0))</f>
        <v>COLEGIO PETROPOLIS</v>
      </c>
      <c r="S226" s="36">
        <f t="shared" si="62"/>
        <v>27.9</v>
      </c>
      <c r="T226" s="25">
        <f t="shared" si="63"/>
        <v>240</v>
      </c>
      <c r="U226" s="25">
        <f t="shared" si="64"/>
        <v>240</v>
      </c>
    </row>
    <row r="227" spans="2:21" s="5" customFormat="1" ht="18.75" customHeight="1" x14ac:dyDescent="0.3">
      <c r="B227" s="26" t="s">
        <v>376</v>
      </c>
      <c r="C227" s="22" t="str">
        <f>IF(B227="","",VLOOKUP(B227,LISTAS!$F$5:$G$1006,2,0))</f>
        <v>COLEGIO PETROPOLIS</v>
      </c>
      <c r="D227" s="35">
        <v>14.1</v>
      </c>
      <c r="E227" s="35">
        <v>15.2</v>
      </c>
      <c r="F227" s="35">
        <f t="shared" si="54"/>
        <v>29.299999999999997</v>
      </c>
      <c r="H227" s="48">
        <f t="shared" si="57"/>
        <v>29.526999999999997</v>
      </c>
      <c r="I227" s="63" t="str">
        <f t="shared" si="58"/>
        <v>MARIA LUIZA FARINA HIROKADO</v>
      </c>
      <c r="J227" s="63" t="str">
        <f t="shared" si="58"/>
        <v>COLEGIO PETROPOLIS</v>
      </c>
      <c r="K227" s="48">
        <f t="shared" si="55"/>
        <v>29.299999999999997</v>
      </c>
      <c r="L227" s="69">
        <f t="shared" si="56"/>
        <v>29.526999999999997</v>
      </c>
      <c r="M227" s="67">
        <f t="shared" si="59"/>
        <v>27.923999999999999</v>
      </c>
      <c r="N227" s="49">
        <v>9</v>
      </c>
      <c r="O227" s="28"/>
      <c r="P227" s="47">
        <f t="shared" si="60"/>
        <v>9</v>
      </c>
      <c r="Q227" s="24" t="str">
        <f t="shared" si="61"/>
        <v>ALICE MACHADO OSAKI</v>
      </c>
      <c r="R227" s="24" t="str">
        <f>IF($L227="","",VLOOKUP(Q227,LISTAS!$F$5:$G$1006,2,0))</f>
        <v>COLEGIO PETROPOLIS</v>
      </c>
      <c r="S227" s="36">
        <f t="shared" si="62"/>
        <v>27.7</v>
      </c>
      <c r="T227" s="25">
        <f t="shared" si="63"/>
        <v>200</v>
      </c>
      <c r="U227" s="25">
        <f t="shared" si="64"/>
        <v>200</v>
      </c>
    </row>
    <row r="228" spans="2:21" s="5" customFormat="1" ht="18.75" customHeight="1" x14ac:dyDescent="0.3">
      <c r="B228" s="26" t="s">
        <v>887</v>
      </c>
      <c r="C228" s="22" t="str">
        <f>IF(B228="","",VLOOKUP(B228,LISTAS!$F$5:$G$1006,2,0))</f>
        <v>COLÉGIO ARBOS - UNIDADE SANTO ANDRÉ</v>
      </c>
      <c r="D228" s="35">
        <v>15</v>
      </c>
      <c r="E228" s="35">
        <v>15.3</v>
      </c>
      <c r="F228" s="35">
        <f t="shared" ref="F228:F282" si="65">IF(D228="",IF(E228="","",SUM(D228:E228)),SUM(D228:E228))</f>
        <v>30.3</v>
      </c>
      <c r="H228" s="48">
        <f t="shared" si="57"/>
        <v>30.528000000000002</v>
      </c>
      <c r="I228" s="63" t="str">
        <f t="shared" si="58"/>
        <v>LIVIA MAYUMI KAYO</v>
      </c>
      <c r="J228" s="63" t="str">
        <f t="shared" si="58"/>
        <v>COLÉGIO ARBOS - UNIDADE SANTO ANDRÉ</v>
      </c>
      <c r="K228" s="48">
        <f t="shared" si="55"/>
        <v>30.3</v>
      </c>
      <c r="L228" s="69">
        <f t="shared" si="56"/>
        <v>30.528000000000002</v>
      </c>
      <c r="M228" s="67">
        <f t="shared" si="59"/>
        <v>0.22600000000000001</v>
      </c>
      <c r="N228" s="49">
        <v>10</v>
      </c>
      <c r="O228" s="28"/>
      <c r="P228" s="47">
        <f t="shared" si="60"/>
        <v>10</v>
      </c>
      <c r="Q228" s="24" t="str">
        <f t="shared" si="61"/>
        <v>ISADORA GALVANO RIGATO</v>
      </c>
      <c r="R228" s="24" t="str">
        <f>IF($L228="","",VLOOKUP(Q228,LISTAS!$F$5:$G$1006,2,0))</f>
        <v>COLEGIO PETROPOLIS</v>
      </c>
      <c r="S228" s="36">
        <f t="shared" si="62"/>
        <v>0</v>
      </c>
      <c r="T228" s="25" t="str">
        <f t="shared" si="63"/>
        <v/>
      </c>
      <c r="U228" s="25" t="str">
        <f t="shared" si="64"/>
        <v/>
      </c>
    </row>
    <row r="229" spans="2:21" s="5" customFormat="1" ht="18.75" customHeight="1" x14ac:dyDescent="0.3">
      <c r="B229" s="26"/>
      <c r="C229" s="22" t="str">
        <f>IF(B229="","",VLOOKUP(B229,LISTAS!$F$5:$G$1006,2,0))</f>
        <v/>
      </c>
      <c r="D229" s="35"/>
      <c r="E229" s="35"/>
      <c r="F229" s="35" t="str">
        <f t="shared" si="65"/>
        <v/>
      </c>
      <c r="H229" s="48" t="str">
        <f t="shared" si="57"/>
        <v/>
      </c>
      <c r="I229" s="63" t="str">
        <f t="shared" si="58"/>
        <v/>
      </c>
      <c r="J229" s="63" t="str">
        <f t="shared" si="58"/>
        <v/>
      </c>
      <c r="K229" s="48" t="str">
        <f t="shared" si="55"/>
        <v/>
      </c>
      <c r="L229" s="69" t="str">
        <f t="shared" si="56"/>
        <v/>
      </c>
      <c r="M229" s="67" t="str">
        <f t="shared" si="59"/>
        <v/>
      </c>
      <c r="N229" s="49">
        <v>11</v>
      </c>
      <c r="O229" s="28"/>
      <c r="P229" s="47" t="str">
        <f t="shared" si="60"/>
        <v/>
      </c>
      <c r="Q229" s="24" t="str">
        <f t="shared" si="61"/>
        <v/>
      </c>
      <c r="R229" s="24" t="str">
        <f>IF($L229="","",VLOOKUP(Q229,LISTAS!$F$5:$G$1006,2,0))</f>
        <v/>
      </c>
      <c r="S229" s="36" t="str">
        <f t="shared" si="62"/>
        <v/>
      </c>
      <c r="T229" s="25" t="str">
        <f t="shared" si="63"/>
        <v/>
      </c>
      <c r="U229" s="25" t="str">
        <f t="shared" si="64"/>
        <v/>
      </c>
    </row>
    <row r="230" spans="2:21" s="5" customFormat="1" ht="18.75" customHeight="1" x14ac:dyDescent="0.3">
      <c r="B230" s="26"/>
      <c r="C230" s="22" t="str">
        <f>IF(B230="","",VLOOKUP(B230,LISTAS!$F$5:$G$1006,2,0))</f>
        <v/>
      </c>
      <c r="D230" s="35"/>
      <c r="E230" s="35"/>
      <c r="F230" s="35" t="str">
        <f t="shared" si="65"/>
        <v/>
      </c>
      <c r="H230" s="48" t="str">
        <f t="shared" si="57"/>
        <v/>
      </c>
      <c r="I230" s="63" t="str">
        <f t="shared" si="58"/>
        <v/>
      </c>
      <c r="J230" s="63" t="str">
        <f t="shared" si="58"/>
        <v/>
      </c>
      <c r="K230" s="48" t="str">
        <f t="shared" si="55"/>
        <v/>
      </c>
      <c r="L230" s="69" t="str">
        <f t="shared" si="56"/>
        <v/>
      </c>
      <c r="M230" s="67" t="str">
        <f t="shared" si="59"/>
        <v/>
      </c>
      <c r="N230" s="49">
        <v>12</v>
      </c>
      <c r="O230" s="28"/>
      <c r="P230" s="47" t="str">
        <f t="shared" si="60"/>
        <v/>
      </c>
      <c r="Q230" s="24" t="str">
        <f t="shared" si="61"/>
        <v/>
      </c>
      <c r="R230" s="24" t="str">
        <f>IF($L230="","",VLOOKUP(Q230,LISTAS!$F$5:$G$1006,2,0))</f>
        <v/>
      </c>
      <c r="S230" s="36" t="str">
        <f t="shared" si="62"/>
        <v/>
      </c>
      <c r="T230" s="25" t="str">
        <f t="shared" si="63"/>
        <v/>
      </c>
      <c r="U230" s="25" t="str">
        <f t="shared" si="64"/>
        <v/>
      </c>
    </row>
    <row r="231" spans="2:21" s="5" customFormat="1" ht="18.75" customHeight="1" x14ac:dyDescent="0.3">
      <c r="B231" s="26"/>
      <c r="C231" s="22" t="str">
        <f>IF(B231="","",VLOOKUP(B231,LISTAS!$F$5:$G$1006,2,0))</f>
        <v/>
      </c>
      <c r="D231" s="35"/>
      <c r="E231" s="35"/>
      <c r="F231" s="35" t="str">
        <f t="shared" si="65"/>
        <v/>
      </c>
      <c r="H231" s="48" t="str">
        <f t="shared" si="57"/>
        <v/>
      </c>
      <c r="I231" s="63" t="str">
        <f t="shared" si="58"/>
        <v/>
      </c>
      <c r="J231" s="63" t="str">
        <f t="shared" si="58"/>
        <v/>
      </c>
      <c r="K231" s="48" t="str">
        <f t="shared" si="55"/>
        <v/>
      </c>
      <c r="L231" s="69" t="str">
        <f t="shared" si="56"/>
        <v/>
      </c>
      <c r="M231" s="67" t="str">
        <f t="shared" si="59"/>
        <v/>
      </c>
      <c r="N231" s="49">
        <v>13</v>
      </c>
      <c r="O231" s="28"/>
      <c r="P231" s="47" t="str">
        <f t="shared" si="60"/>
        <v/>
      </c>
      <c r="Q231" s="24" t="str">
        <f t="shared" si="61"/>
        <v/>
      </c>
      <c r="R231" s="24" t="str">
        <f>IF($L231="","",VLOOKUP(Q231,LISTAS!$F$5:$G$1006,2,0))</f>
        <v/>
      </c>
      <c r="S231" s="36" t="str">
        <f t="shared" si="62"/>
        <v/>
      </c>
      <c r="T231" s="25" t="str">
        <f t="shared" si="63"/>
        <v/>
      </c>
      <c r="U231" s="25" t="str">
        <f t="shared" si="64"/>
        <v/>
      </c>
    </row>
    <row r="232" spans="2:21" s="5" customFormat="1" ht="18.75" customHeight="1" x14ac:dyDescent="0.3">
      <c r="B232" s="26"/>
      <c r="C232" s="22" t="str">
        <f>IF(B232="","",VLOOKUP(B232,LISTAS!$F$5:$G$1006,2,0))</f>
        <v/>
      </c>
      <c r="D232" s="35"/>
      <c r="E232" s="35"/>
      <c r="F232" s="35" t="str">
        <f t="shared" si="65"/>
        <v/>
      </c>
      <c r="H232" s="48" t="str">
        <f t="shared" si="57"/>
        <v/>
      </c>
      <c r="I232" s="63" t="str">
        <f t="shared" si="58"/>
        <v/>
      </c>
      <c r="J232" s="63" t="str">
        <f t="shared" si="58"/>
        <v/>
      </c>
      <c r="K232" s="48" t="str">
        <f t="shared" si="55"/>
        <v/>
      </c>
      <c r="L232" s="69" t="str">
        <f t="shared" si="56"/>
        <v/>
      </c>
      <c r="M232" s="67" t="str">
        <f t="shared" si="59"/>
        <v/>
      </c>
      <c r="N232" s="49">
        <v>14</v>
      </c>
      <c r="O232" s="28"/>
      <c r="P232" s="47" t="str">
        <f t="shared" si="60"/>
        <v/>
      </c>
      <c r="Q232" s="24" t="str">
        <f t="shared" si="61"/>
        <v/>
      </c>
      <c r="R232" s="24" t="str">
        <f>IF($L232="","",VLOOKUP(Q232,LISTAS!$F$5:$G$1006,2,0))</f>
        <v/>
      </c>
      <c r="S232" s="36" t="str">
        <f t="shared" si="62"/>
        <v/>
      </c>
      <c r="T232" s="25" t="str">
        <f t="shared" si="63"/>
        <v/>
      </c>
      <c r="U232" s="25" t="str">
        <f t="shared" si="64"/>
        <v/>
      </c>
    </row>
    <row r="233" spans="2:21" s="5" customFormat="1" ht="18.75" customHeight="1" x14ac:dyDescent="0.3">
      <c r="B233" s="26"/>
      <c r="C233" s="22" t="str">
        <f>IF(B233="","",VLOOKUP(B233,LISTAS!$F$5:$G$1006,2,0))</f>
        <v/>
      </c>
      <c r="D233" s="35"/>
      <c r="E233" s="35"/>
      <c r="F233" s="35" t="str">
        <f t="shared" si="65"/>
        <v/>
      </c>
      <c r="H233" s="48" t="str">
        <f t="shared" si="57"/>
        <v/>
      </c>
      <c r="I233" s="63" t="str">
        <f t="shared" si="58"/>
        <v/>
      </c>
      <c r="J233" s="63" t="str">
        <f t="shared" si="58"/>
        <v/>
      </c>
      <c r="K233" s="48" t="str">
        <f t="shared" si="55"/>
        <v/>
      </c>
      <c r="L233" s="69" t="str">
        <f t="shared" si="56"/>
        <v/>
      </c>
      <c r="M233" s="67" t="str">
        <f t="shared" si="59"/>
        <v/>
      </c>
      <c r="N233" s="49">
        <v>15</v>
      </c>
      <c r="O233" s="28"/>
      <c r="P233" s="47" t="str">
        <f t="shared" si="60"/>
        <v/>
      </c>
      <c r="Q233" s="24" t="str">
        <f t="shared" si="61"/>
        <v/>
      </c>
      <c r="R233" s="24" t="str">
        <f>IF($L233="","",VLOOKUP(Q233,LISTAS!$F$5:$G$1006,2,0))</f>
        <v/>
      </c>
      <c r="S233" s="36" t="str">
        <f t="shared" si="62"/>
        <v/>
      </c>
      <c r="T233" s="25" t="str">
        <f t="shared" si="63"/>
        <v/>
      </c>
      <c r="U233" s="25" t="str">
        <f t="shared" si="64"/>
        <v/>
      </c>
    </row>
    <row r="234" spans="2:21" s="5" customFormat="1" ht="18.75" customHeight="1" x14ac:dyDescent="0.3">
      <c r="B234" s="26"/>
      <c r="C234" s="22" t="str">
        <f>IF(B234="","",VLOOKUP(B234,LISTAS!$F$5:$G$1006,2,0))</f>
        <v/>
      </c>
      <c r="D234" s="35"/>
      <c r="E234" s="35"/>
      <c r="F234" s="35" t="str">
        <f t="shared" si="65"/>
        <v/>
      </c>
      <c r="H234" s="48" t="str">
        <f t="shared" si="57"/>
        <v/>
      </c>
      <c r="I234" s="63" t="str">
        <f t="shared" si="58"/>
        <v/>
      </c>
      <c r="J234" s="63" t="str">
        <f t="shared" si="58"/>
        <v/>
      </c>
      <c r="K234" s="48" t="str">
        <f t="shared" si="55"/>
        <v/>
      </c>
      <c r="L234" s="69" t="str">
        <f t="shared" si="56"/>
        <v/>
      </c>
      <c r="M234" s="67" t="str">
        <f t="shared" si="59"/>
        <v/>
      </c>
      <c r="N234" s="49">
        <v>16</v>
      </c>
      <c r="O234" s="28"/>
      <c r="P234" s="47" t="str">
        <f t="shared" si="60"/>
        <v/>
      </c>
      <c r="Q234" s="24" t="str">
        <f t="shared" si="61"/>
        <v/>
      </c>
      <c r="R234" s="24" t="str">
        <f>IF($L234="","",VLOOKUP(Q234,LISTAS!$F$5:$G$1006,2,0))</f>
        <v/>
      </c>
      <c r="S234" s="36" t="str">
        <f t="shared" si="62"/>
        <v/>
      </c>
      <c r="T234" s="25" t="str">
        <f t="shared" si="63"/>
        <v/>
      </c>
      <c r="U234" s="25" t="str">
        <f t="shared" si="64"/>
        <v/>
      </c>
    </row>
    <row r="235" spans="2:21" s="5" customFormat="1" ht="18.75" customHeight="1" x14ac:dyDescent="0.3">
      <c r="B235" s="22"/>
      <c r="C235" s="22" t="str">
        <f>IF(B235="","",VLOOKUP(B235,LISTAS!$F$5:$G$1006,2,0))</f>
        <v/>
      </c>
      <c r="D235" s="35"/>
      <c r="E235" s="35"/>
      <c r="F235" s="35" t="str">
        <f t="shared" si="65"/>
        <v/>
      </c>
      <c r="H235" s="48" t="str">
        <f t="shared" si="57"/>
        <v/>
      </c>
      <c r="I235" s="63" t="str">
        <f t="shared" si="58"/>
        <v/>
      </c>
      <c r="J235" s="63" t="str">
        <f t="shared" si="58"/>
        <v/>
      </c>
      <c r="K235" s="48" t="str">
        <f t="shared" si="55"/>
        <v/>
      </c>
      <c r="L235" s="69" t="str">
        <f t="shared" si="56"/>
        <v/>
      </c>
      <c r="M235" s="67" t="str">
        <f t="shared" si="59"/>
        <v/>
      </c>
      <c r="N235" s="49">
        <v>17</v>
      </c>
      <c r="O235" s="28"/>
      <c r="P235" s="47" t="str">
        <f t="shared" si="60"/>
        <v/>
      </c>
      <c r="Q235" s="24" t="str">
        <f t="shared" si="61"/>
        <v/>
      </c>
      <c r="R235" s="24" t="str">
        <f>IF($L235="","",VLOOKUP(Q235,LISTAS!$F$5:$G$1006,2,0))</f>
        <v/>
      </c>
      <c r="S235" s="36" t="str">
        <f t="shared" si="62"/>
        <v/>
      </c>
      <c r="T235" s="25" t="str">
        <f t="shared" si="63"/>
        <v/>
      </c>
      <c r="U235" s="25" t="str">
        <f t="shared" si="64"/>
        <v/>
      </c>
    </row>
    <row r="236" spans="2:21" s="5" customFormat="1" ht="18.75" customHeight="1" x14ac:dyDescent="0.3">
      <c r="B236" s="26"/>
      <c r="C236" s="22" t="str">
        <f>IF(B236="","",VLOOKUP(B236,LISTAS!$F$5:$G$1006,2,0))</f>
        <v/>
      </c>
      <c r="D236" s="35"/>
      <c r="E236" s="35"/>
      <c r="F236" s="35" t="str">
        <f t="shared" si="65"/>
        <v/>
      </c>
      <c r="H236" s="48" t="str">
        <f t="shared" si="57"/>
        <v/>
      </c>
      <c r="I236" s="63" t="str">
        <f t="shared" si="58"/>
        <v/>
      </c>
      <c r="J236" s="63" t="str">
        <f t="shared" si="58"/>
        <v/>
      </c>
      <c r="K236" s="48" t="str">
        <f t="shared" si="55"/>
        <v/>
      </c>
      <c r="L236" s="69" t="str">
        <f t="shared" si="56"/>
        <v/>
      </c>
      <c r="M236" s="67" t="str">
        <f t="shared" si="59"/>
        <v/>
      </c>
      <c r="N236" s="49">
        <v>18</v>
      </c>
      <c r="O236" s="28"/>
      <c r="P236" s="47" t="str">
        <f t="shared" si="60"/>
        <v/>
      </c>
      <c r="Q236" s="24" t="str">
        <f t="shared" si="61"/>
        <v/>
      </c>
      <c r="R236" s="24" t="str">
        <f>IF($L236="","",VLOOKUP(Q236,LISTAS!$F$5:$G$1006,2,0))</f>
        <v/>
      </c>
      <c r="S236" s="36" t="str">
        <f t="shared" si="62"/>
        <v/>
      </c>
      <c r="T236" s="25" t="str">
        <f t="shared" si="63"/>
        <v/>
      </c>
      <c r="U236" s="25" t="str">
        <f t="shared" si="64"/>
        <v/>
      </c>
    </row>
    <row r="237" spans="2:21" s="5" customFormat="1" ht="18.75" customHeight="1" x14ac:dyDescent="0.3">
      <c r="B237" s="26"/>
      <c r="C237" s="22" t="str">
        <f>IF(B237="","",VLOOKUP(B237,LISTAS!$F$5:$G$1006,2,0))</f>
        <v/>
      </c>
      <c r="D237" s="35"/>
      <c r="E237" s="35"/>
      <c r="F237" s="35" t="str">
        <f t="shared" si="65"/>
        <v/>
      </c>
      <c r="H237" s="48" t="str">
        <f t="shared" si="57"/>
        <v/>
      </c>
      <c r="I237" s="63" t="str">
        <f t="shared" si="58"/>
        <v/>
      </c>
      <c r="J237" s="63" t="str">
        <f t="shared" si="58"/>
        <v/>
      </c>
      <c r="K237" s="48" t="str">
        <f t="shared" si="55"/>
        <v/>
      </c>
      <c r="L237" s="69" t="str">
        <f t="shared" si="56"/>
        <v/>
      </c>
      <c r="M237" s="67" t="str">
        <f t="shared" si="59"/>
        <v/>
      </c>
      <c r="N237" s="49">
        <v>19</v>
      </c>
      <c r="O237" s="28"/>
      <c r="P237" s="47" t="str">
        <f t="shared" si="60"/>
        <v/>
      </c>
      <c r="Q237" s="24" t="str">
        <f t="shared" si="61"/>
        <v/>
      </c>
      <c r="R237" s="24" t="str">
        <f>IF($L237="","",VLOOKUP(Q237,LISTAS!$F$5:$G$1006,2,0))</f>
        <v/>
      </c>
      <c r="S237" s="36" t="str">
        <f t="shared" si="62"/>
        <v/>
      </c>
      <c r="T237" s="25" t="str">
        <f t="shared" si="63"/>
        <v/>
      </c>
      <c r="U237" s="25" t="str">
        <f t="shared" si="64"/>
        <v/>
      </c>
    </row>
    <row r="238" spans="2:21" s="5" customFormat="1" ht="18.75" customHeight="1" x14ac:dyDescent="0.3">
      <c r="B238" s="26"/>
      <c r="C238" s="22" t="str">
        <f>IF(B238="","",VLOOKUP(B238,LISTAS!$F$5:$G$1006,2,0))</f>
        <v/>
      </c>
      <c r="D238" s="35"/>
      <c r="E238" s="35"/>
      <c r="F238" s="35" t="str">
        <f t="shared" si="65"/>
        <v/>
      </c>
      <c r="H238" s="48" t="str">
        <f t="shared" si="57"/>
        <v/>
      </c>
      <c r="I238" s="63" t="str">
        <f t="shared" si="58"/>
        <v/>
      </c>
      <c r="J238" s="63" t="str">
        <f t="shared" si="58"/>
        <v/>
      </c>
      <c r="K238" s="48" t="str">
        <f t="shared" si="55"/>
        <v/>
      </c>
      <c r="L238" s="69" t="str">
        <f t="shared" si="56"/>
        <v/>
      </c>
      <c r="M238" s="67" t="str">
        <f t="shared" si="59"/>
        <v/>
      </c>
      <c r="N238" s="49">
        <v>20</v>
      </c>
      <c r="O238" s="28"/>
      <c r="P238" s="47" t="str">
        <f t="shared" si="60"/>
        <v/>
      </c>
      <c r="Q238" s="24" t="str">
        <f t="shared" si="61"/>
        <v/>
      </c>
      <c r="R238" s="24" t="str">
        <f>IF($L238="","",VLOOKUP(Q238,LISTAS!$F$5:$G$1006,2,0))</f>
        <v/>
      </c>
      <c r="S238" s="36" t="str">
        <f t="shared" si="62"/>
        <v/>
      </c>
      <c r="T238" s="25" t="str">
        <f t="shared" si="63"/>
        <v/>
      </c>
      <c r="U238" s="25" t="str">
        <f t="shared" si="64"/>
        <v/>
      </c>
    </row>
    <row r="239" spans="2:21" ht="16.5" x14ac:dyDescent="0.3">
      <c r="B239" s="26"/>
      <c r="C239" s="22" t="str">
        <f>IF(B239="","",VLOOKUP(B239,LISTAS!$F$5:$G$1006,2,0))</f>
        <v/>
      </c>
      <c r="D239" s="35"/>
      <c r="E239" s="35"/>
      <c r="F239" s="35" t="str">
        <f t="shared" si="65"/>
        <v/>
      </c>
      <c r="G239" s="5"/>
      <c r="H239" s="48" t="str">
        <f t="shared" si="57"/>
        <v/>
      </c>
      <c r="I239" s="63" t="str">
        <f t="shared" si="58"/>
        <v/>
      </c>
      <c r="J239" s="63" t="str">
        <f t="shared" si="58"/>
        <v/>
      </c>
      <c r="K239" s="48" t="str">
        <f t="shared" si="55"/>
        <v/>
      </c>
      <c r="L239" s="69" t="str">
        <f t="shared" si="56"/>
        <v/>
      </c>
      <c r="M239" s="67" t="str">
        <f t="shared" si="59"/>
        <v/>
      </c>
      <c r="N239" s="49">
        <v>21</v>
      </c>
      <c r="O239" s="28"/>
      <c r="P239" s="47" t="str">
        <f t="shared" si="60"/>
        <v/>
      </c>
      <c r="Q239" s="24" t="str">
        <f t="shared" si="61"/>
        <v/>
      </c>
      <c r="R239" s="24" t="str">
        <f>IF($L239="","",VLOOKUP(Q239,LISTAS!$F$5:$G$1006,2,0))</f>
        <v/>
      </c>
      <c r="S239" s="36" t="str">
        <f t="shared" si="62"/>
        <v/>
      </c>
      <c r="T239" s="25" t="str">
        <f t="shared" si="63"/>
        <v/>
      </c>
      <c r="U239" s="25" t="str">
        <f t="shared" si="64"/>
        <v/>
      </c>
    </row>
    <row r="240" spans="2:21" ht="16.5" x14ac:dyDescent="0.3">
      <c r="B240" s="26"/>
      <c r="C240" s="22" t="str">
        <f>IF(B240="","",VLOOKUP(B240,LISTAS!$F$5:$G$1006,2,0))</f>
        <v/>
      </c>
      <c r="D240" s="35"/>
      <c r="E240" s="35"/>
      <c r="F240" s="35" t="str">
        <f t="shared" si="65"/>
        <v/>
      </c>
      <c r="G240" s="5"/>
      <c r="H240" s="48" t="str">
        <f t="shared" si="57"/>
        <v/>
      </c>
      <c r="I240" s="63" t="str">
        <f t="shared" si="58"/>
        <v/>
      </c>
      <c r="J240" s="63" t="str">
        <f t="shared" si="58"/>
        <v/>
      </c>
      <c r="K240" s="48" t="str">
        <f t="shared" si="55"/>
        <v/>
      </c>
      <c r="L240" s="69" t="str">
        <f t="shared" si="56"/>
        <v/>
      </c>
      <c r="M240" s="67" t="str">
        <f t="shared" si="59"/>
        <v/>
      </c>
      <c r="N240" s="49">
        <v>22</v>
      </c>
      <c r="O240" s="28"/>
      <c r="P240" s="47" t="str">
        <f t="shared" si="60"/>
        <v/>
      </c>
      <c r="Q240" s="24" t="str">
        <f t="shared" si="61"/>
        <v/>
      </c>
      <c r="R240" s="24" t="str">
        <f>IF($L240="","",VLOOKUP(Q240,LISTAS!$F$5:$G$1006,2,0))</f>
        <v/>
      </c>
      <c r="S240" s="36" t="str">
        <f t="shared" si="62"/>
        <v/>
      </c>
      <c r="T240" s="25" t="str">
        <f t="shared" si="63"/>
        <v/>
      </c>
      <c r="U240" s="25" t="str">
        <f t="shared" si="64"/>
        <v/>
      </c>
    </row>
    <row r="241" spans="2:21" ht="16.5" x14ac:dyDescent="0.3">
      <c r="B241" s="26"/>
      <c r="C241" s="22" t="str">
        <f>IF(B241="","",VLOOKUP(B241,LISTAS!$F$5:$G$1006,2,0))</f>
        <v/>
      </c>
      <c r="D241" s="35"/>
      <c r="E241" s="35"/>
      <c r="F241" s="35" t="str">
        <f t="shared" si="65"/>
        <v/>
      </c>
      <c r="G241" s="5"/>
      <c r="H241" s="48" t="str">
        <f t="shared" si="57"/>
        <v/>
      </c>
      <c r="I241" s="63" t="str">
        <f t="shared" si="58"/>
        <v/>
      </c>
      <c r="J241" s="63" t="str">
        <f t="shared" si="58"/>
        <v/>
      </c>
      <c r="K241" s="48" t="str">
        <f t="shared" si="55"/>
        <v/>
      </c>
      <c r="L241" s="69" t="str">
        <f t="shared" si="56"/>
        <v/>
      </c>
      <c r="M241" s="67" t="str">
        <f t="shared" si="59"/>
        <v/>
      </c>
      <c r="N241" s="49">
        <v>23</v>
      </c>
      <c r="O241" s="28"/>
      <c r="P241" s="47" t="str">
        <f t="shared" si="60"/>
        <v/>
      </c>
      <c r="Q241" s="24" t="str">
        <f t="shared" si="61"/>
        <v/>
      </c>
      <c r="R241" s="24" t="str">
        <f>IF($L241="","",VLOOKUP(Q241,LISTAS!$F$5:$G$1006,2,0))</f>
        <v/>
      </c>
      <c r="S241" s="36" t="str">
        <f t="shared" si="62"/>
        <v/>
      </c>
      <c r="T241" s="25" t="str">
        <f t="shared" si="63"/>
        <v/>
      </c>
      <c r="U241" s="25" t="str">
        <f t="shared" si="64"/>
        <v/>
      </c>
    </row>
    <row r="242" spans="2:21" ht="16.5" x14ac:dyDescent="0.3">
      <c r="B242" s="22"/>
      <c r="C242" s="22" t="str">
        <f>IF(B242="","",VLOOKUP(B242,LISTAS!$F$5:$G$1006,2,0))</f>
        <v/>
      </c>
      <c r="D242" s="35"/>
      <c r="E242" s="35"/>
      <c r="F242" s="35" t="str">
        <f t="shared" si="65"/>
        <v/>
      </c>
      <c r="G242" s="5"/>
      <c r="H242" s="48" t="str">
        <f t="shared" si="57"/>
        <v/>
      </c>
      <c r="I242" s="63" t="str">
        <f t="shared" si="58"/>
        <v/>
      </c>
      <c r="J242" s="63" t="str">
        <f t="shared" si="58"/>
        <v/>
      </c>
      <c r="K242" s="48" t="str">
        <f t="shared" si="55"/>
        <v/>
      </c>
      <c r="L242" s="69" t="str">
        <f t="shared" si="56"/>
        <v/>
      </c>
      <c r="M242" s="67" t="str">
        <f t="shared" si="59"/>
        <v/>
      </c>
      <c r="N242" s="49">
        <v>24</v>
      </c>
      <c r="O242" s="28"/>
      <c r="P242" s="47" t="str">
        <f t="shared" si="60"/>
        <v/>
      </c>
      <c r="Q242" s="24" t="str">
        <f t="shared" si="61"/>
        <v/>
      </c>
      <c r="R242" s="24" t="str">
        <f>IF($L242="","",VLOOKUP(Q242,LISTAS!$F$5:$G$1006,2,0))</f>
        <v/>
      </c>
      <c r="S242" s="36" t="str">
        <f t="shared" si="62"/>
        <v/>
      </c>
      <c r="T242" s="25" t="str">
        <f t="shared" si="63"/>
        <v/>
      </c>
      <c r="U242" s="25" t="str">
        <f t="shared" si="64"/>
        <v/>
      </c>
    </row>
    <row r="243" spans="2:21" ht="16.5" x14ac:dyDescent="0.3">
      <c r="B243" s="26"/>
      <c r="C243" s="22" t="str">
        <f>IF(B243="","",VLOOKUP(B243,LISTAS!$F$5:$G$1006,2,0))</f>
        <v/>
      </c>
      <c r="D243" s="35"/>
      <c r="E243" s="35"/>
      <c r="F243" s="35" t="str">
        <f t="shared" si="65"/>
        <v/>
      </c>
      <c r="G243" s="5"/>
      <c r="H243" s="48" t="str">
        <f t="shared" si="57"/>
        <v/>
      </c>
      <c r="I243" s="63" t="str">
        <f t="shared" si="58"/>
        <v/>
      </c>
      <c r="J243" s="63" t="str">
        <f t="shared" si="58"/>
        <v/>
      </c>
      <c r="K243" s="48" t="str">
        <f t="shared" si="55"/>
        <v/>
      </c>
      <c r="L243" s="69" t="str">
        <f t="shared" si="56"/>
        <v/>
      </c>
      <c r="M243" s="67" t="str">
        <f t="shared" si="59"/>
        <v/>
      </c>
      <c r="N243" s="49">
        <v>25</v>
      </c>
      <c r="O243" s="28"/>
      <c r="P243" s="47" t="str">
        <f t="shared" si="60"/>
        <v/>
      </c>
      <c r="Q243" s="24" t="str">
        <f t="shared" si="61"/>
        <v/>
      </c>
      <c r="R243" s="24" t="str">
        <f>IF($L243="","",VLOOKUP(Q243,LISTAS!$F$5:$G$1006,2,0))</f>
        <v/>
      </c>
      <c r="S243" s="36" t="str">
        <f t="shared" si="62"/>
        <v/>
      </c>
      <c r="T243" s="25" t="str">
        <f t="shared" si="63"/>
        <v/>
      </c>
      <c r="U243" s="25" t="str">
        <f t="shared" si="64"/>
        <v/>
      </c>
    </row>
    <row r="244" spans="2:21" ht="16.5" x14ac:dyDescent="0.3">
      <c r="B244" s="26"/>
      <c r="C244" s="22" t="str">
        <f>IF(B244="","",VLOOKUP(B244,LISTAS!$F$5:$G$1006,2,0))</f>
        <v/>
      </c>
      <c r="D244" s="35"/>
      <c r="E244" s="35"/>
      <c r="F244" s="35" t="str">
        <f t="shared" si="65"/>
        <v/>
      </c>
      <c r="G244" s="5"/>
      <c r="H244" s="48" t="str">
        <f t="shared" si="57"/>
        <v/>
      </c>
      <c r="I244" s="63" t="str">
        <f t="shared" si="58"/>
        <v/>
      </c>
      <c r="J244" s="63" t="str">
        <f t="shared" si="58"/>
        <v/>
      </c>
      <c r="K244" s="48" t="str">
        <f t="shared" si="55"/>
        <v/>
      </c>
      <c r="L244" s="69" t="str">
        <f t="shared" si="56"/>
        <v/>
      </c>
      <c r="M244" s="67" t="str">
        <f t="shared" si="59"/>
        <v/>
      </c>
      <c r="N244" s="49">
        <v>26</v>
      </c>
      <c r="O244" s="28"/>
      <c r="P244" s="47" t="str">
        <f t="shared" si="60"/>
        <v/>
      </c>
      <c r="Q244" s="24" t="str">
        <f t="shared" si="61"/>
        <v/>
      </c>
      <c r="R244" s="24" t="str">
        <f>IF($L244="","",VLOOKUP(Q244,LISTAS!$F$5:$G$1006,2,0))</f>
        <v/>
      </c>
      <c r="S244" s="36" t="str">
        <f t="shared" si="62"/>
        <v/>
      </c>
      <c r="T244" s="25" t="str">
        <f t="shared" si="63"/>
        <v/>
      </c>
      <c r="U244" s="25" t="str">
        <f t="shared" si="64"/>
        <v/>
      </c>
    </row>
    <row r="245" spans="2:21" ht="16.5" x14ac:dyDescent="0.3">
      <c r="B245" s="26"/>
      <c r="C245" s="22" t="str">
        <f>IF(B245="","",VLOOKUP(B245,LISTAS!$F$5:$G$1006,2,0))</f>
        <v/>
      </c>
      <c r="D245" s="35"/>
      <c r="E245" s="35"/>
      <c r="F245" s="35" t="str">
        <f t="shared" si="65"/>
        <v/>
      </c>
      <c r="G245" s="5"/>
      <c r="H245" s="48" t="str">
        <f t="shared" si="57"/>
        <v/>
      </c>
      <c r="I245" s="63" t="str">
        <f t="shared" si="58"/>
        <v/>
      </c>
      <c r="J245" s="63" t="str">
        <f t="shared" si="58"/>
        <v/>
      </c>
      <c r="K245" s="48" t="str">
        <f t="shared" si="55"/>
        <v/>
      </c>
      <c r="L245" s="69" t="str">
        <f t="shared" si="56"/>
        <v/>
      </c>
      <c r="M245" s="67" t="str">
        <f t="shared" si="59"/>
        <v/>
      </c>
      <c r="N245" s="49">
        <v>27</v>
      </c>
      <c r="O245" s="28"/>
      <c r="P245" s="47" t="str">
        <f t="shared" si="60"/>
        <v/>
      </c>
      <c r="Q245" s="24" t="str">
        <f t="shared" si="61"/>
        <v/>
      </c>
      <c r="R245" s="24" t="str">
        <f>IF($L245="","",VLOOKUP(Q245,LISTAS!$F$5:$G$1006,2,0))</f>
        <v/>
      </c>
      <c r="S245" s="36" t="str">
        <f t="shared" si="62"/>
        <v/>
      </c>
      <c r="T245" s="25" t="str">
        <f t="shared" si="63"/>
        <v/>
      </c>
      <c r="U245" s="25" t="str">
        <f t="shared" si="64"/>
        <v/>
      </c>
    </row>
    <row r="246" spans="2:21" ht="16.5" x14ac:dyDescent="0.3">
      <c r="B246" s="22"/>
      <c r="C246" s="22" t="str">
        <f>IF(B246="","",VLOOKUP(B246,LISTAS!$F$5:$G$1006,2,0))</f>
        <v/>
      </c>
      <c r="D246" s="35"/>
      <c r="E246" s="35"/>
      <c r="F246" s="35" t="str">
        <f t="shared" si="65"/>
        <v/>
      </c>
      <c r="G246" s="5"/>
      <c r="H246" s="48" t="str">
        <f t="shared" si="57"/>
        <v/>
      </c>
      <c r="I246" s="63" t="str">
        <f t="shared" si="58"/>
        <v/>
      </c>
      <c r="J246" s="63" t="str">
        <f t="shared" si="58"/>
        <v/>
      </c>
      <c r="K246" s="48" t="str">
        <f t="shared" si="55"/>
        <v/>
      </c>
      <c r="L246" s="69" t="str">
        <f t="shared" si="56"/>
        <v/>
      </c>
      <c r="M246" s="67" t="str">
        <f t="shared" si="59"/>
        <v/>
      </c>
      <c r="N246" s="49">
        <v>28</v>
      </c>
      <c r="O246" s="28"/>
      <c r="P246" s="47" t="str">
        <f t="shared" si="60"/>
        <v/>
      </c>
      <c r="Q246" s="24" t="str">
        <f t="shared" si="61"/>
        <v/>
      </c>
      <c r="R246" s="24" t="str">
        <f>IF($L246="","",VLOOKUP(Q246,LISTAS!$F$5:$G$1006,2,0))</f>
        <v/>
      </c>
      <c r="S246" s="36" t="str">
        <f t="shared" si="62"/>
        <v/>
      </c>
      <c r="T246" s="25" t="str">
        <f t="shared" si="63"/>
        <v/>
      </c>
      <c r="U246" s="25" t="str">
        <f t="shared" si="64"/>
        <v/>
      </c>
    </row>
    <row r="247" spans="2:21" ht="16.5" x14ac:dyDescent="0.3">
      <c r="B247" s="26"/>
      <c r="C247" s="22" t="str">
        <f>IF(B247="","",VLOOKUP(B247,LISTAS!$F$5:$G$1006,2,0))</f>
        <v/>
      </c>
      <c r="D247" s="35"/>
      <c r="E247" s="35"/>
      <c r="F247" s="35" t="str">
        <f t="shared" si="65"/>
        <v/>
      </c>
      <c r="G247" s="5"/>
      <c r="H247" s="48" t="str">
        <f t="shared" si="57"/>
        <v/>
      </c>
      <c r="I247" s="63" t="str">
        <f t="shared" si="58"/>
        <v/>
      </c>
      <c r="J247" s="63" t="str">
        <f t="shared" si="58"/>
        <v/>
      </c>
      <c r="K247" s="48" t="str">
        <f t="shared" si="55"/>
        <v/>
      </c>
      <c r="L247" s="69" t="str">
        <f t="shared" si="56"/>
        <v/>
      </c>
      <c r="M247" s="67" t="str">
        <f t="shared" si="59"/>
        <v/>
      </c>
      <c r="N247" s="49">
        <v>29</v>
      </c>
      <c r="O247" s="28"/>
      <c r="P247" s="47" t="str">
        <f t="shared" si="60"/>
        <v/>
      </c>
      <c r="Q247" s="24" t="str">
        <f t="shared" si="61"/>
        <v/>
      </c>
      <c r="R247" s="24" t="str">
        <f>IF($L247="","",VLOOKUP(Q247,LISTAS!$F$5:$G$1006,2,0))</f>
        <v/>
      </c>
      <c r="S247" s="36" t="str">
        <f t="shared" si="62"/>
        <v/>
      </c>
      <c r="T247" s="25" t="str">
        <f t="shared" si="63"/>
        <v/>
      </c>
      <c r="U247" s="25" t="str">
        <f t="shared" si="64"/>
        <v/>
      </c>
    </row>
    <row r="248" spans="2:21" ht="16.5" x14ac:dyDescent="0.3">
      <c r="B248" s="26"/>
      <c r="C248" s="22" t="str">
        <f>IF(B248="","",VLOOKUP(B248,LISTAS!$F$5:$G$1006,2,0))</f>
        <v/>
      </c>
      <c r="D248" s="35"/>
      <c r="E248" s="35"/>
      <c r="F248" s="35" t="str">
        <f t="shared" si="65"/>
        <v/>
      </c>
      <c r="G248" s="5"/>
      <c r="H248" s="48" t="str">
        <f t="shared" si="57"/>
        <v/>
      </c>
      <c r="I248" s="63" t="str">
        <f t="shared" si="58"/>
        <v/>
      </c>
      <c r="J248" s="63" t="str">
        <f t="shared" si="58"/>
        <v/>
      </c>
      <c r="K248" s="48" t="str">
        <f t="shared" si="55"/>
        <v/>
      </c>
      <c r="L248" s="69" t="str">
        <f t="shared" si="56"/>
        <v/>
      </c>
      <c r="M248" s="67" t="str">
        <f t="shared" si="59"/>
        <v/>
      </c>
      <c r="N248" s="49">
        <v>30</v>
      </c>
      <c r="O248" s="28"/>
      <c r="P248" s="47" t="str">
        <f t="shared" si="60"/>
        <v/>
      </c>
      <c r="Q248" s="24" t="str">
        <f t="shared" si="61"/>
        <v/>
      </c>
      <c r="R248" s="24" t="str">
        <f>IF($L248="","",VLOOKUP(Q248,LISTAS!$F$5:$G$1006,2,0))</f>
        <v/>
      </c>
      <c r="S248" s="36" t="str">
        <f t="shared" si="62"/>
        <v/>
      </c>
      <c r="T248" s="25" t="str">
        <f t="shared" si="63"/>
        <v/>
      </c>
      <c r="U248" s="25" t="str">
        <f t="shared" si="64"/>
        <v/>
      </c>
    </row>
    <row r="249" spans="2:21" ht="16.5" x14ac:dyDescent="0.3">
      <c r="B249" s="26"/>
      <c r="C249" s="22" t="str">
        <f>IF(B249="","",VLOOKUP(B249,LISTAS!$F$5:$G$1006,2,0))</f>
        <v/>
      </c>
      <c r="D249" s="35"/>
      <c r="E249" s="35"/>
      <c r="F249" s="35" t="str">
        <f t="shared" si="65"/>
        <v/>
      </c>
      <c r="G249" s="5"/>
      <c r="H249" s="48" t="str">
        <f t="shared" si="57"/>
        <v/>
      </c>
      <c r="I249" s="63" t="str">
        <f t="shared" si="58"/>
        <v/>
      </c>
      <c r="J249" s="63" t="str">
        <f t="shared" si="58"/>
        <v/>
      </c>
      <c r="K249" s="48" t="str">
        <f t="shared" si="55"/>
        <v/>
      </c>
      <c r="L249" s="69" t="str">
        <f t="shared" si="56"/>
        <v/>
      </c>
      <c r="M249" s="67" t="str">
        <f t="shared" si="59"/>
        <v/>
      </c>
      <c r="N249" s="49">
        <v>31</v>
      </c>
      <c r="O249" s="28"/>
      <c r="P249" s="47" t="str">
        <f t="shared" si="60"/>
        <v/>
      </c>
      <c r="Q249" s="24" t="str">
        <f t="shared" si="61"/>
        <v/>
      </c>
      <c r="R249" s="24" t="str">
        <f>IF($L249="","",VLOOKUP(Q249,LISTAS!$F$5:$G$1006,2,0))</f>
        <v/>
      </c>
      <c r="S249" s="36" t="str">
        <f t="shared" si="62"/>
        <v/>
      </c>
      <c r="T249" s="25" t="str">
        <f t="shared" si="63"/>
        <v/>
      </c>
      <c r="U249" s="25" t="str">
        <f t="shared" si="64"/>
        <v/>
      </c>
    </row>
    <row r="250" spans="2:21" ht="16.5" x14ac:dyDescent="0.3">
      <c r="B250" s="22"/>
      <c r="C250" s="22" t="str">
        <f>IF(B250="","",VLOOKUP(B250,LISTAS!$F$5:$G$1006,2,0))</f>
        <v/>
      </c>
      <c r="D250" s="35"/>
      <c r="E250" s="35"/>
      <c r="F250" s="35" t="str">
        <f t="shared" si="65"/>
        <v/>
      </c>
      <c r="G250" s="5"/>
      <c r="H250" s="48" t="str">
        <f t="shared" si="57"/>
        <v/>
      </c>
      <c r="I250" s="63" t="str">
        <f t="shared" si="58"/>
        <v/>
      </c>
      <c r="J250" s="63" t="str">
        <f t="shared" si="58"/>
        <v/>
      </c>
      <c r="K250" s="48" t="str">
        <f t="shared" si="55"/>
        <v/>
      </c>
      <c r="L250" s="69" t="str">
        <f t="shared" si="56"/>
        <v/>
      </c>
      <c r="M250" s="67" t="str">
        <f t="shared" si="59"/>
        <v/>
      </c>
      <c r="N250" s="49">
        <v>32</v>
      </c>
      <c r="O250" s="28"/>
      <c r="P250" s="47" t="str">
        <f t="shared" si="60"/>
        <v/>
      </c>
      <c r="Q250" s="24" t="str">
        <f t="shared" si="61"/>
        <v/>
      </c>
      <c r="R250" s="24" t="str">
        <f>IF($L250="","",VLOOKUP(Q250,LISTAS!$F$5:$G$1006,2,0))</f>
        <v/>
      </c>
      <c r="S250" s="36" t="str">
        <f t="shared" si="62"/>
        <v/>
      </c>
      <c r="T250" s="25" t="str">
        <f t="shared" si="63"/>
        <v/>
      </c>
      <c r="U250" s="25" t="str">
        <f t="shared" si="64"/>
        <v/>
      </c>
    </row>
    <row r="251" spans="2:21" ht="16.5" x14ac:dyDescent="0.3">
      <c r="B251" s="26"/>
      <c r="C251" s="22" t="str">
        <f>IF(B251="","",VLOOKUP(B251,LISTAS!$F$5:$G$1006,2,0))</f>
        <v/>
      </c>
      <c r="D251" s="35"/>
      <c r="E251" s="35"/>
      <c r="F251" s="35" t="str">
        <f t="shared" si="65"/>
        <v/>
      </c>
      <c r="G251" s="5"/>
      <c r="H251" s="48" t="str">
        <f t="shared" si="57"/>
        <v/>
      </c>
      <c r="I251" s="63" t="str">
        <f t="shared" si="58"/>
        <v/>
      </c>
      <c r="J251" s="63" t="str">
        <f t="shared" si="58"/>
        <v/>
      </c>
      <c r="K251" s="48" t="str">
        <f t="shared" si="55"/>
        <v/>
      </c>
      <c r="L251" s="69" t="str">
        <f t="shared" si="56"/>
        <v/>
      </c>
      <c r="M251" s="67" t="str">
        <f t="shared" si="59"/>
        <v/>
      </c>
      <c r="N251" s="49">
        <v>33</v>
      </c>
      <c r="O251" s="28"/>
      <c r="P251" s="47" t="str">
        <f t="shared" si="60"/>
        <v/>
      </c>
      <c r="Q251" s="24" t="str">
        <f t="shared" si="61"/>
        <v/>
      </c>
      <c r="R251" s="24" t="str">
        <f>IF($L251="","",VLOOKUP(Q251,LISTAS!$F$5:$G$1006,2,0))</f>
        <v/>
      </c>
      <c r="S251" s="36" t="str">
        <f t="shared" si="62"/>
        <v/>
      </c>
      <c r="T251" s="25" t="str">
        <f t="shared" si="63"/>
        <v/>
      </c>
      <c r="U251" s="25" t="str">
        <f t="shared" si="64"/>
        <v/>
      </c>
    </row>
    <row r="252" spans="2:21" ht="16.5" x14ac:dyDescent="0.3">
      <c r="B252" s="26"/>
      <c r="C252" s="22" t="str">
        <f>IF(B252="","",VLOOKUP(B252,LISTAS!$F$5:$G$1006,2,0))</f>
        <v/>
      </c>
      <c r="D252" s="35"/>
      <c r="E252" s="35"/>
      <c r="F252" s="35" t="str">
        <f t="shared" si="65"/>
        <v/>
      </c>
      <c r="G252" s="5"/>
      <c r="H252" s="48" t="str">
        <f t="shared" si="57"/>
        <v/>
      </c>
      <c r="I252" s="63" t="str">
        <f t="shared" si="58"/>
        <v/>
      </c>
      <c r="J252" s="63" t="str">
        <f t="shared" si="58"/>
        <v/>
      </c>
      <c r="K252" s="48" t="str">
        <f t="shared" si="55"/>
        <v/>
      </c>
      <c r="L252" s="69" t="str">
        <f t="shared" si="56"/>
        <v/>
      </c>
      <c r="M252" s="67" t="str">
        <f t="shared" si="59"/>
        <v/>
      </c>
      <c r="N252" s="49">
        <v>34</v>
      </c>
      <c r="O252" s="28"/>
      <c r="P252" s="47" t="str">
        <f t="shared" si="60"/>
        <v/>
      </c>
      <c r="Q252" s="24" t="str">
        <f t="shared" si="61"/>
        <v/>
      </c>
      <c r="R252" s="24" t="str">
        <f>IF($L252="","",VLOOKUP(Q252,LISTAS!$F$5:$G$1006,2,0))</f>
        <v/>
      </c>
      <c r="S252" s="36" t="str">
        <f t="shared" si="62"/>
        <v/>
      </c>
      <c r="T252" s="25" t="str">
        <f t="shared" si="63"/>
        <v/>
      </c>
      <c r="U252" s="25" t="str">
        <f t="shared" si="64"/>
        <v/>
      </c>
    </row>
    <row r="253" spans="2:21" ht="16.5" x14ac:dyDescent="0.3">
      <c r="B253" s="26"/>
      <c r="C253" s="22" t="str">
        <f>IF(B253="","",VLOOKUP(B253,LISTAS!$F$5:$G$1006,2,0))</f>
        <v/>
      </c>
      <c r="D253" s="35"/>
      <c r="E253" s="35"/>
      <c r="F253" s="35" t="str">
        <f t="shared" si="65"/>
        <v/>
      </c>
      <c r="G253" s="5"/>
      <c r="H253" s="48" t="str">
        <f t="shared" si="57"/>
        <v/>
      </c>
      <c r="I253" s="63" t="str">
        <f t="shared" si="58"/>
        <v/>
      </c>
      <c r="J253" s="63" t="str">
        <f t="shared" si="58"/>
        <v/>
      </c>
      <c r="K253" s="48" t="str">
        <f t="shared" si="55"/>
        <v/>
      </c>
      <c r="L253" s="69" t="str">
        <f t="shared" si="56"/>
        <v/>
      </c>
      <c r="M253" s="67" t="str">
        <f t="shared" si="59"/>
        <v/>
      </c>
      <c r="N253" s="49">
        <v>35</v>
      </c>
      <c r="O253" s="28"/>
      <c r="P253" s="47" t="str">
        <f t="shared" si="60"/>
        <v/>
      </c>
      <c r="Q253" s="24" t="str">
        <f t="shared" si="61"/>
        <v/>
      </c>
      <c r="R253" s="24" t="str">
        <f>IF($L253="","",VLOOKUP(Q253,LISTAS!$F$5:$G$1006,2,0))</f>
        <v/>
      </c>
      <c r="S253" s="36" t="str">
        <f t="shared" si="62"/>
        <v/>
      </c>
      <c r="T253" s="25" t="str">
        <f t="shared" si="63"/>
        <v/>
      </c>
      <c r="U253" s="25" t="str">
        <f t="shared" si="64"/>
        <v/>
      </c>
    </row>
    <row r="254" spans="2:21" ht="16.5" x14ac:dyDescent="0.3">
      <c r="B254" s="22"/>
      <c r="C254" s="22" t="str">
        <f>IF(B254="","",VLOOKUP(B254,LISTAS!$F$5:$G$1006,2,0))</f>
        <v/>
      </c>
      <c r="D254" s="35"/>
      <c r="E254" s="35"/>
      <c r="F254" s="35" t="str">
        <f t="shared" si="65"/>
        <v/>
      </c>
      <c r="G254" s="5"/>
      <c r="H254" s="48" t="str">
        <f t="shared" si="57"/>
        <v/>
      </c>
      <c r="I254" s="63" t="str">
        <f t="shared" si="58"/>
        <v/>
      </c>
      <c r="J254" s="63" t="str">
        <f t="shared" si="58"/>
        <v/>
      </c>
      <c r="K254" s="48" t="str">
        <f t="shared" si="55"/>
        <v/>
      </c>
      <c r="L254" s="69" t="str">
        <f t="shared" si="56"/>
        <v/>
      </c>
      <c r="M254" s="67" t="str">
        <f t="shared" si="59"/>
        <v/>
      </c>
      <c r="N254" s="49">
        <v>36</v>
      </c>
      <c r="O254" s="28"/>
      <c r="P254" s="47" t="str">
        <f t="shared" si="60"/>
        <v/>
      </c>
      <c r="Q254" s="24" t="str">
        <f t="shared" si="61"/>
        <v/>
      </c>
      <c r="R254" s="24" t="str">
        <f>IF($L254="","",VLOOKUP(Q254,LISTAS!$F$5:$G$1006,2,0))</f>
        <v/>
      </c>
      <c r="S254" s="36" t="str">
        <f t="shared" si="62"/>
        <v/>
      </c>
      <c r="T254" s="25" t="str">
        <f t="shared" si="63"/>
        <v/>
      </c>
      <c r="U254" s="25" t="str">
        <f t="shared" si="64"/>
        <v/>
      </c>
    </row>
    <row r="255" spans="2:21" ht="16.5" x14ac:dyDescent="0.3">
      <c r="B255" s="26"/>
      <c r="C255" s="22" t="str">
        <f>IF(B255="","",VLOOKUP(B255,LISTAS!$F$5:$G$1006,2,0))</f>
        <v/>
      </c>
      <c r="D255" s="35"/>
      <c r="E255" s="35"/>
      <c r="F255" s="35" t="str">
        <f t="shared" si="65"/>
        <v/>
      </c>
      <c r="G255" s="5"/>
      <c r="H255" s="48" t="str">
        <f t="shared" si="57"/>
        <v/>
      </c>
      <c r="I255" s="63" t="str">
        <f t="shared" si="58"/>
        <v/>
      </c>
      <c r="J255" s="63" t="str">
        <f t="shared" si="58"/>
        <v/>
      </c>
      <c r="K255" s="48" t="str">
        <f t="shared" si="55"/>
        <v/>
      </c>
      <c r="L255" s="69" t="str">
        <f t="shared" si="56"/>
        <v/>
      </c>
      <c r="M255" s="67" t="str">
        <f t="shared" si="59"/>
        <v/>
      </c>
      <c r="N255" s="49">
        <v>37</v>
      </c>
      <c r="O255" s="28"/>
      <c r="P255" s="47" t="str">
        <f t="shared" si="60"/>
        <v/>
      </c>
      <c r="Q255" s="24" t="str">
        <f t="shared" si="61"/>
        <v/>
      </c>
      <c r="R255" s="24" t="str">
        <f>IF($L255="","",VLOOKUP(Q255,LISTAS!$F$5:$G$1006,2,0))</f>
        <v/>
      </c>
      <c r="S255" s="36" t="str">
        <f t="shared" si="62"/>
        <v/>
      </c>
      <c r="T255" s="25" t="str">
        <f t="shared" si="63"/>
        <v/>
      </c>
      <c r="U255" s="25" t="str">
        <f t="shared" si="64"/>
        <v/>
      </c>
    </row>
    <row r="256" spans="2:21" ht="16.5" x14ac:dyDescent="0.3">
      <c r="B256" s="26"/>
      <c r="C256" s="22" t="str">
        <f>IF(B256="","",VLOOKUP(B256,LISTAS!$F$5:$G$1006,2,0))</f>
        <v/>
      </c>
      <c r="D256" s="35"/>
      <c r="E256" s="35"/>
      <c r="F256" s="35" t="str">
        <f t="shared" si="65"/>
        <v/>
      </c>
      <c r="G256" s="5"/>
      <c r="H256" s="48" t="str">
        <f t="shared" si="57"/>
        <v/>
      </c>
      <c r="I256" s="63" t="str">
        <f t="shared" si="58"/>
        <v/>
      </c>
      <c r="J256" s="63" t="str">
        <f t="shared" si="58"/>
        <v/>
      </c>
      <c r="K256" s="48" t="str">
        <f t="shared" si="55"/>
        <v/>
      </c>
      <c r="L256" s="69" t="str">
        <f t="shared" si="56"/>
        <v/>
      </c>
      <c r="M256" s="67" t="str">
        <f t="shared" si="59"/>
        <v/>
      </c>
      <c r="N256" s="49">
        <v>38</v>
      </c>
      <c r="O256" s="28"/>
      <c r="P256" s="47" t="str">
        <f t="shared" si="60"/>
        <v/>
      </c>
      <c r="Q256" s="24" t="str">
        <f t="shared" si="61"/>
        <v/>
      </c>
      <c r="R256" s="24" t="str">
        <f>IF($L256="","",VLOOKUP(Q256,LISTAS!$F$5:$G$1006,2,0))</f>
        <v/>
      </c>
      <c r="S256" s="36" t="str">
        <f t="shared" si="62"/>
        <v/>
      </c>
      <c r="T256" s="25" t="str">
        <f t="shared" si="63"/>
        <v/>
      </c>
      <c r="U256" s="25" t="str">
        <f t="shared" si="64"/>
        <v/>
      </c>
    </row>
    <row r="257" spans="2:21" ht="16.5" x14ac:dyDescent="0.3">
      <c r="B257" s="26"/>
      <c r="C257" s="22" t="str">
        <f>IF(B257="","",VLOOKUP(B257,LISTAS!$F$5:$G$1006,2,0))</f>
        <v/>
      </c>
      <c r="D257" s="35"/>
      <c r="E257" s="35"/>
      <c r="F257" s="35" t="str">
        <f t="shared" si="65"/>
        <v/>
      </c>
      <c r="G257" s="5"/>
      <c r="H257" s="48" t="str">
        <f t="shared" si="57"/>
        <v/>
      </c>
      <c r="I257" s="63" t="str">
        <f t="shared" si="58"/>
        <v/>
      </c>
      <c r="J257" s="63" t="str">
        <f t="shared" si="58"/>
        <v/>
      </c>
      <c r="K257" s="48" t="str">
        <f t="shared" si="55"/>
        <v/>
      </c>
      <c r="L257" s="69" t="str">
        <f t="shared" si="56"/>
        <v/>
      </c>
      <c r="M257" s="67" t="str">
        <f t="shared" si="59"/>
        <v/>
      </c>
      <c r="N257" s="49">
        <v>39</v>
      </c>
      <c r="O257" s="28"/>
      <c r="P257" s="47" t="str">
        <f t="shared" si="60"/>
        <v/>
      </c>
      <c r="Q257" s="24" t="str">
        <f t="shared" si="61"/>
        <v/>
      </c>
      <c r="R257" s="24" t="str">
        <f>IF($L257="","",VLOOKUP(Q257,LISTAS!$F$5:$G$1006,2,0))</f>
        <v/>
      </c>
      <c r="S257" s="36" t="str">
        <f t="shared" si="62"/>
        <v/>
      </c>
      <c r="T257" s="25" t="str">
        <f t="shared" si="63"/>
        <v/>
      </c>
      <c r="U257" s="25" t="str">
        <f t="shared" si="64"/>
        <v/>
      </c>
    </row>
    <row r="258" spans="2:21" ht="16.5" x14ac:dyDescent="0.3">
      <c r="B258" s="26"/>
      <c r="C258" s="22" t="str">
        <f>IF(B258="","",VLOOKUP(B258,LISTAS!$F$5:$G$1006,2,0))</f>
        <v/>
      </c>
      <c r="D258" s="35"/>
      <c r="E258" s="35"/>
      <c r="F258" s="35" t="str">
        <f t="shared" si="65"/>
        <v/>
      </c>
      <c r="G258" s="5"/>
      <c r="H258" s="48" t="str">
        <f t="shared" si="57"/>
        <v/>
      </c>
      <c r="I258" s="63" t="str">
        <f t="shared" si="58"/>
        <v/>
      </c>
      <c r="J258" s="63" t="str">
        <f t="shared" si="58"/>
        <v/>
      </c>
      <c r="K258" s="48" t="str">
        <f t="shared" si="55"/>
        <v/>
      </c>
      <c r="L258" s="69" t="str">
        <f t="shared" si="56"/>
        <v/>
      </c>
      <c r="M258" s="67" t="str">
        <f t="shared" si="59"/>
        <v/>
      </c>
      <c r="N258" s="49">
        <v>40</v>
      </c>
      <c r="O258" s="28"/>
      <c r="P258" s="47" t="str">
        <f t="shared" si="60"/>
        <v/>
      </c>
      <c r="Q258" s="24" t="str">
        <f t="shared" si="61"/>
        <v/>
      </c>
      <c r="R258" s="24" t="str">
        <f>IF($L258="","",VLOOKUP(Q258,LISTAS!$F$5:$G$1006,2,0))</f>
        <v/>
      </c>
      <c r="S258" s="36" t="str">
        <f t="shared" si="62"/>
        <v/>
      </c>
      <c r="T258" s="25" t="str">
        <f t="shared" si="63"/>
        <v/>
      </c>
      <c r="U258" s="25" t="str">
        <f t="shared" si="64"/>
        <v/>
      </c>
    </row>
    <row r="259" spans="2:21" ht="16.5" x14ac:dyDescent="0.3">
      <c r="B259" s="26"/>
      <c r="C259" s="22" t="str">
        <f>IF(B259="","",VLOOKUP(B259,LISTAS!$F$5:$G$1006,2,0))</f>
        <v/>
      </c>
      <c r="D259" s="35"/>
      <c r="E259" s="35"/>
      <c r="F259" s="35" t="str">
        <f t="shared" si="65"/>
        <v/>
      </c>
      <c r="G259" s="5"/>
      <c r="H259" s="48" t="str">
        <f t="shared" si="57"/>
        <v/>
      </c>
      <c r="I259" s="63" t="str">
        <f t="shared" si="58"/>
        <v/>
      </c>
      <c r="J259" s="63" t="str">
        <f t="shared" si="58"/>
        <v/>
      </c>
      <c r="K259" s="48" t="str">
        <f t="shared" si="55"/>
        <v/>
      </c>
      <c r="L259" s="69" t="str">
        <f t="shared" si="56"/>
        <v/>
      </c>
      <c r="M259" s="67" t="str">
        <f t="shared" si="59"/>
        <v/>
      </c>
      <c r="N259" s="49">
        <v>41</v>
      </c>
      <c r="O259" s="28"/>
      <c r="P259" s="47" t="str">
        <f t="shared" si="60"/>
        <v/>
      </c>
      <c r="Q259" s="24" t="str">
        <f t="shared" si="61"/>
        <v/>
      </c>
      <c r="R259" s="24" t="str">
        <f>IF($L259="","",VLOOKUP(Q259,LISTAS!$F$5:$G$1006,2,0))</f>
        <v/>
      </c>
      <c r="S259" s="36" t="str">
        <f t="shared" si="62"/>
        <v/>
      </c>
      <c r="T259" s="25" t="str">
        <f t="shared" si="63"/>
        <v/>
      </c>
      <c r="U259" s="25" t="str">
        <f t="shared" si="64"/>
        <v/>
      </c>
    </row>
    <row r="260" spans="2:21" ht="16.5" x14ac:dyDescent="0.3">
      <c r="B260" s="26"/>
      <c r="C260" s="22" t="str">
        <f>IF(B260="","",VLOOKUP(B260,LISTAS!$F$5:$G$1006,2,0))</f>
        <v/>
      </c>
      <c r="D260" s="35"/>
      <c r="E260" s="35"/>
      <c r="F260" s="35" t="str">
        <f t="shared" si="65"/>
        <v/>
      </c>
      <c r="G260" s="5"/>
      <c r="H260" s="48" t="str">
        <f t="shared" si="57"/>
        <v/>
      </c>
      <c r="I260" s="63" t="str">
        <f t="shared" si="58"/>
        <v/>
      </c>
      <c r="J260" s="63" t="str">
        <f t="shared" si="58"/>
        <v/>
      </c>
      <c r="K260" s="48" t="str">
        <f t="shared" si="55"/>
        <v/>
      </c>
      <c r="L260" s="69" t="str">
        <f t="shared" si="56"/>
        <v/>
      </c>
      <c r="M260" s="67" t="str">
        <f t="shared" si="59"/>
        <v/>
      </c>
      <c r="N260" s="49">
        <v>42</v>
      </c>
      <c r="O260" s="28"/>
      <c r="P260" s="47" t="str">
        <f t="shared" si="60"/>
        <v/>
      </c>
      <c r="Q260" s="24" t="str">
        <f t="shared" si="61"/>
        <v/>
      </c>
      <c r="R260" s="24" t="str">
        <f>IF($L260="","",VLOOKUP(Q260,LISTAS!$F$5:$G$1006,2,0))</f>
        <v/>
      </c>
      <c r="S260" s="36" t="str">
        <f t="shared" si="62"/>
        <v/>
      </c>
      <c r="T260" s="25" t="str">
        <f t="shared" si="63"/>
        <v/>
      </c>
      <c r="U260" s="25" t="str">
        <f t="shared" si="64"/>
        <v/>
      </c>
    </row>
    <row r="261" spans="2:21" ht="16.5" x14ac:dyDescent="0.3">
      <c r="B261" s="26"/>
      <c r="C261" s="22" t="str">
        <f>IF(B261="","",VLOOKUP(B261,LISTAS!$F$5:$G$1006,2,0))</f>
        <v/>
      </c>
      <c r="D261" s="35"/>
      <c r="E261" s="35"/>
      <c r="F261" s="35" t="str">
        <f t="shared" si="65"/>
        <v/>
      </c>
      <c r="G261" s="5"/>
      <c r="H261" s="48" t="str">
        <f t="shared" si="57"/>
        <v/>
      </c>
      <c r="I261" s="63" t="str">
        <f t="shared" si="58"/>
        <v/>
      </c>
      <c r="J261" s="63" t="str">
        <f t="shared" si="58"/>
        <v/>
      </c>
      <c r="K261" s="48" t="str">
        <f t="shared" si="55"/>
        <v/>
      </c>
      <c r="L261" s="69" t="str">
        <f t="shared" si="56"/>
        <v/>
      </c>
      <c r="M261" s="67" t="str">
        <f t="shared" si="59"/>
        <v/>
      </c>
      <c r="N261" s="49">
        <v>43</v>
      </c>
      <c r="O261" s="28"/>
      <c r="P261" s="47" t="str">
        <f t="shared" si="60"/>
        <v/>
      </c>
      <c r="Q261" s="24" t="str">
        <f t="shared" si="61"/>
        <v/>
      </c>
      <c r="R261" s="24" t="str">
        <f>IF($L261="","",VLOOKUP(Q261,LISTAS!$F$5:$G$1006,2,0))</f>
        <v/>
      </c>
      <c r="S261" s="36" t="str">
        <f t="shared" si="62"/>
        <v/>
      </c>
      <c r="T261" s="25" t="str">
        <f t="shared" si="63"/>
        <v/>
      </c>
      <c r="U261" s="25" t="str">
        <f t="shared" si="64"/>
        <v/>
      </c>
    </row>
    <row r="262" spans="2:21" ht="16.5" x14ac:dyDescent="0.3">
      <c r="B262" s="26"/>
      <c r="C262" s="22" t="str">
        <f>IF(B262="","",VLOOKUP(B262,LISTAS!$F$5:$G$1006,2,0))</f>
        <v/>
      </c>
      <c r="D262" s="35"/>
      <c r="E262" s="35"/>
      <c r="F262" s="35" t="str">
        <f t="shared" si="65"/>
        <v/>
      </c>
      <c r="G262" s="5"/>
      <c r="H262" s="48" t="str">
        <f t="shared" si="57"/>
        <v/>
      </c>
      <c r="I262" s="63" t="str">
        <f t="shared" si="58"/>
        <v/>
      </c>
      <c r="J262" s="63" t="str">
        <f t="shared" si="58"/>
        <v/>
      </c>
      <c r="K262" s="48" t="str">
        <f t="shared" si="55"/>
        <v/>
      </c>
      <c r="L262" s="69" t="str">
        <f t="shared" si="56"/>
        <v/>
      </c>
      <c r="M262" s="67" t="str">
        <f t="shared" si="59"/>
        <v/>
      </c>
      <c r="N262" s="49">
        <v>44</v>
      </c>
      <c r="O262" s="28"/>
      <c r="P262" s="47" t="str">
        <f t="shared" si="60"/>
        <v/>
      </c>
      <c r="Q262" s="24" t="str">
        <f t="shared" si="61"/>
        <v/>
      </c>
      <c r="R262" s="24" t="str">
        <f>IF($L262="","",VLOOKUP(Q262,LISTAS!$F$5:$G$1006,2,0))</f>
        <v/>
      </c>
      <c r="S262" s="36" t="str">
        <f t="shared" si="62"/>
        <v/>
      </c>
      <c r="T262" s="25" t="str">
        <f t="shared" si="63"/>
        <v/>
      </c>
      <c r="U262" s="25" t="str">
        <f t="shared" si="64"/>
        <v/>
      </c>
    </row>
    <row r="263" spans="2:21" ht="16.5" x14ac:dyDescent="0.3">
      <c r="B263" s="26"/>
      <c r="C263" s="22" t="str">
        <f>IF(B263="","",VLOOKUP(B263,LISTAS!$F$5:$G$1006,2,0))</f>
        <v/>
      </c>
      <c r="D263" s="35"/>
      <c r="E263" s="35"/>
      <c r="F263" s="35" t="str">
        <f t="shared" si="65"/>
        <v/>
      </c>
      <c r="G263" s="5"/>
      <c r="H263" s="48" t="str">
        <f t="shared" si="57"/>
        <v/>
      </c>
      <c r="I263" s="63" t="str">
        <f t="shared" si="58"/>
        <v/>
      </c>
      <c r="J263" s="63" t="str">
        <f t="shared" si="58"/>
        <v/>
      </c>
      <c r="K263" s="48" t="str">
        <f t="shared" si="55"/>
        <v/>
      </c>
      <c r="L263" s="69" t="str">
        <f t="shared" si="56"/>
        <v/>
      </c>
      <c r="M263" s="67" t="str">
        <f t="shared" si="59"/>
        <v/>
      </c>
      <c r="N263" s="49">
        <v>45</v>
      </c>
      <c r="O263" s="28"/>
      <c r="P263" s="47" t="str">
        <f t="shared" si="60"/>
        <v/>
      </c>
      <c r="Q263" s="24" t="str">
        <f t="shared" si="61"/>
        <v/>
      </c>
      <c r="R263" s="24" t="str">
        <f>IF($L263="","",VLOOKUP(Q263,LISTAS!$F$5:$G$1006,2,0))</f>
        <v/>
      </c>
      <c r="S263" s="36" t="str">
        <f t="shared" si="62"/>
        <v/>
      </c>
      <c r="T263" s="25" t="str">
        <f t="shared" si="63"/>
        <v/>
      </c>
      <c r="U263" s="25" t="str">
        <f t="shared" si="64"/>
        <v/>
      </c>
    </row>
    <row r="264" spans="2:21" ht="16.5" x14ac:dyDescent="0.3">
      <c r="B264" s="26"/>
      <c r="C264" s="22" t="str">
        <f>IF(B264="","",VLOOKUP(B264,LISTAS!$F$5:$G$1006,2,0))</f>
        <v/>
      </c>
      <c r="D264" s="35"/>
      <c r="E264" s="35"/>
      <c r="F264" s="35" t="str">
        <f t="shared" si="65"/>
        <v/>
      </c>
      <c r="G264" s="5"/>
      <c r="H264" s="48" t="str">
        <f t="shared" si="57"/>
        <v/>
      </c>
      <c r="I264" s="63" t="str">
        <f t="shared" si="58"/>
        <v/>
      </c>
      <c r="J264" s="63" t="str">
        <f t="shared" si="58"/>
        <v/>
      </c>
      <c r="K264" s="48" t="str">
        <f t="shared" si="55"/>
        <v/>
      </c>
      <c r="L264" s="69" t="str">
        <f t="shared" si="56"/>
        <v/>
      </c>
      <c r="M264" s="67" t="str">
        <f t="shared" si="59"/>
        <v/>
      </c>
      <c r="N264" s="49">
        <v>46</v>
      </c>
      <c r="O264" s="28"/>
      <c r="P264" s="47" t="str">
        <f t="shared" si="60"/>
        <v/>
      </c>
      <c r="Q264" s="24" t="str">
        <f t="shared" si="61"/>
        <v/>
      </c>
      <c r="R264" s="24" t="str">
        <f>IF($L264="","",VLOOKUP(Q264,LISTAS!$F$5:$G$1006,2,0))</f>
        <v/>
      </c>
      <c r="S264" s="36" t="str">
        <f t="shared" si="62"/>
        <v/>
      </c>
      <c r="T264" s="25" t="str">
        <f t="shared" si="63"/>
        <v/>
      </c>
      <c r="U264" s="25" t="str">
        <f t="shared" si="64"/>
        <v/>
      </c>
    </row>
    <row r="265" spans="2:21" ht="16.5" x14ac:dyDescent="0.3">
      <c r="B265" s="26"/>
      <c r="C265" s="22" t="str">
        <f>IF(B265="","",VLOOKUP(B265,LISTAS!$F$5:$G$1006,2,0))</f>
        <v/>
      </c>
      <c r="D265" s="35"/>
      <c r="E265" s="35"/>
      <c r="F265" s="35" t="str">
        <f t="shared" si="65"/>
        <v/>
      </c>
      <c r="G265" s="5"/>
      <c r="H265" s="48" t="str">
        <f t="shared" si="57"/>
        <v/>
      </c>
      <c r="I265" s="63" t="str">
        <f t="shared" si="58"/>
        <v/>
      </c>
      <c r="J265" s="63" t="str">
        <f t="shared" si="58"/>
        <v/>
      </c>
      <c r="K265" s="48" t="str">
        <f t="shared" si="55"/>
        <v/>
      </c>
      <c r="L265" s="69" t="str">
        <f t="shared" si="56"/>
        <v/>
      </c>
      <c r="M265" s="67" t="str">
        <f t="shared" si="59"/>
        <v/>
      </c>
      <c r="N265" s="49">
        <v>47</v>
      </c>
      <c r="O265" s="28"/>
      <c r="P265" s="47" t="str">
        <f t="shared" si="60"/>
        <v/>
      </c>
      <c r="Q265" s="24" t="str">
        <f t="shared" si="61"/>
        <v/>
      </c>
      <c r="R265" s="24" t="str">
        <f>IF($L265="","",VLOOKUP(Q265,LISTAS!$F$5:$G$1006,2,0))</f>
        <v/>
      </c>
      <c r="S265" s="36" t="str">
        <f t="shared" si="62"/>
        <v/>
      </c>
      <c r="T265" s="25" t="str">
        <f t="shared" si="63"/>
        <v/>
      </c>
      <c r="U265" s="25" t="str">
        <f t="shared" si="64"/>
        <v/>
      </c>
    </row>
    <row r="266" spans="2:21" ht="16.5" x14ac:dyDescent="0.3">
      <c r="B266" s="26"/>
      <c r="C266" s="22" t="str">
        <f>IF(B266="","",VLOOKUP(B266,LISTAS!$F$5:$G$1006,2,0))</f>
        <v/>
      </c>
      <c r="D266" s="35"/>
      <c r="E266" s="35"/>
      <c r="F266" s="35" t="str">
        <f t="shared" si="65"/>
        <v/>
      </c>
      <c r="G266" s="5"/>
      <c r="H266" s="48" t="str">
        <f t="shared" si="57"/>
        <v/>
      </c>
      <c r="I266" s="63" t="str">
        <f t="shared" si="58"/>
        <v/>
      </c>
      <c r="J266" s="63" t="str">
        <f t="shared" si="58"/>
        <v/>
      </c>
      <c r="K266" s="48" t="str">
        <f t="shared" si="55"/>
        <v/>
      </c>
      <c r="L266" s="69" t="str">
        <f t="shared" si="56"/>
        <v/>
      </c>
      <c r="M266" s="67" t="str">
        <f t="shared" si="59"/>
        <v/>
      </c>
      <c r="N266" s="49">
        <v>48</v>
      </c>
      <c r="O266" s="28"/>
      <c r="P266" s="47" t="str">
        <f t="shared" si="60"/>
        <v/>
      </c>
      <c r="Q266" s="24" t="str">
        <f t="shared" si="61"/>
        <v/>
      </c>
      <c r="R266" s="24" t="str">
        <f>IF($L266="","",VLOOKUP(Q266,LISTAS!$F$5:$G$1006,2,0))</f>
        <v/>
      </c>
      <c r="S266" s="36" t="str">
        <f t="shared" si="62"/>
        <v/>
      </c>
      <c r="T266" s="25" t="str">
        <f t="shared" si="63"/>
        <v/>
      </c>
      <c r="U266" s="25" t="str">
        <f t="shared" si="64"/>
        <v/>
      </c>
    </row>
    <row r="267" spans="2:21" ht="16.5" x14ac:dyDescent="0.3">
      <c r="B267" s="26"/>
      <c r="C267" s="22" t="str">
        <f>IF(B267="","",VLOOKUP(B267,LISTAS!$F$5:$G$1006,2,0))</f>
        <v/>
      </c>
      <c r="D267" s="35"/>
      <c r="E267" s="35"/>
      <c r="F267" s="35" t="str">
        <f t="shared" si="65"/>
        <v/>
      </c>
      <c r="G267" s="5"/>
      <c r="H267" s="48" t="str">
        <f t="shared" si="57"/>
        <v/>
      </c>
      <c r="I267" s="63" t="str">
        <f t="shared" si="58"/>
        <v/>
      </c>
      <c r="J267" s="63" t="str">
        <f t="shared" si="58"/>
        <v/>
      </c>
      <c r="K267" s="48" t="str">
        <f t="shared" si="55"/>
        <v/>
      </c>
      <c r="L267" s="69" t="str">
        <f t="shared" si="56"/>
        <v/>
      </c>
      <c r="M267" s="67" t="str">
        <f t="shared" si="59"/>
        <v/>
      </c>
      <c r="N267" s="49">
        <v>49</v>
      </c>
      <c r="O267" s="28"/>
      <c r="P267" s="47" t="str">
        <f t="shared" si="60"/>
        <v/>
      </c>
      <c r="Q267" s="24" t="str">
        <f t="shared" si="61"/>
        <v/>
      </c>
      <c r="R267" s="24" t="str">
        <f>IF($L267="","",VLOOKUP(Q267,LISTAS!$F$5:$G$1006,2,0))</f>
        <v/>
      </c>
      <c r="S267" s="36" t="str">
        <f t="shared" si="62"/>
        <v/>
      </c>
      <c r="T267" s="25" t="str">
        <f t="shared" si="63"/>
        <v/>
      </c>
      <c r="U267" s="25" t="str">
        <f t="shared" si="64"/>
        <v/>
      </c>
    </row>
    <row r="268" spans="2:21" ht="16.5" x14ac:dyDescent="0.3">
      <c r="B268" s="26"/>
      <c r="C268" s="22" t="str">
        <f>IF(B268="","",VLOOKUP(B268,LISTAS!$F$5:$G$1006,2,0))</f>
        <v/>
      </c>
      <c r="D268" s="35"/>
      <c r="E268" s="35"/>
      <c r="F268" s="35" t="str">
        <f t="shared" si="65"/>
        <v/>
      </c>
      <c r="G268" s="5"/>
      <c r="H268" s="48" t="str">
        <f t="shared" si="57"/>
        <v/>
      </c>
      <c r="I268" s="63" t="str">
        <f t="shared" si="58"/>
        <v/>
      </c>
      <c r="J268" s="63" t="str">
        <f t="shared" si="58"/>
        <v/>
      </c>
      <c r="K268" s="48" t="str">
        <f t="shared" si="55"/>
        <v/>
      </c>
      <c r="L268" s="69" t="str">
        <f t="shared" si="56"/>
        <v/>
      </c>
      <c r="M268" s="67" t="str">
        <f t="shared" si="59"/>
        <v/>
      </c>
      <c r="N268" s="49">
        <v>50</v>
      </c>
      <c r="O268" s="28"/>
      <c r="P268" s="47" t="str">
        <f t="shared" si="60"/>
        <v/>
      </c>
      <c r="Q268" s="24" t="str">
        <f t="shared" si="61"/>
        <v/>
      </c>
      <c r="R268" s="24" t="str">
        <f>IF($L268="","",VLOOKUP(Q268,LISTAS!$F$5:$G$1006,2,0))</f>
        <v/>
      </c>
      <c r="S268" s="36" t="str">
        <f t="shared" si="62"/>
        <v/>
      </c>
      <c r="T268" s="25" t="str">
        <f t="shared" si="63"/>
        <v/>
      </c>
      <c r="U268" s="25" t="str">
        <f t="shared" si="64"/>
        <v/>
      </c>
    </row>
    <row r="269" spans="2:21" ht="16.5" x14ac:dyDescent="0.3">
      <c r="B269" s="26"/>
      <c r="C269" s="22" t="str">
        <f>IF(B269="","",VLOOKUP(B269,LISTAS!$F$5:$G$1006,2,0))</f>
        <v/>
      </c>
      <c r="D269" s="35"/>
      <c r="E269" s="35"/>
      <c r="F269" s="35" t="str">
        <f t="shared" si="65"/>
        <v/>
      </c>
      <c r="G269" s="5"/>
      <c r="H269" s="48" t="str">
        <f t="shared" si="57"/>
        <v/>
      </c>
      <c r="I269" s="63" t="str">
        <f t="shared" si="58"/>
        <v/>
      </c>
      <c r="J269" s="63" t="str">
        <f t="shared" si="58"/>
        <v/>
      </c>
      <c r="K269" s="48" t="str">
        <f t="shared" si="55"/>
        <v/>
      </c>
      <c r="L269" s="69" t="str">
        <f t="shared" si="56"/>
        <v/>
      </c>
      <c r="M269" s="67" t="str">
        <f t="shared" si="59"/>
        <v/>
      </c>
      <c r="N269" s="49">
        <v>51</v>
      </c>
      <c r="O269" s="28"/>
      <c r="P269" s="47" t="str">
        <f t="shared" si="60"/>
        <v/>
      </c>
      <c r="Q269" s="24" t="str">
        <f t="shared" si="61"/>
        <v/>
      </c>
      <c r="R269" s="24" t="str">
        <f>IF($L269="","",VLOOKUP(Q269,LISTAS!$F$5:$G$1006,2,0))</f>
        <v/>
      </c>
      <c r="S269" s="36" t="str">
        <f t="shared" si="62"/>
        <v/>
      </c>
      <c r="T269" s="25" t="str">
        <f t="shared" si="63"/>
        <v/>
      </c>
      <c r="U269" s="25" t="str">
        <f t="shared" si="64"/>
        <v/>
      </c>
    </row>
    <row r="270" spans="2:21" ht="16.5" x14ac:dyDescent="0.3">
      <c r="B270" s="26"/>
      <c r="C270" s="22" t="str">
        <f>IF(B270="","",VLOOKUP(B270,LISTAS!$F$5:$G$1006,2,0))</f>
        <v/>
      </c>
      <c r="D270" s="35"/>
      <c r="E270" s="35"/>
      <c r="F270" s="35" t="str">
        <f t="shared" si="65"/>
        <v/>
      </c>
      <c r="G270" s="5"/>
      <c r="H270" s="48" t="str">
        <f t="shared" si="57"/>
        <v/>
      </c>
      <c r="I270" s="63" t="str">
        <f t="shared" si="58"/>
        <v/>
      </c>
      <c r="J270" s="63" t="str">
        <f t="shared" si="58"/>
        <v/>
      </c>
      <c r="K270" s="48" t="str">
        <f t="shared" si="55"/>
        <v/>
      </c>
      <c r="L270" s="69" t="str">
        <f t="shared" si="56"/>
        <v/>
      </c>
      <c r="M270" s="67" t="str">
        <f t="shared" si="59"/>
        <v/>
      </c>
      <c r="N270" s="49">
        <v>52</v>
      </c>
      <c r="O270" s="28"/>
      <c r="P270" s="47" t="str">
        <f t="shared" si="60"/>
        <v/>
      </c>
      <c r="Q270" s="24" t="str">
        <f t="shared" si="61"/>
        <v/>
      </c>
      <c r="R270" s="24" t="str">
        <f>IF($L270="","",VLOOKUP(Q270,LISTAS!$F$5:$G$1006,2,0))</f>
        <v/>
      </c>
      <c r="S270" s="36" t="str">
        <f t="shared" si="62"/>
        <v/>
      </c>
      <c r="T270" s="25" t="str">
        <f t="shared" si="63"/>
        <v/>
      </c>
      <c r="U270" s="25" t="str">
        <f t="shared" si="64"/>
        <v/>
      </c>
    </row>
    <row r="271" spans="2:21" ht="16.5" x14ac:dyDescent="0.3">
      <c r="B271" s="26"/>
      <c r="C271" s="22" t="str">
        <f>IF(B271="","",VLOOKUP(B271,LISTAS!$F$5:$G$1006,2,0))</f>
        <v/>
      </c>
      <c r="D271" s="35"/>
      <c r="E271" s="35"/>
      <c r="F271" s="35" t="str">
        <f t="shared" si="65"/>
        <v/>
      </c>
      <c r="G271" s="5"/>
      <c r="H271" s="48" t="str">
        <f t="shared" si="57"/>
        <v/>
      </c>
      <c r="I271" s="63" t="str">
        <f t="shared" si="58"/>
        <v/>
      </c>
      <c r="J271" s="63" t="str">
        <f t="shared" si="58"/>
        <v/>
      </c>
      <c r="K271" s="48" t="str">
        <f t="shared" si="55"/>
        <v/>
      </c>
      <c r="L271" s="69" t="str">
        <f t="shared" si="56"/>
        <v/>
      </c>
      <c r="M271" s="67" t="str">
        <f t="shared" si="59"/>
        <v/>
      </c>
      <c r="N271" s="49">
        <v>53</v>
      </c>
      <c r="O271" s="28"/>
      <c r="P271" s="47" t="str">
        <f t="shared" si="60"/>
        <v/>
      </c>
      <c r="Q271" s="24" t="str">
        <f t="shared" si="61"/>
        <v/>
      </c>
      <c r="R271" s="24" t="str">
        <f>IF($L271="","",VLOOKUP(Q271,LISTAS!$F$5:$G$1006,2,0))</f>
        <v/>
      </c>
      <c r="S271" s="36" t="str">
        <f t="shared" si="62"/>
        <v/>
      </c>
      <c r="T271" s="25" t="str">
        <f t="shared" si="63"/>
        <v/>
      </c>
      <c r="U271" s="25" t="str">
        <f t="shared" si="64"/>
        <v/>
      </c>
    </row>
    <row r="272" spans="2:21" ht="16.5" x14ac:dyDescent="0.3">
      <c r="B272" s="26"/>
      <c r="C272" s="22" t="str">
        <f>IF(B272="","",VLOOKUP(B272,LISTAS!$F$5:$G$1006,2,0))</f>
        <v/>
      </c>
      <c r="D272" s="35"/>
      <c r="E272" s="35"/>
      <c r="F272" s="35" t="str">
        <f t="shared" si="65"/>
        <v/>
      </c>
      <c r="G272" s="5"/>
      <c r="H272" s="48" t="str">
        <f t="shared" si="57"/>
        <v/>
      </c>
      <c r="I272" s="63" t="str">
        <f t="shared" si="58"/>
        <v/>
      </c>
      <c r="J272" s="63" t="str">
        <f t="shared" si="58"/>
        <v/>
      </c>
      <c r="K272" s="48" t="str">
        <f t="shared" si="55"/>
        <v/>
      </c>
      <c r="L272" s="69" t="str">
        <f t="shared" si="56"/>
        <v/>
      </c>
      <c r="M272" s="67" t="str">
        <f t="shared" si="59"/>
        <v/>
      </c>
      <c r="N272" s="49">
        <v>54</v>
      </c>
      <c r="O272" s="28"/>
      <c r="P272" s="47" t="str">
        <f t="shared" si="60"/>
        <v/>
      </c>
      <c r="Q272" s="24" t="str">
        <f t="shared" si="61"/>
        <v/>
      </c>
      <c r="R272" s="24" t="str">
        <f>IF($L272="","",VLOOKUP(Q272,LISTAS!$F$5:$G$1006,2,0))</f>
        <v/>
      </c>
      <c r="S272" s="36" t="str">
        <f t="shared" si="62"/>
        <v/>
      </c>
      <c r="T272" s="25" t="str">
        <f t="shared" si="63"/>
        <v/>
      </c>
      <c r="U272" s="25" t="str">
        <f t="shared" si="64"/>
        <v/>
      </c>
    </row>
    <row r="273" spans="2:21" ht="16.5" x14ac:dyDescent="0.3">
      <c r="B273" s="26"/>
      <c r="C273" s="22" t="str">
        <f>IF(B273="","",VLOOKUP(B273,LISTAS!$F$5:$G$1006,2,0))</f>
        <v/>
      </c>
      <c r="D273" s="35"/>
      <c r="E273" s="35"/>
      <c r="F273" s="35" t="str">
        <f t="shared" si="65"/>
        <v/>
      </c>
      <c r="G273" s="5"/>
      <c r="H273" s="48" t="str">
        <f t="shared" si="57"/>
        <v/>
      </c>
      <c r="I273" s="63" t="str">
        <f t="shared" si="58"/>
        <v/>
      </c>
      <c r="J273" s="63" t="str">
        <f t="shared" si="58"/>
        <v/>
      </c>
      <c r="K273" s="48" t="str">
        <f t="shared" si="55"/>
        <v/>
      </c>
      <c r="L273" s="69" t="str">
        <f t="shared" si="56"/>
        <v/>
      </c>
      <c r="M273" s="67" t="str">
        <f t="shared" si="59"/>
        <v/>
      </c>
      <c r="N273" s="49">
        <v>55</v>
      </c>
      <c r="O273" s="28"/>
      <c r="P273" s="47" t="str">
        <f t="shared" si="60"/>
        <v/>
      </c>
      <c r="Q273" s="24" t="str">
        <f t="shared" si="61"/>
        <v/>
      </c>
      <c r="R273" s="24" t="str">
        <f>IF($L273="","",VLOOKUP(Q273,LISTAS!$F$5:$G$1006,2,0))</f>
        <v/>
      </c>
      <c r="S273" s="36" t="str">
        <f t="shared" si="62"/>
        <v/>
      </c>
      <c r="T273" s="25" t="str">
        <f t="shared" si="63"/>
        <v/>
      </c>
      <c r="U273" s="25" t="str">
        <f t="shared" si="64"/>
        <v/>
      </c>
    </row>
    <row r="274" spans="2:21" ht="16.5" x14ac:dyDescent="0.3">
      <c r="B274" s="26"/>
      <c r="C274" s="22" t="str">
        <f>IF(B274="","",VLOOKUP(B274,LISTAS!$F$5:$G$1006,2,0))</f>
        <v/>
      </c>
      <c r="D274" s="35"/>
      <c r="E274" s="35"/>
      <c r="F274" s="35" t="str">
        <f t="shared" si="65"/>
        <v/>
      </c>
      <c r="G274" s="5"/>
      <c r="H274" s="48" t="str">
        <f t="shared" si="57"/>
        <v/>
      </c>
      <c r="I274" s="63" t="str">
        <f t="shared" si="58"/>
        <v/>
      </c>
      <c r="J274" s="63" t="str">
        <f t="shared" si="58"/>
        <v/>
      </c>
      <c r="K274" s="48" t="str">
        <f t="shared" si="55"/>
        <v/>
      </c>
      <c r="L274" s="69" t="str">
        <f t="shared" si="56"/>
        <v/>
      </c>
      <c r="M274" s="67" t="str">
        <f t="shared" si="59"/>
        <v/>
      </c>
      <c r="N274" s="49">
        <v>56</v>
      </c>
      <c r="O274" s="28"/>
      <c r="P274" s="47" t="str">
        <f t="shared" si="60"/>
        <v/>
      </c>
      <c r="Q274" s="24" t="str">
        <f t="shared" si="61"/>
        <v/>
      </c>
      <c r="R274" s="24" t="str">
        <f>IF($L274="","",VLOOKUP(Q274,LISTAS!$F$5:$G$1006,2,0))</f>
        <v/>
      </c>
      <c r="S274" s="36" t="str">
        <f t="shared" si="62"/>
        <v/>
      </c>
      <c r="T274" s="25" t="str">
        <f t="shared" si="63"/>
        <v/>
      </c>
      <c r="U274" s="25" t="str">
        <f t="shared" si="64"/>
        <v/>
      </c>
    </row>
    <row r="275" spans="2:21" ht="16.5" x14ac:dyDescent="0.3">
      <c r="B275" s="26"/>
      <c r="C275" s="22" t="str">
        <f>IF(B275="","",VLOOKUP(B275,LISTAS!$F$5:$G$1006,2,0))</f>
        <v/>
      </c>
      <c r="D275" s="35"/>
      <c r="E275" s="35"/>
      <c r="F275" s="35" t="str">
        <f t="shared" si="65"/>
        <v/>
      </c>
      <c r="G275" s="5"/>
      <c r="H275" s="48" t="str">
        <f t="shared" si="57"/>
        <v/>
      </c>
      <c r="I275" s="63" t="str">
        <f t="shared" si="58"/>
        <v/>
      </c>
      <c r="J275" s="63" t="str">
        <f t="shared" si="58"/>
        <v/>
      </c>
      <c r="K275" s="48" t="str">
        <f t="shared" si="55"/>
        <v/>
      </c>
      <c r="L275" s="69" t="str">
        <f t="shared" si="56"/>
        <v/>
      </c>
      <c r="M275" s="67" t="str">
        <f t="shared" si="59"/>
        <v/>
      </c>
      <c r="N275" s="49">
        <v>57</v>
      </c>
      <c r="O275" s="28"/>
      <c r="P275" s="47" t="str">
        <f t="shared" si="60"/>
        <v/>
      </c>
      <c r="Q275" s="24" t="str">
        <f t="shared" si="61"/>
        <v/>
      </c>
      <c r="R275" s="24" t="str">
        <f>IF($L275="","",VLOOKUP(Q275,LISTAS!$F$5:$G$1006,2,0))</f>
        <v/>
      </c>
      <c r="S275" s="36" t="str">
        <f t="shared" si="62"/>
        <v/>
      </c>
      <c r="T275" s="25" t="str">
        <f t="shared" si="63"/>
        <v/>
      </c>
      <c r="U275" s="25" t="str">
        <f t="shared" si="64"/>
        <v/>
      </c>
    </row>
    <row r="276" spans="2:21" ht="16.5" x14ac:dyDescent="0.3">
      <c r="B276" s="26"/>
      <c r="C276" s="22" t="str">
        <f>IF(B276="","",VLOOKUP(B276,LISTAS!$F$5:$G$1006,2,0))</f>
        <v/>
      </c>
      <c r="D276" s="35"/>
      <c r="E276" s="35"/>
      <c r="F276" s="35" t="str">
        <f t="shared" si="65"/>
        <v/>
      </c>
      <c r="G276" s="5"/>
      <c r="H276" s="48" t="str">
        <f t="shared" si="57"/>
        <v/>
      </c>
      <c r="I276" s="63" t="str">
        <f t="shared" si="58"/>
        <v/>
      </c>
      <c r="J276" s="63" t="str">
        <f t="shared" si="58"/>
        <v/>
      </c>
      <c r="K276" s="48" t="str">
        <f t="shared" si="55"/>
        <v/>
      </c>
      <c r="L276" s="69" t="str">
        <f t="shared" si="56"/>
        <v/>
      </c>
      <c r="M276" s="67" t="str">
        <f t="shared" si="59"/>
        <v/>
      </c>
      <c r="N276" s="49">
        <v>58</v>
      </c>
      <c r="O276" s="28"/>
      <c r="P276" s="47" t="str">
        <f t="shared" si="60"/>
        <v/>
      </c>
      <c r="Q276" s="24" t="str">
        <f t="shared" si="61"/>
        <v/>
      </c>
      <c r="R276" s="24" t="str">
        <f>IF($L276="","",VLOOKUP(Q276,LISTAS!$F$5:$G$1006,2,0))</f>
        <v/>
      </c>
      <c r="S276" s="36" t="str">
        <f t="shared" si="62"/>
        <v/>
      </c>
      <c r="T276" s="25" t="str">
        <f t="shared" si="63"/>
        <v/>
      </c>
      <c r="U276" s="25" t="str">
        <f t="shared" si="64"/>
        <v/>
      </c>
    </row>
    <row r="277" spans="2:21" ht="16.5" x14ac:dyDescent="0.3">
      <c r="B277" s="26"/>
      <c r="C277" s="22" t="str">
        <f>IF(B277="","",VLOOKUP(B277,LISTAS!$F$5:$G$1006,2,0))</f>
        <v/>
      </c>
      <c r="D277" s="35"/>
      <c r="E277" s="35"/>
      <c r="F277" s="35" t="str">
        <f t="shared" si="65"/>
        <v/>
      </c>
      <c r="G277" s="5"/>
      <c r="H277" s="48" t="str">
        <f t="shared" si="57"/>
        <v/>
      </c>
      <c r="I277" s="63" t="str">
        <f t="shared" si="58"/>
        <v/>
      </c>
      <c r="J277" s="63" t="str">
        <f t="shared" si="58"/>
        <v/>
      </c>
      <c r="K277" s="48" t="str">
        <f t="shared" si="55"/>
        <v/>
      </c>
      <c r="L277" s="69" t="str">
        <f t="shared" si="56"/>
        <v/>
      </c>
      <c r="M277" s="67" t="str">
        <f t="shared" si="59"/>
        <v/>
      </c>
      <c r="N277" s="49">
        <v>59</v>
      </c>
      <c r="O277" s="28"/>
      <c r="P277" s="47" t="str">
        <f t="shared" si="60"/>
        <v/>
      </c>
      <c r="Q277" s="24" t="str">
        <f t="shared" si="61"/>
        <v/>
      </c>
      <c r="R277" s="24" t="str">
        <f>IF($L277="","",VLOOKUP(Q277,LISTAS!$F$5:$G$1006,2,0))</f>
        <v/>
      </c>
      <c r="S277" s="36" t="str">
        <f t="shared" si="62"/>
        <v/>
      </c>
      <c r="T277" s="25" t="str">
        <f t="shared" si="63"/>
        <v/>
      </c>
      <c r="U277" s="25" t="str">
        <f t="shared" si="64"/>
        <v/>
      </c>
    </row>
    <row r="278" spans="2:21" ht="16.5" x14ac:dyDescent="0.3">
      <c r="B278" s="26"/>
      <c r="C278" s="22" t="str">
        <f>IF(B278="","",VLOOKUP(B278,LISTAS!$F$5:$G$1006,2,0))</f>
        <v/>
      </c>
      <c r="D278" s="35"/>
      <c r="E278" s="35"/>
      <c r="F278" s="35" t="str">
        <f t="shared" si="65"/>
        <v/>
      </c>
      <c r="G278" s="5"/>
      <c r="H278" s="48" t="str">
        <f t="shared" si="57"/>
        <v/>
      </c>
      <c r="I278" s="63" t="str">
        <f t="shared" si="58"/>
        <v/>
      </c>
      <c r="J278" s="63" t="str">
        <f t="shared" si="58"/>
        <v/>
      </c>
      <c r="K278" s="48" t="str">
        <f t="shared" si="55"/>
        <v/>
      </c>
      <c r="L278" s="69" t="str">
        <f t="shared" si="56"/>
        <v/>
      </c>
      <c r="M278" s="67" t="str">
        <f t="shared" si="59"/>
        <v/>
      </c>
      <c r="N278" s="49">
        <v>60</v>
      </c>
      <c r="O278" s="28"/>
      <c r="P278" s="47" t="str">
        <f t="shared" si="60"/>
        <v/>
      </c>
      <c r="Q278" s="24" t="str">
        <f t="shared" si="61"/>
        <v/>
      </c>
      <c r="R278" s="24" t="str">
        <f>IF($L278="","",VLOOKUP(Q278,LISTAS!$F$5:$G$1006,2,0))</f>
        <v/>
      </c>
      <c r="S278" s="36" t="str">
        <f t="shared" si="62"/>
        <v/>
      </c>
      <c r="T278" s="25" t="str">
        <f t="shared" si="63"/>
        <v/>
      </c>
      <c r="U278" s="25" t="str">
        <f t="shared" si="64"/>
        <v/>
      </c>
    </row>
    <row r="279" spans="2:21" ht="16.5" x14ac:dyDescent="0.3">
      <c r="B279" s="26"/>
      <c r="C279" s="22" t="str">
        <f>IF(B279="","",VLOOKUP(B279,LISTAS!$F$5:$G$1006,2,0))</f>
        <v/>
      </c>
      <c r="D279" s="35"/>
      <c r="E279" s="35"/>
      <c r="F279" s="35" t="str">
        <f t="shared" si="65"/>
        <v/>
      </c>
      <c r="G279" s="5"/>
      <c r="H279" s="48" t="str">
        <f t="shared" si="57"/>
        <v/>
      </c>
      <c r="I279" s="63" t="str">
        <f t="shared" si="58"/>
        <v/>
      </c>
      <c r="J279" s="63" t="str">
        <f t="shared" si="58"/>
        <v/>
      </c>
      <c r="K279" s="48" t="str">
        <f t="shared" si="55"/>
        <v/>
      </c>
      <c r="L279" s="69" t="str">
        <f t="shared" si="56"/>
        <v/>
      </c>
      <c r="M279" s="67" t="str">
        <f t="shared" si="59"/>
        <v/>
      </c>
      <c r="N279" s="49">
        <v>61</v>
      </c>
      <c r="O279" s="28"/>
      <c r="P279" s="47" t="str">
        <f t="shared" si="60"/>
        <v/>
      </c>
      <c r="Q279" s="24" t="str">
        <f t="shared" si="61"/>
        <v/>
      </c>
      <c r="R279" s="24" t="str">
        <f>IF($L279="","",VLOOKUP(Q279,LISTAS!$F$5:$G$1006,2,0))</f>
        <v/>
      </c>
      <c r="S279" s="36" t="str">
        <f t="shared" si="62"/>
        <v/>
      </c>
      <c r="T279" s="25" t="str">
        <f t="shared" si="63"/>
        <v/>
      </c>
      <c r="U279" s="25" t="str">
        <f t="shared" si="64"/>
        <v/>
      </c>
    </row>
    <row r="280" spans="2:21" ht="16.5" x14ac:dyDescent="0.3">
      <c r="B280" s="26"/>
      <c r="C280" s="22" t="str">
        <f>IF(B280="","",VLOOKUP(B280,LISTAS!$F$5:$G$1006,2,0))</f>
        <v/>
      </c>
      <c r="D280" s="35"/>
      <c r="E280" s="35"/>
      <c r="F280" s="35" t="str">
        <f t="shared" si="65"/>
        <v/>
      </c>
      <c r="G280" s="5"/>
      <c r="H280" s="48" t="str">
        <f t="shared" si="57"/>
        <v/>
      </c>
      <c r="I280" s="63" t="str">
        <f t="shared" si="58"/>
        <v/>
      </c>
      <c r="J280" s="63" t="str">
        <f t="shared" si="58"/>
        <v/>
      </c>
      <c r="K280" s="48" t="str">
        <f t="shared" si="55"/>
        <v/>
      </c>
      <c r="L280" s="69" t="str">
        <f t="shared" si="56"/>
        <v/>
      </c>
      <c r="M280" s="67" t="str">
        <f t="shared" si="59"/>
        <v/>
      </c>
      <c r="N280" s="49">
        <v>62</v>
      </c>
      <c r="O280" s="28"/>
      <c r="P280" s="47" t="str">
        <f t="shared" si="60"/>
        <v/>
      </c>
      <c r="Q280" s="24" t="str">
        <f t="shared" si="61"/>
        <v/>
      </c>
      <c r="R280" s="24" t="str">
        <f>IF($L280="","",VLOOKUP(Q280,LISTAS!$F$5:$G$1006,2,0))</f>
        <v/>
      </c>
      <c r="S280" s="36" t="str">
        <f t="shared" si="62"/>
        <v/>
      </c>
      <c r="T280" s="25" t="str">
        <f t="shared" si="63"/>
        <v/>
      </c>
      <c r="U280" s="25" t="str">
        <f t="shared" si="64"/>
        <v/>
      </c>
    </row>
    <row r="281" spans="2:21" ht="16.5" x14ac:dyDescent="0.3">
      <c r="B281" s="26"/>
      <c r="C281" s="22" t="str">
        <f>IF(B281="","",VLOOKUP(B281,LISTAS!$F$5:$G$1006,2,0))</f>
        <v/>
      </c>
      <c r="D281" s="35"/>
      <c r="E281" s="35"/>
      <c r="F281" s="35" t="str">
        <f t="shared" si="65"/>
        <v/>
      </c>
      <c r="G281" s="5"/>
      <c r="H281" s="48" t="str">
        <f t="shared" si="57"/>
        <v/>
      </c>
      <c r="I281" s="63" t="str">
        <f t="shared" si="58"/>
        <v/>
      </c>
      <c r="J281" s="63" t="str">
        <f t="shared" si="58"/>
        <v/>
      </c>
      <c r="K281" s="48" t="str">
        <f t="shared" si="55"/>
        <v/>
      </c>
      <c r="L281" s="69" t="str">
        <f t="shared" si="56"/>
        <v/>
      </c>
      <c r="M281" s="67" t="str">
        <f t="shared" si="59"/>
        <v/>
      </c>
      <c r="N281" s="49">
        <v>63</v>
      </c>
      <c r="O281" s="28"/>
      <c r="P281" s="47" t="str">
        <f t="shared" si="60"/>
        <v/>
      </c>
      <c r="Q281" s="24" t="str">
        <f t="shared" si="61"/>
        <v/>
      </c>
      <c r="R281" s="24" t="str">
        <f>IF($L281="","",VLOOKUP(Q281,LISTAS!$F$5:$G$1006,2,0))</f>
        <v/>
      </c>
      <c r="S281" s="36" t="str">
        <f t="shared" si="62"/>
        <v/>
      </c>
      <c r="T281" s="25" t="str">
        <f t="shared" si="63"/>
        <v/>
      </c>
      <c r="U281" s="25" t="str">
        <f t="shared" si="64"/>
        <v/>
      </c>
    </row>
    <row r="282" spans="2:21" ht="16.5" x14ac:dyDescent="0.3">
      <c r="B282" s="26"/>
      <c r="C282" s="22" t="str">
        <f>IF(B282="","",VLOOKUP(B282,LISTAS!$F$5:$G$1006,2,0))</f>
        <v/>
      </c>
      <c r="D282" s="35"/>
      <c r="E282" s="35"/>
      <c r="F282" s="35" t="str">
        <f t="shared" si="65"/>
        <v/>
      </c>
      <c r="G282" s="5"/>
      <c r="H282" s="48" t="str">
        <f t="shared" si="57"/>
        <v/>
      </c>
      <c r="I282" s="63" t="str">
        <f t="shared" si="58"/>
        <v/>
      </c>
      <c r="J282" s="63" t="str">
        <f t="shared" si="58"/>
        <v/>
      </c>
      <c r="K282" s="48" t="str">
        <f t="shared" si="55"/>
        <v/>
      </c>
      <c r="L282" s="69" t="str">
        <f t="shared" si="56"/>
        <v/>
      </c>
      <c r="M282" s="67" t="str">
        <f t="shared" si="59"/>
        <v/>
      </c>
      <c r="N282" s="49">
        <v>64</v>
      </c>
      <c r="O282" s="28"/>
      <c r="P282" s="47" t="str">
        <f t="shared" si="60"/>
        <v/>
      </c>
      <c r="Q282" s="24" t="str">
        <f t="shared" si="61"/>
        <v/>
      </c>
      <c r="R282" s="24" t="str">
        <f>IF($L282="","",VLOOKUP(Q282,LISTAS!$F$5:$G$1006,2,0))</f>
        <v/>
      </c>
      <c r="S282" s="36" t="str">
        <f t="shared" si="62"/>
        <v/>
      </c>
      <c r="T282" s="25" t="str">
        <f t="shared" si="63"/>
        <v/>
      </c>
      <c r="U282" s="25" t="str">
        <f t="shared" si="64"/>
        <v/>
      </c>
    </row>
    <row r="283" spans="2:21" ht="16.5" x14ac:dyDescent="0.3">
      <c r="B283" s="26"/>
      <c r="C283" s="22" t="str">
        <f>IF(B283="","",VLOOKUP(B283,LISTAS!$F$5:$G$1006,2,0))</f>
        <v/>
      </c>
      <c r="D283" s="35"/>
      <c r="E283" s="35"/>
      <c r="F283" s="35" t="str">
        <f t="shared" ref="F283:F318" si="66">IF(D283="",IF(E283="","",SUM(D283:E283)),SUM(D283:E283))</f>
        <v/>
      </c>
      <c r="G283" s="5"/>
      <c r="H283" s="48" t="str">
        <f t="shared" si="57"/>
        <v/>
      </c>
      <c r="I283" s="63" t="str">
        <f t="shared" si="58"/>
        <v/>
      </c>
      <c r="J283" s="63" t="str">
        <f t="shared" si="58"/>
        <v/>
      </c>
      <c r="K283" s="48" t="str">
        <f t="shared" ref="K283:K318" si="67">IF($L283="","",F283)</f>
        <v/>
      </c>
      <c r="L283" s="69" t="str">
        <f t="shared" ref="L283:L318" si="68">H283</f>
        <v/>
      </c>
      <c r="M283" s="67" t="str">
        <f t="shared" si="59"/>
        <v/>
      </c>
      <c r="N283" s="49">
        <v>65</v>
      </c>
      <c r="O283" s="28"/>
      <c r="P283" s="47" t="str">
        <f t="shared" si="60"/>
        <v/>
      </c>
      <c r="Q283" s="24" t="str">
        <f t="shared" si="61"/>
        <v/>
      </c>
      <c r="R283" s="24" t="str">
        <f>IF($L283="","",VLOOKUP(Q283,LISTAS!$F$5:$G$1006,2,0))</f>
        <v/>
      </c>
      <c r="S283" s="36" t="str">
        <f t="shared" si="62"/>
        <v/>
      </c>
      <c r="T283" s="25" t="str">
        <f t="shared" si="63"/>
        <v/>
      </c>
      <c r="U283" s="25" t="str">
        <f t="shared" si="64"/>
        <v/>
      </c>
    </row>
    <row r="284" spans="2:21" ht="16.5" x14ac:dyDescent="0.3">
      <c r="B284" s="26"/>
      <c r="C284" s="22" t="str">
        <f>IF(B284="","",VLOOKUP(B284,LISTAS!$F$5:$G$1006,2,0))</f>
        <v/>
      </c>
      <c r="D284" s="35"/>
      <c r="E284" s="35"/>
      <c r="F284" s="35" t="str">
        <f t="shared" si="66"/>
        <v/>
      </c>
      <c r="G284" s="5"/>
      <c r="H284" s="48" t="str">
        <f t="shared" ref="H284:H318" si="69">IF(F284="","",F284+(ROW(F284)/1000))</f>
        <v/>
      </c>
      <c r="I284" s="63" t="str">
        <f t="shared" ref="I284:J318" si="70">IF($L284="","",IF(B284="","",B284))</f>
        <v/>
      </c>
      <c r="J284" s="63" t="str">
        <f t="shared" si="70"/>
        <v/>
      </c>
      <c r="K284" s="48" t="str">
        <f t="shared" si="67"/>
        <v/>
      </c>
      <c r="L284" s="69" t="str">
        <f t="shared" si="68"/>
        <v/>
      </c>
      <c r="M284" s="67" t="str">
        <f t="shared" ref="M284:M318" si="71">IF(L284="","",LARGE($L$219:$L$318,N284))</f>
        <v/>
      </c>
      <c r="N284" s="49">
        <v>66</v>
      </c>
      <c r="O284" s="28"/>
      <c r="P284" s="47" t="str">
        <f t="shared" ref="P284:P318" si="72">IF(S284&lt;&gt;"",_xlfn.RANK.EQ(S284,$S$219:$S$318,0),"")</f>
        <v/>
      </c>
      <c r="Q284" s="24" t="str">
        <f t="shared" ref="Q284:Q318" si="73">IF($L284="","",VLOOKUP(M284,$H$219:$K$318,2,0))</f>
        <v/>
      </c>
      <c r="R284" s="24" t="str">
        <f>IF($L284="","",VLOOKUP(Q284,LISTAS!$F$5:$G$1006,2,0))</f>
        <v/>
      </c>
      <c r="S284" s="36" t="str">
        <f t="shared" ref="S284:S318" si="74">IF($L284="","",VLOOKUP(M284,$H$219:$K$318,4,0))</f>
        <v/>
      </c>
      <c r="T284" s="25" t="str">
        <f t="shared" ref="T284:T318" si="75">IF($P284="","",IF(S284=$U$5,"",IF($P284=1,400,IF($P284=2,340,IF($P284=3,300,IF($P284=4,280,IF($P284=5,270,IF($P284=6,260,IF($P284=7,250,IF($P284=8,240,IF($P284=9,200,IF($P284=10,200,IF($P284=11,200,IF($P284=12,200,IF($P284=13,200,IF($P284=14,200,IF($P284=15,200,IF($P284=16,200,IF($P284&gt;16,"","")))))))))))))))))))</f>
        <v/>
      </c>
      <c r="U284" s="25" t="str">
        <f t="shared" ref="U284:U318" si="76">IF(P284="","",IF($S$5="NÃO","",IF(S284=$U$5,"",IF(P284=1,400,IF(P284=2,340,IF(P284=3,300,IF(P284=4,280,IF(P284=5,270,IF(P284=6,260,IF(P284=7,250,IF(P284=8,240,IF(P284=9,200,IF(P284=10,200,IF(P284=11,200,IF(P284=12,200,IF(P284=13,200,IF(P284=14,200,IF(P284=15,200,IF(P284=16,200,IF(P284&gt;16,"",""))))))))))))))))))))</f>
        <v/>
      </c>
    </row>
    <row r="285" spans="2:21" ht="16.5" x14ac:dyDescent="0.3">
      <c r="B285" s="26"/>
      <c r="C285" s="22" t="str">
        <f>IF(B285="","",VLOOKUP(B285,LISTAS!$F$5:$G$1006,2,0))</f>
        <v/>
      </c>
      <c r="D285" s="35"/>
      <c r="E285" s="35"/>
      <c r="F285" s="35" t="str">
        <f t="shared" si="66"/>
        <v/>
      </c>
      <c r="G285" s="5"/>
      <c r="H285" s="48" t="str">
        <f t="shared" si="69"/>
        <v/>
      </c>
      <c r="I285" s="63" t="str">
        <f t="shared" si="70"/>
        <v/>
      </c>
      <c r="J285" s="63" t="str">
        <f t="shared" si="70"/>
        <v/>
      </c>
      <c r="K285" s="48" t="str">
        <f t="shared" si="67"/>
        <v/>
      </c>
      <c r="L285" s="69" t="str">
        <f t="shared" si="68"/>
        <v/>
      </c>
      <c r="M285" s="67" t="str">
        <f t="shared" si="71"/>
        <v/>
      </c>
      <c r="N285" s="49">
        <v>67</v>
      </c>
      <c r="O285" s="28"/>
      <c r="P285" s="47" t="str">
        <f t="shared" si="72"/>
        <v/>
      </c>
      <c r="Q285" s="24" t="str">
        <f t="shared" si="73"/>
        <v/>
      </c>
      <c r="R285" s="24" t="str">
        <f>IF($L285="","",VLOOKUP(Q285,LISTAS!$F$5:$G$1006,2,0))</f>
        <v/>
      </c>
      <c r="S285" s="36" t="str">
        <f t="shared" si="74"/>
        <v/>
      </c>
      <c r="T285" s="25" t="str">
        <f t="shared" si="75"/>
        <v/>
      </c>
      <c r="U285" s="25" t="str">
        <f t="shared" si="76"/>
        <v/>
      </c>
    </row>
    <row r="286" spans="2:21" ht="16.5" x14ac:dyDescent="0.3">
      <c r="B286" s="26"/>
      <c r="C286" s="22" t="str">
        <f>IF(B286="","",VLOOKUP(B286,LISTAS!$F$5:$G$1006,2,0))</f>
        <v/>
      </c>
      <c r="D286" s="35"/>
      <c r="E286" s="35"/>
      <c r="F286" s="35" t="str">
        <f t="shared" si="66"/>
        <v/>
      </c>
      <c r="G286" s="5"/>
      <c r="H286" s="48" t="str">
        <f t="shared" si="69"/>
        <v/>
      </c>
      <c r="I286" s="63" t="str">
        <f t="shared" si="70"/>
        <v/>
      </c>
      <c r="J286" s="63" t="str">
        <f t="shared" si="70"/>
        <v/>
      </c>
      <c r="K286" s="48" t="str">
        <f t="shared" si="67"/>
        <v/>
      </c>
      <c r="L286" s="69" t="str">
        <f t="shared" si="68"/>
        <v/>
      </c>
      <c r="M286" s="67" t="str">
        <f t="shared" si="71"/>
        <v/>
      </c>
      <c r="N286" s="49">
        <v>68</v>
      </c>
      <c r="O286" s="28"/>
      <c r="P286" s="47" t="str">
        <f t="shared" si="72"/>
        <v/>
      </c>
      <c r="Q286" s="24" t="str">
        <f t="shared" si="73"/>
        <v/>
      </c>
      <c r="R286" s="24" t="str">
        <f>IF($L286="","",VLOOKUP(Q286,LISTAS!$F$5:$G$1006,2,0))</f>
        <v/>
      </c>
      <c r="S286" s="36" t="str">
        <f t="shared" si="74"/>
        <v/>
      </c>
      <c r="T286" s="25" t="str">
        <f t="shared" si="75"/>
        <v/>
      </c>
      <c r="U286" s="25" t="str">
        <f t="shared" si="76"/>
        <v/>
      </c>
    </row>
    <row r="287" spans="2:21" ht="16.5" x14ac:dyDescent="0.3">
      <c r="B287" s="26"/>
      <c r="C287" s="22" t="str">
        <f>IF(B287="","",VLOOKUP(B287,LISTAS!$F$5:$G$1006,2,0))</f>
        <v/>
      </c>
      <c r="D287" s="35"/>
      <c r="E287" s="35"/>
      <c r="F287" s="35" t="str">
        <f t="shared" si="66"/>
        <v/>
      </c>
      <c r="G287" s="5"/>
      <c r="H287" s="48" t="str">
        <f t="shared" si="69"/>
        <v/>
      </c>
      <c r="I287" s="63" t="str">
        <f t="shared" si="70"/>
        <v/>
      </c>
      <c r="J287" s="63" t="str">
        <f t="shared" si="70"/>
        <v/>
      </c>
      <c r="K287" s="48" t="str">
        <f t="shared" si="67"/>
        <v/>
      </c>
      <c r="L287" s="69" t="str">
        <f t="shared" si="68"/>
        <v/>
      </c>
      <c r="M287" s="67" t="str">
        <f t="shared" si="71"/>
        <v/>
      </c>
      <c r="N287" s="49">
        <v>69</v>
      </c>
      <c r="O287" s="28"/>
      <c r="P287" s="47" t="str">
        <f t="shared" si="72"/>
        <v/>
      </c>
      <c r="Q287" s="24" t="str">
        <f t="shared" si="73"/>
        <v/>
      </c>
      <c r="R287" s="24" t="str">
        <f>IF($L287="","",VLOOKUP(Q287,LISTAS!$F$5:$G$1006,2,0))</f>
        <v/>
      </c>
      <c r="S287" s="36" t="str">
        <f t="shared" si="74"/>
        <v/>
      </c>
      <c r="T287" s="25" t="str">
        <f t="shared" si="75"/>
        <v/>
      </c>
      <c r="U287" s="25" t="str">
        <f t="shared" si="76"/>
        <v/>
      </c>
    </row>
    <row r="288" spans="2:21" ht="16.5" x14ac:dyDescent="0.3">
      <c r="B288" s="26"/>
      <c r="C288" s="22" t="str">
        <f>IF(B288="","",VLOOKUP(B288,LISTAS!$F$5:$G$1006,2,0))</f>
        <v/>
      </c>
      <c r="D288" s="35"/>
      <c r="E288" s="35"/>
      <c r="F288" s="35" t="str">
        <f t="shared" si="66"/>
        <v/>
      </c>
      <c r="G288" s="5"/>
      <c r="H288" s="48" t="str">
        <f t="shared" si="69"/>
        <v/>
      </c>
      <c r="I288" s="63" t="str">
        <f t="shared" si="70"/>
        <v/>
      </c>
      <c r="J288" s="63" t="str">
        <f t="shared" si="70"/>
        <v/>
      </c>
      <c r="K288" s="48" t="str">
        <f t="shared" si="67"/>
        <v/>
      </c>
      <c r="L288" s="69" t="str">
        <f t="shared" si="68"/>
        <v/>
      </c>
      <c r="M288" s="67" t="str">
        <f t="shared" si="71"/>
        <v/>
      </c>
      <c r="N288" s="49">
        <v>70</v>
      </c>
      <c r="O288" s="28"/>
      <c r="P288" s="47" t="str">
        <f t="shared" si="72"/>
        <v/>
      </c>
      <c r="Q288" s="24" t="str">
        <f t="shared" si="73"/>
        <v/>
      </c>
      <c r="R288" s="24" t="str">
        <f>IF($L288="","",VLOOKUP(Q288,LISTAS!$F$5:$G$1006,2,0))</f>
        <v/>
      </c>
      <c r="S288" s="36" t="str">
        <f t="shared" si="74"/>
        <v/>
      </c>
      <c r="T288" s="25" t="str">
        <f t="shared" si="75"/>
        <v/>
      </c>
      <c r="U288" s="25" t="str">
        <f t="shared" si="76"/>
        <v/>
      </c>
    </row>
    <row r="289" spans="2:21" ht="16.5" x14ac:dyDescent="0.3">
      <c r="B289" s="26"/>
      <c r="C289" s="22" t="str">
        <f>IF(B289="","",VLOOKUP(B289,LISTAS!$F$5:$G$1006,2,0))</f>
        <v/>
      </c>
      <c r="D289" s="35"/>
      <c r="E289" s="35"/>
      <c r="F289" s="35" t="str">
        <f t="shared" si="66"/>
        <v/>
      </c>
      <c r="G289" s="5"/>
      <c r="H289" s="48" t="str">
        <f t="shared" si="69"/>
        <v/>
      </c>
      <c r="I289" s="63" t="str">
        <f t="shared" si="70"/>
        <v/>
      </c>
      <c r="J289" s="63" t="str">
        <f t="shared" si="70"/>
        <v/>
      </c>
      <c r="K289" s="48" t="str">
        <f t="shared" si="67"/>
        <v/>
      </c>
      <c r="L289" s="69" t="str">
        <f t="shared" si="68"/>
        <v/>
      </c>
      <c r="M289" s="67" t="str">
        <f t="shared" si="71"/>
        <v/>
      </c>
      <c r="N289" s="49">
        <v>71</v>
      </c>
      <c r="O289" s="28"/>
      <c r="P289" s="47" t="str">
        <f t="shared" si="72"/>
        <v/>
      </c>
      <c r="Q289" s="24" t="str">
        <f t="shared" si="73"/>
        <v/>
      </c>
      <c r="R289" s="24" t="str">
        <f>IF($L289="","",VLOOKUP(Q289,LISTAS!$F$5:$G$1006,2,0))</f>
        <v/>
      </c>
      <c r="S289" s="36" t="str">
        <f t="shared" si="74"/>
        <v/>
      </c>
      <c r="T289" s="25" t="str">
        <f t="shared" si="75"/>
        <v/>
      </c>
      <c r="U289" s="25" t="str">
        <f t="shared" si="76"/>
        <v/>
      </c>
    </row>
    <row r="290" spans="2:21" ht="16.5" x14ac:dyDescent="0.3">
      <c r="B290" s="26"/>
      <c r="C290" s="22" t="str">
        <f>IF(B290="","",VLOOKUP(B290,LISTAS!$F$5:$G$1006,2,0))</f>
        <v/>
      </c>
      <c r="D290" s="35"/>
      <c r="E290" s="35"/>
      <c r="F290" s="35" t="str">
        <f t="shared" si="66"/>
        <v/>
      </c>
      <c r="G290" s="5"/>
      <c r="H290" s="48" t="str">
        <f t="shared" si="69"/>
        <v/>
      </c>
      <c r="I290" s="63" t="str">
        <f t="shared" si="70"/>
        <v/>
      </c>
      <c r="J290" s="63" t="str">
        <f t="shared" si="70"/>
        <v/>
      </c>
      <c r="K290" s="48" t="str">
        <f t="shared" si="67"/>
        <v/>
      </c>
      <c r="L290" s="69" t="str">
        <f t="shared" si="68"/>
        <v/>
      </c>
      <c r="M290" s="67" t="str">
        <f t="shared" si="71"/>
        <v/>
      </c>
      <c r="N290" s="49">
        <v>72</v>
      </c>
      <c r="O290" s="28"/>
      <c r="P290" s="47" t="str">
        <f t="shared" si="72"/>
        <v/>
      </c>
      <c r="Q290" s="24" t="str">
        <f t="shared" si="73"/>
        <v/>
      </c>
      <c r="R290" s="24" t="str">
        <f>IF($L290="","",VLOOKUP(Q290,LISTAS!$F$5:$G$1006,2,0))</f>
        <v/>
      </c>
      <c r="S290" s="36" t="str">
        <f t="shared" si="74"/>
        <v/>
      </c>
      <c r="T290" s="25" t="str">
        <f t="shared" si="75"/>
        <v/>
      </c>
      <c r="U290" s="25" t="str">
        <f t="shared" si="76"/>
        <v/>
      </c>
    </row>
    <row r="291" spans="2:21" ht="16.5" x14ac:dyDescent="0.3">
      <c r="B291" s="26"/>
      <c r="C291" s="22" t="str">
        <f>IF(B291="","",VLOOKUP(B291,LISTAS!$F$5:$G$1006,2,0))</f>
        <v/>
      </c>
      <c r="D291" s="35"/>
      <c r="E291" s="35"/>
      <c r="F291" s="35" t="str">
        <f t="shared" si="66"/>
        <v/>
      </c>
      <c r="G291" s="5"/>
      <c r="H291" s="48" t="str">
        <f t="shared" si="69"/>
        <v/>
      </c>
      <c r="I291" s="63" t="str">
        <f t="shared" si="70"/>
        <v/>
      </c>
      <c r="J291" s="63" t="str">
        <f t="shared" si="70"/>
        <v/>
      </c>
      <c r="K291" s="48" t="str">
        <f t="shared" si="67"/>
        <v/>
      </c>
      <c r="L291" s="69" t="str">
        <f t="shared" si="68"/>
        <v/>
      </c>
      <c r="M291" s="67" t="str">
        <f t="shared" si="71"/>
        <v/>
      </c>
      <c r="N291" s="49">
        <v>73</v>
      </c>
      <c r="O291" s="28"/>
      <c r="P291" s="47" t="str">
        <f t="shared" si="72"/>
        <v/>
      </c>
      <c r="Q291" s="24" t="str">
        <f t="shared" si="73"/>
        <v/>
      </c>
      <c r="R291" s="24" t="str">
        <f>IF($L291="","",VLOOKUP(Q291,LISTAS!$F$5:$G$1006,2,0))</f>
        <v/>
      </c>
      <c r="S291" s="36" t="str">
        <f t="shared" si="74"/>
        <v/>
      </c>
      <c r="T291" s="25" t="str">
        <f t="shared" si="75"/>
        <v/>
      </c>
      <c r="U291" s="25" t="str">
        <f t="shared" si="76"/>
        <v/>
      </c>
    </row>
    <row r="292" spans="2:21" ht="16.5" x14ac:dyDescent="0.3">
      <c r="B292" s="26"/>
      <c r="C292" s="22" t="str">
        <f>IF(B292="","",VLOOKUP(B292,LISTAS!$F$5:$G$1006,2,0))</f>
        <v/>
      </c>
      <c r="D292" s="35"/>
      <c r="E292" s="35"/>
      <c r="F292" s="35" t="str">
        <f t="shared" si="66"/>
        <v/>
      </c>
      <c r="G292" s="5"/>
      <c r="H292" s="48" t="str">
        <f t="shared" si="69"/>
        <v/>
      </c>
      <c r="I292" s="63" t="str">
        <f t="shared" si="70"/>
        <v/>
      </c>
      <c r="J292" s="63" t="str">
        <f t="shared" si="70"/>
        <v/>
      </c>
      <c r="K292" s="48" t="str">
        <f t="shared" si="67"/>
        <v/>
      </c>
      <c r="L292" s="69" t="str">
        <f t="shared" si="68"/>
        <v/>
      </c>
      <c r="M292" s="67" t="str">
        <f t="shared" si="71"/>
        <v/>
      </c>
      <c r="N292" s="49">
        <v>74</v>
      </c>
      <c r="O292" s="28"/>
      <c r="P292" s="47" t="str">
        <f t="shared" si="72"/>
        <v/>
      </c>
      <c r="Q292" s="24" t="str">
        <f t="shared" si="73"/>
        <v/>
      </c>
      <c r="R292" s="24" t="str">
        <f>IF($L292="","",VLOOKUP(Q292,LISTAS!$F$5:$G$1006,2,0))</f>
        <v/>
      </c>
      <c r="S292" s="36" t="str">
        <f t="shared" si="74"/>
        <v/>
      </c>
      <c r="T292" s="25" t="str">
        <f t="shared" si="75"/>
        <v/>
      </c>
      <c r="U292" s="25" t="str">
        <f t="shared" si="76"/>
        <v/>
      </c>
    </row>
    <row r="293" spans="2:21" ht="16.5" x14ac:dyDescent="0.3">
      <c r="B293" s="26"/>
      <c r="C293" s="22" t="str">
        <f>IF(B293="","",VLOOKUP(B293,LISTAS!$F$5:$G$1006,2,0))</f>
        <v/>
      </c>
      <c r="D293" s="35"/>
      <c r="E293" s="35"/>
      <c r="F293" s="35" t="str">
        <f t="shared" si="66"/>
        <v/>
      </c>
      <c r="G293" s="5"/>
      <c r="H293" s="48" t="str">
        <f t="shared" si="69"/>
        <v/>
      </c>
      <c r="I293" s="63" t="str">
        <f t="shared" si="70"/>
        <v/>
      </c>
      <c r="J293" s="63" t="str">
        <f t="shared" si="70"/>
        <v/>
      </c>
      <c r="K293" s="48" t="str">
        <f t="shared" si="67"/>
        <v/>
      </c>
      <c r="L293" s="69" t="str">
        <f t="shared" si="68"/>
        <v/>
      </c>
      <c r="M293" s="67" t="str">
        <f t="shared" si="71"/>
        <v/>
      </c>
      <c r="N293" s="49">
        <v>75</v>
      </c>
      <c r="O293" s="28"/>
      <c r="P293" s="47" t="str">
        <f t="shared" si="72"/>
        <v/>
      </c>
      <c r="Q293" s="24" t="str">
        <f t="shared" si="73"/>
        <v/>
      </c>
      <c r="R293" s="24" t="str">
        <f>IF($L293="","",VLOOKUP(Q293,LISTAS!$F$5:$G$1006,2,0))</f>
        <v/>
      </c>
      <c r="S293" s="36" t="str">
        <f t="shared" si="74"/>
        <v/>
      </c>
      <c r="T293" s="25" t="str">
        <f t="shared" si="75"/>
        <v/>
      </c>
      <c r="U293" s="25" t="str">
        <f t="shared" si="76"/>
        <v/>
      </c>
    </row>
    <row r="294" spans="2:21" ht="16.5" x14ac:dyDescent="0.3">
      <c r="B294" s="26"/>
      <c r="C294" s="22" t="str">
        <f>IF(B294="","",VLOOKUP(B294,LISTAS!$F$5:$G$1006,2,0))</f>
        <v/>
      </c>
      <c r="D294" s="35"/>
      <c r="E294" s="35"/>
      <c r="F294" s="35" t="str">
        <f t="shared" si="66"/>
        <v/>
      </c>
      <c r="G294" s="5"/>
      <c r="H294" s="48" t="str">
        <f t="shared" si="69"/>
        <v/>
      </c>
      <c r="I294" s="63" t="str">
        <f t="shared" si="70"/>
        <v/>
      </c>
      <c r="J294" s="63" t="str">
        <f t="shared" si="70"/>
        <v/>
      </c>
      <c r="K294" s="48" t="str">
        <f t="shared" si="67"/>
        <v/>
      </c>
      <c r="L294" s="69" t="str">
        <f t="shared" si="68"/>
        <v/>
      </c>
      <c r="M294" s="67" t="str">
        <f t="shared" si="71"/>
        <v/>
      </c>
      <c r="N294" s="49">
        <v>76</v>
      </c>
      <c r="O294" s="28"/>
      <c r="P294" s="47" t="str">
        <f t="shared" si="72"/>
        <v/>
      </c>
      <c r="Q294" s="24" t="str">
        <f t="shared" si="73"/>
        <v/>
      </c>
      <c r="R294" s="24" t="str">
        <f>IF($L294="","",VLOOKUP(Q294,LISTAS!$F$5:$G$1006,2,0))</f>
        <v/>
      </c>
      <c r="S294" s="36" t="str">
        <f t="shared" si="74"/>
        <v/>
      </c>
      <c r="T294" s="25" t="str">
        <f t="shared" si="75"/>
        <v/>
      </c>
      <c r="U294" s="25" t="str">
        <f t="shared" si="76"/>
        <v/>
      </c>
    </row>
    <row r="295" spans="2:21" ht="16.5" x14ac:dyDescent="0.3">
      <c r="B295" s="26"/>
      <c r="C295" s="22" t="str">
        <f>IF(B295="","",VLOOKUP(B295,LISTAS!$F$5:$G$1006,2,0))</f>
        <v/>
      </c>
      <c r="D295" s="35"/>
      <c r="E295" s="35"/>
      <c r="F295" s="35" t="str">
        <f t="shared" si="66"/>
        <v/>
      </c>
      <c r="G295" s="5"/>
      <c r="H295" s="48" t="str">
        <f t="shared" si="69"/>
        <v/>
      </c>
      <c r="I295" s="63" t="str">
        <f t="shared" si="70"/>
        <v/>
      </c>
      <c r="J295" s="63" t="str">
        <f t="shared" si="70"/>
        <v/>
      </c>
      <c r="K295" s="48" t="str">
        <f t="shared" si="67"/>
        <v/>
      </c>
      <c r="L295" s="69" t="str">
        <f t="shared" si="68"/>
        <v/>
      </c>
      <c r="M295" s="67" t="str">
        <f t="shared" si="71"/>
        <v/>
      </c>
      <c r="N295" s="49">
        <v>77</v>
      </c>
      <c r="O295" s="28"/>
      <c r="P295" s="47" t="str">
        <f t="shared" si="72"/>
        <v/>
      </c>
      <c r="Q295" s="24" t="str">
        <f t="shared" si="73"/>
        <v/>
      </c>
      <c r="R295" s="24" t="str">
        <f>IF($L295="","",VLOOKUP(Q295,LISTAS!$F$5:$G$1006,2,0))</f>
        <v/>
      </c>
      <c r="S295" s="36" t="str">
        <f t="shared" si="74"/>
        <v/>
      </c>
      <c r="T295" s="25" t="str">
        <f t="shared" si="75"/>
        <v/>
      </c>
      <c r="U295" s="25" t="str">
        <f t="shared" si="76"/>
        <v/>
      </c>
    </row>
    <row r="296" spans="2:21" ht="16.5" x14ac:dyDescent="0.3">
      <c r="B296" s="26"/>
      <c r="C296" s="22" t="str">
        <f>IF(B296="","",VLOOKUP(B296,LISTAS!$F$5:$G$1006,2,0))</f>
        <v/>
      </c>
      <c r="D296" s="35"/>
      <c r="E296" s="35"/>
      <c r="F296" s="35" t="str">
        <f t="shared" si="66"/>
        <v/>
      </c>
      <c r="G296" s="5"/>
      <c r="H296" s="48" t="str">
        <f t="shared" si="69"/>
        <v/>
      </c>
      <c r="I296" s="63" t="str">
        <f t="shared" si="70"/>
        <v/>
      </c>
      <c r="J296" s="63" t="str">
        <f t="shared" si="70"/>
        <v/>
      </c>
      <c r="K296" s="48" t="str">
        <f t="shared" si="67"/>
        <v/>
      </c>
      <c r="L296" s="69" t="str">
        <f t="shared" si="68"/>
        <v/>
      </c>
      <c r="M296" s="67" t="str">
        <f t="shared" si="71"/>
        <v/>
      </c>
      <c r="N296" s="49">
        <v>78</v>
      </c>
      <c r="O296" s="28"/>
      <c r="P296" s="47" t="str">
        <f t="shared" si="72"/>
        <v/>
      </c>
      <c r="Q296" s="24" t="str">
        <f t="shared" si="73"/>
        <v/>
      </c>
      <c r="R296" s="24" t="str">
        <f>IF($L296="","",VLOOKUP(Q296,LISTAS!$F$5:$G$1006,2,0))</f>
        <v/>
      </c>
      <c r="S296" s="36" t="str">
        <f t="shared" si="74"/>
        <v/>
      </c>
      <c r="T296" s="25" t="str">
        <f t="shared" si="75"/>
        <v/>
      </c>
      <c r="U296" s="25" t="str">
        <f t="shared" si="76"/>
        <v/>
      </c>
    </row>
    <row r="297" spans="2:21" ht="16.5" x14ac:dyDescent="0.3">
      <c r="B297" s="26"/>
      <c r="C297" s="22" t="str">
        <f>IF(B297="","",VLOOKUP(B297,LISTAS!$F$5:$G$1006,2,0))</f>
        <v/>
      </c>
      <c r="D297" s="35"/>
      <c r="E297" s="35"/>
      <c r="F297" s="35" t="str">
        <f t="shared" si="66"/>
        <v/>
      </c>
      <c r="G297" s="5"/>
      <c r="H297" s="48" t="str">
        <f t="shared" si="69"/>
        <v/>
      </c>
      <c r="I297" s="63" t="str">
        <f t="shared" si="70"/>
        <v/>
      </c>
      <c r="J297" s="63" t="str">
        <f t="shared" si="70"/>
        <v/>
      </c>
      <c r="K297" s="48" t="str">
        <f t="shared" si="67"/>
        <v/>
      </c>
      <c r="L297" s="69" t="str">
        <f t="shared" si="68"/>
        <v/>
      </c>
      <c r="M297" s="67" t="str">
        <f t="shared" si="71"/>
        <v/>
      </c>
      <c r="N297" s="49">
        <v>79</v>
      </c>
      <c r="O297" s="28"/>
      <c r="P297" s="47" t="str">
        <f t="shared" si="72"/>
        <v/>
      </c>
      <c r="Q297" s="24" t="str">
        <f t="shared" si="73"/>
        <v/>
      </c>
      <c r="R297" s="24" t="str">
        <f>IF($L297="","",VLOOKUP(Q297,LISTAS!$F$5:$G$1006,2,0))</f>
        <v/>
      </c>
      <c r="S297" s="36" t="str">
        <f t="shared" si="74"/>
        <v/>
      </c>
      <c r="T297" s="25" t="str">
        <f t="shared" si="75"/>
        <v/>
      </c>
      <c r="U297" s="25" t="str">
        <f t="shared" si="76"/>
        <v/>
      </c>
    </row>
    <row r="298" spans="2:21" ht="16.5" x14ac:dyDescent="0.3">
      <c r="B298" s="26"/>
      <c r="C298" s="22" t="str">
        <f>IF(B298="","",VLOOKUP(B298,LISTAS!$F$5:$G$1006,2,0))</f>
        <v/>
      </c>
      <c r="D298" s="35"/>
      <c r="E298" s="35"/>
      <c r="F298" s="35" t="str">
        <f t="shared" si="66"/>
        <v/>
      </c>
      <c r="G298" s="5"/>
      <c r="H298" s="48" t="str">
        <f t="shared" si="69"/>
        <v/>
      </c>
      <c r="I298" s="63" t="str">
        <f t="shared" si="70"/>
        <v/>
      </c>
      <c r="J298" s="63" t="str">
        <f t="shared" si="70"/>
        <v/>
      </c>
      <c r="K298" s="48" t="str">
        <f t="shared" si="67"/>
        <v/>
      </c>
      <c r="L298" s="69" t="str">
        <f t="shared" si="68"/>
        <v/>
      </c>
      <c r="M298" s="67" t="str">
        <f t="shared" si="71"/>
        <v/>
      </c>
      <c r="N298" s="49">
        <v>80</v>
      </c>
      <c r="O298" s="28"/>
      <c r="P298" s="47" t="str">
        <f t="shared" si="72"/>
        <v/>
      </c>
      <c r="Q298" s="24" t="str">
        <f t="shared" si="73"/>
        <v/>
      </c>
      <c r="R298" s="24" t="str">
        <f>IF($L298="","",VLOOKUP(Q298,LISTAS!$F$5:$G$1006,2,0))</f>
        <v/>
      </c>
      <c r="S298" s="36" t="str">
        <f t="shared" si="74"/>
        <v/>
      </c>
      <c r="T298" s="25" t="str">
        <f t="shared" si="75"/>
        <v/>
      </c>
      <c r="U298" s="25" t="str">
        <f t="shared" si="76"/>
        <v/>
      </c>
    </row>
    <row r="299" spans="2:21" ht="16.5" x14ac:dyDescent="0.3">
      <c r="B299" s="26"/>
      <c r="C299" s="22" t="str">
        <f>IF(B299="","",VLOOKUP(B299,LISTAS!$F$5:$G$1006,2,0))</f>
        <v/>
      </c>
      <c r="D299" s="35"/>
      <c r="E299" s="35"/>
      <c r="F299" s="35" t="str">
        <f t="shared" si="66"/>
        <v/>
      </c>
      <c r="G299" s="5"/>
      <c r="H299" s="48" t="str">
        <f t="shared" si="69"/>
        <v/>
      </c>
      <c r="I299" s="63" t="str">
        <f t="shared" si="70"/>
        <v/>
      </c>
      <c r="J299" s="63" t="str">
        <f t="shared" si="70"/>
        <v/>
      </c>
      <c r="K299" s="48" t="str">
        <f t="shared" si="67"/>
        <v/>
      </c>
      <c r="L299" s="69" t="str">
        <f t="shared" si="68"/>
        <v/>
      </c>
      <c r="M299" s="67" t="str">
        <f t="shared" si="71"/>
        <v/>
      </c>
      <c r="N299" s="49">
        <v>81</v>
      </c>
      <c r="O299" s="28"/>
      <c r="P299" s="47" t="str">
        <f t="shared" si="72"/>
        <v/>
      </c>
      <c r="Q299" s="24" t="str">
        <f t="shared" si="73"/>
        <v/>
      </c>
      <c r="R299" s="24" t="str">
        <f>IF($L299="","",VLOOKUP(Q299,LISTAS!$F$5:$G$1006,2,0))</f>
        <v/>
      </c>
      <c r="S299" s="36" t="str">
        <f t="shared" si="74"/>
        <v/>
      </c>
      <c r="T299" s="25" t="str">
        <f t="shared" si="75"/>
        <v/>
      </c>
      <c r="U299" s="25" t="str">
        <f t="shared" si="76"/>
        <v/>
      </c>
    </row>
    <row r="300" spans="2:21" ht="16.5" x14ac:dyDescent="0.3">
      <c r="B300" s="26"/>
      <c r="C300" s="22" t="str">
        <f>IF(B300="","",VLOOKUP(B300,LISTAS!$F$5:$G$1006,2,0))</f>
        <v/>
      </c>
      <c r="D300" s="35"/>
      <c r="E300" s="35"/>
      <c r="F300" s="35" t="str">
        <f t="shared" si="66"/>
        <v/>
      </c>
      <c r="G300" s="5"/>
      <c r="H300" s="48" t="str">
        <f t="shared" si="69"/>
        <v/>
      </c>
      <c r="I300" s="63" t="str">
        <f t="shared" si="70"/>
        <v/>
      </c>
      <c r="J300" s="63" t="str">
        <f t="shared" si="70"/>
        <v/>
      </c>
      <c r="K300" s="48" t="str">
        <f t="shared" si="67"/>
        <v/>
      </c>
      <c r="L300" s="69" t="str">
        <f t="shared" si="68"/>
        <v/>
      </c>
      <c r="M300" s="67" t="str">
        <f t="shared" si="71"/>
        <v/>
      </c>
      <c r="N300" s="49">
        <v>82</v>
      </c>
      <c r="O300" s="28"/>
      <c r="P300" s="47" t="str">
        <f t="shared" si="72"/>
        <v/>
      </c>
      <c r="Q300" s="24" t="str">
        <f t="shared" si="73"/>
        <v/>
      </c>
      <c r="R300" s="24" t="str">
        <f>IF($L300="","",VLOOKUP(Q300,LISTAS!$F$5:$G$1006,2,0))</f>
        <v/>
      </c>
      <c r="S300" s="36" t="str">
        <f t="shared" si="74"/>
        <v/>
      </c>
      <c r="T300" s="25" t="str">
        <f t="shared" si="75"/>
        <v/>
      </c>
      <c r="U300" s="25" t="str">
        <f t="shared" si="76"/>
        <v/>
      </c>
    </row>
    <row r="301" spans="2:21" ht="16.5" x14ac:dyDescent="0.3">
      <c r="B301" s="26"/>
      <c r="C301" s="22" t="str">
        <f>IF(B301="","",VLOOKUP(B301,LISTAS!$F$5:$G$1006,2,0))</f>
        <v/>
      </c>
      <c r="D301" s="35"/>
      <c r="E301" s="35"/>
      <c r="F301" s="35" t="str">
        <f t="shared" si="66"/>
        <v/>
      </c>
      <c r="G301" s="5"/>
      <c r="H301" s="48" t="str">
        <f t="shared" si="69"/>
        <v/>
      </c>
      <c r="I301" s="63" t="str">
        <f t="shared" si="70"/>
        <v/>
      </c>
      <c r="J301" s="63" t="str">
        <f t="shared" si="70"/>
        <v/>
      </c>
      <c r="K301" s="48" t="str">
        <f t="shared" si="67"/>
        <v/>
      </c>
      <c r="L301" s="69" t="str">
        <f t="shared" si="68"/>
        <v/>
      </c>
      <c r="M301" s="67" t="str">
        <f t="shared" si="71"/>
        <v/>
      </c>
      <c r="N301" s="49">
        <v>83</v>
      </c>
      <c r="O301" s="28"/>
      <c r="P301" s="47" t="str">
        <f t="shared" si="72"/>
        <v/>
      </c>
      <c r="Q301" s="24" t="str">
        <f t="shared" si="73"/>
        <v/>
      </c>
      <c r="R301" s="24" t="str">
        <f>IF($L301="","",VLOOKUP(Q301,LISTAS!$F$5:$G$1006,2,0))</f>
        <v/>
      </c>
      <c r="S301" s="36" t="str">
        <f t="shared" si="74"/>
        <v/>
      </c>
      <c r="T301" s="25" t="str">
        <f t="shared" si="75"/>
        <v/>
      </c>
      <c r="U301" s="25" t="str">
        <f t="shared" si="76"/>
        <v/>
      </c>
    </row>
    <row r="302" spans="2:21" ht="16.5" x14ac:dyDescent="0.3">
      <c r="B302" s="26"/>
      <c r="C302" s="22" t="str">
        <f>IF(B302="","",VLOOKUP(B302,LISTAS!$F$5:$G$1006,2,0))</f>
        <v/>
      </c>
      <c r="D302" s="35"/>
      <c r="E302" s="35"/>
      <c r="F302" s="35" t="str">
        <f t="shared" si="66"/>
        <v/>
      </c>
      <c r="G302" s="5"/>
      <c r="H302" s="48" t="str">
        <f t="shared" si="69"/>
        <v/>
      </c>
      <c r="I302" s="63" t="str">
        <f t="shared" si="70"/>
        <v/>
      </c>
      <c r="J302" s="63" t="str">
        <f t="shared" si="70"/>
        <v/>
      </c>
      <c r="K302" s="48" t="str">
        <f t="shared" si="67"/>
        <v/>
      </c>
      <c r="L302" s="69" t="str">
        <f t="shared" si="68"/>
        <v/>
      </c>
      <c r="M302" s="67" t="str">
        <f t="shared" si="71"/>
        <v/>
      </c>
      <c r="N302" s="49">
        <v>84</v>
      </c>
      <c r="O302" s="28"/>
      <c r="P302" s="47" t="str">
        <f t="shared" si="72"/>
        <v/>
      </c>
      <c r="Q302" s="24" t="str">
        <f t="shared" si="73"/>
        <v/>
      </c>
      <c r="R302" s="24" t="str">
        <f>IF($L302="","",VLOOKUP(Q302,LISTAS!$F$5:$G$1006,2,0))</f>
        <v/>
      </c>
      <c r="S302" s="36" t="str">
        <f t="shared" si="74"/>
        <v/>
      </c>
      <c r="T302" s="25" t="str">
        <f t="shared" si="75"/>
        <v/>
      </c>
      <c r="U302" s="25" t="str">
        <f t="shared" si="76"/>
        <v/>
      </c>
    </row>
    <row r="303" spans="2:21" ht="16.5" x14ac:dyDescent="0.3">
      <c r="B303" s="26"/>
      <c r="C303" s="22" t="str">
        <f>IF(B303="","",VLOOKUP(B303,LISTAS!$F$5:$G$1006,2,0))</f>
        <v/>
      </c>
      <c r="D303" s="35"/>
      <c r="E303" s="35"/>
      <c r="F303" s="35" t="str">
        <f t="shared" si="66"/>
        <v/>
      </c>
      <c r="G303" s="5"/>
      <c r="H303" s="48" t="str">
        <f t="shared" si="69"/>
        <v/>
      </c>
      <c r="I303" s="63" t="str">
        <f t="shared" si="70"/>
        <v/>
      </c>
      <c r="J303" s="63" t="str">
        <f t="shared" si="70"/>
        <v/>
      </c>
      <c r="K303" s="48" t="str">
        <f t="shared" si="67"/>
        <v/>
      </c>
      <c r="L303" s="69" t="str">
        <f t="shared" si="68"/>
        <v/>
      </c>
      <c r="M303" s="67" t="str">
        <f t="shared" si="71"/>
        <v/>
      </c>
      <c r="N303" s="49">
        <v>85</v>
      </c>
      <c r="O303" s="28"/>
      <c r="P303" s="47" t="str">
        <f t="shared" si="72"/>
        <v/>
      </c>
      <c r="Q303" s="24" t="str">
        <f t="shared" si="73"/>
        <v/>
      </c>
      <c r="R303" s="24" t="str">
        <f>IF($L303="","",VLOOKUP(Q303,LISTAS!$F$5:$G$1006,2,0))</f>
        <v/>
      </c>
      <c r="S303" s="36" t="str">
        <f t="shared" si="74"/>
        <v/>
      </c>
      <c r="T303" s="25" t="str">
        <f t="shared" si="75"/>
        <v/>
      </c>
      <c r="U303" s="25" t="str">
        <f t="shared" si="76"/>
        <v/>
      </c>
    </row>
    <row r="304" spans="2:21" ht="16.5" x14ac:dyDescent="0.3">
      <c r="B304" s="26"/>
      <c r="C304" s="22" t="str">
        <f>IF(B304="","",VLOOKUP(B304,LISTAS!$F$5:$G$1006,2,0))</f>
        <v/>
      </c>
      <c r="D304" s="35"/>
      <c r="E304" s="35"/>
      <c r="F304" s="35" t="str">
        <f t="shared" si="66"/>
        <v/>
      </c>
      <c r="G304" s="5"/>
      <c r="H304" s="48" t="str">
        <f t="shared" si="69"/>
        <v/>
      </c>
      <c r="I304" s="63" t="str">
        <f t="shared" si="70"/>
        <v/>
      </c>
      <c r="J304" s="63" t="str">
        <f t="shared" si="70"/>
        <v/>
      </c>
      <c r="K304" s="48" t="str">
        <f t="shared" si="67"/>
        <v/>
      </c>
      <c r="L304" s="69" t="str">
        <f t="shared" si="68"/>
        <v/>
      </c>
      <c r="M304" s="67" t="str">
        <f t="shared" si="71"/>
        <v/>
      </c>
      <c r="N304" s="49">
        <v>86</v>
      </c>
      <c r="O304" s="28"/>
      <c r="P304" s="47" t="str">
        <f t="shared" si="72"/>
        <v/>
      </c>
      <c r="Q304" s="24" t="str">
        <f t="shared" si="73"/>
        <v/>
      </c>
      <c r="R304" s="24" t="str">
        <f>IF($L304="","",VLOOKUP(Q304,LISTAS!$F$5:$G$1006,2,0))</f>
        <v/>
      </c>
      <c r="S304" s="36" t="str">
        <f t="shared" si="74"/>
        <v/>
      </c>
      <c r="T304" s="25" t="str">
        <f t="shared" si="75"/>
        <v/>
      </c>
      <c r="U304" s="25" t="str">
        <f t="shared" si="76"/>
        <v/>
      </c>
    </row>
    <row r="305" spans="2:21" ht="16.5" x14ac:dyDescent="0.3">
      <c r="B305" s="26"/>
      <c r="C305" s="22" t="str">
        <f>IF(B305="","",VLOOKUP(B305,LISTAS!$F$5:$G$1006,2,0))</f>
        <v/>
      </c>
      <c r="D305" s="35"/>
      <c r="E305" s="35"/>
      <c r="F305" s="35" t="str">
        <f t="shared" si="66"/>
        <v/>
      </c>
      <c r="G305" s="5"/>
      <c r="H305" s="48" t="str">
        <f t="shared" si="69"/>
        <v/>
      </c>
      <c r="I305" s="63" t="str">
        <f t="shared" si="70"/>
        <v/>
      </c>
      <c r="J305" s="63" t="str">
        <f t="shared" si="70"/>
        <v/>
      </c>
      <c r="K305" s="48" t="str">
        <f t="shared" si="67"/>
        <v/>
      </c>
      <c r="L305" s="69" t="str">
        <f t="shared" si="68"/>
        <v/>
      </c>
      <c r="M305" s="67" t="str">
        <f t="shared" si="71"/>
        <v/>
      </c>
      <c r="N305" s="49">
        <v>87</v>
      </c>
      <c r="O305" s="28"/>
      <c r="P305" s="47" t="str">
        <f t="shared" si="72"/>
        <v/>
      </c>
      <c r="Q305" s="24" t="str">
        <f t="shared" si="73"/>
        <v/>
      </c>
      <c r="R305" s="24" t="str">
        <f>IF($L305="","",VLOOKUP(Q305,LISTAS!$F$5:$G$1006,2,0))</f>
        <v/>
      </c>
      <c r="S305" s="36" t="str">
        <f t="shared" si="74"/>
        <v/>
      </c>
      <c r="T305" s="25" t="str">
        <f t="shared" si="75"/>
        <v/>
      </c>
      <c r="U305" s="25" t="str">
        <f t="shared" si="76"/>
        <v/>
      </c>
    </row>
    <row r="306" spans="2:21" ht="16.5" x14ac:dyDescent="0.3">
      <c r="B306" s="26"/>
      <c r="C306" s="22" t="str">
        <f>IF(B306="","",VLOOKUP(B306,LISTAS!$F$5:$G$1006,2,0))</f>
        <v/>
      </c>
      <c r="D306" s="35"/>
      <c r="E306" s="35"/>
      <c r="F306" s="35" t="str">
        <f t="shared" si="66"/>
        <v/>
      </c>
      <c r="G306" s="5"/>
      <c r="H306" s="48" t="str">
        <f t="shared" si="69"/>
        <v/>
      </c>
      <c r="I306" s="63" t="str">
        <f t="shared" si="70"/>
        <v/>
      </c>
      <c r="J306" s="63" t="str">
        <f t="shared" si="70"/>
        <v/>
      </c>
      <c r="K306" s="48" t="str">
        <f t="shared" si="67"/>
        <v/>
      </c>
      <c r="L306" s="69" t="str">
        <f t="shared" si="68"/>
        <v/>
      </c>
      <c r="M306" s="67" t="str">
        <f t="shared" si="71"/>
        <v/>
      </c>
      <c r="N306" s="49">
        <v>88</v>
      </c>
      <c r="O306" s="28"/>
      <c r="P306" s="47" t="str">
        <f t="shared" si="72"/>
        <v/>
      </c>
      <c r="Q306" s="24" t="str">
        <f t="shared" si="73"/>
        <v/>
      </c>
      <c r="R306" s="24" t="str">
        <f>IF($L306="","",VLOOKUP(Q306,LISTAS!$F$5:$G$1006,2,0))</f>
        <v/>
      </c>
      <c r="S306" s="36" t="str">
        <f t="shared" si="74"/>
        <v/>
      </c>
      <c r="T306" s="25" t="str">
        <f t="shared" si="75"/>
        <v/>
      </c>
      <c r="U306" s="25" t="str">
        <f t="shared" si="76"/>
        <v/>
      </c>
    </row>
    <row r="307" spans="2:21" ht="16.5" x14ac:dyDescent="0.3">
      <c r="B307" s="26"/>
      <c r="C307" s="22" t="str">
        <f>IF(B307="","",VLOOKUP(B307,LISTAS!$F$5:$G$1006,2,0))</f>
        <v/>
      </c>
      <c r="D307" s="35"/>
      <c r="E307" s="35"/>
      <c r="F307" s="35" t="str">
        <f t="shared" si="66"/>
        <v/>
      </c>
      <c r="G307" s="5"/>
      <c r="H307" s="48" t="str">
        <f t="shared" si="69"/>
        <v/>
      </c>
      <c r="I307" s="63" t="str">
        <f t="shared" si="70"/>
        <v/>
      </c>
      <c r="J307" s="63" t="str">
        <f t="shared" si="70"/>
        <v/>
      </c>
      <c r="K307" s="48" t="str">
        <f t="shared" si="67"/>
        <v/>
      </c>
      <c r="L307" s="69" t="str">
        <f t="shared" si="68"/>
        <v/>
      </c>
      <c r="M307" s="67" t="str">
        <f t="shared" si="71"/>
        <v/>
      </c>
      <c r="N307" s="49">
        <v>89</v>
      </c>
      <c r="O307" s="28"/>
      <c r="P307" s="47" t="str">
        <f t="shared" si="72"/>
        <v/>
      </c>
      <c r="Q307" s="24" t="str">
        <f t="shared" si="73"/>
        <v/>
      </c>
      <c r="R307" s="24" t="str">
        <f>IF($L307="","",VLOOKUP(Q307,LISTAS!$F$5:$G$1006,2,0))</f>
        <v/>
      </c>
      <c r="S307" s="36" t="str">
        <f t="shared" si="74"/>
        <v/>
      </c>
      <c r="T307" s="25" t="str">
        <f t="shared" si="75"/>
        <v/>
      </c>
      <c r="U307" s="25" t="str">
        <f t="shared" si="76"/>
        <v/>
      </c>
    </row>
    <row r="308" spans="2:21" ht="16.5" x14ac:dyDescent="0.3">
      <c r="B308" s="26"/>
      <c r="C308" s="22" t="str">
        <f>IF(B308="","",VLOOKUP(B308,LISTAS!$F$5:$G$1006,2,0))</f>
        <v/>
      </c>
      <c r="D308" s="35"/>
      <c r="E308" s="35"/>
      <c r="F308" s="35" t="str">
        <f t="shared" si="66"/>
        <v/>
      </c>
      <c r="G308" s="5"/>
      <c r="H308" s="48" t="str">
        <f t="shared" si="69"/>
        <v/>
      </c>
      <c r="I308" s="63" t="str">
        <f t="shared" si="70"/>
        <v/>
      </c>
      <c r="J308" s="63" t="str">
        <f t="shared" si="70"/>
        <v/>
      </c>
      <c r="K308" s="48" t="str">
        <f t="shared" si="67"/>
        <v/>
      </c>
      <c r="L308" s="69" t="str">
        <f t="shared" si="68"/>
        <v/>
      </c>
      <c r="M308" s="67" t="str">
        <f t="shared" si="71"/>
        <v/>
      </c>
      <c r="N308" s="49">
        <v>90</v>
      </c>
      <c r="O308" s="28"/>
      <c r="P308" s="47" t="str">
        <f t="shared" si="72"/>
        <v/>
      </c>
      <c r="Q308" s="24" t="str">
        <f t="shared" si="73"/>
        <v/>
      </c>
      <c r="R308" s="24" t="str">
        <f>IF($L308="","",VLOOKUP(Q308,LISTAS!$F$5:$G$1006,2,0))</f>
        <v/>
      </c>
      <c r="S308" s="36" t="str">
        <f t="shared" si="74"/>
        <v/>
      </c>
      <c r="T308" s="25" t="str">
        <f t="shared" si="75"/>
        <v/>
      </c>
      <c r="U308" s="25" t="str">
        <f t="shared" si="76"/>
        <v/>
      </c>
    </row>
    <row r="309" spans="2:21" ht="16.5" x14ac:dyDescent="0.3">
      <c r="B309" s="26"/>
      <c r="C309" s="22" t="str">
        <f>IF(B309="","",VLOOKUP(B309,LISTAS!$F$5:$G$1006,2,0))</f>
        <v/>
      </c>
      <c r="D309" s="35"/>
      <c r="E309" s="35"/>
      <c r="F309" s="35" t="str">
        <f t="shared" si="66"/>
        <v/>
      </c>
      <c r="G309" s="5"/>
      <c r="H309" s="48" t="str">
        <f t="shared" si="69"/>
        <v/>
      </c>
      <c r="I309" s="63" t="str">
        <f t="shared" si="70"/>
        <v/>
      </c>
      <c r="J309" s="63" t="str">
        <f t="shared" si="70"/>
        <v/>
      </c>
      <c r="K309" s="48" t="str">
        <f t="shared" si="67"/>
        <v/>
      </c>
      <c r="L309" s="69" t="str">
        <f t="shared" si="68"/>
        <v/>
      </c>
      <c r="M309" s="67" t="str">
        <f t="shared" si="71"/>
        <v/>
      </c>
      <c r="N309" s="49">
        <v>91</v>
      </c>
      <c r="O309" s="28"/>
      <c r="P309" s="47" t="str">
        <f t="shared" si="72"/>
        <v/>
      </c>
      <c r="Q309" s="24" t="str">
        <f t="shared" si="73"/>
        <v/>
      </c>
      <c r="R309" s="24" t="str">
        <f>IF($L309="","",VLOOKUP(Q309,LISTAS!$F$5:$G$1006,2,0))</f>
        <v/>
      </c>
      <c r="S309" s="36" t="str">
        <f t="shared" si="74"/>
        <v/>
      </c>
      <c r="T309" s="25" t="str">
        <f t="shared" si="75"/>
        <v/>
      </c>
      <c r="U309" s="25" t="str">
        <f t="shared" si="76"/>
        <v/>
      </c>
    </row>
    <row r="310" spans="2:21" ht="16.5" x14ac:dyDescent="0.3">
      <c r="B310" s="26"/>
      <c r="C310" s="22" t="str">
        <f>IF(B310="","",VLOOKUP(B310,LISTAS!$F$5:$G$1006,2,0))</f>
        <v/>
      </c>
      <c r="D310" s="35"/>
      <c r="E310" s="35"/>
      <c r="F310" s="35" t="str">
        <f t="shared" si="66"/>
        <v/>
      </c>
      <c r="G310" s="5"/>
      <c r="H310" s="48" t="str">
        <f t="shared" si="69"/>
        <v/>
      </c>
      <c r="I310" s="63" t="str">
        <f t="shared" si="70"/>
        <v/>
      </c>
      <c r="J310" s="63" t="str">
        <f t="shared" si="70"/>
        <v/>
      </c>
      <c r="K310" s="48" t="str">
        <f t="shared" si="67"/>
        <v/>
      </c>
      <c r="L310" s="69" t="str">
        <f t="shared" si="68"/>
        <v/>
      </c>
      <c r="M310" s="67" t="str">
        <f t="shared" si="71"/>
        <v/>
      </c>
      <c r="N310" s="49">
        <v>92</v>
      </c>
      <c r="O310" s="28"/>
      <c r="P310" s="47" t="str">
        <f t="shared" si="72"/>
        <v/>
      </c>
      <c r="Q310" s="24" t="str">
        <f t="shared" si="73"/>
        <v/>
      </c>
      <c r="R310" s="24" t="str">
        <f>IF($L310="","",VLOOKUP(Q310,LISTAS!$F$5:$G$1006,2,0))</f>
        <v/>
      </c>
      <c r="S310" s="36" t="str">
        <f t="shared" si="74"/>
        <v/>
      </c>
      <c r="T310" s="25" t="str">
        <f t="shared" si="75"/>
        <v/>
      </c>
      <c r="U310" s="25" t="str">
        <f t="shared" si="76"/>
        <v/>
      </c>
    </row>
    <row r="311" spans="2:21" ht="16.5" x14ac:dyDescent="0.3">
      <c r="B311" s="26"/>
      <c r="C311" s="22" t="str">
        <f>IF(B311="","",VLOOKUP(B311,LISTAS!$F$5:$G$1006,2,0))</f>
        <v/>
      </c>
      <c r="D311" s="35"/>
      <c r="E311" s="35"/>
      <c r="F311" s="35" t="str">
        <f t="shared" si="66"/>
        <v/>
      </c>
      <c r="G311" s="5"/>
      <c r="H311" s="48" t="str">
        <f t="shared" si="69"/>
        <v/>
      </c>
      <c r="I311" s="63" t="str">
        <f t="shared" si="70"/>
        <v/>
      </c>
      <c r="J311" s="63" t="str">
        <f t="shared" si="70"/>
        <v/>
      </c>
      <c r="K311" s="48" t="str">
        <f t="shared" si="67"/>
        <v/>
      </c>
      <c r="L311" s="69" t="str">
        <f t="shared" si="68"/>
        <v/>
      </c>
      <c r="M311" s="67" t="str">
        <f t="shared" si="71"/>
        <v/>
      </c>
      <c r="N311" s="49">
        <v>93</v>
      </c>
      <c r="O311" s="28"/>
      <c r="P311" s="47" t="str">
        <f t="shared" si="72"/>
        <v/>
      </c>
      <c r="Q311" s="24" t="str">
        <f t="shared" si="73"/>
        <v/>
      </c>
      <c r="R311" s="24" t="str">
        <f>IF($L311="","",VLOOKUP(Q311,LISTAS!$F$5:$G$1006,2,0))</f>
        <v/>
      </c>
      <c r="S311" s="36" t="str">
        <f t="shared" si="74"/>
        <v/>
      </c>
      <c r="T311" s="25" t="str">
        <f t="shared" si="75"/>
        <v/>
      </c>
      <c r="U311" s="25" t="str">
        <f t="shared" si="76"/>
        <v/>
      </c>
    </row>
    <row r="312" spans="2:21" ht="16.5" x14ac:dyDescent="0.3">
      <c r="B312" s="26"/>
      <c r="C312" s="22" t="str">
        <f>IF(B312="","",VLOOKUP(B312,LISTAS!$F$5:$G$1006,2,0))</f>
        <v/>
      </c>
      <c r="D312" s="35"/>
      <c r="E312" s="35"/>
      <c r="F312" s="35" t="str">
        <f t="shared" si="66"/>
        <v/>
      </c>
      <c r="G312" s="5"/>
      <c r="H312" s="48" t="str">
        <f t="shared" si="69"/>
        <v/>
      </c>
      <c r="I312" s="63" t="str">
        <f t="shared" si="70"/>
        <v/>
      </c>
      <c r="J312" s="63" t="str">
        <f t="shared" si="70"/>
        <v/>
      </c>
      <c r="K312" s="48" t="str">
        <f t="shared" si="67"/>
        <v/>
      </c>
      <c r="L312" s="69" t="str">
        <f t="shared" si="68"/>
        <v/>
      </c>
      <c r="M312" s="67" t="str">
        <f t="shared" si="71"/>
        <v/>
      </c>
      <c r="N312" s="49">
        <v>94</v>
      </c>
      <c r="O312" s="28"/>
      <c r="P312" s="47" t="str">
        <f t="shared" si="72"/>
        <v/>
      </c>
      <c r="Q312" s="24" t="str">
        <f t="shared" si="73"/>
        <v/>
      </c>
      <c r="R312" s="24" t="str">
        <f>IF($L312="","",VLOOKUP(Q312,LISTAS!$F$5:$G$1006,2,0))</f>
        <v/>
      </c>
      <c r="S312" s="36" t="str">
        <f t="shared" si="74"/>
        <v/>
      </c>
      <c r="T312" s="25" t="str">
        <f t="shared" si="75"/>
        <v/>
      </c>
      <c r="U312" s="25" t="str">
        <f t="shared" si="76"/>
        <v/>
      </c>
    </row>
    <row r="313" spans="2:21" ht="16.5" x14ac:dyDescent="0.3">
      <c r="B313" s="26"/>
      <c r="C313" s="22" t="str">
        <f>IF(B313="","",VLOOKUP(B313,LISTAS!$F$5:$G$1006,2,0))</f>
        <v/>
      </c>
      <c r="D313" s="35"/>
      <c r="E313" s="35"/>
      <c r="F313" s="35" t="str">
        <f t="shared" si="66"/>
        <v/>
      </c>
      <c r="G313" s="5"/>
      <c r="H313" s="48" t="str">
        <f t="shared" si="69"/>
        <v/>
      </c>
      <c r="I313" s="63" t="str">
        <f t="shared" si="70"/>
        <v/>
      </c>
      <c r="J313" s="63" t="str">
        <f t="shared" si="70"/>
        <v/>
      </c>
      <c r="K313" s="48" t="str">
        <f t="shared" si="67"/>
        <v/>
      </c>
      <c r="L313" s="69" t="str">
        <f t="shared" si="68"/>
        <v/>
      </c>
      <c r="M313" s="67" t="str">
        <f t="shared" si="71"/>
        <v/>
      </c>
      <c r="N313" s="49">
        <v>95</v>
      </c>
      <c r="O313" s="28"/>
      <c r="P313" s="47" t="str">
        <f t="shared" si="72"/>
        <v/>
      </c>
      <c r="Q313" s="24" t="str">
        <f t="shared" si="73"/>
        <v/>
      </c>
      <c r="R313" s="24" t="str">
        <f>IF($L313="","",VLOOKUP(Q313,LISTAS!$F$5:$G$1006,2,0))</f>
        <v/>
      </c>
      <c r="S313" s="36" t="str">
        <f t="shared" si="74"/>
        <v/>
      </c>
      <c r="T313" s="25" t="str">
        <f t="shared" si="75"/>
        <v/>
      </c>
      <c r="U313" s="25" t="str">
        <f t="shared" si="76"/>
        <v/>
      </c>
    </row>
    <row r="314" spans="2:21" ht="16.5" x14ac:dyDescent="0.3">
      <c r="B314" s="26"/>
      <c r="C314" s="22" t="str">
        <f>IF(B314="","",VLOOKUP(B314,LISTAS!$F$5:$G$1006,2,0))</f>
        <v/>
      </c>
      <c r="D314" s="35"/>
      <c r="E314" s="35"/>
      <c r="F314" s="35" t="str">
        <f t="shared" si="66"/>
        <v/>
      </c>
      <c r="G314" s="5"/>
      <c r="H314" s="48" t="str">
        <f t="shared" si="69"/>
        <v/>
      </c>
      <c r="I314" s="63" t="str">
        <f t="shared" si="70"/>
        <v/>
      </c>
      <c r="J314" s="63" t="str">
        <f t="shared" si="70"/>
        <v/>
      </c>
      <c r="K314" s="48" t="str">
        <f t="shared" si="67"/>
        <v/>
      </c>
      <c r="L314" s="69" t="str">
        <f t="shared" si="68"/>
        <v/>
      </c>
      <c r="M314" s="67" t="str">
        <f t="shared" si="71"/>
        <v/>
      </c>
      <c r="N314" s="49">
        <v>96</v>
      </c>
      <c r="O314" s="28"/>
      <c r="P314" s="47" t="str">
        <f t="shared" si="72"/>
        <v/>
      </c>
      <c r="Q314" s="24" t="str">
        <f t="shared" si="73"/>
        <v/>
      </c>
      <c r="R314" s="24" t="str">
        <f>IF($L314="","",VLOOKUP(Q314,LISTAS!$F$5:$G$1006,2,0))</f>
        <v/>
      </c>
      <c r="S314" s="36" t="str">
        <f t="shared" si="74"/>
        <v/>
      </c>
      <c r="T314" s="25" t="str">
        <f t="shared" si="75"/>
        <v/>
      </c>
      <c r="U314" s="25" t="str">
        <f t="shared" si="76"/>
        <v/>
      </c>
    </row>
    <row r="315" spans="2:21" ht="16.5" x14ac:dyDescent="0.3">
      <c r="B315" s="26"/>
      <c r="C315" s="22" t="str">
        <f>IF(B315="","",VLOOKUP(B315,LISTAS!$F$5:$G$1006,2,0))</f>
        <v/>
      </c>
      <c r="D315" s="35"/>
      <c r="E315" s="35"/>
      <c r="F315" s="35" t="str">
        <f t="shared" si="66"/>
        <v/>
      </c>
      <c r="G315" s="5"/>
      <c r="H315" s="48" t="str">
        <f t="shared" si="69"/>
        <v/>
      </c>
      <c r="I315" s="63" t="str">
        <f t="shared" si="70"/>
        <v/>
      </c>
      <c r="J315" s="63" t="str">
        <f t="shared" si="70"/>
        <v/>
      </c>
      <c r="K315" s="48" t="str">
        <f t="shared" si="67"/>
        <v/>
      </c>
      <c r="L315" s="69" t="str">
        <f t="shared" si="68"/>
        <v/>
      </c>
      <c r="M315" s="67" t="str">
        <f t="shared" si="71"/>
        <v/>
      </c>
      <c r="N315" s="49">
        <v>97</v>
      </c>
      <c r="O315" s="28"/>
      <c r="P315" s="47" t="str">
        <f t="shared" si="72"/>
        <v/>
      </c>
      <c r="Q315" s="24" t="str">
        <f t="shared" si="73"/>
        <v/>
      </c>
      <c r="R315" s="24" t="str">
        <f>IF($L315="","",VLOOKUP(Q315,LISTAS!$F$5:$G$1006,2,0))</f>
        <v/>
      </c>
      <c r="S315" s="36" t="str">
        <f t="shared" si="74"/>
        <v/>
      </c>
      <c r="T315" s="25" t="str">
        <f t="shared" si="75"/>
        <v/>
      </c>
      <c r="U315" s="25" t="str">
        <f t="shared" si="76"/>
        <v/>
      </c>
    </row>
    <row r="316" spans="2:21" ht="16.5" x14ac:dyDescent="0.3">
      <c r="B316" s="26"/>
      <c r="C316" s="22" t="str">
        <f>IF(B316="","",VLOOKUP(B316,LISTAS!$F$5:$G$1006,2,0))</f>
        <v/>
      </c>
      <c r="D316" s="35"/>
      <c r="E316" s="35"/>
      <c r="F316" s="35" t="str">
        <f t="shared" si="66"/>
        <v/>
      </c>
      <c r="G316" s="5"/>
      <c r="H316" s="48" t="str">
        <f t="shared" si="69"/>
        <v/>
      </c>
      <c r="I316" s="63" t="str">
        <f t="shared" si="70"/>
        <v/>
      </c>
      <c r="J316" s="63" t="str">
        <f t="shared" si="70"/>
        <v/>
      </c>
      <c r="K316" s="48" t="str">
        <f t="shared" si="67"/>
        <v/>
      </c>
      <c r="L316" s="69" t="str">
        <f t="shared" si="68"/>
        <v/>
      </c>
      <c r="M316" s="67" t="str">
        <f t="shared" si="71"/>
        <v/>
      </c>
      <c r="N316" s="49">
        <v>98</v>
      </c>
      <c r="O316" s="28"/>
      <c r="P316" s="47" t="str">
        <f t="shared" si="72"/>
        <v/>
      </c>
      <c r="Q316" s="24" t="str">
        <f t="shared" si="73"/>
        <v/>
      </c>
      <c r="R316" s="24" t="str">
        <f>IF($L316="","",VLOOKUP(Q316,LISTAS!$F$5:$G$1006,2,0))</f>
        <v/>
      </c>
      <c r="S316" s="36" t="str">
        <f t="shared" si="74"/>
        <v/>
      </c>
      <c r="T316" s="25" t="str">
        <f t="shared" si="75"/>
        <v/>
      </c>
      <c r="U316" s="25" t="str">
        <f t="shared" si="76"/>
        <v/>
      </c>
    </row>
    <row r="317" spans="2:21" ht="16.5" x14ac:dyDescent="0.3">
      <c r="B317" s="26"/>
      <c r="C317" s="22" t="str">
        <f>IF(B317="","",VLOOKUP(B317,LISTAS!$F$5:$G$1006,2,0))</f>
        <v/>
      </c>
      <c r="D317" s="35"/>
      <c r="E317" s="35"/>
      <c r="F317" s="35" t="str">
        <f t="shared" si="66"/>
        <v/>
      </c>
      <c r="G317" s="5"/>
      <c r="H317" s="48" t="str">
        <f t="shared" si="69"/>
        <v/>
      </c>
      <c r="I317" s="63" t="str">
        <f t="shared" si="70"/>
        <v/>
      </c>
      <c r="J317" s="63" t="str">
        <f t="shared" si="70"/>
        <v/>
      </c>
      <c r="K317" s="48" t="str">
        <f t="shared" si="67"/>
        <v/>
      </c>
      <c r="L317" s="69" t="str">
        <f t="shared" si="68"/>
        <v/>
      </c>
      <c r="M317" s="67" t="str">
        <f t="shared" si="71"/>
        <v/>
      </c>
      <c r="N317" s="49">
        <v>99</v>
      </c>
      <c r="O317" s="28"/>
      <c r="P317" s="47" t="str">
        <f t="shared" si="72"/>
        <v/>
      </c>
      <c r="Q317" s="24" t="str">
        <f t="shared" si="73"/>
        <v/>
      </c>
      <c r="R317" s="24" t="str">
        <f>IF($L317="","",VLOOKUP(Q317,LISTAS!$F$5:$G$1006,2,0))</f>
        <v/>
      </c>
      <c r="S317" s="36" t="str">
        <f t="shared" si="74"/>
        <v/>
      </c>
      <c r="T317" s="25" t="str">
        <f t="shared" si="75"/>
        <v/>
      </c>
      <c r="U317" s="25" t="str">
        <f t="shared" si="76"/>
        <v/>
      </c>
    </row>
    <row r="318" spans="2:21" ht="16.5" x14ac:dyDescent="0.3">
      <c r="B318" s="26"/>
      <c r="C318" s="22" t="str">
        <f>IF(B318="","",VLOOKUP(B318,LISTAS!$F$5:$G$1006,2,0))</f>
        <v/>
      </c>
      <c r="D318" s="35"/>
      <c r="E318" s="35"/>
      <c r="F318" s="35" t="str">
        <f t="shared" si="66"/>
        <v/>
      </c>
      <c r="G318" s="5"/>
      <c r="H318" s="48" t="str">
        <f t="shared" si="69"/>
        <v/>
      </c>
      <c r="I318" s="63" t="str">
        <f t="shared" si="70"/>
        <v/>
      </c>
      <c r="J318" s="63" t="str">
        <f t="shared" si="70"/>
        <v/>
      </c>
      <c r="K318" s="48" t="str">
        <f t="shared" si="67"/>
        <v/>
      </c>
      <c r="L318" s="69" t="str">
        <f t="shared" si="68"/>
        <v/>
      </c>
      <c r="M318" s="67" t="str">
        <f t="shared" si="71"/>
        <v/>
      </c>
      <c r="N318" s="49">
        <v>100</v>
      </c>
      <c r="O318" s="28"/>
      <c r="P318" s="47" t="str">
        <f t="shared" si="72"/>
        <v/>
      </c>
      <c r="Q318" s="24" t="str">
        <f t="shared" si="73"/>
        <v/>
      </c>
      <c r="R318" s="24" t="str">
        <f>IF($L318="","",VLOOKUP(Q318,LISTAS!$F$5:$G$1006,2,0))</f>
        <v/>
      </c>
      <c r="S318" s="36" t="str">
        <f t="shared" si="74"/>
        <v/>
      </c>
      <c r="T318" s="25" t="str">
        <f t="shared" si="75"/>
        <v/>
      </c>
      <c r="U318" s="25" t="str">
        <f t="shared" si="76"/>
        <v/>
      </c>
    </row>
    <row r="321" spans="1:21" ht="32.25" customHeight="1" x14ac:dyDescent="0.25">
      <c r="A321" s="2"/>
      <c r="B321" s="146" t="s">
        <v>860</v>
      </c>
      <c r="C321" s="147"/>
      <c r="D321" s="147"/>
      <c r="E321" s="147"/>
      <c r="F321" s="147"/>
      <c r="G321" s="147"/>
      <c r="H321" s="147"/>
      <c r="I321" s="147"/>
      <c r="J321" s="147"/>
      <c r="K321" s="147"/>
      <c r="L321" s="147"/>
      <c r="M321" s="147"/>
      <c r="N321" s="147"/>
      <c r="O321" s="147"/>
      <c r="P321" s="147"/>
      <c r="Q321" s="147"/>
      <c r="R321" s="147"/>
      <c r="S321" s="147"/>
      <c r="T321" s="147"/>
      <c r="U321" s="148"/>
    </row>
    <row r="322" spans="1:21" ht="20.25" customHeight="1" x14ac:dyDescent="0.25">
      <c r="A322" s="2"/>
      <c r="B322" s="149" t="s">
        <v>22</v>
      </c>
      <c r="C322" s="150"/>
      <c r="D322" s="150"/>
      <c r="E322" s="150"/>
      <c r="F322" s="151"/>
      <c r="H322" s="11"/>
      <c r="I322" s="61"/>
      <c r="J322" s="61"/>
      <c r="K322" s="12"/>
      <c r="L322" s="13"/>
      <c r="M322" s="65"/>
      <c r="N322" s="12"/>
      <c r="O322" s="14"/>
      <c r="P322" s="152" t="s">
        <v>14</v>
      </c>
      <c r="Q322" s="153"/>
      <c r="R322" s="153"/>
      <c r="S322" s="153"/>
      <c r="T322" s="153"/>
      <c r="U322" s="154"/>
    </row>
    <row r="323" spans="1:21" s="15" customFormat="1" ht="28.5" customHeight="1" x14ac:dyDescent="0.25">
      <c r="B323" s="16" t="s">
        <v>15</v>
      </c>
      <c r="C323" s="16" t="s">
        <v>1</v>
      </c>
      <c r="D323" s="16" t="s">
        <v>26</v>
      </c>
      <c r="E323" s="16" t="s">
        <v>27</v>
      </c>
      <c r="F323" s="16" t="s">
        <v>3</v>
      </c>
      <c r="G323" s="17"/>
      <c r="H323" s="18"/>
      <c r="I323" s="62"/>
      <c r="J323" s="62"/>
      <c r="K323" s="19"/>
      <c r="L323" s="20"/>
      <c r="M323" s="66"/>
      <c r="N323" s="19"/>
      <c r="O323" s="18"/>
      <c r="P323" s="21" t="s">
        <v>4</v>
      </c>
      <c r="Q323" s="29" t="s">
        <v>15</v>
      </c>
      <c r="R323" s="29" t="s">
        <v>1</v>
      </c>
      <c r="S323" s="29" t="s">
        <v>3</v>
      </c>
      <c r="T323" s="21" t="s">
        <v>16</v>
      </c>
      <c r="U323" s="21" t="s">
        <v>17</v>
      </c>
    </row>
    <row r="324" spans="1:21" s="5" customFormat="1" ht="18.75" customHeight="1" x14ac:dyDescent="0.25">
      <c r="B324" s="26" t="s">
        <v>744</v>
      </c>
      <c r="C324" s="22" t="str">
        <f>IF(B324="","",VLOOKUP(B324,LISTAS!$F$5:$G$1006,2,0))</f>
        <v>COLÉGIO ATENEU</v>
      </c>
      <c r="D324" s="35">
        <v>0</v>
      </c>
      <c r="E324" s="35">
        <v>0</v>
      </c>
      <c r="F324" s="35">
        <f t="shared" ref="F324:F387" si="77">IF(D324="",IF(E324="","",SUM(D324:E324)),SUM(D324:E324))</f>
        <v>0</v>
      </c>
      <c r="H324" s="48">
        <f>IF(F324="","",F324+(ROW(F324)/1000))</f>
        <v>0.32400000000000001</v>
      </c>
      <c r="I324" s="63" t="str">
        <f>IF($L324="","",IF(B324="","",B324))</f>
        <v>JULIA ALCANTARA LIMA CALDI</v>
      </c>
      <c r="J324" s="63" t="str">
        <f>IF($L324="","",IF(C324="","",C324))</f>
        <v>COLÉGIO ATENEU</v>
      </c>
      <c r="K324" s="48">
        <f t="shared" ref="K324:K387" si="78">IF($L324="","",F324)</f>
        <v>0</v>
      </c>
      <c r="L324" s="69">
        <f t="shared" ref="L324:L387" si="79">H324</f>
        <v>0.32400000000000001</v>
      </c>
      <c r="M324" s="67">
        <f>IF(L324="","",LARGE($L$324:$L$423,N324))</f>
        <v>30.724999999999998</v>
      </c>
      <c r="N324" s="49">
        <v>1</v>
      </c>
      <c r="O324" s="23"/>
      <c r="P324" s="47">
        <f>IF(S324&lt;&gt;"",_xlfn.RANK.EQ(S324,$S$324:$S$423,0),"")</f>
        <v>1</v>
      </c>
      <c r="Q324" s="24" t="str">
        <f>IF($L324="","",VLOOKUP(M324,$H$324:$K$423,2,0))</f>
        <v>ISABELA BERNARDE</v>
      </c>
      <c r="R324" s="24" t="str">
        <f>IF($L324="","",VLOOKUP(Q324,LISTAS!$F$5:$G$1006,2,0))</f>
        <v>COLÉGIO ARBOS S.C.S.</v>
      </c>
      <c r="S324" s="36">
        <f>IF($L324="","",VLOOKUP(M324,$H$324:$K$423,4,0))</f>
        <v>30.4</v>
      </c>
      <c r="T324" s="25">
        <f>IF($P324="","",IF(S324=$U$5,"",IF($P324=1,400,IF($P324=2,340,IF($P324=3,300,IF($P324=4,280,IF($P324=5,270,IF($P324=6,260,IF($P324=7,250,IF($P324=8,240,IF($P324=9,200,IF($P324=10,200,IF($P324=11,200,IF($P324=12,200,IF($P324=13,200,IF($P324=14,200,IF($P324=15,200,IF($P324=16,200,IF($P324&gt;16,"","")))))))))))))))))))</f>
        <v>400</v>
      </c>
      <c r="U324" s="25">
        <f>IF(P324="","",IF($S$5="NÃO","",IF(S324=$U$5,"",IF(P324=1,400,IF(P324=2,340,IF(P324=3,300,IF(P324=4,280,IF(P324=5,270,IF(P324=6,260,IF(P324=7,250,IF(P324=8,240,IF(P324=9,200,IF(P324=10,200,IF(P324=11,200,IF(P324=12,200,IF(P324=13,200,IF(P324=14,200,IF(P324=15,200,IF(P324=16,200,IF(P324&gt;16,"",""))))))))))))))))))))</f>
        <v>400</v>
      </c>
    </row>
    <row r="325" spans="1:21" s="5" customFormat="1" ht="18.75" customHeight="1" x14ac:dyDescent="0.25">
      <c r="B325" s="26" t="s">
        <v>425</v>
      </c>
      <c r="C325" s="22" t="str">
        <f>IF(B325="","",VLOOKUP(B325,LISTAS!$F$5:$G$1006,2,0))</f>
        <v>COLÉGIO ARBOS S.C.S.</v>
      </c>
      <c r="D325" s="35">
        <v>14.5</v>
      </c>
      <c r="E325" s="35">
        <v>15.9</v>
      </c>
      <c r="F325" s="35">
        <f t="shared" si="77"/>
        <v>30.4</v>
      </c>
      <c r="H325" s="48">
        <f t="shared" ref="H325:H388" si="80">IF(F325="","",F325+(ROW(F325)/1000))</f>
        <v>30.724999999999998</v>
      </c>
      <c r="I325" s="63" t="str">
        <f t="shared" ref="I325:J388" si="81">IF($L325="","",IF(B325="","",B325))</f>
        <v>ISABELA BERNARDE</v>
      </c>
      <c r="J325" s="63" t="str">
        <f t="shared" si="81"/>
        <v>COLÉGIO ARBOS S.C.S.</v>
      </c>
      <c r="K325" s="48">
        <f t="shared" si="78"/>
        <v>30.4</v>
      </c>
      <c r="L325" s="69">
        <f t="shared" si="79"/>
        <v>30.724999999999998</v>
      </c>
      <c r="M325" s="67">
        <f t="shared" ref="M325:M388" si="82">IF(L325="","",LARGE($L$324:$L$423,N325))</f>
        <v>0.32400000000000001</v>
      </c>
      <c r="N325" s="49">
        <v>2</v>
      </c>
      <c r="O325" s="27"/>
      <c r="P325" s="47">
        <f t="shared" ref="P325:P388" si="83">IF(S325&lt;&gt;"",_xlfn.RANK.EQ(S325,$S$324:$S$423,0),"")</f>
        <v>2</v>
      </c>
      <c r="Q325" s="24" t="str">
        <f t="shared" ref="Q325:Q388" si="84">IF($L325="","",VLOOKUP(M325,$H$324:$K$423,2,0))</f>
        <v>JULIA ALCANTARA LIMA CALDI</v>
      </c>
      <c r="R325" s="24" t="str">
        <f>IF($L325="","",VLOOKUP(Q325,LISTAS!$F$5:$G$1006,2,0))</f>
        <v>COLÉGIO ATENEU</v>
      </c>
      <c r="S325" s="36">
        <f t="shared" ref="S325:S388" si="85">IF($L325="","",VLOOKUP(M325,$H$324:$K$423,4,0))</f>
        <v>0</v>
      </c>
      <c r="T325" s="25" t="str">
        <f t="shared" ref="T325:T388" si="86">IF($P325="","",IF(S325=$U$5,"",IF($P325=1,400,IF($P325=2,340,IF($P325=3,300,IF($P325=4,280,IF($P325=5,270,IF($P325=6,260,IF($P325=7,250,IF($P325=8,240,IF($P325=9,200,IF($P325=10,200,IF($P325=11,200,IF($P325=12,200,IF($P325=13,200,IF($P325=14,200,IF($P325=15,200,IF($P325=16,200,IF($P325&gt;16,"","")))))))))))))))))))</f>
        <v/>
      </c>
      <c r="U325" s="25" t="str">
        <f t="shared" ref="U325:U388" si="87">IF(P325="","",IF($S$5="NÃO","",IF(S325=$U$5,"",IF(P325=1,400,IF(P325=2,340,IF(P325=3,300,IF(P325=4,280,IF(P325=5,270,IF(P325=6,260,IF(P325=7,250,IF(P325=8,240,IF(P325=9,200,IF(P325=10,200,IF(P325=11,200,IF(P325=12,200,IF(P325=13,200,IF(P325=14,200,IF(P325=15,200,IF(P325=16,200,IF(P325&gt;16,"",""))))))))))))))))))))</f>
        <v/>
      </c>
    </row>
    <row r="326" spans="1:21" s="5" customFormat="1" ht="18.75" customHeight="1" x14ac:dyDescent="0.3">
      <c r="B326" s="26"/>
      <c r="C326" s="22" t="str">
        <f>IF(B326="","",VLOOKUP(B326,LISTAS!$F$5:$G$1006,2,0))</f>
        <v/>
      </c>
      <c r="D326" s="35"/>
      <c r="E326" s="35"/>
      <c r="F326" s="35" t="str">
        <f t="shared" si="77"/>
        <v/>
      </c>
      <c r="H326" s="48" t="str">
        <f t="shared" si="80"/>
        <v/>
      </c>
      <c r="I326" s="63" t="str">
        <f t="shared" si="81"/>
        <v/>
      </c>
      <c r="J326" s="63" t="str">
        <f t="shared" si="81"/>
        <v/>
      </c>
      <c r="K326" s="48" t="str">
        <f t="shared" si="78"/>
        <v/>
      </c>
      <c r="L326" s="69" t="str">
        <f t="shared" si="79"/>
        <v/>
      </c>
      <c r="M326" s="67" t="str">
        <f t="shared" si="82"/>
        <v/>
      </c>
      <c r="N326" s="49">
        <v>3</v>
      </c>
      <c r="O326" s="28"/>
      <c r="P326" s="47" t="str">
        <f t="shared" si="83"/>
        <v/>
      </c>
      <c r="Q326" s="24" t="str">
        <f t="shared" si="84"/>
        <v/>
      </c>
      <c r="R326" s="24" t="str">
        <f>IF($L326="","",VLOOKUP(Q326,LISTAS!$F$5:$G$1006,2,0))</f>
        <v/>
      </c>
      <c r="S326" s="36" t="str">
        <f t="shared" si="85"/>
        <v/>
      </c>
      <c r="T326" s="25" t="str">
        <f t="shared" si="86"/>
        <v/>
      </c>
      <c r="U326" s="25" t="str">
        <f t="shared" si="87"/>
        <v/>
      </c>
    </row>
    <row r="327" spans="1:21" s="5" customFormat="1" ht="18.75" customHeight="1" x14ac:dyDescent="0.3">
      <c r="B327" s="26"/>
      <c r="C327" s="22" t="str">
        <f>IF(B327="","",VLOOKUP(B327,LISTAS!$F$5:$G$1006,2,0))</f>
        <v/>
      </c>
      <c r="D327" s="35"/>
      <c r="E327" s="35"/>
      <c r="F327" s="35" t="str">
        <f t="shared" si="77"/>
        <v/>
      </c>
      <c r="H327" s="48" t="str">
        <f t="shared" si="80"/>
        <v/>
      </c>
      <c r="I327" s="63" t="str">
        <f t="shared" si="81"/>
        <v/>
      </c>
      <c r="J327" s="63" t="str">
        <f t="shared" si="81"/>
        <v/>
      </c>
      <c r="K327" s="48" t="str">
        <f t="shared" si="78"/>
        <v/>
      </c>
      <c r="L327" s="69" t="str">
        <f t="shared" si="79"/>
        <v/>
      </c>
      <c r="M327" s="67" t="str">
        <f t="shared" si="82"/>
        <v/>
      </c>
      <c r="N327" s="49">
        <v>4</v>
      </c>
      <c r="O327" s="28"/>
      <c r="P327" s="47" t="str">
        <f t="shared" si="83"/>
        <v/>
      </c>
      <c r="Q327" s="24" t="str">
        <f t="shared" si="84"/>
        <v/>
      </c>
      <c r="R327" s="24" t="str">
        <f>IF($L327="","",VLOOKUP(Q327,LISTAS!$F$5:$G$1006,2,0))</f>
        <v/>
      </c>
      <c r="S327" s="36" t="str">
        <f t="shared" si="85"/>
        <v/>
      </c>
      <c r="T327" s="25" t="str">
        <f t="shared" si="86"/>
        <v/>
      </c>
      <c r="U327" s="25" t="str">
        <f t="shared" si="87"/>
        <v/>
      </c>
    </row>
    <row r="328" spans="1:21" s="5" customFormat="1" ht="18.75" customHeight="1" x14ac:dyDescent="0.3">
      <c r="B328" s="26"/>
      <c r="C328" s="22" t="str">
        <f>IF(B328="","",VLOOKUP(B328,LISTAS!$F$5:$G$1006,2,0))</f>
        <v/>
      </c>
      <c r="D328" s="35"/>
      <c r="E328" s="35"/>
      <c r="F328" s="35" t="str">
        <f t="shared" si="77"/>
        <v/>
      </c>
      <c r="H328" s="48" t="str">
        <f t="shared" si="80"/>
        <v/>
      </c>
      <c r="I328" s="63" t="str">
        <f t="shared" si="81"/>
        <v/>
      </c>
      <c r="J328" s="63" t="str">
        <f t="shared" si="81"/>
        <v/>
      </c>
      <c r="K328" s="48" t="str">
        <f t="shared" si="78"/>
        <v/>
      </c>
      <c r="L328" s="69" t="str">
        <f t="shared" si="79"/>
        <v/>
      </c>
      <c r="M328" s="67" t="str">
        <f t="shared" si="82"/>
        <v/>
      </c>
      <c r="N328" s="49">
        <v>5</v>
      </c>
      <c r="O328" s="28"/>
      <c r="P328" s="47" t="str">
        <f t="shared" si="83"/>
        <v/>
      </c>
      <c r="Q328" s="24" t="str">
        <f t="shared" si="84"/>
        <v/>
      </c>
      <c r="R328" s="24" t="str">
        <f>IF($L328="","",VLOOKUP(Q328,LISTAS!$F$5:$G$1006,2,0))</f>
        <v/>
      </c>
      <c r="S328" s="36" t="str">
        <f t="shared" si="85"/>
        <v/>
      </c>
      <c r="T328" s="25" t="str">
        <f t="shared" si="86"/>
        <v/>
      </c>
      <c r="U328" s="25" t="str">
        <f t="shared" si="87"/>
        <v/>
      </c>
    </row>
    <row r="329" spans="1:21" s="5" customFormat="1" ht="18.75" customHeight="1" x14ac:dyDescent="0.3">
      <c r="B329" s="26"/>
      <c r="C329" s="22" t="str">
        <f>IF(B329="","",VLOOKUP(B329,LISTAS!$F$5:$G$1006,2,0))</f>
        <v/>
      </c>
      <c r="D329" s="35"/>
      <c r="E329" s="35"/>
      <c r="F329" s="35" t="str">
        <f t="shared" si="77"/>
        <v/>
      </c>
      <c r="H329" s="48" t="str">
        <f t="shared" si="80"/>
        <v/>
      </c>
      <c r="I329" s="63" t="str">
        <f t="shared" si="81"/>
        <v/>
      </c>
      <c r="J329" s="63" t="str">
        <f t="shared" si="81"/>
        <v/>
      </c>
      <c r="K329" s="48" t="str">
        <f t="shared" si="78"/>
        <v/>
      </c>
      <c r="L329" s="69" t="str">
        <f t="shared" si="79"/>
        <v/>
      </c>
      <c r="M329" s="67" t="str">
        <f t="shared" si="82"/>
        <v/>
      </c>
      <c r="N329" s="49">
        <v>6</v>
      </c>
      <c r="O329" s="28"/>
      <c r="P329" s="47" t="str">
        <f t="shared" si="83"/>
        <v/>
      </c>
      <c r="Q329" s="24" t="str">
        <f t="shared" si="84"/>
        <v/>
      </c>
      <c r="R329" s="24" t="str">
        <f>IF($L329="","",VLOOKUP(Q329,LISTAS!$F$5:$G$1006,2,0))</f>
        <v/>
      </c>
      <c r="S329" s="36" t="str">
        <f t="shared" si="85"/>
        <v/>
      </c>
      <c r="T329" s="25" t="str">
        <f t="shared" si="86"/>
        <v/>
      </c>
      <c r="U329" s="25" t="str">
        <f t="shared" si="87"/>
        <v/>
      </c>
    </row>
    <row r="330" spans="1:21" s="5" customFormat="1" ht="18.75" customHeight="1" x14ac:dyDescent="0.3">
      <c r="B330" s="26"/>
      <c r="C330" s="22" t="str">
        <f>IF(B330="","",VLOOKUP(B330,LISTAS!$F$5:$G$1006,2,0))</f>
        <v/>
      </c>
      <c r="D330" s="35"/>
      <c r="E330" s="35"/>
      <c r="F330" s="35" t="str">
        <f t="shared" si="77"/>
        <v/>
      </c>
      <c r="H330" s="48" t="str">
        <f t="shared" si="80"/>
        <v/>
      </c>
      <c r="I330" s="63" t="str">
        <f t="shared" si="81"/>
        <v/>
      </c>
      <c r="J330" s="63" t="str">
        <f t="shared" si="81"/>
        <v/>
      </c>
      <c r="K330" s="48" t="str">
        <f t="shared" si="78"/>
        <v/>
      </c>
      <c r="L330" s="69" t="str">
        <f t="shared" si="79"/>
        <v/>
      </c>
      <c r="M330" s="67" t="str">
        <f t="shared" si="82"/>
        <v/>
      </c>
      <c r="N330" s="49">
        <v>7</v>
      </c>
      <c r="O330" s="28"/>
      <c r="P330" s="47" t="str">
        <f t="shared" si="83"/>
        <v/>
      </c>
      <c r="Q330" s="24" t="str">
        <f t="shared" si="84"/>
        <v/>
      </c>
      <c r="R330" s="24" t="str">
        <f>IF($L330="","",VLOOKUP(Q330,LISTAS!$F$5:$G$1006,2,0))</f>
        <v/>
      </c>
      <c r="S330" s="36" t="str">
        <f t="shared" si="85"/>
        <v/>
      </c>
      <c r="T330" s="25" t="str">
        <f t="shared" si="86"/>
        <v/>
      </c>
      <c r="U330" s="25" t="str">
        <f t="shared" si="87"/>
        <v/>
      </c>
    </row>
    <row r="331" spans="1:21" s="5" customFormat="1" ht="18.75" customHeight="1" x14ac:dyDescent="0.3">
      <c r="B331" s="22"/>
      <c r="C331" s="22" t="str">
        <f>IF(B331="","",VLOOKUP(B331,LISTAS!$F$5:$G$1006,2,0))</f>
        <v/>
      </c>
      <c r="D331" s="35"/>
      <c r="E331" s="35"/>
      <c r="F331" s="35" t="str">
        <f t="shared" si="77"/>
        <v/>
      </c>
      <c r="H331" s="48" t="str">
        <f t="shared" si="80"/>
        <v/>
      </c>
      <c r="I331" s="63" t="str">
        <f t="shared" si="81"/>
        <v/>
      </c>
      <c r="J331" s="63" t="str">
        <f t="shared" si="81"/>
        <v/>
      </c>
      <c r="K331" s="48" t="str">
        <f t="shared" si="78"/>
        <v/>
      </c>
      <c r="L331" s="69" t="str">
        <f t="shared" si="79"/>
        <v/>
      </c>
      <c r="M331" s="67" t="str">
        <f t="shared" si="82"/>
        <v/>
      </c>
      <c r="N331" s="49">
        <v>8</v>
      </c>
      <c r="O331" s="28"/>
      <c r="P331" s="47" t="str">
        <f t="shared" si="83"/>
        <v/>
      </c>
      <c r="Q331" s="24" t="str">
        <f t="shared" si="84"/>
        <v/>
      </c>
      <c r="R331" s="24" t="str">
        <f>IF($L331="","",VLOOKUP(Q331,LISTAS!$F$5:$G$1006,2,0))</f>
        <v/>
      </c>
      <c r="S331" s="36" t="str">
        <f t="shared" si="85"/>
        <v/>
      </c>
      <c r="T331" s="25" t="str">
        <f t="shared" si="86"/>
        <v/>
      </c>
      <c r="U331" s="25" t="str">
        <f t="shared" si="87"/>
        <v/>
      </c>
    </row>
    <row r="332" spans="1:21" s="5" customFormat="1" ht="18.75" customHeight="1" x14ac:dyDescent="0.3">
      <c r="B332" s="26"/>
      <c r="C332" s="22" t="str">
        <f>IF(B332="","",VLOOKUP(B332,LISTAS!$F$5:$G$1006,2,0))</f>
        <v/>
      </c>
      <c r="D332" s="35"/>
      <c r="E332" s="35"/>
      <c r="F332" s="35" t="str">
        <f t="shared" si="77"/>
        <v/>
      </c>
      <c r="H332" s="48" t="str">
        <f t="shared" si="80"/>
        <v/>
      </c>
      <c r="I332" s="63" t="str">
        <f t="shared" si="81"/>
        <v/>
      </c>
      <c r="J332" s="63" t="str">
        <f t="shared" si="81"/>
        <v/>
      </c>
      <c r="K332" s="48" t="str">
        <f t="shared" si="78"/>
        <v/>
      </c>
      <c r="L332" s="69" t="str">
        <f t="shared" si="79"/>
        <v/>
      </c>
      <c r="M332" s="67" t="str">
        <f t="shared" si="82"/>
        <v/>
      </c>
      <c r="N332" s="49">
        <v>9</v>
      </c>
      <c r="O332" s="28"/>
      <c r="P332" s="47" t="str">
        <f t="shared" si="83"/>
        <v/>
      </c>
      <c r="Q332" s="24" t="str">
        <f t="shared" si="84"/>
        <v/>
      </c>
      <c r="R332" s="24" t="str">
        <f>IF($L332="","",VLOOKUP(Q332,LISTAS!$F$5:$G$1006,2,0))</f>
        <v/>
      </c>
      <c r="S332" s="36" t="str">
        <f t="shared" si="85"/>
        <v/>
      </c>
      <c r="T332" s="25" t="str">
        <f t="shared" si="86"/>
        <v/>
      </c>
      <c r="U332" s="25" t="str">
        <f t="shared" si="87"/>
        <v/>
      </c>
    </row>
    <row r="333" spans="1:21" s="5" customFormat="1" ht="18.75" customHeight="1" x14ac:dyDescent="0.3">
      <c r="B333" s="26"/>
      <c r="C333" s="22" t="str">
        <f>IF(B333="","",VLOOKUP(B333,LISTAS!$F$5:$G$1006,2,0))</f>
        <v/>
      </c>
      <c r="D333" s="35"/>
      <c r="E333" s="35"/>
      <c r="F333" s="35" t="str">
        <f t="shared" si="77"/>
        <v/>
      </c>
      <c r="H333" s="48" t="str">
        <f t="shared" si="80"/>
        <v/>
      </c>
      <c r="I333" s="63" t="str">
        <f t="shared" si="81"/>
        <v/>
      </c>
      <c r="J333" s="63" t="str">
        <f t="shared" si="81"/>
        <v/>
      </c>
      <c r="K333" s="48" t="str">
        <f t="shared" si="78"/>
        <v/>
      </c>
      <c r="L333" s="69" t="str">
        <f t="shared" si="79"/>
        <v/>
      </c>
      <c r="M333" s="67" t="str">
        <f t="shared" si="82"/>
        <v/>
      </c>
      <c r="N333" s="49">
        <v>10</v>
      </c>
      <c r="O333" s="28"/>
      <c r="P333" s="47" t="str">
        <f t="shared" si="83"/>
        <v/>
      </c>
      <c r="Q333" s="24" t="str">
        <f t="shared" si="84"/>
        <v/>
      </c>
      <c r="R333" s="24" t="str">
        <f>IF($L333="","",VLOOKUP(Q333,LISTAS!$F$5:$G$1006,2,0))</f>
        <v/>
      </c>
      <c r="S333" s="36" t="str">
        <f t="shared" si="85"/>
        <v/>
      </c>
      <c r="T333" s="25" t="str">
        <f t="shared" si="86"/>
        <v/>
      </c>
      <c r="U333" s="25" t="str">
        <f t="shared" si="87"/>
        <v/>
      </c>
    </row>
    <row r="334" spans="1:21" s="5" customFormat="1" ht="18.75" customHeight="1" x14ac:dyDescent="0.3">
      <c r="B334" s="26"/>
      <c r="C334" s="22" t="str">
        <f>IF(B334="","",VLOOKUP(B334,LISTAS!$F$5:$G$1006,2,0))</f>
        <v/>
      </c>
      <c r="D334" s="35"/>
      <c r="E334" s="35"/>
      <c r="F334" s="35" t="str">
        <f t="shared" si="77"/>
        <v/>
      </c>
      <c r="H334" s="48" t="str">
        <f t="shared" si="80"/>
        <v/>
      </c>
      <c r="I334" s="63" t="str">
        <f t="shared" si="81"/>
        <v/>
      </c>
      <c r="J334" s="63" t="str">
        <f t="shared" si="81"/>
        <v/>
      </c>
      <c r="K334" s="48" t="str">
        <f t="shared" si="78"/>
        <v/>
      </c>
      <c r="L334" s="69" t="str">
        <f t="shared" si="79"/>
        <v/>
      </c>
      <c r="M334" s="67" t="str">
        <f t="shared" si="82"/>
        <v/>
      </c>
      <c r="N334" s="49">
        <v>11</v>
      </c>
      <c r="O334" s="28"/>
      <c r="P334" s="47" t="str">
        <f t="shared" si="83"/>
        <v/>
      </c>
      <c r="Q334" s="24" t="str">
        <f t="shared" si="84"/>
        <v/>
      </c>
      <c r="R334" s="24" t="str">
        <f>IF($L334="","",VLOOKUP(Q334,LISTAS!$F$5:$G$1006,2,0))</f>
        <v/>
      </c>
      <c r="S334" s="36" t="str">
        <f t="shared" si="85"/>
        <v/>
      </c>
      <c r="T334" s="25" t="str">
        <f t="shared" si="86"/>
        <v/>
      </c>
      <c r="U334" s="25" t="str">
        <f t="shared" si="87"/>
        <v/>
      </c>
    </row>
    <row r="335" spans="1:21" s="5" customFormat="1" ht="18.75" customHeight="1" x14ac:dyDescent="0.3">
      <c r="B335" s="26"/>
      <c r="C335" s="22" t="str">
        <f>IF(B335="","",VLOOKUP(B335,LISTAS!$F$5:$G$1006,2,0))</f>
        <v/>
      </c>
      <c r="D335" s="35"/>
      <c r="E335" s="35"/>
      <c r="F335" s="35" t="str">
        <f t="shared" si="77"/>
        <v/>
      </c>
      <c r="H335" s="48" t="str">
        <f t="shared" si="80"/>
        <v/>
      </c>
      <c r="I335" s="63" t="str">
        <f t="shared" si="81"/>
        <v/>
      </c>
      <c r="J335" s="63" t="str">
        <f t="shared" si="81"/>
        <v/>
      </c>
      <c r="K335" s="48" t="str">
        <f t="shared" si="78"/>
        <v/>
      </c>
      <c r="L335" s="69" t="str">
        <f t="shared" si="79"/>
        <v/>
      </c>
      <c r="M335" s="67" t="str">
        <f t="shared" si="82"/>
        <v/>
      </c>
      <c r="N335" s="49">
        <v>12</v>
      </c>
      <c r="O335" s="28"/>
      <c r="P335" s="47" t="str">
        <f t="shared" si="83"/>
        <v/>
      </c>
      <c r="Q335" s="24" t="str">
        <f t="shared" si="84"/>
        <v/>
      </c>
      <c r="R335" s="24" t="str">
        <f>IF($L335="","",VLOOKUP(Q335,LISTAS!$F$5:$G$1006,2,0))</f>
        <v/>
      </c>
      <c r="S335" s="36" t="str">
        <f t="shared" si="85"/>
        <v/>
      </c>
      <c r="T335" s="25" t="str">
        <f t="shared" si="86"/>
        <v/>
      </c>
      <c r="U335" s="25" t="str">
        <f t="shared" si="87"/>
        <v/>
      </c>
    </row>
    <row r="336" spans="1:21" s="5" customFormat="1" ht="18.75" customHeight="1" x14ac:dyDescent="0.3">
      <c r="B336" s="26"/>
      <c r="C336" s="22" t="str">
        <f>IF(B336="","",VLOOKUP(B336,LISTAS!$F$5:$G$1006,2,0))</f>
        <v/>
      </c>
      <c r="D336" s="35"/>
      <c r="E336" s="35"/>
      <c r="F336" s="35" t="str">
        <f t="shared" si="77"/>
        <v/>
      </c>
      <c r="H336" s="48" t="str">
        <f t="shared" si="80"/>
        <v/>
      </c>
      <c r="I336" s="63" t="str">
        <f t="shared" si="81"/>
        <v/>
      </c>
      <c r="J336" s="63" t="str">
        <f t="shared" si="81"/>
        <v/>
      </c>
      <c r="K336" s="48" t="str">
        <f t="shared" si="78"/>
        <v/>
      </c>
      <c r="L336" s="69" t="str">
        <f t="shared" si="79"/>
        <v/>
      </c>
      <c r="M336" s="67" t="str">
        <f t="shared" si="82"/>
        <v/>
      </c>
      <c r="N336" s="49">
        <v>13</v>
      </c>
      <c r="O336" s="28"/>
      <c r="P336" s="47" t="str">
        <f t="shared" si="83"/>
        <v/>
      </c>
      <c r="Q336" s="24" t="str">
        <f t="shared" si="84"/>
        <v/>
      </c>
      <c r="R336" s="24" t="str">
        <f>IF($L336="","",VLOOKUP(Q336,LISTAS!$F$5:$G$1006,2,0))</f>
        <v/>
      </c>
      <c r="S336" s="36" t="str">
        <f t="shared" si="85"/>
        <v/>
      </c>
      <c r="T336" s="25" t="str">
        <f t="shared" si="86"/>
        <v/>
      </c>
      <c r="U336" s="25" t="str">
        <f t="shared" si="87"/>
        <v/>
      </c>
    </row>
    <row r="337" spans="2:21" s="5" customFormat="1" ht="18.75" customHeight="1" x14ac:dyDescent="0.3">
      <c r="B337" s="26"/>
      <c r="C337" s="22" t="str">
        <f>IF(B337="","",VLOOKUP(B337,LISTAS!$F$5:$G$1006,2,0))</f>
        <v/>
      </c>
      <c r="D337" s="35"/>
      <c r="E337" s="35"/>
      <c r="F337" s="35" t="str">
        <f t="shared" si="77"/>
        <v/>
      </c>
      <c r="H337" s="48" t="str">
        <f t="shared" si="80"/>
        <v/>
      </c>
      <c r="I337" s="63" t="str">
        <f t="shared" si="81"/>
        <v/>
      </c>
      <c r="J337" s="63" t="str">
        <f t="shared" si="81"/>
        <v/>
      </c>
      <c r="K337" s="48" t="str">
        <f t="shared" si="78"/>
        <v/>
      </c>
      <c r="L337" s="69" t="str">
        <f t="shared" si="79"/>
        <v/>
      </c>
      <c r="M337" s="67" t="str">
        <f t="shared" si="82"/>
        <v/>
      </c>
      <c r="N337" s="49">
        <v>14</v>
      </c>
      <c r="O337" s="28"/>
      <c r="P337" s="47" t="str">
        <f t="shared" si="83"/>
        <v/>
      </c>
      <c r="Q337" s="24" t="str">
        <f t="shared" si="84"/>
        <v/>
      </c>
      <c r="R337" s="24" t="str">
        <f>IF($L337="","",VLOOKUP(Q337,LISTAS!$F$5:$G$1006,2,0))</f>
        <v/>
      </c>
      <c r="S337" s="36" t="str">
        <f t="shared" si="85"/>
        <v/>
      </c>
      <c r="T337" s="25" t="str">
        <f t="shared" si="86"/>
        <v/>
      </c>
      <c r="U337" s="25" t="str">
        <f t="shared" si="87"/>
        <v/>
      </c>
    </row>
    <row r="338" spans="2:21" s="5" customFormat="1" ht="18.75" customHeight="1" x14ac:dyDescent="0.3">
      <c r="B338" s="26"/>
      <c r="C338" s="22" t="str">
        <f>IF(B338="","",VLOOKUP(B338,LISTAS!$F$5:$G$1006,2,0))</f>
        <v/>
      </c>
      <c r="D338" s="35"/>
      <c r="E338" s="35"/>
      <c r="F338" s="35" t="str">
        <f t="shared" si="77"/>
        <v/>
      </c>
      <c r="H338" s="48" t="str">
        <f t="shared" si="80"/>
        <v/>
      </c>
      <c r="I338" s="63" t="str">
        <f t="shared" si="81"/>
        <v/>
      </c>
      <c r="J338" s="63" t="str">
        <f t="shared" si="81"/>
        <v/>
      </c>
      <c r="K338" s="48" t="str">
        <f t="shared" si="78"/>
        <v/>
      </c>
      <c r="L338" s="69" t="str">
        <f t="shared" si="79"/>
        <v/>
      </c>
      <c r="M338" s="67" t="str">
        <f t="shared" si="82"/>
        <v/>
      </c>
      <c r="N338" s="49">
        <v>15</v>
      </c>
      <c r="O338" s="28"/>
      <c r="P338" s="47" t="str">
        <f t="shared" si="83"/>
        <v/>
      </c>
      <c r="Q338" s="24" t="str">
        <f t="shared" si="84"/>
        <v/>
      </c>
      <c r="R338" s="24" t="str">
        <f>IF($L338="","",VLOOKUP(Q338,LISTAS!$F$5:$G$1006,2,0))</f>
        <v/>
      </c>
      <c r="S338" s="36" t="str">
        <f t="shared" si="85"/>
        <v/>
      </c>
      <c r="T338" s="25" t="str">
        <f t="shared" si="86"/>
        <v/>
      </c>
      <c r="U338" s="25" t="str">
        <f t="shared" si="87"/>
        <v/>
      </c>
    </row>
    <row r="339" spans="2:21" s="5" customFormat="1" ht="18.75" customHeight="1" x14ac:dyDescent="0.3">
      <c r="B339" s="26"/>
      <c r="C339" s="22" t="str">
        <f>IF(B339="","",VLOOKUP(B339,LISTAS!$F$5:$G$1006,2,0))</f>
        <v/>
      </c>
      <c r="D339" s="35"/>
      <c r="E339" s="35"/>
      <c r="F339" s="35" t="str">
        <f t="shared" si="77"/>
        <v/>
      </c>
      <c r="H339" s="48" t="str">
        <f t="shared" si="80"/>
        <v/>
      </c>
      <c r="I339" s="63" t="str">
        <f t="shared" si="81"/>
        <v/>
      </c>
      <c r="J339" s="63" t="str">
        <f t="shared" si="81"/>
        <v/>
      </c>
      <c r="K339" s="48" t="str">
        <f t="shared" si="78"/>
        <v/>
      </c>
      <c r="L339" s="69" t="str">
        <f t="shared" si="79"/>
        <v/>
      </c>
      <c r="M339" s="67" t="str">
        <f t="shared" si="82"/>
        <v/>
      </c>
      <c r="N339" s="49">
        <v>16</v>
      </c>
      <c r="O339" s="28"/>
      <c r="P339" s="47" t="str">
        <f t="shared" si="83"/>
        <v/>
      </c>
      <c r="Q339" s="24" t="str">
        <f t="shared" si="84"/>
        <v/>
      </c>
      <c r="R339" s="24" t="str">
        <f>IF($L339="","",VLOOKUP(Q339,LISTAS!$F$5:$G$1006,2,0))</f>
        <v/>
      </c>
      <c r="S339" s="36" t="str">
        <f t="shared" si="85"/>
        <v/>
      </c>
      <c r="T339" s="25" t="str">
        <f t="shared" si="86"/>
        <v/>
      </c>
      <c r="U339" s="25" t="str">
        <f t="shared" si="87"/>
        <v/>
      </c>
    </row>
    <row r="340" spans="2:21" s="5" customFormat="1" ht="18.75" customHeight="1" x14ac:dyDescent="0.3">
      <c r="B340" s="22"/>
      <c r="C340" s="22" t="str">
        <f>IF(B340="","",VLOOKUP(B340,LISTAS!$F$5:$G$1006,2,0))</f>
        <v/>
      </c>
      <c r="D340" s="35"/>
      <c r="E340" s="35"/>
      <c r="F340" s="35" t="str">
        <f t="shared" si="77"/>
        <v/>
      </c>
      <c r="H340" s="48" t="str">
        <f t="shared" si="80"/>
        <v/>
      </c>
      <c r="I340" s="63" t="str">
        <f t="shared" si="81"/>
        <v/>
      </c>
      <c r="J340" s="63" t="str">
        <f t="shared" si="81"/>
        <v/>
      </c>
      <c r="K340" s="48" t="str">
        <f t="shared" si="78"/>
        <v/>
      </c>
      <c r="L340" s="69" t="str">
        <f t="shared" si="79"/>
        <v/>
      </c>
      <c r="M340" s="67" t="str">
        <f t="shared" si="82"/>
        <v/>
      </c>
      <c r="N340" s="49">
        <v>17</v>
      </c>
      <c r="O340" s="28"/>
      <c r="P340" s="47" t="str">
        <f t="shared" si="83"/>
        <v/>
      </c>
      <c r="Q340" s="24" t="str">
        <f t="shared" si="84"/>
        <v/>
      </c>
      <c r="R340" s="24" t="str">
        <f>IF($L340="","",VLOOKUP(Q340,LISTAS!$F$5:$G$1006,2,0))</f>
        <v/>
      </c>
      <c r="S340" s="36" t="str">
        <f t="shared" si="85"/>
        <v/>
      </c>
      <c r="T340" s="25" t="str">
        <f t="shared" si="86"/>
        <v/>
      </c>
      <c r="U340" s="25" t="str">
        <f t="shared" si="87"/>
        <v/>
      </c>
    </row>
    <row r="341" spans="2:21" s="5" customFormat="1" ht="18.75" customHeight="1" x14ac:dyDescent="0.3">
      <c r="B341" s="26"/>
      <c r="C341" s="22" t="str">
        <f>IF(B341="","",VLOOKUP(B341,LISTAS!$F$5:$G$1006,2,0))</f>
        <v/>
      </c>
      <c r="D341" s="35"/>
      <c r="E341" s="35"/>
      <c r="F341" s="35" t="str">
        <f t="shared" si="77"/>
        <v/>
      </c>
      <c r="H341" s="48" t="str">
        <f t="shared" si="80"/>
        <v/>
      </c>
      <c r="I341" s="63" t="str">
        <f t="shared" si="81"/>
        <v/>
      </c>
      <c r="J341" s="63" t="str">
        <f t="shared" si="81"/>
        <v/>
      </c>
      <c r="K341" s="48" t="str">
        <f t="shared" si="78"/>
        <v/>
      </c>
      <c r="L341" s="69" t="str">
        <f t="shared" si="79"/>
        <v/>
      </c>
      <c r="M341" s="67" t="str">
        <f t="shared" si="82"/>
        <v/>
      </c>
      <c r="N341" s="49">
        <v>18</v>
      </c>
      <c r="O341" s="28"/>
      <c r="P341" s="47" t="str">
        <f t="shared" si="83"/>
        <v/>
      </c>
      <c r="Q341" s="24" t="str">
        <f t="shared" si="84"/>
        <v/>
      </c>
      <c r="R341" s="24" t="str">
        <f>IF($L341="","",VLOOKUP(Q341,LISTAS!$F$5:$G$1006,2,0))</f>
        <v/>
      </c>
      <c r="S341" s="36" t="str">
        <f t="shared" si="85"/>
        <v/>
      </c>
      <c r="T341" s="25" t="str">
        <f t="shared" si="86"/>
        <v/>
      </c>
      <c r="U341" s="25" t="str">
        <f t="shared" si="87"/>
        <v/>
      </c>
    </row>
    <row r="342" spans="2:21" s="5" customFormat="1" ht="18.75" customHeight="1" x14ac:dyDescent="0.3">
      <c r="B342" s="26"/>
      <c r="C342" s="22" t="str">
        <f>IF(B342="","",VLOOKUP(B342,LISTAS!$F$5:$G$1006,2,0))</f>
        <v/>
      </c>
      <c r="D342" s="35"/>
      <c r="E342" s="35"/>
      <c r="F342" s="35" t="str">
        <f t="shared" si="77"/>
        <v/>
      </c>
      <c r="H342" s="48" t="str">
        <f t="shared" si="80"/>
        <v/>
      </c>
      <c r="I342" s="63" t="str">
        <f t="shared" si="81"/>
        <v/>
      </c>
      <c r="J342" s="63" t="str">
        <f t="shared" si="81"/>
        <v/>
      </c>
      <c r="K342" s="48" t="str">
        <f t="shared" si="78"/>
        <v/>
      </c>
      <c r="L342" s="69" t="str">
        <f t="shared" si="79"/>
        <v/>
      </c>
      <c r="M342" s="67" t="str">
        <f t="shared" si="82"/>
        <v/>
      </c>
      <c r="N342" s="49">
        <v>19</v>
      </c>
      <c r="O342" s="28"/>
      <c r="P342" s="47" t="str">
        <f t="shared" si="83"/>
        <v/>
      </c>
      <c r="Q342" s="24" t="str">
        <f t="shared" si="84"/>
        <v/>
      </c>
      <c r="R342" s="24" t="str">
        <f>IF($L342="","",VLOOKUP(Q342,LISTAS!$F$5:$G$1006,2,0))</f>
        <v/>
      </c>
      <c r="S342" s="36" t="str">
        <f t="shared" si="85"/>
        <v/>
      </c>
      <c r="T342" s="25" t="str">
        <f t="shared" si="86"/>
        <v/>
      </c>
      <c r="U342" s="25" t="str">
        <f t="shared" si="87"/>
        <v/>
      </c>
    </row>
    <row r="343" spans="2:21" s="5" customFormat="1" ht="18.75" customHeight="1" x14ac:dyDescent="0.3">
      <c r="B343" s="26"/>
      <c r="C343" s="22" t="str">
        <f>IF(B343="","",VLOOKUP(B343,LISTAS!$F$5:$G$1006,2,0))</f>
        <v/>
      </c>
      <c r="D343" s="35"/>
      <c r="E343" s="35"/>
      <c r="F343" s="35" t="str">
        <f t="shared" si="77"/>
        <v/>
      </c>
      <c r="H343" s="48" t="str">
        <f t="shared" si="80"/>
        <v/>
      </c>
      <c r="I343" s="63" t="str">
        <f t="shared" si="81"/>
        <v/>
      </c>
      <c r="J343" s="63" t="str">
        <f t="shared" si="81"/>
        <v/>
      </c>
      <c r="K343" s="48" t="str">
        <f t="shared" si="78"/>
        <v/>
      </c>
      <c r="L343" s="69" t="str">
        <f t="shared" si="79"/>
        <v/>
      </c>
      <c r="M343" s="67" t="str">
        <f t="shared" si="82"/>
        <v/>
      </c>
      <c r="N343" s="49">
        <v>20</v>
      </c>
      <c r="O343" s="28"/>
      <c r="P343" s="47" t="str">
        <f t="shared" si="83"/>
        <v/>
      </c>
      <c r="Q343" s="24" t="str">
        <f t="shared" si="84"/>
        <v/>
      </c>
      <c r="R343" s="24" t="str">
        <f>IF($L343="","",VLOOKUP(Q343,LISTAS!$F$5:$G$1006,2,0))</f>
        <v/>
      </c>
      <c r="S343" s="36" t="str">
        <f t="shared" si="85"/>
        <v/>
      </c>
      <c r="T343" s="25" t="str">
        <f t="shared" si="86"/>
        <v/>
      </c>
      <c r="U343" s="25" t="str">
        <f t="shared" si="87"/>
        <v/>
      </c>
    </row>
    <row r="344" spans="2:21" ht="16.5" x14ac:dyDescent="0.3">
      <c r="B344" s="26"/>
      <c r="C344" s="22" t="str">
        <f>IF(B344="","",VLOOKUP(B344,LISTAS!$F$5:$G$1006,2,0))</f>
        <v/>
      </c>
      <c r="D344" s="35"/>
      <c r="E344" s="35"/>
      <c r="F344" s="35" t="str">
        <f t="shared" si="77"/>
        <v/>
      </c>
      <c r="G344" s="5"/>
      <c r="H344" s="48" t="str">
        <f t="shared" si="80"/>
        <v/>
      </c>
      <c r="I344" s="63" t="str">
        <f t="shared" si="81"/>
        <v/>
      </c>
      <c r="J344" s="63" t="str">
        <f t="shared" si="81"/>
        <v/>
      </c>
      <c r="K344" s="48" t="str">
        <f t="shared" si="78"/>
        <v/>
      </c>
      <c r="L344" s="69" t="str">
        <f t="shared" si="79"/>
        <v/>
      </c>
      <c r="M344" s="67" t="str">
        <f t="shared" si="82"/>
        <v/>
      </c>
      <c r="N344" s="49">
        <v>21</v>
      </c>
      <c r="O344" s="28"/>
      <c r="P344" s="47" t="str">
        <f t="shared" si="83"/>
        <v/>
      </c>
      <c r="Q344" s="24" t="str">
        <f t="shared" si="84"/>
        <v/>
      </c>
      <c r="R344" s="24" t="str">
        <f>IF($L344="","",VLOOKUP(Q344,LISTAS!$F$5:$G$1006,2,0))</f>
        <v/>
      </c>
      <c r="S344" s="36" t="str">
        <f t="shared" si="85"/>
        <v/>
      </c>
      <c r="T344" s="25" t="str">
        <f t="shared" si="86"/>
        <v/>
      </c>
      <c r="U344" s="25" t="str">
        <f t="shared" si="87"/>
        <v/>
      </c>
    </row>
    <row r="345" spans="2:21" ht="16.5" x14ac:dyDescent="0.3">
      <c r="B345" s="26"/>
      <c r="C345" s="22" t="str">
        <f>IF(B345="","",VLOOKUP(B345,LISTAS!$F$5:$G$1006,2,0))</f>
        <v/>
      </c>
      <c r="D345" s="35"/>
      <c r="E345" s="35"/>
      <c r="F345" s="35" t="str">
        <f t="shared" si="77"/>
        <v/>
      </c>
      <c r="G345" s="5"/>
      <c r="H345" s="48" t="str">
        <f t="shared" si="80"/>
        <v/>
      </c>
      <c r="I345" s="63" t="str">
        <f t="shared" si="81"/>
        <v/>
      </c>
      <c r="J345" s="63" t="str">
        <f t="shared" si="81"/>
        <v/>
      </c>
      <c r="K345" s="48" t="str">
        <f t="shared" si="78"/>
        <v/>
      </c>
      <c r="L345" s="69" t="str">
        <f t="shared" si="79"/>
        <v/>
      </c>
      <c r="M345" s="67" t="str">
        <f t="shared" si="82"/>
        <v/>
      </c>
      <c r="N345" s="49">
        <v>22</v>
      </c>
      <c r="O345" s="28"/>
      <c r="P345" s="47" t="str">
        <f t="shared" si="83"/>
        <v/>
      </c>
      <c r="Q345" s="24" t="str">
        <f t="shared" si="84"/>
        <v/>
      </c>
      <c r="R345" s="24" t="str">
        <f>IF($L345="","",VLOOKUP(Q345,LISTAS!$F$5:$G$1006,2,0))</f>
        <v/>
      </c>
      <c r="S345" s="36" t="str">
        <f t="shared" si="85"/>
        <v/>
      </c>
      <c r="T345" s="25" t="str">
        <f t="shared" si="86"/>
        <v/>
      </c>
      <c r="U345" s="25" t="str">
        <f t="shared" si="87"/>
        <v/>
      </c>
    </row>
    <row r="346" spans="2:21" ht="16.5" x14ac:dyDescent="0.3">
      <c r="B346" s="26"/>
      <c r="C346" s="22" t="str">
        <f>IF(B346="","",VLOOKUP(B346,LISTAS!$F$5:$G$1006,2,0))</f>
        <v/>
      </c>
      <c r="D346" s="35"/>
      <c r="E346" s="35"/>
      <c r="F346" s="35" t="str">
        <f t="shared" si="77"/>
        <v/>
      </c>
      <c r="G346" s="5"/>
      <c r="H346" s="48" t="str">
        <f t="shared" si="80"/>
        <v/>
      </c>
      <c r="I346" s="63" t="str">
        <f t="shared" si="81"/>
        <v/>
      </c>
      <c r="J346" s="63" t="str">
        <f t="shared" si="81"/>
        <v/>
      </c>
      <c r="K346" s="48" t="str">
        <f t="shared" si="78"/>
        <v/>
      </c>
      <c r="L346" s="69" t="str">
        <f t="shared" si="79"/>
        <v/>
      </c>
      <c r="M346" s="67" t="str">
        <f t="shared" si="82"/>
        <v/>
      </c>
      <c r="N346" s="49">
        <v>23</v>
      </c>
      <c r="O346" s="28"/>
      <c r="P346" s="47" t="str">
        <f t="shared" si="83"/>
        <v/>
      </c>
      <c r="Q346" s="24" t="str">
        <f t="shared" si="84"/>
        <v/>
      </c>
      <c r="R346" s="24" t="str">
        <f>IF($L346="","",VLOOKUP(Q346,LISTAS!$F$5:$G$1006,2,0))</f>
        <v/>
      </c>
      <c r="S346" s="36" t="str">
        <f t="shared" si="85"/>
        <v/>
      </c>
      <c r="T346" s="25" t="str">
        <f t="shared" si="86"/>
        <v/>
      </c>
      <c r="U346" s="25" t="str">
        <f t="shared" si="87"/>
        <v/>
      </c>
    </row>
    <row r="347" spans="2:21" ht="16.5" x14ac:dyDescent="0.3">
      <c r="B347" s="22"/>
      <c r="C347" s="22" t="str">
        <f>IF(B347="","",VLOOKUP(B347,LISTAS!$F$5:$G$1006,2,0))</f>
        <v/>
      </c>
      <c r="D347" s="35"/>
      <c r="E347" s="35"/>
      <c r="F347" s="35" t="str">
        <f t="shared" si="77"/>
        <v/>
      </c>
      <c r="G347" s="5"/>
      <c r="H347" s="48" t="str">
        <f t="shared" si="80"/>
        <v/>
      </c>
      <c r="I347" s="63" t="str">
        <f t="shared" si="81"/>
        <v/>
      </c>
      <c r="J347" s="63" t="str">
        <f t="shared" si="81"/>
        <v/>
      </c>
      <c r="K347" s="48" t="str">
        <f t="shared" si="78"/>
        <v/>
      </c>
      <c r="L347" s="69" t="str">
        <f t="shared" si="79"/>
        <v/>
      </c>
      <c r="M347" s="67" t="str">
        <f t="shared" si="82"/>
        <v/>
      </c>
      <c r="N347" s="49">
        <v>24</v>
      </c>
      <c r="O347" s="28"/>
      <c r="P347" s="47" t="str">
        <f t="shared" si="83"/>
        <v/>
      </c>
      <c r="Q347" s="24" t="str">
        <f t="shared" si="84"/>
        <v/>
      </c>
      <c r="R347" s="24" t="str">
        <f>IF($L347="","",VLOOKUP(Q347,LISTAS!$F$5:$G$1006,2,0))</f>
        <v/>
      </c>
      <c r="S347" s="36" t="str">
        <f t="shared" si="85"/>
        <v/>
      </c>
      <c r="T347" s="25" t="str">
        <f t="shared" si="86"/>
        <v/>
      </c>
      <c r="U347" s="25" t="str">
        <f t="shared" si="87"/>
        <v/>
      </c>
    </row>
    <row r="348" spans="2:21" ht="16.5" x14ac:dyDescent="0.3">
      <c r="B348" s="26"/>
      <c r="C348" s="22" t="str">
        <f>IF(B348="","",VLOOKUP(B348,LISTAS!$F$5:$G$1006,2,0))</f>
        <v/>
      </c>
      <c r="D348" s="35"/>
      <c r="E348" s="35"/>
      <c r="F348" s="35" t="str">
        <f t="shared" si="77"/>
        <v/>
      </c>
      <c r="G348" s="5"/>
      <c r="H348" s="48" t="str">
        <f t="shared" si="80"/>
        <v/>
      </c>
      <c r="I348" s="63" t="str">
        <f t="shared" si="81"/>
        <v/>
      </c>
      <c r="J348" s="63" t="str">
        <f t="shared" si="81"/>
        <v/>
      </c>
      <c r="K348" s="48" t="str">
        <f t="shared" si="78"/>
        <v/>
      </c>
      <c r="L348" s="69" t="str">
        <f t="shared" si="79"/>
        <v/>
      </c>
      <c r="M348" s="67" t="str">
        <f t="shared" si="82"/>
        <v/>
      </c>
      <c r="N348" s="49">
        <v>25</v>
      </c>
      <c r="O348" s="28"/>
      <c r="P348" s="47" t="str">
        <f t="shared" si="83"/>
        <v/>
      </c>
      <c r="Q348" s="24" t="str">
        <f t="shared" si="84"/>
        <v/>
      </c>
      <c r="R348" s="24" t="str">
        <f>IF($L348="","",VLOOKUP(Q348,LISTAS!$F$5:$G$1006,2,0))</f>
        <v/>
      </c>
      <c r="S348" s="36" t="str">
        <f t="shared" si="85"/>
        <v/>
      </c>
      <c r="T348" s="25" t="str">
        <f t="shared" si="86"/>
        <v/>
      </c>
      <c r="U348" s="25" t="str">
        <f t="shared" si="87"/>
        <v/>
      </c>
    </row>
    <row r="349" spans="2:21" ht="16.5" x14ac:dyDescent="0.3">
      <c r="B349" s="26"/>
      <c r="C349" s="22" t="str">
        <f>IF(B349="","",VLOOKUP(B349,LISTAS!$F$5:$G$1006,2,0))</f>
        <v/>
      </c>
      <c r="D349" s="35"/>
      <c r="E349" s="35"/>
      <c r="F349" s="35" t="str">
        <f t="shared" si="77"/>
        <v/>
      </c>
      <c r="G349" s="5"/>
      <c r="H349" s="48" t="str">
        <f t="shared" si="80"/>
        <v/>
      </c>
      <c r="I349" s="63" t="str">
        <f t="shared" si="81"/>
        <v/>
      </c>
      <c r="J349" s="63" t="str">
        <f t="shared" si="81"/>
        <v/>
      </c>
      <c r="K349" s="48" t="str">
        <f t="shared" si="78"/>
        <v/>
      </c>
      <c r="L349" s="69" t="str">
        <f t="shared" si="79"/>
        <v/>
      </c>
      <c r="M349" s="67" t="str">
        <f t="shared" si="82"/>
        <v/>
      </c>
      <c r="N349" s="49">
        <v>26</v>
      </c>
      <c r="O349" s="28"/>
      <c r="P349" s="47" t="str">
        <f t="shared" si="83"/>
        <v/>
      </c>
      <c r="Q349" s="24" t="str">
        <f t="shared" si="84"/>
        <v/>
      </c>
      <c r="R349" s="24" t="str">
        <f>IF($L349="","",VLOOKUP(Q349,LISTAS!$F$5:$G$1006,2,0))</f>
        <v/>
      </c>
      <c r="S349" s="36" t="str">
        <f t="shared" si="85"/>
        <v/>
      </c>
      <c r="T349" s="25" t="str">
        <f t="shared" si="86"/>
        <v/>
      </c>
      <c r="U349" s="25" t="str">
        <f t="shared" si="87"/>
        <v/>
      </c>
    </row>
    <row r="350" spans="2:21" ht="16.5" x14ac:dyDescent="0.3">
      <c r="B350" s="26"/>
      <c r="C350" s="22" t="str">
        <f>IF(B350="","",VLOOKUP(B350,LISTAS!$F$5:$G$1006,2,0))</f>
        <v/>
      </c>
      <c r="D350" s="35"/>
      <c r="E350" s="35"/>
      <c r="F350" s="35" t="str">
        <f t="shared" si="77"/>
        <v/>
      </c>
      <c r="G350" s="5"/>
      <c r="H350" s="48" t="str">
        <f t="shared" si="80"/>
        <v/>
      </c>
      <c r="I350" s="63" t="str">
        <f t="shared" si="81"/>
        <v/>
      </c>
      <c r="J350" s="63" t="str">
        <f t="shared" si="81"/>
        <v/>
      </c>
      <c r="K350" s="48" t="str">
        <f t="shared" si="78"/>
        <v/>
      </c>
      <c r="L350" s="69" t="str">
        <f t="shared" si="79"/>
        <v/>
      </c>
      <c r="M350" s="67" t="str">
        <f t="shared" si="82"/>
        <v/>
      </c>
      <c r="N350" s="49">
        <v>27</v>
      </c>
      <c r="O350" s="28"/>
      <c r="P350" s="47" t="str">
        <f t="shared" si="83"/>
        <v/>
      </c>
      <c r="Q350" s="24" t="str">
        <f t="shared" si="84"/>
        <v/>
      </c>
      <c r="R350" s="24" t="str">
        <f>IF($L350="","",VLOOKUP(Q350,LISTAS!$F$5:$G$1006,2,0))</f>
        <v/>
      </c>
      <c r="S350" s="36" t="str">
        <f t="shared" si="85"/>
        <v/>
      </c>
      <c r="T350" s="25" t="str">
        <f t="shared" si="86"/>
        <v/>
      </c>
      <c r="U350" s="25" t="str">
        <f t="shared" si="87"/>
        <v/>
      </c>
    </row>
    <row r="351" spans="2:21" ht="16.5" x14ac:dyDescent="0.3">
      <c r="B351" s="22"/>
      <c r="C351" s="22" t="str">
        <f>IF(B351="","",VLOOKUP(B351,LISTAS!$F$5:$G$1006,2,0))</f>
        <v/>
      </c>
      <c r="D351" s="35"/>
      <c r="E351" s="35"/>
      <c r="F351" s="35" t="str">
        <f t="shared" si="77"/>
        <v/>
      </c>
      <c r="G351" s="5"/>
      <c r="H351" s="48" t="str">
        <f t="shared" si="80"/>
        <v/>
      </c>
      <c r="I351" s="63" t="str">
        <f t="shared" si="81"/>
        <v/>
      </c>
      <c r="J351" s="63" t="str">
        <f t="shared" si="81"/>
        <v/>
      </c>
      <c r="K351" s="48" t="str">
        <f t="shared" si="78"/>
        <v/>
      </c>
      <c r="L351" s="69" t="str">
        <f t="shared" si="79"/>
        <v/>
      </c>
      <c r="M351" s="67" t="str">
        <f t="shared" si="82"/>
        <v/>
      </c>
      <c r="N351" s="49">
        <v>28</v>
      </c>
      <c r="O351" s="28"/>
      <c r="P351" s="47" t="str">
        <f t="shared" si="83"/>
        <v/>
      </c>
      <c r="Q351" s="24" t="str">
        <f t="shared" si="84"/>
        <v/>
      </c>
      <c r="R351" s="24" t="str">
        <f>IF($L351="","",VLOOKUP(Q351,LISTAS!$F$5:$G$1006,2,0))</f>
        <v/>
      </c>
      <c r="S351" s="36" t="str">
        <f t="shared" si="85"/>
        <v/>
      </c>
      <c r="T351" s="25" t="str">
        <f t="shared" si="86"/>
        <v/>
      </c>
      <c r="U351" s="25" t="str">
        <f t="shared" si="87"/>
        <v/>
      </c>
    </row>
    <row r="352" spans="2:21" ht="16.5" x14ac:dyDescent="0.3">
      <c r="B352" s="26"/>
      <c r="C352" s="22" t="str">
        <f>IF(B352="","",VLOOKUP(B352,LISTAS!$F$5:$G$1006,2,0))</f>
        <v/>
      </c>
      <c r="D352" s="35"/>
      <c r="E352" s="35"/>
      <c r="F352" s="35" t="str">
        <f t="shared" si="77"/>
        <v/>
      </c>
      <c r="G352" s="5"/>
      <c r="H352" s="48" t="str">
        <f t="shared" si="80"/>
        <v/>
      </c>
      <c r="I352" s="63" t="str">
        <f t="shared" si="81"/>
        <v/>
      </c>
      <c r="J352" s="63" t="str">
        <f t="shared" si="81"/>
        <v/>
      </c>
      <c r="K352" s="48" t="str">
        <f t="shared" si="78"/>
        <v/>
      </c>
      <c r="L352" s="69" t="str">
        <f t="shared" si="79"/>
        <v/>
      </c>
      <c r="M352" s="67" t="str">
        <f t="shared" si="82"/>
        <v/>
      </c>
      <c r="N352" s="49">
        <v>29</v>
      </c>
      <c r="O352" s="28"/>
      <c r="P352" s="47" t="str">
        <f t="shared" si="83"/>
        <v/>
      </c>
      <c r="Q352" s="24" t="str">
        <f t="shared" si="84"/>
        <v/>
      </c>
      <c r="R352" s="24" t="str">
        <f>IF($L352="","",VLOOKUP(Q352,LISTAS!$F$5:$G$1006,2,0))</f>
        <v/>
      </c>
      <c r="S352" s="36" t="str">
        <f t="shared" si="85"/>
        <v/>
      </c>
      <c r="T352" s="25" t="str">
        <f t="shared" si="86"/>
        <v/>
      </c>
      <c r="U352" s="25" t="str">
        <f t="shared" si="87"/>
        <v/>
      </c>
    </row>
    <row r="353" spans="2:21" ht="16.5" x14ac:dyDescent="0.3">
      <c r="B353" s="26"/>
      <c r="C353" s="22" t="str">
        <f>IF(B353="","",VLOOKUP(B353,LISTAS!$F$5:$G$1006,2,0))</f>
        <v/>
      </c>
      <c r="D353" s="35"/>
      <c r="E353" s="35"/>
      <c r="F353" s="35" t="str">
        <f t="shared" si="77"/>
        <v/>
      </c>
      <c r="G353" s="5"/>
      <c r="H353" s="48" t="str">
        <f t="shared" si="80"/>
        <v/>
      </c>
      <c r="I353" s="63" t="str">
        <f t="shared" si="81"/>
        <v/>
      </c>
      <c r="J353" s="63" t="str">
        <f t="shared" si="81"/>
        <v/>
      </c>
      <c r="K353" s="48" t="str">
        <f t="shared" si="78"/>
        <v/>
      </c>
      <c r="L353" s="69" t="str">
        <f t="shared" si="79"/>
        <v/>
      </c>
      <c r="M353" s="67" t="str">
        <f t="shared" si="82"/>
        <v/>
      </c>
      <c r="N353" s="49">
        <v>30</v>
      </c>
      <c r="O353" s="28"/>
      <c r="P353" s="47" t="str">
        <f t="shared" si="83"/>
        <v/>
      </c>
      <c r="Q353" s="24" t="str">
        <f t="shared" si="84"/>
        <v/>
      </c>
      <c r="R353" s="24" t="str">
        <f>IF($L353="","",VLOOKUP(Q353,LISTAS!$F$5:$G$1006,2,0))</f>
        <v/>
      </c>
      <c r="S353" s="36" t="str">
        <f t="shared" si="85"/>
        <v/>
      </c>
      <c r="T353" s="25" t="str">
        <f t="shared" si="86"/>
        <v/>
      </c>
      <c r="U353" s="25" t="str">
        <f t="shared" si="87"/>
        <v/>
      </c>
    </row>
    <row r="354" spans="2:21" ht="16.5" x14ac:dyDescent="0.3">
      <c r="B354" s="26"/>
      <c r="C354" s="22" t="str">
        <f>IF(B354="","",VLOOKUP(B354,LISTAS!$F$5:$G$1006,2,0))</f>
        <v/>
      </c>
      <c r="D354" s="35"/>
      <c r="E354" s="35"/>
      <c r="F354" s="35" t="str">
        <f t="shared" si="77"/>
        <v/>
      </c>
      <c r="G354" s="5"/>
      <c r="H354" s="48" t="str">
        <f t="shared" si="80"/>
        <v/>
      </c>
      <c r="I354" s="63" t="str">
        <f t="shared" si="81"/>
        <v/>
      </c>
      <c r="J354" s="63" t="str">
        <f t="shared" si="81"/>
        <v/>
      </c>
      <c r="K354" s="48" t="str">
        <f t="shared" si="78"/>
        <v/>
      </c>
      <c r="L354" s="69" t="str">
        <f t="shared" si="79"/>
        <v/>
      </c>
      <c r="M354" s="67" t="str">
        <f t="shared" si="82"/>
        <v/>
      </c>
      <c r="N354" s="49">
        <v>31</v>
      </c>
      <c r="O354" s="28"/>
      <c r="P354" s="47" t="str">
        <f t="shared" si="83"/>
        <v/>
      </c>
      <c r="Q354" s="24" t="str">
        <f t="shared" si="84"/>
        <v/>
      </c>
      <c r="R354" s="24" t="str">
        <f>IF($L354="","",VLOOKUP(Q354,LISTAS!$F$5:$G$1006,2,0))</f>
        <v/>
      </c>
      <c r="S354" s="36" t="str">
        <f t="shared" si="85"/>
        <v/>
      </c>
      <c r="T354" s="25" t="str">
        <f t="shared" si="86"/>
        <v/>
      </c>
      <c r="U354" s="25" t="str">
        <f t="shared" si="87"/>
        <v/>
      </c>
    </row>
    <row r="355" spans="2:21" ht="16.5" x14ac:dyDescent="0.3">
      <c r="B355" s="22"/>
      <c r="C355" s="22" t="str">
        <f>IF(B355="","",VLOOKUP(B355,LISTAS!$F$5:$G$1006,2,0))</f>
        <v/>
      </c>
      <c r="D355" s="35"/>
      <c r="E355" s="35"/>
      <c r="F355" s="35" t="str">
        <f t="shared" si="77"/>
        <v/>
      </c>
      <c r="G355" s="5"/>
      <c r="H355" s="48" t="str">
        <f t="shared" si="80"/>
        <v/>
      </c>
      <c r="I355" s="63" t="str">
        <f t="shared" si="81"/>
        <v/>
      </c>
      <c r="J355" s="63" t="str">
        <f t="shared" si="81"/>
        <v/>
      </c>
      <c r="K355" s="48" t="str">
        <f t="shared" si="78"/>
        <v/>
      </c>
      <c r="L355" s="69" t="str">
        <f t="shared" si="79"/>
        <v/>
      </c>
      <c r="M355" s="67" t="str">
        <f t="shared" si="82"/>
        <v/>
      </c>
      <c r="N355" s="49">
        <v>32</v>
      </c>
      <c r="O355" s="28"/>
      <c r="P355" s="47" t="str">
        <f t="shared" si="83"/>
        <v/>
      </c>
      <c r="Q355" s="24" t="str">
        <f t="shared" si="84"/>
        <v/>
      </c>
      <c r="R355" s="24" t="str">
        <f>IF($L355="","",VLOOKUP(Q355,LISTAS!$F$5:$G$1006,2,0))</f>
        <v/>
      </c>
      <c r="S355" s="36" t="str">
        <f t="shared" si="85"/>
        <v/>
      </c>
      <c r="T355" s="25" t="str">
        <f t="shared" si="86"/>
        <v/>
      </c>
      <c r="U355" s="25" t="str">
        <f t="shared" si="87"/>
        <v/>
      </c>
    </row>
    <row r="356" spans="2:21" ht="16.5" x14ac:dyDescent="0.3">
      <c r="B356" s="26"/>
      <c r="C356" s="22" t="str">
        <f>IF(B356="","",VLOOKUP(B356,LISTAS!$F$5:$G$1006,2,0))</f>
        <v/>
      </c>
      <c r="D356" s="35"/>
      <c r="E356" s="35"/>
      <c r="F356" s="35" t="str">
        <f t="shared" si="77"/>
        <v/>
      </c>
      <c r="G356" s="5"/>
      <c r="H356" s="48" t="str">
        <f t="shared" si="80"/>
        <v/>
      </c>
      <c r="I356" s="63" t="str">
        <f t="shared" si="81"/>
        <v/>
      </c>
      <c r="J356" s="63" t="str">
        <f t="shared" si="81"/>
        <v/>
      </c>
      <c r="K356" s="48" t="str">
        <f t="shared" si="78"/>
        <v/>
      </c>
      <c r="L356" s="69" t="str">
        <f t="shared" si="79"/>
        <v/>
      </c>
      <c r="M356" s="67" t="str">
        <f t="shared" si="82"/>
        <v/>
      </c>
      <c r="N356" s="49">
        <v>33</v>
      </c>
      <c r="O356" s="28"/>
      <c r="P356" s="47" t="str">
        <f t="shared" si="83"/>
        <v/>
      </c>
      <c r="Q356" s="24" t="str">
        <f t="shared" si="84"/>
        <v/>
      </c>
      <c r="R356" s="24" t="str">
        <f>IF($L356="","",VLOOKUP(Q356,LISTAS!$F$5:$G$1006,2,0))</f>
        <v/>
      </c>
      <c r="S356" s="36" t="str">
        <f t="shared" si="85"/>
        <v/>
      </c>
      <c r="T356" s="25" t="str">
        <f t="shared" si="86"/>
        <v/>
      </c>
      <c r="U356" s="25" t="str">
        <f t="shared" si="87"/>
        <v/>
      </c>
    </row>
    <row r="357" spans="2:21" ht="16.5" x14ac:dyDescent="0.3">
      <c r="B357" s="26"/>
      <c r="C357" s="22" t="str">
        <f>IF(B357="","",VLOOKUP(B357,LISTAS!$F$5:$G$1006,2,0))</f>
        <v/>
      </c>
      <c r="D357" s="35"/>
      <c r="E357" s="35"/>
      <c r="F357" s="35" t="str">
        <f t="shared" si="77"/>
        <v/>
      </c>
      <c r="G357" s="5"/>
      <c r="H357" s="48" t="str">
        <f t="shared" si="80"/>
        <v/>
      </c>
      <c r="I357" s="63" t="str">
        <f t="shared" si="81"/>
        <v/>
      </c>
      <c r="J357" s="63" t="str">
        <f t="shared" si="81"/>
        <v/>
      </c>
      <c r="K357" s="48" t="str">
        <f t="shared" si="78"/>
        <v/>
      </c>
      <c r="L357" s="69" t="str">
        <f t="shared" si="79"/>
        <v/>
      </c>
      <c r="M357" s="67" t="str">
        <f t="shared" si="82"/>
        <v/>
      </c>
      <c r="N357" s="49">
        <v>34</v>
      </c>
      <c r="O357" s="28"/>
      <c r="P357" s="47" t="str">
        <f t="shared" si="83"/>
        <v/>
      </c>
      <c r="Q357" s="24" t="str">
        <f t="shared" si="84"/>
        <v/>
      </c>
      <c r="R357" s="24" t="str">
        <f>IF($L357="","",VLOOKUP(Q357,LISTAS!$F$5:$G$1006,2,0))</f>
        <v/>
      </c>
      <c r="S357" s="36" t="str">
        <f t="shared" si="85"/>
        <v/>
      </c>
      <c r="T357" s="25" t="str">
        <f t="shared" si="86"/>
        <v/>
      </c>
      <c r="U357" s="25" t="str">
        <f t="shared" si="87"/>
        <v/>
      </c>
    </row>
    <row r="358" spans="2:21" ht="16.5" x14ac:dyDescent="0.3">
      <c r="B358" s="26"/>
      <c r="C358" s="22" t="str">
        <f>IF(B358="","",VLOOKUP(B358,LISTAS!$F$5:$G$1006,2,0))</f>
        <v/>
      </c>
      <c r="D358" s="35"/>
      <c r="E358" s="35"/>
      <c r="F358" s="35" t="str">
        <f t="shared" si="77"/>
        <v/>
      </c>
      <c r="G358" s="5"/>
      <c r="H358" s="48" t="str">
        <f t="shared" si="80"/>
        <v/>
      </c>
      <c r="I358" s="63" t="str">
        <f t="shared" si="81"/>
        <v/>
      </c>
      <c r="J358" s="63" t="str">
        <f t="shared" si="81"/>
        <v/>
      </c>
      <c r="K358" s="48" t="str">
        <f t="shared" si="78"/>
        <v/>
      </c>
      <c r="L358" s="69" t="str">
        <f t="shared" si="79"/>
        <v/>
      </c>
      <c r="M358" s="67" t="str">
        <f t="shared" si="82"/>
        <v/>
      </c>
      <c r="N358" s="49">
        <v>35</v>
      </c>
      <c r="O358" s="28"/>
      <c r="P358" s="47" t="str">
        <f t="shared" si="83"/>
        <v/>
      </c>
      <c r="Q358" s="24" t="str">
        <f t="shared" si="84"/>
        <v/>
      </c>
      <c r="R358" s="24" t="str">
        <f>IF($L358="","",VLOOKUP(Q358,LISTAS!$F$5:$G$1006,2,0))</f>
        <v/>
      </c>
      <c r="S358" s="36" t="str">
        <f t="shared" si="85"/>
        <v/>
      </c>
      <c r="T358" s="25" t="str">
        <f t="shared" si="86"/>
        <v/>
      </c>
      <c r="U358" s="25" t="str">
        <f t="shared" si="87"/>
        <v/>
      </c>
    </row>
    <row r="359" spans="2:21" ht="16.5" x14ac:dyDescent="0.3">
      <c r="B359" s="22"/>
      <c r="C359" s="22" t="str">
        <f>IF(B359="","",VLOOKUP(B359,LISTAS!$F$5:$G$1006,2,0))</f>
        <v/>
      </c>
      <c r="D359" s="35"/>
      <c r="E359" s="35"/>
      <c r="F359" s="35" t="str">
        <f t="shared" si="77"/>
        <v/>
      </c>
      <c r="G359" s="5"/>
      <c r="H359" s="48" t="str">
        <f t="shared" si="80"/>
        <v/>
      </c>
      <c r="I359" s="63" t="str">
        <f t="shared" si="81"/>
        <v/>
      </c>
      <c r="J359" s="63" t="str">
        <f t="shared" si="81"/>
        <v/>
      </c>
      <c r="K359" s="48" t="str">
        <f t="shared" si="78"/>
        <v/>
      </c>
      <c r="L359" s="69" t="str">
        <f t="shared" si="79"/>
        <v/>
      </c>
      <c r="M359" s="67" t="str">
        <f t="shared" si="82"/>
        <v/>
      </c>
      <c r="N359" s="49">
        <v>36</v>
      </c>
      <c r="O359" s="28"/>
      <c r="P359" s="47" t="str">
        <f t="shared" si="83"/>
        <v/>
      </c>
      <c r="Q359" s="24" t="str">
        <f t="shared" si="84"/>
        <v/>
      </c>
      <c r="R359" s="24" t="str">
        <f>IF($L359="","",VLOOKUP(Q359,LISTAS!$F$5:$G$1006,2,0))</f>
        <v/>
      </c>
      <c r="S359" s="36" t="str">
        <f t="shared" si="85"/>
        <v/>
      </c>
      <c r="T359" s="25" t="str">
        <f t="shared" si="86"/>
        <v/>
      </c>
      <c r="U359" s="25" t="str">
        <f t="shared" si="87"/>
        <v/>
      </c>
    </row>
    <row r="360" spans="2:21" ht="16.5" x14ac:dyDescent="0.3">
      <c r="B360" s="26"/>
      <c r="C360" s="22" t="str">
        <f>IF(B360="","",VLOOKUP(B360,LISTAS!$F$5:$G$1006,2,0))</f>
        <v/>
      </c>
      <c r="D360" s="35"/>
      <c r="E360" s="35"/>
      <c r="F360" s="35" t="str">
        <f t="shared" si="77"/>
        <v/>
      </c>
      <c r="G360" s="5"/>
      <c r="H360" s="48" t="str">
        <f t="shared" si="80"/>
        <v/>
      </c>
      <c r="I360" s="63" t="str">
        <f t="shared" si="81"/>
        <v/>
      </c>
      <c r="J360" s="63" t="str">
        <f t="shared" si="81"/>
        <v/>
      </c>
      <c r="K360" s="48" t="str">
        <f t="shared" si="78"/>
        <v/>
      </c>
      <c r="L360" s="69" t="str">
        <f t="shared" si="79"/>
        <v/>
      </c>
      <c r="M360" s="67" t="str">
        <f t="shared" si="82"/>
        <v/>
      </c>
      <c r="N360" s="49">
        <v>37</v>
      </c>
      <c r="O360" s="28"/>
      <c r="P360" s="47" t="str">
        <f t="shared" si="83"/>
        <v/>
      </c>
      <c r="Q360" s="24" t="str">
        <f t="shared" si="84"/>
        <v/>
      </c>
      <c r="R360" s="24" t="str">
        <f>IF($L360="","",VLOOKUP(Q360,LISTAS!$F$5:$G$1006,2,0))</f>
        <v/>
      </c>
      <c r="S360" s="36" t="str">
        <f t="shared" si="85"/>
        <v/>
      </c>
      <c r="T360" s="25" t="str">
        <f t="shared" si="86"/>
        <v/>
      </c>
      <c r="U360" s="25" t="str">
        <f t="shared" si="87"/>
        <v/>
      </c>
    </row>
    <row r="361" spans="2:21" ht="16.5" x14ac:dyDescent="0.3">
      <c r="B361" s="26"/>
      <c r="C361" s="22" t="str">
        <f>IF(B361="","",VLOOKUP(B361,LISTAS!$F$5:$G$1006,2,0))</f>
        <v/>
      </c>
      <c r="D361" s="35"/>
      <c r="E361" s="35"/>
      <c r="F361" s="35" t="str">
        <f t="shared" si="77"/>
        <v/>
      </c>
      <c r="G361" s="5"/>
      <c r="H361" s="48" t="str">
        <f t="shared" si="80"/>
        <v/>
      </c>
      <c r="I361" s="63" t="str">
        <f t="shared" si="81"/>
        <v/>
      </c>
      <c r="J361" s="63" t="str">
        <f t="shared" si="81"/>
        <v/>
      </c>
      <c r="K361" s="48" t="str">
        <f t="shared" si="78"/>
        <v/>
      </c>
      <c r="L361" s="69" t="str">
        <f t="shared" si="79"/>
        <v/>
      </c>
      <c r="M361" s="67" t="str">
        <f t="shared" si="82"/>
        <v/>
      </c>
      <c r="N361" s="49">
        <v>38</v>
      </c>
      <c r="O361" s="28"/>
      <c r="P361" s="47" t="str">
        <f t="shared" si="83"/>
        <v/>
      </c>
      <c r="Q361" s="24" t="str">
        <f t="shared" si="84"/>
        <v/>
      </c>
      <c r="R361" s="24" t="str">
        <f>IF($L361="","",VLOOKUP(Q361,LISTAS!$F$5:$G$1006,2,0))</f>
        <v/>
      </c>
      <c r="S361" s="36" t="str">
        <f t="shared" si="85"/>
        <v/>
      </c>
      <c r="T361" s="25" t="str">
        <f t="shared" si="86"/>
        <v/>
      </c>
      <c r="U361" s="25" t="str">
        <f t="shared" si="87"/>
        <v/>
      </c>
    </row>
    <row r="362" spans="2:21" ht="16.5" x14ac:dyDescent="0.3">
      <c r="B362" s="26"/>
      <c r="C362" s="22" t="str">
        <f>IF(B362="","",VLOOKUP(B362,LISTAS!$F$5:$G$1006,2,0))</f>
        <v/>
      </c>
      <c r="D362" s="35"/>
      <c r="E362" s="35"/>
      <c r="F362" s="35" t="str">
        <f t="shared" si="77"/>
        <v/>
      </c>
      <c r="G362" s="5"/>
      <c r="H362" s="48" t="str">
        <f t="shared" si="80"/>
        <v/>
      </c>
      <c r="I362" s="63" t="str">
        <f t="shared" si="81"/>
        <v/>
      </c>
      <c r="J362" s="63" t="str">
        <f t="shared" si="81"/>
        <v/>
      </c>
      <c r="K362" s="48" t="str">
        <f t="shared" si="78"/>
        <v/>
      </c>
      <c r="L362" s="69" t="str">
        <f t="shared" si="79"/>
        <v/>
      </c>
      <c r="M362" s="67" t="str">
        <f t="shared" si="82"/>
        <v/>
      </c>
      <c r="N362" s="49">
        <v>39</v>
      </c>
      <c r="O362" s="28"/>
      <c r="P362" s="47" t="str">
        <f t="shared" si="83"/>
        <v/>
      </c>
      <c r="Q362" s="24" t="str">
        <f t="shared" si="84"/>
        <v/>
      </c>
      <c r="R362" s="24" t="str">
        <f>IF($L362="","",VLOOKUP(Q362,LISTAS!$F$5:$G$1006,2,0))</f>
        <v/>
      </c>
      <c r="S362" s="36" t="str">
        <f t="shared" si="85"/>
        <v/>
      </c>
      <c r="T362" s="25" t="str">
        <f t="shared" si="86"/>
        <v/>
      </c>
      <c r="U362" s="25" t="str">
        <f t="shared" si="87"/>
        <v/>
      </c>
    </row>
    <row r="363" spans="2:21" ht="16.5" x14ac:dyDescent="0.3">
      <c r="B363" s="26"/>
      <c r="C363" s="22" t="str">
        <f>IF(B363="","",VLOOKUP(B363,LISTAS!$F$5:$G$1006,2,0))</f>
        <v/>
      </c>
      <c r="D363" s="35"/>
      <c r="E363" s="35"/>
      <c r="F363" s="35" t="str">
        <f t="shared" si="77"/>
        <v/>
      </c>
      <c r="G363" s="5"/>
      <c r="H363" s="48" t="str">
        <f t="shared" si="80"/>
        <v/>
      </c>
      <c r="I363" s="63" t="str">
        <f t="shared" si="81"/>
        <v/>
      </c>
      <c r="J363" s="63" t="str">
        <f t="shared" si="81"/>
        <v/>
      </c>
      <c r="K363" s="48" t="str">
        <f t="shared" si="78"/>
        <v/>
      </c>
      <c r="L363" s="69" t="str">
        <f t="shared" si="79"/>
        <v/>
      </c>
      <c r="M363" s="67" t="str">
        <f t="shared" si="82"/>
        <v/>
      </c>
      <c r="N363" s="49">
        <v>40</v>
      </c>
      <c r="O363" s="28"/>
      <c r="P363" s="47" t="str">
        <f t="shared" si="83"/>
        <v/>
      </c>
      <c r="Q363" s="24" t="str">
        <f t="shared" si="84"/>
        <v/>
      </c>
      <c r="R363" s="24" t="str">
        <f>IF($L363="","",VLOOKUP(Q363,LISTAS!$F$5:$G$1006,2,0))</f>
        <v/>
      </c>
      <c r="S363" s="36" t="str">
        <f t="shared" si="85"/>
        <v/>
      </c>
      <c r="T363" s="25" t="str">
        <f t="shared" si="86"/>
        <v/>
      </c>
      <c r="U363" s="25" t="str">
        <f t="shared" si="87"/>
        <v/>
      </c>
    </row>
    <row r="364" spans="2:21" ht="16.5" x14ac:dyDescent="0.3">
      <c r="B364" s="26"/>
      <c r="C364" s="22" t="str">
        <f>IF(B364="","",VLOOKUP(B364,LISTAS!$F$5:$G$1006,2,0))</f>
        <v/>
      </c>
      <c r="D364" s="35"/>
      <c r="E364" s="35"/>
      <c r="F364" s="35" t="str">
        <f t="shared" si="77"/>
        <v/>
      </c>
      <c r="G364" s="5"/>
      <c r="H364" s="48" t="str">
        <f t="shared" si="80"/>
        <v/>
      </c>
      <c r="I364" s="63" t="str">
        <f t="shared" si="81"/>
        <v/>
      </c>
      <c r="J364" s="63" t="str">
        <f t="shared" si="81"/>
        <v/>
      </c>
      <c r="K364" s="48" t="str">
        <f t="shared" si="78"/>
        <v/>
      </c>
      <c r="L364" s="69" t="str">
        <f t="shared" si="79"/>
        <v/>
      </c>
      <c r="M364" s="67" t="str">
        <f t="shared" si="82"/>
        <v/>
      </c>
      <c r="N364" s="49">
        <v>41</v>
      </c>
      <c r="O364" s="28"/>
      <c r="P364" s="47" t="str">
        <f t="shared" si="83"/>
        <v/>
      </c>
      <c r="Q364" s="24" t="str">
        <f t="shared" si="84"/>
        <v/>
      </c>
      <c r="R364" s="24" t="str">
        <f>IF($L364="","",VLOOKUP(Q364,LISTAS!$F$5:$G$1006,2,0))</f>
        <v/>
      </c>
      <c r="S364" s="36" t="str">
        <f t="shared" si="85"/>
        <v/>
      </c>
      <c r="T364" s="25" t="str">
        <f t="shared" si="86"/>
        <v/>
      </c>
      <c r="U364" s="25" t="str">
        <f t="shared" si="87"/>
        <v/>
      </c>
    </row>
    <row r="365" spans="2:21" ht="16.5" x14ac:dyDescent="0.3">
      <c r="B365" s="26"/>
      <c r="C365" s="22" t="str">
        <f>IF(B365="","",VLOOKUP(B365,LISTAS!$F$5:$G$1006,2,0))</f>
        <v/>
      </c>
      <c r="D365" s="35"/>
      <c r="E365" s="35"/>
      <c r="F365" s="35" t="str">
        <f t="shared" si="77"/>
        <v/>
      </c>
      <c r="G365" s="5"/>
      <c r="H365" s="48" t="str">
        <f t="shared" si="80"/>
        <v/>
      </c>
      <c r="I365" s="63" t="str">
        <f t="shared" si="81"/>
        <v/>
      </c>
      <c r="J365" s="63" t="str">
        <f t="shared" si="81"/>
        <v/>
      </c>
      <c r="K365" s="48" t="str">
        <f t="shared" si="78"/>
        <v/>
      </c>
      <c r="L365" s="69" t="str">
        <f t="shared" si="79"/>
        <v/>
      </c>
      <c r="M365" s="67" t="str">
        <f t="shared" si="82"/>
        <v/>
      </c>
      <c r="N365" s="49">
        <v>42</v>
      </c>
      <c r="O365" s="28"/>
      <c r="P365" s="47" t="str">
        <f t="shared" si="83"/>
        <v/>
      </c>
      <c r="Q365" s="24" t="str">
        <f t="shared" si="84"/>
        <v/>
      </c>
      <c r="R365" s="24" t="str">
        <f>IF($L365="","",VLOOKUP(Q365,LISTAS!$F$5:$G$1006,2,0))</f>
        <v/>
      </c>
      <c r="S365" s="36" t="str">
        <f t="shared" si="85"/>
        <v/>
      </c>
      <c r="T365" s="25" t="str">
        <f t="shared" si="86"/>
        <v/>
      </c>
      <c r="U365" s="25" t="str">
        <f t="shared" si="87"/>
        <v/>
      </c>
    </row>
    <row r="366" spans="2:21" ht="16.5" x14ac:dyDescent="0.3">
      <c r="B366" s="26"/>
      <c r="C366" s="22" t="str">
        <f>IF(B366="","",VLOOKUP(B366,LISTAS!$F$5:$G$1006,2,0))</f>
        <v/>
      </c>
      <c r="D366" s="35"/>
      <c r="E366" s="35"/>
      <c r="F366" s="35" t="str">
        <f t="shared" si="77"/>
        <v/>
      </c>
      <c r="G366" s="5"/>
      <c r="H366" s="48" t="str">
        <f t="shared" si="80"/>
        <v/>
      </c>
      <c r="I366" s="63" t="str">
        <f t="shared" si="81"/>
        <v/>
      </c>
      <c r="J366" s="63" t="str">
        <f t="shared" si="81"/>
        <v/>
      </c>
      <c r="K366" s="48" t="str">
        <f t="shared" si="78"/>
        <v/>
      </c>
      <c r="L366" s="69" t="str">
        <f t="shared" si="79"/>
        <v/>
      </c>
      <c r="M366" s="67" t="str">
        <f t="shared" si="82"/>
        <v/>
      </c>
      <c r="N366" s="49">
        <v>43</v>
      </c>
      <c r="O366" s="28"/>
      <c r="P366" s="47" t="str">
        <f t="shared" si="83"/>
        <v/>
      </c>
      <c r="Q366" s="24" t="str">
        <f t="shared" si="84"/>
        <v/>
      </c>
      <c r="R366" s="24" t="str">
        <f>IF($L366="","",VLOOKUP(Q366,LISTAS!$F$5:$G$1006,2,0))</f>
        <v/>
      </c>
      <c r="S366" s="36" t="str">
        <f t="shared" si="85"/>
        <v/>
      </c>
      <c r="T366" s="25" t="str">
        <f t="shared" si="86"/>
        <v/>
      </c>
      <c r="U366" s="25" t="str">
        <f t="shared" si="87"/>
        <v/>
      </c>
    </row>
    <row r="367" spans="2:21" ht="16.5" x14ac:dyDescent="0.3">
      <c r="B367" s="26"/>
      <c r="C367" s="22" t="str">
        <f>IF(B367="","",VLOOKUP(B367,LISTAS!$F$5:$G$1006,2,0))</f>
        <v/>
      </c>
      <c r="D367" s="35"/>
      <c r="E367" s="35"/>
      <c r="F367" s="35" t="str">
        <f t="shared" si="77"/>
        <v/>
      </c>
      <c r="G367" s="5"/>
      <c r="H367" s="48" t="str">
        <f t="shared" si="80"/>
        <v/>
      </c>
      <c r="I367" s="63" t="str">
        <f t="shared" si="81"/>
        <v/>
      </c>
      <c r="J367" s="63" t="str">
        <f t="shared" si="81"/>
        <v/>
      </c>
      <c r="K367" s="48" t="str">
        <f t="shared" si="78"/>
        <v/>
      </c>
      <c r="L367" s="69" t="str">
        <f t="shared" si="79"/>
        <v/>
      </c>
      <c r="M367" s="67" t="str">
        <f t="shared" si="82"/>
        <v/>
      </c>
      <c r="N367" s="49">
        <v>44</v>
      </c>
      <c r="O367" s="28"/>
      <c r="P367" s="47" t="str">
        <f t="shared" si="83"/>
        <v/>
      </c>
      <c r="Q367" s="24" t="str">
        <f t="shared" si="84"/>
        <v/>
      </c>
      <c r="R367" s="24" t="str">
        <f>IF($L367="","",VLOOKUP(Q367,LISTAS!$F$5:$G$1006,2,0))</f>
        <v/>
      </c>
      <c r="S367" s="36" t="str">
        <f t="shared" si="85"/>
        <v/>
      </c>
      <c r="T367" s="25" t="str">
        <f t="shared" si="86"/>
        <v/>
      </c>
      <c r="U367" s="25" t="str">
        <f t="shared" si="87"/>
        <v/>
      </c>
    </row>
    <row r="368" spans="2:21" ht="16.5" x14ac:dyDescent="0.3">
      <c r="B368" s="26"/>
      <c r="C368" s="22" t="str">
        <f>IF(B368="","",VLOOKUP(B368,LISTAS!$F$5:$G$1006,2,0))</f>
        <v/>
      </c>
      <c r="D368" s="35"/>
      <c r="E368" s="35"/>
      <c r="F368" s="35" t="str">
        <f t="shared" si="77"/>
        <v/>
      </c>
      <c r="G368" s="5"/>
      <c r="H368" s="48" t="str">
        <f t="shared" si="80"/>
        <v/>
      </c>
      <c r="I368" s="63" t="str">
        <f t="shared" si="81"/>
        <v/>
      </c>
      <c r="J368" s="63" t="str">
        <f t="shared" si="81"/>
        <v/>
      </c>
      <c r="K368" s="48" t="str">
        <f t="shared" si="78"/>
        <v/>
      </c>
      <c r="L368" s="69" t="str">
        <f t="shared" si="79"/>
        <v/>
      </c>
      <c r="M368" s="67" t="str">
        <f t="shared" si="82"/>
        <v/>
      </c>
      <c r="N368" s="49">
        <v>45</v>
      </c>
      <c r="O368" s="28"/>
      <c r="P368" s="47" t="str">
        <f t="shared" si="83"/>
        <v/>
      </c>
      <c r="Q368" s="24" t="str">
        <f t="shared" si="84"/>
        <v/>
      </c>
      <c r="R368" s="24" t="str">
        <f>IF($L368="","",VLOOKUP(Q368,LISTAS!$F$5:$G$1006,2,0))</f>
        <v/>
      </c>
      <c r="S368" s="36" t="str">
        <f t="shared" si="85"/>
        <v/>
      </c>
      <c r="T368" s="25" t="str">
        <f t="shared" si="86"/>
        <v/>
      </c>
      <c r="U368" s="25" t="str">
        <f t="shared" si="87"/>
        <v/>
      </c>
    </row>
    <row r="369" spans="2:21" ht="16.5" x14ac:dyDescent="0.3">
      <c r="B369" s="26"/>
      <c r="C369" s="22" t="str">
        <f>IF(B369="","",VLOOKUP(B369,LISTAS!$F$5:$G$1006,2,0))</f>
        <v/>
      </c>
      <c r="D369" s="35"/>
      <c r="E369" s="35"/>
      <c r="F369" s="35" t="str">
        <f t="shared" si="77"/>
        <v/>
      </c>
      <c r="G369" s="5"/>
      <c r="H369" s="48" t="str">
        <f t="shared" si="80"/>
        <v/>
      </c>
      <c r="I369" s="63" t="str">
        <f t="shared" si="81"/>
        <v/>
      </c>
      <c r="J369" s="63" t="str">
        <f t="shared" si="81"/>
        <v/>
      </c>
      <c r="K369" s="48" t="str">
        <f t="shared" si="78"/>
        <v/>
      </c>
      <c r="L369" s="69" t="str">
        <f t="shared" si="79"/>
        <v/>
      </c>
      <c r="M369" s="67" t="str">
        <f t="shared" si="82"/>
        <v/>
      </c>
      <c r="N369" s="49">
        <v>46</v>
      </c>
      <c r="O369" s="28"/>
      <c r="P369" s="47" t="str">
        <f t="shared" si="83"/>
        <v/>
      </c>
      <c r="Q369" s="24" t="str">
        <f t="shared" si="84"/>
        <v/>
      </c>
      <c r="R369" s="24" t="str">
        <f>IF($L369="","",VLOOKUP(Q369,LISTAS!$F$5:$G$1006,2,0))</f>
        <v/>
      </c>
      <c r="S369" s="36" t="str">
        <f t="shared" si="85"/>
        <v/>
      </c>
      <c r="T369" s="25" t="str">
        <f t="shared" si="86"/>
        <v/>
      </c>
      <c r="U369" s="25" t="str">
        <f t="shared" si="87"/>
        <v/>
      </c>
    </row>
    <row r="370" spans="2:21" ht="16.5" x14ac:dyDescent="0.3">
      <c r="B370" s="26"/>
      <c r="C370" s="22" t="str">
        <f>IF(B370="","",VLOOKUP(B370,LISTAS!$F$5:$G$1006,2,0))</f>
        <v/>
      </c>
      <c r="D370" s="35"/>
      <c r="E370" s="35"/>
      <c r="F370" s="35" t="str">
        <f t="shared" si="77"/>
        <v/>
      </c>
      <c r="G370" s="5"/>
      <c r="H370" s="48" t="str">
        <f t="shared" si="80"/>
        <v/>
      </c>
      <c r="I370" s="63" t="str">
        <f t="shared" si="81"/>
        <v/>
      </c>
      <c r="J370" s="63" t="str">
        <f t="shared" si="81"/>
        <v/>
      </c>
      <c r="K370" s="48" t="str">
        <f t="shared" si="78"/>
        <v/>
      </c>
      <c r="L370" s="69" t="str">
        <f t="shared" si="79"/>
        <v/>
      </c>
      <c r="M370" s="67" t="str">
        <f t="shared" si="82"/>
        <v/>
      </c>
      <c r="N370" s="49">
        <v>47</v>
      </c>
      <c r="O370" s="28"/>
      <c r="P370" s="47" t="str">
        <f t="shared" si="83"/>
        <v/>
      </c>
      <c r="Q370" s="24" t="str">
        <f t="shared" si="84"/>
        <v/>
      </c>
      <c r="R370" s="24" t="str">
        <f>IF($L370="","",VLOOKUP(Q370,LISTAS!$F$5:$G$1006,2,0))</f>
        <v/>
      </c>
      <c r="S370" s="36" t="str">
        <f t="shared" si="85"/>
        <v/>
      </c>
      <c r="T370" s="25" t="str">
        <f t="shared" si="86"/>
        <v/>
      </c>
      <c r="U370" s="25" t="str">
        <f t="shared" si="87"/>
        <v/>
      </c>
    </row>
    <row r="371" spans="2:21" ht="16.5" x14ac:dyDescent="0.3">
      <c r="B371" s="26"/>
      <c r="C371" s="22" t="str">
        <f>IF(B371="","",VLOOKUP(B371,LISTAS!$F$5:$G$1006,2,0))</f>
        <v/>
      </c>
      <c r="D371" s="35"/>
      <c r="E371" s="35"/>
      <c r="F371" s="35" t="str">
        <f t="shared" si="77"/>
        <v/>
      </c>
      <c r="G371" s="5"/>
      <c r="H371" s="48" t="str">
        <f t="shared" si="80"/>
        <v/>
      </c>
      <c r="I371" s="63" t="str">
        <f t="shared" si="81"/>
        <v/>
      </c>
      <c r="J371" s="63" t="str">
        <f t="shared" si="81"/>
        <v/>
      </c>
      <c r="K371" s="48" t="str">
        <f t="shared" si="78"/>
        <v/>
      </c>
      <c r="L371" s="69" t="str">
        <f t="shared" si="79"/>
        <v/>
      </c>
      <c r="M371" s="67" t="str">
        <f t="shared" si="82"/>
        <v/>
      </c>
      <c r="N371" s="49">
        <v>48</v>
      </c>
      <c r="O371" s="28"/>
      <c r="P371" s="47" t="str">
        <f t="shared" si="83"/>
        <v/>
      </c>
      <c r="Q371" s="24" t="str">
        <f t="shared" si="84"/>
        <v/>
      </c>
      <c r="R371" s="24" t="str">
        <f>IF($L371="","",VLOOKUP(Q371,LISTAS!$F$5:$G$1006,2,0))</f>
        <v/>
      </c>
      <c r="S371" s="36" t="str">
        <f t="shared" si="85"/>
        <v/>
      </c>
      <c r="T371" s="25" t="str">
        <f t="shared" si="86"/>
        <v/>
      </c>
      <c r="U371" s="25" t="str">
        <f t="shared" si="87"/>
        <v/>
      </c>
    </row>
    <row r="372" spans="2:21" ht="16.5" x14ac:dyDescent="0.3">
      <c r="B372" s="26"/>
      <c r="C372" s="22" t="str">
        <f>IF(B372="","",VLOOKUP(B372,LISTAS!$F$5:$G$1006,2,0))</f>
        <v/>
      </c>
      <c r="D372" s="35"/>
      <c r="E372" s="35"/>
      <c r="F372" s="35" t="str">
        <f t="shared" si="77"/>
        <v/>
      </c>
      <c r="G372" s="5"/>
      <c r="H372" s="48" t="str">
        <f t="shared" si="80"/>
        <v/>
      </c>
      <c r="I372" s="63" t="str">
        <f t="shared" si="81"/>
        <v/>
      </c>
      <c r="J372" s="63" t="str">
        <f t="shared" si="81"/>
        <v/>
      </c>
      <c r="K372" s="48" t="str">
        <f t="shared" si="78"/>
        <v/>
      </c>
      <c r="L372" s="69" t="str">
        <f t="shared" si="79"/>
        <v/>
      </c>
      <c r="M372" s="67" t="str">
        <f t="shared" si="82"/>
        <v/>
      </c>
      <c r="N372" s="49">
        <v>49</v>
      </c>
      <c r="O372" s="28"/>
      <c r="P372" s="47" t="str">
        <f t="shared" si="83"/>
        <v/>
      </c>
      <c r="Q372" s="24" t="str">
        <f t="shared" si="84"/>
        <v/>
      </c>
      <c r="R372" s="24" t="str">
        <f>IF($L372="","",VLOOKUP(Q372,LISTAS!$F$5:$G$1006,2,0))</f>
        <v/>
      </c>
      <c r="S372" s="36" t="str">
        <f t="shared" si="85"/>
        <v/>
      </c>
      <c r="T372" s="25" t="str">
        <f t="shared" si="86"/>
        <v/>
      </c>
      <c r="U372" s="25" t="str">
        <f t="shared" si="87"/>
        <v/>
      </c>
    </row>
    <row r="373" spans="2:21" ht="16.5" x14ac:dyDescent="0.3">
      <c r="B373" s="26"/>
      <c r="C373" s="22" t="str">
        <f>IF(B373="","",VLOOKUP(B373,LISTAS!$F$5:$G$1006,2,0))</f>
        <v/>
      </c>
      <c r="D373" s="35"/>
      <c r="E373" s="35"/>
      <c r="F373" s="35" t="str">
        <f t="shared" si="77"/>
        <v/>
      </c>
      <c r="G373" s="5"/>
      <c r="H373" s="48" t="str">
        <f t="shared" si="80"/>
        <v/>
      </c>
      <c r="I373" s="63" t="str">
        <f t="shared" si="81"/>
        <v/>
      </c>
      <c r="J373" s="63" t="str">
        <f t="shared" si="81"/>
        <v/>
      </c>
      <c r="K373" s="48" t="str">
        <f t="shared" si="78"/>
        <v/>
      </c>
      <c r="L373" s="69" t="str">
        <f t="shared" si="79"/>
        <v/>
      </c>
      <c r="M373" s="67" t="str">
        <f t="shared" si="82"/>
        <v/>
      </c>
      <c r="N373" s="49">
        <v>50</v>
      </c>
      <c r="O373" s="28"/>
      <c r="P373" s="47" t="str">
        <f t="shared" si="83"/>
        <v/>
      </c>
      <c r="Q373" s="24" t="str">
        <f t="shared" si="84"/>
        <v/>
      </c>
      <c r="R373" s="24" t="str">
        <f>IF($L373="","",VLOOKUP(Q373,LISTAS!$F$5:$G$1006,2,0))</f>
        <v/>
      </c>
      <c r="S373" s="36" t="str">
        <f t="shared" si="85"/>
        <v/>
      </c>
      <c r="T373" s="25" t="str">
        <f t="shared" si="86"/>
        <v/>
      </c>
      <c r="U373" s="25" t="str">
        <f t="shared" si="87"/>
        <v/>
      </c>
    </row>
    <row r="374" spans="2:21" ht="16.5" x14ac:dyDescent="0.3">
      <c r="B374" s="26"/>
      <c r="C374" s="22" t="str">
        <f>IF(B374="","",VLOOKUP(B374,LISTAS!$F$5:$G$1006,2,0))</f>
        <v/>
      </c>
      <c r="D374" s="35"/>
      <c r="E374" s="35"/>
      <c r="F374" s="35" t="str">
        <f t="shared" si="77"/>
        <v/>
      </c>
      <c r="G374" s="5"/>
      <c r="H374" s="48" t="str">
        <f t="shared" si="80"/>
        <v/>
      </c>
      <c r="I374" s="63" t="str">
        <f t="shared" si="81"/>
        <v/>
      </c>
      <c r="J374" s="63" t="str">
        <f t="shared" si="81"/>
        <v/>
      </c>
      <c r="K374" s="48" t="str">
        <f t="shared" si="78"/>
        <v/>
      </c>
      <c r="L374" s="69" t="str">
        <f t="shared" si="79"/>
        <v/>
      </c>
      <c r="M374" s="67" t="str">
        <f t="shared" si="82"/>
        <v/>
      </c>
      <c r="N374" s="49">
        <v>51</v>
      </c>
      <c r="O374" s="28"/>
      <c r="P374" s="47" t="str">
        <f t="shared" si="83"/>
        <v/>
      </c>
      <c r="Q374" s="24" t="str">
        <f t="shared" si="84"/>
        <v/>
      </c>
      <c r="R374" s="24" t="str">
        <f>IF($L374="","",VLOOKUP(Q374,LISTAS!$F$5:$G$1006,2,0))</f>
        <v/>
      </c>
      <c r="S374" s="36" t="str">
        <f t="shared" si="85"/>
        <v/>
      </c>
      <c r="T374" s="25" t="str">
        <f t="shared" si="86"/>
        <v/>
      </c>
      <c r="U374" s="25" t="str">
        <f t="shared" si="87"/>
        <v/>
      </c>
    </row>
    <row r="375" spans="2:21" ht="16.5" x14ac:dyDescent="0.3">
      <c r="B375" s="26"/>
      <c r="C375" s="22" t="str">
        <f>IF(B375="","",VLOOKUP(B375,LISTAS!$F$5:$G$1006,2,0))</f>
        <v/>
      </c>
      <c r="D375" s="35"/>
      <c r="E375" s="35"/>
      <c r="F375" s="35" t="str">
        <f t="shared" si="77"/>
        <v/>
      </c>
      <c r="G375" s="5"/>
      <c r="H375" s="48" t="str">
        <f t="shared" si="80"/>
        <v/>
      </c>
      <c r="I375" s="63" t="str">
        <f t="shared" si="81"/>
        <v/>
      </c>
      <c r="J375" s="63" t="str">
        <f t="shared" si="81"/>
        <v/>
      </c>
      <c r="K375" s="48" t="str">
        <f t="shared" si="78"/>
        <v/>
      </c>
      <c r="L375" s="69" t="str">
        <f t="shared" si="79"/>
        <v/>
      </c>
      <c r="M375" s="67" t="str">
        <f t="shared" si="82"/>
        <v/>
      </c>
      <c r="N375" s="49">
        <v>52</v>
      </c>
      <c r="O375" s="28"/>
      <c r="P375" s="47" t="str">
        <f t="shared" si="83"/>
        <v/>
      </c>
      <c r="Q375" s="24" t="str">
        <f t="shared" si="84"/>
        <v/>
      </c>
      <c r="R375" s="24" t="str">
        <f>IF($L375="","",VLOOKUP(Q375,LISTAS!$F$5:$G$1006,2,0))</f>
        <v/>
      </c>
      <c r="S375" s="36" t="str">
        <f t="shared" si="85"/>
        <v/>
      </c>
      <c r="T375" s="25" t="str">
        <f t="shared" si="86"/>
        <v/>
      </c>
      <c r="U375" s="25" t="str">
        <f t="shared" si="87"/>
        <v/>
      </c>
    </row>
    <row r="376" spans="2:21" ht="16.5" x14ac:dyDescent="0.3">
      <c r="B376" s="26"/>
      <c r="C376" s="22" t="str">
        <f>IF(B376="","",VLOOKUP(B376,LISTAS!$F$5:$G$1006,2,0))</f>
        <v/>
      </c>
      <c r="D376" s="35"/>
      <c r="E376" s="35"/>
      <c r="F376" s="35" t="str">
        <f t="shared" si="77"/>
        <v/>
      </c>
      <c r="G376" s="5"/>
      <c r="H376" s="48" t="str">
        <f t="shared" si="80"/>
        <v/>
      </c>
      <c r="I376" s="63" t="str">
        <f t="shared" si="81"/>
        <v/>
      </c>
      <c r="J376" s="63" t="str">
        <f t="shared" si="81"/>
        <v/>
      </c>
      <c r="K376" s="48" t="str">
        <f t="shared" si="78"/>
        <v/>
      </c>
      <c r="L376" s="69" t="str">
        <f t="shared" si="79"/>
        <v/>
      </c>
      <c r="M376" s="67" t="str">
        <f t="shared" si="82"/>
        <v/>
      </c>
      <c r="N376" s="49">
        <v>53</v>
      </c>
      <c r="O376" s="28"/>
      <c r="P376" s="47" t="str">
        <f t="shared" si="83"/>
        <v/>
      </c>
      <c r="Q376" s="24" t="str">
        <f t="shared" si="84"/>
        <v/>
      </c>
      <c r="R376" s="24" t="str">
        <f>IF($L376="","",VLOOKUP(Q376,LISTAS!$F$5:$G$1006,2,0))</f>
        <v/>
      </c>
      <c r="S376" s="36" t="str">
        <f t="shared" si="85"/>
        <v/>
      </c>
      <c r="T376" s="25" t="str">
        <f t="shared" si="86"/>
        <v/>
      </c>
      <c r="U376" s="25" t="str">
        <f t="shared" si="87"/>
        <v/>
      </c>
    </row>
    <row r="377" spans="2:21" ht="16.5" x14ac:dyDescent="0.3">
      <c r="B377" s="26"/>
      <c r="C377" s="22" t="str">
        <f>IF(B377="","",VLOOKUP(B377,LISTAS!$F$5:$G$1006,2,0))</f>
        <v/>
      </c>
      <c r="D377" s="35"/>
      <c r="E377" s="35"/>
      <c r="F377" s="35" t="str">
        <f t="shared" si="77"/>
        <v/>
      </c>
      <c r="G377" s="5"/>
      <c r="H377" s="48" t="str">
        <f t="shared" si="80"/>
        <v/>
      </c>
      <c r="I377" s="63" t="str">
        <f t="shared" si="81"/>
        <v/>
      </c>
      <c r="J377" s="63" t="str">
        <f t="shared" si="81"/>
        <v/>
      </c>
      <c r="K377" s="48" t="str">
        <f t="shared" si="78"/>
        <v/>
      </c>
      <c r="L377" s="69" t="str">
        <f t="shared" si="79"/>
        <v/>
      </c>
      <c r="M377" s="67" t="str">
        <f t="shared" si="82"/>
        <v/>
      </c>
      <c r="N377" s="49">
        <v>54</v>
      </c>
      <c r="O377" s="28"/>
      <c r="P377" s="47" t="str">
        <f t="shared" si="83"/>
        <v/>
      </c>
      <c r="Q377" s="24" t="str">
        <f t="shared" si="84"/>
        <v/>
      </c>
      <c r="R377" s="24" t="str">
        <f>IF($L377="","",VLOOKUP(Q377,LISTAS!$F$5:$G$1006,2,0))</f>
        <v/>
      </c>
      <c r="S377" s="36" t="str">
        <f t="shared" si="85"/>
        <v/>
      </c>
      <c r="T377" s="25" t="str">
        <f t="shared" si="86"/>
        <v/>
      </c>
      <c r="U377" s="25" t="str">
        <f t="shared" si="87"/>
        <v/>
      </c>
    </row>
    <row r="378" spans="2:21" ht="16.5" x14ac:dyDescent="0.3">
      <c r="B378" s="26"/>
      <c r="C378" s="22" t="str">
        <f>IF(B378="","",VLOOKUP(B378,LISTAS!$F$5:$G$1006,2,0))</f>
        <v/>
      </c>
      <c r="D378" s="35"/>
      <c r="E378" s="35"/>
      <c r="F378" s="35" t="str">
        <f t="shared" si="77"/>
        <v/>
      </c>
      <c r="G378" s="5"/>
      <c r="H378" s="48" t="str">
        <f t="shared" si="80"/>
        <v/>
      </c>
      <c r="I378" s="63" t="str">
        <f t="shared" si="81"/>
        <v/>
      </c>
      <c r="J378" s="63" t="str">
        <f t="shared" si="81"/>
        <v/>
      </c>
      <c r="K378" s="48" t="str">
        <f t="shared" si="78"/>
        <v/>
      </c>
      <c r="L378" s="69" t="str">
        <f t="shared" si="79"/>
        <v/>
      </c>
      <c r="M378" s="67" t="str">
        <f t="shared" si="82"/>
        <v/>
      </c>
      <c r="N378" s="49">
        <v>55</v>
      </c>
      <c r="O378" s="28"/>
      <c r="P378" s="47" t="str">
        <f t="shared" si="83"/>
        <v/>
      </c>
      <c r="Q378" s="24" t="str">
        <f t="shared" si="84"/>
        <v/>
      </c>
      <c r="R378" s="24" t="str">
        <f>IF($L378="","",VLOOKUP(Q378,LISTAS!$F$5:$G$1006,2,0))</f>
        <v/>
      </c>
      <c r="S378" s="36" t="str">
        <f t="shared" si="85"/>
        <v/>
      </c>
      <c r="T378" s="25" t="str">
        <f t="shared" si="86"/>
        <v/>
      </c>
      <c r="U378" s="25" t="str">
        <f t="shared" si="87"/>
        <v/>
      </c>
    </row>
    <row r="379" spans="2:21" ht="16.5" x14ac:dyDescent="0.3">
      <c r="B379" s="26"/>
      <c r="C379" s="22" t="str">
        <f>IF(B379="","",VLOOKUP(B379,LISTAS!$F$5:$G$1006,2,0))</f>
        <v/>
      </c>
      <c r="D379" s="35"/>
      <c r="E379" s="35"/>
      <c r="F379" s="35" t="str">
        <f t="shared" si="77"/>
        <v/>
      </c>
      <c r="G379" s="5"/>
      <c r="H379" s="48" t="str">
        <f t="shared" si="80"/>
        <v/>
      </c>
      <c r="I379" s="63" t="str">
        <f t="shared" si="81"/>
        <v/>
      </c>
      <c r="J379" s="63" t="str">
        <f t="shared" si="81"/>
        <v/>
      </c>
      <c r="K379" s="48" t="str">
        <f t="shared" si="78"/>
        <v/>
      </c>
      <c r="L379" s="69" t="str">
        <f t="shared" si="79"/>
        <v/>
      </c>
      <c r="M379" s="67" t="str">
        <f t="shared" si="82"/>
        <v/>
      </c>
      <c r="N379" s="49">
        <v>56</v>
      </c>
      <c r="O379" s="28"/>
      <c r="P379" s="47" t="str">
        <f t="shared" si="83"/>
        <v/>
      </c>
      <c r="Q379" s="24" t="str">
        <f t="shared" si="84"/>
        <v/>
      </c>
      <c r="R379" s="24" t="str">
        <f>IF($L379="","",VLOOKUP(Q379,LISTAS!$F$5:$G$1006,2,0))</f>
        <v/>
      </c>
      <c r="S379" s="36" t="str">
        <f t="shared" si="85"/>
        <v/>
      </c>
      <c r="T379" s="25" t="str">
        <f t="shared" si="86"/>
        <v/>
      </c>
      <c r="U379" s="25" t="str">
        <f t="shared" si="87"/>
        <v/>
      </c>
    </row>
    <row r="380" spans="2:21" ht="16.5" x14ac:dyDescent="0.3">
      <c r="B380" s="26"/>
      <c r="C380" s="22" t="str">
        <f>IF(B380="","",VLOOKUP(B380,LISTAS!$F$5:$G$1006,2,0))</f>
        <v/>
      </c>
      <c r="D380" s="35"/>
      <c r="E380" s="35"/>
      <c r="F380" s="35" t="str">
        <f t="shared" si="77"/>
        <v/>
      </c>
      <c r="G380" s="5"/>
      <c r="H380" s="48" t="str">
        <f t="shared" si="80"/>
        <v/>
      </c>
      <c r="I380" s="63" t="str">
        <f t="shared" si="81"/>
        <v/>
      </c>
      <c r="J380" s="63" t="str">
        <f t="shared" si="81"/>
        <v/>
      </c>
      <c r="K380" s="48" t="str">
        <f t="shared" si="78"/>
        <v/>
      </c>
      <c r="L380" s="69" t="str">
        <f t="shared" si="79"/>
        <v/>
      </c>
      <c r="M380" s="67" t="str">
        <f t="shared" si="82"/>
        <v/>
      </c>
      <c r="N380" s="49">
        <v>57</v>
      </c>
      <c r="O380" s="28"/>
      <c r="P380" s="47" t="str">
        <f t="shared" si="83"/>
        <v/>
      </c>
      <c r="Q380" s="24" t="str">
        <f t="shared" si="84"/>
        <v/>
      </c>
      <c r="R380" s="24" t="str">
        <f>IF($L380="","",VLOOKUP(Q380,LISTAS!$F$5:$G$1006,2,0))</f>
        <v/>
      </c>
      <c r="S380" s="36" t="str">
        <f t="shared" si="85"/>
        <v/>
      </c>
      <c r="T380" s="25" t="str">
        <f t="shared" si="86"/>
        <v/>
      </c>
      <c r="U380" s="25" t="str">
        <f t="shared" si="87"/>
        <v/>
      </c>
    </row>
    <row r="381" spans="2:21" ht="16.5" x14ac:dyDescent="0.3">
      <c r="B381" s="26"/>
      <c r="C381" s="22" t="str">
        <f>IF(B381="","",VLOOKUP(B381,LISTAS!$F$5:$G$1006,2,0))</f>
        <v/>
      </c>
      <c r="D381" s="35"/>
      <c r="E381" s="35"/>
      <c r="F381" s="35" t="str">
        <f t="shared" si="77"/>
        <v/>
      </c>
      <c r="G381" s="5"/>
      <c r="H381" s="48" t="str">
        <f t="shared" si="80"/>
        <v/>
      </c>
      <c r="I381" s="63" t="str">
        <f t="shared" si="81"/>
        <v/>
      </c>
      <c r="J381" s="63" t="str">
        <f t="shared" si="81"/>
        <v/>
      </c>
      <c r="K381" s="48" t="str">
        <f t="shared" si="78"/>
        <v/>
      </c>
      <c r="L381" s="69" t="str">
        <f t="shared" si="79"/>
        <v/>
      </c>
      <c r="M381" s="67" t="str">
        <f t="shared" si="82"/>
        <v/>
      </c>
      <c r="N381" s="49">
        <v>58</v>
      </c>
      <c r="O381" s="28"/>
      <c r="P381" s="47" t="str">
        <f t="shared" si="83"/>
        <v/>
      </c>
      <c r="Q381" s="24" t="str">
        <f t="shared" si="84"/>
        <v/>
      </c>
      <c r="R381" s="24" t="str">
        <f>IF($L381="","",VLOOKUP(Q381,LISTAS!$F$5:$G$1006,2,0))</f>
        <v/>
      </c>
      <c r="S381" s="36" t="str">
        <f t="shared" si="85"/>
        <v/>
      </c>
      <c r="T381" s="25" t="str">
        <f t="shared" si="86"/>
        <v/>
      </c>
      <c r="U381" s="25" t="str">
        <f t="shared" si="87"/>
        <v/>
      </c>
    </row>
    <row r="382" spans="2:21" ht="16.5" x14ac:dyDescent="0.3">
      <c r="B382" s="26"/>
      <c r="C382" s="22" t="str">
        <f>IF(B382="","",VLOOKUP(B382,LISTAS!$F$5:$G$1006,2,0))</f>
        <v/>
      </c>
      <c r="D382" s="35"/>
      <c r="E382" s="35"/>
      <c r="F382" s="35" t="str">
        <f t="shared" si="77"/>
        <v/>
      </c>
      <c r="G382" s="5"/>
      <c r="H382" s="48" t="str">
        <f t="shared" si="80"/>
        <v/>
      </c>
      <c r="I382" s="63" t="str">
        <f t="shared" si="81"/>
        <v/>
      </c>
      <c r="J382" s="63" t="str">
        <f t="shared" si="81"/>
        <v/>
      </c>
      <c r="K382" s="48" t="str">
        <f t="shared" si="78"/>
        <v/>
      </c>
      <c r="L382" s="69" t="str">
        <f t="shared" si="79"/>
        <v/>
      </c>
      <c r="M382" s="67" t="str">
        <f t="shared" si="82"/>
        <v/>
      </c>
      <c r="N382" s="49">
        <v>59</v>
      </c>
      <c r="O382" s="28"/>
      <c r="P382" s="47" t="str">
        <f t="shared" si="83"/>
        <v/>
      </c>
      <c r="Q382" s="24" t="str">
        <f t="shared" si="84"/>
        <v/>
      </c>
      <c r="R382" s="24" t="str">
        <f>IF($L382="","",VLOOKUP(Q382,LISTAS!$F$5:$G$1006,2,0))</f>
        <v/>
      </c>
      <c r="S382" s="36" t="str">
        <f t="shared" si="85"/>
        <v/>
      </c>
      <c r="T382" s="25" t="str">
        <f t="shared" si="86"/>
        <v/>
      </c>
      <c r="U382" s="25" t="str">
        <f t="shared" si="87"/>
        <v/>
      </c>
    </row>
    <row r="383" spans="2:21" ht="16.5" x14ac:dyDescent="0.3">
      <c r="B383" s="26"/>
      <c r="C383" s="22" t="str">
        <f>IF(B383="","",VLOOKUP(B383,LISTAS!$F$5:$G$1006,2,0))</f>
        <v/>
      </c>
      <c r="D383" s="35"/>
      <c r="E383" s="35"/>
      <c r="F383" s="35" t="str">
        <f t="shared" si="77"/>
        <v/>
      </c>
      <c r="G383" s="5"/>
      <c r="H383" s="48" t="str">
        <f t="shared" si="80"/>
        <v/>
      </c>
      <c r="I383" s="63" t="str">
        <f t="shared" si="81"/>
        <v/>
      </c>
      <c r="J383" s="63" t="str">
        <f t="shared" si="81"/>
        <v/>
      </c>
      <c r="K383" s="48" t="str">
        <f t="shared" si="78"/>
        <v/>
      </c>
      <c r="L383" s="69" t="str">
        <f t="shared" si="79"/>
        <v/>
      </c>
      <c r="M383" s="67" t="str">
        <f t="shared" si="82"/>
        <v/>
      </c>
      <c r="N383" s="49">
        <v>60</v>
      </c>
      <c r="O383" s="28"/>
      <c r="P383" s="47" t="str">
        <f t="shared" si="83"/>
        <v/>
      </c>
      <c r="Q383" s="24" t="str">
        <f t="shared" si="84"/>
        <v/>
      </c>
      <c r="R383" s="24" t="str">
        <f>IF($L383="","",VLOOKUP(Q383,LISTAS!$F$5:$G$1006,2,0))</f>
        <v/>
      </c>
      <c r="S383" s="36" t="str">
        <f t="shared" si="85"/>
        <v/>
      </c>
      <c r="T383" s="25" t="str">
        <f t="shared" si="86"/>
        <v/>
      </c>
      <c r="U383" s="25" t="str">
        <f t="shared" si="87"/>
        <v/>
      </c>
    </row>
    <row r="384" spans="2:21" ht="16.5" x14ac:dyDescent="0.3">
      <c r="B384" s="26"/>
      <c r="C384" s="22" t="str">
        <f>IF(B384="","",VLOOKUP(B384,LISTAS!$F$5:$G$1006,2,0))</f>
        <v/>
      </c>
      <c r="D384" s="35"/>
      <c r="E384" s="35"/>
      <c r="F384" s="35" t="str">
        <f t="shared" si="77"/>
        <v/>
      </c>
      <c r="G384" s="5"/>
      <c r="H384" s="48" t="str">
        <f t="shared" si="80"/>
        <v/>
      </c>
      <c r="I384" s="63" t="str">
        <f t="shared" si="81"/>
        <v/>
      </c>
      <c r="J384" s="63" t="str">
        <f t="shared" si="81"/>
        <v/>
      </c>
      <c r="K384" s="48" t="str">
        <f t="shared" si="78"/>
        <v/>
      </c>
      <c r="L384" s="69" t="str">
        <f t="shared" si="79"/>
        <v/>
      </c>
      <c r="M384" s="67" t="str">
        <f t="shared" si="82"/>
        <v/>
      </c>
      <c r="N384" s="49">
        <v>61</v>
      </c>
      <c r="O384" s="28"/>
      <c r="P384" s="47" t="str">
        <f t="shared" si="83"/>
        <v/>
      </c>
      <c r="Q384" s="24" t="str">
        <f t="shared" si="84"/>
        <v/>
      </c>
      <c r="R384" s="24" t="str">
        <f>IF($L384="","",VLOOKUP(Q384,LISTAS!$F$5:$G$1006,2,0))</f>
        <v/>
      </c>
      <c r="S384" s="36" t="str">
        <f t="shared" si="85"/>
        <v/>
      </c>
      <c r="T384" s="25" t="str">
        <f t="shared" si="86"/>
        <v/>
      </c>
      <c r="U384" s="25" t="str">
        <f t="shared" si="87"/>
        <v/>
      </c>
    </row>
    <row r="385" spans="2:21" ht="16.5" x14ac:dyDescent="0.3">
      <c r="B385" s="26"/>
      <c r="C385" s="22" t="str">
        <f>IF(B385="","",VLOOKUP(B385,LISTAS!$F$5:$G$1006,2,0))</f>
        <v/>
      </c>
      <c r="D385" s="35"/>
      <c r="E385" s="35"/>
      <c r="F385" s="35" t="str">
        <f t="shared" si="77"/>
        <v/>
      </c>
      <c r="G385" s="5"/>
      <c r="H385" s="48" t="str">
        <f t="shared" si="80"/>
        <v/>
      </c>
      <c r="I385" s="63" t="str">
        <f t="shared" si="81"/>
        <v/>
      </c>
      <c r="J385" s="63" t="str">
        <f t="shared" si="81"/>
        <v/>
      </c>
      <c r="K385" s="48" t="str">
        <f t="shared" si="78"/>
        <v/>
      </c>
      <c r="L385" s="69" t="str">
        <f t="shared" si="79"/>
        <v/>
      </c>
      <c r="M385" s="67" t="str">
        <f t="shared" si="82"/>
        <v/>
      </c>
      <c r="N385" s="49">
        <v>62</v>
      </c>
      <c r="O385" s="28"/>
      <c r="P385" s="47" t="str">
        <f t="shared" si="83"/>
        <v/>
      </c>
      <c r="Q385" s="24" t="str">
        <f t="shared" si="84"/>
        <v/>
      </c>
      <c r="R385" s="24" t="str">
        <f>IF($L385="","",VLOOKUP(Q385,LISTAS!$F$5:$G$1006,2,0))</f>
        <v/>
      </c>
      <c r="S385" s="36" t="str">
        <f t="shared" si="85"/>
        <v/>
      </c>
      <c r="T385" s="25" t="str">
        <f t="shared" si="86"/>
        <v/>
      </c>
      <c r="U385" s="25" t="str">
        <f t="shared" si="87"/>
        <v/>
      </c>
    </row>
    <row r="386" spans="2:21" ht="16.5" x14ac:dyDescent="0.3">
      <c r="B386" s="26"/>
      <c r="C386" s="22" t="str">
        <f>IF(B386="","",VLOOKUP(B386,LISTAS!$F$5:$G$1006,2,0))</f>
        <v/>
      </c>
      <c r="D386" s="35"/>
      <c r="E386" s="35"/>
      <c r="F386" s="35" t="str">
        <f t="shared" si="77"/>
        <v/>
      </c>
      <c r="G386" s="5"/>
      <c r="H386" s="48" t="str">
        <f t="shared" si="80"/>
        <v/>
      </c>
      <c r="I386" s="63" t="str">
        <f t="shared" si="81"/>
        <v/>
      </c>
      <c r="J386" s="63" t="str">
        <f t="shared" si="81"/>
        <v/>
      </c>
      <c r="K386" s="48" t="str">
        <f t="shared" si="78"/>
        <v/>
      </c>
      <c r="L386" s="69" t="str">
        <f t="shared" si="79"/>
        <v/>
      </c>
      <c r="M386" s="67" t="str">
        <f t="shared" si="82"/>
        <v/>
      </c>
      <c r="N386" s="49">
        <v>63</v>
      </c>
      <c r="O386" s="28"/>
      <c r="P386" s="47" t="str">
        <f t="shared" si="83"/>
        <v/>
      </c>
      <c r="Q386" s="24" t="str">
        <f t="shared" si="84"/>
        <v/>
      </c>
      <c r="R386" s="24" t="str">
        <f>IF($L386="","",VLOOKUP(Q386,LISTAS!$F$5:$G$1006,2,0))</f>
        <v/>
      </c>
      <c r="S386" s="36" t="str">
        <f t="shared" si="85"/>
        <v/>
      </c>
      <c r="T386" s="25" t="str">
        <f t="shared" si="86"/>
        <v/>
      </c>
      <c r="U386" s="25" t="str">
        <f t="shared" si="87"/>
        <v/>
      </c>
    </row>
    <row r="387" spans="2:21" ht="16.5" x14ac:dyDescent="0.3">
      <c r="B387" s="26"/>
      <c r="C387" s="22" t="str">
        <f>IF(B387="","",VLOOKUP(B387,LISTAS!$F$5:$G$1006,2,0))</f>
        <v/>
      </c>
      <c r="D387" s="35"/>
      <c r="E387" s="35"/>
      <c r="F387" s="35" t="str">
        <f t="shared" si="77"/>
        <v/>
      </c>
      <c r="G387" s="5"/>
      <c r="H387" s="48" t="str">
        <f t="shared" si="80"/>
        <v/>
      </c>
      <c r="I387" s="63" t="str">
        <f t="shared" si="81"/>
        <v/>
      </c>
      <c r="J387" s="63" t="str">
        <f t="shared" si="81"/>
        <v/>
      </c>
      <c r="K387" s="48" t="str">
        <f t="shared" si="78"/>
        <v/>
      </c>
      <c r="L387" s="69" t="str">
        <f t="shared" si="79"/>
        <v/>
      </c>
      <c r="M387" s="67" t="str">
        <f t="shared" si="82"/>
        <v/>
      </c>
      <c r="N387" s="49">
        <v>64</v>
      </c>
      <c r="O387" s="28"/>
      <c r="P387" s="47" t="str">
        <f t="shared" si="83"/>
        <v/>
      </c>
      <c r="Q387" s="24" t="str">
        <f t="shared" si="84"/>
        <v/>
      </c>
      <c r="R387" s="24" t="str">
        <f>IF($L387="","",VLOOKUP(Q387,LISTAS!$F$5:$G$1006,2,0))</f>
        <v/>
      </c>
      <c r="S387" s="36" t="str">
        <f t="shared" si="85"/>
        <v/>
      </c>
      <c r="T387" s="25" t="str">
        <f t="shared" si="86"/>
        <v/>
      </c>
      <c r="U387" s="25" t="str">
        <f t="shared" si="87"/>
        <v/>
      </c>
    </row>
    <row r="388" spans="2:21" ht="16.5" x14ac:dyDescent="0.3">
      <c r="B388" s="26"/>
      <c r="C388" s="22" t="str">
        <f>IF(B388="","",VLOOKUP(B388,LISTAS!$F$5:$G$1006,2,0))</f>
        <v/>
      </c>
      <c r="D388" s="35"/>
      <c r="E388" s="35"/>
      <c r="F388" s="35" t="str">
        <f t="shared" ref="F388:F423" si="88">IF(D388="",IF(E388="","",SUM(D388:E388)),SUM(D388:E388))</f>
        <v/>
      </c>
      <c r="G388" s="5"/>
      <c r="H388" s="48" t="str">
        <f t="shared" si="80"/>
        <v/>
      </c>
      <c r="I388" s="63" t="str">
        <f t="shared" si="81"/>
        <v/>
      </c>
      <c r="J388" s="63" t="str">
        <f t="shared" si="81"/>
        <v/>
      </c>
      <c r="K388" s="48" t="str">
        <f t="shared" ref="K388:K423" si="89">IF($L388="","",F388)</f>
        <v/>
      </c>
      <c r="L388" s="69" t="str">
        <f t="shared" ref="L388:L423" si="90">H388</f>
        <v/>
      </c>
      <c r="M388" s="67" t="str">
        <f t="shared" si="82"/>
        <v/>
      </c>
      <c r="N388" s="49">
        <v>65</v>
      </c>
      <c r="O388" s="28"/>
      <c r="P388" s="47" t="str">
        <f t="shared" si="83"/>
        <v/>
      </c>
      <c r="Q388" s="24" t="str">
        <f t="shared" si="84"/>
        <v/>
      </c>
      <c r="R388" s="24" t="str">
        <f>IF($L388="","",VLOOKUP(Q388,LISTAS!$F$5:$G$1006,2,0))</f>
        <v/>
      </c>
      <c r="S388" s="36" t="str">
        <f t="shared" si="85"/>
        <v/>
      </c>
      <c r="T388" s="25" t="str">
        <f t="shared" si="86"/>
        <v/>
      </c>
      <c r="U388" s="25" t="str">
        <f t="shared" si="87"/>
        <v/>
      </c>
    </row>
    <row r="389" spans="2:21" ht="16.5" x14ac:dyDescent="0.3">
      <c r="B389" s="26"/>
      <c r="C389" s="22" t="str">
        <f>IF(B389="","",VLOOKUP(B389,LISTAS!$F$5:$G$1006,2,0))</f>
        <v/>
      </c>
      <c r="D389" s="35"/>
      <c r="E389" s="35"/>
      <c r="F389" s="35" t="str">
        <f t="shared" si="88"/>
        <v/>
      </c>
      <c r="G389" s="5"/>
      <c r="H389" s="48" t="str">
        <f t="shared" ref="H389:H423" si="91">IF(F389="","",F389+(ROW(F389)/1000))</f>
        <v/>
      </c>
      <c r="I389" s="63" t="str">
        <f t="shared" ref="I389:J423" si="92">IF($L389="","",IF(B389="","",B389))</f>
        <v/>
      </c>
      <c r="J389" s="63" t="str">
        <f t="shared" si="92"/>
        <v/>
      </c>
      <c r="K389" s="48" t="str">
        <f t="shared" si="89"/>
        <v/>
      </c>
      <c r="L389" s="69" t="str">
        <f t="shared" si="90"/>
        <v/>
      </c>
      <c r="M389" s="67" t="str">
        <f t="shared" ref="M389:M423" si="93">IF(L389="","",LARGE($L$324:$L$423,N389))</f>
        <v/>
      </c>
      <c r="N389" s="49">
        <v>66</v>
      </c>
      <c r="O389" s="28"/>
      <c r="P389" s="47" t="str">
        <f t="shared" ref="P389:P423" si="94">IF(S389&lt;&gt;"",_xlfn.RANK.EQ(S389,$S$324:$S$423,0),"")</f>
        <v/>
      </c>
      <c r="Q389" s="24" t="str">
        <f t="shared" ref="Q389:Q423" si="95">IF($L389="","",VLOOKUP(M389,$H$324:$K$423,2,0))</f>
        <v/>
      </c>
      <c r="R389" s="24" t="str">
        <f>IF($L389="","",VLOOKUP(Q389,LISTAS!$F$5:$G$1006,2,0))</f>
        <v/>
      </c>
      <c r="S389" s="36" t="str">
        <f t="shared" ref="S389:S423" si="96">IF($L389="","",VLOOKUP(M389,$H$324:$K$423,4,0))</f>
        <v/>
      </c>
      <c r="T389" s="25" t="str">
        <f t="shared" ref="T389:T423" si="97">IF($P389="","",IF(S389=$U$5,"",IF($P389=1,400,IF($P389=2,340,IF($P389=3,300,IF($P389=4,280,IF($P389=5,270,IF($P389=6,260,IF($P389=7,250,IF($P389=8,240,IF($P389=9,200,IF($P389=10,200,IF($P389=11,200,IF($P389=12,200,IF($P389=13,200,IF($P389=14,200,IF($P389=15,200,IF($P389=16,200,IF($P389&gt;16,"","")))))))))))))))))))</f>
        <v/>
      </c>
      <c r="U389" s="25" t="str">
        <f t="shared" ref="U389:U423" si="98">IF(P389="","",IF($S$5="NÃO","",IF(S389=$U$5,"",IF(P389=1,400,IF(P389=2,340,IF(P389=3,300,IF(P389=4,280,IF(P389=5,270,IF(P389=6,260,IF(P389=7,250,IF(P389=8,240,IF(P389=9,200,IF(P389=10,200,IF(P389=11,200,IF(P389=12,200,IF(P389=13,200,IF(P389=14,200,IF(P389=15,200,IF(P389=16,200,IF(P389&gt;16,"",""))))))))))))))))))))</f>
        <v/>
      </c>
    </row>
    <row r="390" spans="2:21" ht="16.5" x14ac:dyDescent="0.3">
      <c r="B390" s="26"/>
      <c r="C390" s="22" t="str">
        <f>IF(B390="","",VLOOKUP(B390,LISTAS!$F$5:$G$1006,2,0))</f>
        <v/>
      </c>
      <c r="D390" s="35"/>
      <c r="E390" s="35"/>
      <c r="F390" s="35" t="str">
        <f t="shared" si="88"/>
        <v/>
      </c>
      <c r="G390" s="5"/>
      <c r="H390" s="48" t="str">
        <f t="shared" si="91"/>
        <v/>
      </c>
      <c r="I390" s="63" t="str">
        <f t="shared" si="92"/>
        <v/>
      </c>
      <c r="J390" s="63" t="str">
        <f t="shared" si="92"/>
        <v/>
      </c>
      <c r="K390" s="48" t="str">
        <f t="shared" si="89"/>
        <v/>
      </c>
      <c r="L390" s="69" t="str">
        <f t="shared" si="90"/>
        <v/>
      </c>
      <c r="M390" s="67" t="str">
        <f t="shared" si="93"/>
        <v/>
      </c>
      <c r="N390" s="49">
        <v>67</v>
      </c>
      <c r="O390" s="28"/>
      <c r="P390" s="47" t="str">
        <f t="shared" si="94"/>
        <v/>
      </c>
      <c r="Q390" s="24" t="str">
        <f t="shared" si="95"/>
        <v/>
      </c>
      <c r="R390" s="24" t="str">
        <f>IF($L390="","",VLOOKUP(Q390,LISTAS!$F$5:$G$1006,2,0))</f>
        <v/>
      </c>
      <c r="S390" s="36" t="str">
        <f t="shared" si="96"/>
        <v/>
      </c>
      <c r="T390" s="25" t="str">
        <f t="shared" si="97"/>
        <v/>
      </c>
      <c r="U390" s="25" t="str">
        <f t="shared" si="98"/>
        <v/>
      </c>
    </row>
    <row r="391" spans="2:21" ht="16.5" x14ac:dyDescent="0.3">
      <c r="B391" s="26"/>
      <c r="C391" s="22" t="str">
        <f>IF(B391="","",VLOOKUP(B391,LISTAS!$F$5:$G$1006,2,0))</f>
        <v/>
      </c>
      <c r="D391" s="35"/>
      <c r="E391" s="35"/>
      <c r="F391" s="35" t="str">
        <f t="shared" si="88"/>
        <v/>
      </c>
      <c r="G391" s="5"/>
      <c r="H391" s="48" t="str">
        <f t="shared" si="91"/>
        <v/>
      </c>
      <c r="I391" s="63" t="str">
        <f t="shared" si="92"/>
        <v/>
      </c>
      <c r="J391" s="63" t="str">
        <f t="shared" si="92"/>
        <v/>
      </c>
      <c r="K391" s="48" t="str">
        <f t="shared" si="89"/>
        <v/>
      </c>
      <c r="L391" s="69" t="str">
        <f t="shared" si="90"/>
        <v/>
      </c>
      <c r="M391" s="67" t="str">
        <f t="shared" si="93"/>
        <v/>
      </c>
      <c r="N391" s="49">
        <v>68</v>
      </c>
      <c r="O391" s="28"/>
      <c r="P391" s="47" t="str">
        <f t="shared" si="94"/>
        <v/>
      </c>
      <c r="Q391" s="24" t="str">
        <f t="shared" si="95"/>
        <v/>
      </c>
      <c r="R391" s="24" t="str">
        <f>IF($L391="","",VLOOKUP(Q391,LISTAS!$F$5:$G$1006,2,0))</f>
        <v/>
      </c>
      <c r="S391" s="36" t="str">
        <f t="shared" si="96"/>
        <v/>
      </c>
      <c r="T391" s="25" t="str">
        <f t="shared" si="97"/>
        <v/>
      </c>
      <c r="U391" s="25" t="str">
        <f t="shared" si="98"/>
        <v/>
      </c>
    </row>
    <row r="392" spans="2:21" ht="16.5" x14ac:dyDescent="0.3">
      <c r="B392" s="26"/>
      <c r="C392" s="22" t="str">
        <f>IF(B392="","",VLOOKUP(B392,LISTAS!$F$5:$G$1006,2,0))</f>
        <v/>
      </c>
      <c r="D392" s="35"/>
      <c r="E392" s="35"/>
      <c r="F392" s="35" t="str">
        <f t="shared" si="88"/>
        <v/>
      </c>
      <c r="G392" s="5"/>
      <c r="H392" s="48" t="str">
        <f t="shared" si="91"/>
        <v/>
      </c>
      <c r="I392" s="63" t="str">
        <f t="shared" si="92"/>
        <v/>
      </c>
      <c r="J392" s="63" t="str">
        <f t="shared" si="92"/>
        <v/>
      </c>
      <c r="K392" s="48" t="str">
        <f t="shared" si="89"/>
        <v/>
      </c>
      <c r="L392" s="69" t="str">
        <f t="shared" si="90"/>
        <v/>
      </c>
      <c r="M392" s="67" t="str">
        <f t="shared" si="93"/>
        <v/>
      </c>
      <c r="N392" s="49">
        <v>69</v>
      </c>
      <c r="O392" s="28"/>
      <c r="P392" s="47" t="str">
        <f t="shared" si="94"/>
        <v/>
      </c>
      <c r="Q392" s="24" t="str">
        <f t="shared" si="95"/>
        <v/>
      </c>
      <c r="R392" s="24" t="str">
        <f>IF($L392="","",VLOOKUP(Q392,LISTAS!$F$5:$G$1006,2,0))</f>
        <v/>
      </c>
      <c r="S392" s="36" t="str">
        <f t="shared" si="96"/>
        <v/>
      </c>
      <c r="T392" s="25" t="str">
        <f t="shared" si="97"/>
        <v/>
      </c>
      <c r="U392" s="25" t="str">
        <f t="shared" si="98"/>
        <v/>
      </c>
    </row>
    <row r="393" spans="2:21" ht="16.5" x14ac:dyDescent="0.3">
      <c r="B393" s="26"/>
      <c r="C393" s="22" t="str">
        <f>IF(B393="","",VLOOKUP(B393,LISTAS!$F$5:$G$1006,2,0))</f>
        <v/>
      </c>
      <c r="D393" s="35"/>
      <c r="E393" s="35"/>
      <c r="F393" s="35" t="str">
        <f t="shared" si="88"/>
        <v/>
      </c>
      <c r="G393" s="5"/>
      <c r="H393" s="48" t="str">
        <f t="shared" si="91"/>
        <v/>
      </c>
      <c r="I393" s="63" t="str">
        <f t="shared" si="92"/>
        <v/>
      </c>
      <c r="J393" s="63" t="str">
        <f t="shared" si="92"/>
        <v/>
      </c>
      <c r="K393" s="48" t="str">
        <f t="shared" si="89"/>
        <v/>
      </c>
      <c r="L393" s="69" t="str">
        <f t="shared" si="90"/>
        <v/>
      </c>
      <c r="M393" s="67" t="str">
        <f t="shared" si="93"/>
        <v/>
      </c>
      <c r="N393" s="49">
        <v>70</v>
      </c>
      <c r="O393" s="28"/>
      <c r="P393" s="47" t="str">
        <f t="shared" si="94"/>
        <v/>
      </c>
      <c r="Q393" s="24" t="str">
        <f t="shared" si="95"/>
        <v/>
      </c>
      <c r="R393" s="24" t="str">
        <f>IF($L393="","",VLOOKUP(Q393,LISTAS!$F$5:$G$1006,2,0))</f>
        <v/>
      </c>
      <c r="S393" s="36" t="str">
        <f t="shared" si="96"/>
        <v/>
      </c>
      <c r="T393" s="25" t="str">
        <f t="shared" si="97"/>
        <v/>
      </c>
      <c r="U393" s="25" t="str">
        <f t="shared" si="98"/>
        <v/>
      </c>
    </row>
    <row r="394" spans="2:21" ht="16.5" x14ac:dyDescent="0.3">
      <c r="B394" s="26"/>
      <c r="C394" s="22" t="str">
        <f>IF(B394="","",VLOOKUP(B394,LISTAS!$F$5:$G$1006,2,0))</f>
        <v/>
      </c>
      <c r="D394" s="35"/>
      <c r="E394" s="35"/>
      <c r="F394" s="35" t="str">
        <f t="shared" si="88"/>
        <v/>
      </c>
      <c r="G394" s="5"/>
      <c r="H394" s="48" t="str">
        <f t="shared" si="91"/>
        <v/>
      </c>
      <c r="I394" s="63" t="str">
        <f t="shared" si="92"/>
        <v/>
      </c>
      <c r="J394" s="63" t="str">
        <f t="shared" si="92"/>
        <v/>
      </c>
      <c r="K394" s="48" t="str">
        <f t="shared" si="89"/>
        <v/>
      </c>
      <c r="L394" s="69" t="str">
        <f t="shared" si="90"/>
        <v/>
      </c>
      <c r="M394" s="67" t="str">
        <f t="shared" si="93"/>
        <v/>
      </c>
      <c r="N394" s="49">
        <v>71</v>
      </c>
      <c r="O394" s="28"/>
      <c r="P394" s="47" t="str">
        <f t="shared" si="94"/>
        <v/>
      </c>
      <c r="Q394" s="24" t="str">
        <f t="shared" si="95"/>
        <v/>
      </c>
      <c r="R394" s="24" t="str">
        <f>IF($L394="","",VLOOKUP(Q394,LISTAS!$F$5:$G$1006,2,0))</f>
        <v/>
      </c>
      <c r="S394" s="36" t="str">
        <f t="shared" si="96"/>
        <v/>
      </c>
      <c r="T394" s="25" t="str">
        <f t="shared" si="97"/>
        <v/>
      </c>
      <c r="U394" s="25" t="str">
        <f t="shared" si="98"/>
        <v/>
      </c>
    </row>
    <row r="395" spans="2:21" ht="16.5" x14ac:dyDescent="0.3">
      <c r="B395" s="26"/>
      <c r="C395" s="22" t="str">
        <f>IF(B395="","",VLOOKUP(B395,LISTAS!$F$5:$G$1006,2,0))</f>
        <v/>
      </c>
      <c r="D395" s="35"/>
      <c r="E395" s="35"/>
      <c r="F395" s="35" t="str">
        <f t="shared" si="88"/>
        <v/>
      </c>
      <c r="G395" s="5"/>
      <c r="H395" s="48" t="str">
        <f t="shared" si="91"/>
        <v/>
      </c>
      <c r="I395" s="63" t="str">
        <f t="shared" si="92"/>
        <v/>
      </c>
      <c r="J395" s="63" t="str">
        <f t="shared" si="92"/>
        <v/>
      </c>
      <c r="K395" s="48" t="str">
        <f t="shared" si="89"/>
        <v/>
      </c>
      <c r="L395" s="69" t="str">
        <f t="shared" si="90"/>
        <v/>
      </c>
      <c r="M395" s="67" t="str">
        <f t="shared" si="93"/>
        <v/>
      </c>
      <c r="N395" s="49">
        <v>72</v>
      </c>
      <c r="O395" s="28"/>
      <c r="P395" s="47" t="str">
        <f t="shared" si="94"/>
        <v/>
      </c>
      <c r="Q395" s="24" t="str">
        <f t="shared" si="95"/>
        <v/>
      </c>
      <c r="R395" s="24" t="str">
        <f>IF($L395="","",VLOOKUP(Q395,LISTAS!$F$5:$G$1006,2,0))</f>
        <v/>
      </c>
      <c r="S395" s="36" t="str">
        <f t="shared" si="96"/>
        <v/>
      </c>
      <c r="T395" s="25" t="str">
        <f t="shared" si="97"/>
        <v/>
      </c>
      <c r="U395" s="25" t="str">
        <f t="shared" si="98"/>
        <v/>
      </c>
    </row>
    <row r="396" spans="2:21" ht="16.5" x14ac:dyDescent="0.3">
      <c r="B396" s="26"/>
      <c r="C396" s="22" t="str">
        <f>IF(B396="","",VLOOKUP(B396,LISTAS!$F$5:$G$1006,2,0))</f>
        <v/>
      </c>
      <c r="D396" s="35"/>
      <c r="E396" s="35"/>
      <c r="F396" s="35" t="str">
        <f t="shared" si="88"/>
        <v/>
      </c>
      <c r="G396" s="5"/>
      <c r="H396" s="48" t="str">
        <f t="shared" si="91"/>
        <v/>
      </c>
      <c r="I396" s="63" t="str">
        <f t="shared" si="92"/>
        <v/>
      </c>
      <c r="J396" s="63" t="str">
        <f t="shared" si="92"/>
        <v/>
      </c>
      <c r="K396" s="48" t="str">
        <f t="shared" si="89"/>
        <v/>
      </c>
      <c r="L396" s="69" t="str">
        <f t="shared" si="90"/>
        <v/>
      </c>
      <c r="M396" s="67" t="str">
        <f t="shared" si="93"/>
        <v/>
      </c>
      <c r="N396" s="49">
        <v>73</v>
      </c>
      <c r="O396" s="28"/>
      <c r="P396" s="47" t="str">
        <f t="shared" si="94"/>
        <v/>
      </c>
      <c r="Q396" s="24" t="str">
        <f t="shared" si="95"/>
        <v/>
      </c>
      <c r="R396" s="24" t="str">
        <f>IF($L396="","",VLOOKUP(Q396,LISTAS!$F$5:$G$1006,2,0))</f>
        <v/>
      </c>
      <c r="S396" s="36" t="str">
        <f t="shared" si="96"/>
        <v/>
      </c>
      <c r="T396" s="25" t="str">
        <f t="shared" si="97"/>
        <v/>
      </c>
      <c r="U396" s="25" t="str">
        <f t="shared" si="98"/>
        <v/>
      </c>
    </row>
    <row r="397" spans="2:21" ht="16.5" x14ac:dyDescent="0.3">
      <c r="B397" s="26"/>
      <c r="C397" s="22" t="str">
        <f>IF(B397="","",VLOOKUP(B397,LISTAS!$F$5:$G$1006,2,0))</f>
        <v/>
      </c>
      <c r="D397" s="35"/>
      <c r="E397" s="35"/>
      <c r="F397" s="35" t="str">
        <f t="shared" si="88"/>
        <v/>
      </c>
      <c r="G397" s="5"/>
      <c r="H397" s="48" t="str">
        <f t="shared" si="91"/>
        <v/>
      </c>
      <c r="I397" s="63" t="str">
        <f t="shared" si="92"/>
        <v/>
      </c>
      <c r="J397" s="63" t="str">
        <f t="shared" si="92"/>
        <v/>
      </c>
      <c r="K397" s="48" t="str">
        <f t="shared" si="89"/>
        <v/>
      </c>
      <c r="L397" s="69" t="str">
        <f t="shared" si="90"/>
        <v/>
      </c>
      <c r="M397" s="67" t="str">
        <f t="shared" si="93"/>
        <v/>
      </c>
      <c r="N397" s="49">
        <v>74</v>
      </c>
      <c r="O397" s="28"/>
      <c r="P397" s="47" t="str">
        <f t="shared" si="94"/>
        <v/>
      </c>
      <c r="Q397" s="24" t="str">
        <f t="shared" si="95"/>
        <v/>
      </c>
      <c r="R397" s="24" t="str">
        <f>IF($L397="","",VLOOKUP(Q397,LISTAS!$F$5:$G$1006,2,0))</f>
        <v/>
      </c>
      <c r="S397" s="36" t="str">
        <f t="shared" si="96"/>
        <v/>
      </c>
      <c r="T397" s="25" t="str">
        <f t="shared" si="97"/>
        <v/>
      </c>
      <c r="U397" s="25" t="str">
        <f t="shared" si="98"/>
        <v/>
      </c>
    </row>
    <row r="398" spans="2:21" ht="16.5" x14ac:dyDescent="0.3">
      <c r="B398" s="26"/>
      <c r="C398" s="22" t="str">
        <f>IF(B398="","",VLOOKUP(B398,LISTAS!$F$5:$G$1006,2,0))</f>
        <v/>
      </c>
      <c r="D398" s="35"/>
      <c r="E398" s="35"/>
      <c r="F398" s="35" t="str">
        <f t="shared" si="88"/>
        <v/>
      </c>
      <c r="G398" s="5"/>
      <c r="H398" s="48" t="str">
        <f t="shared" si="91"/>
        <v/>
      </c>
      <c r="I398" s="63" t="str">
        <f t="shared" si="92"/>
        <v/>
      </c>
      <c r="J398" s="63" t="str">
        <f t="shared" si="92"/>
        <v/>
      </c>
      <c r="K398" s="48" t="str">
        <f t="shared" si="89"/>
        <v/>
      </c>
      <c r="L398" s="69" t="str">
        <f t="shared" si="90"/>
        <v/>
      </c>
      <c r="M398" s="67" t="str">
        <f t="shared" si="93"/>
        <v/>
      </c>
      <c r="N398" s="49">
        <v>75</v>
      </c>
      <c r="O398" s="28"/>
      <c r="P398" s="47" t="str">
        <f t="shared" si="94"/>
        <v/>
      </c>
      <c r="Q398" s="24" t="str">
        <f t="shared" si="95"/>
        <v/>
      </c>
      <c r="R398" s="24" t="str">
        <f>IF($L398="","",VLOOKUP(Q398,LISTAS!$F$5:$G$1006,2,0))</f>
        <v/>
      </c>
      <c r="S398" s="36" t="str">
        <f t="shared" si="96"/>
        <v/>
      </c>
      <c r="T398" s="25" t="str">
        <f t="shared" si="97"/>
        <v/>
      </c>
      <c r="U398" s="25" t="str">
        <f t="shared" si="98"/>
        <v/>
      </c>
    </row>
    <row r="399" spans="2:21" ht="16.5" x14ac:dyDescent="0.3">
      <c r="B399" s="26"/>
      <c r="C399" s="22" t="str">
        <f>IF(B399="","",VLOOKUP(B399,LISTAS!$F$5:$G$1006,2,0))</f>
        <v/>
      </c>
      <c r="D399" s="35"/>
      <c r="E399" s="35"/>
      <c r="F399" s="35" t="str">
        <f t="shared" si="88"/>
        <v/>
      </c>
      <c r="G399" s="5"/>
      <c r="H399" s="48" t="str">
        <f t="shared" si="91"/>
        <v/>
      </c>
      <c r="I399" s="63" t="str">
        <f t="shared" si="92"/>
        <v/>
      </c>
      <c r="J399" s="63" t="str">
        <f t="shared" si="92"/>
        <v/>
      </c>
      <c r="K399" s="48" t="str">
        <f t="shared" si="89"/>
        <v/>
      </c>
      <c r="L399" s="69" t="str">
        <f t="shared" si="90"/>
        <v/>
      </c>
      <c r="M399" s="67" t="str">
        <f t="shared" si="93"/>
        <v/>
      </c>
      <c r="N399" s="49">
        <v>76</v>
      </c>
      <c r="O399" s="28"/>
      <c r="P399" s="47" t="str">
        <f t="shared" si="94"/>
        <v/>
      </c>
      <c r="Q399" s="24" t="str">
        <f t="shared" si="95"/>
        <v/>
      </c>
      <c r="R399" s="24" t="str">
        <f>IF($L399="","",VLOOKUP(Q399,LISTAS!$F$5:$G$1006,2,0))</f>
        <v/>
      </c>
      <c r="S399" s="36" t="str">
        <f t="shared" si="96"/>
        <v/>
      </c>
      <c r="T399" s="25" t="str">
        <f t="shared" si="97"/>
        <v/>
      </c>
      <c r="U399" s="25" t="str">
        <f t="shared" si="98"/>
        <v/>
      </c>
    </row>
    <row r="400" spans="2:21" ht="16.5" x14ac:dyDescent="0.3">
      <c r="B400" s="26"/>
      <c r="C400" s="22" t="str">
        <f>IF(B400="","",VLOOKUP(B400,LISTAS!$F$5:$G$1006,2,0))</f>
        <v/>
      </c>
      <c r="D400" s="35"/>
      <c r="E400" s="35"/>
      <c r="F400" s="35" t="str">
        <f t="shared" si="88"/>
        <v/>
      </c>
      <c r="G400" s="5"/>
      <c r="H400" s="48" t="str">
        <f t="shared" si="91"/>
        <v/>
      </c>
      <c r="I400" s="63" t="str">
        <f t="shared" si="92"/>
        <v/>
      </c>
      <c r="J400" s="63" t="str">
        <f t="shared" si="92"/>
        <v/>
      </c>
      <c r="K400" s="48" t="str">
        <f t="shared" si="89"/>
        <v/>
      </c>
      <c r="L400" s="69" t="str">
        <f t="shared" si="90"/>
        <v/>
      </c>
      <c r="M400" s="67" t="str">
        <f t="shared" si="93"/>
        <v/>
      </c>
      <c r="N400" s="49">
        <v>77</v>
      </c>
      <c r="O400" s="28"/>
      <c r="P400" s="47" t="str">
        <f t="shared" si="94"/>
        <v/>
      </c>
      <c r="Q400" s="24" t="str">
        <f t="shared" si="95"/>
        <v/>
      </c>
      <c r="R400" s="24" t="str">
        <f>IF($L400="","",VLOOKUP(Q400,LISTAS!$F$5:$G$1006,2,0))</f>
        <v/>
      </c>
      <c r="S400" s="36" t="str">
        <f t="shared" si="96"/>
        <v/>
      </c>
      <c r="T400" s="25" t="str">
        <f t="shared" si="97"/>
        <v/>
      </c>
      <c r="U400" s="25" t="str">
        <f t="shared" si="98"/>
        <v/>
      </c>
    </row>
    <row r="401" spans="2:21" ht="16.5" x14ac:dyDescent="0.3">
      <c r="B401" s="26"/>
      <c r="C401" s="22" t="str">
        <f>IF(B401="","",VLOOKUP(B401,LISTAS!$F$5:$G$1006,2,0))</f>
        <v/>
      </c>
      <c r="D401" s="35"/>
      <c r="E401" s="35"/>
      <c r="F401" s="35" t="str">
        <f t="shared" si="88"/>
        <v/>
      </c>
      <c r="G401" s="5"/>
      <c r="H401" s="48" t="str">
        <f t="shared" si="91"/>
        <v/>
      </c>
      <c r="I401" s="63" t="str">
        <f t="shared" si="92"/>
        <v/>
      </c>
      <c r="J401" s="63" t="str">
        <f t="shared" si="92"/>
        <v/>
      </c>
      <c r="K401" s="48" t="str">
        <f t="shared" si="89"/>
        <v/>
      </c>
      <c r="L401" s="69" t="str">
        <f t="shared" si="90"/>
        <v/>
      </c>
      <c r="M401" s="67" t="str">
        <f t="shared" si="93"/>
        <v/>
      </c>
      <c r="N401" s="49">
        <v>78</v>
      </c>
      <c r="O401" s="28"/>
      <c r="P401" s="47" t="str">
        <f t="shared" si="94"/>
        <v/>
      </c>
      <c r="Q401" s="24" t="str">
        <f t="shared" si="95"/>
        <v/>
      </c>
      <c r="R401" s="24" t="str">
        <f>IF($L401="","",VLOOKUP(Q401,LISTAS!$F$5:$G$1006,2,0))</f>
        <v/>
      </c>
      <c r="S401" s="36" t="str">
        <f t="shared" si="96"/>
        <v/>
      </c>
      <c r="T401" s="25" t="str">
        <f t="shared" si="97"/>
        <v/>
      </c>
      <c r="U401" s="25" t="str">
        <f t="shared" si="98"/>
        <v/>
      </c>
    </row>
    <row r="402" spans="2:21" ht="16.5" x14ac:dyDescent="0.3">
      <c r="B402" s="26"/>
      <c r="C402" s="22" t="str">
        <f>IF(B402="","",VLOOKUP(B402,LISTAS!$F$5:$G$1006,2,0))</f>
        <v/>
      </c>
      <c r="D402" s="35"/>
      <c r="E402" s="35"/>
      <c r="F402" s="35" t="str">
        <f t="shared" si="88"/>
        <v/>
      </c>
      <c r="G402" s="5"/>
      <c r="H402" s="48" t="str">
        <f t="shared" si="91"/>
        <v/>
      </c>
      <c r="I402" s="63" t="str">
        <f t="shared" si="92"/>
        <v/>
      </c>
      <c r="J402" s="63" t="str">
        <f t="shared" si="92"/>
        <v/>
      </c>
      <c r="K402" s="48" t="str">
        <f t="shared" si="89"/>
        <v/>
      </c>
      <c r="L402" s="69" t="str">
        <f t="shared" si="90"/>
        <v/>
      </c>
      <c r="M402" s="67" t="str">
        <f t="shared" si="93"/>
        <v/>
      </c>
      <c r="N402" s="49">
        <v>79</v>
      </c>
      <c r="O402" s="28"/>
      <c r="P402" s="47" t="str">
        <f t="shared" si="94"/>
        <v/>
      </c>
      <c r="Q402" s="24" t="str">
        <f t="shared" si="95"/>
        <v/>
      </c>
      <c r="R402" s="24" t="str">
        <f>IF($L402="","",VLOOKUP(Q402,LISTAS!$F$5:$G$1006,2,0))</f>
        <v/>
      </c>
      <c r="S402" s="36" t="str">
        <f t="shared" si="96"/>
        <v/>
      </c>
      <c r="T402" s="25" t="str">
        <f t="shared" si="97"/>
        <v/>
      </c>
      <c r="U402" s="25" t="str">
        <f t="shared" si="98"/>
        <v/>
      </c>
    </row>
    <row r="403" spans="2:21" ht="16.5" x14ac:dyDescent="0.3">
      <c r="B403" s="26"/>
      <c r="C403" s="22" t="str">
        <f>IF(B403="","",VLOOKUP(B403,LISTAS!$F$5:$G$1006,2,0))</f>
        <v/>
      </c>
      <c r="D403" s="35"/>
      <c r="E403" s="35"/>
      <c r="F403" s="35" t="str">
        <f t="shared" si="88"/>
        <v/>
      </c>
      <c r="G403" s="5"/>
      <c r="H403" s="48" t="str">
        <f t="shared" si="91"/>
        <v/>
      </c>
      <c r="I403" s="63" t="str">
        <f t="shared" si="92"/>
        <v/>
      </c>
      <c r="J403" s="63" t="str">
        <f t="shared" si="92"/>
        <v/>
      </c>
      <c r="K403" s="48" t="str">
        <f t="shared" si="89"/>
        <v/>
      </c>
      <c r="L403" s="69" t="str">
        <f t="shared" si="90"/>
        <v/>
      </c>
      <c r="M403" s="67" t="str">
        <f t="shared" si="93"/>
        <v/>
      </c>
      <c r="N403" s="49">
        <v>80</v>
      </c>
      <c r="O403" s="28"/>
      <c r="P403" s="47" t="str">
        <f t="shared" si="94"/>
        <v/>
      </c>
      <c r="Q403" s="24" t="str">
        <f t="shared" si="95"/>
        <v/>
      </c>
      <c r="R403" s="24" t="str">
        <f>IF($L403="","",VLOOKUP(Q403,LISTAS!$F$5:$G$1006,2,0))</f>
        <v/>
      </c>
      <c r="S403" s="36" t="str">
        <f t="shared" si="96"/>
        <v/>
      </c>
      <c r="T403" s="25" t="str">
        <f t="shared" si="97"/>
        <v/>
      </c>
      <c r="U403" s="25" t="str">
        <f t="shared" si="98"/>
        <v/>
      </c>
    </row>
    <row r="404" spans="2:21" ht="16.5" x14ac:dyDescent="0.3">
      <c r="B404" s="26"/>
      <c r="C404" s="22" t="str">
        <f>IF(B404="","",VLOOKUP(B404,LISTAS!$F$5:$G$1006,2,0))</f>
        <v/>
      </c>
      <c r="D404" s="35"/>
      <c r="E404" s="35"/>
      <c r="F404" s="35" t="str">
        <f t="shared" si="88"/>
        <v/>
      </c>
      <c r="G404" s="5"/>
      <c r="H404" s="48" t="str">
        <f t="shared" si="91"/>
        <v/>
      </c>
      <c r="I404" s="63" t="str">
        <f t="shared" si="92"/>
        <v/>
      </c>
      <c r="J404" s="63" t="str">
        <f t="shared" si="92"/>
        <v/>
      </c>
      <c r="K404" s="48" t="str">
        <f t="shared" si="89"/>
        <v/>
      </c>
      <c r="L404" s="69" t="str">
        <f t="shared" si="90"/>
        <v/>
      </c>
      <c r="M404" s="67" t="str">
        <f t="shared" si="93"/>
        <v/>
      </c>
      <c r="N404" s="49">
        <v>81</v>
      </c>
      <c r="O404" s="28"/>
      <c r="P404" s="47" t="str">
        <f t="shared" si="94"/>
        <v/>
      </c>
      <c r="Q404" s="24" t="str">
        <f t="shared" si="95"/>
        <v/>
      </c>
      <c r="R404" s="24" t="str">
        <f>IF($L404="","",VLOOKUP(Q404,LISTAS!$F$5:$G$1006,2,0))</f>
        <v/>
      </c>
      <c r="S404" s="36" t="str">
        <f t="shared" si="96"/>
        <v/>
      </c>
      <c r="T404" s="25" t="str">
        <f t="shared" si="97"/>
        <v/>
      </c>
      <c r="U404" s="25" t="str">
        <f t="shared" si="98"/>
        <v/>
      </c>
    </row>
    <row r="405" spans="2:21" ht="16.5" x14ac:dyDescent="0.3">
      <c r="B405" s="26"/>
      <c r="C405" s="22" t="str">
        <f>IF(B405="","",VLOOKUP(B405,LISTAS!$F$5:$G$1006,2,0))</f>
        <v/>
      </c>
      <c r="D405" s="35"/>
      <c r="E405" s="35"/>
      <c r="F405" s="35" t="str">
        <f t="shared" si="88"/>
        <v/>
      </c>
      <c r="G405" s="5"/>
      <c r="H405" s="48" t="str">
        <f t="shared" si="91"/>
        <v/>
      </c>
      <c r="I405" s="63" t="str">
        <f t="shared" si="92"/>
        <v/>
      </c>
      <c r="J405" s="63" t="str">
        <f t="shared" si="92"/>
        <v/>
      </c>
      <c r="K405" s="48" t="str">
        <f t="shared" si="89"/>
        <v/>
      </c>
      <c r="L405" s="69" t="str">
        <f t="shared" si="90"/>
        <v/>
      </c>
      <c r="M405" s="67" t="str">
        <f t="shared" si="93"/>
        <v/>
      </c>
      <c r="N405" s="49">
        <v>82</v>
      </c>
      <c r="O405" s="28"/>
      <c r="P405" s="47" t="str">
        <f t="shared" si="94"/>
        <v/>
      </c>
      <c r="Q405" s="24" t="str">
        <f t="shared" si="95"/>
        <v/>
      </c>
      <c r="R405" s="24" t="str">
        <f>IF($L405="","",VLOOKUP(Q405,LISTAS!$F$5:$G$1006,2,0))</f>
        <v/>
      </c>
      <c r="S405" s="36" t="str">
        <f t="shared" si="96"/>
        <v/>
      </c>
      <c r="T405" s="25" t="str">
        <f t="shared" si="97"/>
        <v/>
      </c>
      <c r="U405" s="25" t="str">
        <f t="shared" si="98"/>
        <v/>
      </c>
    </row>
    <row r="406" spans="2:21" ht="16.5" x14ac:dyDescent="0.3">
      <c r="B406" s="26"/>
      <c r="C406" s="22" t="str">
        <f>IF(B406="","",VLOOKUP(B406,LISTAS!$F$5:$G$1006,2,0))</f>
        <v/>
      </c>
      <c r="D406" s="35"/>
      <c r="E406" s="35"/>
      <c r="F406" s="35" t="str">
        <f t="shared" si="88"/>
        <v/>
      </c>
      <c r="G406" s="5"/>
      <c r="H406" s="48" t="str">
        <f t="shared" si="91"/>
        <v/>
      </c>
      <c r="I406" s="63" t="str">
        <f t="shared" si="92"/>
        <v/>
      </c>
      <c r="J406" s="63" t="str">
        <f t="shared" si="92"/>
        <v/>
      </c>
      <c r="K406" s="48" t="str">
        <f t="shared" si="89"/>
        <v/>
      </c>
      <c r="L406" s="69" t="str">
        <f t="shared" si="90"/>
        <v/>
      </c>
      <c r="M406" s="67" t="str">
        <f t="shared" si="93"/>
        <v/>
      </c>
      <c r="N406" s="49">
        <v>83</v>
      </c>
      <c r="O406" s="28"/>
      <c r="P406" s="47" t="str">
        <f t="shared" si="94"/>
        <v/>
      </c>
      <c r="Q406" s="24" t="str">
        <f t="shared" si="95"/>
        <v/>
      </c>
      <c r="R406" s="24" t="str">
        <f>IF($L406="","",VLOOKUP(Q406,LISTAS!$F$5:$G$1006,2,0))</f>
        <v/>
      </c>
      <c r="S406" s="36" t="str">
        <f t="shared" si="96"/>
        <v/>
      </c>
      <c r="T406" s="25" t="str">
        <f t="shared" si="97"/>
        <v/>
      </c>
      <c r="U406" s="25" t="str">
        <f t="shared" si="98"/>
        <v/>
      </c>
    </row>
    <row r="407" spans="2:21" ht="16.5" x14ac:dyDescent="0.3">
      <c r="B407" s="26"/>
      <c r="C407" s="22" t="str">
        <f>IF(B407="","",VLOOKUP(B407,LISTAS!$F$5:$G$1006,2,0))</f>
        <v/>
      </c>
      <c r="D407" s="35"/>
      <c r="E407" s="35"/>
      <c r="F407" s="35" t="str">
        <f t="shared" si="88"/>
        <v/>
      </c>
      <c r="G407" s="5"/>
      <c r="H407" s="48" t="str">
        <f t="shared" si="91"/>
        <v/>
      </c>
      <c r="I407" s="63" t="str">
        <f t="shared" si="92"/>
        <v/>
      </c>
      <c r="J407" s="63" t="str">
        <f t="shared" si="92"/>
        <v/>
      </c>
      <c r="K407" s="48" t="str">
        <f t="shared" si="89"/>
        <v/>
      </c>
      <c r="L407" s="69" t="str">
        <f t="shared" si="90"/>
        <v/>
      </c>
      <c r="M407" s="67" t="str">
        <f t="shared" si="93"/>
        <v/>
      </c>
      <c r="N407" s="49">
        <v>84</v>
      </c>
      <c r="O407" s="28"/>
      <c r="P407" s="47" t="str">
        <f t="shared" si="94"/>
        <v/>
      </c>
      <c r="Q407" s="24" t="str">
        <f t="shared" si="95"/>
        <v/>
      </c>
      <c r="R407" s="24" t="str">
        <f>IF($L407="","",VLOOKUP(Q407,LISTAS!$F$5:$G$1006,2,0))</f>
        <v/>
      </c>
      <c r="S407" s="36" t="str">
        <f t="shared" si="96"/>
        <v/>
      </c>
      <c r="T407" s="25" t="str">
        <f t="shared" si="97"/>
        <v/>
      </c>
      <c r="U407" s="25" t="str">
        <f t="shared" si="98"/>
        <v/>
      </c>
    </row>
    <row r="408" spans="2:21" ht="16.5" x14ac:dyDescent="0.3">
      <c r="B408" s="26"/>
      <c r="C408" s="22" t="str">
        <f>IF(B408="","",VLOOKUP(B408,LISTAS!$F$5:$G$1006,2,0))</f>
        <v/>
      </c>
      <c r="D408" s="35"/>
      <c r="E408" s="35"/>
      <c r="F408" s="35" t="str">
        <f t="shared" si="88"/>
        <v/>
      </c>
      <c r="G408" s="5"/>
      <c r="H408" s="48" t="str">
        <f t="shared" si="91"/>
        <v/>
      </c>
      <c r="I408" s="63" t="str">
        <f t="shared" si="92"/>
        <v/>
      </c>
      <c r="J408" s="63" t="str">
        <f t="shared" si="92"/>
        <v/>
      </c>
      <c r="K408" s="48" t="str">
        <f t="shared" si="89"/>
        <v/>
      </c>
      <c r="L408" s="69" t="str">
        <f t="shared" si="90"/>
        <v/>
      </c>
      <c r="M408" s="67" t="str">
        <f t="shared" si="93"/>
        <v/>
      </c>
      <c r="N408" s="49">
        <v>85</v>
      </c>
      <c r="O408" s="28"/>
      <c r="P408" s="47" t="str">
        <f t="shared" si="94"/>
        <v/>
      </c>
      <c r="Q408" s="24" t="str">
        <f t="shared" si="95"/>
        <v/>
      </c>
      <c r="R408" s="24" t="str">
        <f>IF($L408="","",VLOOKUP(Q408,LISTAS!$F$5:$G$1006,2,0))</f>
        <v/>
      </c>
      <c r="S408" s="36" t="str">
        <f t="shared" si="96"/>
        <v/>
      </c>
      <c r="T408" s="25" t="str">
        <f t="shared" si="97"/>
        <v/>
      </c>
      <c r="U408" s="25" t="str">
        <f t="shared" si="98"/>
        <v/>
      </c>
    </row>
    <row r="409" spans="2:21" ht="16.5" x14ac:dyDescent="0.3">
      <c r="B409" s="26"/>
      <c r="C409" s="22" t="str">
        <f>IF(B409="","",VLOOKUP(B409,LISTAS!$F$5:$G$1006,2,0))</f>
        <v/>
      </c>
      <c r="D409" s="35"/>
      <c r="E409" s="35"/>
      <c r="F409" s="35" t="str">
        <f t="shared" si="88"/>
        <v/>
      </c>
      <c r="G409" s="5"/>
      <c r="H409" s="48" t="str">
        <f t="shared" si="91"/>
        <v/>
      </c>
      <c r="I409" s="63" t="str">
        <f t="shared" si="92"/>
        <v/>
      </c>
      <c r="J409" s="63" t="str">
        <f t="shared" si="92"/>
        <v/>
      </c>
      <c r="K409" s="48" t="str">
        <f t="shared" si="89"/>
        <v/>
      </c>
      <c r="L409" s="69" t="str">
        <f t="shared" si="90"/>
        <v/>
      </c>
      <c r="M409" s="67" t="str">
        <f t="shared" si="93"/>
        <v/>
      </c>
      <c r="N409" s="49">
        <v>86</v>
      </c>
      <c r="O409" s="28"/>
      <c r="P409" s="47" t="str">
        <f t="shared" si="94"/>
        <v/>
      </c>
      <c r="Q409" s="24" t="str">
        <f t="shared" si="95"/>
        <v/>
      </c>
      <c r="R409" s="24" t="str">
        <f>IF($L409="","",VLOOKUP(Q409,LISTAS!$F$5:$G$1006,2,0))</f>
        <v/>
      </c>
      <c r="S409" s="36" t="str">
        <f t="shared" si="96"/>
        <v/>
      </c>
      <c r="T409" s="25" t="str">
        <f t="shared" si="97"/>
        <v/>
      </c>
      <c r="U409" s="25" t="str">
        <f t="shared" si="98"/>
        <v/>
      </c>
    </row>
    <row r="410" spans="2:21" ht="16.5" x14ac:dyDescent="0.3">
      <c r="B410" s="26"/>
      <c r="C410" s="22" t="str">
        <f>IF(B410="","",VLOOKUP(B410,LISTAS!$F$5:$G$1006,2,0))</f>
        <v/>
      </c>
      <c r="D410" s="35"/>
      <c r="E410" s="35"/>
      <c r="F410" s="35" t="str">
        <f t="shared" si="88"/>
        <v/>
      </c>
      <c r="G410" s="5"/>
      <c r="H410" s="48" t="str">
        <f t="shared" si="91"/>
        <v/>
      </c>
      <c r="I410" s="63" t="str">
        <f t="shared" si="92"/>
        <v/>
      </c>
      <c r="J410" s="63" t="str">
        <f t="shared" si="92"/>
        <v/>
      </c>
      <c r="K410" s="48" t="str">
        <f t="shared" si="89"/>
        <v/>
      </c>
      <c r="L410" s="69" t="str">
        <f t="shared" si="90"/>
        <v/>
      </c>
      <c r="M410" s="67" t="str">
        <f t="shared" si="93"/>
        <v/>
      </c>
      <c r="N410" s="49">
        <v>87</v>
      </c>
      <c r="O410" s="28"/>
      <c r="P410" s="47" t="str">
        <f t="shared" si="94"/>
        <v/>
      </c>
      <c r="Q410" s="24" t="str">
        <f t="shared" si="95"/>
        <v/>
      </c>
      <c r="R410" s="24" t="str">
        <f>IF($L410="","",VLOOKUP(Q410,LISTAS!$F$5:$G$1006,2,0))</f>
        <v/>
      </c>
      <c r="S410" s="36" t="str">
        <f t="shared" si="96"/>
        <v/>
      </c>
      <c r="T410" s="25" t="str">
        <f t="shared" si="97"/>
        <v/>
      </c>
      <c r="U410" s="25" t="str">
        <f t="shared" si="98"/>
        <v/>
      </c>
    </row>
    <row r="411" spans="2:21" ht="16.5" x14ac:dyDescent="0.3">
      <c r="B411" s="26"/>
      <c r="C411" s="22" t="str">
        <f>IF(B411="","",VLOOKUP(B411,LISTAS!$F$5:$G$1006,2,0))</f>
        <v/>
      </c>
      <c r="D411" s="35"/>
      <c r="E411" s="35"/>
      <c r="F411" s="35" t="str">
        <f t="shared" si="88"/>
        <v/>
      </c>
      <c r="G411" s="5"/>
      <c r="H411" s="48" t="str">
        <f t="shared" si="91"/>
        <v/>
      </c>
      <c r="I411" s="63" t="str">
        <f t="shared" si="92"/>
        <v/>
      </c>
      <c r="J411" s="63" t="str">
        <f t="shared" si="92"/>
        <v/>
      </c>
      <c r="K411" s="48" t="str">
        <f t="shared" si="89"/>
        <v/>
      </c>
      <c r="L411" s="69" t="str">
        <f t="shared" si="90"/>
        <v/>
      </c>
      <c r="M411" s="67" t="str">
        <f t="shared" si="93"/>
        <v/>
      </c>
      <c r="N411" s="49">
        <v>88</v>
      </c>
      <c r="O411" s="28"/>
      <c r="P411" s="47" t="str">
        <f t="shared" si="94"/>
        <v/>
      </c>
      <c r="Q411" s="24" t="str">
        <f t="shared" si="95"/>
        <v/>
      </c>
      <c r="R411" s="24" t="str">
        <f>IF($L411="","",VLOOKUP(Q411,LISTAS!$F$5:$G$1006,2,0))</f>
        <v/>
      </c>
      <c r="S411" s="36" t="str">
        <f t="shared" si="96"/>
        <v/>
      </c>
      <c r="T411" s="25" t="str">
        <f t="shared" si="97"/>
        <v/>
      </c>
      <c r="U411" s="25" t="str">
        <f t="shared" si="98"/>
        <v/>
      </c>
    </row>
    <row r="412" spans="2:21" ht="16.5" x14ac:dyDescent="0.3">
      <c r="B412" s="26"/>
      <c r="C412" s="22" t="str">
        <f>IF(B412="","",VLOOKUP(B412,LISTAS!$F$5:$G$1006,2,0))</f>
        <v/>
      </c>
      <c r="D412" s="35"/>
      <c r="E412" s="35"/>
      <c r="F412" s="35" t="str">
        <f t="shared" si="88"/>
        <v/>
      </c>
      <c r="G412" s="5"/>
      <c r="H412" s="48" t="str">
        <f t="shared" si="91"/>
        <v/>
      </c>
      <c r="I412" s="63" t="str">
        <f t="shared" si="92"/>
        <v/>
      </c>
      <c r="J412" s="63" t="str">
        <f t="shared" si="92"/>
        <v/>
      </c>
      <c r="K412" s="48" t="str">
        <f t="shared" si="89"/>
        <v/>
      </c>
      <c r="L412" s="69" t="str">
        <f t="shared" si="90"/>
        <v/>
      </c>
      <c r="M412" s="67" t="str">
        <f t="shared" si="93"/>
        <v/>
      </c>
      <c r="N412" s="49">
        <v>89</v>
      </c>
      <c r="O412" s="28"/>
      <c r="P412" s="47" t="str">
        <f t="shared" si="94"/>
        <v/>
      </c>
      <c r="Q412" s="24" t="str">
        <f t="shared" si="95"/>
        <v/>
      </c>
      <c r="R412" s="24" t="str">
        <f>IF($L412="","",VLOOKUP(Q412,LISTAS!$F$5:$G$1006,2,0))</f>
        <v/>
      </c>
      <c r="S412" s="36" t="str">
        <f t="shared" si="96"/>
        <v/>
      </c>
      <c r="T412" s="25" t="str">
        <f t="shared" si="97"/>
        <v/>
      </c>
      <c r="U412" s="25" t="str">
        <f t="shared" si="98"/>
        <v/>
      </c>
    </row>
    <row r="413" spans="2:21" ht="16.5" x14ac:dyDescent="0.3">
      <c r="B413" s="26"/>
      <c r="C413" s="22" t="str">
        <f>IF(B413="","",VLOOKUP(B413,LISTAS!$F$5:$G$1006,2,0))</f>
        <v/>
      </c>
      <c r="D413" s="35"/>
      <c r="E413" s="35"/>
      <c r="F413" s="35" t="str">
        <f t="shared" si="88"/>
        <v/>
      </c>
      <c r="G413" s="5"/>
      <c r="H413" s="48" t="str">
        <f t="shared" si="91"/>
        <v/>
      </c>
      <c r="I413" s="63" t="str">
        <f t="shared" si="92"/>
        <v/>
      </c>
      <c r="J413" s="63" t="str">
        <f t="shared" si="92"/>
        <v/>
      </c>
      <c r="K413" s="48" t="str">
        <f t="shared" si="89"/>
        <v/>
      </c>
      <c r="L413" s="69" t="str">
        <f t="shared" si="90"/>
        <v/>
      </c>
      <c r="M413" s="67" t="str">
        <f t="shared" si="93"/>
        <v/>
      </c>
      <c r="N413" s="49">
        <v>90</v>
      </c>
      <c r="O413" s="28"/>
      <c r="P413" s="47" t="str">
        <f t="shared" si="94"/>
        <v/>
      </c>
      <c r="Q413" s="24" t="str">
        <f t="shared" si="95"/>
        <v/>
      </c>
      <c r="R413" s="24" t="str">
        <f>IF($L413="","",VLOOKUP(Q413,LISTAS!$F$5:$G$1006,2,0))</f>
        <v/>
      </c>
      <c r="S413" s="36" t="str">
        <f t="shared" si="96"/>
        <v/>
      </c>
      <c r="T413" s="25" t="str">
        <f t="shared" si="97"/>
        <v/>
      </c>
      <c r="U413" s="25" t="str">
        <f t="shared" si="98"/>
        <v/>
      </c>
    </row>
    <row r="414" spans="2:21" ht="16.5" x14ac:dyDescent="0.3">
      <c r="B414" s="26"/>
      <c r="C414" s="22" t="str">
        <f>IF(B414="","",VLOOKUP(B414,LISTAS!$F$5:$G$1006,2,0))</f>
        <v/>
      </c>
      <c r="D414" s="35"/>
      <c r="E414" s="35"/>
      <c r="F414" s="35" t="str">
        <f t="shared" si="88"/>
        <v/>
      </c>
      <c r="G414" s="5"/>
      <c r="H414" s="48" t="str">
        <f t="shared" si="91"/>
        <v/>
      </c>
      <c r="I414" s="63" t="str">
        <f t="shared" si="92"/>
        <v/>
      </c>
      <c r="J414" s="63" t="str">
        <f t="shared" si="92"/>
        <v/>
      </c>
      <c r="K414" s="48" t="str">
        <f t="shared" si="89"/>
        <v/>
      </c>
      <c r="L414" s="69" t="str">
        <f t="shared" si="90"/>
        <v/>
      </c>
      <c r="M414" s="67" t="str">
        <f t="shared" si="93"/>
        <v/>
      </c>
      <c r="N414" s="49">
        <v>91</v>
      </c>
      <c r="O414" s="28"/>
      <c r="P414" s="47" t="str">
        <f t="shared" si="94"/>
        <v/>
      </c>
      <c r="Q414" s="24" t="str">
        <f t="shared" si="95"/>
        <v/>
      </c>
      <c r="R414" s="24" t="str">
        <f>IF($L414="","",VLOOKUP(Q414,LISTAS!$F$5:$G$1006,2,0))</f>
        <v/>
      </c>
      <c r="S414" s="36" t="str">
        <f t="shared" si="96"/>
        <v/>
      </c>
      <c r="T414" s="25" t="str">
        <f t="shared" si="97"/>
        <v/>
      </c>
      <c r="U414" s="25" t="str">
        <f t="shared" si="98"/>
        <v/>
      </c>
    </row>
    <row r="415" spans="2:21" ht="16.5" x14ac:dyDescent="0.3">
      <c r="B415" s="26"/>
      <c r="C415" s="22" t="str">
        <f>IF(B415="","",VLOOKUP(B415,LISTAS!$F$5:$G$1006,2,0))</f>
        <v/>
      </c>
      <c r="D415" s="35"/>
      <c r="E415" s="35"/>
      <c r="F415" s="35" t="str">
        <f t="shared" si="88"/>
        <v/>
      </c>
      <c r="G415" s="5"/>
      <c r="H415" s="48" t="str">
        <f t="shared" si="91"/>
        <v/>
      </c>
      <c r="I415" s="63" t="str">
        <f t="shared" si="92"/>
        <v/>
      </c>
      <c r="J415" s="63" t="str">
        <f t="shared" si="92"/>
        <v/>
      </c>
      <c r="K415" s="48" t="str">
        <f t="shared" si="89"/>
        <v/>
      </c>
      <c r="L415" s="69" t="str">
        <f t="shared" si="90"/>
        <v/>
      </c>
      <c r="M415" s="67" t="str">
        <f t="shared" si="93"/>
        <v/>
      </c>
      <c r="N415" s="49">
        <v>92</v>
      </c>
      <c r="O415" s="28"/>
      <c r="P415" s="47" t="str">
        <f t="shared" si="94"/>
        <v/>
      </c>
      <c r="Q415" s="24" t="str">
        <f t="shared" si="95"/>
        <v/>
      </c>
      <c r="R415" s="24" t="str">
        <f>IF($L415="","",VLOOKUP(Q415,LISTAS!$F$5:$G$1006,2,0))</f>
        <v/>
      </c>
      <c r="S415" s="36" t="str">
        <f t="shared" si="96"/>
        <v/>
      </c>
      <c r="T415" s="25" t="str">
        <f t="shared" si="97"/>
        <v/>
      </c>
      <c r="U415" s="25" t="str">
        <f t="shared" si="98"/>
        <v/>
      </c>
    </row>
    <row r="416" spans="2:21" ht="16.5" x14ac:dyDescent="0.3">
      <c r="B416" s="26"/>
      <c r="C416" s="22" t="str">
        <f>IF(B416="","",VLOOKUP(B416,LISTAS!$F$5:$G$1006,2,0))</f>
        <v/>
      </c>
      <c r="D416" s="35"/>
      <c r="E416" s="35"/>
      <c r="F416" s="35" t="str">
        <f t="shared" si="88"/>
        <v/>
      </c>
      <c r="G416" s="5"/>
      <c r="H416" s="48" t="str">
        <f t="shared" si="91"/>
        <v/>
      </c>
      <c r="I416" s="63" t="str">
        <f t="shared" si="92"/>
        <v/>
      </c>
      <c r="J416" s="63" t="str">
        <f t="shared" si="92"/>
        <v/>
      </c>
      <c r="K416" s="48" t="str">
        <f t="shared" si="89"/>
        <v/>
      </c>
      <c r="L416" s="69" t="str">
        <f t="shared" si="90"/>
        <v/>
      </c>
      <c r="M416" s="67" t="str">
        <f t="shared" si="93"/>
        <v/>
      </c>
      <c r="N416" s="49">
        <v>93</v>
      </c>
      <c r="O416" s="28"/>
      <c r="P416" s="47" t="str">
        <f t="shared" si="94"/>
        <v/>
      </c>
      <c r="Q416" s="24" t="str">
        <f t="shared" si="95"/>
        <v/>
      </c>
      <c r="R416" s="24" t="str">
        <f>IF($L416="","",VLOOKUP(Q416,LISTAS!$F$5:$G$1006,2,0))</f>
        <v/>
      </c>
      <c r="S416" s="36" t="str">
        <f t="shared" si="96"/>
        <v/>
      </c>
      <c r="T416" s="25" t="str">
        <f t="shared" si="97"/>
        <v/>
      </c>
      <c r="U416" s="25" t="str">
        <f t="shared" si="98"/>
        <v/>
      </c>
    </row>
    <row r="417" spans="1:21" ht="16.5" x14ac:dyDescent="0.3">
      <c r="B417" s="26"/>
      <c r="C417" s="22" t="str">
        <f>IF(B417="","",VLOOKUP(B417,LISTAS!$F$5:$G$1006,2,0))</f>
        <v/>
      </c>
      <c r="D417" s="35"/>
      <c r="E417" s="35"/>
      <c r="F417" s="35" t="str">
        <f t="shared" si="88"/>
        <v/>
      </c>
      <c r="G417" s="5"/>
      <c r="H417" s="48" t="str">
        <f t="shared" si="91"/>
        <v/>
      </c>
      <c r="I417" s="63" t="str">
        <f t="shared" si="92"/>
        <v/>
      </c>
      <c r="J417" s="63" t="str">
        <f t="shared" si="92"/>
        <v/>
      </c>
      <c r="K417" s="48" t="str">
        <f t="shared" si="89"/>
        <v/>
      </c>
      <c r="L417" s="69" t="str">
        <f t="shared" si="90"/>
        <v/>
      </c>
      <c r="M417" s="67" t="str">
        <f t="shared" si="93"/>
        <v/>
      </c>
      <c r="N417" s="49">
        <v>94</v>
      </c>
      <c r="O417" s="28"/>
      <c r="P417" s="47" t="str">
        <f t="shared" si="94"/>
        <v/>
      </c>
      <c r="Q417" s="24" t="str">
        <f t="shared" si="95"/>
        <v/>
      </c>
      <c r="R417" s="24" t="str">
        <f>IF($L417="","",VLOOKUP(Q417,LISTAS!$F$5:$G$1006,2,0))</f>
        <v/>
      </c>
      <c r="S417" s="36" t="str">
        <f t="shared" si="96"/>
        <v/>
      </c>
      <c r="T417" s="25" t="str">
        <f t="shared" si="97"/>
        <v/>
      </c>
      <c r="U417" s="25" t="str">
        <f t="shared" si="98"/>
        <v/>
      </c>
    </row>
    <row r="418" spans="1:21" ht="16.5" x14ac:dyDescent="0.3">
      <c r="B418" s="26"/>
      <c r="C418" s="22" t="str">
        <f>IF(B418="","",VLOOKUP(B418,LISTAS!$F$5:$G$1006,2,0))</f>
        <v/>
      </c>
      <c r="D418" s="35"/>
      <c r="E418" s="35"/>
      <c r="F418" s="35" t="str">
        <f t="shared" si="88"/>
        <v/>
      </c>
      <c r="G418" s="5"/>
      <c r="H418" s="48" t="str">
        <f t="shared" si="91"/>
        <v/>
      </c>
      <c r="I418" s="63" t="str">
        <f t="shared" si="92"/>
        <v/>
      </c>
      <c r="J418" s="63" t="str">
        <f t="shared" si="92"/>
        <v/>
      </c>
      <c r="K418" s="48" t="str">
        <f t="shared" si="89"/>
        <v/>
      </c>
      <c r="L418" s="69" t="str">
        <f t="shared" si="90"/>
        <v/>
      </c>
      <c r="M418" s="67" t="str">
        <f t="shared" si="93"/>
        <v/>
      </c>
      <c r="N418" s="49">
        <v>95</v>
      </c>
      <c r="O418" s="28"/>
      <c r="P418" s="47" t="str">
        <f t="shared" si="94"/>
        <v/>
      </c>
      <c r="Q418" s="24" t="str">
        <f t="shared" si="95"/>
        <v/>
      </c>
      <c r="R418" s="24" t="str">
        <f>IF($L418="","",VLOOKUP(Q418,LISTAS!$F$5:$G$1006,2,0))</f>
        <v/>
      </c>
      <c r="S418" s="36" t="str">
        <f t="shared" si="96"/>
        <v/>
      </c>
      <c r="T418" s="25" t="str">
        <f t="shared" si="97"/>
        <v/>
      </c>
      <c r="U418" s="25" t="str">
        <f t="shared" si="98"/>
        <v/>
      </c>
    </row>
    <row r="419" spans="1:21" ht="16.5" x14ac:dyDescent="0.3">
      <c r="B419" s="26"/>
      <c r="C419" s="22" t="str">
        <f>IF(B419="","",VLOOKUP(B419,LISTAS!$F$5:$G$1006,2,0))</f>
        <v/>
      </c>
      <c r="D419" s="35"/>
      <c r="E419" s="35"/>
      <c r="F419" s="35" t="str">
        <f t="shared" si="88"/>
        <v/>
      </c>
      <c r="G419" s="5"/>
      <c r="H419" s="48" t="str">
        <f t="shared" si="91"/>
        <v/>
      </c>
      <c r="I419" s="63" t="str">
        <f t="shared" si="92"/>
        <v/>
      </c>
      <c r="J419" s="63" t="str">
        <f t="shared" si="92"/>
        <v/>
      </c>
      <c r="K419" s="48" t="str">
        <f t="shared" si="89"/>
        <v/>
      </c>
      <c r="L419" s="69" t="str">
        <f t="shared" si="90"/>
        <v/>
      </c>
      <c r="M419" s="67" t="str">
        <f t="shared" si="93"/>
        <v/>
      </c>
      <c r="N419" s="49">
        <v>96</v>
      </c>
      <c r="O419" s="28"/>
      <c r="P419" s="47" t="str">
        <f t="shared" si="94"/>
        <v/>
      </c>
      <c r="Q419" s="24" t="str">
        <f t="shared" si="95"/>
        <v/>
      </c>
      <c r="R419" s="24" t="str">
        <f>IF($L419="","",VLOOKUP(Q419,LISTAS!$F$5:$G$1006,2,0))</f>
        <v/>
      </c>
      <c r="S419" s="36" t="str">
        <f t="shared" si="96"/>
        <v/>
      </c>
      <c r="T419" s="25" t="str">
        <f t="shared" si="97"/>
        <v/>
      </c>
      <c r="U419" s="25" t="str">
        <f t="shared" si="98"/>
        <v/>
      </c>
    </row>
    <row r="420" spans="1:21" ht="16.5" x14ac:dyDescent="0.3">
      <c r="B420" s="26"/>
      <c r="C420" s="22" t="str">
        <f>IF(B420="","",VLOOKUP(B420,LISTAS!$F$5:$G$1006,2,0))</f>
        <v/>
      </c>
      <c r="D420" s="35"/>
      <c r="E420" s="35"/>
      <c r="F420" s="35" t="str">
        <f t="shared" si="88"/>
        <v/>
      </c>
      <c r="G420" s="5"/>
      <c r="H420" s="48" t="str">
        <f t="shared" si="91"/>
        <v/>
      </c>
      <c r="I420" s="63" t="str">
        <f t="shared" si="92"/>
        <v/>
      </c>
      <c r="J420" s="63" t="str">
        <f t="shared" si="92"/>
        <v/>
      </c>
      <c r="K420" s="48" t="str">
        <f t="shared" si="89"/>
        <v/>
      </c>
      <c r="L420" s="69" t="str">
        <f t="shared" si="90"/>
        <v/>
      </c>
      <c r="M420" s="67" t="str">
        <f t="shared" si="93"/>
        <v/>
      </c>
      <c r="N420" s="49">
        <v>97</v>
      </c>
      <c r="O420" s="28"/>
      <c r="P420" s="47" t="str">
        <f t="shared" si="94"/>
        <v/>
      </c>
      <c r="Q420" s="24" t="str">
        <f t="shared" si="95"/>
        <v/>
      </c>
      <c r="R420" s="24" t="str">
        <f>IF($L420="","",VLOOKUP(Q420,LISTAS!$F$5:$G$1006,2,0))</f>
        <v/>
      </c>
      <c r="S420" s="36" t="str">
        <f t="shared" si="96"/>
        <v/>
      </c>
      <c r="T420" s="25" t="str">
        <f t="shared" si="97"/>
        <v/>
      </c>
      <c r="U420" s="25" t="str">
        <f t="shared" si="98"/>
        <v/>
      </c>
    </row>
    <row r="421" spans="1:21" ht="16.5" x14ac:dyDescent="0.3">
      <c r="B421" s="26"/>
      <c r="C421" s="22" t="str">
        <f>IF(B421="","",VLOOKUP(B421,LISTAS!$F$5:$G$1006,2,0))</f>
        <v/>
      </c>
      <c r="D421" s="35"/>
      <c r="E421" s="35"/>
      <c r="F421" s="35" t="str">
        <f t="shared" si="88"/>
        <v/>
      </c>
      <c r="G421" s="5"/>
      <c r="H421" s="48" t="str">
        <f t="shared" si="91"/>
        <v/>
      </c>
      <c r="I421" s="63" t="str">
        <f t="shared" si="92"/>
        <v/>
      </c>
      <c r="J421" s="63" t="str">
        <f t="shared" si="92"/>
        <v/>
      </c>
      <c r="K421" s="48" t="str">
        <f t="shared" si="89"/>
        <v/>
      </c>
      <c r="L421" s="69" t="str">
        <f t="shared" si="90"/>
        <v/>
      </c>
      <c r="M421" s="67" t="str">
        <f t="shared" si="93"/>
        <v/>
      </c>
      <c r="N421" s="49">
        <v>98</v>
      </c>
      <c r="O421" s="28"/>
      <c r="P421" s="47" t="str">
        <f t="shared" si="94"/>
        <v/>
      </c>
      <c r="Q421" s="24" t="str">
        <f t="shared" si="95"/>
        <v/>
      </c>
      <c r="R421" s="24" t="str">
        <f>IF($L421="","",VLOOKUP(Q421,LISTAS!$F$5:$G$1006,2,0))</f>
        <v/>
      </c>
      <c r="S421" s="36" t="str">
        <f t="shared" si="96"/>
        <v/>
      </c>
      <c r="T421" s="25" t="str">
        <f t="shared" si="97"/>
        <v/>
      </c>
      <c r="U421" s="25" t="str">
        <f t="shared" si="98"/>
        <v/>
      </c>
    </row>
    <row r="422" spans="1:21" ht="16.5" x14ac:dyDescent="0.3">
      <c r="B422" s="26"/>
      <c r="C422" s="22" t="str">
        <f>IF(B422="","",VLOOKUP(B422,LISTAS!$F$5:$G$1006,2,0))</f>
        <v/>
      </c>
      <c r="D422" s="35"/>
      <c r="E422" s="35"/>
      <c r="F422" s="35" t="str">
        <f t="shared" si="88"/>
        <v/>
      </c>
      <c r="G422" s="5"/>
      <c r="H422" s="48" t="str">
        <f t="shared" si="91"/>
        <v/>
      </c>
      <c r="I422" s="63" t="str">
        <f t="shared" si="92"/>
        <v/>
      </c>
      <c r="J422" s="63" t="str">
        <f t="shared" si="92"/>
        <v/>
      </c>
      <c r="K422" s="48" t="str">
        <f t="shared" si="89"/>
        <v/>
      </c>
      <c r="L422" s="69" t="str">
        <f t="shared" si="90"/>
        <v/>
      </c>
      <c r="M422" s="67" t="str">
        <f t="shared" si="93"/>
        <v/>
      </c>
      <c r="N422" s="49">
        <v>99</v>
      </c>
      <c r="O422" s="28"/>
      <c r="P422" s="47" t="str">
        <f t="shared" si="94"/>
        <v/>
      </c>
      <c r="Q422" s="24" t="str">
        <f t="shared" si="95"/>
        <v/>
      </c>
      <c r="R422" s="24" t="str">
        <f>IF($L422="","",VLOOKUP(Q422,LISTAS!$F$5:$G$1006,2,0))</f>
        <v/>
      </c>
      <c r="S422" s="36" t="str">
        <f t="shared" si="96"/>
        <v/>
      </c>
      <c r="T422" s="25" t="str">
        <f t="shared" si="97"/>
        <v/>
      </c>
      <c r="U422" s="25" t="str">
        <f t="shared" si="98"/>
        <v/>
      </c>
    </row>
    <row r="423" spans="1:21" ht="16.5" x14ac:dyDescent="0.3">
      <c r="B423" s="26"/>
      <c r="C423" s="22" t="str">
        <f>IF(B423="","",VLOOKUP(B423,LISTAS!$F$5:$G$1006,2,0))</f>
        <v/>
      </c>
      <c r="D423" s="35"/>
      <c r="E423" s="35"/>
      <c r="F423" s="35" t="str">
        <f t="shared" si="88"/>
        <v/>
      </c>
      <c r="G423" s="5"/>
      <c r="H423" s="48" t="str">
        <f t="shared" si="91"/>
        <v/>
      </c>
      <c r="I423" s="63" t="str">
        <f t="shared" si="92"/>
        <v/>
      </c>
      <c r="J423" s="63" t="str">
        <f t="shared" si="92"/>
        <v/>
      </c>
      <c r="K423" s="48" t="str">
        <f t="shared" si="89"/>
        <v/>
      </c>
      <c r="L423" s="69" t="str">
        <f t="shared" si="90"/>
        <v/>
      </c>
      <c r="M423" s="67" t="str">
        <f t="shared" si="93"/>
        <v/>
      </c>
      <c r="N423" s="49">
        <v>100</v>
      </c>
      <c r="O423" s="28"/>
      <c r="P423" s="47" t="str">
        <f t="shared" si="94"/>
        <v/>
      </c>
      <c r="Q423" s="24" t="str">
        <f t="shared" si="95"/>
        <v/>
      </c>
      <c r="R423" s="24" t="str">
        <f>IF($L423="","",VLOOKUP(Q423,LISTAS!$F$5:$G$1006,2,0))</f>
        <v/>
      </c>
      <c r="S423" s="36" t="str">
        <f t="shared" si="96"/>
        <v/>
      </c>
      <c r="T423" s="25" t="str">
        <f t="shared" si="97"/>
        <v/>
      </c>
      <c r="U423" s="25" t="str">
        <f t="shared" si="98"/>
        <v/>
      </c>
    </row>
    <row r="426" spans="1:21" ht="32.25" customHeight="1" x14ac:dyDescent="0.25">
      <c r="A426" s="2"/>
      <c r="B426" s="146" t="s">
        <v>39</v>
      </c>
      <c r="C426" s="147"/>
      <c r="D426" s="147"/>
      <c r="E426" s="147"/>
      <c r="F426" s="147"/>
      <c r="G426" s="147"/>
      <c r="H426" s="147"/>
      <c r="I426" s="147"/>
      <c r="J426" s="147"/>
      <c r="K426" s="147"/>
      <c r="L426" s="147"/>
      <c r="M426" s="147"/>
      <c r="N426" s="147"/>
      <c r="O426" s="147"/>
      <c r="P426" s="147"/>
      <c r="Q426" s="147"/>
      <c r="R426" s="147"/>
      <c r="S426" s="147"/>
      <c r="T426" s="147"/>
      <c r="U426" s="148"/>
    </row>
    <row r="427" spans="1:21" ht="20.25" customHeight="1" x14ac:dyDescent="0.25">
      <c r="A427" s="2"/>
      <c r="B427" s="149" t="s">
        <v>22</v>
      </c>
      <c r="C427" s="150"/>
      <c r="D427" s="150"/>
      <c r="E427" s="150"/>
      <c r="F427" s="151"/>
      <c r="H427" s="11"/>
      <c r="I427" s="61"/>
      <c r="J427" s="61"/>
      <c r="K427" s="12"/>
      <c r="L427" s="13"/>
      <c r="M427" s="65"/>
      <c r="N427" s="12"/>
      <c r="O427" s="14"/>
      <c r="P427" s="152" t="s">
        <v>14</v>
      </c>
      <c r="Q427" s="153"/>
      <c r="R427" s="153"/>
      <c r="S427" s="153"/>
      <c r="T427" s="153"/>
      <c r="U427" s="154"/>
    </row>
    <row r="428" spans="1:21" s="15" customFormat="1" ht="28.5" customHeight="1" x14ac:dyDescent="0.25">
      <c r="B428" s="16" t="s">
        <v>15</v>
      </c>
      <c r="C428" s="16" t="s">
        <v>1</v>
      </c>
      <c r="D428" s="16" t="s">
        <v>26</v>
      </c>
      <c r="E428" s="16" t="s">
        <v>27</v>
      </c>
      <c r="F428" s="16" t="s">
        <v>3</v>
      </c>
      <c r="G428" s="17"/>
      <c r="H428" s="18"/>
      <c r="I428" s="62"/>
      <c r="J428" s="62"/>
      <c r="K428" s="19"/>
      <c r="L428" s="20"/>
      <c r="M428" s="66"/>
      <c r="N428" s="19"/>
      <c r="O428" s="18"/>
      <c r="P428" s="21" t="s">
        <v>4</v>
      </c>
      <c r="Q428" s="29" t="s">
        <v>15</v>
      </c>
      <c r="R428" s="29" t="s">
        <v>1</v>
      </c>
      <c r="S428" s="29" t="s">
        <v>3</v>
      </c>
      <c r="T428" s="21" t="s">
        <v>16</v>
      </c>
      <c r="U428" s="21" t="s">
        <v>17</v>
      </c>
    </row>
    <row r="429" spans="1:21" s="5" customFormat="1" ht="18.75" customHeight="1" x14ac:dyDescent="0.25">
      <c r="B429" s="22"/>
      <c r="C429" s="22" t="str">
        <f>IF(B429="","",VLOOKUP(B429,LISTAS!$F$5:$G$1006,2,0))</f>
        <v/>
      </c>
      <c r="D429" s="35"/>
      <c r="E429" s="35"/>
      <c r="F429" s="35" t="str">
        <f t="shared" ref="F429:F492" si="99">IF(D429="",IF(E429="","",SUM(D429:E429)),SUM(D429:E429))</f>
        <v/>
      </c>
      <c r="H429" s="48" t="str">
        <f>IF(F429="","",F429+(ROW(F429)/1000))</f>
        <v/>
      </c>
      <c r="I429" s="63" t="str">
        <f t="shared" ref="I429:I460" si="100">IF($L429="","",IF(B429="","",B429))</f>
        <v/>
      </c>
      <c r="J429" s="63" t="str">
        <f t="shared" ref="J429:J460" si="101">IF($L429="","",IF(C429="","",C429))</f>
        <v/>
      </c>
      <c r="K429" s="48" t="str">
        <f t="shared" ref="K429:K460" si="102">IF($L429="","",F429)</f>
        <v/>
      </c>
      <c r="L429" s="69" t="str">
        <f t="shared" ref="L429:L492" si="103">H429</f>
        <v/>
      </c>
      <c r="M429" s="67" t="str">
        <f t="shared" ref="M429:M460" si="104">IF(L429="","",LARGE($L$429:$L$528,N429))</f>
        <v/>
      </c>
      <c r="N429" s="49">
        <v>1</v>
      </c>
      <c r="O429" s="23"/>
      <c r="P429" s="47" t="str">
        <f t="shared" ref="P429:P460" si="105">IF(S429&lt;&gt;"",_xlfn.RANK.EQ(S429,$S$429:$S$528,0),"")</f>
        <v/>
      </c>
      <c r="Q429" s="24" t="str">
        <f t="shared" ref="Q429:Q460" si="106">IF($L429="","",VLOOKUP(M429,$H$429:$K$528,2,0))</f>
        <v/>
      </c>
      <c r="R429" s="24" t="str">
        <f>IF($L429="","",VLOOKUP(Q429,LISTAS!$F$5:$G$1006,2,0))</f>
        <v/>
      </c>
      <c r="S429" s="36" t="str">
        <f t="shared" ref="S429:S460" si="107">IF($L429="","",VLOOKUP(M429,$H$429:$K$528,4,0))</f>
        <v/>
      </c>
      <c r="T429" s="25" t="str">
        <f t="shared" ref="T429:T460" si="108">IF($P429="","",IF(S429=$U$5,"",IF($P429=1,400,IF($P429=2,340,IF($P429=3,300,IF($P429=4,280,IF($P429=5,270,IF($P429=6,260,IF($P429=7,250,IF($P429=8,240,IF($P429=9,200,IF($P429=10,200,IF($P429=11,200,IF($P429=12,200,IF($P429=13,200,IF($P429=14,200,IF($P429=15,200,IF($P429=16,200,IF($P429&gt;16,"","")))))))))))))))))))</f>
        <v/>
      </c>
      <c r="U429" s="25" t="str">
        <f>IF(P429="","",IF($S$5="NÃO","",IF(S429=$U$5,"",IF(P429=1,400,IF(P429=2,340,IF(P429=3,300,IF(P429=4,280,IF(P429=5,270,IF(P429=6,260,IF(P429=7,250,IF(P429=8,240,IF(P429=9,200,IF(P429=10,200,IF(P429=11,200,IF(P429=12,200,IF(P429=13,200,IF(P429=14,200,IF(P429=15,200,IF(P429=16,200,IF(P429&gt;16,"",""))))))))))))))))))))</f>
        <v/>
      </c>
    </row>
    <row r="430" spans="1:21" s="5" customFormat="1" ht="18.75" customHeight="1" x14ac:dyDescent="0.25">
      <c r="B430" s="26"/>
      <c r="C430" s="22" t="str">
        <f>IF(B430="","",VLOOKUP(B430,LISTAS!$F$5:$G$1006,2,0))</f>
        <v/>
      </c>
      <c r="D430" s="35"/>
      <c r="E430" s="35"/>
      <c r="F430" s="35" t="str">
        <f t="shared" si="99"/>
        <v/>
      </c>
      <c r="H430" s="48" t="str">
        <f t="shared" ref="H430:H493" si="109">IF(F430="","",F430+(ROW(F430)/1000))</f>
        <v/>
      </c>
      <c r="I430" s="63" t="str">
        <f t="shared" si="100"/>
        <v/>
      </c>
      <c r="J430" s="63" t="str">
        <f t="shared" si="101"/>
        <v/>
      </c>
      <c r="K430" s="48" t="str">
        <f t="shared" si="102"/>
        <v/>
      </c>
      <c r="L430" s="69" t="str">
        <f t="shared" si="103"/>
        <v/>
      </c>
      <c r="M430" s="67" t="str">
        <f t="shared" si="104"/>
        <v/>
      </c>
      <c r="N430" s="49">
        <v>2</v>
      </c>
      <c r="O430" s="27"/>
      <c r="P430" s="47" t="str">
        <f t="shared" si="105"/>
        <v/>
      </c>
      <c r="Q430" s="24" t="str">
        <f t="shared" si="106"/>
        <v/>
      </c>
      <c r="R430" s="24" t="str">
        <f>IF($L430="","",VLOOKUP(Q430,LISTAS!$F$5:$G$1006,2,0))</f>
        <v/>
      </c>
      <c r="S430" s="36" t="str">
        <f t="shared" si="107"/>
        <v/>
      </c>
      <c r="T430" s="25" t="str">
        <f t="shared" si="108"/>
        <v/>
      </c>
      <c r="U430" s="25" t="str">
        <f t="shared" ref="U430:U493" si="110">IF(P430="","",IF($S$5="NÃO","",IF(S430=$U$5,"",IF(P430=1,400,IF(P430=2,340,IF(P430=3,300,IF(P430=4,280,IF(P430=5,270,IF(P430=6,260,IF(P430=7,250,IF(P430=8,240,IF(P430=9,200,IF(P430=10,200,IF(P430=11,200,IF(P430=12,200,IF(P430=13,200,IF(P430=14,200,IF(P430=15,200,IF(P430=16,200,IF(P430&gt;16,"",""))))))))))))))))))))</f>
        <v/>
      </c>
    </row>
    <row r="431" spans="1:21" s="5" customFormat="1" ht="18.75" customHeight="1" x14ac:dyDescent="0.3">
      <c r="B431" s="26"/>
      <c r="C431" s="22" t="str">
        <f>IF(B431="","",VLOOKUP(B431,LISTAS!$F$5:$G$1006,2,0))</f>
        <v/>
      </c>
      <c r="D431" s="35"/>
      <c r="E431" s="35"/>
      <c r="F431" s="35" t="str">
        <f t="shared" si="99"/>
        <v/>
      </c>
      <c r="H431" s="48" t="str">
        <f t="shared" si="109"/>
        <v/>
      </c>
      <c r="I431" s="63" t="str">
        <f t="shared" si="100"/>
        <v/>
      </c>
      <c r="J431" s="63" t="str">
        <f t="shared" si="101"/>
        <v/>
      </c>
      <c r="K431" s="48" t="str">
        <f t="shared" si="102"/>
        <v/>
      </c>
      <c r="L431" s="69" t="str">
        <f t="shared" si="103"/>
        <v/>
      </c>
      <c r="M431" s="67" t="str">
        <f t="shared" si="104"/>
        <v/>
      </c>
      <c r="N431" s="49">
        <v>3</v>
      </c>
      <c r="O431" s="28"/>
      <c r="P431" s="47" t="str">
        <f t="shared" si="105"/>
        <v/>
      </c>
      <c r="Q431" s="24" t="str">
        <f t="shared" si="106"/>
        <v/>
      </c>
      <c r="R431" s="24" t="str">
        <f>IF($L431="","",VLOOKUP(Q431,LISTAS!$F$5:$G$1006,2,0))</f>
        <v/>
      </c>
      <c r="S431" s="36" t="str">
        <f t="shared" si="107"/>
        <v/>
      </c>
      <c r="T431" s="25" t="str">
        <f t="shared" si="108"/>
        <v/>
      </c>
      <c r="U431" s="25" t="str">
        <f t="shared" si="110"/>
        <v/>
      </c>
    </row>
    <row r="432" spans="1:21" s="5" customFormat="1" ht="18.75" customHeight="1" x14ac:dyDescent="0.3">
      <c r="B432" s="26"/>
      <c r="C432" s="22" t="str">
        <f>IF(B432="","",VLOOKUP(B432,LISTAS!$F$5:$G$1006,2,0))</f>
        <v/>
      </c>
      <c r="D432" s="35"/>
      <c r="E432" s="35"/>
      <c r="F432" s="35" t="str">
        <f t="shared" si="99"/>
        <v/>
      </c>
      <c r="H432" s="48" t="str">
        <f t="shared" si="109"/>
        <v/>
      </c>
      <c r="I432" s="63" t="str">
        <f t="shared" si="100"/>
        <v/>
      </c>
      <c r="J432" s="63" t="str">
        <f t="shared" si="101"/>
        <v/>
      </c>
      <c r="K432" s="48" t="str">
        <f t="shared" si="102"/>
        <v/>
      </c>
      <c r="L432" s="69" t="str">
        <f t="shared" si="103"/>
        <v/>
      </c>
      <c r="M432" s="67" t="str">
        <f t="shared" si="104"/>
        <v/>
      </c>
      <c r="N432" s="49">
        <v>4</v>
      </c>
      <c r="O432" s="28"/>
      <c r="P432" s="47" t="str">
        <f t="shared" si="105"/>
        <v/>
      </c>
      <c r="Q432" s="24" t="str">
        <f t="shared" si="106"/>
        <v/>
      </c>
      <c r="R432" s="24" t="str">
        <f>IF($L432="","",VLOOKUP(Q432,LISTAS!$F$5:$G$1006,2,0))</f>
        <v/>
      </c>
      <c r="S432" s="36" t="str">
        <f t="shared" si="107"/>
        <v/>
      </c>
      <c r="T432" s="25" t="str">
        <f t="shared" si="108"/>
        <v/>
      </c>
      <c r="U432" s="25" t="str">
        <f t="shared" si="110"/>
        <v/>
      </c>
    </row>
    <row r="433" spans="2:21" s="5" customFormat="1" ht="18.75" customHeight="1" x14ac:dyDescent="0.3">
      <c r="B433" s="26"/>
      <c r="C433" s="22" t="str">
        <f>IF(B433="","",VLOOKUP(B433,LISTAS!$F$5:$G$1006,2,0))</f>
        <v/>
      </c>
      <c r="D433" s="35"/>
      <c r="E433" s="35"/>
      <c r="F433" s="35" t="str">
        <f t="shared" si="99"/>
        <v/>
      </c>
      <c r="H433" s="48" t="str">
        <f t="shared" si="109"/>
        <v/>
      </c>
      <c r="I433" s="63" t="str">
        <f t="shared" si="100"/>
        <v/>
      </c>
      <c r="J433" s="63" t="str">
        <f t="shared" si="101"/>
        <v/>
      </c>
      <c r="K433" s="48" t="str">
        <f t="shared" si="102"/>
        <v/>
      </c>
      <c r="L433" s="69" t="str">
        <f t="shared" si="103"/>
        <v/>
      </c>
      <c r="M433" s="67" t="str">
        <f t="shared" si="104"/>
        <v/>
      </c>
      <c r="N433" s="49">
        <v>5</v>
      </c>
      <c r="O433" s="28"/>
      <c r="P433" s="47" t="str">
        <f t="shared" si="105"/>
        <v/>
      </c>
      <c r="Q433" s="24" t="str">
        <f t="shared" si="106"/>
        <v/>
      </c>
      <c r="R433" s="24" t="str">
        <f>IF($L433="","",VLOOKUP(Q433,LISTAS!$F$5:$G$1006,2,0))</f>
        <v/>
      </c>
      <c r="S433" s="36" t="str">
        <f t="shared" si="107"/>
        <v/>
      </c>
      <c r="T433" s="25" t="str">
        <f t="shared" si="108"/>
        <v/>
      </c>
      <c r="U433" s="25" t="str">
        <f t="shared" si="110"/>
        <v/>
      </c>
    </row>
    <row r="434" spans="2:21" s="5" customFormat="1" ht="18.75" customHeight="1" x14ac:dyDescent="0.3">
      <c r="B434" s="26"/>
      <c r="C434" s="22" t="str">
        <f>IF(B434="","",VLOOKUP(B434,LISTAS!$F$5:$G$1006,2,0))</f>
        <v/>
      </c>
      <c r="D434" s="35"/>
      <c r="E434" s="35"/>
      <c r="F434" s="35" t="str">
        <f t="shared" si="99"/>
        <v/>
      </c>
      <c r="H434" s="48" t="str">
        <f t="shared" si="109"/>
        <v/>
      </c>
      <c r="I434" s="63" t="str">
        <f t="shared" si="100"/>
        <v/>
      </c>
      <c r="J434" s="63" t="str">
        <f t="shared" si="101"/>
        <v/>
      </c>
      <c r="K434" s="48" t="str">
        <f t="shared" si="102"/>
        <v/>
      </c>
      <c r="L434" s="69" t="str">
        <f t="shared" si="103"/>
        <v/>
      </c>
      <c r="M434" s="67" t="str">
        <f t="shared" si="104"/>
        <v/>
      </c>
      <c r="N434" s="49">
        <v>6</v>
      </c>
      <c r="O434" s="28"/>
      <c r="P434" s="47" t="str">
        <f t="shared" si="105"/>
        <v/>
      </c>
      <c r="Q434" s="24" t="str">
        <f t="shared" si="106"/>
        <v/>
      </c>
      <c r="R434" s="24" t="str">
        <f>IF($L434="","",VLOOKUP(Q434,LISTAS!$F$5:$G$1006,2,0))</f>
        <v/>
      </c>
      <c r="S434" s="36" t="str">
        <f t="shared" si="107"/>
        <v/>
      </c>
      <c r="T434" s="25" t="str">
        <f t="shared" si="108"/>
        <v/>
      </c>
      <c r="U434" s="25" t="str">
        <f t="shared" si="110"/>
        <v/>
      </c>
    </row>
    <row r="435" spans="2:21" s="5" customFormat="1" ht="18.75" customHeight="1" x14ac:dyDescent="0.3">
      <c r="B435" s="26"/>
      <c r="C435" s="22" t="str">
        <f>IF(B435="","",VLOOKUP(B435,LISTAS!$F$5:$G$1006,2,0))</f>
        <v/>
      </c>
      <c r="D435" s="35"/>
      <c r="E435" s="35"/>
      <c r="F435" s="35" t="str">
        <f t="shared" si="99"/>
        <v/>
      </c>
      <c r="H435" s="48" t="str">
        <f t="shared" si="109"/>
        <v/>
      </c>
      <c r="I435" s="63" t="str">
        <f t="shared" si="100"/>
        <v/>
      </c>
      <c r="J435" s="63" t="str">
        <f t="shared" si="101"/>
        <v/>
      </c>
      <c r="K435" s="48" t="str">
        <f t="shared" si="102"/>
        <v/>
      </c>
      <c r="L435" s="69" t="str">
        <f t="shared" si="103"/>
        <v/>
      </c>
      <c r="M435" s="67" t="str">
        <f t="shared" si="104"/>
        <v/>
      </c>
      <c r="N435" s="49">
        <v>7</v>
      </c>
      <c r="O435" s="28"/>
      <c r="P435" s="47" t="str">
        <f t="shared" si="105"/>
        <v/>
      </c>
      <c r="Q435" s="24" t="str">
        <f t="shared" si="106"/>
        <v/>
      </c>
      <c r="R435" s="24" t="str">
        <f>IF($L435="","",VLOOKUP(Q435,LISTAS!$F$5:$G$1006,2,0))</f>
        <v/>
      </c>
      <c r="S435" s="36" t="str">
        <f t="shared" si="107"/>
        <v/>
      </c>
      <c r="T435" s="25" t="str">
        <f t="shared" si="108"/>
        <v/>
      </c>
      <c r="U435" s="25" t="str">
        <f t="shared" si="110"/>
        <v/>
      </c>
    </row>
    <row r="436" spans="2:21" s="5" customFormat="1" ht="18.75" customHeight="1" x14ac:dyDescent="0.3">
      <c r="B436" s="22"/>
      <c r="C436" s="22" t="str">
        <f>IF(B436="","",VLOOKUP(B436,LISTAS!$F$5:$G$1006,2,0))</f>
        <v/>
      </c>
      <c r="D436" s="35"/>
      <c r="E436" s="35"/>
      <c r="F436" s="35" t="str">
        <f t="shared" si="99"/>
        <v/>
      </c>
      <c r="H436" s="48" t="str">
        <f t="shared" si="109"/>
        <v/>
      </c>
      <c r="I436" s="63" t="str">
        <f t="shared" si="100"/>
        <v/>
      </c>
      <c r="J436" s="63" t="str">
        <f t="shared" si="101"/>
        <v/>
      </c>
      <c r="K436" s="48" t="str">
        <f t="shared" si="102"/>
        <v/>
      </c>
      <c r="L436" s="69" t="str">
        <f t="shared" si="103"/>
        <v/>
      </c>
      <c r="M436" s="67" t="str">
        <f t="shared" si="104"/>
        <v/>
      </c>
      <c r="N436" s="49">
        <v>8</v>
      </c>
      <c r="O436" s="28"/>
      <c r="P436" s="47" t="str">
        <f t="shared" si="105"/>
        <v/>
      </c>
      <c r="Q436" s="24" t="str">
        <f t="shared" si="106"/>
        <v/>
      </c>
      <c r="R436" s="24" t="str">
        <f>IF($L436="","",VLOOKUP(Q436,LISTAS!$F$5:$G$1006,2,0))</f>
        <v/>
      </c>
      <c r="S436" s="36" t="str">
        <f t="shared" si="107"/>
        <v/>
      </c>
      <c r="T436" s="25" t="str">
        <f t="shared" si="108"/>
        <v/>
      </c>
      <c r="U436" s="25" t="str">
        <f t="shared" si="110"/>
        <v/>
      </c>
    </row>
    <row r="437" spans="2:21" s="5" customFormat="1" ht="18.75" customHeight="1" x14ac:dyDescent="0.3">
      <c r="B437" s="26"/>
      <c r="C437" s="22" t="str">
        <f>IF(B437="","",VLOOKUP(B437,LISTAS!$F$5:$G$1006,2,0))</f>
        <v/>
      </c>
      <c r="D437" s="35"/>
      <c r="E437" s="35"/>
      <c r="F437" s="35" t="str">
        <f t="shared" si="99"/>
        <v/>
      </c>
      <c r="H437" s="48" t="str">
        <f t="shared" si="109"/>
        <v/>
      </c>
      <c r="I437" s="63" t="str">
        <f t="shared" si="100"/>
        <v/>
      </c>
      <c r="J437" s="63" t="str">
        <f t="shared" si="101"/>
        <v/>
      </c>
      <c r="K437" s="48" t="str">
        <f t="shared" si="102"/>
        <v/>
      </c>
      <c r="L437" s="69" t="str">
        <f t="shared" si="103"/>
        <v/>
      </c>
      <c r="M437" s="67" t="str">
        <f t="shared" si="104"/>
        <v/>
      </c>
      <c r="N437" s="49">
        <v>9</v>
      </c>
      <c r="O437" s="28"/>
      <c r="P437" s="47" t="str">
        <f t="shared" si="105"/>
        <v/>
      </c>
      <c r="Q437" s="24" t="str">
        <f t="shared" si="106"/>
        <v/>
      </c>
      <c r="R437" s="24" t="str">
        <f>IF($L437="","",VLOOKUP(Q437,LISTAS!$F$5:$G$1006,2,0))</f>
        <v/>
      </c>
      <c r="S437" s="36" t="str">
        <f t="shared" si="107"/>
        <v/>
      </c>
      <c r="T437" s="25" t="str">
        <f t="shared" si="108"/>
        <v/>
      </c>
      <c r="U437" s="25" t="str">
        <f t="shared" si="110"/>
        <v/>
      </c>
    </row>
    <row r="438" spans="2:21" s="5" customFormat="1" ht="18.75" customHeight="1" x14ac:dyDescent="0.3">
      <c r="B438" s="26"/>
      <c r="C438" s="22" t="str">
        <f>IF(B438="","",VLOOKUP(B438,LISTAS!$F$5:$G$1006,2,0))</f>
        <v/>
      </c>
      <c r="D438" s="35"/>
      <c r="E438" s="35"/>
      <c r="F438" s="35" t="str">
        <f t="shared" si="99"/>
        <v/>
      </c>
      <c r="H438" s="48" t="str">
        <f t="shared" si="109"/>
        <v/>
      </c>
      <c r="I438" s="63" t="str">
        <f t="shared" si="100"/>
        <v/>
      </c>
      <c r="J438" s="63" t="str">
        <f t="shared" si="101"/>
        <v/>
      </c>
      <c r="K438" s="48" t="str">
        <f t="shared" si="102"/>
        <v/>
      </c>
      <c r="L438" s="69" t="str">
        <f t="shared" si="103"/>
        <v/>
      </c>
      <c r="M438" s="67" t="str">
        <f t="shared" si="104"/>
        <v/>
      </c>
      <c r="N438" s="49">
        <v>10</v>
      </c>
      <c r="O438" s="28"/>
      <c r="P438" s="47" t="str">
        <f t="shared" si="105"/>
        <v/>
      </c>
      <c r="Q438" s="24" t="str">
        <f t="shared" si="106"/>
        <v/>
      </c>
      <c r="R438" s="24" t="str">
        <f>IF($L438="","",VLOOKUP(Q438,LISTAS!$F$5:$G$1006,2,0))</f>
        <v/>
      </c>
      <c r="S438" s="36" t="str">
        <f t="shared" si="107"/>
        <v/>
      </c>
      <c r="T438" s="25" t="str">
        <f t="shared" si="108"/>
        <v/>
      </c>
      <c r="U438" s="25" t="str">
        <f t="shared" si="110"/>
        <v/>
      </c>
    </row>
    <row r="439" spans="2:21" s="5" customFormat="1" ht="18.75" customHeight="1" x14ac:dyDescent="0.3">
      <c r="B439" s="26"/>
      <c r="C439" s="22" t="str">
        <f>IF(B439="","",VLOOKUP(B439,LISTAS!$F$5:$G$1006,2,0))</f>
        <v/>
      </c>
      <c r="D439" s="35"/>
      <c r="E439" s="35"/>
      <c r="F439" s="35" t="str">
        <f t="shared" si="99"/>
        <v/>
      </c>
      <c r="H439" s="48" t="str">
        <f t="shared" si="109"/>
        <v/>
      </c>
      <c r="I439" s="63" t="str">
        <f t="shared" si="100"/>
        <v/>
      </c>
      <c r="J439" s="63" t="str">
        <f t="shared" si="101"/>
        <v/>
      </c>
      <c r="K439" s="48" t="str">
        <f t="shared" si="102"/>
        <v/>
      </c>
      <c r="L439" s="69" t="str">
        <f t="shared" si="103"/>
        <v/>
      </c>
      <c r="M439" s="67" t="str">
        <f t="shared" si="104"/>
        <v/>
      </c>
      <c r="N439" s="49">
        <v>11</v>
      </c>
      <c r="O439" s="28"/>
      <c r="P439" s="47" t="str">
        <f t="shared" si="105"/>
        <v/>
      </c>
      <c r="Q439" s="24" t="str">
        <f t="shared" si="106"/>
        <v/>
      </c>
      <c r="R439" s="24" t="str">
        <f>IF($L439="","",VLOOKUP(Q439,LISTAS!$F$5:$G$1006,2,0))</f>
        <v/>
      </c>
      <c r="S439" s="36" t="str">
        <f t="shared" si="107"/>
        <v/>
      </c>
      <c r="T439" s="25" t="str">
        <f t="shared" si="108"/>
        <v/>
      </c>
      <c r="U439" s="25" t="str">
        <f t="shared" si="110"/>
        <v/>
      </c>
    </row>
    <row r="440" spans="2:21" s="5" customFormat="1" ht="18.75" customHeight="1" x14ac:dyDescent="0.3">
      <c r="B440" s="26"/>
      <c r="C440" s="22" t="str">
        <f>IF(B440="","",VLOOKUP(B440,LISTAS!$F$5:$G$1006,2,0))</f>
        <v/>
      </c>
      <c r="D440" s="35"/>
      <c r="E440" s="35"/>
      <c r="F440" s="35" t="str">
        <f t="shared" si="99"/>
        <v/>
      </c>
      <c r="H440" s="48" t="str">
        <f t="shared" si="109"/>
        <v/>
      </c>
      <c r="I440" s="63" t="str">
        <f t="shared" si="100"/>
        <v/>
      </c>
      <c r="J440" s="63" t="str">
        <f t="shared" si="101"/>
        <v/>
      </c>
      <c r="K440" s="48" t="str">
        <f t="shared" si="102"/>
        <v/>
      </c>
      <c r="L440" s="69" t="str">
        <f t="shared" si="103"/>
        <v/>
      </c>
      <c r="M440" s="67" t="str">
        <f t="shared" si="104"/>
        <v/>
      </c>
      <c r="N440" s="49">
        <v>12</v>
      </c>
      <c r="O440" s="28"/>
      <c r="P440" s="47" t="str">
        <f t="shared" si="105"/>
        <v/>
      </c>
      <c r="Q440" s="24" t="str">
        <f t="shared" si="106"/>
        <v/>
      </c>
      <c r="R440" s="24" t="str">
        <f>IF($L440="","",VLOOKUP(Q440,LISTAS!$F$5:$G$1006,2,0))</f>
        <v/>
      </c>
      <c r="S440" s="36" t="str">
        <f t="shared" si="107"/>
        <v/>
      </c>
      <c r="T440" s="25" t="str">
        <f t="shared" si="108"/>
        <v/>
      </c>
      <c r="U440" s="25" t="str">
        <f t="shared" si="110"/>
        <v/>
      </c>
    </row>
    <row r="441" spans="2:21" s="5" customFormat="1" ht="18.75" customHeight="1" x14ac:dyDescent="0.3">
      <c r="B441" s="26"/>
      <c r="C441" s="22" t="str">
        <f>IF(B441="","",VLOOKUP(B441,LISTAS!$F$5:$G$1006,2,0))</f>
        <v/>
      </c>
      <c r="D441" s="35"/>
      <c r="E441" s="35"/>
      <c r="F441" s="35" t="str">
        <f t="shared" si="99"/>
        <v/>
      </c>
      <c r="H441" s="48" t="str">
        <f t="shared" si="109"/>
        <v/>
      </c>
      <c r="I441" s="63" t="str">
        <f t="shared" si="100"/>
        <v/>
      </c>
      <c r="J441" s="63" t="str">
        <f t="shared" si="101"/>
        <v/>
      </c>
      <c r="K441" s="48" t="str">
        <f t="shared" si="102"/>
        <v/>
      </c>
      <c r="L441" s="69" t="str">
        <f t="shared" si="103"/>
        <v/>
      </c>
      <c r="M441" s="67" t="str">
        <f t="shared" si="104"/>
        <v/>
      </c>
      <c r="N441" s="49">
        <v>13</v>
      </c>
      <c r="O441" s="28"/>
      <c r="P441" s="47" t="str">
        <f t="shared" si="105"/>
        <v/>
      </c>
      <c r="Q441" s="24" t="str">
        <f t="shared" si="106"/>
        <v/>
      </c>
      <c r="R441" s="24" t="str">
        <f>IF($L441="","",VLOOKUP(Q441,LISTAS!$F$5:$G$1006,2,0))</f>
        <v/>
      </c>
      <c r="S441" s="36" t="str">
        <f t="shared" si="107"/>
        <v/>
      </c>
      <c r="T441" s="25" t="str">
        <f t="shared" si="108"/>
        <v/>
      </c>
      <c r="U441" s="25" t="str">
        <f t="shared" si="110"/>
        <v/>
      </c>
    </row>
    <row r="442" spans="2:21" s="5" customFormat="1" ht="18.75" customHeight="1" x14ac:dyDescent="0.3">
      <c r="B442" s="26"/>
      <c r="C442" s="22" t="str">
        <f>IF(B442="","",VLOOKUP(B442,LISTAS!$F$5:$G$1006,2,0))</f>
        <v/>
      </c>
      <c r="D442" s="35"/>
      <c r="E442" s="35"/>
      <c r="F442" s="35" t="str">
        <f t="shared" si="99"/>
        <v/>
      </c>
      <c r="H442" s="48" t="str">
        <f t="shared" si="109"/>
        <v/>
      </c>
      <c r="I442" s="63" t="str">
        <f t="shared" si="100"/>
        <v/>
      </c>
      <c r="J442" s="63" t="str">
        <f t="shared" si="101"/>
        <v/>
      </c>
      <c r="K442" s="48" t="str">
        <f t="shared" si="102"/>
        <v/>
      </c>
      <c r="L442" s="69" t="str">
        <f t="shared" si="103"/>
        <v/>
      </c>
      <c r="M442" s="67" t="str">
        <f t="shared" si="104"/>
        <v/>
      </c>
      <c r="N442" s="49">
        <v>14</v>
      </c>
      <c r="O442" s="28"/>
      <c r="P442" s="47" t="str">
        <f t="shared" si="105"/>
        <v/>
      </c>
      <c r="Q442" s="24" t="str">
        <f t="shared" si="106"/>
        <v/>
      </c>
      <c r="R442" s="24" t="str">
        <f>IF($L442="","",VLOOKUP(Q442,LISTAS!$F$5:$G$1006,2,0))</f>
        <v/>
      </c>
      <c r="S442" s="36" t="str">
        <f t="shared" si="107"/>
        <v/>
      </c>
      <c r="T442" s="25" t="str">
        <f t="shared" si="108"/>
        <v/>
      </c>
      <c r="U442" s="25" t="str">
        <f t="shared" si="110"/>
        <v/>
      </c>
    </row>
    <row r="443" spans="2:21" s="5" customFormat="1" ht="18.75" customHeight="1" x14ac:dyDescent="0.3">
      <c r="B443" s="26"/>
      <c r="C443" s="22" t="str">
        <f>IF(B443="","",VLOOKUP(B443,LISTAS!$F$5:$G$1006,2,0))</f>
        <v/>
      </c>
      <c r="D443" s="35"/>
      <c r="E443" s="35"/>
      <c r="F443" s="35" t="str">
        <f t="shared" si="99"/>
        <v/>
      </c>
      <c r="H443" s="48" t="str">
        <f t="shared" si="109"/>
        <v/>
      </c>
      <c r="I443" s="63" t="str">
        <f t="shared" si="100"/>
        <v/>
      </c>
      <c r="J443" s="63" t="str">
        <f t="shared" si="101"/>
        <v/>
      </c>
      <c r="K443" s="48" t="str">
        <f t="shared" si="102"/>
        <v/>
      </c>
      <c r="L443" s="69" t="str">
        <f t="shared" si="103"/>
        <v/>
      </c>
      <c r="M443" s="67" t="str">
        <f t="shared" si="104"/>
        <v/>
      </c>
      <c r="N443" s="49">
        <v>15</v>
      </c>
      <c r="O443" s="28"/>
      <c r="P443" s="47" t="str">
        <f t="shared" si="105"/>
        <v/>
      </c>
      <c r="Q443" s="24" t="str">
        <f t="shared" si="106"/>
        <v/>
      </c>
      <c r="R443" s="24" t="str">
        <f>IF($L443="","",VLOOKUP(Q443,LISTAS!$F$5:$G$1006,2,0))</f>
        <v/>
      </c>
      <c r="S443" s="36" t="str">
        <f t="shared" si="107"/>
        <v/>
      </c>
      <c r="T443" s="25" t="str">
        <f t="shared" si="108"/>
        <v/>
      </c>
      <c r="U443" s="25" t="str">
        <f t="shared" si="110"/>
        <v/>
      </c>
    </row>
    <row r="444" spans="2:21" s="5" customFormat="1" ht="18.75" customHeight="1" x14ac:dyDescent="0.3">
      <c r="B444" s="26"/>
      <c r="C444" s="22" t="str">
        <f>IF(B444="","",VLOOKUP(B444,LISTAS!$F$5:$G$1006,2,0))</f>
        <v/>
      </c>
      <c r="D444" s="35"/>
      <c r="E444" s="35"/>
      <c r="F444" s="35" t="str">
        <f t="shared" si="99"/>
        <v/>
      </c>
      <c r="H444" s="48" t="str">
        <f t="shared" si="109"/>
        <v/>
      </c>
      <c r="I444" s="63" t="str">
        <f t="shared" si="100"/>
        <v/>
      </c>
      <c r="J444" s="63" t="str">
        <f t="shared" si="101"/>
        <v/>
      </c>
      <c r="K444" s="48" t="str">
        <f t="shared" si="102"/>
        <v/>
      </c>
      <c r="L444" s="69" t="str">
        <f t="shared" si="103"/>
        <v/>
      </c>
      <c r="M444" s="67" t="str">
        <f t="shared" si="104"/>
        <v/>
      </c>
      <c r="N444" s="49">
        <v>16</v>
      </c>
      <c r="O444" s="28"/>
      <c r="P444" s="47" t="str">
        <f t="shared" si="105"/>
        <v/>
      </c>
      <c r="Q444" s="24" t="str">
        <f t="shared" si="106"/>
        <v/>
      </c>
      <c r="R444" s="24" t="str">
        <f>IF($L444="","",VLOOKUP(Q444,LISTAS!$F$5:$G$1006,2,0))</f>
        <v/>
      </c>
      <c r="S444" s="36" t="str">
        <f t="shared" si="107"/>
        <v/>
      </c>
      <c r="T444" s="25" t="str">
        <f t="shared" si="108"/>
        <v/>
      </c>
      <c r="U444" s="25" t="str">
        <f t="shared" si="110"/>
        <v/>
      </c>
    </row>
    <row r="445" spans="2:21" s="5" customFormat="1" ht="18.75" customHeight="1" x14ac:dyDescent="0.3">
      <c r="B445" s="22"/>
      <c r="C445" s="22" t="str">
        <f>IF(B445="","",VLOOKUP(B445,LISTAS!$F$5:$G$1006,2,0))</f>
        <v/>
      </c>
      <c r="D445" s="35"/>
      <c r="E445" s="35"/>
      <c r="F445" s="35" t="str">
        <f t="shared" si="99"/>
        <v/>
      </c>
      <c r="H445" s="48" t="str">
        <f t="shared" si="109"/>
        <v/>
      </c>
      <c r="I445" s="63" t="str">
        <f t="shared" si="100"/>
        <v/>
      </c>
      <c r="J445" s="63" t="str">
        <f t="shared" si="101"/>
        <v/>
      </c>
      <c r="K445" s="48" t="str">
        <f t="shared" si="102"/>
        <v/>
      </c>
      <c r="L445" s="69" t="str">
        <f t="shared" si="103"/>
        <v/>
      </c>
      <c r="M445" s="67" t="str">
        <f t="shared" si="104"/>
        <v/>
      </c>
      <c r="N445" s="49">
        <v>17</v>
      </c>
      <c r="O445" s="28"/>
      <c r="P445" s="47" t="str">
        <f t="shared" si="105"/>
        <v/>
      </c>
      <c r="Q445" s="24" t="str">
        <f t="shared" si="106"/>
        <v/>
      </c>
      <c r="R445" s="24" t="str">
        <f>IF($L445="","",VLOOKUP(Q445,LISTAS!$F$5:$G$1006,2,0))</f>
        <v/>
      </c>
      <c r="S445" s="36" t="str">
        <f t="shared" si="107"/>
        <v/>
      </c>
      <c r="T445" s="25" t="str">
        <f t="shared" si="108"/>
        <v/>
      </c>
      <c r="U445" s="25" t="str">
        <f t="shared" si="110"/>
        <v/>
      </c>
    </row>
    <row r="446" spans="2:21" s="5" customFormat="1" ht="18.75" customHeight="1" x14ac:dyDescent="0.3">
      <c r="B446" s="26"/>
      <c r="C446" s="22" t="str">
        <f>IF(B446="","",VLOOKUP(B446,LISTAS!$F$5:$G$1006,2,0))</f>
        <v/>
      </c>
      <c r="D446" s="35"/>
      <c r="E446" s="35"/>
      <c r="F446" s="35" t="str">
        <f t="shared" si="99"/>
        <v/>
      </c>
      <c r="H446" s="48" t="str">
        <f t="shared" si="109"/>
        <v/>
      </c>
      <c r="I446" s="63" t="str">
        <f t="shared" si="100"/>
        <v/>
      </c>
      <c r="J446" s="63" t="str">
        <f t="shared" si="101"/>
        <v/>
      </c>
      <c r="K446" s="48" t="str">
        <f t="shared" si="102"/>
        <v/>
      </c>
      <c r="L446" s="69" t="str">
        <f t="shared" si="103"/>
        <v/>
      </c>
      <c r="M446" s="67" t="str">
        <f t="shared" si="104"/>
        <v/>
      </c>
      <c r="N446" s="49">
        <v>18</v>
      </c>
      <c r="O446" s="28"/>
      <c r="P446" s="47" t="str">
        <f t="shared" si="105"/>
        <v/>
      </c>
      <c r="Q446" s="24" t="str">
        <f t="shared" si="106"/>
        <v/>
      </c>
      <c r="R446" s="24" t="str">
        <f>IF($L446="","",VLOOKUP(Q446,LISTAS!$F$5:$G$1006,2,0))</f>
        <v/>
      </c>
      <c r="S446" s="36" t="str">
        <f t="shared" si="107"/>
        <v/>
      </c>
      <c r="T446" s="25" t="str">
        <f t="shared" si="108"/>
        <v/>
      </c>
      <c r="U446" s="25" t="str">
        <f t="shared" si="110"/>
        <v/>
      </c>
    </row>
    <row r="447" spans="2:21" s="5" customFormat="1" ht="18.75" customHeight="1" x14ac:dyDescent="0.3">
      <c r="B447" s="26"/>
      <c r="C447" s="22" t="str">
        <f>IF(B447="","",VLOOKUP(B447,LISTAS!$F$5:$G$1006,2,0))</f>
        <v/>
      </c>
      <c r="D447" s="35"/>
      <c r="E447" s="35"/>
      <c r="F447" s="35" t="str">
        <f t="shared" si="99"/>
        <v/>
      </c>
      <c r="H447" s="48" t="str">
        <f t="shared" si="109"/>
        <v/>
      </c>
      <c r="I447" s="63" t="str">
        <f t="shared" si="100"/>
        <v/>
      </c>
      <c r="J447" s="63" t="str">
        <f t="shared" si="101"/>
        <v/>
      </c>
      <c r="K447" s="48" t="str">
        <f t="shared" si="102"/>
        <v/>
      </c>
      <c r="L447" s="69" t="str">
        <f t="shared" si="103"/>
        <v/>
      </c>
      <c r="M447" s="67" t="str">
        <f t="shared" si="104"/>
        <v/>
      </c>
      <c r="N447" s="49">
        <v>19</v>
      </c>
      <c r="O447" s="28"/>
      <c r="P447" s="47" t="str">
        <f t="shared" si="105"/>
        <v/>
      </c>
      <c r="Q447" s="24" t="str">
        <f t="shared" si="106"/>
        <v/>
      </c>
      <c r="R447" s="24" t="str">
        <f>IF($L447="","",VLOOKUP(Q447,LISTAS!$F$5:$G$1006,2,0))</f>
        <v/>
      </c>
      <c r="S447" s="36" t="str">
        <f t="shared" si="107"/>
        <v/>
      </c>
      <c r="T447" s="25" t="str">
        <f t="shared" si="108"/>
        <v/>
      </c>
      <c r="U447" s="25" t="str">
        <f t="shared" si="110"/>
        <v/>
      </c>
    </row>
    <row r="448" spans="2:21" s="5" customFormat="1" ht="18.75" customHeight="1" x14ac:dyDescent="0.3">
      <c r="B448" s="26"/>
      <c r="C448" s="22" t="str">
        <f>IF(B448="","",VLOOKUP(B448,LISTAS!$F$5:$G$1006,2,0))</f>
        <v/>
      </c>
      <c r="D448" s="35"/>
      <c r="E448" s="35"/>
      <c r="F448" s="35" t="str">
        <f t="shared" si="99"/>
        <v/>
      </c>
      <c r="H448" s="48" t="str">
        <f t="shared" si="109"/>
        <v/>
      </c>
      <c r="I448" s="63" t="str">
        <f t="shared" si="100"/>
        <v/>
      </c>
      <c r="J448" s="63" t="str">
        <f t="shared" si="101"/>
        <v/>
      </c>
      <c r="K448" s="48" t="str">
        <f t="shared" si="102"/>
        <v/>
      </c>
      <c r="L448" s="69" t="str">
        <f t="shared" si="103"/>
        <v/>
      </c>
      <c r="M448" s="67" t="str">
        <f t="shared" si="104"/>
        <v/>
      </c>
      <c r="N448" s="49">
        <v>20</v>
      </c>
      <c r="O448" s="28"/>
      <c r="P448" s="47" t="str">
        <f t="shared" si="105"/>
        <v/>
      </c>
      <c r="Q448" s="24" t="str">
        <f t="shared" si="106"/>
        <v/>
      </c>
      <c r="R448" s="24" t="str">
        <f>IF($L448="","",VLOOKUP(Q448,LISTAS!$F$5:$G$1006,2,0))</f>
        <v/>
      </c>
      <c r="S448" s="36" t="str">
        <f t="shared" si="107"/>
        <v/>
      </c>
      <c r="T448" s="25" t="str">
        <f t="shared" si="108"/>
        <v/>
      </c>
      <c r="U448" s="25" t="str">
        <f t="shared" si="110"/>
        <v/>
      </c>
    </row>
    <row r="449" spans="2:21" ht="16.5" x14ac:dyDescent="0.3">
      <c r="B449" s="26"/>
      <c r="C449" s="22" t="str">
        <f>IF(B449="","",VLOOKUP(B449,LISTAS!$F$5:$G$1006,2,0))</f>
        <v/>
      </c>
      <c r="D449" s="35"/>
      <c r="E449" s="35"/>
      <c r="F449" s="35" t="str">
        <f t="shared" si="99"/>
        <v/>
      </c>
      <c r="G449" s="5"/>
      <c r="H449" s="48" t="str">
        <f t="shared" si="109"/>
        <v/>
      </c>
      <c r="I449" s="63" t="str">
        <f t="shared" si="100"/>
        <v/>
      </c>
      <c r="J449" s="63" t="str">
        <f t="shared" si="101"/>
        <v/>
      </c>
      <c r="K449" s="48" t="str">
        <f t="shared" si="102"/>
        <v/>
      </c>
      <c r="L449" s="69" t="str">
        <f t="shared" si="103"/>
        <v/>
      </c>
      <c r="M449" s="67" t="str">
        <f t="shared" si="104"/>
        <v/>
      </c>
      <c r="N449" s="49">
        <v>21</v>
      </c>
      <c r="O449" s="28"/>
      <c r="P449" s="47" t="str">
        <f t="shared" si="105"/>
        <v/>
      </c>
      <c r="Q449" s="24" t="str">
        <f t="shared" si="106"/>
        <v/>
      </c>
      <c r="R449" s="24" t="str">
        <f>IF($L449="","",VLOOKUP(Q449,LISTAS!$F$5:$G$1006,2,0))</f>
        <v/>
      </c>
      <c r="S449" s="36" t="str">
        <f t="shared" si="107"/>
        <v/>
      </c>
      <c r="T449" s="25" t="str">
        <f t="shared" si="108"/>
        <v/>
      </c>
      <c r="U449" s="25" t="str">
        <f t="shared" si="110"/>
        <v/>
      </c>
    </row>
    <row r="450" spans="2:21" ht="16.5" x14ac:dyDescent="0.3">
      <c r="B450" s="26"/>
      <c r="C450" s="22" t="str">
        <f>IF(B450="","",VLOOKUP(B450,LISTAS!$F$5:$G$1006,2,0))</f>
        <v/>
      </c>
      <c r="D450" s="35"/>
      <c r="E450" s="35"/>
      <c r="F450" s="35" t="str">
        <f t="shared" si="99"/>
        <v/>
      </c>
      <c r="G450" s="5"/>
      <c r="H450" s="48" t="str">
        <f t="shared" si="109"/>
        <v/>
      </c>
      <c r="I450" s="63" t="str">
        <f t="shared" si="100"/>
        <v/>
      </c>
      <c r="J450" s="63" t="str">
        <f t="shared" si="101"/>
        <v/>
      </c>
      <c r="K450" s="48" t="str">
        <f t="shared" si="102"/>
        <v/>
      </c>
      <c r="L450" s="69" t="str">
        <f t="shared" si="103"/>
        <v/>
      </c>
      <c r="M450" s="67" t="str">
        <f t="shared" si="104"/>
        <v/>
      </c>
      <c r="N450" s="49">
        <v>22</v>
      </c>
      <c r="O450" s="28"/>
      <c r="P450" s="47" t="str">
        <f t="shared" si="105"/>
        <v/>
      </c>
      <c r="Q450" s="24" t="str">
        <f t="shared" si="106"/>
        <v/>
      </c>
      <c r="R450" s="24" t="str">
        <f>IF($L450="","",VLOOKUP(Q450,LISTAS!$F$5:$G$1006,2,0))</f>
        <v/>
      </c>
      <c r="S450" s="36" t="str">
        <f t="shared" si="107"/>
        <v/>
      </c>
      <c r="T450" s="25" t="str">
        <f t="shared" si="108"/>
        <v/>
      </c>
      <c r="U450" s="25" t="str">
        <f t="shared" si="110"/>
        <v/>
      </c>
    </row>
    <row r="451" spans="2:21" ht="16.5" x14ac:dyDescent="0.3">
      <c r="B451" s="26"/>
      <c r="C451" s="22" t="str">
        <f>IF(B451="","",VLOOKUP(B451,LISTAS!$F$5:$G$1006,2,0))</f>
        <v/>
      </c>
      <c r="D451" s="35"/>
      <c r="E451" s="35"/>
      <c r="F451" s="35" t="str">
        <f t="shared" si="99"/>
        <v/>
      </c>
      <c r="G451" s="5"/>
      <c r="H451" s="48" t="str">
        <f t="shared" si="109"/>
        <v/>
      </c>
      <c r="I451" s="63" t="str">
        <f t="shared" si="100"/>
        <v/>
      </c>
      <c r="J451" s="63" t="str">
        <f t="shared" si="101"/>
        <v/>
      </c>
      <c r="K451" s="48" t="str">
        <f t="shared" si="102"/>
        <v/>
      </c>
      <c r="L451" s="69" t="str">
        <f t="shared" si="103"/>
        <v/>
      </c>
      <c r="M451" s="67" t="str">
        <f t="shared" si="104"/>
        <v/>
      </c>
      <c r="N451" s="49">
        <v>23</v>
      </c>
      <c r="O451" s="28"/>
      <c r="P451" s="47" t="str">
        <f t="shared" si="105"/>
        <v/>
      </c>
      <c r="Q451" s="24" t="str">
        <f t="shared" si="106"/>
        <v/>
      </c>
      <c r="R451" s="24" t="str">
        <f>IF($L451="","",VLOOKUP(Q451,LISTAS!$F$5:$G$1006,2,0))</f>
        <v/>
      </c>
      <c r="S451" s="36" t="str">
        <f t="shared" si="107"/>
        <v/>
      </c>
      <c r="T451" s="25" t="str">
        <f t="shared" si="108"/>
        <v/>
      </c>
      <c r="U451" s="25" t="str">
        <f t="shared" si="110"/>
        <v/>
      </c>
    </row>
    <row r="452" spans="2:21" ht="16.5" x14ac:dyDescent="0.3">
      <c r="B452" s="22"/>
      <c r="C452" s="22" t="str">
        <f>IF(B452="","",VLOOKUP(B452,LISTAS!$F$5:$G$1006,2,0))</f>
        <v/>
      </c>
      <c r="D452" s="35"/>
      <c r="E452" s="35"/>
      <c r="F452" s="35" t="str">
        <f t="shared" si="99"/>
        <v/>
      </c>
      <c r="G452" s="5"/>
      <c r="H452" s="48" t="str">
        <f t="shared" si="109"/>
        <v/>
      </c>
      <c r="I452" s="63" t="str">
        <f t="shared" si="100"/>
        <v/>
      </c>
      <c r="J452" s="63" t="str">
        <f t="shared" si="101"/>
        <v/>
      </c>
      <c r="K452" s="48" t="str">
        <f t="shared" si="102"/>
        <v/>
      </c>
      <c r="L452" s="69" t="str">
        <f t="shared" si="103"/>
        <v/>
      </c>
      <c r="M452" s="67" t="str">
        <f t="shared" si="104"/>
        <v/>
      </c>
      <c r="N452" s="49">
        <v>24</v>
      </c>
      <c r="O452" s="28"/>
      <c r="P452" s="47" t="str">
        <f t="shared" si="105"/>
        <v/>
      </c>
      <c r="Q452" s="24" t="str">
        <f t="shared" si="106"/>
        <v/>
      </c>
      <c r="R452" s="24" t="str">
        <f>IF($L452="","",VLOOKUP(Q452,LISTAS!$F$5:$G$1006,2,0))</f>
        <v/>
      </c>
      <c r="S452" s="36" t="str">
        <f t="shared" si="107"/>
        <v/>
      </c>
      <c r="T452" s="25" t="str">
        <f t="shared" si="108"/>
        <v/>
      </c>
      <c r="U452" s="25" t="str">
        <f t="shared" si="110"/>
        <v/>
      </c>
    </row>
    <row r="453" spans="2:21" ht="16.5" x14ac:dyDescent="0.3">
      <c r="B453" s="26"/>
      <c r="C453" s="22" t="str">
        <f>IF(B453="","",VLOOKUP(B453,LISTAS!$F$5:$G$1006,2,0))</f>
        <v/>
      </c>
      <c r="D453" s="35"/>
      <c r="E453" s="35"/>
      <c r="F453" s="35" t="str">
        <f t="shared" si="99"/>
        <v/>
      </c>
      <c r="G453" s="5"/>
      <c r="H453" s="48" t="str">
        <f t="shared" si="109"/>
        <v/>
      </c>
      <c r="I453" s="63" t="str">
        <f t="shared" si="100"/>
        <v/>
      </c>
      <c r="J453" s="63" t="str">
        <f t="shared" si="101"/>
        <v/>
      </c>
      <c r="K453" s="48" t="str">
        <f t="shared" si="102"/>
        <v/>
      </c>
      <c r="L453" s="69" t="str">
        <f t="shared" si="103"/>
        <v/>
      </c>
      <c r="M453" s="67" t="str">
        <f t="shared" si="104"/>
        <v/>
      </c>
      <c r="N453" s="49">
        <v>25</v>
      </c>
      <c r="O453" s="28"/>
      <c r="P453" s="47" t="str">
        <f t="shared" si="105"/>
        <v/>
      </c>
      <c r="Q453" s="24" t="str">
        <f t="shared" si="106"/>
        <v/>
      </c>
      <c r="R453" s="24" t="str">
        <f>IF($L453="","",VLOOKUP(Q453,LISTAS!$F$5:$G$1006,2,0))</f>
        <v/>
      </c>
      <c r="S453" s="36" t="str">
        <f t="shared" si="107"/>
        <v/>
      </c>
      <c r="T453" s="25" t="str">
        <f t="shared" si="108"/>
        <v/>
      </c>
      <c r="U453" s="25" t="str">
        <f t="shared" si="110"/>
        <v/>
      </c>
    </row>
    <row r="454" spans="2:21" ht="16.5" x14ac:dyDescent="0.3">
      <c r="B454" s="26"/>
      <c r="C454" s="22" t="str">
        <f>IF(B454="","",VLOOKUP(B454,LISTAS!$F$5:$G$1006,2,0))</f>
        <v/>
      </c>
      <c r="D454" s="35"/>
      <c r="E454" s="35"/>
      <c r="F454" s="35" t="str">
        <f t="shared" si="99"/>
        <v/>
      </c>
      <c r="G454" s="5"/>
      <c r="H454" s="48" t="str">
        <f t="shared" si="109"/>
        <v/>
      </c>
      <c r="I454" s="63" t="str">
        <f t="shared" si="100"/>
        <v/>
      </c>
      <c r="J454" s="63" t="str">
        <f t="shared" si="101"/>
        <v/>
      </c>
      <c r="K454" s="48" t="str">
        <f t="shared" si="102"/>
        <v/>
      </c>
      <c r="L454" s="69" t="str">
        <f t="shared" si="103"/>
        <v/>
      </c>
      <c r="M454" s="67" t="str">
        <f t="shared" si="104"/>
        <v/>
      </c>
      <c r="N454" s="49">
        <v>26</v>
      </c>
      <c r="O454" s="28"/>
      <c r="P454" s="47" t="str">
        <f t="shared" si="105"/>
        <v/>
      </c>
      <c r="Q454" s="24" t="str">
        <f t="shared" si="106"/>
        <v/>
      </c>
      <c r="R454" s="24" t="str">
        <f>IF($L454="","",VLOOKUP(Q454,LISTAS!$F$5:$G$1006,2,0))</f>
        <v/>
      </c>
      <c r="S454" s="36" t="str">
        <f t="shared" si="107"/>
        <v/>
      </c>
      <c r="T454" s="25" t="str">
        <f t="shared" si="108"/>
        <v/>
      </c>
      <c r="U454" s="25" t="str">
        <f t="shared" si="110"/>
        <v/>
      </c>
    </row>
    <row r="455" spans="2:21" ht="16.5" x14ac:dyDescent="0.3">
      <c r="B455" s="26"/>
      <c r="C455" s="22" t="str">
        <f>IF(B455="","",VLOOKUP(B455,LISTAS!$F$5:$G$1006,2,0))</f>
        <v/>
      </c>
      <c r="D455" s="35"/>
      <c r="E455" s="35"/>
      <c r="F455" s="35" t="str">
        <f t="shared" si="99"/>
        <v/>
      </c>
      <c r="G455" s="5"/>
      <c r="H455" s="48" t="str">
        <f t="shared" si="109"/>
        <v/>
      </c>
      <c r="I455" s="63" t="str">
        <f t="shared" si="100"/>
        <v/>
      </c>
      <c r="J455" s="63" t="str">
        <f t="shared" si="101"/>
        <v/>
      </c>
      <c r="K455" s="48" t="str">
        <f t="shared" si="102"/>
        <v/>
      </c>
      <c r="L455" s="69" t="str">
        <f t="shared" si="103"/>
        <v/>
      </c>
      <c r="M455" s="67" t="str">
        <f t="shared" si="104"/>
        <v/>
      </c>
      <c r="N455" s="49">
        <v>27</v>
      </c>
      <c r="O455" s="28"/>
      <c r="P455" s="47" t="str">
        <f t="shared" si="105"/>
        <v/>
      </c>
      <c r="Q455" s="24" t="str">
        <f t="shared" si="106"/>
        <v/>
      </c>
      <c r="R455" s="24" t="str">
        <f>IF($L455="","",VLOOKUP(Q455,LISTAS!$F$5:$G$1006,2,0))</f>
        <v/>
      </c>
      <c r="S455" s="36" t="str">
        <f t="shared" si="107"/>
        <v/>
      </c>
      <c r="T455" s="25" t="str">
        <f t="shared" si="108"/>
        <v/>
      </c>
      <c r="U455" s="25" t="str">
        <f t="shared" si="110"/>
        <v/>
      </c>
    </row>
    <row r="456" spans="2:21" ht="16.5" x14ac:dyDescent="0.3">
      <c r="B456" s="22"/>
      <c r="C456" s="22" t="str">
        <f>IF(B456="","",VLOOKUP(B456,LISTAS!$F$5:$G$1006,2,0))</f>
        <v/>
      </c>
      <c r="D456" s="35"/>
      <c r="E456" s="35"/>
      <c r="F456" s="35" t="str">
        <f t="shared" si="99"/>
        <v/>
      </c>
      <c r="G456" s="5"/>
      <c r="H456" s="48" t="str">
        <f t="shared" si="109"/>
        <v/>
      </c>
      <c r="I456" s="63" t="str">
        <f t="shared" si="100"/>
        <v/>
      </c>
      <c r="J456" s="63" t="str">
        <f t="shared" si="101"/>
        <v/>
      </c>
      <c r="K456" s="48" t="str">
        <f t="shared" si="102"/>
        <v/>
      </c>
      <c r="L456" s="69" t="str">
        <f t="shared" si="103"/>
        <v/>
      </c>
      <c r="M456" s="67" t="str">
        <f t="shared" si="104"/>
        <v/>
      </c>
      <c r="N456" s="49">
        <v>28</v>
      </c>
      <c r="O456" s="28"/>
      <c r="P456" s="47" t="str">
        <f t="shared" si="105"/>
        <v/>
      </c>
      <c r="Q456" s="24" t="str">
        <f t="shared" si="106"/>
        <v/>
      </c>
      <c r="R456" s="24" t="str">
        <f>IF($L456="","",VLOOKUP(Q456,LISTAS!$F$5:$G$1006,2,0))</f>
        <v/>
      </c>
      <c r="S456" s="36" t="str">
        <f t="shared" si="107"/>
        <v/>
      </c>
      <c r="T456" s="25" t="str">
        <f t="shared" si="108"/>
        <v/>
      </c>
      <c r="U456" s="25" t="str">
        <f t="shared" si="110"/>
        <v/>
      </c>
    </row>
    <row r="457" spans="2:21" ht="16.5" x14ac:dyDescent="0.3">
      <c r="B457" s="26"/>
      <c r="C457" s="22" t="str">
        <f>IF(B457="","",VLOOKUP(B457,LISTAS!$F$5:$G$1006,2,0))</f>
        <v/>
      </c>
      <c r="D457" s="35"/>
      <c r="E457" s="35"/>
      <c r="F457" s="35" t="str">
        <f t="shared" si="99"/>
        <v/>
      </c>
      <c r="G457" s="5"/>
      <c r="H457" s="48" t="str">
        <f t="shared" si="109"/>
        <v/>
      </c>
      <c r="I457" s="63" t="str">
        <f t="shared" si="100"/>
        <v/>
      </c>
      <c r="J457" s="63" t="str">
        <f t="shared" si="101"/>
        <v/>
      </c>
      <c r="K457" s="48" t="str">
        <f t="shared" si="102"/>
        <v/>
      </c>
      <c r="L457" s="69" t="str">
        <f t="shared" si="103"/>
        <v/>
      </c>
      <c r="M457" s="67" t="str">
        <f t="shared" si="104"/>
        <v/>
      </c>
      <c r="N457" s="49">
        <v>29</v>
      </c>
      <c r="O457" s="28"/>
      <c r="P457" s="47" t="str">
        <f t="shared" si="105"/>
        <v/>
      </c>
      <c r="Q457" s="24" t="str">
        <f t="shared" si="106"/>
        <v/>
      </c>
      <c r="R457" s="24" t="str">
        <f>IF($L457="","",VLOOKUP(Q457,LISTAS!$F$5:$G$1006,2,0))</f>
        <v/>
      </c>
      <c r="S457" s="36" t="str">
        <f t="shared" si="107"/>
        <v/>
      </c>
      <c r="T457" s="25" t="str">
        <f t="shared" si="108"/>
        <v/>
      </c>
      <c r="U457" s="25" t="str">
        <f t="shared" si="110"/>
        <v/>
      </c>
    </row>
    <row r="458" spans="2:21" ht="16.5" x14ac:dyDescent="0.3">
      <c r="B458" s="26"/>
      <c r="C458" s="22" t="str">
        <f>IF(B458="","",VLOOKUP(B458,LISTAS!$F$5:$G$1006,2,0))</f>
        <v/>
      </c>
      <c r="D458" s="35"/>
      <c r="E458" s="35"/>
      <c r="F458" s="35" t="str">
        <f t="shared" si="99"/>
        <v/>
      </c>
      <c r="G458" s="5"/>
      <c r="H458" s="48" t="str">
        <f t="shared" si="109"/>
        <v/>
      </c>
      <c r="I458" s="63" t="str">
        <f t="shared" si="100"/>
        <v/>
      </c>
      <c r="J458" s="63" t="str">
        <f t="shared" si="101"/>
        <v/>
      </c>
      <c r="K458" s="48" t="str">
        <f t="shared" si="102"/>
        <v/>
      </c>
      <c r="L458" s="69" t="str">
        <f t="shared" si="103"/>
        <v/>
      </c>
      <c r="M458" s="67" t="str">
        <f t="shared" si="104"/>
        <v/>
      </c>
      <c r="N458" s="49">
        <v>30</v>
      </c>
      <c r="O458" s="28"/>
      <c r="P458" s="47" t="str">
        <f t="shared" si="105"/>
        <v/>
      </c>
      <c r="Q458" s="24" t="str">
        <f t="shared" si="106"/>
        <v/>
      </c>
      <c r="R458" s="24" t="str">
        <f>IF($L458="","",VLOOKUP(Q458,LISTAS!$F$5:$G$1006,2,0))</f>
        <v/>
      </c>
      <c r="S458" s="36" t="str">
        <f t="shared" si="107"/>
        <v/>
      </c>
      <c r="T458" s="25" t="str">
        <f t="shared" si="108"/>
        <v/>
      </c>
      <c r="U458" s="25" t="str">
        <f t="shared" si="110"/>
        <v/>
      </c>
    </row>
    <row r="459" spans="2:21" ht="16.5" x14ac:dyDescent="0.3">
      <c r="B459" s="26"/>
      <c r="C459" s="22" t="str">
        <f>IF(B459="","",VLOOKUP(B459,LISTAS!$F$5:$G$1006,2,0))</f>
        <v/>
      </c>
      <c r="D459" s="35"/>
      <c r="E459" s="35"/>
      <c r="F459" s="35" t="str">
        <f t="shared" si="99"/>
        <v/>
      </c>
      <c r="G459" s="5"/>
      <c r="H459" s="48" t="str">
        <f t="shared" si="109"/>
        <v/>
      </c>
      <c r="I459" s="63" t="str">
        <f t="shared" si="100"/>
        <v/>
      </c>
      <c r="J459" s="63" t="str">
        <f t="shared" si="101"/>
        <v/>
      </c>
      <c r="K459" s="48" t="str">
        <f t="shared" si="102"/>
        <v/>
      </c>
      <c r="L459" s="69" t="str">
        <f t="shared" si="103"/>
        <v/>
      </c>
      <c r="M459" s="67" t="str">
        <f t="shared" si="104"/>
        <v/>
      </c>
      <c r="N459" s="49">
        <v>31</v>
      </c>
      <c r="O459" s="28"/>
      <c r="P459" s="47" t="str">
        <f t="shared" si="105"/>
        <v/>
      </c>
      <c r="Q459" s="24" t="str">
        <f t="shared" si="106"/>
        <v/>
      </c>
      <c r="R459" s="24" t="str">
        <f>IF($L459="","",VLOOKUP(Q459,LISTAS!$F$5:$G$1006,2,0))</f>
        <v/>
      </c>
      <c r="S459" s="36" t="str">
        <f t="shared" si="107"/>
        <v/>
      </c>
      <c r="T459" s="25" t="str">
        <f t="shared" si="108"/>
        <v/>
      </c>
      <c r="U459" s="25" t="str">
        <f t="shared" si="110"/>
        <v/>
      </c>
    </row>
    <row r="460" spans="2:21" ht="16.5" x14ac:dyDescent="0.3">
      <c r="B460" s="22"/>
      <c r="C460" s="22" t="str">
        <f>IF(B460="","",VLOOKUP(B460,LISTAS!$F$5:$G$1006,2,0))</f>
        <v/>
      </c>
      <c r="D460" s="35"/>
      <c r="E460" s="35"/>
      <c r="F460" s="35" t="str">
        <f t="shared" si="99"/>
        <v/>
      </c>
      <c r="G460" s="5"/>
      <c r="H460" s="48" t="str">
        <f t="shared" si="109"/>
        <v/>
      </c>
      <c r="I460" s="63" t="str">
        <f t="shared" si="100"/>
        <v/>
      </c>
      <c r="J460" s="63" t="str">
        <f t="shared" si="101"/>
        <v/>
      </c>
      <c r="K460" s="48" t="str">
        <f t="shared" si="102"/>
        <v/>
      </c>
      <c r="L460" s="69" t="str">
        <f t="shared" si="103"/>
        <v/>
      </c>
      <c r="M460" s="67" t="str">
        <f t="shared" si="104"/>
        <v/>
      </c>
      <c r="N460" s="49">
        <v>32</v>
      </c>
      <c r="O460" s="28"/>
      <c r="P460" s="47" t="str">
        <f t="shared" si="105"/>
        <v/>
      </c>
      <c r="Q460" s="24" t="str">
        <f t="shared" si="106"/>
        <v/>
      </c>
      <c r="R460" s="24" t="str">
        <f>IF($L460="","",VLOOKUP(Q460,LISTAS!$F$5:$G$1006,2,0))</f>
        <v/>
      </c>
      <c r="S460" s="36" t="str">
        <f t="shared" si="107"/>
        <v/>
      </c>
      <c r="T460" s="25" t="str">
        <f t="shared" si="108"/>
        <v/>
      </c>
      <c r="U460" s="25" t="str">
        <f t="shared" si="110"/>
        <v/>
      </c>
    </row>
    <row r="461" spans="2:21" ht="16.5" x14ac:dyDescent="0.3">
      <c r="B461" s="26"/>
      <c r="C461" s="22" t="str">
        <f>IF(B461="","",VLOOKUP(B461,LISTAS!$F$5:$G$1006,2,0))</f>
        <v/>
      </c>
      <c r="D461" s="35"/>
      <c r="E461" s="35"/>
      <c r="F461" s="35" t="str">
        <f t="shared" si="99"/>
        <v/>
      </c>
      <c r="G461" s="5"/>
      <c r="H461" s="48" t="str">
        <f t="shared" si="109"/>
        <v/>
      </c>
      <c r="I461" s="63" t="str">
        <f t="shared" ref="I461:I492" si="111">IF($L461="","",IF(B461="","",B461))</f>
        <v/>
      </c>
      <c r="J461" s="63" t="str">
        <f t="shared" ref="J461:J492" si="112">IF($L461="","",IF(C461="","",C461))</f>
        <v/>
      </c>
      <c r="K461" s="48" t="str">
        <f t="shared" ref="K461:K492" si="113">IF($L461="","",F461)</f>
        <v/>
      </c>
      <c r="L461" s="69" t="str">
        <f t="shared" si="103"/>
        <v/>
      </c>
      <c r="M461" s="67" t="str">
        <f t="shared" ref="M461:M492" si="114">IF(L461="","",LARGE($L$429:$L$528,N461))</f>
        <v/>
      </c>
      <c r="N461" s="49">
        <v>33</v>
      </c>
      <c r="O461" s="28"/>
      <c r="P461" s="47" t="str">
        <f t="shared" ref="P461:P492" si="115">IF(S461&lt;&gt;"",_xlfn.RANK.EQ(S461,$S$429:$S$528,0),"")</f>
        <v/>
      </c>
      <c r="Q461" s="24" t="str">
        <f t="shared" ref="Q461:Q492" si="116">IF($L461="","",VLOOKUP(M461,$H$429:$K$528,2,0))</f>
        <v/>
      </c>
      <c r="R461" s="24" t="str">
        <f>IF($L461="","",VLOOKUP(Q461,LISTAS!$F$5:$G$1006,2,0))</f>
        <v/>
      </c>
      <c r="S461" s="36" t="str">
        <f t="shared" ref="S461:S492" si="117">IF($L461="","",VLOOKUP(M461,$H$429:$K$528,4,0))</f>
        <v/>
      </c>
      <c r="T461" s="25" t="str">
        <f t="shared" ref="T461:T492" si="118">IF($P461="","",IF(S461=$U$5,"",IF($P461=1,400,IF($P461=2,340,IF($P461=3,300,IF($P461=4,280,IF($P461=5,270,IF($P461=6,260,IF($P461=7,250,IF($P461=8,240,IF($P461=9,200,IF($P461=10,200,IF($P461=11,200,IF($P461=12,200,IF($P461=13,200,IF($P461=14,200,IF($P461=15,200,IF($P461=16,200,IF($P461&gt;16,"","")))))))))))))))))))</f>
        <v/>
      </c>
      <c r="U461" s="25" t="str">
        <f t="shared" si="110"/>
        <v/>
      </c>
    </row>
    <row r="462" spans="2:21" ht="16.5" x14ac:dyDescent="0.3">
      <c r="B462" s="26"/>
      <c r="C462" s="22" t="str">
        <f>IF(B462="","",VLOOKUP(B462,LISTAS!$F$5:$G$1006,2,0))</f>
        <v/>
      </c>
      <c r="D462" s="35"/>
      <c r="E462" s="35"/>
      <c r="F462" s="35" t="str">
        <f t="shared" si="99"/>
        <v/>
      </c>
      <c r="G462" s="5"/>
      <c r="H462" s="48" t="str">
        <f t="shared" si="109"/>
        <v/>
      </c>
      <c r="I462" s="63" t="str">
        <f t="shared" si="111"/>
        <v/>
      </c>
      <c r="J462" s="63" t="str">
        <f t="shared" si="112"/>
        <v/>
      </c>
      <c r="K462" s="48" t="str">
        <f t="shared" si="113"/>
        <v/>
      </c>
      <c r="L462" s="69" t="str">
        <f t="shared" si="103"/>
        <v/>
      </c>
      <c r="M462" s="67" t="str">
        <f t="shared" si="114"/>
        <v/>
      </c>
      <c r="N462" s="49">
        <v>34</v>
      </c>
      <c r="O462" s="28"/>
      <c r="P462" s="47" t="str">
        <f t="shared" si="115"/>
        <v/>
      </c>
      <c r="Q462" s="24" t="str">
        <f t="shared" si="116"/>
        <v/>
      </c>
      <c r="R462" s="24" t="str">
        <f>IF($L462="","",VLOOKUP(Q462,LISTAS!$F$5:$G$1006,2,0))</f>
        <v/>
      </c>
      <c r="S462" s="36" t="str">
        <f t="shared" si="117"/>
        <v/>
      </c>
      <c r="T462" s="25" t="str">
        <f t="shared" si="118"/>
        <v/>
      </c>
      <c r="U462" s="25" t="str">
        <f t="shared" si="110"/>
        <v/>
      </c>
    </row>
    <row r="463" spans="2:21" ht="16.5" x14ac:dyDescent="0.3">
      <c r="B463" s="26"/>
      <c r="C463" s="22" t="str">
        <f>IF(B463="","",VLOOKUP(B463,LISTAS!$F$5:$G$1006,2,0))</f>
        <v/>
      </c>
      <c r="D463" s="35"/>
      <c r="E463" s="35"/>
      <c r="F463" s="35" t="str">
        <f t="shared" si="99"/>
        <v/>
      </c>
      <c r="G463" s="5"/>
      <c r="H463" s="48" t="str">
        <f t="shared" si="109"/>
        <v/>
      </c>
      <c r="I463" s="63" t="str">
        <f t="shared" si="111"/>
        <v/>
      </c>
      <c r="J463" s="63" t="str">
        <f t="shared" si="112"/>
        <v/>
      </c>
      <c r="K463" s="48" t="str">
        <f t="shared" si="113"/>
        <v/>
      </c>
      <c r="L463" s="69" t="str">
        <f t="shared" si="103"/>
        <v/>
      </c>
      <c r="M463" s="67" t="str">
        <f t="shared" si="114"/>
        <v/>
      </c>
      <c r="N463" s="49">
        <v>35</v>
      </c>
      <c r="O463" s="28"/>
      <c r="P463" s="47" t="str">
        <f t="shared" si="115"/>
        <v/>
      </c>
      <c r="Q463" s="24" t="str">
        <f t="shared" si="116"/>
        <v/>
      </c>
      <c r="R463" s="24" t="str">
        <f>IF($L463="","",VLOOKUP(Q463,LISTAS!$F$5:$G$1006,2,0))</f>
        <v/>
      </c>
      <c r="S463" s="36" t="str">
        <f t="shared" si="117"/>
        <v/>
      </c>
      <c r="T463" s="25" t="str">
        <f t="shared" si="118"/>
        <v/>
      </c>
      <c r="U463" s="25" t="str">
        <f t="shared" si="110"/>
        <v/>
      </c>
    </row>
    <row r="464" spans="2:21" ht="16.5" x14ac:dyDescent="0.3">
      <c r="B464" s="22"/>
      <c r="C464" s="22" t="str">
        <f>IF(B464="","",VLOOKUP(B464,LISTAS!$F$5:$G$1006,2,0))</f>
        <v/>
      </c>
      <c r="D464" s="35"/>
      <c r="E464" s="35"/>
      <c r="F464" s="35" t="str">
        <f t="shared" si="99"/>
        <v/>
      </c>
      <c r="G464" s="5"/>
      <c r="H464" s="48" t="str">
        <f t="shared" si="109"/>
        <v/>
      </c>
      <c r="I464" s="63" t="str">
        <f t="shared" si="111"/>
        <v/>
      </c>
      <c r="J464" s="63" t="str">
        <f t="shared" si="112"/>
        <v/>
      </c>
      <c r="K464" s="48" t="str">
        <f t="shared" si="113"/>
        <v/>
      </c>
      <c r="L464" s="69" t="str">
        <f t="shared" si="103"/>
        <v/>
      </c>
      <c r="M464" s="67" t="str">
        <f t="shared" si="114"/>
        <v/>
      </c>
      <c r="N464" s="49">
        <v>36</v>
      </c>
      <c r="O464" s="28"/>
      <c r="P464" s="47" t="str">
        <f t="shared" si="115"/>
        <v/>
      </c>
      <c r="Q464" s="24" t="str">
        <f t="shared" si="116"/>
        <v/>
      </c>
      <c r="R464" s="24" t="str">
        <f>IF($L464="","",VLOOKUP(Q464,LISTAS!$F$5:$G$1006,2,0))</f>
        <v/>
      </c>
      <c r="S464" s="36" t="str">
        <f t="shared" si="117"/>
        <v/>
      </c>
      <c r="T464" s="25" t="str">
        <f t="shared" si="118"/>
        <v/>
      </c>
      <c r="U464" s="25" t="str">
        <f t="shared" si="110"/>
        <v/>
      </c>
    </row>
    <row r="465" spans="2:21" ht="16.5" x14ac:dyDescent="0.3">
      <c r="B465" s="26"/>
      <c r="C465" s="22" t="str">
        <f>IF(B465="","",VLOOKUP(B465,LISTAS!$F$5:$G$1006,2,0))</f>
        <v/>
      </c>
      <c r="D465" s="35"/>
      <c r="E465" s="35"/>
      <c r="F465" s="35" t="str">
        <f t="shared" si="99"/>
        <v/>
      </c>
      <c r="G465" s="5"/>
      <c r="H465" s="48" t="str">
        <f t="shared" si="109"/>
        <v/>
      </c>
      <c r="I465" s="63" t="str">
        <f t="shared" si="111"/>
        <v/>
      </c>
      <c r="J465" s="63" t="str">
        <f t="shared" si="112"/>
        <v/>
      </c>
      <c r="K465" s="48" t="str">
        <f t="shared" si="113"/>
        <v/>
      </c>
      <c r="L465" s="69" t="str">
        <f t="shared" si="103"/>
        <v/>
      </c>
      <c r="M465" s="67" t="str">
        <f t="shared" si="114"/>
        <v/>
      </c>
      <c r="N465" s="49">
        <v>37</v>
      </c>
      <c r="O465" s="28"/>
      <c r="P465" s="47" t="str">
        <f t="shared" si="115"/>
        <v/>
      </c>
      <c r="Q465" s="24" t="str">
        <f t="shared" si="116"/>
        <v/>
      </c>
      <c r="R465" s="24" t="str">
        <f>IF($L465="","",VLOOKUP(Q465,LISTAS!$F$5:$G$1006,2,0))</f>
        <v/>
      </c>
      <c r="S465" s="36" t="str">
        <f t="shared" si="117"/>
        <v/>
      </c>
      <c r="T465" s="25" t="str">
        <f t="shared" si="118"/>
        <v/>
      </c>
      <c r="U465" s="25" t="str">
        <f t="shared" si="110"/>
        <v/>
      </c>
    </row>
    <row r="466" spans="2:21" ht="16.5" x14ac:dyDescent="0.3">
      <c r="B466" s="26"/>
      <c r="C466" s="22" t="str">
        <f>IF(B466="","",VLOOKUP(B466,LISTAS!$F$5:$G$1006,2,0))</f>
        <v/>
      </c>
      <c r="D466" s="35"/>
      <c r="E466" s="35"/>
      <c r="F466" s="35" t="str">
        <f t="shared" si="99"/>
        <v/>
      </c>
      <c r="G466" s="5"/>
      <c r="H466" s="48" t="str">
        <f t="shared" si="109"/>
        <v/>
      </c>
      <c r="I466" s="63" t="str">
        <f t="shared" si="111"/>
        <v/>
      </c>
      <c r="J466" s="63" t="str">
        <f t="shared" si="112"/>
        <v/>
      </c>
      <c r="K466" s="48" t="str">
        <f t="shared" si="113"/>
        <v/>
      </c>
      <c r="L466" s="69" t="str">
        <f t="shared" si="103"/>
        <v/>
      </c>
      <c r="M466" s="67" t="str">
        <f t="shared" si="114"/>
        <v/>
      </c>
      <c r="N466" s="49">
        <v>38</v>
      </c>
      <c r="O466" s="28"/>
      <c r="P466" s="47" t="str">
        <f t="shared" si="115"/>
        <v/>
      </c>
      <c r="Q466" s="24" t="str">
        <f t="shared" si="116"/>
        <v/>
      </c>
      <c r="R466" s="24" t="str">
        <f>IF($L466="","",VLOOKUP(Q466,LISTAS!$F$5:$G$1006,2,0))</f>
        <v/>
      </c>
      <c r="S466" s="36" t="str">
        <f t="shared" si="117"/>
        <v/>
      </c>
      <c r="T466" s="25" t="str">
        <f t="shared" si="118"/>
        <v/>
      </c>
      <c r="U466" s="25" t="str">
        <f t="shared" si="110"/>
        <v/>
      </c>
    </row>
    <row r="467" spans="2:21" ht="16.5" x14ac:dyDescent="0.3">
      <c r="B467" s="26"/>
      <c r="C467" s="22" t="str">
        <f>IF(B467="","",VLOOKUP(B467,LISTAS!$F$5:$G$1006,2,0))</f>
        <v/>
      </c>
      <c r="D467" s="35"/>
      <c r="E467" s="35"/>
      <c r="F467" s="35" t="str">
        <f t="shared" si="99"/>
        <v/>
      </c>
      <c r="G467" s="5"/>
      <c r="H467" s="48" t="str">
        <f t="shared" si="109"/>
        <v/>
      </c>
      <c r="I467" s="63" t="str">
        <f t="shared" si="111"/>
        <v/>
      </c>
      <c r="J467" s="63" t="str">
        <f t="shared" si="112"/>
        <v/>
      </c>
      <c r="K467" s="48" t="str">
        <f t="shared" si="113"/>
        <v/>
      </c>
      <c r="L467" s="69" t="str">
        <f t="shared" si="103"/>
        <v/>
      </c>
      <c r="M467" s="67" t="str">
        <f t="shared" si="114"/>
        <v/>
      </c>
      <c r="N467" s="49">
        <v>39</v>
      </c>
      <c r="O467" s="28"/>
      <c r="P467" s="47" t="str">
        <f t="shared" si="115"/>
        <v/>
      </c>
      <c r="Q467" s="24" t="str">
        <f t="shared" si="116"/>
        <v/>
      </c>
      <c r="R467" s="24" t="str">
        <f>IF($L467="","",VLOOKUP(Q467,LISTAS!$F$5:$G$1006,2,0))</f>
        <v/>
      </c>
      <c r="S467" s="36" t="str">
        <f t="shared" si="117"/>
        <v/>
      </c>
      <c r="T467" s="25" t="str">
        <f t="shared" si="118"/>
        <v/>
      </c>
      <c r="U467" s="25" t="str">
        <f t="shared" si="110"/>
        <v/>
      </c>
    </row>
    <row r="468" spans="2:21" ht="16.5" x14ac:dyDescent="0.3">
      <c r="B468" s="26"/>
      <c r="C468" s="22" t="str">
        <f>IF(B468="","",VLOOKUP(B468,LISTAS!$F$5:$G$1006,2,0))</f>
        <v/>
      </c>
      <c r="D468" s="35"/>
      <c r="E468" s="35"/>
      <c r="F468" s="35" t="str">
        <f t="shared" si="99"/>
        <v/>
      </c>
      <c r="G468" s="5"/>
      <c r="H468" s="48" t="str">
        <f t="shared" si="109"/>
        <v/>
      </c>
      <c r="I468" s="63" t="str">
        <f t="shared" si="111"/>
        <v/>
      </c>
      <c r="J468" s="63" t="str">
        <f t="shared" si="112"/>
        <v/>
      </c>
      <c r="K468" s="48" t="str">
        <f t="shared" si="113"/>
        <v/>
      </c>
      <c r="L468" s="69" t="str">
        <f t="shared" si="103"/>
        <v/>
      </c>
      <c r="M468" s="67" t="str">
        <f t="shared" si="114"/>
        <v/>
      </c>
      <c r="N468" s="49">
        <v>40</v>
      </c>
      <c r="O468" s="28"/>
      <c r="P468" s="47" t="str">
        <f t="shared" si="115"/>
        <v/>
      </c>
      <c r="Q468" s="24" t="str">
        <f t="shared" si="116"/>
        <v/>
      </c>
      <c r="R468" s="24" t="str">
        <f>IF($L468="","",VLOOKUP(Q468,LISTAS!$F$5:$G$1006,2,0))</f>
        <v/>
      </c>
      <c r="S468" s="36" t="str">
        <f t="shared" si="117"/>
        <v/>
      </c>
      <c r="T468" s="25" t="str">
        <f t="shared" si="118"/>
        <v/>
      </c>
      <c r="U468" s="25" t="str">
        <f t="shared" si="110"/>
        <v/>
      </c>
    </row>
    <row r="469" spans="2:21" ht="16.5" x14ac:dyDescent="0.3">
      <c r="B469" s="26"/>
      <c r="C469" s="22" t="str">
        <f>IF(B469="","",VLOOKUP(B469,LISTAS!$F$5:$G$1006,2,0))</f>
        <v/>
      </c>
      <c r="D469" s="35"/>
      <c r="E469" s="35"/>
      <c r="F469" s="35" t="str">
        <f t="shared" si="99"/>
        <v/>
      </c>
      <c r="G469" s="5"/>
      <c r="H469" s="48" t="str">
        <f t="shared" si="109"/>
        <v/>
      </c>
      <c r="I469" s="63" t="str">
        <f t="shared" si="111"/>
        <v/>
      </c>
      <c r="J469" s="63" t="str">
        <f t="shared" si="112"/>
        <v/>
      </c>
      <c r="K469" s="48" t="str">
        <f t="shared" si="113"/>
        <v/>
      </c>
      <c r="L469" s="69" t="str">
        <f t="shared" si="103"/>
        <v/>
      </c>
      <c r="M469" s="67" t="str">
        <f t="shared" si="114"/>
        <v/>
      </c>
      <c r="N469" s="49">
        <v>41</v>
      </c>
      <c r="O469" s="28"/>
      <c r="P469" s="47" t="str">
        <f t="shared" si="115"/>
        <v/>
      </c>
      <c r="Q469" s="24" t="str">
        <f t="shared" si="116"/>
        <v/>
      </c>
      <c r="R469" s="24" t="str">
        <f>IF($L469="","",VLOOKUP(Q469,LISTAS!$F$5:$G$1006,2,0))</f>
        <v/>
      </c>
      <c r="S469" s="36" t="str">
        <f t="shared" si="117"/>
        <v/>
      </c>
      <c r="T469" s="25" t="str">
        <f t="shared" si="118"/>
        <v/>
      </c>
      <c r="U469" s="25" t="str">
        <f t="shared" si="110"/>
        <v/>
      </c>
    </row>
    <row r="470" spans="2:21" ht="16.5" x14ac:dyDescent="0.3">
      <c r="B470" s="26"/>
      <c r="C470" s="22" t="str">
        <f>IF(B470="","",VLOOKUP(B470,LISTAS!$F$5:$G$1006,2,0))</f>
        <v/>
      </c>
      <c r="D470" s="35"/>
      <c r="E470" s="35"/>
      <c r="F470" s="35" t="str">
        <f t="shared" si="99"/>
        <v/>
      </c>
      <c r="G470" s="5"/>
      <c r="H470" s="48" t="str">
        <f t="shared" si="109"/>
        <v/>
      </c>
      <c r="I470" s="63" t="str">
        <f t="shared" si="111"/>
        <v/>
      </c>
      <c r="J470" s="63" t="str">
        <f t="shared" si="112"/>
        <v/>
      </c>
      <c r="K470" s="48" t="str">
        <f t="shared" si="113"/>
        <v/>
      </c>
      <c r="L470" s="69" t="str">
        <f t="shared" si="103"/>
        <v/>
      </c>
      <c r="M470" s="67" t="str">
        <f t="shared" si="114"/>
        <v/>
      </c>
      <c r="N470" s="49">
        <v>42</v>
      </c>
      <c r="O470" s="28"/>
      <c r="P470" s="47" t="str">
        <f t="shared" si="115"/>
        <v/>
      </c>
      <c r="Q470" s="24" t="str">
        <f t="shared" si="116"/>
        <v/>
      </c>
      <c r="R470" s="24" t="str">
        <f>IF($L470="","",VLOOKUP(Q470,LISTAS!$F$5:$G$1006,2,0))</f>
        <v/>
      </c>
      <c r="S470" s="36" t="str">
        <f t="shared" si="117"/>
        <v/>
      </c>
      <c r="T470" s="25" t="str">
        <f t="shared" si="118"/>
        <v/>
      </c>
      <c r="U470" s="25" t="str">
        <f t="shared" si="110"/>
        <v/>
      </c>
    </row>
    <row r="471" spans="2:21" ht="16.5" x14ac:dyDescent="0.3">
      <c r="B471" s="26"/>
      <c r="C471" s="22" t="str">
        <f>IF(B471="","",VLOOKUP(B471,LISTAS!$F$5:$G$1006,2,0))</f>
        <v/>
      </c>
      <c r="D471" s="35"/>
      <c r="E471" s="35"/>
      <c r="F471" s="35" t="str">
        <f t="shared" si="99"/>
        <v/>
      </c>
      <c r="G471" s="5"/>
      <c r="H471" s="48" t="str">
        <f t="shared" si="109"/>
        <v/>
      </c>
      <c r="I471" s="63" t="str">
        <f t="shared" si="111"/>
        <v/>
      </c>
      <c r="J471" s="63" t="str">
        <f t="shared" si="112"/>
        <v/>
      </c>
      <c r="K471" s="48" t="str">
        <f t="shared" si="113"/>
        <v/>
      </c>
      <c r="L471" s="69" t="str">
        <f t="shared" si="103"/>
        <v/>
      </c>
      <c r="M471" s="67" t="str">
        <f t="shared" si="114"/>
        <v/>
      </c>
      <c r="N471" s="49">
        <v>43</v>
      </c>
      <c r="O471" s="28"/>
      <c r="P471" s="47" t="str">
        <f t="shared" si="115"/>
        <v/>
      </c>
      <c r="Q471" s="24" t="str">
        <f t="shared" si="116"/>
        <v/>
      </c>
      <c r="R471" s="24" t="str">
        <f>IF($L471="","",VLOOKUP(Q471,LISTAS!$F$5:$G$1006,2,0))</f>
        <v/>
      </c>
      <c r="S471" s="36" t="str">
        <f t="shared" si="117"/>
        <v/>
      </c>
      <c r="T471" s="25" t="str">
        <f t="shared" si="118"/>
        <v/>
      </c>
      <c r="U471" s="25" t="str">
        <f t="shared" si="110"/>
        <v/>
      </c>
    </row>
    <row r="472" spans="2:21" ht="16.5" x14ac:dyDescent="0.3">
      <c r="B472" s="26"/>
      <c r="C472" s="22" t="str">
        <f>IF(B472="","",VLOOKUP(B472,LISTAS!$F$5:$G$1006,2,0))</f>
        <v/>
      </c>
      <c r="D472" s="35"/>
      <c r="E472" s="35"/>
      <c r="F472" s="35" t="str">
        <f t="shared" si="99"/>
        <v/>
      </c>
      <c r="G472" s="5"/>
      <c r="H472" s="48" t="str">
        <f t="shared" si="109"/>
        <v/>
      </c>
      <c r="I472" s="63" t="str">
        <f t="shared" si="111"/>
        <v/>
      </c>
      <c r="J472" s="63" t="str">
        <f t="shared" si="112"/>
        <v/>
      </c>
      <c r="K472" s="48" t="str">
        <f t="shared" si="113"/>
        <v/>
      </c>
      <c r="L472" s="69" t="str">
        <f t="shared" si="103"/>
        <v/>
      </c>
      <c r="M472" s="67" t="str">
        <f t="shared" si="114"/>
        <v/>
      </c>
      <c r="N472" s="49">
        <v>44</v>
      </c>
      <c r="O472" s="28"/>
      <c r="P472" s="47" t="str">
        <f t="shared" si="115"/>
        <v/>
      </c>
      <c r="Q472" s="24" t="str">
        <f t="shared" si="116"/>
        <v/>
      </c>
      <c r="R472" s="24" t="str">
        <f>IF($L472="","",VLOOKUP(Q472,LISTAS!$F$5:$G$1006,2,0))</f>
        <v/>
      </c>
      <c r="S472" s="36" t="str">
        <f t="shared" si="117"/>
        <v/>
      </c>
      <c r="T472" s="25" t="str">
        <f t="shared" si="118"/>
        <v/>
      </c>
      <c r="U472" s="25" t="str">
        <f t="shared" si="110"/>
        <v/>
      </c>
    </row>
    <row r="473" spans="2:21" ht="16.5" x14ac:dyDescent="0.3">
      <c r="B473" s="26"/>
      <c r="C473" s="22" t="str">
        <f>IF(B473="","",VLOOKUP(B473,LISTAS!$F$5:$G$1006,2,0))</f>
        <v/>
      </c>
      <c r="D473" s="35"/>
      <c r="E473" s="35"/>
      <c r="F473" s="35" t="str">
        <f t="shared" si="99"/>
        <v/>
      </c>
      <c r="G473" s="5"/>
      <c r="H473" s="48" t="str">
        <f t="shared" si="109"/>
        <v/>
      </c>
      <c r="I473" s="63" t="str">
        <f t="shared" si="111"/>
        <v/>
      </c>
      <c r="J473" s="63" t="str">
        <f t="shared" si="112"/>
        <v/>
      </c>
      <c r="K473" s="48" t="str">
        <f t="shared" si="113"/>
        <v/>
      </c>
      <c r="L473" s="69" t="str">
        <f t="shared" si="103"/>
        <v/>
      </c>
      <c r="M473" s="67" t="str">
        <f t="shared" si="114"/>
        <v/>
      </c>
      <c r="N473" s="49">
        <v>45</v>
      </c>
      <c r="O473" s="28"/>
      <c r="P473" s="47" t="str">
        <f t="shared" si="115"/>
        <v/>
      </c>
      <c r="Q473" s="24" t="str">
        <f t="shared" si="116"/>
        <v/>
      </c>
      <c r="R473" s="24" t="str">
        <f>IF($L473="","",VLOOKUP(Q473,LISTAS!$F$5:$G$1006,2,0))</f>
        <v/>
      </c>
      <c r="S473" s="36" t="str">
        <f t="shared" si="117"/>
        <v/>
      </c>
      <c r="T473" s="25" t="str">
        <f t="shared" si="118"/>
        <v/>
      </c>
      <c r="U473" s="25" t="str">
        <f t="shared" si="110"/>
        <v/>
      </c>
    </row>
    <row r="474" spans="2:21" ht="16.5" x14ac:dyDescent="0.3">
      <c r="B474" s="26"/>
      <c r="C474" s="22" t="str">
        <f>IF(B474="","",VLOOKUP(B474,LISTAS!$F$5:$G$1006,2,0))</f>
        <v/>
      </c>
      <c r="D474" s="35"/>
      <c r="E474" s="35"/>
      <c r="F474" s="35" t="str">
        <f t="shared" si="99"/>
        <v/>
      </c>
      <c r="G474" s="5"/>
      <c r="H474" s="48" t="str">
        <f t="shared" si="109"/>
        <v/>
      </c>
      <c r="I474" s="63" t="str">
        <f t="shared" si="111"/>
        <v/>
      </c>
      <c r="J474" s="63" t="str">
        <f t="shared" si="112"/>
        <v/>
      </c>
      <c r="K474" s="48" t="str">
        <f t="shared" si="113"/>
        <v/>
      </c>
      <c r="L474" s="69" t="str">
        <f t="shared" si="103"/>
        <v/>
      </c>
      <c r="M474" s="67" t="str">
        <f t="shared" si="114"/>
        <v/>
      </c>
      <c r="N474" s="49">
        <v>46</v>
      </c>
      <c r="O474" s="28"/>
      <c r="P474" s="47" t="str">
        <f t="shared" si="115"/>
        <v/>
      </c>
      <c r="Q474" s="24" t="str">
        <f t="shared" si="116"/>
        <v/>
      </c>
      <c r="R474" s="24" t="str">
        <f>IF($L474="","",VLOOKUP(Q474,LISTAS!$F$5:$G$1006,2,0))</f>
        <v/>
      </c>
      <c r="S474" s="36" t="str">
        <f t="shared" si="117"/>
        <v/>
      </c>
      <c r="T474" s="25" t="str">
        <f t="shared" si="118"/>
        <v/>
      </c>
      <c r="U474" s="25" t="str">
        <f t="shared" si="110"/>
        <v/>
      </c>
    </row>
    <row r="475" spans="2:21" ht="16.5" x14ac:dyDescent="0.3">
      <c r="B475" s="26"/>
      <c r="C475" s="22" t="str">
        <f>IF(B475="","",VLOOKUP(B475,LISTAS!$F$5:$G$1006,2,0))</f>
        <v/>
      </c>
      <c r="D475" s="35"/>
      <c r="E475" s="35"/>
      <c r="F475" s="35" t="str">
        <f t="shared" si="99"/>
        <v/>
      </c>
      <c r="G475" s="5"/>
      <c r="H475" s="48" t="str">
        <f t="shared" si="109"/>
        <v/>
      </c>
      <c r="I475" s="63" t="str">
        <f t="shared" si="111"/>
        <v/>
      </c>
      <c r="J475" s="63" t="str">
        <f t="shared" si="112"/>
        <v/>
      </c>
      <c r="K475" s="48" t="str">
        <f t="shared" si="113"/>
        <v/>
      </c>
      <c r="L475" s="69" t="str">
        <f t="shared" si="103"/>
        <v/>
      </c>
      <c r="M475" s="67" t="str">
        <f t="shared" si="114"/>
        <v/>
      </c>
      <c r="N475" s="49">
        <v>47</v>
      </c>
      <c r="O475" s="28"/>
      <c r="P475" s="47" t="str">
        <f t="shared" si="115"/>
        <v/>
      </c>
      <c r="Q475" s="24" t="str">
        <f t="shared" si="116"/>
        <v/>
      </c>
      <c r="R475" s="24" t="str">
        <f>IF($L475="","",VLOOKUP(Q475,LISTAS!$F$5:$G$1006,2,0))</f>
        <v/>
      </c>
      <c r="S475" s="36" t="str">
        <f t="shared" si="117"/>
        <v/>
      </c>
      <c r="T475" s="25" t="str">
        <f t="shared" si="118"/>
        <v/>
      </c>
      <c r="U475" s="25" t="str">
        <f t="shared" si="110"/>
        <v/>
      </c>
    </row>
    <row r="476" spans="2:21" ht="16.5" x14ac:dyDescent="0.3">
      <c r="B476" s="26"/>
      <c r="C476" s="22" t="str">
        <f>IF(B476="","",VLOOKUP(B476,LISTAS!$F$5:$G$1006,2,0))</f>
        <v/>
      </c>
      <c r="D476" s="35"/>
      <c r="E476" s="35"/>
      <c r="F476" s="35" t="str">
        <f t="shared" si="99"/>
        <v/>
      </c>
      <c r="G476" s="5"/>
      <c r="H476" s="48" t="str">
        <f t="shared" si="109"/>
        <v/>
      </c>
      <c r="I476" s="63" t="str">
        <f t="shared" si="111"/>
        <v/>
      </c>
      <c r="J476" s="63" t="str">
        <f t="shared" si="112"/>
        <v/>
      </c>
      <c r="K476" s="48" t="str">
        <f t="shared" si="113"/>
        <v/>
      </c>
      <c r="L476" s="69" t="str">
        <f t="shared" si="103"/>
        <v/>
      </c>
      <c r="M476" s="67" t="str">
        <f t="shared" si="114"/>
        <v/>
      </c>
      <c r="N476" s="49">
        <v>48</v>
      </c>
      <c r="O476" s="28"/>
      <c r="P476" s="47" t="str">
        <f t="shared" si="115"/>
        <v/>
      </c>
      <c r="Q476" s="24" t="str">
        <f t="shared" si="116"/>
        <v/>
      </c>
      <c r="R476" s="24" t="str">
        <f>IF($L476="","",VLOOKUP(Q476,LISTAS!$F$5:$G$1006,2,0))</f>
        <v/>
      </c>
      <c r="S476" s="36" t="str">
        <f t="shared" si="117"/>
        <v/>
      </c>
      <c r="T476" s="25" t="str">
        <f t="shared" si="118"/>
        <v/>
      </c>
      <c r="U476" s="25" t="str">
        <f t="shared" si="110"/>
        <v/>
      </c>
    </row>
    <row r="477" spans="2:21" ht="16.5" x14ac:dyDescent="0.3">
      <c r="B477" s="26"/>
      <c r="C477" s="22" t="str">
        <f>IF(B477="","",VLOOKUP(B477,LISTAS!$F$5:$G$1006,2,0))</f>
        <v/>
      </c>
      <c r="D477" s="35"/>
      <c r="E477" s="35"/>
      <c r="F477" s="35" t="str">
        <f t="shared" si="99"/>
        <v/>
      </c>
      <c r="G477" s="5"/>
      <c r="H477" s="48" t="str">
        <f t="shared" si="109"/>
        <v/>
      </c>
      <c r="I477" s="63" t="str">
        <f t="shared" si="111"/>
        <v/>
      </c>
      <c r="J477" s="63" t="str">
        <f t="shared" si="112"/>
        <v/>
      </c>
      <c r="K477" s="48" t="str">
        <f t="shared" si="113"/>
        <v/>
      </c>
      <c r="L477" s="69" t="str">
        <f t="shared" si="103"/>
        <v/>
      </c>
      <c r="M477" s="67" t="str">
        <f t="shared" si="114"/>
        <v/>
      </c>
      <c r="N477" s="49">
        <v>49</v>
      </c>
      <c r="O477" s="28"/>
      <c r="P477" s="47" t="str">
        <f t="shared" si="115"/>
        <v/>
      </c>
      <c r="Q477" s="24" t="str">
        <f t="shared" si="116"/>
        <v/>
      </c>
      <c r="R477" s="24" t="str">
        <f>IF($L477="","",VLOOKUP(Q477,LISTAS!$F$5:$G$1006,2,0))</f>
        <v/>
      </c>
      <c r="S477" s="36" t="str">
        <f t="shared" si="117"/>
        <v/>
      </c>
      <c r="T477" s="25" t="str">
        <f t="shared" si="118"/>
        <v/>
      </c>
      <c r="U477" s="25" t="str">
        <f t="shared" si="110"/>
        <v/>
      </c>
    </row>
    <row r="478" spans="2:21" ht="16.5" x14ac:dyDescent="0.3">
      <c r="B478" s="26"/>
      <c r="C478" s="22" t="str">
        <f>IF(B478="","",VLOOKUP(B478,LISTAS!$F$5:$G$1006,2,0))</f>
        <v/>
      </c>
      <c r="D478" s="35"/>
      <c r="E478" s="35"/>
      <c r="F478" s="35" t="str">
        <f t="shared" si="99"/>
        <v/>
      </c>
      <c r="G478" s="5"/>
      <c r="H478" s="48" t="str">
        <f t="shared" si="109"/>
        <v/>
      </c>
      <c r="I478" s="63" t="str">
        <f t="shared" si="111"/>
        <v/>
      </c>
      <c r="J478" s="63" t="str">
        <f t="shared" si="112"/>
        <v/>
      </c>
      <c r="K478" s="48" t="str">
        <f t="shared" si="113"/>
        <v/>
      </c>
      <c r="L478" s="69" t="str">
        <f t="shared" si="103"/>
        <v/>
      </c>
      <c r="M478" s="67" t="str">
        <f t="shared" si="114"/>
        <v/>
      </c>
      <c r="N478" s="49">
        <v>50</v>
      </c>
      <c r="O478" s="28"/>
      <c r="P478" s="47" t="str">
        <f t="shared" si="115"/>
        <v/>
      </c>
      <c r="Q478" s="24" t="str">
        <f t="shared" si="116"/>
        <v/>
      </c>
      <c r="R478" s="24" t="str">
        <f>IF($L478="","",VLOOKUP(Q478,LISTAS!$F$5:$G$1006,2,0))</f>
        <v/>
      </c>
      <c r="S478" s="36" t="str">
        <f t="shared" si="117"/>
        <v/>
      </c>
      <c r="T478" s="25" t="str">
        <f t="shared" si="118"/>
        <v/>
      </c>
      <c r="U478" s="25" t="str">
        <f t="shared" si="110"/>
        <v/>
      </c>
    </row>
    <row r="479" spans="2:21" ht="16.5" x14ac:dyDescent="0.3">
      <c r="B479" s="26"/>
      <c r="C479" s="22" t="str">
        <f>IF(B479="","",VLOOKUP(B479,LISTAS!$F$5:$G$1006,2,0))</f>
        <v/>
      </c>
      <c r="D479" s="35"/>
      <c r="E479" s="35"/>
      <c r="F479" s="35" t="str">
        <f t="shared" si="99"/>
        <v/>
      </c>
      <c r="G479" s="5"/>
      <c r="H479" s="48" t="str">
        <f t="shared" si="109"/>
        <v/>
      </c>
      <c r="I479" s="63" t="str">
        <f t="shared" si="111"/>
        <v/>
      </c>
      <c r="J479" s="63" t="str">
        <f t="shared" si="112"/>
        <v/>
      </c>
      <c r="K479" s="48" t="str">
        <f t="shared" si="113"/>
        <v/>
      </c>
      <c r="L479" s="69" t="str">
        <f t="shared" si="103"/>
        <v/>
      </c>
      <c r="M479" s="67" t="str">
        <f t="shared" si="114"/>
        <v/>
      </c>
      <c r="N479" s="49">
        <v>51</v>
      </c>
      <c r="O479" s="28"/>
      <c r="P479" s="47" t="str">
        <f t="shared" si="115"/>
        <v/>
      </c>
      <c r="Q479" s="24" t="str">
        <f t="shared" si="116"/>
        <v/>
      </c>
      <c r="R479" s="24" t="str">
        <f>IF($L479="","",VLOOKUP(Q479,LISTAS!$F$5:$G$1006,2,0))</f>
        <v/>
      </c>
      <c r="S479" s="36" t="str">
        <f t="shared" si="117"/>
        <v/>
      </c>
      <c r="T479" s="25" t="str">
        <f t="shared" si="118"/>
        <v/>
      </c>
      <c r="U479" s="25" t="str">
        <f t="shared" si="110"/>
        <v/>
      </c>
    </row>
    <row r="480" spans="2:21" ht="16.5" x14ac:dyDescent="0.3">
      <c r="B480" s="26"/>
      <c r="C480" s="22" t="str">
        <f>IF(B480="","",VLOOKUP(B480,LISTAS!$F$5:$G$1006,2,0))</f>
        <v/>
      </c>
      <c r="D480" s="35"/>
      <c r="E480" s="35"/>
      <c r="F480" s="35" t="str">
        <f t="shared" si="99"/>
        <v/>
      </c>
      <c r="G480" s="5"/>
      <c r="H480" s="48" t="str">
        <f t="shared" si="109"/>
        <v/>
      </c>
      <c r="I480" s="63" t="str">
        <f t="shared" si="111"/>
        <v/>
      </c>
      <c r="J480" s="63" t="str">
        <f t="shared" si="112"/>
        <v/>
      </c>
      <c r="K480" s="48" t="str">
        <f t="shared" si="113"/>
        <v/>
      </c>
      <c r="L480" s="69" t="str">
        <f t="shared" si="103"/>
        <v/>
      </c>
      <c r="M480" s="67" t="str">
        <f t="shared" si="114"/>
        <v/>
      </c>
      <c r="N480" s="49">
        <v>52</v>
      </c>
      <c r="O480" s="28"/>
      <c r="P480" s="47" t="str">
        <f t="shared" si="115"/>
        <v/>
      </c>
      <c r="Q480" s="24" t="str">
        <f t="shared" si="116"/>
        <v/>
      </c>
      <c r="R480" s="24" t="str">
        <f>IF($L480="","",VLOOKUP(Q480,LISTAS!$F$5:$G$1006,2,0))</f>
        <v/>
      </c>
      <c r="S480" s="36" t="str">
        <f t="shared" si="117"/>
        <v/>
      </c>
      <c r="T480" s="25" t="str">
        <f t="shared" si="118"/>
        <v/>
      </c>
      <c r="U480" s="25" t="str">
        <f t="shared" si="110"/>
        <v/>
      </c>
    </row>
    <row r="481" spans="2:21" ht="16.5" x14ac:dyDescent="0.3">
      <c r="B481" s="26"/>
      <c r="C481" s="22" t="str">
        <f>IF(B481="","",VLOOKUP(B481,LISTAS!$F$5:$G$1006,2,0))</f>
        <v/>
      </c>
      <c r="D481" s="35"/>
      <c r="E481" s="35"/>
      <c r="F481" s="35" t="str">
        <f t="shared" si="99"/>
        <v/>
      </c>
      <c r="G481" s="5"/>
      <c r="H481" s="48" t="str">
        <f t="shared" si="109"/>
        <v/>
      </c>
      <c r="I481" s="63" t="str">
        <f t="shared" si="111"/>
        <v/>
      </c>
      <c r="J481" s="63" t="str">
        <f t="shared" si="112"/>
        <v/>
      </c>
      <c r="K481" s="48" t="str">
        <f t="shared" si="113"/>
        <v/>
      </c>
      <c r="L481" s="69" t="str">
        <f t="shared" si="103"/>
        <v/>
      </c>
      <c r="M481" s="67" t="str">
        <f t="shared" si="114"/>
        <v/>
      </c>
      <c r="N481" s="49">
        <v>53</v>
      </c>
      <c r="O481" s="28"/>
      <c r="P481" s="47" t="str">
        <f t="shared" si="115"/>
        <v/>
      </c>
      <c r="Q481" s="24" t="str">
        <f t="shared" si="116"/>
        <v/>
      </c>
      <c r="R481" s="24" t="str">
        <f>IF($L481="","",VLOOKUP(Q481,LISTAS!$F$5:$G$1006,2,0))</f>
        <v/>
      </c>
      <c r="S481" s="36" t="str">
        <f t="shared" si="117"/>
        <v/>
      </c>
      <c r="T481" s="25" t="str">
        <f t="shared" si="118"/>
        <v/>
      </c>
      <c r="U481" s="25" t="str">
        <f t="shared" si="110"/>
        <v/>
      </c>
    </row>
    <row r="482" spans="2:21" ht="16.5" x14ac:dyDescent="0.3">
      <c r="B482" s="26"/>
      <c r="C482" s="22" t="str">
        <f>IF(B482="","",VLOOKUP(B482,LISTAS!$F$5:$G$1006,2,0))</f>
        <v/>
      </c>
      <c r="D482" s="35"/>
      <c r="E482" s="35"/>
      <c r="F482" s="35" t="str">
        <f t="shared" si="99"/>
        <v/>
      </c>
      <c r="G482" s="5"/>
      <c r="H482" s="48" t="str">
        <f t="shared" si="109"/>
        <v/>
      </c>
      <c r="I482" s="63" t="str">
        <f t="shared" si="111"/>
        <v/>
      </c>
      <c r="J482" s="63" t="str">
        <f t="shared" si="112"/>
        <v/>
      </c>
      <c r="K482" s="48" t="str">
        <f t="shared" si="113"/>
        <v/>
      </c>
      <c r="L482" s="69" t="str">
        <f t="shared" si="103"/>
        <v/>
      </c>
      <c r="M482" s="67" t="str">
        <f t="shared" si="114"/>
        <v/>
      </c>
      <c r="N482" s="49">
        <v>54</v>
      </c>
      <c r="O482" s="28"/>
      <c r="P482" s="47" t="str">
        <f t="shared" si="115"/>
        <v/>
      </c>
      <c r="Q482" s="24" t="str">
        <f t="shared" si="116"/>
        <v/>
      </c>
      <c r="R482" s="24" t="str">
        <f>IF($L482="","",VLOOKUP(Q482,LISTAS!$F$5:$G$1006,2,0))</f>
        <v/>
      </c>
      <c r="S482" s="36" t="str">
        <f t="shared" si="117"/>
        <v/>
      </c>
      <c r="T482" s="25" t="str">
        <f t="shared" si="118"/>
        <v/>
      </c>
      <c r="U482" s="25" t="str">
        <f t="shared" si="110"/>
        <v/>
      </c>
    </row>
    <row r="483" spans="2:21" ht="16.5" x14ac:dyDescent="0.3">
      <c r="B483" s="26"/>
      <c r="C483" s="22" t="str">
        <f>IF(B483="","",VLOOKUP(B483,LISTAS!$F$5:$G$1006,2,0))</f>
        <v/>
      </c>
      <c r="D483" s="35"/>
      <c r="E483" s="35"/>
      <c r="F483" s="35" t="str">
        <f t="shared" si="99"/>
        <v/>
      </c>
      <c r="G483" s="5"/>
      <c r="H483" s="48" t="str">
        <f t="shared" si="109"/>
        <v/>
      </c>
      <c r="I483" s="63" t="str">
        <f t="shared" si="111"/>
        <v/>
      </c>
      <c r="J483" s="63" t="str">
        <f t="shared" si="112"/>
        <v/>
      </c>
      <c r="K483" s="48" t="str">
        <f t="shared" si="113"/>
        <v/>
      </c>
      <c r="L483" s="69" t="str">
        <f t="shared" si="103"/>
        <v/>
      </c>
      <c r="M483" s="67" t="str">
        <f t="shared" si="114"/>
        <v/>
      </c>
      <c r="N483" s="49">
        <v>55</v>
      </c>
      <c r="O483" s="28"/>
      <c r="P483" s="47" t="str">
        <f t="shared" si="115"/>
        <v/>
      </c>
      <c r="Q483" s="24" t="str">
        <f t="shared" si="116"/>
        <v/>
      </c>
      <c r="R483" s="24" t="str">
        <f>IF($L483="","",VLOOKUP(Q483,LISTAS!$F$5:$G$1006,2,0))</f>
        <v/>
      </c>
      <c r="S483" s="36" t="str">
        <f t="shared" si="117"/>
        <v/>
      </c>
      <c r="T483" s="25" t="str">
        <f t="shared" si="118"/>
        <v/>
      </c>
      <c r="U483" s="25" t="str">
        <f t="shared" si="110"/>
        <v/>
      </c>
    </row>
    <row r="484" spans="2:21" ht="16.5" x14ac:dyDescent="0.3">
      <c r="B484" s="26"/>
      <c r="C484" s="22" t="str">
        <f>IF(B484="","",VLOOKUP(B484,LISTAS!$F$5:$G$1006,2,0))</f>
        <v/>
      </c>
      <c r="D484" s="35"/>
      <c r="E484" s="35"/>
      <c r="F484" s="35" t="str">
        <f t="shared" si="99"/>
        <v/>
      </c>
      <c r="G484" s="5"/>
      <c r="H484" s="48" t="str">
        <f t="shared" si="109"/>
        <v/>
      </c>
      <c r="I484" s="63" t="str">
        <f t="shared" si="111"/>
        <v/>
      </c>
      <c r="J484" s="63" t="str">
        <f t="shared" si="112"/>
        <v/>
      </c>
      <c r="K484" s="48" t="str">
        <f t="shared" si="113"/>
        <v/>
      </c>
      <c r="L484" s="69" t="str">
        <f t="shared" si="103"/>
        <v/>
      </c>
      <c r="M484" s="67" t="str">
        <f t="shared" si="114"/>
        <v/>
      </c>
      <c r="N484" s="49">
        <v>56</v>
      </c>
      <c r="O484" s="28"/>
      <c r="P484" s="47" t="str">
        <f t="shared" si="115"/>
        <v/>
      </c>
      <c r="Q484" s="24" t="str">
        <f t="shared" si="116"/>
        <v/>
      </c>
      <c r="R484" s="24" t="str">
        <f>IF($L484="","",VLOOKUP(Q484,LISTAS!$F$5:$G$1006,2,0))</f>
        <v/>
      </c>
      <c r="S484" s="36" t="str">
        <f t="shared" si="117"/>
        <v/>
      </c>
      <c r="T484" s="25" t="str">
        <f t="shared" si="118"/>
        <v/>
      </c>
      <c r="U484" s="25" t="str">
        <f t="shared" si="110"/>
        <v/>
      </c>
    </row>
    <row r="485" spans="2:21" ht="16.5" x14ac:dyDescent="0.3">
      <c r="B485" s="26"/>
      <c r="C485" s="22" t="str">
        <f>IF(B485="","",VLOOKUP(B485,LISTAS!$F$5:$G$1006,2,0))</f>
        <v/>
      </c>
      <c r="D485" s="35"/>
      <c r="E485" s="35"/>
      <c r="F485" s="35" t="str">
        <f t="shared" si="99"/>
        <v/>
      </c>
      <c r="G485" s="5"/>
      <c r="H485" s="48" t="str">
        <f t="shared" si="109"/>
        <v/>
      </c>
      <c r="I485" s="63" t="str">
        <f t="shared" si="111"/>
        <v/>
      </c>
      <c r="J485" s="63" t="str">
        <f t="shared" si="112"/>
        <v/>
      </c>
      <c r="K485" s="48" t="str">
        <f t="shared" si="113"/>
        <v/>
      </c>
      <c r="L485" s="69" t="str">
        <f t="shared" si="103"/>
        <v/>
      </c>
      <c r="M485" s="67" t="str">
        <f t="shared" si="114"/>
        <v/>
      </c>
      <c r="N485" s="49">
        <v>57</v>
      </c>
      <c r="O485" s="28"/>
      <c r="P485" s="47" t="str">
        <f t="shared" si="115"/>
        <v/>
      </c>
      <c r="Q485" s="24" t="str">
        <f t="shared" si="116"/>
        <v/>
      </c>
      <c r="R485" s="24" t="str">
        <f>IF($L485="","",VLOOKUP(Q485,LISTAS!$F$5:$G$1006,2,0))</f>
        <v/>
      </c>
      <c r="S485" s="36" t="str">
        <f t="shared" si="117"/>
        <v/>
      </c>
      <c r="T485" s="25" t="str">
        <f t="shared" si="118"/>
        <v/>
      </c>
      <c r="U485" s="25" t="str">
        <f t="shared" si="110"/>
        <v/>
      </c>
    </row>
    <row r="486" spans="2:21" ht="16.5" x14ac:dyDescent="0.3">
      <c r="B486" s="26"/>
      <c r="C486" s="22" t="str">
        <f>IF(B486="","",VLOOKUP(B486,LISTAS!$F$5:$G$1006,2,0))</f>
        <v/>
      </c>
      <c r="D486" s="35"/>
      <c r="E486" s="35"/>
      <c r="F486" s="35" t="str">
        <f t="shared" si="99"/>
        <v/>
      </c>
      <c r="G486" s="5"/>
      <c r="H486" s="48" t="str">
        <f t="shared" si="109"/>
        <v/>
      </c>
      <c r="I486" s="63" t="str">
        <f t="shared" si="111"/>
        <v/>
      </c>
      <c r="J486" s="63" t="str">
        <f t="shared" si="112"/>
        <v/>
      </c>
      <c r="K486" s="48" t="str">
        <f t="shared" si="113"/>
        <v/>
      </c>
      <c r="L486" s="69" t="str">
        <f t="shared" si="103"/>
        <v/>
      </c>
      <c r="M486" s="67" t="str">
        <f t="shared" si="114"/>
        <v/>
      </c>
      <c r="N486" s="49">
        <v>58</v>
      </c>
      <c r="O486" s="28"/>
      <c r="P486" s="47" t="str">
        <f t="shared" si="115"/>
        <v/>
      </c>
      <c r="Q486" s="24" t="str">
        <f t="shared" si="116"/>
        <v/>
      </c>
      <c r="R486" s="24" t="str">
        <f>IF($L486="","",VLOOKUP(Q486,LISTAS!$F$5:$G$1006,2,0))</f>
        <v/>
      </c>
      <c r="S486" s="36" t="str">
        <f t="shared" si="117"/>
        <v/>
      </c>
      <c r="T486" s="25" t="str">
        <f t="shared" si="118"/>
        <v/>
      </c>
      <c r="U486" s="25" t="str">
        <f t="shared" si="110"/>
        <v/>
      </c>
    </row>
    <row r="487" spans="2:21" ht="16.5" x14ac:dyDescent="0.3">
      <c r="B487" s="26"/>
      <c r="C487" s="22" t="str">
        <f>IF(B487="","",VLOOKUP(B487,LISTAS!$F$5:$G$1006,2,0))</f>
        <v/>
      </c>
      <c r="D487" s="35"/>
      <c r="E487" s="35"/>
      <c r="F487" s="35" t="str">
        <f t="shared" si="99"/>
        <v/>
      </c>
      <c r="G487" s="5"/>
      <c r="H487" s="48" t="str">
        <f t="shared" si="109"/>
        <v/>
      </c>
      <c r="I487" s="63" t="str">
        <f t="shared" si="111"/>
        <v/>
      </c>
      <c r="J487" s="63" t="str">
        <f t="shared" si="112"/>
        <v/>
      </c>
      <c r="K487" s="48" t="str">
        <f t="shared" si="113"/>
        <v/>
      </c>
      <c r="L487" s="69" t="str">
        <f t="shared" si="103"/>
        <v/>
      </c>
      <c r="M487" s="67" t="str">
        <f t="shared" si="114"/>
        <v/>
      </c>
      <c r="N487" s="49">
        <v>59</v>
      </c>
      <c r="O487" s="28"/>
      <c r="P487" s="47" t="str">
        <f t="shared" si="115"/>
        <v/>
      </c>
      <c r="Q487" s="24" t="str">
        <f t="shared" si="116"/>
        <v/>
      </c>
      <c r="R487" s="24" t="str">
        <f>IF($L487="","",VLOOKUP(Q487,LISTAS!$F$5:$G$1006,2,0))</f>
        <v/>
      </c>
      <c r="S487" s="36" t="str">
        <f t="shared" si="117"/>
        <v/>
      </c>
      <c r="T487" s="25" t="str">
        <f t="shared" si="118"/>
        <v/>
      </c>
      <c r="U487" s="25" t="str">
        <f t="shared" si="110"/>
        <v/>
      </c>
    </row>
    <row r="488" spans="2:21" ht="16.5" x14ac:dyDescent="0.3">
      <c r="B488" s="26"/>
      <c r="C488" s="22" t="str">
        <f>IF(B488="","",VLOOKUP(B488,LISTAS!$F$5:$G$1006,2,0))</f>
        <v/>
      </c>
      <c r="D488" s="35"/>
      <c r="E488" s="35"/>
      <c r="F488" s="35" t="str">
        <f t="shared" si="99"/>
        <v/>
      </c>
      <c r="G488" s="5"/>
      <c r="H488" s="48" t="str">
        <f t="shared" si="109"/>
        <v/>
      </c>
      <c r="I488" s="63" t="str">
        <f t="shared" si="111"/>
        <v/>
      </c>
      <c r="J488" s="63" t="str">
        <f t="shared" si="112"/>
        <v/>
      </c>
      <c r="K488" s="48" t="str">
        <f t="shared" si="113"/>
        <v/>
      </c>
      <c r="L488" s="69" t="str">
        <f t="shared" si="103"/>
        <v/>
      </c>
      <c r="M488" s="67" t="str">
        <f t="shared" si="114"/>
        <v/>
      </c>
      <c r="N488" s="49">
        <v>60</v>
      </c>
      <c r="O488" s="28"/>
      <c r="P488" s="47" t="str">
        <f t="shared" si="115"/>
        <v/>
      </c>
      <c r="Q488" s="24" t="str">
        <f t="shared" si="116"/>
        <v/>
      </c>
      <c r="R488" s="24" t="str">
        <f>IF($L488="","",VLOOKUP(Q488,LISTAS!$F$5:$G$1006,2,0))</f>
        <v/>
      </c>
      <c r="S488" s="36" t="str">
        <f t="shared" si="117"/>
        <v/>
      </c>
      <c r="T488" s="25" t="str">
        <f t="shared" si="118"/>
        <v/>
      </c>
      <c r="U488" s="25" t="str">
        <f t="shared" si="110"/>
        <v/>
      </c>
    </row>
    <row r="489" spans="2:21" ht="16.5" x14ac:dyDescent="0.3">
      <c r="B489" s="26"/>
      <c r="C489" s="22" t="str">
        <f>IF(B489="","",VLOOKUP(B489,LISTAS!$F$5:$G$1006,2,0))</f>
        <v/>
      </c>
      <c r="D489" s="35"/>
      <c r="E489" s="35"/>
      <c r="F489" s="35" t="str">
        <f t="shared" si="99"/>
        <v/>
      </c>
      <c r="G489" s="5"/>
      <c r="H489" s="48" t="str">
        <f t="shared" si="109"/>
        <v/>
      </c>
      <c r="I489" s="63" t="str">
        <f t="shared" si="111"/>
        <v/>
      </c>
      <c r="J489" s="63" t="str">
        <f t="shared" si="112"/>
        <v/>
      </c>
      <c r="K489" s="48" t="str">
        <f t="shared" si="113"/>
        <v/>
      </c>
      <c r="L489" s="69" t="str">
        <f t="shared" si="103"/>
        <v/>
      </c>
      <c r="M489" s="67" t="str">
        <f t="shared" si="114"/>
        <v/>
      </c>
      <c r="N489" s="49">
        <v>61</v>
      </c>
      <c r="O489" s="28"/>
      <c r="P489" s="47" t="str">
        <f t="shared" si="115"/>
        <v/>
      </c>
      <c r="Q489" s="24" t="str">
        <f t="shared" si="116"/>
        <v/>
      </c>
      <c r="R489" s="24" t="str">
        <f>IF($L489="","",VLOOKUP(Q489,LISTAS!$F$5:$G$1006,2,0))</f>
        <v/>
      </c>
      <c r="S489" s="36" t="str">
        <f t="shared" si="117"/>
        <v/>
      </c>
      <c r="T489" s="25" t="str">
        <f t="shared" si="118"/>
        <v/>
      </c>
      <c r="U489" s="25" t="str">
        <f t="shared" si="110"/>
        <v/>
      </c>
    </row>
    <row r="490" spans="2:21" ht="16.5" x14ac:dyDescent="0.3">
      <c r="B490" s="26"/>
      <c r="C490" s="22" t="str">
        <f>IF(B490="","",VLOOKUP(B490,LISTAS!$F$5:$G$1006,2,0))</f>
        <v/>
      </c>
      <c r="D490" s="35"/>
      <c r="E490" s="35"/>
      <c r="F490" s="35" t="str">
        <f t="shared" si="99"/>
        <v/>
      </c>
      <c r="G490" s="5"/>
      <c r="H490" s="48" t="str">
        <f t="shared" si="109"/>
        <v/>
      </c>
      <c r="I490" s="63" t="str">
        <f t="shared" si="111"/>
        <v/>
      </c>
      <c r="J490" s="63" t="str">
        <f t="shared" si="112"/>
        <v/>
      </c>
      <c r="K490" s="48" t="str">
        <f t="shared" si="113"/>
        <v/>
      </c>
      <c r="L490" s="69" t="str">
        <f t="shared" si="103"/>
        <v/>
      </c>
      <c r="M490" s="67" t="str">
        <f t="shared" si="114"/>
        <v/>
      </c>
      <c r="N490" s="49">
        <v>62</v>
      </c>
      <c r="O490" s="28"/>
      <c r="P490" s="47" t="str">
        <f t="shared" si="115"/>
        <v/>
      </c>
      <c r="Q490" s="24" t="str">
        <f t="shared" si="116"/>
        <v/>
      </c>
      <c r="R490" s="24" t="str">
        <f>IF($L490="","",VLOOKUP(Q490,LISTAS!$F$5:$G$1006,2,0))</f>
        <v/>
      </c>
      <c r="S490" s="36" t="str">
        <f t="shared" si="117"/>
        <v/>
      </c>
      <c r="T490" s="25" t="str">
        <f t="shared" si="118"/>
        <v/>
      </c>
      <c r="U490" s="25" t="str">
        <f t="shared" si="110"/>
        <v/>
      </c>
    </row>
    <row r="491" spans="2:21" ht="16.5" x14ac:dyDescent="0.3">
      <c r="B491" s="26"/>
      <c r="C491" s="22" t="str">
        <f>IF(B491="","",VLOOKUP(B491,LISTAS!$F$5:$G$1006,2,0))</f>
        <v/>
      </c>
      <c r="D491" s="35"/>
      <c r="E491" s="35"/>
      <c r="F491" s="35" t="str">
        <f t="shared" si="99"/>
        <v/>
      </c>
      <c r="G491" s="5"/>
      <c r="H491" s="48" t="str">
        <f t="shared" si="109"/>
        <v/>
      </c>
      <c r="I491" s="63" t="str">
        <f t="shared" si="111"/>
        <v/>
      </c>
      <c r="J491" s="63" t="str">
        <f t="shared" si="112"/>
        <v/>
      </c>
      <c r="K491" s="48" t="str">
        <f t="shared" si="113"/>
        <v/>
      </c>
      <c r="L491" s="69" t="str">
        <f t="shared" si="103"/>
        <v/>
      </c>
      <c r="M491" s="67" t="str">
        <f t="shared" si="114"/>
        <v/>
      </c>
      <c r="N491" s="49">
        <v>63</v>
      </c>
      <c r="O491" s="28"/>
      <c r="P491" s="47" t="str">
        <f t="shared" si="115"/>
        <v/>
      </c>
      <c r="Q491" s="24" t="str">
        <f t="shared" si="116"/>
        <v/>
      </c>
      <c r="R491" s="24" t="str">
        <f>IF($L491="","",VLOOKUP(Q491,LISTAS!$F$5:$G$1006,2,0))</f>
        <v/>
      </c>
      <c r="S491" s="36" t="str">
        <f t="shared" si="117"/>
        <v/>
      </c>
      <c r="T491" s="25" t="str">
        <f t="shared" si="118"/>
        <v/>
      </c>
      <c r="U491" s="25" t="str">
        <f t="shared" si="110"/>
        <v/>
      </c>
    </row>
    <row r="492" spans="2:21" ht="16.5" x14ac:dyDescent="0.3">
      <c r="B492" s="26"/>
      <c r="C492" s="22" t="str">
        <f>IF(B492="","",VLOOKUP(B492,LISTAS!$F$5:$G$1006,2,0))</f>
        <v/>
      </c>
      <c r="D492" s="35"/>
      <c r="E492" s="35"/>
      <c r="F492" s="35" t="str">
        <f t="shared" si="99"/>
        <v/>
      </c>
      <c r="G492" s="5"/>
      <c r="H492" s="48" t="str">
        <f t="shared" si="109"/>
        <v/>
      </c>
      <c r="I492" s="63" t="str">
        <f t="shared" si="111"/>
        <v/>
      </c>
      <c r="J492" s="63" t="str">
        <f t="shared" si="112"/>
        <v/>
      </c>
      <c r="K492" s="48" t="str">
        <f t="shared" si="113"/>
        <v/>
      </c>
      <c r="L492" s="69" t="str">
        <f t="shared" si="103"/>
        <v/>
      </c>
      <c r="M492" s="67" t="str">
        <f t="shared" si="114"/>
        <v/>
      </c>
      <c r="N492" s="49">
        <v>64</v>
      </c>
      <c r="O492" s="28"/>
      <c r="P492" s="47" t="str">
        <f t="shared" si="115"/>
        <v/>
      </c>
      <c r="Q492" s="24" t="str">
        <f t="shared" si="116"/>
        <v/>
      </c>
      <c r="R492" s="24" t="str">
        <f>IF($L492="","",VLOOKUP(Q492,LISTAS!$F$5:$G$1006,2,0))</f>
        <v/>
      </c>
      <c r="S492" s="36" t="str">
        <f t="shared" si="117"/>
        <v/>
      </c>
      <c r="T492" s="25" t="str">
        <f t="shared" si="118"/>
        <v/>
      </c>
      <c r="U492" s="25" t="str">
        <f t="shared" si="110"/>
        <v/>
      </c>
    </row>
    <row r="493" spans="2:21" ht="16.5" x14ac:dyDescent="0.3">
      <c r="B493" s="26"/>
      <c r="C493" s="22" t="str">
        <f>IF(B493="","",VLOOKUP(B493,LISTAS!$F$5:$G$1006,2,0))</f>
        <v/>
      </c>
      <c r="D493" s="35"/>
      <c r="E493" s="35"/>
      <c r="F493" s="35" t="str">
        <f t="shared" ref="F493:F528" si="119">IF(D493="",IF(E493="","",SUM(D493:E493)),SUM(D493:E493))</f>
        <v/>
      </c>
      <c r="G493" s="5"/>
      <c r="H493" s="48" t="str">
        <f t="shared" si="109"/>
        <v/>
      </c>
      <c r="I493" s="63" t="str">
        <f t="shared" ref="I493:I528" si="120">IF($L493="","",IF(B493="","",B493))</f>
        <v/>
      </c>
      <c r="J493" s="63" t="str">
        <f t="shared" ref="J493:J528" si="121">IF($L493="","",IF(C493="","",C493))</f>
        <v/>
      </c>
      <c r="K493" s="48" t="str">
        <f t="shared" ref="K493:K528" si="122">IF($L493="","",F493)</f>
        <v/>
      </c>
      <c r="L493" s="69" t="str">
        <f t="shared" ref="L493:L528" si="123">H493</f>
        <v/>
      </c>
      <c r="M493" s="67" t="str">
        <f t="shared" ref="M493:M524" si="124">IF(L493="","",LARGE($L$429:$L$528,N493))</f>
        <v/>
      </c>
      <c r="N493" s="49">
        <v>65</v>
      </c>
      <c r="O493" s="28"/>
      <c r="P493" s="47" t="str">
        <f t="shared" ref="P493:P528" si="125">IF(S493&lt;&gt;"",_xlfn.RANK.EQ(S493,$S$429:$S$528,0),"")</f>
        <v/>
      </c>
      <c r="Q493" s="24" t="str">
        <f t="shared" ref="Q493:Q528" si="126">IF($L493="","",VLOOKUP(M493,$H$429:$K$528,2,0))</f>
        <v/>
      </c>
      <c r="R493" s="24" t="str">
        <f>IF($L493="","",VLOOKUP(Q493,LISTAS!$F$5:$G$1006,2,0))</f>
        <v/>
      </c>
      <c r="S493" s="36" t="str">
        <f t="shared" ref="S493:S528" si="127">IF($L493="","",VLOOKUP(M493,$H$429:$K$528,4,0))</f>
        <v/>
      </c>
      <c r="T493" s="25" t="str">
        <f t="shared" ref="T493:T524" si="128">IF($P493="","",IF(S493=$U$5,"",IF($P493=1,400,IF($P493=2,340,IF($P493=3,300,IF($P493=4,280,IF($P493=5,270,IF($P493=6,260,IF($P493=7,250,IF($P493=8,240,IF($P493=9,200,IF($P493=10,200,IF($P493=11,200,IF($P493=12,200,IF($P493=13,200,IF($P493=14,200,IF($P493=15,200,IF($P493=16,200,IF($P493&gt;16,"","")))))))))))))))))))</f>
        <v/>
      </c>
      <c r="U493" s="25" t="str">
        <f t="shared" si="110"/>
        <v/>
      </c>
    </row>
    <row r="494" spans="2:21" ht="16.5" x14ac:dyDescent="0.3">
      <c r="B494" s="26"/>
      <c r="C494" s="22" t="str">
        <f>IF(B494="","",VLOOKUP(B494,LISTAS!$F$5:$G$1006,2,0))</f>
        <v/>
      </c>
      <c r="D494" s="35"/>
      <c r="E494" s="35"/>
      <c r="F494" s="35" t="str">
        <f t="shared" si="119"/>
        <v/>
      </c>
      <c r="G494" s="5"/>
      <c r="H494" s="48" t="str">
        <f t="shared" ref="H494:H528" si="129">IF(F494="","",F494+(ROW(F494)/1000))</f>
        <v/>
      </c>
      <c r="I494" s="63" t="str">
        <f t="shared" si="120"/>
        <v/>
      </c>
      <c r="J494" s="63" t="str">
        <f t="shared" si="121"/>
        <v/>
      </c>
      <c r="K494" s="48" t="str">
        <f t="shared" si="122"/>
        <v/>
      </c>
      <c r="L494" s="69" t="str">
        <f t="shared" si="123"/>
        <v/>
      </c>
      <c r="M494" s="67" t="str">
        <f t="shared" si="124"/>
        <v/>
      </c>
      <c r="N494" s="49">
        <v>66</v>
      </c>
      <c r="O494" s="28"/>
      <c r="P494" s="47" t="str">
        <f t="shared" si="125"/>
        <v/>
      </c>
      <c r="Q494" s="24" t="str">
        <f t="shared" si="126"/>
        <v/>
      </c>
      <c r="R494" s="24" t="str">
        <f>IF($L494="","",VLOOKUP(Q494,LISTAS!$F$5:$G$1006,2,0))</f>
        <v/>
      </c>
      <c r="S494" s="36" t="str">
        <f t="shared" si="127"/>
        <v/>
      </c>
      <c r="T494" s="25" t="str">
        <f t="shared" si="128"/>
        <v/>
      </c>
      <c r="U494" s="25" t="str">
        <f t="shared" ref="U494:U528" si="130">IF(P494="","",IF($S$5="NÃO","",IF(S494=$U$5,"",IF(P494=1,400,IF(P494=2,340,IF(P494=3,300,IF(P494=4,280,IF(P494=5,270,IF(P494=6,260,IF(P494=7,250,IF(P494=8,240,IF(P494=9,200,IF(P494=10,200,IF(P494=11,200,IF(P494=12,200,IF(P494=13,200,IF(P494=14,200,IF(P494=15,200,IF(P494=16,200,IF(P494&gt;16,"",""))))))))))))))))))))</f>
        <v/>
      </c>
    </row>
    <row r="495" spans="2:21" ht="16.5" x14ac:dyDescent="0.3">
      <c r="B495" s="26"/>
      <c r="C495" s="22" t="str">
        <f>IF(B495="","",VLOOKUP(B495,LISTAS!$F$5:$G$1006,2,0))</f>
        <v/>
      </c>
      <c r="D495" s="35"/>
      <c r="E495" s="35"/>
      <c r="F495" s="35" t="str">
        <f t="shared" si="119"/>
        <v/>
      </c>
      <c r="G495" s="5"/>
      <c r="H495" s="48" t="str">
        <f t="shared" si="129"/>
        <v/>
      </c>
      <c r="I495" s="63" t="str">
        <f t="shared" si="120"/>
        <v/>
      </c>
      <c r="J495" s="63" t="str">
        <f t="shared" si="121"/>
        <v/>
      </c>
      <c r="K495" s="48" t="str">
        <f t="shared" si="122"/>
        <v/>
      </c>
      <c r="L495" s="69" t="str">
        <f t="shared" si="123"/>
        <v/>
      </c>
      <c r="M495" s="67" t="str">
        <f t="shared" si="124"/>
        <v/>
      </c>
      <c r="N495" s="49">
        <v>67</v>
      </c>
      <c r="O495" s="28"/>
      <c r="P495" s="47" t="str">
        <f t="shared" si="125"/>
        <v/>
      </c>
      <c r="Q495" s="24" t="str">
        <f t="shared" si="126"/>
        <v/>
      </c>
      <c r="R495" s="24" t="str">
        <f>IF($L495="","",VLOOKUP(Q495,LISTAS!$F$5:$G$1006,2,0))</f>
        <v/>
      </c>
      <c r="S495" s="36" t="str">
        <f t="shared" si="127"/>
        <v/>
      </c>
      <c r="T495" s="25" t="str">
        <f t="shared" si="128"/>
        <v/>
      </c>
      <c r="U495" s="25" t="str">
        <f t="shared" si="130"/>
        <v/>
      </c>
    </row>
    <row r="496" spans="2:21" ht="16.5" x14ac:dyDescent="0.3">
      <c r="B496" s="26"/>
      <c r="C496" s="22" t="str">
        <f>IF(B496="","",VLOOKUP(B496,LISTAS!$F$5:$G$1006,2,0))</f>
        <v/>
      </c>
      <c r="D496" s="35"/>
      <c r="E496" s="35"/>
      <c r="F496" s="35" t="str">
        <f t="shared" si="119"/>
        <v/>
      </c>
      <c r="G496" s="5"/>
      <c r="H496" s="48" t="str">
        <f t="shared" si="129"/>
        <v/>
      </c>
      <c r="I496" s="63" t="str">
        <f t="shared" si="120"/>
        <v/>
      </c>
      <c r="J496" s="63" t="str">
        <f t="shared" si="121"/>
        <v/>
      </c>
      <c r="K496" s="48" t="str">
        <f t="shared" si="122"/>
        <v/>
      </c>
      <c r="L496" s="69" t="str">
        <f t="shared" si="123"/>
        <v/>
      </c>
      <c r="M496" s="67" t="str">
        <f t="shared" si="124"/>
        <v/>
      </c>
      <c r="N496" s="49">
        <v>68</v>
      </c>
      <c r="O496" s="28"/>
      <c r="P496" s="47" t="str">
        <f t="shared" si="125"/>
        <v/>
      </c>
      <c r="Q496" s="24" t="str">
        <f t="shared" si="126"/>
        <v/>
      </c>
      <c r="R496" s="24" t="str">
        <f>IF($L496="","",VLOOKUP(Q496,LISTAS!$F$5:$G$1006,2,0))</f>
        <v/>
      </c>
      <c r="S496" s="36" t="str">
        <f t="shared" si="127"/>
        <v/>
      </c>
      <c r="T496" s="25" t="str">
        <f t="shared" si="128"/>
        <v/>
      </c>
      <c r="U496" s="25" t="str">
        <f t="shared" si="130"/>
        <v/>
      </c>
    </row>
    <row r="497" spans="2:21" ht="16.5" x14ac:dyDescent="0.3">
      <c r="B497" s="26"/>
      <c r="C497" s="22" t="str">
        <f>IF(B497="","",VLOOKUP(B497,LISTAS!$F$5:$G$1006,2,0))</f>
        <v/>
      </c>
      <c r="D497" s="35"/>
      <c r="E497" s="35"/>
      <c r="F497" s="35" t="str">
        <f t="shared" si="119"/>
        <v/>
      </c>
      <c r="G497" s="5"/>
      <c r="H497" s="48" t="str">
        <f t="shared" si="129"/>
        <v/>
      </c>
      <c r="I497" s="63" t="str">
        <f t="shared" si="120"/>
        <v/>
      </c>
      <c r="J497" s="63" t="str">
        <f t="shared" si="121"/>
        <v/>
      </c>
      <c r="K497" s="48" t="str">
        <f t="shared" si="122"/>
        <v/>
      </c>
      <c r="L497" s="69" t="str">
        <f t="shared" si="123"/>
        <v/>
      </c>
      <c r="M497" s="67" t="str">
        <f t="shared" si="124"/>
        <v/>
      </c>
      <c r="N497" s="49">
        <v>69</v>
      </c>
      <c r="O497" s="28"/>
      <c r="P497" s="47" t="str">
        <f t="shared" si="125"/>
        <v/>
      </c>
      <c r="Q497" s="24" t="str">
        <f t="shared" si="126"/>
        <v/>
      </c>
      <c r="R497" s="24" t="str">
        <f>IF($L497="","",VLOOKUP(Q497,LISTAS!$F$5:$G$1006,2,0))</f>
        <v/>
      </c>
      <c r="S497" s="36" t="str">
        <f t="shared" si="127"/>
        <v/>
      </c>
      <c r="T497" s="25" t="str">
        <f t="shared" si="128"/>
        <v/>
      </c>
      <c r="U497" s="25" t="str">
        <f t="shared" si="130"/>
        <v/>
      </c>
    </row>
    <row r="498" spans="2:21" ht="16.5" x14ac:dyDescent="0.3">
      <c r="B498" s="26"/>
      <c r="C498" s="22" t="str">
        <f>IF(B498="","",VLOOKUP(B498,LISTAS!$F$5:$G$1006,2,0))</f>
        <v/>
      </c>
      <c r="D498" s="35"/>
      <c r="E498" s="35"/>
      <c r="F498" s="35" t="str">
        <f t="shared" si="119"/>
        <v/>
      </c>
      <c r="G498" s="5"/>
      <c r="H498" s="48" t="str">
        <f t="shared" si="129"/>
        <v/>
      </c>
      <c r="I498" s="63" t="str">
        <f t="shared" si="120"/>
        <v/>
      </c>
      <c r="J498" s="63" t="str">
        <f t="shared" si="121"/>
        <v/>
      </c>
      <c r="K498" s="48" t="str">
        <f t="shared" si="122"/>
        <v/>
      </c>
      <c r="L498" s="69" t="str">
        <f t="shared" si="123"/>
        <v/>
      </c>
      <c r="M498" s="67" t="str">
        <f t="shared" si="124"/>
        <v/>
      </c>
      <c r="N498" s="49">
        <v>70</v>
      </c>
      <c r="O498" s="28"/>
      <c r="P498" s="47" t="str">
        <f t="shared" si="125"/>
        <v/>
      </c>
      <c r="Q498" s="24" t="str">
        <f t="shared" si="126"/>
        <v/>
      </c>
      <c r="R498" s="24" t="str">
        <f>IF($L498="","",VLOOKUP(Q498,LISTAS!$F$5:$G$1006,2,0))</f>
        <v/>
      </c>
      <c r="S498" s="36" t="str">
        <f t="shared" si="127"/>
        <v/>
      </c>
      <c r="T498" s="25" t="str">
        <f t="shared" si="128"/>
        <v/>
      </c>
      <c r="U498" s="25" t="str">
        <f t="shared" si="130"/>
        <v/>
      </c>
    </row>
    <row r="499" spans="2:21" ht="16.5" x14ac:dyDescent="0.3">
      <c r="B499" s="26"/>
      <c r="C499" s="22" t="str">
        <f>IF(B499="","",VLOOKUP(B499,LISTAS!$F$5:$G$1006,2,0))</f>
        <v/>
      </c>
      <c r="D499" s="35"/>
      <c r="E499" s="35"/>
      <c r="F499" s="35" t="str">
        <f t="shared" si="119"/>
        <v/>
      </c>
      <c r="G499" s="5"/>
      <c r="H499" s="48" t="str">
        <f t="shared" si="129"/>
        <v/>
      </c>
      <c r="I499" s="63" t="str">
        <f t="shared" si="120"/>
        <v/>
      </c>
      <c r="J499" s="63" t="str">
        <f t="shared" si="121"/>
        <v/>
      </c>
      <c r="K499" s="48" t="str">
        <f t="shared" si="122"/>
        <v/>
      </c>
      <c r="L499" s="69" t="str">
        <f t="shared" si="123"/>
        <v/>
      </c>
      <c r="M499" s="67" t="str">
        <f t="shared" si="124"/>
        <v/>
      </c>
      <c r="N499" s="49">
        <v>71</v>
      </c>
      <c r="O499" s="28"/>
      <c r="P499" s="47" t="str">
        <f t="shared" si="125"/>
        <v/>
      </c>
      <c r="Q499" s="24" t="str">
        <f t="shared" si="126"/>
        <v/>
      </c>
      <c r="R499" s="24" t="str">
        <f>IF($L499="","",VLOOKUP(Q499,LISTAS!$F$5:$G$1006,2,0))</f>
        <v/>
      </c>
      <c r="S499" s="36" t="str">
        <f t="shared" si="127"/>
        <v/>
      </c>
      <c r="T499" s="25" t="str">
        <f t="shared" si="128"/>
        <v/>
      </c>
      <c r="U499" s="25" t="str">
        <f t="shared" si="130"/>
        <v/>
      </c>
    </row>
    <row r="500" spans="2:21" ht="16.5" x14ac:dyDescent="0.3">
      <c r="B500" s="26"/>
      <c r="C500" s="22" t="str">
        <f>IF(B500="","",VLOOKUP(B500,LISTAS!$F$5:$G$1006,2,0))</f>
        <v/>
      </c>
      <c r="D500" s="35"/>
      <c r="E500" s="35"/>
      <c r="F500" s="35" t="str">
        <f t="shared" si="119"/>
        <v/>
      </c>
      <c r="G500" s="5"/>
      <c r="H500" s="48" t="str">
        <f t="shared" si="129"/>
        <v/>
      </c>
      <c r="I500" s="63" t="str">
        <f t="shared" si="120"/>
        <v/>
      </c>
      <c r="J500" s="63" t="str">
        <f t="shared" si="121"/>
        <v/>
      </c>
      <c r="K500" s="48" t="str">
        <f t="shared" si="122"/>
        <v/>
      </c>
      <c r="L500" s="69" t="str">
        <f t="shared" si="123"/>
        <v/>
      </c>
      <c r="M500" s="67" t="str">
        <f t="shared" si="124"/>
        <v/>
      </c>
      <c r="N500" s="49">
        <v>72</v>
      </c>
      <c r="O500" s="28"/>
      <c r="P500" s="47" t="str">
        <f t="shared" si="125"/>
        <v/>
      </c>
      <c r="Q500" s="24" t="str">
        <f t="shared" si="126"/>
        <v/>
      </c>
      <c r="R500" s="24" t="str">
        <f>IF($L500="","",VLOOKUP(Q500,LISTAS!$F$5:$G$1006,2,0))</f>
        <v/>
      </c>
      <c r="S500" s="36" t="str">
        <f t="shared" si="127"/>
        <v/>
      </c>
      <c r="T500" s="25" t="str">
        <f t="shared" si="128"/>
        <v/>
      </c>
      <c r="U500" s="25" t="str">
        <f t="shared" si="130"/>
        <v/>
      </c>
    </row>
    <row r="501" spans="2:21" ht="16.5" x14ac:dyDescent="0.3">
      <c r="B501" s="26"/>
      <c r="C501" s="22" t="str">
        <f>IF(B501="","",VLOOKUP(B501,LISTAS!$F$5:$G$1006,2,0))</f>
        <v/>
      </c>
      <c r="D501" s="35"/>
      <c r="E501" s="35"/>
      <c r="F501" s="35" t="str">
        <f t="shared" si="119"/>
        <v/>
      </c>
      <c r="G501" s="5"/>
      <c r="H501" s="48" t="str">
        <f t="shared" si="129"/>
        <v/>
      </c>
      <c r="I501" s="63" t="str">
        <f t="shared" si="120"/>
        <v/>
      </c>
      <c r="J501" s="63" t="str">
        <f t="shared" si="121"/>
        <v/>
      </c>
      <c r="K501" s="48" t="str">
        <f t="shared" si="122"/>
        <v/>
      </c>
      <c r="L501" s="69" t="str">
        <f t="shared" si="123"/>
        <v/>
      </c>
      <c r="M501" s="67" t="str">
        <f t="shared" si="124"/>
        <v/>
      </c>
      <c r="N501" s="49">
        <v>73</v>
      </c>
      <c r="O501" s="28"/>
      <c r="P501" s="47" t="str">
        <f t="shared" si="125"/>
        <v/>
      </c>
      <c r="Q501" s="24" t="str">
        <f t="shared" si="126"/>
        <v/>
      </c>
      <c r="R501" s="24" t="str">
        <f>IF($L501="","",VLOOKUP(Q501,LISTAS!$F$5:$G$1006,2,0))</f>
        <v/>
      </c>
      <c r="S501" s="36" t="str">
        <f t="shared" si="127"/>
        <v/>
      </c>
      <c r="T501" s="25" t="str">
        <f t="shared" si="128"/>
        <v/>
      </c>
      <c r="U501" s="25" t="str">
        <f t="shared" si="130"/>
        <v/>
      </c>
    </row>
    <row r="502" spans="2:21" ht="16.5" x14ac:dyDescent="0.3">
      <c r="B502" s="26"/>
      <c r="C502" s="22" t="str">
        <f>IF(B502="","",VLOOKUP(B502,LISTAS!$F$5:$G$1006,2,0))</f>
        <v/>
      </c>
      <c r="D502" s="35"/>
      <c r="E502" s="35"/>
      <c r="F502" s="35" t="str">
        <f t="shared" si="119"/>
        <v/>
      </c>
      <c r="G502" s="5"/>
      <c r="H502" s="48" t="str">
        <f t="shared" si="129"/>
        <v/>
      </c>
      <c r="I502" s="63" t="str">
        <f t="shared" si="120"/>
        <v/>
      </c>
      <c r="J502" s="63" t="str">
        <f t="shared" si="121"/>
        <v/>
      </c>
      <c r="K502" s="48" t="str">
        <f t="shared" si="122"/>
        <v/>
      </c>
      <c r="L502" s="69" t="str">
        <f t="shared" si="123"/>
        <v/>
      </c>
      <c r="M502" s="67" t="str">
        <f t="shared" si="124"/>
        <v/>
      </c>
      <c r="N502" s="49">
        <v>74</v>
      </c>
      <c r="O502" s="28"/>
      <c r="P502" s="47" t="str">
        <f t="shared" si="125"/>
        <v/>
      </c>
      <c r="Q502" s="24" t="str">
        <f t="shared" si="126"/>
        <v/>
      </c>
      <c r="R502" s="24" t="str">
        <f>IF($L502="","",VLOOKUP(Q502,LISTAS!$F$5:$G$1006,2,0))</f>
        <v/>
      </c>
      <c r="S502" s="36" t="str">
        <f t="shared" si="127"/>
        <v/>
      </c>
      <c r="T502" s="25" t="str">
        <f t="shared" si="128"/>
        <v/>
      </c>
      <c r="U502" s="25" t="str">
        <f t="shared" si="130"/>
        <v/>
      </c>
    </row>
    <row r="503" spans="2:21" ht="16.5" x14ac:dyDescent="0.3">
      <c r="B503" s="26"/>
      <c r="C503" s="22" t="str">
        <f>IF(B503="","",VLOOKUP(B503,LISTAS!$F$5:$G$1006,2,0))</f>
        <v/>
      </c>
      <c r="D503" s="35"/>
      <c r="E503" s="35"/>
      <c r="F503" s="35" t="str">
        <f t="shared" si="119"/>
        <v/>
      </c>
      <c r="G503" s="5"/>
      <c r="H503" s="48" t="str">
        <f t="shared" si="129"/>
        <v/>
      </c>
      <c r="I503" s="63" t="str">
        <f t="shared" si="120"/>
        <v/>
      </c>
      <c r="J503" s="63" t="str">
        <f t="shared" si="121"/>
        <v/>
      </c>
      <c r="K503" s="48" t="str">
        <f t="shared" si="122"/>
        <v/>
      </c>
      <c r="L503" s="69" t="str">
        <f t="shared" si="123"/>
        <v/>
      </c>
      <c r="M503" s="67" t="str">
        <f t="shared" si="124"/>
        <v/>
      </c>
      <c r="N503" s="49">
        <v>75</v>
      </c>
      <c r="O503" s="28"/>
      <c r="P503" s="47" t="str">
        <f t="shared" si="125"/>
        <v/>
      </c>
      <c r="Q503" s="24" t="str">
        <f t="shared" si="126"/>
        <v/>
      </c>
      <c r="R503" s="24" t="str">
        <f>IF($L503="","",VLOOKUP(Q503,LISTAS!$F$5:$G$1006,2,0))</f>
        <v/>
      </c>
      <c r="S503" s="36" t="str">
        <f t="shared" si="127"/>
        <v/>
      </c>
      <c r="T503" s="25" t="str">
        <f t="shared" si="128"/>
        <v/>
      </c>
      <c r="U503" s="25" t="str">
        <f t="shared" si="130"/>
        <v/>
      </c>
    </row>
    <row r="504" spans="2:21" ht="16.5" x14ac:dyDescent="0.3">
      <c r="B504" s="26"/>
      <c r="C504" s="22" t="str">
        <f>IF(B504="","",VLOOKUP(B504,LISTAS!$F$5:$G$1006,2,0))</f>
        <v/>
      </c>
      <c r="D504" s="35"/>
      <c r="E504" s="35"/>
      <c r="F504" s="35" t="str">
        <f t="shared" si="119"/>
        <v/>
      </c>
      <c r="G504" s="5"/>
      <c r="H504" s="48" t="str">
        <f t="shared" si="129"/>
        <v/>
      </c>
      <c r="I504" s="63" t="str">
        <f t="shared" si="120"/>
        <v/>
      </c>
      <c r="J504" s="63" t="str">
        <f t="shared" si="121"/>
        <v/>
      </c>
      <c r="K504" s="48" t="str">
        <f t="shared" si="122"/>
        <v/>
      </c>
      <c r="L504" s="69" t="str">
        <f t="shared" si="123"/>
        <v/>
      </c>
      <c r="M504" s="67" t="str">
        <f t="shared" si="124"/>
        <v/>
      </c>
      <c r="N504" s="49">
        <v>76</v>
      </c>
      <c r="O504" s="28"/>
      <c r="P504" s="47" t="str">
        <f t="shared" si="125"/>
        <v/>
      </c>
      <c r="Q504" s="24" t="str">
        <f t="shared" si="126"/>
        <v/>
      </c>
      <c r="R504" s="24" t="str">
        <f>IF($L504="","",VLOOKUP(Q504,LISTAS!$F$5:$G$1006,2,0))</f>
        <v/>
      </c>
      <c r="S504" s="36" t="str">
        <f t="shared" si="127"/>
        <v/>
      </c>
      <c r="T504" s="25" t="str">
        <f t="shared" si="128"/>
        <v/>
      </c>
      <c r="U504" s="25" t="str">
        <f t="shared" si="130"/>
        <v/>
      </c>
    </row>
    <row r="505" spans="2:21" ht="16.5" x14ac:dyDescent="0.3">
      <c r="B505" s="26"/>
      <c r="C505" s="22" t="str">
        <f>IF(B505="","",VLOOKUP(B505,LISTAS!$F$5:$G$1006,2,0))</f>
        <v/>
      </c>
      <c r="D505" s="35"/>
      <c r="E505" s="35"/>
      <c r="F505" s="35" t="str">
        <f t="shared" si="119"/>
        <v/>
      </c>
      <c r="G505" s="5"/>
      <c r="H505" s="48" t="str">
        <f t="shared" si="129"/>
        <v/>
      </c>
      <c r="I505" s="63" t="str">
        <f t="shared" si="120"/>
        <v/>
      </c>
      <c r="J505" s="63" t="str">
        <f t="shared" si="121"/>
        <v/>
      </c>
      <c r="K505" s="48" t="str">
        <f t="shared" si="122"/>
        <v/>
      </c>
      <c r="L505" s="69" t="str">
        <f t="shared" si="123"/>
        <v/>
      </c>
      <c r="M505" s="67" t="str">
        <f t="shared" si="124"/>
        <v/>
      </c>
      <c r="N505" s="49">
        <v>77</v>
      </c>
      <c r="O505" s="28"/>
      <c r="P505" s="47" t="str">
        <f t="shared" si="125"/>
        <v/>
      </c>
      <c r="Q505" s="24" t="str">
        <f t="shared" si="126"/>
        <v/>
      </c>
      <c r="R505" s="24" t="str">
        <f>IF($L505="","",VLOOKUP(Q505,LISTAS!$F$5:$G$1006,2,0))</f>
        <v/>
      </c>
      <c r="S505" s="36" t="str">
        <f t="shared" si="127"/>
        <v/>
      </c>
      <c r="T505" s="25" t="str">
        <f t="shared" si="128"/>
        <v/>
      </c>
      <c r="U505" s="25" t="str">
        <f t="shared" si="130"/>
        <v/>
      </c>
    </row>
    <row r="506" spans="2:21" ht="16.5" x14ac:dyDescent="0.3">
      <c r="B506" s="26"/>
      <c r="C506" s="22" t="str">
        <f>IF(B506="","",VLOOKUP(B506,LISTAS!$F$5:$G$1006,2,0))</f>
        <v/>
      </c>
      <c r="D506" s="35"/>
      <c r="E506" s="35"/>
      <c r="F506" s="35" t="str">
        <f t="shared" si="119"/>
        <v/>
      </c>
      <c r="G506" s="5"/>
      <c r="H506" s="48" t="str">
        <f t="shared" si="129"/>
        <v/>
      </c>
      <c r="I506" s="63" t="str">
        <f t="shared" si="120"/>
        <v/>
      </c>
      <c r="J506" s="63" t="str">
        <f t="shared" si="121"/>
        <v/>
      </c>
      <c r="K506" s="48" t="str">
        <f t="shared" si="122"/>
        <v/>
      </c>
      <c r="L506" s="69" t="str">
        <f t="shared" si="123"/>
        <v/>
      </c>
      <c r="M506" s="67" t="str">
        <f t="shared" si="124"/>
        <v/>
      </c>
      <c r="N506" s="49">
        <v>78</v>
      </c>
      <c r="O506" s="28"/>
      <c r="P506" s="47" t="str">
        <f t="shared" si="125"/>
        <v/>
      </c>
      <c r="Q506" s="24" t="str">
        <f t="shared" si="126"/>
        <v/>
      </c>
      <c r="R506" s="24" t="str">
        <f>IF($L506="","",VLOOKUP(Q506,LISTAS!$F$5:$G$1006,2,0))</f>
        <v/>
      </c>
      <c r="S506" s="36" t="str">
        <f t="shared" si="127"/>
        <v/>
      </c>
      <c r="T506" s="25" t="str">
        <f t="shared" si="128"/>
        <v/>
      </c>
      <c r="U506" s="25" t="str">
        <f t="shared" si="130"/>
        <v/>
      </c>
    </row>
    <row r="507" spans="2:21" ht="16.5" x14ac:dyDescent="0.3">
      <c r="B507" s="26"/>
      <c r="C507" s="22" t="str">
        <f>IF(B507="","",VLOOKUP(B507,LISTAS!$F$5:$G$1006,2,0))</f>
        <v/>
      </c>
      <c r="D507" s="35"/>
      <c r="E507" s="35"/>
      <c r="F507" s="35" t="str">
        <f t="shared" si="119"/>
        <v/>
      </c>
      <c r="G507" s="5"/>
      <c r="H507" s="48" t="str">
        <f t="shared" si="129"/>
        <v/>
      </c>
      <c r="I507" s="63" t="str">
        <f t="shared" si="120"/>
        <v/>
      </c>
      <c r="J507" s="63" t="str">
        <f t="shared" si="121"/>
        <v/>
      </c>
      <c r="K507" s="48" t="str">
        <f t="shared" si="122"/>
        <v/>
      </c>
      <c r="L507" s="69" t="str">
        <f t="shared" si="123"/>
        <v/>
      </c>
      <c r="M507" s="67" t="str">
        <f t="shared" si="124"/>
        <v/>
      </c>
      <c r="N507" s="49">
        <v>79</v>
      </c>
      <c r="O507" s="28"/>
      <c r="P507" s="47" t="str">
        <f t="shared" si="125"/>
        <v/>
      </c>
      <c r="Q507" s="24" t="str">
        <f t="shared" si="126"/>
        <v/>
      </c>
      <c r="R507" s="24" t="str">
        <f>IF($L507="","",VLOOKUP(Q507,LISTAS!$F$5:$G$1006,2,0))</f>
        <v/>
      </c>
      <c r="S507" s="36" t="str">
        <f t="shared" si="127"/>
        <v/>
      </c>
      <c r="T507" s="25" t="str">
        <f t="shared" si="128"/>
        <v/>
      </c>
      <c r="U507" s="25" t="str">
        <f t="shared" si="130"/>
        <v/>
      </c>
    </row>
    <row r="508" spans="2:21" ht="16.5" x14ac:dyDescent="0.3">
      <c r="B508" s="26"/>
      <c r="C508" s="22" t="str">
        <f>IF(B508="","",VLOOKUP(B508,LISTAS!$F$5:$G$1006,2,0))</f>
        <v/>
      </c>
      <c r="D508" s="35"/>
      <c r="E508" s="35"/>
      <c r="F508" s="35" t="str">
        <f t="shared" si="119"/>
        <v/>
      </c>
      <c r="G508" s="5"/>
      <c r="H508" s="48" t="str">
        <f t="shared" si="129"/>
        <v/>
      </c>
      <c r="I508" s="63" t="str">
        <f t="shared" si="120"/>
        <v/>
      </c>
      <c r="J508" s="63" t="str">
        <f t="shared" si="121"/>
        <v/>
      </c>
      <c r="K508" s="48" t="str">
        <f t="shared" si="122"/>
        <v/>
      </c>
      <c r="L508" s="69" t="str">
        <f t="shared" si="123"/>
        <v/>
      </c>
      <c r="M508" s="67" t="str">
        <f t="shared" si="124"/>
        <v/>
      </c>
      <c r="N508" s="49">
        <v>80</v>
      </c>
      <c r="O508" s="28"/>
      <c r="P508" s="47" t="str">
        <f t="shared" si="125"/>
        <v/>
      </c>
      <c r="Q508" s="24" t="str">
        <f t="shared" si="126"/>
        <v/>
      </c>
      <c r="R508" s="24" t="str">
        <f>IF($L508="","",VLOOKUP(Q508,LISTAS!$F$5:$G$1006,2,0))</f>
        <v/>
      </c>
      <c r="S508" s="36" t="str">
        <f t="shared" si="127"/>
        <v/>
      </c>
      <c r="T508" s="25" t="str">
        <f t="shared" si="128"/>
        <v/>
      </c>
      <c r="U508" s="25" t="str">
        <f t="shared" si="130"/>
        <v/>
      </c>
    </row>
    <row r="509" spans="2:21" ht="16.5" x14ac:dyDescent="0.3">
      <c r="B509" s="26"/>
      <c r="C509" s="22" t="str">
        <f>IF(B509="","",VLOOKUP(B509,LISTAS!$F$5:$G$1006,2,0))</f>
        <v/>
      </c>
      <c r="D509" s="35"/>
      <c r="E509" s="35"/>
      <c r="F509" s="35" t="str">
        <f t="shared" si="119"/>
        <v/>
      </c>
      <c r="G509" s="5"/>
      <c r="H509" s="48" t="str">
        <f t="shared" si="129"/>
        <v/>
      </c>
      <c r="I509" s="63" t="str">
        <f t="shared" si="120"/>
        <v/>
      </c>
      <c r="J509" s="63" t="str">
        <f t="shared" si="121"/>
        <v/>
      </c>
      <c r="K509" s="48" t="str">
        <f t="shared" si="122"/>
        <v/>
      </c>
      <c r="L509" s="69" t="str">
        <f t="shared" si="123"/>
        <v/>
      </c>
      <c r="M509" s="67" t="str">
        <f t="shared" si="124"/>
        <v/>
      </c>
      <c r="N509" s="49">
        <v>81</v>
      </c>
      <c r="O509" s="28"/>
      <c r="P509" s="47" t="str">
        <f t="shared" si="125"/>
        <v/>
      </c>
      <c r="Q509" s="24" t="str">
        <f t="shared" si="126"/>
        <v/>
      </c>
      <c r="R509" s="24" t="str">
        <f>IF($L509="","",VLOOKUP(Q509,LISTAS!$F$5:$G$1006,2,0))</f>
        <v/>
      </c>
      <c r="S509" s="36" t="str">
        <f t="shared" si="127"/>
        <v/>
      </c>
      <c r="T509" s="25" t="str">
        <f t="shared" si="128"/>
        <v/>
      </c>
      <c r="U509" s="25" t="str">
        <f t="shared" si="130"/>
        <v/>
      </c>
    </row>
    <row r="510" spans="2:21" ht="16.5" x14ac:dyDescent="0.3">
      <c r="B510" s="26"/>
      <c r="C510" s="22" t="str">
        <f>IF(B510="","",VLOOKUP(B510,LISTAS!$F$5:$G$1006,2,0))</f>
        <v/>
      </c>
      <c r="D510" s="35"/>
      <c r="E510" s="35"/>
      <c r="F510" s="35" t="str">
        <f t="shared" si="119"/>
        <v/>
      </c>
      <c r="G510" s="5"/>
      <c r="H510" s="48" t="str">
        <f t="shared" si="129"/>
        <v/>
      </c>
      <c r="I510" s="63" t="str">
        <f t="shared" si="120"/>
        <v/>
      </c>
      <c r="J510" s="63" t="str">
        <f t="shared" si="121"/>
        <v/>
      </c>
      <c r="K510" s="48" t="str">
        <f t="shared" si="122"/>
        <v/>
      </c>
      <c r="L510" s="69" t="str">
        <f t="shared" si="123"/>
        <v/>
      </c>
      <c r="M510" s="67" t="str">
        <f t="shared" si="124"/>
        <v/>
      </c>
      <c r="N510" s="49">
        <v>82</v>
      </c>
      <c r="O510" s="28"/>
      <c r="P510" s="47" t="str">
        <f t="shared" si="125"/>
        <v/>
      </c>
      <c r="Q510" s="24" t="str">
        <f t="shared" si="126"/>
        <v/>
      </c>
      <c r="R510" s="24" t="str">
        <f>IF($L510="","",VLOOKUP(Q510,LISTAS!$F$5:$G$1006,2,0))</f>
        <v/>
      </c>
      <c r="S510" s="36" t="str">
        <f t="shared" si="127"/>
        <v/>
      </c>
      <c r="T510" s="25" t="str">
        <f t="shared" si="128"/>
        <v/>
      </c>
      <c r="U510" s="25" t="str">
        <f t="shared" si="130"/>
        <v/>
      </c>
    </row>
    <row r="511" spans="2:21" ht="16.5" x14ac:dyDescent="0.3">
      <c r="B511" s="26"/>
      <c r="C511" s="22" t="str">
        <f>IF(B511="","",VLOOKUP(B511,LISTAS!$F$5:$G$1006,2,0))</f>
        <v/>
      </c>
      <c r="D511" s="35"/>
      <c r="E511" s="35"/>
      <c r="F511" s="35" t="str">
        <f t="shared" si="119"/>
        <v/>
      </c>
      <c r="G511" s="5"/>
      <c r="H511" s="48" t="str">
        <f t="shared" si="129"/>
        <v/>
      </c>
      <c r="I511" s="63" t="str">
        <f t="shared" si="120"/>
        <v/>
      </c>
      <c r="J511" s="63" t="str">
        <f t="shared" si="121"/>
        <v/>
      </c>
      <c r="K511" s="48" t="str">
        <f t="shared" si="122"/>
        <v/>
      </c>
      <c r="L511" s="69" t="str">
        <f t="shared" si="123"/>
        <v/>
      </c>
      <c r="M511" s="67" t="str">
        <f t="shared" si="124"/>
        <v/>
      </c>
      <c r="N511" s="49">
        <v>83</v>
      </c>
      <c r="O511" s="28"/>
      <c r="P511" s="47" t="str">
        <f t="shared" si="125"/>
        <v/>
      </c>
      <c r="Q511" s="24" t="str">
        <f t="shared" si="126"/>
        <v/>
      </c>
      <c r="R511" s="24" t="str">
        <f>IF($L511="","",VLOOKUP(Q511,LISTAS!$F$5:$G$1006,2,0))</f>
        <v/>
      </c>
      <c r="S511" s="36" t="str">
        <f t="shared" si="127"/>
        <v/>
      </c>
      <c r="T511" s="25" t="str">
        <f t="shared" si="128"/>
        <v/>
      </c>
      <c r="U511" s="25" t="str">
        <f t="shared" si="130"/>
        <v/>
      </c>
    </row>
    <row r="512" spans="2:21" ht="16.5" x14ac:dyDescent="0.3">
      <c r="B512" s="26"/>
      <c r="C512" s="22" t="str">
        <f>IF(B512="","",VLOOKUP(B512,LISTAS!$F$5:$G$1006,2,0))</f>
        <v/>
      </c>
      <c r="D512" s="35"/>
      <c r="E512" s="35"/>
      <c r="F512" s="35" t="str">
        <f t="shared" si="119"/>
        <v/>
      </c>
      <c r="G512" s="5"/>
      <c r="H512" s="48" t="str">
        <f t="shared" si="129"/>
        <v/>
      </c>
      <c r="I512" s="63" t="str">
        <f t="shared" si="120"/>
        <v/>
      </c>
      <c r="J512" s="63" t="str">
        <f t="shared" si="121"/>
        <v/>
      </c>
      <c r="K512" s="48" t="str">
        <f t="shared" si="122"/>
        <v/>
      </c>
      <c r="L512" s="69" t="str">
        <f t="shared" si="123"/>
        <v/>
      </c>
      <c r="M512" s="67" t="str">
        <f t="shared" si="124"/>
        <v/>
      </c>
      <c r="N512" s="49">
        <v>84</v>
      </c>
      <c r="O512" s="28"/>
      <c r="P512" s="47" t="str">
        <f t="shared" si="125"/>
        <v/>
      </c>
      <c r="Q512" s="24" t="str">
        <f t="shared" si="126"/>
        <v/>
      </c>
      <c r="R512" s="24" t="str">
        <f>IF($L512="","",VLOOKUP(Q512,LISTAS!$F$5:$G$1006,2,0))</f>
        <v/>
      </c>
      <c r="S512" s="36" t="str">
        <f t="shared" si="127"/>
        <v/>
      </c>
      <c r="T512" s="25" t="str">
        <f t="shared" si="128"/>
        <v/>
      </c>
      <c r="U512" s="25" t="str">
        <f t="shared" si="130"/>
        <v/>
      </c>
    </row>
    <row r="513" spans="2:21" ht="16.5" x14ac:dyDescent="0.3">
      <c r="B513" s="26"/>
      <c r="C513" s="22" t="str">
        <f>IF(B513="","",VLOOKUP(B513,LISTAS!$F$5:$G$1006,2,0))</f>
        <v/>
      </c>
      <c r="D513" s="35"/>
      <c r="E513" s="35"/>
      <c r="F513" s="35" t="str">
        <f t="shared" si="119"/>
        <v/>
      </c>
      <c r="G513" s="5"/>
      <c r="H513" s="48" t="str">
        <f t="shared" si="129"/>
        <v/>
      </c>
      <c r="I513" s="63" t="str">
        <f t="shared" si="120"/>
        <v/>
      </c>
      <c r="J513" s="63" t="str">
        <f t="shared" si="121"/>
        <v/>
      </c>
      <c r="K513" s="48" t="str">
        <f t="shared" si="122"/>
        <v/>
      </c>
      <c r="L513" s="69" t="str">
        <f t="shared" si="123"/>
        <v/>
      </c>
      <c r="M513" s="67" t="str">
        <f t="shared" si="124"/>
        <v/>
      </c>
      <c r="N513" s="49">
        <v>85</v>
      </c>
      <c r="O513" s="28"/>
      <c r="P513" s="47" t="str">
        <f t="shared" si="125"/>
        <v/>
      </c>
      <c r="Q513" s="24" t="str">
        <f t="shared" si="126"/>
        <v/>
      </c>
      <c r="R513" s="24" t="str">
        <f>IF($L513="","",VLOOKUP(Q513,LISTAS!$F$5:$G$1006,2,0))</f>
        <v/>
      </c>
      <c r="S513" s="36" t="str">
        <f t="shared" si="127"/>
        <v/>
      </c>
      <c r="T513" s="25" t="str">
        <f t="shared" si="128"/>
        <v/>
      </c>
      <c r="U513" s="25" t="str">
        <f t="shared" si="130"/>
        <v/>
      </c>
    </row>
    <row r="514" spans="2:21" ht="16.5" x14ac:dyDescent="0.3">
      <c r="B514" s="26"/>
      <c r="C514" s="22" t="str">
        <f>IF(B514="","",VLOOKUP(B514,LISTAS!$F$5:$G$1006,2,0))</f>
        <v/>
      </c>
      <c r="D514" s="35"/>
      <c r="E514" s="35"/>
      <c r="F514" s="35" t="str">
        <f t="shared" si="119"/>
        <v/>
      </c>
      <c r="G514" s="5"/>
      <c r="H514" s="48" t="str">
        <f t="shared" si="129"/>
        <v/>
      </c>
      <c r="I514" s="63" t="str">
        <f t="shared" si="120"/>
        <v/>
      </c>
      <c r="J514" s="63" t="str">
        <f t="shared" si="121"/>
        <v/>
      </c>
      <c r="K514" s="48" t="str">
        <f t="shared" si="122"/>
        <v/>
      </c>
      <c r="L514" s="69" t="str">
        <f t="shared" si="123"/>
        <v/>
      </c>
      <c r="M514" s="67" t="str">
        <f t="shared" si="124"/>
        <v/>
      </c>
      <c r="N514" s="49">
        <v>86</v>
      </c>
      <c r="O514" s="28"/>
      <c r="P514" s="47" t="str">
        <f t="shared" si="125"/>
        <v/>
      </c>
      <c r="Q514" s="24" t="str">
        <f t="shared" si="126"/>
        <v/>
      </c>
      <c r="R514" s="24" t="str">
        <f>IF($L514="","",VLOOKUP(Q514,LISTAS!$F$5:$G$1006,2,0))</f>
        <v/>
      </c>
      <c r="S514" s="36" t="str">
        <f t="shared" si="127"/>
        <v/>
      </c>
      <c r="T514" s="25" t="str">
        <f t="shared" si="128"/>
        <v/>
      </c>
      <c r="U514" s="25" t="str">
        <f t="shared" si="130"/>
        <v/>
      </c>
    </row>
    <row r="515" spans="2:21" ht="16.5" x14ac:dyDescent="0.3">
      <c r="B515" s="26"/>
      <c r="C515" s="22" t="str">
        <f>IF(B515="","",VLOOKUP(B515,LISTAS!$F$5:$G$1006,2,0))</f>
        <v/>
      </c>
      <c r="D515" s="35"/>
      <c r="E515" s="35"/>
      <c r="F515" s="35" t="str">
        <f t="shared" si="119"/>
        <v/>
      </c>
      <c r="G515" s="5"/>
      <c r="H515" s="48" t="str">
        <f t="shared" si="129"/>
        <v/>
      </c>
      <c r="I515" s="63" t="str">
        <f t="shared" si="120"/>
        <v/>
      </c>
      <c r="J515" s="63" t="str">
        <f t="shared" si="121"/>
        <v/>
      </c>
      <c r="K515" s="48" t="str">
        <f t="shared" si="122"/>
        <v/>
      </c>
      <c r="L515" s="69" t="str">
        <f t="shared" si="123"/>
        <v/>
      </c>
      <c r="M515" s="67" t="str">
        <f t="shared" si="124"/>
        <v/>
      </c>
      <c r="N515" s="49">
        <v>87</v>
      </c>
      <c r="O515" s="28"/>
      <c r="P515" s="47" t="str">
        <f t="shared" si="125"/>
        <v/>
      </c>
      <c r="Q515" s="24" t="str">
        <f t="shared" si="126"/>
        <v/>
      </c>
      <c r="R515" s="24" t="str">
        <f>IF($L515="","",VLOOKUP(Q515,LISTAS!$F$5:$G$1006,2,0))</f>
        <v/>
      </c>
      <c r="S515" s="36" t="str">
        <f t="shared" si="127"/>
        <v/>
      </c>
      <c r="T515" s="25" t="str">
        <f t="shared" si="128"/>
        <v/>
      </c>
      <c r="U515" s="25" t="str">
        <f t="shared" si="130"/>
        <v/>
      </c>
    </row>
    <row r="516" spans="2:21" ht="16.5" x14ac:dyDescent="0.3">
      <c r="B516" s="26"/>
      <c r="C516" s="22" t="str">
        <f>IF(B516="","",VLOOKUP(B516,LISTAS!$F$5:$G$1006,2,0))</f>
        <v/>
      </c>
      <c r="D516" s="35"/>
      <c r="E516" s="35"/>
      <c r="F516" s="35" t="str">
        <f t="shared" si="119"/>
        <v/>
      </c>
      <c r="G516" s="5"/>
      <c r="H516" s="48" t="str">
        <f t="shared" si="129"/>
        <v/>
      </c>
      <c r="I516" s="63" t="str">
        <f t="shared" si="120"/>
        <v/>
      </c>
      <c r="J516" s="63" t="str">
        <f t="shared" si="121"/>
        <v/>
      </c>
      <c r="K516" s="48" t="str">
        <f t="shared" si="122"/>
        <v/>
      </c>
      <c r="L516" s="69" t="str">
        <f t="shared" si="123"/>
        <v/>
      </c>
      <c r="M516" s="67" t="str">
        <f t="shared" si="124"/>
        <v/>
      </c>
      <c r="N516" s="49">
        <v>88</v>
      </c>
      <c r="O516" s="28"/>
      <c r="P516" s="47" t="str">
        <f t="shared" si="125"/>
        <v/>
      </c>
      <c r="Q516" s="24" t="str">
        <f t="shared" si="126"/>
        <v/>
      </c>
      <c r="R516" s="24" t="str">
        <f>IF($L516="","",VLOOKUP(Q516,LISTAS!$F$5:$G$1006,2,0))</f>
        <v/>
      </c>
      <c r="S516" s="36" t="str">
        <f t="shared" si="127"/>
        <v/>
      </c>
      <c r="T516" s="25" t="str">
        <f t="shared" si="128"/>
        <v/>
      </c>
      <c r="U516" s="25" t="str">
        <f t="shared" si="130"/>
        <v/>
      </c>
    </row>
    <row r="517" spans="2:21" ht="16.5" x14ac:dyDescent="0.3">
      <c r="B517" s="26"/>
      <c r="C517" s="22" t="str">
        <f>IF(B517="","",VLOOKUP(B517,LISTAS!$F$5:$G$1006,2,0))</f>
        <v/>
      </c>
      <c r="D517" s="35"/>
      <c r="E517" s="35"/>
      <c r="F517" s="35" t="str">
        <f t="shared" si="119"/>
        <v/>
      </c>
      <c r="G517" s="5"/>
      <c r="H517" s="48" t="str">
        <f t="shared" si="129"/>
        <v/>
      </c>
      <c r="I517" s="63" t="str">
        <f t="shared" si="120"/>
        <v/>
      </c>
      <c r="J517" s="63" t="str">
        <f t="shared" si="121"/>
        <v/>
      </c>
      <c r="K517" s="48" t="str">
        <f t="shared" si="122"/>
        <v/>
      </c>
      <c r="L517" s="69" t="str">
        <f t="shared" si="123"/>
        <v/>
      </c>
      <c r="M517" s="67" t="str">
        <f t="shared" si="124"/>
        <v/>
      </c>
      <c r="N517" s="49">
        <v>89</v>
      </c>
      <c r="O517" s="28"/>
      <c r="P517" s="47" t="str">
        <f t="shared" si="125"/>
        <v/>
      </c>
      <c r="Q517" s="24" t="str">
        <f t="shared" si="126"/>
        <v/>
      </c>
      <c r="R517" s="24" t="str">
        <f>IF($L517="","",VLOOKUP(Q517,LISTAS!$F$5:$G$1006,2,0))</f>
        <v/>
      </c>
      <c r="S517" s="36" t="str">
        <f t="shared" si="127"/>
        <v/>
      </c>
      <c r="T517" s="25" t="str">
        <f t="shared" si="128"/>
        <v/>
      </c>
      <c r="U517" s="25" t="str">
        <f t="shared" si="130"/>
        <v/>
      </c>
    </row>
    <row r="518" spans="2:21" ht="16.5" x14ac:dyDescent="0.3">
      <c r="B518" s="26"/>
      <c r="C518" s="22" t="str">
        <f>IF(B518="","",VLOOKUP(B518,LISTAS!$F$5:$G$1006,2,0))</f>
        <v/>
      </c>
      <c r="D518" s="35"/>
      <c r="E518" s="35"/>
      <c r="F518" s="35" t="str">
        <f t="shared" si="119"/>
        <v/>
      </c>
      <c r="G518" s="5"/>
      <c r="H518" s="48" t="str">
        <f t="shared" si="129"/>
        <v/>
      </c>
      <c r="I518" s="63" t="str">
        <f t="shared" si="120"/>
        <v/>
      </c>
      <c r="J518" s="63" t="str">
        <f t="shared" si="121"/>
        <v/>
      </c>
      <c r="K518" s="48" t="str">
        <f t="shared" si="122"/>
        <v/>
      </c>
      <c r="L518" s="69" t="str">
        <f t="shared" si="123"/>
        <v/>
      </c>
      <c r="M518" s="67" t="str">
        <f t="shared" si="124"/>
        <v/>
      </c>
      <c r="N518" s="49">
        <v>90</v>
      </c>
      <c r="O518" s="28"/>
      <c r="P518" s="47" t="str">
        <f t="shared" si="125"/>
        <v/>
      </c>
      <c r="Q518" s="24" t="str">
        <f t="shared" si="126"/>
        <v/>
      </c>
      <c r="R518" s="24" t="str">
        <f>IF($L518="","",VLOOKUP(Q518,LISTAS!$F$5:$G$1006,2,0))</f>
        <v/>
      </c>
      <c r="S518" s="36" t="str">
        <f t="shared" si="127"/>
        <v/>
      </c>
      <c r="T518" s="25" t="str">
        <f t="shared" si="128"/>
        <v/>
      </c>
      <c r="U518" s="25" t="str">
        <f t="shared" si="130"/>
        <v/>
      </c>
    </row>
    <row r="519" spans="2:21" ht="16.5" x14ac:dyDescent="0.3">
      <c r="B519" s="26"/>
      <c r="C519" s="22" t="str">
        <f>IF(B519="","",VLOOKUP(B519,LISTAS!$F$5:$G$1006,2,0))</f>
        <v/>
      </c>
      <c r="D519" s="35"/>
      <c r="E519" s="35"/>
      <c r="F519" s="35" t="str">
        <f t="shared" si="119"/>
        <v/>
      </c>
      <c r="G519" s="5"/>
      <c r="H519" s="48" t="str">
        <f t="shared" si="129"/>
        <v/>
      </c>
      <c r="I519" s="63" t="str">
        <f t="shared" si="120"/>
        <v/>
      </c>
      <c r="J519" s="63" t="str">
        <f t="shared" si="121"/>
        <v/>
      </c>
      <c r="K519" s="48" t="str">
        <f t="shared" si="122"/>
        <v/>
      </c>
      <c r="L519" s="69" t="str">
        <f t="shared" si="123"/>
        <v/>
      </c>
      <c r="M519" s="67" t="str">
        <f t="shared" si="124"/>
        <v/>
      </c>
      <c r="N519" s="49">
        <v>91</v>
      </c>
      <c r="O519" s="28"/>
      <c r="P519" s="47" t="str">
        <f t="shared" si="125"/>
        <v/>
      </c>
      <c r="Q519" s="24" t="str">
        <f t="shared" si="126"/>
        <v/>
      </c>
      <c r="R519" s="24" t="str">
        <f>IF($L519="","",VLOOKUP(Q519,LISTAS!$F$5:$G$1006,2,0))</f>
        <v/>
      </c>
      <c r="S519" s="36" t="str">
        <f t="shared" si="127"/>
        <v/>
      </c>
      <c r="T519" s="25" t="str">
        <f t="shared" si="128"/>
        <v/>
      </c>
      <c r="U519" s="25" t="str">
        <f t="shared" si="130"/>
        <v/>
      </c>
    </row>
    <row r="520" spans="2:21" ht="16.5" x14ac:dyDescent="0.3">
      <c r="B520" s="26"/>
      <c r="C520" s="22" t="str">
        <f>IF(B520="","",VLOOKUP(B520,LISTAS!$F$5:$G$1006,2,0))</f>
        <v/>
      </c>
      <c r="D520" s="35"/>
      <c r="E520" s="35"/>
      <c r="F520" s="35" t="str">
        <f t="shared" si="119"/>
        <v/>
      </c>
      <c r="G520" s="5"/>
      <c r="H520" s="48" t="str">
        <f t="shared" si="129"/>
        <v/>
      </c>
      <c r="I520" s="63" t="str">
        <f t="shared" si="120"/>
        <v/>
      </c>
      <c r="J520" s="63" t="str">
        <f t="shared" si="121"/>
        <v/>
      </c>
      <c r="K520" s="48" t="str">
        <f t="shared" si="122"/>
        <v/>
      </c>
      <c r="L520" s="69" t="str">
        <f t="shared" si="123"/>
        <v/>
      </c>
      <c r="M520" s="67" t="str">
        <f t="shared" si="124"/>
        <v/>
      </c>
      <c r="N520" s="49">
        <v>92</v>
      </c>
      <c r="O520" s="28"/>
      <c r="P520" s="47" t="str">
        <f t="shared" si="125"/>
        <v/>
      </c>
      <c r="Q520" s="24" t="str">
        <f t="shared" si="126"/>
        <v/>
      </c>
      <c r="R520" s="24" t="str">
        <f>IF($L520="","",VLOOKUP(Q520,LISTAS!$F$5:$G$1006,2,0))</f>
        <v/>
      </c>
      <c r="S520" s="36" t="str">
        <f t="shared" si="127"/>
        <v/>
      </c>
      <c r="T520" s="25" t="str">
        <f t="shared" si="128"/>
        <v/>
      </c>
      <c r="U520" s="25" t="str">
        <f t="shared" si="130"/>
        <v/>
      </c>
    </row>
    <row r="521" spans="2:21" ht="16.5" x14ac:dyDescent="0.3">
      <c r="B521" s="26"/>
      <c r="C521" s="22" t="str">
        <f>IF(B521="","",VLOOKUP(B521,LISTAS!$F$5:$G$1006,2,0))</f>
        <v/>
      </c>
      <c r="D521" s="35"/>
      <c r="E521" s="35"/>
      <c r="F521" s="35" t="str">
        <f t="shared" si="119"/>
        <v/>
      </c>
      <c r="G521" s="5"/>
      <c r="H521" s="48" t="str">
        <f t="shared" si="129"/>
        <v/>
      </c>
      <c r="I521" s="63" t="str">
        <f t="shared" si="120"/>
        <v/>
      </c>
      <c r="J521" s="63" t="str">
        <f t="shared" si="121"/>
        <v/>
      </c>
      <c r="K521" s="48" t="str">
        <f t="shared" si="122"/>
        <v/>
      </c>
      <c r="L521" s="69" t="str">
        <f t="shared" si="123"/>
        <v/>
      </c>
      <c r="M521" s="67" t="str">
        <f t="shared" si="124"/>
        <v/>
      </c>
      <c r="N521" s="49">
        <v>93</v>
      </c>
      <c r="O521" s="28"/>
      <c r="P521" s="47" t="str">
        <f t="shared" si="125"/>
        <v/>
      </c>
      <c r="Q521" s="24" t="str">
        <f t="shared" si="126"/>
        <v/>
      </c>
      <c r="R521" s="24" t="str">
        <f>IF($L521="","",VLOOKUP(Q521,LISTAS!$F$5:$G$1006,2,0))</f>
        <v/>
      </c>
      <c r="S521" s="36" t="str">
        <f t="shared" si="127"/>
        <v/>
      </c>
      <c r="T521" s="25" t="str">
        <f t="shared" si="128"/>
        <v/>
      </c>
      <c r="U521" s="25" t="str">
        <f t="shared" si="130"/>
        <v/>
      </c>
    </row>
    <row r="522" spans="2:21" ht="16.5" x14ac:dyDescent="0.3">
      <c r="B522" s="26"/>
      <c r="C522" s="22" t="str">
        <f>IF(B522="","",VLOOKUP(B522,LISTAS!$F$5:$G$1006,2,0))</f>
        <v/>
      </c>
      <c r="D522" s="35"/>
      <c r="E522" s="35"/>
      <c r="F522" s="35" t="str">
        <f t="shared" si="119"/>
        <v/>
      </c>
      <c r="G522" s="5"/>
      <c r="H522" s="48" t="str">
        <f t="shared" si="129"/>
        <v/>
      </c>
      <c r="I522" s="63" t="str">
        <f t="shared" si="120"/>
        <v/>
      </c>
      <c r="J522" s="63" t="str">
        <f t="shared" si="121"/>
        <v/>
      </c>
      <c r="K522" s="48" t="str">
        <f t="shared" si="122"/>
        <v/>
      </c>
      <c r="L522" s="69" t="str">
        <f t="shared" si="123"/>
        <v/>
      </c>
      <c r="M522" s="67" t="str">
        <f t="shared" si="124"/>
        <v/>
      </c>
      <c r="N522" s="49">
        <v>94</v>
      </c>
      <c r="O522" s="28"/>
      <c r="P522" s="47" t="str">
        <f t="shared" si="125"/>
        <v/>
      </c>
      <c r="Q522" s="24" t="str">
        <f t="shared" si="126"/>
        <v/>
      </c>
      <c r="R522" s="24" t="str">
        <f>IF($L522="","",VLOOKUP(Q522,LISTAS!$F$5:$G$1006,2,0))</f>
        <v/>
      </c>
      <c r="S522" s="36" t="str">
        <f t="shared" si="127"/>
        <v/>
      </c>
      <c r="T522" s="25" t="str">
        <f t="shared" si="128"/>
        <v/>
      </c>
      <c r="U522" s="25" t="str">
        <f t="shared" si="130"/>
        <v/>
      </c>
    </row>
    <row r="523" spans="2:21" ht="16.5" x14ac:dyDescent="0.3">
      <c r="B523" s="26"/>
      <c r="C523" s="22" t="str">
        <f>IF(B523="","",VLOOKUP(B523,LISTAS!$F$5:$G$1006,2,0))</f>
        <v/>
      </c>
      <c r="D523" s="35"/>
      <c r="E523" s="35"/>
      <c r="F523" s="35" t="str">
        <f t="shared" si="119"/>
        <v/>
      </c>
      <c r="G523" s="5"/>
      <c r="H523" s="48" t="str">
        <f t="shared" si="129"/>
        <v/>
      </c>
      <c r="I523" s="63" t="str">
        <f t="shared" si="120"/>
        <v/>
      </c>
      <c r="J523" s="63" t="str">
        <f t="shared" si="121"/>
        <v/>
      </c>
      <c r="K523" s="48" t="str">
        <f t="shared" si="122"/>
        <v/>
      </c>
      <c r="L523" s="69" t="str">
        <f t="shared" si="123"/>
        <v/>
      </c>
      <c r="M523" s="67" t="str">
        <f t="shared" si="124"/>
        <v/>
      </c>
      <c r="N523" s="49">
        <v>95</v>
      </c>
      <c r="O523" s="28"/>
      <c r="P523" s="47" t="str">
        <f t="shared" si="125"/>
        <v/>
      </c>
      <c r="Q523" s="24" t="str">
        <f t="shared" si="126"/>
        <v/>
      </c>
      <c r="R523" s="24" t="str">
        <f>IF($L523="","",VLOOKUP(Q523,LISTAS!$F$5:$G$1006,2,0))</f>
        <v/>
      </c>
      <c r="S523" s="36" t="str">
        <f t="shared" si="127"/>
        <v/>
      </c>
      <c r="T523" s="25" t="str">
        <f t="shared" si="128"/>
        <v/>
      </c>
      <c r="U523" s="25" t="str">
        <f t="shared" si="130"/>
        <v/>
      </c>
    </row>
    <row r="524" spans="2:21" ht="16.5" x14ac:dyDescent="0.3">
      <c r="B524" s="26"/>
      <c r="C524" s="22" t="str">
        <f>IF(B524="","",VLOOKUP(B524,LISTAS!$F$5:$G$1006,2,0))</f>
        <v/>
      </c>
      <c r="D524" s="35"/>
      <c r="E524" s="35"/>
      <c r="F524" s="35" t="str">
        <f t="shared" si="119"/>
        <v/>
      </c>
      <c r="G524" s="5"/>
      <c r="H524" s="48" t="str">
        <f t="shared" si="129"/>
        <v/>
      </c>
      <c r="I524" s="63" t="str">
        <f t="shared" si="120"/>
        <v/>
      </c>
      <c r="J524" s="63" t="str">
        <f t="shared" si="121"/>
        <v/>
      </c>
      <c r="K524" s="48" t="str">
        <f t="shared" si="122"/>
        <v/>
      </c>
      <c r="L524" s="69" t="str">
        <f t="shared" si="123"/>
        <v/>
      </c>
      <c r="M524" s="67" t="str">
        <f t="shared" si="124"/>
        <v/>
      </c>
      <c r="N524" s="49">
        <v>96</v>
      </c>
      <c r="O524" s="28"/>
      <c r="P524" s="47" t="str">
        <f t="shared" si="125"/>
        <v/>
      </c>
      <c r="Q524" s="24" t="str">
        <f t="shared" si="126"/>
        <v/>
      </c>
      <c r="R524" s="24" t="str">
        <f>IF($L524="","",VLOOKUP(Q524,LISTAS!$F$5:$G$1006,2,0))</f>
        <v/>
      </c>
      <c r="S524" s="36" t="str">
        <f t="shared" si="127"/>
        <v/>
      </c>
      <c r="T524" s="25" t="str">
        <f t="shared" si="128"/>
        <v/>
      </c>
      <c r="U524" s="25" t="str">
        <f t="shared" si="130"/>
        <v/>
      </c>
    </row>
    <row r="525" spans="2:21" ht="16.5" x14ac:dyDescent="0.3">
      <c r="B525" s="26"/>
      <c r="C525" s="22" t="str">
        <f>IF(B525="","",VLOOKUP(B525,LISTAS!$F$5:$G$1006,2,0))</f>
        <v/>
      </c>
      <c r="D525" s="35"/>
      <c r="E525" s="35"/>
      <c r="F525" s="35" t="str">
        <f t="shared" si="119"/>
        <v/>
      </c>
      <c r="G525" s="5"/>
      <c r="H525" s="48" t="str">
        <f t="shared" si="129"/>
        <v/>
      </c>
      <c r="I525" s="63" t="str">
        <f t="shared" si="120"/>
        <v/>
      </c>
      <c r="J525" s="63" t="str">
        <f t="shared" si="121"/>
        <v/>
      </c>
      <c r="K525" s="48" t="str">
        <f t="shared" si="122"/>
        <v/>
      </c>
      <c r="L525" s="69" t="str">
        <f t="shared" si="123"/>
        <v/>
      </c>
      <c r="M525" s="67" t="str">
        <f t="shared" ref="M525:M528" si="131">IF(L525="","",LARGE($L$429:$L$528,N525))</f>
        <v/>
      </c>
      <c r="N525" s="49">
        <v>97</v>
      </c>
      <c r="O525" s="28"/>
      <c r="P525" s="47" t="str">
        <f t="shared" si="125"/>
        <v/>
      </c>
      <c r="Q525" s="24" t="str">
        <f t="shared" si="126"/>
        <v/>
      </c>
      <c r="R525" s="24" t="str">
        <f>IF($L525="","",VLOOKUP(Q525,LISTAS!$F$5:$G$1006,2,0))</f>
        <v/>
      </c>
      <c r="S525" s="36" t="str">
        <f t="shared" si="127"/>
        <v/>
      </c>
      <c r="T525" s="25" t="str">
        <f t="shared" ref="T525:T528" si="132">IF($P525="","",IF(S525=$U$5,"",IF($P525=1,400,IF($P525=2,340,IF($P525=3,300,IF($P525=4,280,IF($P525=5,270,IF($P525=6,260,IF($P525=7,250,IF($P525=8,240,IF($P525=9,200,IF($P525=10,200,IF($P525=11,200,IF($P525=12,200,IF($P525=13,200,IF($P525=14,200,IF($P525=15,200,IF($P525=16,200,IF($P525&gt;16,"","")))))))))))))))))))</f>
        <v/>
      </c>
      <c r="U525" s="25" t="str">
        <f t="shared" si="130"/>
        <v/>
      </c>
    </row>
    <row r="526" spans="2:21" ht="16.5" x14ac:dyDescent="0.3">
      <c r="B526" s="26"/>
      <c r="C526" s="22" t="str">
        <f>IF(B526="","",VLOOKUP(B526,LISTAS!$F$5:$G$1006,2,0))</f>
        <v/>
      </c>
      <c r="D526" s="35"/>
      <c r="E526" s="35"/>
      <c r="F526" s="35" t="str">
        <f t="shared" si="119"/>
        <v/>
      </c>
      <c r="G526" s="5"/>
      <c r="H526" s="48" t="str">
        <f t="shared" si="129"/>
        <v/>
      </c>
      <c r="I526" s="63" t="str">
        <f t="shared" si="120"/>
        <v/>
      </c>
      <c r="J526" s="63" t="str">
        <f t="shared" si="121"/>
        <v/>
      </c>
      <c r="K526" s="48" t="str">
        <f t="shared" si="122"/>
        <v/>
      </c>
      <c r="L526" s="69" t="str">
        <f t="shared" si="123"/>
        <v/>
      </c>
      <c r="M526" s="67" t="str">
        <f t="shared" si="131"/>
        <v/>
      </c>
      <c r="N526" s="49">
        <v>98</v>
      </c>
      <c r="O526" s="28"/>
      <c r="P526" s="47" t="str">
        <f t="shared" si="125"/>
        <v/>
      </c>
      <c r="Q526" s="24" t="str">
        <f t="shared" si="126"/>
        <v/>
      </c>
      <c r="R526" s="24" t="str">
        <f>IF($L526="","",VLOOKUP(Q526,LISTAS!$F$5:$G$1006,2,0))</f>
        <v/>
      </c>
      <c r="S526" s="36" t="str">
        <f t="shared" si="127"/>
        <v/>
      </c>
      <c r="T526" s="25" t="str">
        <f t="shared" si="132"/>
        <v/>
      </c>
      <c r="U526" s="25" t="str">
        <f t="shared" si="130"/>
        <v/>
      </c>
    </row>
    <row r="527" spans="2:21" ht="16.5" x14ac:dyDescent="0.3">
      <c r="B527" s="26"/>
      <c r="C527" s="22" t="str">
        <f>IF(B527="","",VLOOKUP(B527,LISTAS!$F$5:$G$1006,2,0))</f>
        <v/>
      </c>
      <c r="D527" s="35"/>
      <c r="E527" s="35"/>
      <c r="F527" s="35" t="str">
        <f t="shared" si="119"/>
        <v/>
      </c>
      <c r="G527" s="5"/>
      <c r="H527" s="48" t="str">
        <f t="shared" si="129"/>
        <v/>
      </c>
      <c r="I527" s="63" t="str">
        <f t="shared" si="120"/>
        <v/>
      </c>
      <c r="J527" s="63" t="str">
        <f t="shared" si="121"/>
        <v/>
      </c>
      <c r="K527" s="48" t="str">
        <f t="shared" si="122"/>
        <v/>
      </c>
      <c r="L527" s="69" t="str">
        <f t="shared" si="123"/>
        <v/>
      </c>
      <c r="M527" s="67" t="str">
        <f t="shared" si="131"/>
        <v/>
      </c>
      <c r="N527" s="49">
        <v>99</v>
      </c>
      <c r="O527" s="28"/>
      <c r="P527" s="47" t="str">
        <f t="shared" si="125"/>
        <v/>
      </c>
      <c r="Q527" s="24" t="str">
        <f t="shared" si="126"/>
        <v/>
      </c>
      <c r="R527" s="24" t="str">
        <f>IF($L527="","",VLOOKUP(Q527,LISTAS!$F$5:$G$1006,2,0))</f>
        <v/>
      </c>
      <c r="S527" s="36" t="str">
        <f t="shared" si="127"/>
        <v/>
      </c>
      <c r="T527" s="25" t="str">
        <f t="shared" si="132"/>
        <v/>
      </c>
      <c r="U527" s="25" t="str">
        <f t="shared" si="130"/>
        <v/>
      </c>
    </row>
    <row r="528" spans="2:21" ht="16.5" x14ac:dyDescent="0.3">
      <c r="B528" s="26"/>
      <c r="C528" s="22" t="str">
        <f>IF(B528="","",VLOOKUP(B528,LISTAS!$F$5:$G$1006,2,0))</f>
        <v/>
      </c>
      <c r="D528" s="35"/>
      <c r="E528" s="35"/>
      <c r="F528" s="35" t="str">
        <f t="shared" si="119"/>
        <v/>
      </c>
      <c r="G528" s="5"/>
      <c r="H528" s="48" t="str">
        <f t="shared" si="129"/>
        <v/>
      </c>
      <c r="I528" s="63" t="str">
        <f t="shared" si="120"/>
        <v/>
      </c>
      <c r="J528" s="63" t="str">
        <f t="shared" si="121"/>
        <v/>
      </c>
      <c r="K528" s="48" t="str">
        <f t="shared" si="122"/>
        <v/>
      </c>
      <c r="L528" s="69" t="str">
        <f t="shared" si="123"/>
        <v/>
      </c>
      <c r="M528" s="67" t="str">
        <f t="shared" si="131"/>
        <v/>
      </c>
      <c r="N528" s="49">
        <v>100</v>
      </c>
      <c r="O528" s="28"/>
      <c r="P528" s="47" t="str">
        <f t="shared" si="125"/>
        <v/>
      </c>
      <c r="Q528" s="24" t="str">
        <f t="shared" si="126"/>
        <v/>
      </c>
      <c r="R528" s="24" t="str">
        <f>IF($L528="","",VLOOKUP(Q528,LISTAS!$F$5:$G$1006,2,0))</f>
        <v/>
      </c>
      <c r="S528" s="36" t="str">
        <f t="shared" si="127"/>
        <v/>
      </c>
      <c r="T528" s="25" t="str">
        <f t="shared" si="132"/>
        <v/>
      </c>
      <c r="U528" s="25" t="str">
        <f t="shared" si="130"/>
        <v/>
      </c>
    </row>
  </sheetData>
  <sortState xmlns:xlrd2="http://schemas.microsoft.com/office/spreadsheetml/2017/richdata2" ref="B114:F134">
    <sortCondition descending="1" ref="F114:F134"/>
  </sortState>
  <mergeCells count="17">
    <mergeCell ref="B426:U426"/>
    <mergeCell ref="B427:F427"/>
    <mergeCell ref="P427:U427"/>
    <mergeCell ref="B112:F112"/>
    <mergeCell ref="P112:U112"/>
    <mergeCell ref="B216:U216"/>
    <mergeCell ref="B217:F217"/>
    <mergeCell ref="P217:U217"/>
    <mergeCell ref="B321:U321"/>
    <mergeCell ref="B322:F322"/>
    <mergeCell ref="P322:U322"/>
    <mergeCell ref="B111:U111"/>
    <mergeCell ref="B2:U3"/>
    <mergeCell ref="D5:F5"/>
    <mergeCell ref="B6:U6"/>
    <mergeCell ref="B7:F7"/>
    <mergeCell ref="P7:U7"/>
  </mergeCells>
  <dataValidations count="1">
    <dataValidation type="list" allowBlank="1" showInputMessage="1" showErrorMessage="1" sqref="B50:B108 B228:B318 B325:B426 B114:B213" xr:uid="{00000000-0002-0000-0600-000001000000}">
      <formula1>$F$5:$F$1006</formula1>
    </dataValidation>
  </dataValidations>
  <printOptions horizontalCentered="1"/>
  <pageMargins left="0.39370078740157483" right="0.39370078740157483" top="0.39370078740157483" bottom="0.39370078740157483" header="0" footer="0"/>
  <pageSetup paperSize="9" scale="80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600-000005000000}">
          <x14:formula1>
            <xm:f>LISTAS!$D$5:$D$6</xm:f>
          </x14:formula1>
          <xm:sqref>S5 G5</xm:sqref>
        </x14:dataValidation>
        <x14:dataValidation type="list" allowBlank="1" showInputMessage="1" showErrorMessage="1" xr:uid="{00000000-0002-0000-0600-000006000000}">
          <x14:formula1>
            <xm:f>LISTAS!$F$5:$F$1006</xm:f>
          </x14:formula1>
          <xm:sqref>B428:B528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ilha5">
    <tabColor rgb="FF0070C0"/>
  </sheetPr>
  <dimension ref="A1:U424"/>
  <sheetViews>
    <sheetView showGridLines="0" topLeftCell="B105" zoomScale="85" zoomScaleNormal="85" workbookViewId="0">
      <selection activeCell="B118" sqref="B118"/>
    </sheetView>
  </sheetViews>
  <sheetFormatPr defaultRowHeight="14.25" x14ac:dyDescent="0.25"/>
  <cols>
    <col min="1" max="1" width="1.28515625" style="5" customWidth="1"/>
    <col min="2" max="2" width="32.7109375" style="2" customWidth="1"/>
    <col min="3" max="3" width="23.5703125" style="2" customWidth="1"/>
    <col min="4" max="4" width="13.42578125" style="2" bestFit="1" customWidth="1"/>
    <col min="5" max="5" width="14" style="2" bestFit="1" customWidth="1"/>
    <col min="6" max="6" width="14" style="2" customWidth="1"/>
    <col min="7" max="7" width="2.7109375" style="2" customWidth="1"/>
    <col min="8" max="8" width="11" style="2" hidden="1" customWidth="1"/>
    <col min="9" max="10" width="11" style="5" hidden="1" customWidth="1"/>
    <col min="11" max="11" width="11" style="2" hidden="1" customWidth="1"/>
    <col min="12" max="12" width="11" style="68" hidden="1" customWidth="1"/>
    <col min="13" max="13" width="11" style="2" hidden="1" customWidth="1"/>
    <col min="14" max="14" width="9.28515625" style="2" hidden="1" customWidth="1"/>
    <col min="15" max="15" width="3.42578125" style="2" customWidth="1"/>
    <col min="16" max="16" width="18.42578125" style="2" customWidth="1"/>
    <col min="17" max="17" width="36.7109375" style="2" customWidth="1"/>
    <col min="18" max="18" width="24.5703125" style="2" bestFit="1" customWidth="1"/>
    <col min="19" max="19" width="16" style="2" customWidth="1"/>
    <col min="20" max="21" width="16" style="32" customWidth="1"/>
    <col min="22" max="16384" width="9.140625" style="2"/>
  </cols>
  <sheetData>
    <row r="1" spans="1:21" s="5" customFormat="1" ht="6" customHeight="1" x14ac:dyDescent="0.25">
      <c r="B1" s="6"/>
      <c r="C1" s="6"/>
      <c r="D1" s="6"/>
      <c r="E1" s="6"/>
      <c r="F1" s="6"/>
      <c r="H1" s="7"/>
      <c r="I1" s="60"/>
      <c r="J1" s="60"/>
      <c r="K1" s="8"/>
      <c r="L1" s="64"/>
      <c r="M1" s="8"/>
      <c r="N1" s="8"/>
      <c r="T1" s="31"/>
      <c r="U1" s="31"/>
    </row>
    <row r="2" spans="1:21" s="1" customFormat="1" ht="60.75" customHeight="1" x14ac:dyDescent="0.25"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</row>
    <row r="3" spans="1:21" s="1" customFormat="1" ht="60.75" customHeight="1" x14ac:dyDescent="0.25"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</row>
    <row r="4" spans="1:21" x14ac:dyDescent="0.25">
      <c r="A4" s="2"/>
      <c r="H4" s="7"/>
      <c r="I4" s="60"/>
      <c r="J4" s="60"/>
      <c r="K4" s="8"/>
      <c r="L4" s="64"/>
      <c r="M4" s="8"/>
      <c r="N4" s="8"/>
    </row>
    <row r="5" spans="1:21" x14ac:dyDescent="0.25">
      <c r="A5" s="2"/>
      <c r="D5" s="156"/>
      <c r="E5" s="156"/>
      <c r="F5" s="157"/>
      <c r="G5" s="10"/>
      <c r="H5" s="7"/>
      <c r="I5" s="60"/>
      <c r="J5" s="60"/>
      <c r="K5" s="8"/>
      <c r="L5" s="64"/>
      <c r="M5" s="8"/>
      <c r="N5" s="8"/>
      <c r="R5" s="33" t="s">
        <v>12</v>
      </c>
      <c r="S5" s="34" t="s">
        <v>13</v>
      </c>
    </row>
    <row r="6" spans="1:21" ht="32.25" customHeight="1" x14ac:dyDescent="0.25">
      <c r="A6" s="2"/>
      <c r="B6" s="146" t="s">
        <v>633</v>
      </c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47"/>
      <c r="R6" s="147"/>
      <c r="S6" s="147"/>
      <c r="T6" s="147"/>
      <c r="U6" s="148"/>
    </row>
    <row r="7" spans="1:21" ht="20.25" customHeight="1" x14ac:dyDescent="0.25">
      <c r="A7" s="2"/>
      <c r="B7" s="158" t="s">
        <v>29</v>
      </c>
      <c r="C7" s="159"/>
      <c r="D7" s="159"/>
      <c r="E7" s="159"/>
      <c r="F7" s="160"/>
      <c r="H7" s="11"/>
      <c r="I7" s="61"/>
      <c r="J7" s="61"/>
      <c r="K7" s="12"/>
      <c r="L7" s="65"/>
      <c r="M7" s="12"/>
      <c r="N7" s="12"/>
      <c r="O7" s="14"/>
      <c r="P7" s="152" t="s">
        <v>14</v>
      </c>
      <c r="Q7" s="153"/>
      <c r="R7" s="153"/>
      <c r="S7" s="153"/>
      <c r="T7" s="153"/>
      <c r="U7" s="154"/>
    </row>
    <row r="8" spans="1:21" s="15" customFormat="1" ht="28.5" customHeight="1" x14ac:dyDescent="0.25">
      <c r="B8" s="50" t="s">
        <v>15</v>
      </c>
      <c r="C8" s="50" t="s">
        <v>1</v>
      </c>
      <c r="D8" s="50" t="s">
        <v>26</v>
      </c>
      <c r="E8" s="50" t="s">
        <v>27</v>
      </c>
      <c r="F8" s="50" t="s">
        <v>3</v>
      </c>
      <c r="G8" s="17"/>
      <c r="H8" s="18"/>
      <c r="I8" s="62"/>
      <c r="J8" s="62"/>
      <c r="K8" s="19"/>
      <c r="L8" s="66"/>
      <c r="M8" s="19"/>
      <c r="N8" s="19"/>
      <c r="O8" s="18"/>
      <c r="P8" s="21" t="s">
        <v>4</v>
      </c>
      <c r="Q8" s="29" t="s">
        <v>15</v>
      </c>
      <c r="R8" s="29" t="s">
        <v>1</v>
      </c>
      <c r="S8" s="29" t="s">
        <v>3</v>
      </c>
      <c r="T8" s="21" t="s">
        <v>16</v>
      </c>
      <c r="U8" s="21" t="s">
        <v>17</v>
      </c>
    </row>
    <row r="9" spans="1:21" s="5" customFormat="1" ht="18.75" customHeight="1" x14ac:dyDescent="0.25">
      <c r="B9" s="51" t="s">
        <v>297</v>
      </c>
      <c r="C9" s="51" t="e">
        <f>IF(B9="","",VLOOKUP(B9,LISTAS!$F$5:$G$1006,2,0))</f>
        <v>#N/A</v>
      </c>
      <c r="D9" s="52"/>
      <c r="E9" s="52"/>
      <c r="F9" s="52" t="str">
        <f t="shared" ref="F9:F72" si="0">IF(D9="",IF(E9="","",SUM(D9:E9)),SUM(D9:E9))</f>
        <v/>
      </c>
      <c r="H9" s="48" t="str">
        <f>IF(F9="","",F9+(ROW(F9)/1000))</f>
        <v/>
      </c>
      <c r="I9" s="63" t="str">
        <f>IF($L9="","",IF(B9="","",B9))</f>
        <v/>
      </c>
      <c r="J9" s="63" t="str">
        <f>IF($L9="","",IF(C9="","",C9))</f>
        <v/>
      </c>
      <c r="K9" s="48" t="str">
        <f t="shared" ref="K9:K72" si="1">IF($L9="","",F9)</f>
        <v/>
      </c>
      <c r="L9" s="67" t="str">
        <f t="shared" ref="L9:L72" si="2">H9</f>
        <v/>
      </c>
      <c r="M9" s="48" t="str">
        <f>IF(L9="","",LARGE($L$9:$L$108,N9))</f>
        <v/>
      </c>
      <c r="N9" s="49">
        <v>1</v>
      </c>
      <c r="O9" s="23"/>
      <c r="P9" s="47" t="str">
        <f>IF(S9&lt;&gt;"",_xlfn.RANK.EQ(S9,$S$9:$S$108,0),"")</f>
        <v/>
      </c>
      <c r="Q9" s="24" t="str">
        <f>IF($L9="","",VLOOKUP(M9,$H$9:$K$108,2,0))</f>
        <v/>
      </c>
      <c r="R9" s="24" t="str">
        <f>IF($L9="","",VLOOKUP(Q9,LISTAS!$F$5:$G$1006,2,0))</f>
        <v/>
      </c>
      <c r="S9" s="36" t="str">
        <f>IF($L9="","",VLOOKUP(M9,$H$9:$K$108,4,0))</f>
        <v/>
      </c>
      <c r="T9" s="25" t="str">
        <f>IF($P9="","",IF(S9=$U$5,"",IF($P9=1,400,IF($P9=2,340,IF($P9=3,300,IF($P9=4,280,IF($P9=5,270,IF($P9=6,260,IF($P9=7,250,IF($P9=8,240,IF($P9=9,200,IF($P9=10,200,IF($P9=11,200,IF($P9=12,200,IF($P9=13,200,IF($P9=14,200,IF($P9=15,200,IF($P9=16,200,IF($P9&gt;16,"","")))))))))))))))))))</f>
        <v/>
      </c>
      <c r="U9" s="25" t="str">
        <f>IF(P9="","",IF($S$5="NÃO","",IF(S9=$U$5,"",IF(P9=1,400,IF(P9=2,340,IF(P9=3,300,IF(P9=4,280,IF(P9=5,270,IF(P9=6,260,IF(P9=7,250,IF(P9=8,240,IF(P9=9,200,IF(P9=10,200,IF(P9=11,200,IF(P9=12,200,IF(P9=13,200,IF(P9=14,200,IF(P9=15,200,IF(P9=16,200,IF(P9&gt;16,"",""))))))))))))))))))))</f>
        <v/>
      </c>
    </row>
    <row r="10" spans="1:21" s="5" customFormat="1" ht="18.75" customHeight="1" x14ac:dyDescent="0.25">
      <c r="B10" s="51"/>
      <c r="C10" s="51" t="str">
        <f>IF(B10="","",VLOOKUP(B10,LISTAS!$F$5:$G$1006,2,0))</f>
        <v/>
      </c>
      <c r="D10" s="52"/>
      <c r="E10" s="52"/>
      <c r="F10" s="52" t="str">
        <f t="shared" si="0"/>
        <v/>
      </c>
      <c r="H10" s="48" t="str">
        <f t="shared" ref="H10:H73" si="3">IF(F10="","",F10+(ROW(F10)/1000))</f>
        <v/>
      </c>
      <c r="I10" s="63" t="str">
        <f t="shared" ref="I10:J73" si="4">IF($L10="","",IF(B10="","",B10))</f>
        <v/>
      </c>
      <c r="J10" s="63" t="str">
        <f t="shared" si="4"/>
        <v/>
      </c>
      <c r="K10" s="48" t="str">
        <f t="shared" si="1"/>
        <v/>
      </c>
      <c r="L10" s="67" t="str">
        <f t="shared" si="2"/>
        <v/>
      </c>
      <c r="M10" s="48" t="str">
        <f t="shared" ref="M10:M73" si="5">IF(L10="","",LARGE($L$9:$L$108,N10))</f>
        <v/>
      </c>
      <c r="N10" s="49">
        <v>2</v>
      </c>
      <c r="O10" s="27"/>
      <c r="P10" s="47" t="str">
        <f t="shared" ref="P10:P73" si="6">IF(S10&lt;&gt;"",_xlfn.RANK.EQ(S10,$S$9:$S$108,0),"")</f>
        <v/>
      </c>
      <c r="Q10" s="24" t="str">
        <f t="shared" ref="Q10:Q73" si="7">IF($L10="","",VLOOKUP(M10,$H$9:$K$108,2,0))</f>
        <v/>
      </c>
      <c r="R10" s="24" t="str">
        <f>IF($L10="","",VLOOKUP(Q10,LISTAS!$F$5:$G$1006,2,0))</f>
        <v/>
      </c>
      <c r="S10" s="36" t="str">
        <f t="shared" ref="S10:S73" si="8">IF($L10="","",VLOOKUP(M10,$H$9:$K$108,4,0))</f>
        <v/>
      </c>
      <c r="T10" s="25" t="str">
        <f t="shared" ref="T10:T73" si="9">IF($P10="","",IF(S10=$U$5,"",IF($P10=1,400,IF($P10=2,340,IF($P10=3,300,IF($P10=4,280,IF($P10=5,270,IF($P10=6,260,IF($P10=7,250,IF($P10=8,240,IF($P10=9,200,IF($P10=10,200,IF($P10=11,200,IF($P10=12,200,IF($P10=13,200,IF($P10=14,200,IF($P10=15,200,IF($P10=16,200,IF($P10&gt;16,"","")))))))))))))))))))</f>
        <v/>
      </c>
      <c r="U10" s="25" t="str">
        <f t="shared" ref="U10:U73" si="10">IF(P10="","",IF($S$5="NÃO","",IF(S10=$U$5,"",IF(P10=1,400,IF(P10=2,340,IF(P10=3,300,IF(P10=4,280,IF(P10=5,270,IF(P10=6,260,IF(P10=7,250,IF(P10=8,240,IF(P10=9,200,IF(P10=10,200,IF(P10=11,200,IF(P10=12,200,IF(P10=13,200,IF(P10=14,200,IF(P10=15,200,IF(P10=16,200,IF(P10&gt;16,"",""))))))))))))))))))))</f>
        <v/>
      </c>
    </row>
    <row r="11" spans="1:21" s="5" customFormat="1" ht="18.75" customHeight="1" x14ac:dyDescent="0.3">
      <c r="B11" s="51"/>
      <c r="C11" s="51" t="str">
        <f>IF(B11="","",VLOOKUP(B11,LISTAS!$F$5:$G$1006,2,0))</f>
        <v/>
      </c>
      <c r="D11" s="52"/>
      <c r="E11" s="52"/>
      <c r="F11" s="52" t="str">
        <f t="shared" si="0"/>
        <v/>
      </c>
      <c r="H11" s="48" t="str">
        <f t="shared" si="3"/>
        <v/>
      </c>
      <c r="I11" s="63" t="str">
        <f t="shared" si="4"/>
        <v/>
      </c>
      <c r="J11" s="63" t="str">
        <f t="shared" si="4"/>
        <v/>
      </c>
      <c r="K11" s="48" t="str">
        <f t="shared" si="1"/>
        <v/>
      </c>
      <c r="L11" s="67" t="str">
        <f t="shared" si="2"/>
        <v/>
      </c>
      <c r="M11" s="48" t="str">
        <f t="shared" si="5"/>
        <v/>
      </c>
      <c r="N11" s="49">
        <v>3</v>
      </c>
      <c r="O11" s="28"/>
      <c r="P11" s="47" t="str">
        <f t="shared" si="6"/>
        <v/>
      </c>
      <c r="Q11" s="24" t="str">
        <f t="shared" si="7"/>
        <v/>
      </c>
      <c r="R11" s="24" t="str">
        <f>IF($L11="","",VLOOKUP(Q11,LISTAS!$F$5:$G$1006,2,0))</f>
        <v/>
      </c>
      <c r="S11" s="36" t="str">
        <f t="shared" si="8"/>
        <v/>
      </c>
      <c r="T11" s="25" t="str">
        <f t="shared" si="9"/>
        <v/>
      </c>
      <c r="U11" s="25" t="str">
        <f t="shared" si="10"/>
        <v/>
      </c>
    </row>
    <row r="12" spans="1:21" s="5" customFormat="1" ht="18.75" customHeight="1" x14ac:dyDescent="0.3">
      <c r="B12" s="51"/>
      <c r="C12" s="51" t="str">
        <f>IF(B12="","",VLOOKUP(B12,LISTAS!$F$5:$G$1006,2,0))</f>
        <v/>
      </c>
      <c r="D12" s="52"/>
      <c r="E12" s="52"/>
      <c r="F12" s="52" t="str">
        <f t="shared" si="0"/>
        <v/>
      </c>
      <c r="H12" s="48" t="str">
        <f t="shared" si="3"/>
        <v/>
      </c>
      <c r="I12" s="63" t="str">
        <f t="shared" si="4"/>
        <v/>
      </c>
      <c r="J12" s="63" t="str">
        <f t="shared" si="4"/>
        <v/>
      </c>
      <c r="K12" s="48" t="str">
        <f t="shared" si="1"/>
        <v/>
      </c>
      <c r="L12" s="67" t="str">
        <f t="shared" si="2"/>
        <v/>
      </c>
      <c r="M12" s="48" t="str">
        <f t="shared" si="5"/>
        <v/>
      </c>
      <c r="N12" s="49">
        <v>4</v>
      </c>
      <c r="O12" s="28"/>
      <c r="P12" s="47" t="str">
        <f t="shared" si="6"/>
        <v/>
      </c>
      <c r="Q12" s="24" t="str">
        <f t="shared" si="7"/>
        <v/>
      </c>
      <c r="R12" s="24" t="str">
        <f>IF($L12="","",VLOOKUP(Q12,LISTAS!$F$5:$G$1006,2,0))</f>
        <v/>
      </c>
      <c r="S12" s="36" t="str">
        <f t="shared" si="8"/>
        <v/>
      </c>
      <c r="T12" s="25" t="str">
        <f t="shared" si="9"/>
        <v/>
      </c>
      <c r="U12" s="25" t="str">
        <f t="shared" si="10"/>
        <v/>
      </c>
    </row>
    <row r="13" spans="1:21" s="5" customFormat="1" ht="18.75" customHeight="1" x14ac:dyDescent="0.3">
      <c r="B13" s="51"/>
      <c r="C13" s="51" t="str">
        <f>IF(B13="","",VLOOKUP(B13,LISTAS!$F$5:$G$1006,2,0))</f>
        <v/>
      </c>
      <c r="D13" s="52"/>
      <c r="E13" s="52"/>
      <c r="F13" s="52" t="str">
        <f t="shared" si="0"/>
        <v/>
      </c>
      <c r="H13" s="48" t="str">
        <f t="shared" si="3"/>
        <v/>
      </c>
      <c r="I13" s="63" t="str">
        <f t="shared" si="4"/>
        <v/>
      </c>
      <c r="J13" s="63" t="str">
        <f t="shared" si="4"/>
        <v/>
      </c>
      <c r="K13" s="48" t="str">
        <f t="shared" si="1"/>
        <v/>
      </c>
      <c r="L13" s="67" t="str">
        <f t="shared" si="2"/>
        <v/>
      </c>
      <c r="M13" s="48" t="str">
        <f t="shared" si="5"/>
        <v/>
      </c>
      <c r="N13" s="49">
        <v>5</v>
      </c>
      <c r="O13" s="28"/>
      <c r="P13" s="47" t="str">
        <f t="shared" si="6"/>
        <v/>
      </c>
      <c r="Q13" s="24" t="str">
        <f t="shared" si="7"/>
        <v/>
      </c>
      <c r="R13" s="24" t="str">
        <f>IF($L13="","",VLOOKUP(Q13,LISTAS!$F$5:$G$1006,2,0))</f>
        <v/>
      </c>
      <c r="S13" s="36" t="str">
        <f t="shared" si="8"/>
        <v/>
      </c>
      <c r="T13" s="25" t="str">
        <f t="shared" si="9"/>
        <v/>
      </c>
      <c r="U13" s="25" t="str">
        <f t="shared" si="10"/>
        <v/>
      </c>
    </row>
    <row r="14" spans="1:21" s="5" customFormat="1" ht="18.75" customHeight="1" x14ac:dyDescent="0.3">
      <c r="B14" s="51"/>
      <c r="C14" s="51" t="str">
        <f>IF(B14="","",VLOOKUP(B14,LISTAS!$F$5:$G$1006,2,0))</f>
        <v/>
      </c>
      <c r="D14" s="52"/>
      <c r="E14" s="52"/>
      <c r="F14" s="52" t="str">
        <f t="shared" si="0"/>
        <v/>
      </c>
      <c r="H14" s="48" t="str">
        <f t="shared" si="3"/>
        <v/>
      </c>
      <c r="I14" s="63" t="str">
        <f t="shared" si="4"/>
        <v/>
      </c>
      <c r="J14" s="63" t="str">
        <f t="shared" si="4"/>
        <v/>
      </c>
      <c r="K14" s="48" t="str">
        <f t="shared" si="1"/>
        <v/>
      </c>
      <c r="L14" s="67" t="str">
        <f t="shared" si="2"/>
        <v/>
      </c>
      <c r="M14" s="48" t="str">
        <f t="shared" si="5"/>
        <v/>
      </c>
      <c r="N14" s="49">
        <v>6</v>
      </c>
      <c r="O14" s="28"/>
      <c r="P14" s="47" t="str">
        <f t="shared" si="6"/>
        <v/>
      </c>
      <c r="Q14" s="24" t="str">
        <f t="shared" si="7"/>
        <v/>
      </c>
      <c r="R14" s="24" t="str">
        <f>IF($L14="","",VLOOKUP(Q14,LISTAS!$F$5:$G$1006,2,0))</f>
        <v/>
      </c>
      <c r="S14" s="36" t="str">
        <f t="shared" si="8"/>
        <v/>
      </c>
      <c r="T14" s="25" t="str">
        <f t="shared" si="9"/>
        <v/>
      </c>
      <c r="U14" s="25" t="str">
        <f t="shared" si="10"/>
        <v/>
      </c>
    </row>
    <row r="15" spans="1:21" s="5" customFormat="1" ht="18.75" customHeight="1" x14ac:dyDescent="0.3">
      <c r="B15" s="51"/>
      <c r="C15" s="51" t="str">
        <f>IF(B15="","",VLOOKUP(B15,LISTAS!$F$5:$G$1006,2,0))</f>
        <v/>
      </c>
      <c r="D15" s="52"/>
      <c r="E15" s="52"/>
      <c r="F15" s="52" t="str">
        <f t="shared" si="0"/>
        <v/>
      </c>
      <c r="H15" s="48" t="str">
        <f t="shared" si="3"/>
        <v/>
      </c>
      <c r="I15" s="63" t="str">
        <f t="shared" si="4"/>
        <v/>
      </c>
      <c r="J15" s="63" t="str">
        <f t="shared" si="4"/>
        <v/>
      </c>
      <c r="K15" s="48" t="str">
        <f t="shared" si="1"/>
        <v/>
      </c>
      <c r="L15" s="67" t="str">
        <f t="shared" si="2"/>
        <v/>
      </c>
      <c r="M15" s="48" t="str">
        <f t="shared" si="5"/>
        <v/>
      </c>
      <c r="N15" s="49">
        <v>7</v>
      </c>
      <c r="O15" s="28"/>
      <c r="P15" s="47" t="str">
        <f t="shared" si="6"/>
        <v/>
      </c>
      <c r="Q15" s="24" t="str">
        <f t="shared" si="7"/>
        <v/>
      </c>
      <c r="R15" s="24" t="str">
        <f>IF($L15="","",VLOOKUP(Q15,LISTAS!$F$5:$G$1006,2,0))</f>
        <v/>
      </c>
      <c r="S15" s="36" t="str">
        <f t="shared" si="8"/>
        <v/>
      </c>
      <c r="T15" s="25" t="str">
        <f t="shared" si="9"/>
        <v/>
      </c>
      <c r="U15" s="25" t="str">
        <f t="shared" si="10"/>
        <v/>
      </c>
    </row>
    <row r="16" spans="1:21" s="5" customFormat="1" ht="18.75" customHeight="1" x14ac:dyDescent="0.3">
      <c r="B16" s="51"/>
      <c r="C16" s="51" t="str">
        <f>IF(B16="","",VLOOKUP(B16,LISTAS!$F$5:$G$1006,2,0))</f>
        <v/>
      </c>
      <c r="D16" s="52"/>
      <c r="E16" s="52"/>
      <c r="F16" s="52" t="str">
        <f t="shared" si="0"/>
        <v/>
      </c>
      <c r="H16" s="48" t="str">
        <f t="shared" si="3"/>
        <v/>
      </c>
      <c r="I16" s="63" t="str">
        <f t="shared" si="4"/>
        <v/>
      </c>
      <c r="J16" s="63" t="str">
        <f t="shared" si="4"/>
        <v/>
      </c>
      <c r="K16" s="48" t="str">
        <f t="shared" si="1"/>
        <v/>
      </c>
      <c r="L16" s="67" t="str">
        <f t="shared" si="2"/>
        <v/>
      </c>
      <c r="M16" s="48" t="str">
        <f t="shared" si="5"/>
        <v/>
      </c>
      <c r="N16" s="49">
        <v>8</v>
      </c>
      <c r="O16" s="28"/>
      <c r="P16" s="47" t="str">
        <f t="shared" si="6"/>
        <v/>
      </c>
      <c r="Q16" s="24" t="str">
        <f t="shared" si="7"/>
        <v/>
      </c>
      <c r="R16" s="24" t="str">
        <f>IF($L16="","",VLOOKUP(Q16,LISTAS!$F$5:$G$1006,2,0))</f>
        <v/>
      </c>
      <c r="S16" s="36" t="str">
        <f t="shared" si="8"/>
        <v/>
      </c>
      <c r="T16" s="25" t="str">
        <f t="shared" si="9"/>
        <v/>
      </c>
      <c r="U16" s="25" t="str">
        <f t="shared" si="10"/>
        <v/>
      </c>
    </row>
    <row r="17" spans="2:21" s="5" customFormat="1" ht="18.75" customHeight="1" x14ac:dyDescent="0.3">
      <c r="B17" s="51"/>
      <c r="C17" s="51" t="str">
        <f>IF(B17="","",VLOOKUP(B17,LISTAS!$F$5:$G$1006,2,0))</f>
        <v/>
      </c>
      <c r="D17" s="52"/>
      <c r="E17" s="52"/>
      <c r="F17" s="52" t="str">
        <f t="shared" si="0"/>
        <v/>
      </c>
      <c r="H17" s="48" t="str">
        <f t="shared" si="3"/>
        <v/>
      </c>
      <c r="I17" s="63" t="str">
        <f t="shared" si="4"/>
        <v/>
      </c>
      <c r="J17" s="63" t="str">
        <f t="shared" si="4"/>
        <v/>
      </c>
      <c r="K17" s="48" t="str">
        <f t="shared" si="1"/>
        <v/>
      </c>
      <c r="L17" s="67" t="str">
        <f t="shared" si="2"/>
        <v/>
      </c>
      <c r="M17" s="48" t="str">
        <f t="shared" si="5"/>
        <v/>
      </c>
      <c r="N17" s="49">
        <v>9</v>
      </c>
      <c r="O17" s="28"/>
      <c r="P17" s="47" t="str">
        <f t="shared" si="6"/>
        <v/>
      </c>
      <c r="Q17" s="24" t="str">
        <f t="shared" si="7"/>
        <v/>
      </c>
      <c r="R17" s="24" t="str">
        <f>IF($L17="","",VLOOKUP(Q17,LISTAS!$F$5:$G$1006,2,0))</f>
        <v/>
      </c>
      <c r="S17" s="36" t="str">
        <f t="shared" si="8"/>
        <v/>
      </c>
      <c r="T17" s="25" t="str">
        <f t="shared" si="9"/>
        <v/>
      </c>
      <c r="U17" s="25" t="str">
        <f t="shared" si="10"/>
        <v/>
      </c>
    </row>
    <row r="18" spans="2:21" s="5" customFormat="1" ht="18.75" customHeight="1" x14ac:dyDescent="0.3">
      <c r="B18" s="51"/>
      <c r="C18" s="51" t="str">
        <f>IF(B18="","",VLOOKUP(B18,LISTAS!$F$5:$G$1006,2,0))</f>
        <v/>
      </c>
      <c r="D18" s="52"/>
      <c r="E18" s="52"/>
      <c r="F18" s="52" t="str">
        <f t="shared" si="0"/>
        <v/>
      </c>
      <c r="H18" s="48" t="str">
        <f t="shared" si="3"/>
        <v/>
      </c>
      <c r="I18" s="63" t="str">
        <f t="shared" si="4"/>
        <v/>
      </c>
      <c r="J18" s="63" t="str">
        <f t="shared" si="4"/>
        <v/>
      </c>
      <c r="K18" s="48" t="str">
        <f t="shared" si="1"/>
        <v/>
      </c>
      <c r="L18" s="67" t="str">
        <f t="shared" si="2"/>
        <v/>
      </c>
      <c r="M18" s="48" t="str">
        <f t="shared" si="5"/>
        <v/>
      </c>
      <c r="N18" s="49">
        <v>10</v>
      </c>
      <c r="O18" s="28"/>
      <c r="P18" s="47" t="str">
        <f t="shared" si="6"/>
        <v/>
      </c>
      <c r="Q18" s="24" t="str">
        <f t="shared" si="7"/>
        <v/>
      </c>
      <c r="R18" s="24" t="str">
        <f>IF($L18="","",VLOOKUP(Q18,LISTAS!$F$5:$G$1006,2,0))</f>
        <v/>
      </c>
      <c r="S18" s="36" t="str">
        <f t="shared" si="8"/>
        <v/>
      </c>
      <c r="T18" s="25" t="str">
        <f t="shared" si="9"/>
        <v/>
      </c>
      <c r="U18" s="25" t="str">
        <f t="shared" si="10"/>
        <v/>
      </c>
    </row>
    <row r="19" spans="2:21" s="5" customFormat="1" ht="18.75" customHeight="1" x14ac:dyDescent="0.3">
      <c r="B19" s="51"/>
      <c r="C19" s="51" t="str">
        <f>IF(B19="","",VLOOKUP(B19,LISTAS!$F$5:$G$1006,2,0))</f>
        <v/>
      </c>
      <c r="D19" s="52"/>
      <c r="E19" s="52"/>
      <c r="F19" s="52" t="str">
        <f t="shared" si="0"/>
        <v/>
      </c>
      <c r="H19" s="48" t="str">
        <f t="shared" si="3"/>
        <v/>
      </c>
      <c r="I19" s="63" t="str">
        <f t="shared" si="4"/>
        <v/>
      </c>
      <c r="J19" s="63" t="str">
        <f t="shared" si="4"/>
        <v/>
      </c>
      <c r="K19" s="48" t="str">
        <f t="shared" si="1"/>
        <v/>
      </c>
      <c r="L19" s="67" t="str">
        <f t="shared" si="2"/>
        <v/>
      </c>
      <c r="M19" s="48" t="str">
        <f t="shared" si="5"/>
        <v/>
      </c>
      <c r="N19" s="49">
        <v>11</v>
      </c>
      <c r="O19" s="28"/>
      <c r="P19" s="47" t="str">
        <f t="shared" si="6"/>
        <v/>
      </c>
      <c r="Q19" s="24" t="str">
        <f t="shared" si="7"/>
        <v/>
      </c>
      <c r="R19" s="24" t="str">
        <f>IF($L19="","",VLOOKUP(Q19,LISTAS!$F$5:$G$1006,2,0))</f>
        <v/>
      </c>
      <c r="S19" s="36" t="str">
        <f t="shared" si="8"/>
        <v/>
      </c>
      <c r="T19" s="25" t="str">
        <f t="shared" si="9"/>
        <v/>
      </c>
      <c r="U19" s="25" t="str">
        <f t="shared" si="10"/>
        <v/>
      </c>
    </row>
    <row r="20" spans="2:21" s="5" customFormat="1" ht="18.75" customHeight="1" x14ac:dyDescent="0.3">
      <c r="B20" s="51"/>
      <c r="C20" s="51" t="str">
        <f>IF(B20="","",VLOOKUP(B20,LISTAS!$F$5:$G$1006,2,0))</f>
        <v/>
      </c>
      <c r="D20" s="52"/>
      <c r="E20" s="52"/>
      <c r="F20" s="52" t="str">
        <f t="shared" si="0"/>
        <v/>
      </c>
      <c r="H20" s="48" t="str">
        <f t="shared" si="3"/>
        <v/>
      </c>
      <c r="I20" s="63" t="str">
        <f t="shared" si="4"/>
        <v/>
      </c>
      <c r="J20" s="63" t="str">
        <f t="shared" si="4"/>
        <v/>
      </c>
      <c r="K20" s="48" t="str">
        <f t="shared" si="1"/>
        <v/>
      </c>
      <c r="L20" s="67" t="str">
        <f t="shared" si="2"/>
        <v/>
      </c>
      <c r="M20" s="48" t="str">
        <f t="shared" si="5"/>
        <v/>
      </c>
      <c r="N20" s="49">
        <v>12</v>
      </c>
      <c r="O20" s="28"/>
      <c r="P20" s="47" t="str">
        <f t="shared" si="6"/>
        <v/>
      </c>
      <c r="Q20" s="24" t="str">
        <f t="shared" si="7"/>
        <v/>
      </c>
      <c r="R20" s="24" t="str">
        <f>IF($L20="","",VLOOKUP(Q20,LISTAS!$F$5:$G$1006,2,0))</f>
        <v/>
      </c>
      <c r="S20" s="36" t="str">
        <f t="shared" si="8"/>
        <v/>
      </c>
      <c r="T20" s="25" t="str">
        <f t="shared" si="9"/>
        <v/>
      </c>
      <c r="U20" s="25" t="str">
        <f t="shared" si="10"/>
        <v/>
      </c>
    </row>
    <row r="21" spans="2:21" s="5" customFormat="1" ht="18.75" customHeight="1" x14ac:dyDescent="0.3">
      <c r="B21" s="51"/>
      <c r="C21" s="51" t="str">
        <f>IF(B21="","",VLOOKUP(B21,LISTAS!$F$5:$G$1006,2,0))</f>
        <v/>
      </c>
      <c r="D21" s="52"/>
      <c r="E21" s="52"/>
      <c r="F21" s="52" t="str">
        <f t="shared" si="0"/>
        <v/>
      </c>
      <c r="H21" s="48" t="str">
        <f t="shared" si="3"/>
        <v/>
      </c>
      <c r="I21" s="63" t="str">
        <f t="shared" si="4"/>
        <v/>
      </c>
      <c r="J21" s="63" t="str">
        <f t="shared" si="4"/>
        <v/>
      </c>
      <c r="K21" s="48" t="str">
        <f t="shared" si="1"/>
        <v/>
      </c>
      <c r="L21" s="67" t="str">
        <f t="shared" si="2"/>
        <v/>
      </c>
      <c r="M21" s="48" t="str">
        <f t="shared" si="5"/>
        <v/>
      </c>
      <c r="N21" s="49">
        <v>13</v>
      </c>
      <c r="O21" s="28"/>
      <c r="P21" s="47" t="str">
        <f t="shared" si="6"/>
        <v/>
      </c>
      <c r="Q21" s="24" t="str">
        <f t="shared" si="7"/>
        <v/>
      </c>
      <c r="R21" s="24" t="str">
        <f>IF($L21="","",VLOOKUP(Q21,LISTAS!$F$5:$G$1006,2,0))</f>
        <v/>
      </c>
      <c r="S21" s="36" t="str">
        <f t="shared" si="8"/>
        <v/>
      </c>
      <c r="T21" s="25" t="str">
        <f t="shared" si="9"/>
        <v/>
      </c>
      <c r="U21" s="25" t="str">
        <f t="shared" si="10"/>
        <v/>
      </c>
    </row>
    <row r="22" spans="2:21" s="5" customFormat="1" ht="18.75" customHeight="1" x14ac:dyDescent="0.3">
      <c r="B22" s="51"/>
      <c r="C22" s="51" t="str">
        <f>IF(B22="","",VLOOKUP(B22,LISTAS!$F$5:$G$1006,2,0))</f>
        <v/>
      </c>
      <c r="D22" s="52"/>
      <c r="E22" s="52"/>
      <c r="F22" s="52" t="str">
        <f t="shared" si="0"/>
        <v/>
      </c>
      <c r="H22" s="48" t="str">
        <f t="shared" si="3"/>
        <v/>
      </c>
      <c r="I22" s="63" t="str">
        <f t="shared" si="4"/>
        <v/>
      </c>
      <c r="J22" s="63" t="str">
        <f t="shared" si="4"/>
        <v/>
      </c>
      <c r="K22" s="48" t="str">
        <f t="shared" si="1"/>
        <v/>
      </c>
      <c r="L22" s="67" t="str">
        <f t="shared" si="2"/>
        <v/>
      </c>
      <c r="M22" s="48" t="str">
        <f t="shared" si="5"/>
        <v/>
      </c>
      <c r="N22" s="49">
        <v>14</v>
      </c>
      <c r="O22" s="28"/>
      <c r="P22" s="47" t="str">
        <f t="shared" si="6"/>
        <v/>
      </c>
      <c r="Q22" s="24" t="str">
        <f t="shared" si="7"/>
        <v/>
      </c>
      <c r="R22" s="24" t="str">
        <f>IF($L22="","",VLOOKUP(Q22,LISTAS!$F$5:$G$1006,2,0))</f>
        <v/>
      </c>
      <c r="S22" s="36" t="str">
        <f t="shared" si="8"/>
        <v/>
      </c>
      <c r="T22" s="25" t="str">
        <f t="shared" si="9"/>
        <v/>
      </c>
      <c r="U22" s="25" t="str">
        <f t="shared" si="10"/>
        <v/>
      </c>
    </row>
    <row r="23" spans="2:21" s="5" customFormat="1" ht="18.75" customHeight="1" x14ac:dyDescent="0.3">
      <c r="B23" s="51"/>
      <c r="C23" s="51" t="str">
        <f>IF(B23="","",VLOOKUP(B23,LISTAS!$F$5:$G$1006,2,0))</f>
        <v/>
      </c>
      <c r="D23" s="52"/>
      <c r="E23" s="52"/>
      <c r="F23" s="52" t="str">
        <f t="shared" si="0"/>
        <v/>
      </c>
      <c r="H23" s="48" t="str">
        <f t="shared" si="3"/>
        <v/>
      </c>
      <c r="I23" s="63" t="str">
        <f t="shared" si="4"/>
        <v/>
      </c>
      <c r="J23" s="63" t="str">
        <f t="shared" si="4"/>
        <v/>
      </c>
      <c r="K23" s="48" t="str">
        <f t="shared" si="1"/>
        <v/>
      </c>
      <c r="L23" s="67" t="str">
        <f t="shared" si="2"/>
        <v/>
      </c>
      <c r="M23" s="48" t="str">
        <f t="shared" si="5"/>
        <v/>
      </c>
      <c r="N23" s="49">
        <v>15</v>
      </c>
      <c r="O23" s="28"/>
      <c r="P23" s="47" t="str">
        <f t="shared" si="6"/>
        <v/>
      </c>
      <c r="Q23" s="24" t="str">
        <f t="shared" si="7"/>
        <v/>
      </c>
      <c r="R23" s="24" t="str">
        <f>IF($L23="","",VLOOKUP(Q23,LISTAS!$F$5:$G$1006,2,0))</f>
        <v/>
      </c>
      <c r="S23" s="36" t="str">
        <f t="shared" si="8"/>
        <v/>
      </c>
      <c r="T23" s="25" t="str">
        <f t="shared" si="9"/>
        <v/>
      </c>
      <c r="U23" s="25" t="str">
        <f t="shared" si="10"/>
        <v/>
      </c>
    </row>
    <row r="24" spans="2:21" s="5" customFormat="1" ht="18.75" customHeight="1" x14ac:dyDescent="0.3">
      <c r="B24" s="51"/>
      <c r="C24" s="51" t="str">
        <f>IF(B24="","",VLOOKUP(B24,LISTAS!$F$5:$G$1006,2,0))</f>
        <v/>
      </c>
      <c r="D24" s="52"/>
      <c r="E24" s="52"/>
      <c r="F24" s="52" t="str">
        <f t="shared" si="0"/>
        <v/>
      </c>
      <c r="H24" s="48" t="str">
        <f t="shared" si="3"/>
        <v/>
      </c>
      <c r="I24" s="63" t="str">
        <f t="shared" si="4"/>
        <v/>
      </c>
      <c r="J24" s="63" t="str">
        <f t="shared" si="4"/>
        <v/>
      </c>
      <c r="K24" s="48" t="str">
        <f t="shared" si="1"/>
        <v/>
      </c>
      <c r="L24" s="67" t="str">
        <f t="shared" si="2"/>
        <v/>
      </c>
      <c r="M24" s="48" t="str">
        <f t="shared" si="5"/>
        <v/>
      </c>
      <c r="N24" s="49">
        <v>16</v>
      </c>
      <c r="O24" s="28"/>
      <c r="P24" s="47" t="str">
        <f t="shared" si="6"/>
        <v/>
      </c>
      <c r="Q24" s="24" t="str">
        <f t="shared" si="7"/>
        <v/>
      </c>
      <c r="R24" s="24" t="str">
        <f>IF($L24="","",VLOOKUP(Q24,LISTAS!$F$5:$G$1006,2,0))</f>
        <v/>
      </c>
      <c r="S24" s="36" t="str">
        <f t="shared" si="8"/>
        <v/>
      </c>
      <c r="T24" s="25" t="str">
        <f t="shared" si="9"/>
        <v/>
      </c>
      <c r="U24" s="25" t="str">
        <f t="shared" si="10"/>
        <v/>
      </c>
    </row>
    <row r="25" spans="2:21" s="5" customFormat="1" ht="18.75" customHeight="1" x14ac:dyDescent="0.3">
      <c r="B25" s="51"/>
      <c r="C25" s="51" t="str">
        <f>IF(B25="","",VLOOKUP(B25,LISTAS!$F$5:$G$1006,2,0))</f>
        <v/>
      </c>
      <c r="D25" s="52"/>
      <c r="E25" s="52"/>
      <c r="F25" s="52" t="str">
        <f t="shared" si="0"/>
        <v/>
      </c>
      <c r="H25" s="48" t="str">
        <f t="shared" si="3"/>
        <v/>
      </c>
      <c r="I25" s="63" t="str">
        <f t="shared" si="4"/>
        <v/>
      </c>
      <c r="J25" s="63" t="str">
        <f t="shared" si="4"/>
        <v/>
      </c>
      <c r="K25" s="48" t="str">
        <f t="shared" si="1"/>
        <v/>
      </c>
      <c r="L25" s="67" t="str">
        <f t="shared" si="2"/>
        <v/>
      </c>
      <c r="M25" s="48" t="str">
        <f t="shared" si="5"/>
        <v/>
      </c>
      <c r="N25" s="49">
        <v>17</v>
      </c>
      <c r="O25" s="28"/>
      <c r="P25" s="47" t="str">
        <f t="shared" si="6"/>
        <v/>
      </c>
      <c r="Q25" s="24" t="str">
        <f t="shared" si="7"/>
        <v/>
      </c>
      <c r="R25" s="24" t="str">
        <f>IF($L25="","",VLOOKUP(Q25,LISTAS!$F$5:$G$1006,2,0))</f>
        <v/>
      </c>
      <c r="S25" s="36" t="str">
        <f t="shared" si="8"/>
        <v/>
      </c>
      <c r="T25" s="25" t="str">
        <f t="shared" si="9"/>
        <v/>
      </c>
      <c r="U25" s="25" t="str">
        <f t="shared" si="10"/>
        <v/>
      </c>
    </row>
    <row r="26" spans="2:21" s="5" customFormat="1" ht="18.75" customHeight="1" x14ac:dyDescent="0.3">
      <c r="B26" s="51"/>
      <c r="C26" s="51" t="str">
        <f>IF(B26="","",VLOOKUP(B26,LISTAS!$F$5:$G$1006,2,0))</f>
        <v/>
      </c>
      <c r="D26" s="52"/>
      <c r="E26" s="52"/>
      <c r="F26" s="52" t="str">
        <f t="shared" si="0"/>
        <v/>
      </c>
      <c r="H26" s="48" t="str">
        <f t="shared" si="3"/>
        <v/>
      </c>
      <c r="I26" s="63" t="str">
        <f t="shared" si="4"/>
        <v/>
      </c>
      <c r="J26" s="63" t="str">
        <f t="shared" si="4"/>
        <v/>
      </c>
      <c r="K26" s="48" t="str">
        <f t="shared" si="1"/>
        <v/>
      </c>
      <c r="L26" s="67" t="str">
        <f t="shared" si="2"/>
        <v/>
      </c>
      <c r="M26" s="48" t="str">
        <f t="shared" si="5"/>
        <v/>
      </c>
      <c r="N26" s="49">
        <v>18</v>
      </c>
      <c r="O26" s="28"/>
      <c r="P26" s="47" t="str">
        <f t="shared" si="6"/>
        <v/>
      </c>
      <c r="Q26" s="24" t="str">
        <f t="shared" si="7"/>
        <v/>
      </c>
      <c r="R26" s="24" t="str">
        <f>IF($L26="","",VLOOKUP(Q26,LISTAS!$F$5:$G$1006,2,0))</f>
        <v/>
      </c>
      <c r="S26" s="36" t="str">
        <f t="shared" si="8"/>
        <v/>
      </c>
      <c r="T26" s="25" t="str">
        <f t="shared" si="9"/>
        <v/>
      </c>
      <c r="U26" s="25" t="str">
        <f t="shared" si="10"/>
        <v/>
      </c>
    </row>
    <row r="27" spans="2:21" s="5" customFormat="1" ht="18.75" customHeight="1" x14ac:dyDescent="0.3">
      <c r="B27" s="51"/>
      <c r="C27" s="51" t="str">
        <f>IF(B27="","",VLOOKUP(B27,LISTAS!$F$5:$G$1006,2,0))</f>
        <v/>
      </c>
      <c r="D27" s="52"/>
      <c r="E27" s="52"/>
      <c r="F27" s="52" t="str">
        <f t="shared" si="0"/>
        <v/>
      </c>
      <c r="H27" s="48" t="str">
        <f t="shared" si="3"/>
        <v/>
      </c>
      <c r="I27" s="63" t="str">
        <f t="shared" si="4"/>
        <v/>
      </c>
      <c r="J27" s="63" t="str">
        <f t="shared" si="4"/>
        <v/>
      </c>
      <c r="K27" s="48" t="str">
        <f t="shared" si="1"/>
        <v/>
      </c>
      <c r="L27" s="67" t="str">
        <f t="shared" si="2"/>
        <v/>
      </c>
      <c r="M27" s="48" t="str">
        <f t="shared" si="5"/>
        <v/>
      </c>
      <c r="N27" s="49">
        <v>19</v>
      </c>
      <c r="O27" s="28"/>
      <c r="P27" s="47" t="str">
        <f t="shared" si="6"/>
        <v/>
      </c>
      <c r="Q27" s="24" t="str">
        <f t="shared" si="7"/>
        <v/>
      </c>
      <c r="R27" s="24" t="str">
        <f>IF($L27="","",VLOOKUP(Q27,LISTAS!$F$5:$G$1006,2,0))</f>
        <v/>
      </c>
      <c r="S27" s="36" t="str">
        <f t="shared" si="8"/>
        <v/>
      </c>
      <c r="T27" s="25" t="str">
        <f t="shared" si="9"/>
        <v/>
      </c>
      <c r="U27" s="25" t="str">
        <f t="shared" si="10"/>
        <v/>
      </c>
    </row>
    <row r="28" spans="2:21" s="5" customFormat="1" ht="18.75" customHeight="1" x14ac:dyDescent="0.3">
      <c r="B28" s="51"/>
      <c r="C28" s="51" t="str">
        <f>IF(B28="","",VLOOKUP(B28,LISTAS!$F$5:$G$1006,2,0))</f>
        <v/>
      </c>
      <c r="D28" s="52"/>
      <c r="E28" s="52"/>
      <c r="F28" s="52" t="str">
        <f t="shared" si="0"/>
        <v/>
      </c>
      <c r="H28" s="48" t="str">
        <f t="shared" si="3"/>
        <v/>
      </c>
      <c r="I28" s="63" t="str">
        <f t="shared" si="4"/>
        <v/>
      </c>
      <c r="J28" s="63" t="str">
        <f t="shared" si="4"/>
        <v/>
      </c>
      <c r="K28" s="48" t="str">
        <f t="shared" si="1"/>
        <v/>
      </c>
      <c r="L28" s="67" t="str">
        <f t="shared" si="2"/>
        <v/>
      </c>
      <c r="M28" s="48" t="str">
        <f t="shared" si="5"/>
        <v/>
      </c>
      <c r="N28" s="49">
        <v>20</v>
      </c>
      <c r="O28" s="28"/>
      <c r="P28" s="47" t="str">
        <f t="shared" si="6"/>
        <v/>
      </c>
      <c r="Q28" s="24" t="str">
        <f t="shared" si="7"/>
        <v/>
      </c>
      <c r="R28" s="24" t="str">
        <f>IF($L28="","",VLOOKUP(Q28,LISTAS!$F$5:$G$1006,2,0))</f>
        <v/>
      </c>
      <c r="S28" s="36" t="str">
        <f t="shared" si="8"/>
        <v/>
      </c>
      <c r="T28" s="25" t="str">
        <f t="shared" si="9"/>
        <v/>
      </c>
      <c r="U28" s="25" t="str">
        <f t="shared" si="10"/>
        <v/>
      </c>
    </row>
    <row r="29" spans="2:21" ht="16.5" x14ac:dyDescent="0.3">
      <c r="B29" s="51"/>
      <c r="C29" s="51" t="str">
        <f>IF(B29="","",VLOOKUP(B29,LISTAS!$F$5:$G$1006,2,0))</f>
        <v/>
      </c>
      <c r="D29" s="52"/>
      <c r="E29" s="52"/>
      <c r="F29" s="52" t="str">
        <f t="shared" si="0"/>
        <v/>
      </c>
      <c r="G29" s="5"/>
      <c r="H29" s="48" t="str">
        <f t="shared" si="3"/>
        <v/>
      </c>
      <c r="I29" s="63" t="str">
        <f t="shared" si="4"/>
        <v/>
      </c>
      <c r="J29" s="63" t="str">
        <f t="shared" si="4"/>
        <v/>
      </c>
      <c r="K29" s="48" t="str">
        <f t="shared" si="1"/>
        <v/>
      </c>
      <c r="L29" s="67" t="str">
        <f t="shared" si="2"/>
        <v/>
      </c>
      <c r="M29" s="48" t="str">
        <f t="shared" si="5"/>
        <v/>
      </c>
      <c r="N29" s="49">
        <v>21</v>
      </c>
      <c r="O29" s="28"/>
      <c r="P29" s="47" t="str">
        <f t="shared" si="6"/>
        <v/>
      </c>
      <c r="Q29" s="24" t="str">
        <f t="shared" si="7"/>
        <v/>
      </c>
      <c r="R29" s="24" t="str">
        <f>IF($L29="","",VLOOKUP(Q29,LISTAS!$F$5:$G$1006,2,0))</f>
        <v/>
      </c>
      <c r="S29" s="36" t="str">
        <f t="shared" si="8"/>
        <v/>
      </c>
      <c r="T29" s="25" t="str">
        <f t="shared" si="9"/>
        <v/>
      </c>
      <c r="U29" s="25" t="str">
        <f t="shared" si="10"/>
        <v/>
      </c>
    </row>
    <row r="30" spans="2:21" ht="16.5" x14ac:dyDescent="0.3">
      <c r="B30" s="51"/>
      <c r="C30" s="51" t="str">
        <f>IF(B30="","",VLOOKUP(B30,LISTAS!$F$5:$G$1006,2,0))</f>
        <v/>
      </c>
      <c r="D30" s="52"/>
      <c r="E30" s="52"/>
      <c r="F30" s="52" t="str">
        <f t="shared" si="0"/>
        <v/>
      </c>
      <c r="G30" s="5"/>
      <c r="H30" s="48" t="str">
        <f t="shared" si="3"/>
        <v/>
      </c>
      <c r="I30" s="63" t="str">
        <f t="shared" si="4"/>
        <v/>
      </c>
      <c r="J30" s="63" t="str">
        <f t="shared" si="4"/>
        <v/>
      </c>
      <c r="K30" s="48" t="str">
        <f t="shared" si="1"/>
        <v/>
      </c>
      <c r="L30" s="67" t="str">
        <f t="shared" si="2"/>
        <v/>
      </c>
      <c r="M30" s="48" t="str">
        <f t="shared" si="5"/>
        <v/>
      </c>
      <c r="N30" s="49">
        <v>22</v>
      </c>
      <c r="O30" s="28"/>
      <c r="P30" s="47" t="str">
        <f t="shared" si="6"/>
        <v/>
      </c>
      <c r="Q30" s="24" t="str">
        <f t="shared" si="7"/>
        <v/>
      </c>
      <c r="R30" s="24" t="str">
        <f>IF($L30="","",VLOOKUP(Q30,LISTAS!$F$5:$G$1006,2,0))</f>
        <v/>
      </c>
      <c r="S30" s="36" t="str">
        <f t="shared" si="8"/>
        <v/>
      </c>
      <c r="T30" s="25" t="str">
        <f t="shared" si="9"/>
        <v/>
      </c>
      <c r="U30" s="25" t="str">
        <f t="shared" si="10"/>
        <v/>
      </c>
    </row>
    <row r="31" spans="2:21" ht="16.5" x14ac:dyDescent="0.3">
      <c r="B31" s="51"/>
      <c r="C31" s="51" t="str">
        <f>IF(B31="","",VLOOKUP(B31,LISTAS!$F$5:$G$1006,2,0))</f>
        <v/>
      </c>
      <c r="D31" s="52"/>
      <c r="E31" s="52"/>
      <c r="F31" s="52" t="str">
        <f t="shared" si="0"/>
        <v/>
      </c>
      <c r="G31" s="5"/>
      <c r="H31" s="48" t="str">
        <f t="shared" si="3"/>
        <v/>
      </c>
      <c r="I31" s="63" t="str">
        <f t="shared" si="4"/>
        <v/>
      </c>
      <c r="J31" s="63" t="str">
        <f t="shared" si="4"/>
        <v/>
      </c>
      <c r="K31" s="48" t="str">
        <f t="shared" si="1"/>
        <v/>
      </c>
      <c r="L31" s="67" t="str">
        <f t="shared" si="2"/>
        <v/>
      </c>
      <c r="M31" s="48" t="str">
        <f t="shared" si="5"/>
        <v/>
      </c>
      <c r="N31" s="49">
        <v>23</v>
      </c>
      <c r="O31" s="28"/>
      <c r="P31" s="47" t="str">
        <f t="shared" si="6"/>
        <v/>
      </c>
      <c r="Q31" s="24" t="str">
        <f t="shared" si="7"/>
        <v/>
      </c>
      <c r="R31" s="24" t="str">
        <f>IF($L31="","",VLOOKUP(Q31,LISTAS!$F$5:$G$1006,2,0))</f>
        <v/>
      </c>
      <c r="S31" s="36" t="str">
        <f t="shared" si="8"/>
        <v/>
      </c>
      <c r="T31" s="25" t="str">
        <f t="shared" si="9"/>
        <v/>
      </c>
      <c r="U31" s="25" t="str">
        <f t="shared" si="10"/>
        <v/>
      </c>
    </row>
    <row r="32" spans="2:21" ht="16.5" x14ac:dyDescent="0.3">
      <c r="B32" s="51"/>
      <c r="C32" s="51" t="str">
        <f>IF(B32="","",VLOOKUP(B32,LISTAS!$F$5:$G$1006,2,0))</f>
        <v/>
      </c>
      <c r="D32" s="52"/>
      <c r="E32" s="52"/>
      <c r="F32" s="52" t="str">
        <f t="shared" si="0"/>
        <v/>
      </c>
      <c r="G32" s="5"/>
      <c r="H32" s="48" t="str">
        <f t="shared" si="3"/>
        <v/>
      </c>
      <c r="I32" s="63" t="str">
        <f t="shared" si="4"/>
        <v/>
      </c>
      <c r="J32" s="63" t="str">
        <f t="shared" si="4"/>
        <v/>
      </c>
      <c r="K32" s="48" t="str">
        <f t="shared" si="1"/>
        <v/>
      </c>
      <c r="L32" s="67" t="str">
        <f t="shared" si="2"/>
        <v/>
      </c>
      <c r="M32" s="48" t="str">
        <f t="shared" si="5"/>
        <v/>
      </c>
      <c r="N32" s="49">
        <v>24</v>
      </c>
      <c r="O32" s="28"/>
      <c r="P32" s="47" t="str">
        <f t="shared" si="6"/>
        <v/>
      </c>
      <c r="Q32" s="24" t="str">
        <f t="shared" si="7"/>
        <v/>
      </c>
      <c r="R32" s="24" t="str">
        <f>IF($L32="","",VLOOKUP(Q32,LISTAS!$F$5:$G$1006,2,0))</f>
        <v/>
      </c>
      <c r="S32" s="36" t="str">
        <f t="shared" si="8"/>
        <v/>
      </c>
      <c r="T32" s="25" t="str">
        <f t="shared" si="9"/>
        <v/>
      </c>
      <c r="U32" s="25" t="str">
        <f t="shared" si="10"/>
        <v/>
      </c>
    </row>
    <row r="33" spans="2:21" ht="16.5" x14ac:dyDescent="0.3">
      <c r="B33" s="51"/>
      <c r="C33" s="51" t="str">
        <f>IF(B33="","",VLOOKUP(B33,LISTAS!$F$5:$G$1006,2,0))</f>
        <v/>
      </c>
      <c r="D33" s="52"/>
      <c r="E33" s="52"/>
      <c r="F33" s="52" t="str">
        <f t="shared" si="0"/>
        <v/>
      </c>
      <c r="G33" s="5"/>
      <c r="H33" s="48" t="str">
        <f t="shared" si="3"/>
        <v/>
      </c>
      <c r="I33" s="63" t="str">
        <f t="shared" si="4"/>
        <v/>
      </c>
      <c r="J33" s="63" t="str">
        <f t="shared" si="4"/>
        <v/>
      </c>
      <c r="K33" s="48" t="str">
        <f t="shared" si="1"/>
        <v/>
      </c>
      <c r="L33" s="67" t="str">
        <f t="shared" si="2"/>
        <v/>
      </c>
      <c r="M33" s="48" t="str">
        <f t="shared" si="5"/>
        <v/>
      </c>
      <c r="N33" s="49">
        <v>25</v>
      </c>
      <c r="O33" s="28"/>
      <c r="P33" s="47" t="str">
        <f t="shared" si="6"/>
        <v/>
      </c>
      <c r="Q33" s="24" t="str">
        <f t="shared" si="7"/>
        <v/>
      </c>
      <c r="R33" s="24" t="str">
        <f>IF($L33="","",VLOOKUP(Q33,LISTAS!$F$5:$G$1006,2,0))</f>
        <v/>
      </c>
      <c r="S33" s="36" t="str">
        <f t="shared" si="8"/>
        <v/>
      </c>
      <c r="T33" s="25" t="str">
        <f t="shared" si="9"/>
        <v/>
      </c>
      <c r="U33" s="25" t="str">
        <f t="shared" si="10"/>
        <v/>
      </c>
    </row>
    <row r="34" spans="2:21" ht="16.5" x14ac:dyDescent="0.3">
      <c r="B34" s="51"/>
      <c r="C34" s="51" t="str">
        <f>IF(B34="","",VLOOKUP(B34,LISTAS!$F$5:$G$1006,2,0))</f>
        <v/>
      </c>
      <c r="D34" s="52"/>
      <c r="E34" s="52"/>
      <c r="F34" s="52" t="str">
        <f t="shared" si="0"/>
        <v/>
      </c>
      <c r="G34" s="5"/>
      <c r="H34" s="48" t="str">
        <f t="shared" si="3"/>
        <v/>
      </c>
      <c r="I34" s="63" t="str">
        <f t="shared" si="4"/>
        <v/>
      </c>
      <c r="J34" s="63" t="str">
        <f t="shared" si="4"/>
        <v/>
      </c>
      <c r="K34" s="48" t="str">
        <f t="shared" si="1"/>
        <v/>
      </c>
      <c r="L34" s="67" t="str">
        <f t="shared" si="2"/>
        <v/>
      </c>
      <c r="M34" s="48" t="str">
        <f t="shared" si="5"/>
        <v/>
      </c>
      <c r="N34" s="49">
        <v>26</v>
      </c>
      <c r="O34" s="28"/>
      <c r="P34" s="47" t="str">
        <f t="shared" si="6"/>
        <v/>
      </c>
      <c r="Q34" s="24" t="str">
        <f t="shared" si="7"/>
        <v/>
      </c>
      <c r="R34" s="24" t="str">
        <f>IF($L34="","",VLOOKUP(Q34,LISTAS!$F$5:$G$1006,2,0))</f>
        <v/>
      </c>
      <c r="S34" s="36" t="str">
        <f t="shared" si="8"/>
        <v/>
      </c>
      <c r="T34" s="25" t="str">
        <f t="shared" si="9"/>
        <v/>
      </c>
      <c r="U34" s="25" t="str">
        <f t="shared" si="10"/>
        <v/>
      </c>
    </row>
    <row r="35" spans="2:21" ht="16.5" x14ac:dyDescent="0.3">
      <c r="B35" s="51"/>
      <c r="C35" s="51" t="str">
        <f>IF(B35="","",VLOOKUP(B35,LISTAS!$F$5:$G$1006,2,0))</f>
        <v/>
      </c>
      <c r="D35" s="52"/>
      <c r="E35" s="52"/>
      <c r="F35" s="52" t="str">
        <f t="shared" si="0"/>
        <v/>
      </c>
      <c r="G35" s="5"/>
      <c r="H35" s="48" t="str">
        <f t="shared" si="3"/>
        <v/>
      </c>
      <c r="I35" s="63" t="str">
        <f t="shared" si="4"/>
        <v/>
      </c>
      <c r="J35" s="63" t="str">
        <f t="shared" si="4"/>
        <v/>
      </c>
      <c r="K35" s="48" t="str">
        <f t="shared" si="1"/>
        <v/>
      </c>
      <c r="L35" s="67" t="str">
        <f t="shared" si="2"/>
        <v/>
      </c>
      <c r="M35" s="48" t="str">
        <f t="shared" si="5"/>
        <v/>
      </c>
      <c r="N35" s="49">
        <v>27</v>
      </c>
      <c r="O35" s="28"/>
      <c r="P35" s="47" t="str">
        <f t="shared" si="6"/>
        <v/>
      </c>
      <c r="Q35" s="24" t="str">
        <f t="shared" si="7"/>
        <v/>
      </c>
      <c r="R35" s="24" t="str">
        <f>IF($L35="","",VLOOKUP(Q35,LISTAS!$F$5:$G$1006,2,0))</f>
        <v/>
      </c>
      <c r="S35" s="36" t="str">
        <f t="shared" si="8"/>
        <v/>
      </c>
      <c r="T35" s="25" t="str">
        <f t="shared" si="9"/>
        <v/>
      </c>
      <c r="U35" s="25" t="str">
        <f t="shared" si="10"/>
        <v/>
      </c>
    </row>
    <row r="36" spans="2:21" ht="16.5" x14ac:dyDescent="0.3">
      <c r="B36" s="51"/>
      <c r="C36" s="51" t="str">
        <f>IF(B36="","",VLOOKUP(B36,LISTAS!$F$5:$G$1006,2,0))</f>
        <v/>
      </c>
      <c r="D36" s="52"/>
      <c r="E36" s="52"/>
      <c r="F36" s="52" t="str">
        <f t="shared" si="0"/>
        <v/>
      </c>
      <c r="G36" s="5"/>
      <c r="H36" s="48" t="str">
        <f t="shared" si="3"/>
        <v/>
      </c>
      <c r="I36" s="63" t="str">
        <f t="shared" si="4"/>
        <v/>
      </c>
      <c r="J36" s="63" t="str">
        <f t="shared" si="4"/>
        <v/>
      </c>
      <c r="K36" s="48" t="str">
        <f t="shared" si="1"/>
        <v/>
      </c>
      <c r="L36" s="67" t="str">
        <f t="shared" si="2"/>
        <v/>
      </c>
      <c r="M36" s="48" t="str">
        <f t="shared" si="5"/>
        <v/>
      </c>
      <c r="N36" s="49">
        <v>28</v>
      </c>
      <c r="O36" s="28"/>
      <c r="P36" s="47" t="str">
        <f t="shared" si="6"/>
        <v/>
      </c>
      <c r="Q36" s="24" t="str">
        <f t="shared" si="7"/>
        <v/>
      </c>
      <c r="R36" s="24" t="str">
        <f>IF($L36="","",VLOOKUP(Q36,LISTAS!$F$5:$G$1006,2,0))</f>
        <v/>
      </c>
      <c r="S36" s="36" t="str">
        <f t="shared" si="8"/>
        <v/>
      </c>
      <c r="T36" s="25" t="str">
        <f t="shared" si="9"/>
        <v/>
      </c>
      <c r="U36" s="25" t="str">
        <f t="shared" si="10"/>
        <v/>
      </c>
    </row>
    <row r="37" spans="2:21" ht="16.5" x14ac:dyDescent="0.3">
      <c r="B37" s="51"/>
      <c r="C37" s="51" t="str">
        <f>IF(B37="","",VLOOKUP(B37,LISTAS!$F$5:$G$1006,2,0))</f>
        <v/>
      </c>
      <c r="D37" s="52"/>
      <c r="E37" s="52"/>
      <c r="F37" s="52" t="str">
        <f t="shared" si="0"/>
        <v/>
      </c>
      <c r="G37" s="5"/>
      <c r="H37" s="48" t="str">
        <f t="shared" si="3"/>
        <v/>
      </c>
      <c r="I37" s="63" t="str">
        <f t="shared" si="4"/>
        <v/>
      </c>
      <c r="J37" s="63" t="str">
        <f t="shared" si="4"/>
        <v/>
      </c>
      <c r="K37" s="48" t="str">
        <f t="shared" si="1"/>
        <v/>
      </c>
      <c r="L37" s="67" t="str">
        <f t="shared" si="2"/>
        <v/>
      </c>
      <c r="M37" s="48" t="str">
        <f t="shared" si="5"/>
        <v/>
      </c>
      <c r="N37" s="49">
        <v>29</v>
      </c>
      <c r="O37" s="28"/>
      <c r="P37" s="47" t="str">
        <f t="shared" si="6"/>
        <v/>
      </c>
      <c r="Q37" s="24" t="str">
        <f t="shared" si="7"/>
        <v/>
      </c>
      <c r="R37" s="24" t="str">
        <f>IF($L37="","",VLOOKUP(Q37,LISTAS!$F$5:$G$1006,2,0))</f>
        <v/>
      </c>
      <c r="S37" s="36" t="str">
        <f t="shared" si="8"/>
        <v/>
      </c>
      <c r="T37" s="25" t="str">
        <f t="shared" si="9"/>
        <v/>
      </c>
      <c r="U37" s="25" t="str">
        <f t="shared" si="10"/>
        <v/>
      </c>
    </row>
    <row r="38" spans="2:21" ht="16.5" x14ac:dyDescent="0.3">
      <c r="B38" s="51"/>
      <c r="C38" s="51" t="str">
        <f>IF(B38="","",VLOOKUP(B38,LISTAS!$F$5:$G$1006,2,0))</f>
        <v/>
      </c>
      <c r="D38" s="52"/>
      <c r="E38" s="52"/>
      <c r="F38" s="52" t="str">
        <f t="shared" si="0"/>
        <v/>
      </c>
      <c r="G38" s="5"/>
      <c r="H38" s="48" t="str">
        <f t="shared" si="3"/>
        <v/>
      </c>
      <c r="I38" s="63" t="str">
        <f t="shared" si="4"/>
        <v/>
      </c>
      <c r="J38" s="63" t="str">
        <f t="shared" si="4"/>
        <v/>
      </c>
      <c r="K38" s="48" t="str">
        <f t="shared" si="1"/>
        <v/>
      </c>
      <c r="L38" s="67" t="str">
        <f t="shared" si="2"/>
        <v/>
      </c>
      <c r="M38" s="48" t="str">
        <f t="shared" si="5"/>
        <v/>
      </c>
      <c r="N38" s="49">
        <v>30</v>
      </c>
      <c r="O38" s="28"/>
      <c r="P38" s="47" t="str">
        <f t="shared" si="6"/>
        <v/>
      </c>
      <c r="Q38" s="24" t="str">
        <f t="shared" si="7"/>
        <v/>
      </c>
      <c r="R38" s="24" t="str">
        <f>IF($L38="","",VLOOKUP(Q38,LISTAS!$F$5:$G$1006,2,0))</f>
        <v/>
      </c>
      <c r="S38" s="36" t="str">
        <f t="shared" si="8"/>
        <v/>
      </c>
      <c r="T38" s="25" t="str">
        <f t="shared" si="9"/>
        <v/>
      </c>
      <c r="U38" s="25" t="str">
        <f t="shared" si="10"/>
        <v/>
      </c>
    </row>
    <row r="39" spans="2:21" ht="16.5" x14ac:dyDescent="0.3">
      <c r="B39" s="51"/>
      <c r="C39" s="51" t="str">
        <f>IF(B39="","",VLOOKUP(B39,LISTAS!$F$5:$G$1006,2,0))</f>
        <v/>
      </c>
      <c r="D39" s="52"/>
      <c r="E39" s="52"/>
      <c r="F39" s="52" t="str">
        <f t="shared" si="0"/>
        <v/>
      </c>
      <c r="G39" s="5"/>
      <c r="H39" s="48" t="str">
        <f t="shared" si="3"/>
        <v/>
      </c>
      <c r="I39" s="63" t="str">
        <f t="shared" si="4"/>
        <v/>
      </c>
      <c r="J39" s="63" t="str">
        <f t="shared" si="4"/>
        <v/>
      </c>
      <c r="K39" s="48" t="str">
        <f t="shared" si="1"/>
        <v/>
      </c>
      <c r="L39" s="67" t="str">
        <f t="shared" si="2"/>
        <v/>
      </c>
      <c r="M39" s="48" t="str">
        <f t="shared" si="5"/>
        <v/>
      </c>
      <c r="N39" s="49">
        <v>31</v>
      </c>
      <c r="O39" s="28"/>
      <c r="P39" s="47" t="str">
        <f t="shared" si="6"/>
        <v/>
      </c>
      <c r="Q39" s="24" t="str">
        <f t="shared" si="7"/>
        <v/>
      </c>
      <c r="R39" s="24" t="str">
        <f>IF($L39="","",VLOOKUP(Q39,LISTAS!$F$5:$G$1006,2,0))</f>
        <v/>
      </c>
      <c r="S39" s="36" t="str">
        <f t="shared" si="8"/>
        <v/>
      </c>
      <c r="T39" s="25" t="str">
        <f t="shared" si="9"/>
        <v/>
      </c>
      <c r="U39" s="25" t="str">
        <f t="shared" si="10"/>
        <v/>
      </c>
    </row>
    <row r="40" spans="2:21" ht="16.5" x14ac:dyDescent="0.3">
      <c r="B40" s="51"/>
      <c r="C40" s="51" t="str">
        <f>IF(B40="","",VLOOKUP(B40,LISTAS!$F$5:$G$1006,2,0))</f>
        <v/>
      </c>
      <c r="D40" s="52"/>
      <c r="E40" s="52"/>
      <c r="F40" s="52" t="str">
        <f t="shared" si="0"/>
        <v/>
      </c>
      <c r="G40" s="5"/>
      <c r="H40" s="48" t="str">
        <f t="shared" si="3"/>
        <v/>
      </c>
      <c r="I40" s="63" t="str">
        <f t="shared" si="4"/>
        <v/>
      </c>
      <c r="J40" s="63" t="str">
        <f t="shared" si="4"/>
        <v/>
      </c>
      <c r="K40" s="48" t="str">
        <f t="shared" si="1"/>
        <v/>
      </c>
      <c r="L40" s="67" t="str">
        <f t="shared" si="2"/>
        <v/>
      </c>
      <c r="M40" s="48" t="str">
        <f t="shared" si="5"/>
        <v/>
      </c>
      <c r="N40" s="49">
        <v>32</v>
      </c>
      <c r="O40" s="28"/>
      <c r="P40" s="47" t="str">
        <f t="shared" si="6"/>
        <v/>
      </c>
      <c r="Q40" s="24" t="str">
        <f t="shared" si="7"/>
        <v/>
      </c>
      <c r="R40" s="24" t="str">
        <f>IF($L40="","",VLOOKUP(Q40,LISTAS!$F$5:$G$1006,2,0))</f>
        <v/>
      </c>
      <c r="S40" s="36" t="str">
        <f t="shared" si="8"/>
        <v/>
      </c>
      <c r="T40" s="25" t="str">
        <f t="shared" si="9"/>
        <v/>
      </c>
      <c r="U40" s="25" t="str">
        <f t="shared" si="10"/>
        <v/>
      </c>
    </row>
    <row r="41" spans="2:21" ht="16.5" x14ac:dyDescent="0.3">
      <c r="B41" s="51"/>
      <c r="C41" s="51" t="str">
        <f>IF(B41="","",VLOOKUP(B41,LISTAS!$F$5:$G$1006,2,0))</f>
        <v/>
      </c>
      <c r="D41" s="52"/>
      <c r="E41" s="52"/>
      <c r="F41" s="52" t="str">
        <f t="shared" si="0"/>
        <v/>
      </c>
      <c r="G41" s="5"/>
      <c r="H41" s="48" t="str">
        <f t="shared" si="3"/>
        <v/>
      </c>
      <c r="I41" s="63" t="str">
        <f t="shared" si="4"/>
        <v/>
      </c>
      <c r="J41" s="63" t="str">
        <f t="shared" si="4"/>
        <v/>
      </c>
      <c r="K41" s="48" t="str">
        <f t="shared" si="1"/>
        <v/>
      </c>
      <c r="L41" s="67" t="str">
        <f t="shared" si="2"/>
        <v/>
      </c>
      <c r="M41" s="48" t="str">
        <f t="shared" si="5"/>
        <v/>
      </c>
      <c r="N41" s="49">
        <v>33</v>
      </c>
      <c r="O41" s="28"/>
      <c r="P41" s="47" t="str">
        <f t="shared" si="6"/>
        <v/>
      </c>
      <c r="Q41" s="24" t="str">
        <f t="shared" si="7"/>
        <v/>
      </c>
      <c r="R41" s="24" t="str">
        <f>IF($L41="","",VLOOKUP(Q41,LISTAS!$F$5:$G$1006,2,0))</f>
        <v/>
      </c>
      <c r="S41" s="36" t="str">
        <f t="shared" si="8"/>
        <v/>
      </c>
      <c r="T41" s="25" t="str">
        <f t="shared" si="9"/>
        <v/>
      </c>
      <c r="U41" s="25" t="str">
        <f t="shared" si="10"/>
        <v/>
      </c>
    </row>
    <row r="42" spans="2:21" ht="16.5" x14ac:dyDescent="0.3">
      <c r="B42" s="51"/>
      <c r="C42" s="51" t="str">
        <f>IF(B42="","",VLOOKUP(B42,LISTAS!$F$5:$G$1006,2,0))</f>
        <v/>
      </c>
      <c r="D42" s="52"/>
      <c r="E42" s="52"/>
      <c r="F42" s="52" t="str">
        <f t="shared" si="0"/>
        <v/>
      </c>
      <c r="G42" s="5"/>
      <c r="H42" s="48" t="str">
        <f t="shared" si="3"/>
        <v/>
      </c>
      <c r="I42" s="63" t="str">
        <f t="shared" si="4"/>
        <v/>
      </c>
      <c r="J42" s="63" t="str">
        <f t="shared" si="4"/>
        <v/>
      </c>
      <c r="K42" s="48" t="str">
        <f t="shared" si="1"/>
        <v/>
      </c>
      <c r="L42" s="67" t="str">
        <f t="shared" si="2"/>
        <v/>
      </c>
      <c r="M42" s="48" t="str">
        <f t="shared" si="5"/>
        <v/>
      </c>
      <c r="N42" s="49">
        <v>34</v>
      </c>
      <c r="O42" s="28"/>
      <c r="P42" s="47" t="str">
        <f t="shared" si="6"/>
        <v/>
      </c>
      <c r="Q42" s="24" t="str">
        <f t="shared" si="7"/>
        <v/>
      </c>
      <c r="R42" s="24" t="str">
        <f>IF($L42="","",VLOOKUP(Q42,LISTAS!$F$5:$G$1006,2,0))</f>
        <v/>
      </c>
      <c r="S42" s="36" t="str">
        <f t="shared" si="8"/>
        <v/>
      </c>
      <c r="T42" s="25" t="str">
        <f t="shared" si="9"/>
        <v/>
      </c>
      <c r="U42" s="25" t="str">
        <f t="shared" si="10"/>
        <v/>
      </c>
    </row>
    <row r="43" spans="2:21" ht="16.5" x14ac:dyDescent="0.3">
      <c r="B43" s="51"/>
      <c r="C43" s="51" t="str">
        <f>IF(B43="","",VLOOKUP(B43,LISTAS!$F$5:$G$1006,2,0))</f>
        <v/>
      </c>
      <c r="D43" s="52"/>
      <c r="E43" s="52"/>
      <c r="F43" s="52" t="str">
        <f t="shared" si="0"/>
        <v/>
      </c>
      <c r="G43" s="5"/>
      <c r="H43" s="48" t="str">
        <f t="shared" si="3"/>
        <v/>
      </c>
      <c r="I43" s="63" t="str">
        <f t="shared" si="4"/>
        <v/>
      </c>
      <c r="J43" s="63" t="str">
        <f t="shared" si="4"/>
        <v/>
      </c>
      <c r="K43" s="48" t="str">
        <f t="shared" si="1"/>
        <v/>
      </c>
      <c r="L43" s="67" t="str">
        <f t="shared" si="2"/>
        <v/>
      </c>
      <c r="M43" s="48" t="str">
        <f t="shared" si="5"/>
        <v/>
      </c>
      <c r="N43" s="49">
        <v>35</v>
      </c>
      <c r="O43" s="28"/>
      <c r="P43" s="47" t="str">
        <f t="shared" si="6"/>
        <v/>
      </c>
      <c r="Q43" s="24" t="str">
        <f t="shared" si="7"/>
        <v/>
      </c>
      <c r="R43" s="24" t="str">
        <f>IF($L43="","",VLOOKUP(Q43,LISTAS!$F$5:$G$1006,2,0))</f>
        <v/>
      </c>
      <c r="S43" s="36" t="str">
        <f t="shared" si="8"/>
        <v/>
      </c>
      <c r="T43" s="25" t="str">
        <f t="shared" si="9"/>
        <v/>
      </c>
      <c r="U43" s="25" t="str">
        <f t="shared" si="10"/>
        <v/>
      </c>
    </row>
    <row r="44" spans="2:21" ht="16.5" x14ac:dyDescent="0.3">
      <c r="B44" s="51"/>
      <c r="C44" s="51" t="str">
        <f>IF(B44="","",VLOOKUP(B44,LISTAS!$F$5:$G$1006,2,0))</f>
        <v/>
      </c>
      <c r="D44" s="52"/>
      <c r="E44" s="52"/>
      <c r="F44" s="52" t="str">
        <f t="shared" si="0"/>
        <v/>
      </c>
      <c r="G44" s="5"/>
      <c r="H44" s="48" t="str">
        <f t="shared" si="3"/>
        <v/>
      </c>
      <c r="I44" s="63" t="str">
        <f t="shared" si="4"/>
        <v/>
      </c>
      <c r="J44" s="63" t="str">
        <f t="shared" si="4"/>
        <v/>
      </c>
      <c r="K44" s="48" t="str">
        <f t="shared" si="1"/>
        <v/>
      </c>
      <c r="L44" s="67" t="str">
        <f t="shared" si="2"/>
        <v/>
      </c>
      <c r="M44" s="48" t="str">
        <f t="shared" si="5"/>
        <v/>
      </c>
      <c r="N44" s="49">
        <v>36</v>
      </c>
      <c r="O44" s="28"/>
      <c r="P44" s="47" t="str">
        <f t="shared" si="6"/>
        <v/>
      </c>
      <c r="Q44" s="24" t="str">
        <f t="shared" si="7"/>
        <v/>
      </c>
      <c r="R44" s="24" t="str">
        <f>IF($L44="","",VLOOKUP(Q44,LISTAS!$F$5:$G$1006,2,0))</f>
        <v/>
      </c>
      <c r="S44" s="36" t="str">
        <f t="shared" si="8"/>
        <v/>
      </c>
      <c r="T44" s="25" t="str">
        <f t="shared" si="9"/>
        <v/>
      </c>
      <c r="U44" s="25" t="str">
        <f t="shared" si="10"/>
        <v/>
      </c>
    </row>
    <row r="45" spans="2:21" ht="16.5" x14ac:dyDescent="0.3">
      <c r="B45" s="51"/>
      <c r="C45" s="51" t="str">
        <f>IF(B45="","",VLOOKUP(B45,LISTAS!$F$5:$G$1006,2,0))</f>
        <v/>
      </c>
      <c r="D45" s="52"/>
      <c r="E45" s="52"/>
      <c r="F45" s="52" t="str">
        <f t="shared" si="0"/>
        <v/>
      </c>
      <c r="G45" s="5"/>
      <c r="H45" s="48" t="str">
        <f t="shared" si="3"/>
        <v/>
      </c>
      <c r="I45" s="63" t="str">
        <f t="shared" si="4"/>
        <v/>
      </c>
      <c r="J45" s="63" t="str">
        <f t="shared" si="4"/>
        <v/>
      </c>
      <c r="K45" s="48" t="str">
        <f t="shared" si="1"/>
        <v/>
      </c>
      <c r="L45" s="67" t="str">
        <f t="shared" si="2"/>
        <v/>
      </c>
      <c r="M45" s="48" t="str">
        <f t="shared" si="5"/>
        <v/>
      </c>
      <c r="N45" s="49">
        <v>37</v>
      </c>
      <c r="O45" s="28"/>
      <c r="P45" s="47" t="str">
        <f t="shared" si="6"/>
        <v/>
      </c>
      <c r="Q45" s="24" t="str">
        <f t="shared" si="7"/>
        <v/>
      </c>
      <c r="R45" s="24" t="str">
        <f>IF($L45="","",VLOOKUP(Q45,LISTAS!$F$5:$G$1006,2,0))</f>
        <v/>
      </c>
      <c r="S45" s="36" t="str">
        <f t="shared" si="8"/>
        <v/>
      </c>
      <c r="T45" s="25" t="str">
        <f t="shared" si="9"/>
        <v/>
      </c>
      <c r="U45" s="25" t="str">
        <f t="shared" si="10"/>
        <v/>
      </c>
    </row>
    <row r="46" spans="2:21" ht="16.5" x14ac:dyDescent="0.3">
      <c r="B46" s="51"/>
      <c r="C46" s="51" t="str">
        <f>IF(B46="","",VLOOKUP(B46,LISTAS!$F$5:$G$1006,2,0))</f>
        <v/>
      </c>
      <c r="D46" s="52"/>
      <c r="E46" s="52"/>
      <c r="F46" s="52" t="str">
        <f t="shared" si="0"/>
        <v/>
      </c>
      <c r="G46" s="5"/>
      <c r="H46" s="48" t="str">
        <f t="shared" si="3"/>
        <v/>
      </c>
      <c r="I46" s="63" t="str">
        <f t="shared" si="4"/>
        <v/>
      </c>
      <c r="J46" s="63" t="str">
        <f t="shared" si="4"/>
        <v/>
      </c>
      <c r="K46" s="48" t="str">
        <f t="shared" si="1"/>
        <v/>
      </c>
      <c r="L46" s="67" t="str">
        <f t="shared" si="2"/>
        <v/>
      </c>
      <c r="M46" s="48" t="str">
        <f t="shared" si="5"/>
        <v/>
      </c>
      <c r="N46" s="49">
        <v>38</v>
      </c>
      <c r="O46" s="28"/>
      <c r="P46" s="47" t="str">
        <f t="shared" si="6"/>
        <v/>
      </c>
      <c r="Q46" s="24" t="str">
        <f t="shared" si="7"/>
        <v/>
      </c>
      <c r="R46" s="24" t="str">
        <f>IF($L46="","",VLOOKUP(Q46,LISTAS!$F$5:$G$1006,2,0))</f>
        <v/>
      </c>
      <c r="S46" s="36" t="str">
        <f t="shared" si="8"/>
        <v/>
      </c>
      <c r="T46" s="25" t="str">
        <f t="shared" si="9"/>
        <v/>
      </c>
      <c r="U46" s="25" t="str">
        <f t="shared" si="10"/>
        <v/>
      </c>
    </row>
    <row r="47" spans="2:21" ht="16.5" x14ac:dyDescent="0.3">
      <c r="B47" s="51"/>
      <c r="C47" s="51" t="str">
        <f>IF(B47="","",VLOOKUP(B47,LISTAS!$F$5:$G$1006,2,0))</f>
        <v/>
      </c>
      <c r="D47" s="52"/>
      <c r="E47" s="52"/>
      <c r="F47" s="52" t="str">
        <f t="shared" si="0"/>
        <v/>
      </c>
      <c r="G47" s="5"/>
      <c r="H47" s="48" t="str">
        <f t="shared" si="3"/>
        <v/>
      </c>
      <c r="I47" s="63" t="str">
        <f t="shared" si="4"/>
        <v/>
      </c>
      <c r="J47" s="63" t="str">
        <f t="shared" si="4"/>
        <v/>
      </c>
      <c r="K47" s="48" t="str">
        <f t="shared" si="1"/>
        <v/>
      </c>
      <c r="L47" s="67" t="str">
        <f t="shared" si="2"/>
        <v/>
      </c>
      <c r="M47" s="48" t="str">
        <f t="shared" si="5"/>
        <v/>
      </c>
      <c r="N47" s="49">
        <v>39</v>
      </c>
      <c r="O47" s="28"/>
      <c r="P47" s="47" t="str">
        <f t="shared" si="6"/>
        <v/>
      </c>
      <c r="Q47" s="24" t="str">
        <f t="shared" si="7"/>
        <v/>
      </c>
      <c r="R47" s="24" t="str">
        <f>IF($L47="","",VLOOKUP(Q47,LISTAS!$F$5:$G$1006,2,0))</f>
        <v/>
      </c>
      <c r="S47" s="36" t="str">
        <f t="shared" si="8"/>
        <v/>
      </c>
      <c r="T47" s="25" t="str">
        <f t="shared" si="9"/>
        <v/>
      </c>
      <c r="U47" s="25" t="str">
        <f t="shared" si="10"/>
        <v/>
      </c>
    </row>
    <row r="48" spans="2:21" ht="16.5" x14ac:dyDescent="0.3">
      <c r="B48" s="51"/>
      <c r="C48" s="51" t="str">
        <f>IF(B48="","",VLOOKUP(B48,LISTAS!$F$5:$G$1006,2,0))</f>
        <v/>
      </c>
      <c r="D48" s="52"/>
      <c r="E48" s="52"/>
      <c r="F48" s="52" t="str">
        <f t="shared" si="0"/>
        <v/>
      </c>
      <c r="G48" s="5"/>
      <c r="H48" s="48" t="str">
        <f t="shared" si="3"/>
        <v/>
      </c>
      <c r="I48" s="63" t="str">
        <f t="shared" si="4"/>
        <v/>
      </c>
      <c r="J48" s="63" t="str">
        <f t="shared" si="4"/>
        <v/>
      </c>
      <c r="K48" s="48" t="str">
        <f t="shared" si="1"/>
        <v/>
      </c>
      <c r="L48" s="67" t="str">
        <f t="shared" si="2"/>
        <v/>
      </c>
      <c r="M48" s="48" t="str">
        <f t="shared" si="5"/>
        <v/>
      </c>
      <c r="N48" s="49">
        <v>40</v>
      </c>
      <c r="O48" s="28"/>
      <c r="P48" s="47" t="str">
        <f t="shared" si="6"/>
        <v/>
      </c>
      <c r="Q48" s="24" t="str">
        <f t="shared" si="7"/>
        <v/>
      </c>
      <c r="R48" s="24" t="str">
        <f>IF($L48="","",VLOOKUP(Q48,LISTAS!$F$5:$G$1006,2,0))</f>
        <v/>
      </c>
      <c r="S48" s="36" t="str">
        <f t="shared" si="8"/>
        <v/>
      </c>
      <c r="T48" s="25" t="str">
        <f t="shared" si="9"/>
        <v/>
      </c>
      <c r="U48" s="25" t="str">
        <f t="shared" si="10"/>
        <v/>
      </c>
    </row>
    <row r="49" spans="2:21" ht="16.5" x14ac:dyDescent="0.3">
      <c r="B49" s="51"/>
      <c r="C49" s="51" t="str">
        <f>IF(B49="","",VLOOKUP(B49,LISTAS!$F$5:$G$1006,2,0))</f>
        <v/>
      </c>
      <c r="D49" s="52"/>
      <c r="E49" s="52"/>
      <c r="F49" s="52" t="str">
        <f t="shared" si="0"/>
        <v/>
      </c>
      <c r="G49" s="5"/>
      <c r="H49" s="48" t="str">
        <f t="shared" si="3"/>
        <v/>
      </c>
      <c r="I49" s="63" t="str">
        <f t="shared" si="4"/>
        <v/>
      </c>
      <c r="J49" s="63" t="str">
        <f t="shared" si="4"/>
        <v/>
      </c>
      <c r="K49" s="48" t="str">
        <f t="shared" si="1"/>
        <v/>
      </c>
      <c r="L49" s="67" t="str">
        <f t="shared" si="2"/>
        <v/>
      </c>
      <c r="M49" s="48" t="str">
        <f t="shared" si="5"/>
        <v/>
      </c>
      <c r="N49" s="49">
        <v>41</v>
      </c>
      <c r="O49" s="28"/>
      <c r="P49" s="47" t="str">
        <f t="shared" si="6"/>
        <v/>
      </c>
      <c r="Q49" s="24" t="str">
        <f t="shared" si="7"/>
        <v/>
      </c>
      <c r="R49" s="24" t="str">
        <f>IF($L49="","",VLOOKUP(Q49,LISTAS!$F$5:$G$1006,2,0))</f>
        <v/>
      </c>
      <c r="S49" s="36" t="str">
        <f t="shared" si="8"/>
        <v/>
      </c>
      <c r="T49" s="25" t="str">
        <f t="shared" si="9"/>
        <v/>
      </c>
      <c r="U49" s="25" t="str">
        <f t="shared" si="10"/>
        <v/>
      </c>
    </row>
    <row r="50" spans="2:21" ht="16.5" x14ac:dyDescent="0.3">
      <c r="B50" s="51"/>
      <c r="C50" s="51" t="str">
        <f>IF(B50="","",VLOOKUP(B50,LISTAS!$F$5:$G$1006,2,0))</f>
        <v/>
      </c>
      <c r="D50" s="52"/>
      <c r="E50" s="52"/>
      <c r="F50" s="52" t="str">
        <f t="shared" si="0"/>
        <v/>
      </c>
      <c r="G50" s="5"/>
      <c r="H50" s="48" t="str">
        <f t="shared" si="3"/>
        <v/>
      </c>
      <c r="I50" s="63" t="str">
        <f t="shared" si="4"/>
        <v/>
      </c>
      <c r="J50" s="63" t="str">
        <f t="shared" si="4"/>
        <v/>
      </c>
      <c r="K50" s="48" t="str">
        <f t="shared" si="1"/>
        <v/>
      </c>
      <c r="L50" s="67" t="str">
        <f t="shared" si="2"/>
        <v/>
      </c>
      <c r="M50" s="48" t="str">
        <f t="shared" si="5"/>
        <v/>
      </c>
      <c r="N50" s="49">
        <v>42</v>
      </c>
      <c r="O50" s="28"/>
      <c r="P50" s="47" t="str">
        <f t="shared" si="6"/>
        <v/>
      </c>
      <c r="Q50" s="24" t="str">
        <f t="shared" si="7"/>
        <v/>
      </c>
      <c r="R50" s="24" t="str">
        <f>IF($L50="","",VLOOKUP(Q50,LISTAS!$F$5:$G$1006,2,0))</f>
        <v/>
      </c>
      <c r="S50" s="36" t="str">
        <f t="shared" si="8"/>
        <v/>
      </c>
      <c r="T50" s="25" t="str">
        <f t="shared" si="9"/>
        <v/>
      </c>
      <c r="U50" s="25" t="str">
        <f t="shared" si="10"/>
        <v/>
      </c>
    </row>
    <row r="51" spans="2:21" ht="16.5" x14ac:dyDescent="0.3">
      <c r="B51" s="51"/>
      <c r="C51" s="51" t="str">
        <f>IF(B51="","",VLOOKUP(B51,LISTAS!$F$5:$G$1006,2,0))</f>
        <v/>
      </c>
      <c r="D51" s="52"/>
      <c r="E51" s="52"/>
      <c r="F51" s="52" t="str">
        <f t="shared" si="0"/>
        <v/>
      </c>
      <c r="G51" s="5"/>
      <c r="H51" s="48" t="str">
        <f t="shared" si="3"/>
        <v/>
      </c>
      <c r="I51" s="63" t="str">
        <f t="shared" si="4"/>
        <v/>
      </c>
      <c r="J51" s="63" t="str">
        <f t="shared" si="4"/>
        <v/>
      </c>
      <c r="K51" s="48" t="str">
        <f t="shared" si="1"/>
        <v/>
      </c>
      <c r="L51" s="67" t="str">
        <f t="shared" si="2"/>
        <v/>
      </c>
      <c r="M51" s="48" t="str">
        <f t="shared" si="5"/>
        <v/>
      </c>
      <c r="N51" s="49">
        <v>43</v>
      </c>
      <c r="O51" s="28"/>
      <c r="P51" s="47" t="str">
        <f t="shared" si="6"/>
        <v/>
      </c>
      <c r="Q51" s="24" t="str">
        <f t="shared" si="7"/>
        <v/>
      </c>
      <c r="R51" s="24" t="str">
        <f>IF($L51="","",VLOOKUP(Q51,LISTAS!$F$5:$G$1006,2,0))</f>
        <v/>
      </c>
      <c r="S51" s="36" t="str">
        <f t="shared" si="8"/>
        <v/>
      </c>
      <c r="T51" s="25" t="str">
        <f t="shared" si="9"/>
        <v/>
      </c>
      <c r="U51" s="25" t="str">
        <f t="shared" si="10"/>
        <v/>
      </c>
    </row>
    <row r="52" spans="2:21" ht="16.5" x14ac:dyDescent="0.3">
      <c r="B52" s="51"/>
      <c r="C52" s="51" t="str">
        <f>IF(B52="","",VLOOKUP(B52,LISTAS!$F$5:$G$1006,2,0))</f>
        <v/>
      </c>
      <c r="D52" s="52"/>
      <c r="E52" s="52"/>
      <c r="F52" s="52" t="str">
        <f t="shared" si="0"/>
        <v/>
      </c>
      <c r="G52" s="5"/>
      <c r="H52" s="48" t="str">
        <f t="shared" si="3"/>
        <v/>
      </c>
      <c r="I52" s="63" t="str">
        <f t="shared" si="4"/>
        <v/>
      </c>
      <c r="J52" s="63" t="str">
        <f t="shared" si="4"/>
        <v/>
      </c>
      <c r="K52" s="48" t="str">
        <f t="shared" si="1"/>
        <v/>
      </c>
      <c r="L52" s="67" t="str">
        <f t="shared" si="2"/>
        <v/>
      </c>
      <c r="M52" s="48" t="str">
        <f t="shared" si="5"/>
        <v/>
      </c>
      <c r="N52" s="49">
        <v>44</v>
      </c>
      <c r="O52" s="28"/>
      <c r="P52" s="47" t="str">
        <f t="shared" si="6"/>
        <v/>
      </c>
      <c r="Q52" s="24" t="str">
        <f t="shared" si="7"/>
        <v/>
      </c>
      <c r="R52" s="24" t="str">
        <f>IF($L52="","",VLOOKUP(Q52,LISTAS!$F$5:$G$1006,2,0))</f>
        <v/>
      </c>
      <c r="S52" s="36" t="str">
        <f t="shared" si="8"/>
        <v/>
      </c>
      <c r="T52" s="25" t="str">
        <f t="shared" si="9"/>
        <v/>
      </c>
      <c r="U52" s="25" t="str">
        <f t="shared" si="10"/>
        <v/>
      </c>
    </row>
    <row r="53" spans="2:21" ht="16.5" x14ac:dyDescent="0.3">
      <c r="B53" s="51"/>
      <c r="C53" s="51" t="str">
        <f>IF(B53="","",VLOOKUP(B53,LISTAS!$F$5:$G$1006,2,0))</f>
        <v/>
      </c>
      <c r="D53" s="52"/>
      <c r="E53" s="52"/>
      <c r="F53" s="52" t="str">
        <f t="shared" si="0"/>
        <v/>
      </c>
      <c r="G53" s="5"/>
      <c r="H53" s="48" t="str">
        <f t="shared" si="3"/>
        <v/>
      </c>
      <c r="I53" s="63" t="str">
        <f t="shared" si="4"/>
        <v/>
      </c>
      <c r="J53" s="63" t="str">
        <f t="shared" si="4"/>
        <v/>
      </c>
      <c r="K53" s="48" t="str">
        <f t="shared" si="1"/>
        <v/>
      </c>
      <c r="L53" s="67" t="str">
        <f t="shared" si="2"/>
        <v/>
      </c>
      <c r="M53" s="48" t="str">
        <f t="shared" si="5"/>
        <v/>
      </c>
      <c r="N53" s="49">
        <v>45</v>
      </c>
      <c r="O53" s="28"/>
      <c r="P53" s="47" t="str">
        <f t="shared" si="6"/>
        <v/>
      </c>
      <c r="Q53" s="24" t="str">
        <f t="shared" si="7"/>
        <v/>
      </c>
      <c r="R53" s="24" t="str">
        <f>IF($L53="","",VLOOKUP(Q53,LISTAS!$F$5:$G$1006,2,0))</f>
        <v/>
      </c>
      <c r="S53" s="36" t="str">
        <f t="shared" si="8"/>
        <v/>
      </c>
      <c r="T53" s="25" t="str">
        <f t="shared" si="9"/>
        <v/>
      </c>
      <c r="U53" s="25" t="str">
        <f t="shared" si="10"/>
        <v/>
      </c>
    </row>
    <row r="54" spans="2:21" ht="16.5" x14ac:dyDescent="0.3">
      <c r="B54" s="51"/>
      <c r="C54" s="51" t="str">
        <f>IF(B54="","",VLOOKUP(B54,LISTAS!$F$5:$G$1006,2,0))</f>
        <v/>
      </c>
      <c r="D54" s="52"/>
      <c r="E54" s="52"/>
      <c r="F54" s="52" t="str">
        <f t="shared" si="0"/>
        <v/>
      </c>
      <c r="G54" s="5"/>
      <c r="H54" s="48" t="str">
        <f t="shared" si="3"/>
        <v/>
      </c>
      <c r="I54" s="63" t="str">
        <f t="shared" si="4"/>
        <v/>
      </c>
      <c r="J54" s="63" t="str">
        <f t="shared" si="4"/>
        <v/>
      </c>
      <c r="K54" s="48" t="str">
        <f t="shared" si="1"/>
        <v/>
      </c>
      <c r="L54" s="67" t="str">
        <f t="shared" si="2"/>
        <v/>
      </c>
      <c r="M54" s="48" t="str">
        <f t="shared" si="5"/>
        <v/>
      </c>
      <c r="N54" s="49">
        <v>46</v>
      </c>
      <c r="O54" s="28"/>
      <c r="P54" s="47" t="str">
        <f t="shared" si="6"/>
        <v/>
      </c>
      <c r="Q54" s="24" t="str">
        <f t="shared" si="7"/>
        <v/>
      </c>
      <c r="R54" s="24" t="str">
        <f>IF($L54="","",VLOOKUP(Q54,LISTAS!$F$5:$G$1006,2,0))</f>
        <v/>
      </c>
      <c r="S54" s="36" t="str">
        <f t="shared" si="8"/>
        <v/>
      </c>
      <c r="T54" s="25" t="str">
        <f t="shared" si="9"/>
        <v/>
      </c>
      <c r="U54" s="25" t="str">
        <f t="shared" si="10"/>
        <v/>
      </c>
    </row>
    <row r="55" spans="2:21" ht="16.5" x14ac:dyDescent="0.3">
      <c r="B55" s="51"/>
      <c r="C55" s="51" t="str">
        <f>IF(B55="","",VLOOKUP(B55,LISTAS!$F$5:$G$1006,2,0))</f>
        <v/>
      </c>
      <c r="D55" s="52"/>
      <c r="E55" s="52"/>
      <c r="F55" s="52" t="str">
        <f t="shared" si="0"/>
        <v/>
      </c>
      <c r="G55" s="5"/>
      <c r="H55" s="48" t="str">
        <f t="shared" si="3"/>
        <v/>
      </c>
      <c r="I55" s="63" t="str">
        <f t="shared" si="4"/>
        <v/>
      </c>
      <c r="J55" s="63" t="str">
        <f t="shared" si="4"/>
        <v/>
      </c>
      <c r="K55" s="48" t="str">
        <f t="shared" si="1"/>
        <v/>
      </c>
      <c r="L55" s="67" t="str">
        <f t="shared" si="2"/>
        <v/>
      </c>
      <c r="M55" s="48" t="str">
        <f t="shared" si="5"/>
        <v/>
      </c>
      <c r="N55" s="49">
        <v>47</v>
      </c>
      <c r="O55" s="28"/>
      <c r="P55" s="47" t="str">
        <f t="shared" si="6"/>
        <v/>
      </c>
      <c r="Q55" s="24" t="str">
        <f t="shared" si="7"/>
        <v/>
      </c>
      <c r="R55" s="24" t="str">
        <f>IF($L55="","",VLOOKUP(Q55,LISTAS!$F$5:$G$1006,2,0))</f>
        <v/>
      </c>
      <c r="S55" s="36" t="str">
        <f t="shared" si="8"/>
        <v/>
      </c>
      <c r="T55" s="25" t="str">
        <f t="shared" si="9"/>
        <v/>
      </c>
      <c r="U55" s="25" t="str">
        <f t="shared" si="10"/>
        <v/>
      </c>
    </row>
    <row r="56" spans="2:21" ht="16.5" x14ac:dyDescent="0.3">
      <c r="B56" s="51"/>
      <c r="C56" s="51" t="str">
        <f>IF(B56="","",VLOOKUP(B56,LISTAS!$F$5:$G$1006,2,0))</f>
        <v/>
      </c>
      <c r="D56" s="52"/>
      <c r="E56" s="52"/>
      <c r="F56" s="52" t="str">
        <f t="shared" si="0"/>
        <v/>
      </c>
      <c r="G56" s="5"/>
      <c r="H56" s="48" t="str">
        <f t="shared" si="3"/>
        <v/>
      </c>
      <c r="I56" s="63" t="str">
        <f t="shared" si="4"/>
        <v/>
      </c>
      <c r="J56" s="63" t="str">
        <f t="shared" si="4"/>
        <v/>
      </c>
      <c r="K56" s="48" t="str">
        <f t="shared" si="1"/>
        <v/>
      </c>
      <c r="L56" s="67" t="str">
        <f t="shared" si="2"/>
        <v/>
      </c>
      <c r="M56" s="48" t="str">
        <f t="shared" si="5"/>
        <v/>
      </c>
      <c r="N56" s="49">
        <v>48</v>
      </c>
      <c r="O56" s="28"/>
      <c r="P56" s="47" t="str">
        <f t="shared" si="6"/>
        <v/>
      </c>
      <c r="Q56" s="24" t="str">
        <f t="shared" si="7"/>
        <v/>
      </c>
      <c r="R56" s="24" t="str">
        <f>IF($L56="","",VLOOKUP(Q56,LISTAS!$F$5:$G$1006,2,0))</f>
        <v/>
      </c>
      <c r="S56" s="36" t="str">
        <f t="shared" si="8"/>
        <v/>
      </c>
      <c r="T56" s="25" t="str">
        <f t="shared" si="9"/>
        <v/>
      </c>
      <c r="U56" s="25" t="str">
        <f t="shared" si="10"/>
        <v/>
      </c>
    </row>
    <row r="57" spans="2:21" ht="16.5" x14ac:dyDescent="0.3">
      <c r="B57" s="51"/>
      <c r="C57" s="51" t="str">
        <f>IF(B57="","",VLOOKUP(B57,LISTAS!$F$5:$G$1006,2,0))</f>
        <v/>
      </c>
      <c r="D57" s="52"/>
      <c r="E57" s="52"/>
      <c r="F57" s="52" t="str">
        <f t="shared" si="0"/>
        <v/>
      </c>
      <c r="G57" s="5"/>
      <c r="H57" s="48" t="str">
        <f t="shared" si="3"/>
        <v/>
      </c>
      <c r="I57" s="63" t="str">
        <f t="shared" si="4"/>
        <v/>
      </c>
      <c r="J57" s="63" t="str">
        <f t="shared" si="4"/>
        <v/>
      </c>
      <c r="K57" s="48" t="str">
        <f t="shared" si="1"/>
        <v/>
      </c>
      <c r="L57" s="67" t="str">
        <f t="shared" si="2"/>
        <v/>
      </c>
      <c r="M57" s="48" t="str">
        <f t="shared" si="5"/>
        <v/>
      </c>
      <c r="N57" s="49">
        <v>49</v>
      </c>
      <c r="O57" s="28"/>
      <c r="P57" s="47" t="str">
        <f t="shared" si="6"/>
        <v/>
      </c>
      <c r="Q57" s="24" t="str">
        <f t="shared" si="7"/>
        <v/>
      </c>
      <c r="R57" s="24" t="str">
        <f>IF($L57="","",VLOOKUP(Q57,LISTAS!$F$5:$G$1006,2,0))</f>
        <v/>
      </c>
      <c r="S57" s="36" t="str">
        <f t="shared" si="8"/>
        <v/>
      </c>
      <c r="T57" s="25" t="str">
        <f t="shared" si="9"/>
        <v/>
      </c>
      <c r="U57" s="25" t="str">
        <f t="shared" si="10"/>
        <v/>
      </c>
    </row>
    <row r="58" spans="2:21" ht="16.5" x14ac:dyDescent="0.3">
      <c r="B58" s="51"/>
      <c r="C58" s="51" t="str">
        <f>IF(B58="","",VLOOKUP(B58,LISTAS!$F$5:$G$1006,2,0))</f>
        <v/>
      </c>
      <c r="D58" s="52"/>
      <c r="E58" s="52"/>
      <c r="F58" s="52" t="str">
        <f t="shared" si="0"/>
        <v/>
      </c>
      <c r="G58" s="5"/>
      <c r="H58" s="48" t="str">
        <f t="shared" si="3"/>
        <v/>
      </c>
      <c r="I58" s="63" t="str">
        <f t="shared" si="4"/>
        <v/>
      </c>
      <c r="J58" s="63" t="str">
        <f t="shared" si="4"/>
        <v/>
      </c>
      <c r="K58" s="48" t="str">
        <f t="shared" si="1"/>
        <v/>
      </c>
      <c r="L58" s="67" t="str">
        <f t="shared" si="2"/>
        <v/>
      </c>
      <c r="M58" s="48" t="str">
        <f t="shared" si="5"/>
        <v/>
      </c>
      <c r="N58" s="49">
        <v>50</v>
      </c>
      <c r="O58" s="28"/>
      <c r="P58" s="47" t="str">
        <f t="shared" si="6"/>
        <v/>
      </c>
      <c r="Q58" s="24" t="str">
        <f t="shared" si="7"/>
        <v/>
      </c>
      <c r="R58" s="24" t="str">
        <f>IF($L58="","",VLOOKUP(Q58,LISTAS!$F$5:$G$1006,2,0))</f>
        <v/>
      </c>
      <c r="S58" s="36" t="str">
        <f t="shared" si="8"/>
        <v/>
      </c>
      <c r="T58" s="25" t="str">
        <f t="shared" si="9"/>
        <v/>
      </c>
      <c r="U58" s="25" t="str">
        <f t="shared" si="10"/>
        <v/>
      </c>
    </row>
    <row r="59" spans="2:21" ht="16.5" x14ac:dyDescent="0.3">
      <c r="B59" s="51"/>
      <c r="C59" s="51" t="str">
        <f>IF(B59="","",VLOOKUP(B59,LISTAS!$F$5:$G$1006,2,0))</f>
        <v/>
      </c>
      <c r="D59" s="52"/>
      <c r="E59" s="52"/>
      <c r="F59" s="52" t="str">
        <f t="shared" si="0"/>
        <v/>
      </c>
      <c r="G59" s="5"/>
      <c r="H59" s="48" t="str">
        <f t="shared" si="3"/>
        <v/>
      </c>
      <c r="I59" s="63" t="str">
        <f t="shared" si="4"/>
        <v/>
      </c>
      <c r="J59" s="63" t="str">
        <f t="shared" si="4"/>
        <v/>
      </c>
      <c r="K59" s="48" t="str">
        <f t="shared" si="1"/>
        <v/>
      </c>
      <c r="L59" s="67" t="str">
        <f t="shared" si="2"/>
        <v/>
      </c>
      <c r="M59" s="48" t="str">
        <f t="shared" si="5"/>
        <v/>
      </c>
      <c r="N59" s="49">
        <v>51</v>
      </c>
      <c r="O59" s="28"/>
      <c r="P59" s="47" t="str">
        <f t="shared" si="6"/>
        <v/>
      </c>
      <c r="Q59" s="24" t="str">
        <f t="shared" si="7"/>
        <v/>
      </c>
      <c r="R59" s="24" t="str">
        <f>IF($L59="","",VLOOKUP(Q59,LISTAS!$F$5:$G$1006,2,0))</f>
        <v/>
      </c>
      <c r="S59" s="36" t="str">
        <f t="shared" si="8"/>
        <v/>
      </c>
      <c r="T59" s="25" t="str">
        <f t="shared" si="9"/>
        <v/>
      </c>
      <c r="U59" s="25" t="str">
        <f t="shared" si="10"/>
        <v/>
      </c>
    </row>
    <row r="60" spans="2:21" ht="16.5" x14ac:dyDescent="0.3">
      <c r="B60" s="51"/>
      <c r="C60" s="51" t="str">
        <f>IF(B60="","",VLOOKUP(B60,LISTAS!$F$5:$G$1006,2,0))</f>
        <v/>
      </c>
      <c r="D60" s="52"/>
      <c r="E60" s="52"/>
      <c r="F60" s="52" t="str">
        <f t="shared" si="0"/>
        <v/>
      </c>
      <c r="G60" s="5"/>
      <c r="H60" s="48" t="str">
        <f t="shared" si="3"/>
        <v/>
      </c>
      <c r="I60" s="63" t="str">
        <f t="shared" si="4"/>
        <v/>
      </c>
      <c r="J60" s="63" t="str">
        <f t="shared" si="4"/>
        <v/>
      </c>
      <c r="K60" s="48" t="str">
        <f t="shared" si="1"/>
        <v/>
      </c>
      <c r="L60" s="67" t="str">
        <f t="shared" si="2"/>
        <v/>
      </c>
      <c r="M60" s="48" t="str">
        <f t="shared" si="5"/>
        <v/>
      </c>
      <c r="N60" s="49">
        <v>52</v>
      </c>
      <c r="O60" s="28"/>
      <c r="P60" s="47" t="str">
        <f t="shared" si="6"/>
        <v/>
      </c>
      <c r="Q60" s="24" t="str">
        <f t="shared" si="7"/>
        <v/>
      </c>
      <c r="R60" s="24" t="str">
        <f>IF($L60="","",VLOOKUP(Q60,LISTAS!$F$5:$G$1006,2,0))</f>
        <v/>
      </c>
      <c r="S60" s="36" t="str">
        <f t="shared" si="8"/>
        <v/>
      </c>
      <c r="T60" s="25" t="str">
        <f t="shared" si="9"/>
        <v/>
      </c>
      <c r="U60" s="25" t="str">
        <f t="shared" si="10"/>
        <v/>
      </c>
    </row>
    <row r="61" spans="2:21" ht="16.5" x14ac:dyDescent="0.3">
      <c r="B61" s="51"/>
      <c r="C61" s="51" t="str">
        <f>IF(B61="","",VLOOKUP(B61,LISTAS!$F$5:$G$1006,2,0))</f>
        <v/>
      </c>
      <c r="D61" s="52"/>
      <c r="E61" s="52"/>
      <c r="F61" s="52" t="str">
        <f t="shared" si="0"/>
        <v/>
      </c>
      <c r="G61" s="5"/>
      <c r="H61" s="48" t="str">
        <f t="shared" si="3"/>
        <v/>
      </c>
      <c r="I61" s="63" t="str">
        <f t="shared" si="4"/>
        <v/>
      </c>
      <c r="J61" s="63" t="str">
        <f t="shared" si="4"/>
        <v/>
      </c>
      <c r="K61" s="48" t="str">
        <f t="shared" si="1"/>
        <v/>
      </c>
      <c r="L61" s="67" t="str">
        <f t="shared" si="2"/>
        <v/>
      </c>
      <c r="M61" s="48" t="str">
        <f t="shared" si="5"/>
        <v/>
      </c>
      <c r="N61" s="49">
        <v>53</v>
      </c>
      <c r="O61" s="28"/>
      <c r="P61" s="47" t="str">
        <f t="shared" si="6"/>
        <v/>
      </c>
      <c r="Q61" s="24" t="str">
        <f t="shared" si="7"/>
        <v/>
      </c>
      <c r="R61" s="24" t="str">
        <f>IF($L61="","",VLOOKUP(Q61,LISTAS!$F$5:$G$1006,2,0))</f>
        <v/>
      </c>
      <c r="S61" s="36" t="str">
        <f t="shared" si="8"/>
        <v/>
      </c>
      <c r="T61" s="25" t="str">
        <f t="shared" si="9"/>
        <v/>
      </c>
      <c r="U61" s="25" t="str">
        <f t="shared" si="10"/>
        <v/>
      </c>
    </row>
    <row r="62" spans="2:21" ht="16.5" x14ac:dyDescent="0.3">
      <c r="B62" s="51"/>
      <c r="C62" s="51" t="str">
        <f>IF(B62="","",VLOOKUP(B62,LISTAS!$F$5:$G$1006,2,0))</f>
        <v/>
      </c>
      <c r="D62" s="52"/>
      <c r="E62" s="52"/>
      <c r="F62" s="52" t="str">
        <f t="shared" si="0"/>
        <v/>
      </c>
      <c r="G62" s="5"/>
      <c r="H62" s="48" t="str">
        <f t="shared" si="3"/>
        <v/>
      </c>
      <c r="I62" s="63" t="str">
        <f t="shared" si="4"/>
        <v/>
      </c>
      <c r="J62" s="63" t="str">
        <f t="shared" si="4"/>
        <v/>
      </c>
      <c r="K62" s="48" t="str">
        <f t="shared" si="1"/>
        <v/>
      </c>
      <c r="L62" s="67" t="str">
        <f t="shared" si="2"/>
        <v/>
      </c>
      <c r="M62" s="48" t="str">
        <f t="shared" si="5"/>
        <v/>
      </c>
      <c r="N62" s="49">
        <v>54</v>
      </c>
      <c r="O62" s="28"/>
      <c r="P62" s="47" t="str">
        <f t="shared" si="6"/>
        <v/>
      </c>
      <c r="Q62" s="24" t="str">
        <f t="shared" si="7"/>
        <v/>
      </c>
      <c r="R62" s="24" t="str">
        <f>IF($L62="","",VLOOKUP(Q62,LISTAS!$F$5:$G$1006,2,0))</f>
        <v/>
      </c>
      <c r="S62" s="36" t="str">
        <f t="shared" si="8"/>
        <v/>
      </c>
      <c r="T62" s="25" t="str">
        <f t="shared" si="9"/>
        <v/>
      </c>
      <c r="U62" s="25" t="str">
        <f t="shared" si="10"/>
        <v/>
      </c>
    </row>
    <row r="63" spans="2:21" ht="16.5" x14ac:dyDescent="0.3">
      <c r="B63" s="51"/>
      <c r="C63" s="51" t="str">
        <f>IF(B63="","",VLOOKUP(B63,LISTAS!$F$5:$G$1006,2,0))</f>
        <v/>
      </c>
      <c r="D63" s="52"/>
      <c r="E63" s="52"/>
      <c r="F63" s="52" t="str">
        <f t="shared" si="0"/>
        <v/>
      </c>
      <c r="G63" s="5"/>
      <c r="H63" s="48" t="str">
        <f t="shared" si="3"/>
        <v/>
      </c>
      <c r="I63" s="63" t="str">
        <f t="shared" si="4"/>
        <v/>
      </c>
      <c r="J63" s="63" t="str">
        <f t="shared" si="4"/>
        <v/>
      </c>
      <c r="K63" s="48" t="str">
        <f t="shared" si="1"/>
        <v/>
      </c>
      <c r="L63" s="67" t="str">
        <f t="shared" si="2"/>
        <v/>
      </c>
      <c r="M63" s="48" t="str">
        <f t="shared" si="5"/>
        <v/>
      </c>
      <c r="N63" s="49">
        <v>55</v>
      </c>
      <c r="O63" s="28"/>
      <c r="P63" s="47" t="str">
        <f t="shared" si="6"/>
        <v/>
      </c>
      <c r="Q63" s="24" t="str">
        <f t="shared" si="7"/>
        <v/>
      </c>
      <c r="R63" s="24" t="str">
        <f>IF($L63="","",VLOOKUP(Q63,LISTAS!$F$5:$G$1006,2,0))</f>
        <v/>
      </c>
      <c r="S63" s="36" t="str">
        <f t="shared" si="8"/>
        <v/>
      </c>
      <c r="T63" s="25" t="str">
        <f t="shared" si="9"/>
        <v/>
      </c>
      <c r="U63" s="25" t="str">
        <f t="shared" si="10"/>
        <v/>
      </c>
    </row>
    <row r="64" spans="2:21" ht="16.5" x14ac:dyDescent="0.3">
      <c r="B64" s="51"/>
      <c r="C64" s="51" t="str">
        <f>IF(B64="","",VLOOKUP(B64,LISTAS!$F$5:$G$1006,2,0))</f>
        <v/>
      </c>
      <c r="D64" s="52"/>
      <c r="E64" s="52"/>
      <c r="F64" s="52" t="str">
        <f t="shared" si="0"/>
        <v/>
      </c>
      <c r="G64" s="5"/>
      <c r="H64" s="48" t="str">
        <f t="shared" si="3"/>
        <v/>
      </c>
      <c r="I64" s="63" t="str">
        <f t="shared" si="4"/>
        <v/>
      </c>
      <c r="J64" s="63" t="str">
        <f t="shared" si="4"/>
        <v/>
      </c>
      <c r="K64" s="48" t="str">
        <f t="shared" si="1"/>
        <v/>
      </c>
      <c r="L64" s="67" t="str">
        <f t="shared" si="2"/>
        <v/>
      </c>
      <c r="M64" s="48" t="str">
        <f t="shared" si="5"/>
        <v/>
      </c>
      <c r="N64" s="49">
        <v>56</v>
      </c>
      <c r="O64" s="28"/>
      <c r="P64" s="47" t="str">
        <f t="shared" si="6"/>
        <v/>
      </c>
      <c r="Q64" s="24" t="str">
        <f t="shared" si="7"/>
        <v/>
      </c>
      <c r="R64" s="24" t="str">
        <f>IF($L64="","",VLOOKUP(Q64,LISTAS!$F$5:$G$1006,2,0))</f>
        <v/>
      </c>
      <c r="S64" s="36" t="str">
        <f t="shared" si="8"/>
        <v/>
      </c>
      <c r="T64" s="25" t="str">
        <f t="shared" si="9"/>
        <v/>
      </c>
      <c r="U64" s="25" t="str">
        <f t="shared" si="10"/>
        <v/>
      </c>
    </row>
    <row r="65" spans="2:21" ht="16.5" x14ac:dyDescent="0.3">
      <c r="B65" s="51"/>
      <c r="C65" s="51" t="str">
        <f>IF(B65="","",VLOOKUP(B65,LISTAS!$F$5:$G$1006,2,0))</f>
        <v/>
      </c>
      <c r="D65" s="52"/>
      <c r="E65" s="52"/>
      <c r="F65" s="52" t="str">
        <f t="shared" si="0"/>
        <v/>
      </c>
      <c r="G65" s="5"/>
      <c r="H65" s="48" t="str">
        <f t="shared" si="3"/>
        <v/>
      </c>
      <c r="I65" s="63" t="str">
        <f t="shared" si="4"/>
        <v/>
      </c>
      <c r="J65" s="63" t="str">
        <f t="shared" si="4"/>
        <v/>
      </c>
      <c r="K65" s="48" t="str">
        <f t="shared" si="1"/>
        <v/>
      </c>
      <c r="L65" s="67" t="str">
        <f t="shared" si="2"/>
        <v/>
      </c>
      <c r="M65" s="48" t="str">
        <f t="shared" si="5"/>
        <v/>
      </c>
      <c r="N65" s="49">
        <v>57</v>
      </c>
      <c r="O65" s="28"/>
      <c r="P65" s="47" t="str">
        <f t="shared" si="6"/>
        <v/>
      </c>
      <c r="Q65" s="24" t="str">
        <f t="shared" si="7"/>
        <v/>
      </c>
      <c r="R65" s="24" t="str">
        <f>IF($L65="","",VLOOKUP(Q65,LISTAS!$F$5:$G$1006,2,0))</f>
        <v/>
      </c>
      <c r="S65" s="36" t="str">
        <f t="shared" si="8"/>
        <v/>
      </c>
      <c r="T65" s="25" t="str">
        <f t="shared" si="9"/>
        <v/>
      </c>
      <c r="U65" s="25" t="str">
        <f t="shared" si="10"/>
        <v/>
      </c>
    </row>
    <row r="66" spans="2:21" ht="16.5" x14ac:dyDescent="0.3">
      <c r="B66" s="51"/>
      <c r="C66" s="51" t="str">
        <f>IF(B66="","",VLOOKUP(B66,LISTAS!$F$5:$G$1006,2,0))</f>
        <v/>
      </c>
      <c r="D66" s="52"/>
      <c r="E66" s="52"/>
      <c r="F66" s="52" t="str">
        <f t="shared" si="0"/>
        <v/>
      </c>
      <c r="G66" s="5"/>
      <c r="H66" s="48" t="str">
        <f t="shared" si="3"/>
        <v/>
      </c>
      <c r="I66" s="63" t="str">
        <f t="shared" si="4"/>
        <v/>
      </c>
      <c r="J66" s="63" t="str">
        <f t="shared" si="4"/>
        <v/>
      </c>
      <c r="K66" s="48" t="str">
        <f t="shared" si="1"/>
        <v/>
      </c>
      <c r="L66" s="67" t="str">
        <f t="shared" si="2"/>
        <v/>
      </c>
      <c r="M66" s="48" t="str">
        <f t="shared" si="5"/>
        <v/>
      </c>
      <c r="N66" s="49">
        <v>58</v>
      </c>
      <c r="O66" s="28"/>
      <c r="P66" s="47" t="str">
        <f t="shared" si="6"/>
        <v/>
      </c>
      <c r="Q66" s="24" t="str">
        <f t="shared" si="7"/>
        <v/>
      </c>
      <c r="R66" s="24" t="str">
        <f>IF($L66="","",VLOOKUP(Q66,LISTAS!$F$5:$G$1006,2,0))</f>
        <v/>
      </c>
      <c r="S66" s="36" t="str">
        <f t="shared" si="8"/>
        <v/>
      </c>
      <c r="T66" s="25" t="str">
        <f t="shared" si="9"/>
        <v/>
      </c>
      <c r="U66" s="25" t="str">
        <f t="shared" si="10"/>
        <v/>
      </c>
    </row>
    <row r="67" spans="2:21" ht="16.5" x14ac:dyDescent="0.3">
      <c r="B67" s="51"/>
      <c r="C67" s="51" t="str">
        <f>IF(B67="","",VLOOKUP(B67,LISTAS!$F$5:$G$1006,2,0))</f>
        <v/>
      </c>
      <c r="D67" s="52"/>
      <c r="E67" s="52"/>
      <c r="F67" s="52" t="str">
        <f t="shared" si="0"/>
        <v/>
      </c>
      <c r="G67" s="5"/>
      <c r="H67" s="48" t="str">
        <f t="shared" si="3"/>
        <v/>
      </c>
      <c r="I67" s="63" t="str">
        <f t="shared" si="4"/>
        <v/>
      </c>
      <c r="J67" s="63" t="str">
        <f t="shared" si="4"/>
        <v/>
      </c>
      <c r="K67" s="48" t="str">
        <f t="shared" si="1"/>
        <v/>
      </c>
      <c r="L67" s="67" t="str">
        <f t="shared" si="2"/>
        <v/>
      </c>
      <c r="M67" s="48" t="str">
        <f t="shared" si="5"/>
        <v/>
      </c>
      <c r="N67" s="49">
        <v>59</v>
      </c>
      <c r="O67" s="28"/>
      <c r="P67" s="47" t="str">
        <f t="shared" si="6"/>
        <v/>
      </c>
      <c r="Q67" s="24" t="str">
        <f t="shared" si="7"/>
        <v/>
      </c>
      <c r="R67" s="24" t="str">
        <f>IF($L67="","",VLOOKUP(Q67,LISTAS!$F$5:$G$1006,2,0))</f>
        <v/>
      </c>
      <c r="S67" s="36" t="str">
        <f t="shared" si="8"/>
        <v/>
      </c>
      <c r="T67" s="25" t="str">
        <f t="shared" si="9"/>
        <v/>
      </c>
      <c r="U67" s="25" t="str">
        <f t="shared" si="10"/>
        <v/>
      </c>
    </row>
    <row r="68" spans="2:21" ht="16.5" x14ac:dyDescent="0.3">
      <c r="B68" s="51"/>
      <c r="C68" s="51" t="str">
        <f>IF(B68="","",VLOOKUP(B68,LISTAS!$F$5:$G$1006,2,0))</f>
        <v/>
      </c>
      <c r="D68" s="52"/>
      <c r="E68" s="52"/>
      <c r="F68" s="52" t="str">
        <f t="shared" si="0"/>
        <v/>
      </c>
      <c r="G68" s="5"/>
      <c r="H68" s="48" t="str">
        <f t="shared" si="3"/>
        <v/>
      </c>
      <c r="I68" s="63" t="str">
        <f t="shared" si="4"/>
        <v/>
      </c>
      <c r="J68" s="63" t="str">
        <f t="shared" si="4"/>
        <v/>
      </c>
      <c r="K68" s="48" t="str">
        <f t="shared" si="1"/>
        <v/>
      </c>
      <c r="L68" s="67" t="str">
        <f t="shared" si="2"/>
        <v/>
      </c>
      <c r="M68" s="48" t="str">
        <f t="shared" si="5"/>
        <v/>
      </c>
      <c r="N68" s="49">
        <v>60</v>
      </c>
      <c r="O68" s="28"/>
      <c r="P68" s="47" t="str">
        <f t="shared" si="6"/>
        <v/>
      </c>
      <c r="Q68" s="24" t="str">
        <f t="shared" si="7"/>
        <v/>
      </c>
      <c r="R68" s="24" t="str">
        <f>IF($L68="","",VLOOKUP(Q68,LISTAS!$F$5:$G$1006,2,0))</f>
        <v/>
      </c>
      <c r="S68" s="36" t="str">
        <f t="shared" si="8"/>
        <v/>
      </c>
      <c r="T68" s="25" t="str">
        <f t="shared" si="9"/>
        <v/>
      </c>
      <c r="U68" s="25" t="str">
        <f t="shared" si="10"/>
        <v/>
      </c>
    </row>
    <row r="69" spans="2:21" ht="16.5" x14ac:dyDescent="0.3">
      <c r="B69" s="51"/>
      <c r="C69" s="51" t="str">
        <f>IF(B69="","",VLOOKUP(B69,LISTAS!$F$5:$G$1006,2,0))</f>
        <v/>
      </c>
      <c r="D69" s="52"/>
      <c r="E69" s="52"/>
      <c r="F69" s="52" t="str">
        <f t="shared" si="0"/>
        <v/>
      </c>
      <c r="G69" s="5"/>
      <c r="H69" s="48" t="str">
        <f t="shared" si="3"/>
        <v/>
      </c>
      <c r="I69" s="63" t="str">
        <f t="shared" si="4"/>
        <v/>
      </c>
      <c r="J69" s="63" t="str">
        <f t="shared" si="4"/>
        <v/>
      </c>
      <c r="K69" s="48" t="str">
        <f t="shared" si="1"/>
        <v/>
      </c>
      <c r="L69" s="67" t="str">
        <f t="shared" si="2"/>
        <v/>
      </c>
      <c r="M69" s="48" t="str">
        <f t="shared" si="5"/>
        <v/>
      </c>
      <c r="N69" s="49">
        <v>61</v>
      </c>
      <c r="O69" s="28"/>
      <c r="P69" s="47" t="str">
        <f t="shared" si="6"/>
        <v/>
      </c>
      <c r="Q69" s="24" t="str">
        <f t="shared" si="7"/>
        <v/>
      </c>
      <c r="R69" s="24" t="str">
        <f>IF($L69="","",VLOOKUP(Q69,LISTAS!$F$5:$G$1006,2,0))</f>
        <v/>
      </c>
      <c r="S69" s="36" t="str">
        <f t="shared" si="8"/>
        <v/>
      </c>
      <c r="T69" s="25" t="str">
        <f t="shared" si="9"/>
        <v/>
      </c>
      <c r="U69" s="25" t="str">
        <f t="shared" si="10"/>
        <v/>
      </c>
    </row>
    <row r="70" spans="2:21" ht="16.5" x14ac:dyDescent="0.3">
      <c r="B70" s="51"/>
      <c r="C70" s="51" t="str">
        <f>IF(B70="","",VLOOKUP(B70,LISTAS!$F$5:$G$1006,2,0))</f>
        <v/>
      </c>
      <c r="D70" s="52"/>
      <c r="E70" s="52"/>
      <c r="F70" s="52" t="str">
        <f t="shared" si="0"/>
        <v/>
      </c>
      <c r="G70" s="5"/>
      <c r="H70" s="48" t="str">
        <f t="shared" si="3"/>
        <v/>
      </c>
      <c r="I70" s="63" t="str">
        <f t="shared" si="4"/>
        <v/>
      </c>
      <c r="J70" s="63" t="str">
        <f t="shared" si="4"/>
        <v/>
      </c>
      <c r="K70" s="48" t="str">
        <f t="shared" si="1"/>
        <v/>
      </c>
      <c r="L70" s="67" t="str">
        <f t="shared" si="2"/>
        <v/>
      </c>
      <c r="M70" s="48" t="str">
        <f t="shared" si="5"/>
        <v/>
      </c>
      <c r="N70" s="49">
        <v>62</v>
      </c>
      <c r="O70" s="28"/>
      <c r="P70" s="47" t="str">
        <f t="shared" si="6"/>
        <v/>
      </c>
      <c r="Q70" s="24" t="str">
        <f t="shared" si="7"/>
        <v/>
      </c>
      <c r="R70" s="24" t="str">
        <f>IF($L70="","",VLOOKUP(Q70,LISTAS!$F$5:$G$1006,2,0))</f>
        <v/>
      </c>
      <c r="S70" s="36" t="str">
        <f t="shared" si="8"/>
        <v/>
      </c>
      <c r="T70" s="25" t="str">
        <f t="shared" si="9"/>
        <v/>
      </c>
      <c r="U70" s="25" t="str">
        <f t="shared" si="10"/>
        <v/>
      </c>
    </row>
    <row r="71" spans="2:21" ht="16.5" x14ac:dyDescent="0.3">
      <c r="B71" s="51"/>
      <c r="C71" s="51" t="str">
        <f>IF(B71="","",VLOOKUP(B71,LISTAS!$F$5:$G$1006,2,0))</f>
        <v/>
      </c>
      <c r="D71" s="52"/>
      <c r="E71" s="52"/>
      <c r="F71" s="52" t="str">
        <f t="shared" si="0"/>
        <v/>
      </c>
      <c r="G71" s="5"/>
      <c r="H71" s="48" t="str">
        <f t="shared" si="3"/>
        <v/>
      </c>
      <c r="I71" s="63" t="str">
        <f t="shared" si="4"/>
        <v/>
      </c>
      <c r="J71" s="63" t="str">
        <f t="shared" si="4"/>
        <v/>
      </c>
      <c r="K71" s="48" t="str">
        <f t="shared" si="1"/>
        <v/>
      </c>
      <c r="L71" s="67" t="str">
        <f t="shared" si="2"/>
        <v/>
      </c>
      <c r="M71" s="48" t="str">
        <f t="shared" si="5"/>
        <v/>
      </c>
      <c r="N71" s="49">
        <v>63</v>
      </c>
      <c r="O71" s="28"/>
      <c r="P71" s="47" t="str">
        <f t="shared" si="6"/>
        <v/>
      </c>
      <c r="Q71" s="24" t="str">
        <f t="shared" si="7"/>
        <v/>
      </c>
      <c r="R71" s="24" t="str">
        <f>IF($L71="","",VLOOKUP(Q71,LISTAS!$F$5:$G$1006,2,0))</f>
        <v/>
      </c>
      <c r="S71" s="36" t="str">
        <f t="shared" si="8"/>
        <v/>
      </c>
      <c r="T71" s="25" t="str">
        <f t="shared" si="9"/>
        <v/>
      </c>
      <c r="U71" s="25" t="str">
        <f t="shared" si="10"/>
        <v/>
      </c>
    </row>
    <row r="72" spans="2:21" ht="16.5" x14ac:dyDescent="0.3">
      <c r="B72" s="51"/>
      <c r="C72" s="51" t="str">
        <f>IF(B72="","",VLOOKUP(B72,LISTAS!$F$5:$G$1006,2,0))</f>
        <v/>
      </c>
      <c r="D72" s="52"/>
      <c r="E72" s="52"/>
      <c r="F72" s="52" t="str">
        <f t="shared" si="0"/>
        <v/>
      </c>
      <c r="G72" s="5"/>
      <c r="H72" s="48" t="str">
        <f t="shared" si="3"/>
        <v/>
      </c>
      <c r="I72" s="63" t="str">
        <f t="shared" si="4"/>
        <v/>
      </c>
      <c r="J72" s="63" t="str">
        <f t="shared" si="4"/>
        <v/>
      </c>
      <c r="K72" s="48" t="str">
        <f t="shared" si="1"/>
        <v/>
      </c>
      <c r="L72" s="67" t="str">
        <f t="shared" si="2"/>
        <v/>
      </c>
      <c r="M72" s="48" t="str">
        <f t="shared" si="5"/>
        <v/>
      </c>
      <c r="N72" s="49">
        <v>64</v>
      </c>
      <c r="O72" s="28"/>
      <c r="P72" s="47" t="str">
        <f t="shared" si="6"/>
        <v/>
      </c>
      <c r="Q72" s="24" t="str">
        <f t="shared" si="7"/>
        <v/>
      </c>
      <c r="R72" s="24" t="str">
        <f>IF($L72="","",VLOOKUP(Q72,LISTAS!$F$5:$G$1006,2,0))</f>
        <v/>
      </c>
      <c r="S72" s="36" t="str">
        <f t="shared" si="8"/>
        <v/>
      </c>
      <c r="T72" s="25" t="str">
        <f t="shared" si="9"/>
        <v/>
      </c>
      <c r="U72" s="25" t="str">
        <f t="shared" si="10"/>
        <v/>
      </c>
    </row>
    <row r="73" spans="2:21" ht="16.5" x14ac:dyDescent="0.3">
      <c r="B73" s="51"/>
      <c r="C73" s="51" t="str">
        <f>IF(B73="","",VLOOKUP(B73,LISTAS!$F$5:$G$1006,2,0))</f>
        <v/>
      </c>
      <c r="D73" s="52"/>
      <c r="E73" s="52"/>
      <c r="F73" s="52" t="str">
        <f t="shared" ref="F73:F108" si="11">IF(D73="",IF(E73="","",SUM(D73:E73)),SUM(D73:E73))</f>
        <v/>
      </c>
      <c r="G73" s="5"/>
      <c r="H73" s="48" t="str">
        <f t="shared" si="3"/>
        <v/>
      </c>
      <c r="I73" s="63" t="str">
        <f t="shared" si="4"/>
        <v/>
      </c>
      <c r="J73" s="63" t="str">
        <f t="shared" si="4"/>
        <v/>
      </c>
      <c r="K73" s="48" t="str">
        <f t="shared" ref="K73:K108" si="12">IF($L73="","",F73)</f>
        <v/>
      </c>
      <c r="L73" s="67" t="str">
        <f t="shared" ref="L73:L108" si="13">H73</f>
        <v/>
      </c>
      <c r="M73" s="48" t="str">
        <f t="shared" si="5"/>
        <v/>
      </c>
      <c r="N73" s="49">
        <v>65</v>
      </c>
      <c r="O73" s="28"/>
      <c r="P73" s="47" t="str">
        <f t="shared" si="6"/>
        <v/>
      </c>
      <c r="Q73" s="24" t="str">
        <f t="shared" si="7"/>
        <v/>
      </c>
      <c r="R73" s="24" t="str">
        <f>IF($L73="","",VLOOKUP(Q73,LISTAS!$F$5:$G$1006,2,0))</f>
        <v/>
      </c>
      <c r="S73" s="36" t="str">
        <f t="shared" si="8"/>
        <v/>
      </c>
      <c r="T73" s="25" t="str">
        <f t="shared" si="9"/>
        <v/>
      </c>
      <c r="U73" s="25" t="str">
        <f t="shared" si="10"/>
        <v/>
      </c>
    </row>
    <row r="74" spans="2:21" ht="16.5" x14ac:dyDescent="0.3">
      <c r="B74" s="51"/>
      <c r="C74" s="51" t="str">
        <f>IF(B74="","",VLOOKUP(B74,LISTAS!$F$5:$G$1006,2,0))</f>
        <v/>
      </c>
      <c r="D74" s="52"/>
      <c r="E74" s="52"/>
      <c r="F74" s="52" t="str">
        <f t="shared" si="11"/>
        <v/>
      </c>
      <c r="G74" s="5"/>
      <c r="H74" s="48" t="str">
        <f t="shared" ref="H74:H108" si="14">IF(F74="","",F74+(ROW(F74)/1000))</f>
        <v/>
      </c>
      <c r="I74" s="63" t="str">
        <f t="shared" ref="I74:J108" si="15">IF($L74="","",IF(B74="","",B74))</f>
        <v/>
      </c>
      <c r="J74" s="63" t="str">
        <f t="shared" si="15"/>
        <v/>
      </c>
      <c r="K74" s="48" t="str">
        <f t="shared" si="12"/>
        <v/>
      </c>
      <c r="L74" s="67" t="str">
        <f t="shared" si="13"/>
        <v/>
      </c>
      <c r="M74" s="48" t="str">
        <f t="shared" ref="M74:M108" si="16">IF(L74="","",LARGE($L$9:$L$108,N74))</f>
        <v/>
      </c>
      <c r="N74" s="49">
        <v>66</v>
      </c>
      <c r="O74" s="28"/>
      <c r="P74" s="47" t="str">
        <f t="shared" ref="P74:P108" si="17">IF(S74&lt;&gt;"",_xlfn.RANK.EQ(S74,$S$9:$S$108,0),"")</f>
        <v/>
      </c>
      <c r="Q74" s="24" t="str">
        <f t="shared" ref="Q74:Q108" si="18">IF($L74="","",VLOOKUP(M74,$H$9:$K$108,2,0))</f>
        <v/>
      </c>
      <c r="R74" s="24" t="str">
        <f>IF($L74="","",VLOOKUP(Q74,LISTAS!$F$5:$G$1006,2,0))</f>
        <v/>
      </c>
      <c r="S74" s="36" t="str">
        <f t="shared" ref="S74:S108" si="19">IF($L74="","",VLOOKUP(M74,$H$9:$K$108,4,0))</f>
        <v/>
      </c>
      <c r="T74" s="25" t="str">
        <f t="shared" ref="T74:T108" si="20">IF($P74="","",IF(S74=$U$5,"",IF($P74=1,400,IF($P74=2,340,IF($P74=3,300,IF($P74=4,280,IF($P74=5,270,IF($P74=6,260,IF($P74=7,250,IF($P74=8,240,IF($P74=9,200,IF($P74=10,200,IF($P74=11,200,IF($P74=12,200,IF($P74=13,200,IF($P74=14,200,IF($P74=15,200,IF($P74=16,200,IF($P74&gt;16,"","")))))))))))))))))))</f>
        <v/>
      </c>
      <c r="U74" s="25" t="str">
        <f t="shared" ref="U74:U108" si="21">IF(P74="","",IF($S$5="NÃO","",IF(S74=$U$5,"",IF(P74=1,400,IF(P74=2,340,IF(P74=3,300,IF(P74=4,280,IF(P74=5,270,IF(P74=6,260,IF(P74=7,250,IF(P74=8,240,IF(P74=9,200,IF(P74=10,200,IF(P74=11,200,IF(P74=12,200,IF(P74=13,200,IF(P74=14,200,IF(P74=15,200,IF(P74=16,200,IF(P74&gt;16,"",""))))))))))))))))))))</f>
        <v/>
      </c>
    </row>
    <row r="75" spans="2:21" ht="16.5" x14ac:dyDescent="0.3">
      <c r="B75" s="51"/>
      <c r="C75" s="51" t="str">
        <f>IF(B75="","",VLOOKUP(B75,LISTAS!$F$5:$G$1006,2,0))</f>
        <v/>
      </c>
      <c r="D75" s="52"/>
      <c r="E75" s="52"/>
      <c r="F75" s="52" t="str">
        <f t="shared" si="11"/>
        <v/>
      </c>
      <c r="G75" s="5"/>
      <c r="H75" s="48" t="str">
        <f t="shared" si="14"/>
        <v/>
      </c>
      <c r="I75" s="63" t="str">
        <f t="shared" si="15"/>
        <v/>
      </c>
      <c r="J75" s="63" t="str">
        <f t="shared" si="15"/>
        <v/>
      </c>
      <c r="K75" s="48" t="str">
        <f t="shared" si="12"/>
        <v/>
      </c>
      <c r="L75" s="67" t="str">
        <f t="shared" si="13"/>
        <v/>
      </c>
      <c r="M75" s="48" t="str">
        <f t="shared" si="16"/>
        <v/>
      </c>
      <c r="N75" s="49">
        <v>67</v>
      </c>
      <c r="O75" s="28"/>
      <c r="P75" s="47" t="str">
        <f t="shared" si="17"/>
        <v/>
      </c>
      <c r="Q75" s="24" t="str">
        <f t="shared" si="18"/>
        <v/>
      </c>
      <c r="R75" s="24" t="str">
        <f>IF($L75="","",VLOOKUP(Q75,LISTAS!$F$5:$G$1006,2,0))</f>
        <v/>
      </c>
      <c r="S75" s="36" t="str">
        <f t="shared" si="19"/>
        <v/>
      </c>
      <c r="T75" s="25" t="str">
        <f t="shared" si="20"/>
        <v/>
      </c>
      <c r="U75" s="25" t="str">
        <f t="shared" si="21"/>
        <v/>
      </c>
    </row>
    <row r="76" spans="2:21" ht="16.5" x14ac:dyDescent="0.3">
      <c r="B76" s="51"/>
      <c r="C76" s="51" t="str">
        <f>IF(B76="","",VLOOKUP(B76,LISTAS!$F$5:$G$1006,2,0))</f>
        <v/>
      </c>
      <c r="D76" s="52"/>
      <c r="E76" s="52"/>
      <c r="F76" s="52" t="str">
        <f t="shared" si="11"/>
        <v/>
      </c>
      <c r="G76" s="5"/>
      <c r="H76" s="48" t="str">
        <f t="shared" si="14"/>
        <v/>
      </c>
      <c r="I76" s="63" t="str">
        <f t="shared" si="15"/>
        <v/>
      </c>
      <c r="J76" s="63" t="str">
        <f t="shared" si="15"/>
        <v/>
      </c>
      <c r="K76" s="48" t="str">
        <f t="shared" si="12"/>
        <v/>
      </c>
      <c r="L76" s="67" t="str">
        <f t="shared" si="13"/>
        <v/>
      </c>
      <c r="M76" s="48" t="str">
        <f t="shared" si="16"/>
        <v/>
      </c>
      <c r="N76" s="49">
        <v>68</v>
      </c>
      <c r="O76" s="28"/>
      <c r="P76" s="47" t="str">
        <f t="shared" si="17"/>
        <v/>
      </c>
      <c r="Q76" s="24" t="str">
        <f t="shared" si="18"/>
        <v/>
      </c>
      <c r="R76" s="24" t="str">
        <f>IF($L76="","",VLOOKUP(Q76,LISTAS!$F$5:$G$1006,2,0))</f>
        <v/>
      </c>
      <c r="S76" s="36" t="str">
        <f t="shared" si="19"/>
        <v/>
      </c>
      <c r="T76" s="25" t="str">
        <f t="shared" si="20"/>
        <v/>
      </c>
      <c r="U76" s="25" t="str">
        <f t="shared" si="21"/>
        <v/>
      </c>
    </row>
    <row r="77" spans="2:21" ht="16.5" x14ac:dyDescent="0.3">
      <c r="B77" s="51"/>
      <c r="C77" s="51" t="str">
        <f>IF(B77="","",VLOOKUP(B77,LISTAS!$F$5:$G$1006,2,0))</f>
        <v/>
      </c>
      <c r="D77" s="52"/>
      <c r="E77" s="52"/>
      <c r="F77" s="52" t="str">
        <f t="shared" si="11"/>
        <v/>
      </c>
      <c r="G77" s="5"/>
      <c r="H77" s="48" t="str">
        <f t="shared" si="14"/>
        <v/>
      </c>
      <c r="I77" s="63" t="str">
        <f t="shared" si="15"/>
        <v/>
      </c>
      <c r="J77" s="63" t="str">
        <f t="shared" si="15"/>
        <v/>
      </c>
      <c r="K77" s="48" t="str">
        <f t="shared" si="12"/>
        <v/>
      </c>
      <c r="L77" s="67" t="str">
        <f t="shared" si="13"/>
        <v/>
      </c>
      <c r="M77" s="48" t="str">
        <f t="shared" si="16"/>
        <v/>
      </c>
      <c r="N77" s="49">
        <v>69</v>
      </c>
      <c r="O77" s="28"/>
      <c r="P77" s="47" t="str">
        <f t="shared" si="17"/>
        <v/>
      </c>
      <c r="Q77" s="24" t="str">
        <f t="shared" si="18"/>
        <v/>
      </c>
      <c r="R77" s="24" t="str">
        <f>IF($L77="","",VLOOKUP(Q77,LISTAS!$F$5:$G$1006,2,0))</f>
        <v/>
      </c>
      <c r="S77" s="36" t="str">
        <f t="shared" si="19"/>
        <v/>
      </c>
      <c r="T77" s="25" t="str">
        <f t="shared" si="20"/>
        <v/>
      </c>
      <c r="U77" s="25" t="str">
        <f t="shared" si="21"/>
        <v/>
      </c>
    </row>
    <row r="78" spans="2:21" ht="16.5" x14ac:dyDescent="0.3">
      <c r="B78" s="51"/>
      <c r="C78" s="51" t="str">
        <f>IF(B78="","",VLOOKUP(B78,LISTAS!$F$5:$G$1006,2,0))</f>
        <v/>
      </c>
      <c r="D78" s="52"/>
      <c r="E78" s="52"/>
      <c r="F78" s="52" t="str">
        <f t="shared" si="11"/>
        <v/>
      </c>
      <c r="G78" s="5"/>
      <c r="H78" s="48" t="str">
        <f t="shared" si="14"/>
        <v/>
      </c>
      <c r="I78" s="63" t="str">
        <f t="shared" si="15"/>
        <v/>
      </c>
      <c r="J78" s="63" t="str">
        <f t="shared" si="15"/>
        <v/>
      </c>
      <c r="K78" s="48" t="str">
        <f t="shared" si="12"/>
        <v/>
      </c>
      <c r="L78" s="67" t="str">
        <f t="shared" si="13"/>
        <v/>
      </c>
      <c r="M78" s="48" t="str">
        <f t="shared" si="16"/>
        <v/>
      </c>
      <c r="N78" s="49">
        <v>70</v>
      </c>
      <c r="O78" s="28"/>
      <c r="P78" s="47" t="str">
        <f t="shared" si="17"/>
        <v/>
      </c>
      <c r="Q78" s="24" t="str">
        <f t="shared" si="18"/>
        <v/>
      </c>
      <c r="R78" s="24" t="str">
        <f>IF($L78="","",VLOOKUP(Q78,LISTAS!$F$5:$G$1006,2,0))</f>
        <v/>
      </c>
      <c r="S78" s="36" t="str">
        <f t="shared" si="19"/>
        <v/>
      </c>
      <c r="T78" s="25" t="str">
        <f t="shared" si="20"/>
        <v/>
      </c>
      <c r="U78" s="25" t="str">
        <f t="shared" si="21"/>
        <v/>
      </c>
    </row>
    <row r="79" spans="2:21" ht="16.5" x14ac:dyDescent="0.3">
      <c r="B79" s="51"/>
      <c r="C79" s="51" t="str">
        <f>IF(B79="","",VLOOKUP(B79,LISTAS!$F$5:$G$1006,2,0))</f>
        <v/>
      </c>
      <c r="D79" s="52"/>
      <c r="E79" s="52"/>
      <c r="F79" s="52" t="str">
        <f t="shared" si="11"/>
        <v/>
      </c>
      <c r="G79" s="5"/>
      <c r="H79" s="48" t="str">
        <f t="shared" si="14"/>
        <v/>
      </c>
      <c r="I79" s="63" t="str">
        <f t="shared" si="15"/>
        <v/>
      </c>
      <c r="J79" s="63" t="str">
        <f t="shared" si="15"/>
        <v/>
      </c>
      <c r="K79" s="48" t="str">
        <f t="shared" si="12"/>
        <v/>
      </c>
      <c r="L79" s="67" t="str">
        <f t="shared" si="13"/>
        <v/>
      </c>
      <c r="M79" s="48" t="str">
        <f t="shared" si="16"/>
        <v/>
      </c>
      <c r="N79" s="49">
        <v>71</v>
      </c>
      <c r="O79" s="28"/>
      <c r="P79" s="47" t="str">
        <f t="shared" si="17"/>
        <v/>
      </c>
      <c r="Q79" s="24" t="str">
        <f t="shared" si="18"/>
        <v/>
      </c>
      <c r="R79" s="24" t="str">
        <f>IF($L79="","",VLOOKUP(Q79,LISTAS!$F$5:$G$1006,2,0))</f>
        <v/>
      </c>
      <c r="S79" s="36" t="str">
        <f t="shared" si="19"/>
        <v/>
      </c>
      <c r="T79" s="25" t="str">
        <f t="shared" si="20"/>
        <v/>
      </c>
      <c r="U79" s="25" t="str">
        <f t="shared" si="21"/>
        <v/>
      </c>
    </row>
    <row r="80" spans="2:21" ht="16.5" x14ac:dyDescent="0.3">
      <c r="B80" s="51"/>
      <c r="C80" s="51" t="str">
        <f>IF(B80="","",VLOOKUP(B80,LISTAS!$F$5:$G$1006,2,0))</f>
        <v/>
      </c>
      <c r="D80" s="52"/>
      <c r="E80" s="52"/>
      <c r="F80" s="52" t="str">
        <f t="shared" si="11"/>
        <v/>
      </c>
      <c r="G80" s="5"/>
      <c r="H80" s="48" t="str">
        <f t="shared" si="14"/>
        <v/>
      </c>
      <c r="I80" s="63" t="str">
        <f t="shared" si="15"/>
        <v/>
      </c>
      <c r="J80" s="63" t="str">
        <f t="shared" si="15"/>
        <v/>
      </c>
      <c r="K80" s="48" t="str">
        <f t="shared" si="12"/>
        <v/>
      </c>
      <c r="L80" s="67" t="str">
        <f t="shared" si="13"/>
        <v/>
      </c>
      <c r="M80" s="48" t="str">
        <f t="shared" si="16"/>
        <v/>
      </c>
      <c r="N80" s="49">
        <v>72</v>
      </c>
      <c r="O80" s="28"/>
      <c r="P80" s="47" t="str">
        <f t="shared" si="17"/>
        <v/>
      </c>
      <c r="Q80" s="24" t="str">
        <f t="shared" si="18"/>
        <v/>
      </c>
      <c r="R80" s="24" t="str">
        <f>IF($L80="","",VLOOKUP(Q80,LISTAS!$F$5:$G$1006,2,0))</f>
        <v/>
      </c>
      <c r="S80" s="36" t="str">
        <f t="shared" si="19"/>
        <v/>
      </c>
      <c r="T80" s="25" t="str">
        <f t="shared" si="20"/>
        <v/>
      </c>
      <c r="U80" s="25" t="str">
        <f t="shared" si="21"/>
        <v/>
      </c>
    </row>
    <row r="81" spans="2:21" ht="16.5" x14ac:dyDescent="0.3">
      <c r="B81" s="51"/>
      <c r="C81" s="51" t="str">
        <f>IF(B81="","",VLOOKUP(B81,LISTAS!$F$5:$G$1006,2,0))</f>
        <v/>
      </c>
      <c r="D81" s="52"/>
      <c r="E81" s="52"/>
      <c r="F81" s="52" t="str">
        <f t="shared" si="11"/>
        <v/>
      </c>
      <c r="G81" s="5"/>
      <c r="H81" s="48" t="str">
        <f t="shared" si="14"/>
        <v/>
      </c>
      <c r="I81" s="63" t="str">
        <f t="shared" si="15"/>
        <v/>
      </c>
      <c r="J81" s="63" t="str">
        <f t="shared" si="15"/>
        <v/>
      </c>
      <c r="K81" s="48" t="str">
        <f t="shared" si="12"/>
        <v/>
      </c>
      <c r="L81" s="67" t="str">
        <f t="shared" si="13"/>
        <v/>
      </c>
      <c r="M81" s="48" t="str">
        <f t="shared" si="16"/>
        <v/>
      </c>
      <c r="N81" s="49">
        <v>73</v>
      </c>
      <c r="O81" s="28"/>
      <c r="P81" s="47" t="str">
        <f t="shared" si="17"/>
        <v/>
      </c>
      <c r="Q81" s="24" t="str">
        <f t="shared" si="18"/>
        <v/>
      </c>
      <c r="R81" s="24" t="str">
        <f>IF($L81="","",VLOOKUP(Q81,LISTAS!$F$5:$G$1006,2,0))</f>
        <v/>
      </c>
      <c r="S81" s="36" t="str">
        <f t="shared" si="19"/>
        <v/>
      </c>
      <c r="T81" s="25" t="str">
        <f t="shared" si="20"/>
        <v/>
      </c>
      <c r="U81" s="25" t="str">
        <f t="shared" si="21"/>
        <v/>
      </c>
    </row>
    <row r="82" spans="2:21" ht="16.5" x14ac:dyDescent="0.3">
      <c r="B82" s="51"/>
      <c r="C82" s="51" t="str">
        <f>IF(B82="","",VLOOKUP(B82,LISTAS!$F$5:$G$1006,2,0))</f>
        <v/>
      </c>
      <c r="D82" s="52"/>
      <c r="E82" s="52"/>
      <c r="F82" s="52" t="str">
        <f t="shared" si="11"/>
        <v/>
      </c>
      <c r="G82" s="5"/>
      <c r="H82" s="48" t="str">
        <f t="shared" si="14"/>
        <v/>
      </c>
      <c r="I82" s="63" t="str">
        <f t="shared" si="15"/>
        <v/>
      </c>
      <c r="J82" s="63" t="str">
        <f t="shared" si="15"/>
        <v/>
      </c>
      <c r="K82" s="48" t="str">
        <f t="shared" si="12"/>
        <v/>
      </c>
      <c r="L82" s="67" t="str">
        <f t="shared" si="13"/>
        <v/>
      </c>
      <c r="M82" s="48" t="str">
        <f t="shared" si="16"/>
        <v/>
      </c>
      <c r="N82" s="49">
        <v>74</v>
      </c>
      <c r="O82" s="28"/>
      <c r="P82" s="47" t="str">
        <f t="shared" si="17"/>
        <v/>
      </c>
      <c r="Q82" s="24" t="str">
        <f t="shared" si="18"/>
        <v/>
      </c>
      <c r="R82" s="24" t="str">
        <f>IF($L82="","",VLOOKUP(Q82,LISTAS!$F$5:$G$1006,2,0))</f>
        <v/>
      </c>
      <c r="S82" s="36" t="str">
        <f t="shared" si="19"/>
        <v/>
      </c>
      <c r="T82" s="25" t="str">
        <f t="shared" si="20"/>
        <v/>
      </c>
      <c r="U82" s="25" t="str">
        <f t="shared" si="21"/>
        <v/>
      </c>
    </row>
    <row r="83" spans="2:21" ht="16.5" x14ac:dyDescent="0.3">
      <c r="B83" s="51"/>
      <c r="C83" s="51" t="str">
        <f>IF(B83="","",VLOOKUP(B83,LISTAS!$F$5:$G$1006,2,0))</f>
        <v/>
      </c>
      <c r="D83" s="52"/>
      <c r="E83" s="52"/>
      <c r="F83" s="52" t="str">
        <f t="shared" si="11"/>
        <v/>
      </c>
      <c r="G83" s="5"/>
      <c r="H83" s="48" t="str">
        <f t="shared" si="14"/>
        <v/>
      </c>
      <c r="I83" s="63" t="str">
        <f t="shared" si="15"/>
        <v/>
      </c>
      <c r="J83" s="63" t="str">
        <f t="shared" si="15"/>
        <v/>
      </c>
      <c r="K83" s="48" t="str">
        <f t="shared" si="12"/>
        <v/>
      </c>
      <c r="L83" s="67" t="str">
        <f t="shared" si="13"/>
        <v/>
      </c>
      <c r="M83" s="48" t="str">
        <f t="shared" si="16"/>
        <v/>
      </c>
      <c r="N83" s="49">
        <v>75</v>
      </c>
      <c r="O83" s="28"/>
      <c r="P83" s="47" t="str">
        <f t="shared" si="17"/>
        <v/>
      </c>
      <c r="Q83" s="24" t="str">
        <f t="shared" si="18"/>
        <v/>
      </c>
      <c r="R83" s="24" t="str">
        <f>IF($L83="","",VLOOKUP(Q83,LISTAS!$F$5:$G$1006,2,0))</f>
        <v/>
      </c>
      <c r="S83" s="36" t="str">
        <f t="shared" si="19"/>
        <v/>
      </c>
      <c r="T83" s="25" t="str">
        <f t="shared" si="20"/>
        <v/>
      </c>
      <c r="U83" s="25" t="str">
        <f t="shared" si="21"/>
        <v/>
      </c>
    </row>
    <row r="84" spans="2:21" ht="16.5" x14ac:dyDescent="0.3">
      <c r="B84" s="51"/>
      <c r="C84" s="51" t="str">
        <f>IF(B84="","",VLOOKUP(B84,LISTAS!$F$5:$G$1006,2,0))</f>
        <v/>
      </c>
      <c r="D84" s="52"/>
      <c r="E84" s="52"/>
      <c r="F84" s="52" t="str">
        <f t="shared" si="11"/>
        <v/>
      </c>
      <c r="G84" s="5"/>
      <c r="H84" s="48" t="str">
        <f t="shared" si="14"/>
        <v/>
      </c>
      <c r="I84" s="63" t="str">
        <f t="shared" si="15"/>
        <v/>
      </c>
      <c r="J84" s="63" t="str">
        <f t="shared" si="15"/>
        <v/>
      </c>
      <c r="K84" s="48" t="str">
        <f t="shared" si="12"/>
        <v/>
      </c>
      <c r="L84" s="67" t="str">
        <f t="shared" si="13"/>
        <v/>
      </c>
      <c r="M84" s="48" t="str">
        <f t="shared" si="16"/>
        <v/>
      </c>
      <c r="N84" s="49">
        <v>76</v>
      </c>
      <c r="O84" s="28"/>
      <c r="P84" s="47" t="str">
        <f t="shared" si="17"/>
        <v/>
      </c>
      <c r="Q84" s="24" t="str">
        <f t="shared" si="18"/>
        <v/>
      </c>
      <c r="R84" s="24" t="str">
        <f>IF($L84="","",VLOOKUP(Q84,LISTAS!$F$5:$G$1006,2,0))</f>
        <v/>
      </c>
      <c r="S84" s="36" t="str">
        <f t="shared" si="19"/>
        <v/>
      </c>
      <c r="T84" s="25" t="str">
        <f t="shared" si="20"/>
        <v/>
      </c>
      <c r="U84" s="25" t="str">
        <f t="shared" si="21"/>
        <v/>
      </c>
    </row>
    <row r="85" spans="2:21" ht="16.5" x14ac:dyDescent="0.3">
      <c r="B85" s="51"/>
      <c r="C85" s="51" t="str">
        <f>IF(B85="","",VLOOKUP(B85,LISTAS!$F$5:$G$1006,2,0))</f>
        <v/>
      </c>
      <c r="D85" s="52"/>
      <c r="E85" s="52"/>
      <c r="F85" s="52" t="str">
        <f t="shared" si="11"/>
        <v/>
      </c>
      <c r="G85" s="5"/>
      <c r="H85" s="48" t="str">
        <f t="shared" si="14"/>
        <v/>
      </c>
      <c r="I85" s="63" t="str">
        <f t="shared" si="15"/>
        <v/>
      </c>
      <c r="J85" s="63" t="str">
        <f t="shared" si="15"/>
        <v/>
      </c>
      <c r="K85" s="48" t="str">
        <f t="shared" si="12"/>
        <v/>
      </c>
      <c r="L85" s="67" t="str">
        <f t="shared" si="13"/>
        <v/>
      </c>
      <c r="M85" s="48" t="str">
        <f t="shared" si="16"/>
        <v/>
      </c>
      <c r="N85" s="49">
        <v>77</v>
      </c>
      <c r="O85" s="28"/>
      <c r="P85" s="47" t="str">
        <f t="shared" si="17"/>
        <v/>
      </c>
      <c r="Q85" s="24" t="str">
        <f t="shared" si="18"/>
        <v/>
      </c>
      <c r="R85" s="24" t="str">
        <f>IF($L85="","",VLOOKUP(Q85,LISTAS!$F$5:$G$1006,2,0))</f>
        <v/>
      </c>
      <c r="S85" s="36" t="str">
        <f t="shared" si="19"/>
        <v/>
      </c>
      <c r="T85" s="25" t="str">
        <f t="shared" si="20"/>
        <v/>
      </c>
      <c r="U85" s="25" t="str">
        <f t="shared" si="21"/>
        <v/>
      </c>
    </row>
    <row r="86" spans="2:21" ht="16.5" x14ac:dyDescent="0.3">
      <c r="B86" s="51"/>
      <c r="C86" s="51" t="str">
        <f>IF(B86="","",VLOOKUP(B86,LISTAS!$F$5:$G$1006,2,0))</f>
        <v/>
      </c>
      <c r="D86" s="52"/>
      <c r="E86" s="52"/>
      <c r="F86" s="52" t="str">
        <f t="shared" si="11"/>
        <v/>
      </c>
      <c r="G86" s="5"/>
      <c r="H86" s="48" t="str">
        <f t="shared" si="14"/>
        <v/>
      </c>
      <c r="I86" s="63" t="str">
        <f t="shared" si="15"/>
        <v/>
      </c>
      <c r="J86" s="63" t="str">
        <f t="shared" si="15"/>
        <v/>
      </c>
      <c r="K86" s="48" t="str">
        <f t="shared" si="12"/>
        <v/>
      </c>
      <c r="L86" s="67" t="str">
        <f t="shared" si="13"/>
        <v/>
      </c>
      <c r="M86" s="48" t="str">
        <f t="shared" si="16"/>
        <v/>
      </c>
      <c r="N86" s="49">
        <v>78</v>
      </c>
      <c r="O86" s="28"/>
      <c r="P86" s="47" t="str">
        <f t="shared" si="17"/>
        <v/>
      </c>
      <c r="Q86" s="24" t="str">
        <f t="shared" si="18"/>
        <v/>
      </c>
      <c r="R86" s="24" t="str">
        <f>IF($L86="","",VLOOKUP(Q86,LISTAS!$F$5:$G$1006,2,0))</f>
        <v/>
      </c>
      <c r="S86" s="36" t="str">
        <f t="shared" si="19"/>
        <v/>
      </c>
      <c r="T86" s="25" t="str">
        <f t="shared" si="20"/>
        <v/>
      </c>
      <c r="U86" s="25" t="str">
        <f t="shared" si="21"/>
        <v/>
      </c>
    </row>
    <row r="87" spans="2:21" ht="16.5" x14ac:dyDescent="0.3">
      <c r="B87" s="51"/>
      <c r="C87" s="51" t="str">
        <f>IF(B87="","",VLOOKUP(B87,LISTAS!$F$5:$G$1006,2,0))</f>
        <v/>
      </c>
      <c r="D87" s="52"/>
      <c r="E87" s="52"/>
      <c r="F87" s="52" t="str">
        <f t="shared" si="11"/>
        <v/>
      </c>
      <c r="G87" s="5"/>
      <c r="H87" s="48" t="str">
        <f t="shared" si="14"/>
        <v/>
      </c>
      <c r="I87" s="63" t="str">
        <f t="shared" si="15"/>
        <v/>
      </c>
      <c r="J87" s="63" t="str">
        <f t="shared" si="15"/>
        <v/>
      </c>
      <c r="K87" s="48" t="str">
        <f t="shared" si="12"/>
        <v/>
      </c>
      <c r="L87" s="67" t="str">
        <f t="shared" si="13"/>
        <v/>
      </c>
      <c r="M87" s="48" t="str">
        <f t="shared" si="16"/>
        <v/>
      </c>
      <c r="N87" s="49">
        <v>79</v>
      </c>
      <c r="O87" s="28"/>
      <c r="P87" s="47" t="str">
        <f t="shared" si="17"/>
        <v/>
      </c>
      <c r="Q87" s="24" t="str">
        <f t="shared" si="18"/>
        <v/>
      </c>
      <c r="R87" s="24" t="str">
        <f>IF($L87="","",VLOOKUP(Q87,LISTAS!$F$5:$G$1006,2,0))</f>
        <v/>
      </c>
      <c r="S87" s="36" t="str">
        <f t="shared" si="19"/>
        <v/>
      </c>
      <c r="T87" s="25" t="str">
        <f t="shared" si="20"/>
        <v/>
      </c>
      <c r="U87" s="25" t="str">
        <f t="shared" si="21"/>
        <v/>
      </c>
    </row>
    <row r="88" spans="2:21" ht="16.5" x14ac:dyDescent="0.3">
      <c r="B88" s="51"/>
      <c r="C88" s="51" t="str">
        <f>IF(B88="","",VLOOKUP(B88,LISTAS!$F$5:$G$1006,2,0))</f>
        <v/>
      </c>
      <c r="D88" s="52"/>
      <c r="E88" s="52"/>
      <c r="F88" s="52" t="str">
        <f t="shared" si="11"/>
        <v/>
      </c>
      <c r="G88" s="5"/>
      <c r="H88" s="48" t="str">
        <f t="shared" si="14"/>
        <v/>
      </c>
      <c r="I88" s="63" t="str">
        <f t="shared" si="15"/>
        <v/>
      </c>
      <c r="J88" s="63" t="str">
        <f t="shared" si="15"/>
        <v/>
      </c>
      <c r="K88" s="48" t="str">
        <f t="shared" si="12"/>
        <v/>
      </c>
      <c r="L88" s="67" t="str">
        <f t="shared" si="13"/>
        <v/>
      </c>
      <c r="M88" s="48" t="str">
        <f t="shared" si="16"/>
        <v/>
      </c>
      <c r="N88" s="49">
        <v>80</v>
      </c>
      <c r="O88" s="28"/>
      <c r="P88" s="47" t="str">
        <f t="shared" si="17"/>
        <v/>
      </c>
      <c r="Q88" s="24" t="str">
        <f t="shared" si="18"/>
        <v/>
      </c>
      <c r="R88" s="24" t="str">
        <f>IF($L88="","",VLOOKUP(Q88,LISTAS!$F$5:$G$1006,2,0))</f>
        <v/>
      </c>
      <c r="S88" s="36" t="str">
        <f t="shared" si="19"/>
        <v/>
      </c>
      <c r="T88" s="25" t="str">
        <f t="shared" si="20"/>
        <v/>
      </c>
      <c r="U88" s="25" t="str">
        <f t="shared" si="21"/>
        <v/>
      </c>
    </row>
    <row r="89" spans="2:21" ht="16.5" x14ac:dyDescent="0.3">
      <c r="B89" s="51"/>
      <c r="C89" s="51" t="str">
        <f>IF(B89="","",VLOOKUP(B89,LISTAS!$F$5:$G$1006,2,0))</f>
        <v/>
      </c>
      <c r="D89" s="52"/>
      <c r="E89" s="52"/>
      <c r="F89" s="52" t="str">
        <f t="shared" si="11"/>
        <v/>
      </c>
      <c r="G89" s="5"/>
      <c r="H89" s="48" t="str">
        <f t="shared" si="14"/>
        <v/>
      </c>
      <c r="I89" s="63" t="str">
        <f t="shared" si="15"/>
        <v/>
      </c>
      <c r="J89" s="63" t="str">
        <f t="shared" si="15"/>
        <v/>
      </c>
      <c r="K89" s="48" t="str">
        <f t="shared" si="12"/>
        <v/>
      </c>
      <c r="L89" s="67" t="str">
        <f t="shared" si="13"/>
        <v/>
      </c>
      <c r="M89" s="48" t="str">
        <f t="shared" si="16"/>
        <v/>
      </c>
      <c r="N89" s="49">
        <v>81</v>
      </c>
      <c r="O89" s="28"/>
      <c r="P89" s="47" t="str">
        <f t="shared" si="17"/>
        <v/>
      </c>
      <c r="Q89" s="24" t="str">
        <f t="shared" si="18"/>
        <v/>
      </c>
      <c r="R89" s="24" t="str">
        <f>IF($L89="","",VLOOKUP(Q89,LISTAS!$F$5:$G$1006,2,0))</f>
        <v/>
      </c>
      <c r="S89" s="36" t="str">
        <f t="shared" si="19"/>
        <v/>
      </c>
      <c r="T89" s="25" t="str">
        <f t="shared" si="20"/>
        <v/>
      </c>
      <c r="U89" s="25" t="str">
        <f t="shared" si="21"/>
        <v/>
      </c>
    </row>
    <row r="90" spans="2:21" ht="16.5" x14ac:dyDescent="0.3">
      <c r="B90" s="51"/>
      <c r="C90" s="51" t="str">
        <f>IF(B90="","",VLOOKUP(B90,LISTAS!$F$5:$G$1006,2,0))</f>
        <v/>
      </c>
      <c r="D90" s="52"/>
      <c r="E90" s="52"/>
      <c r="F90" s="52" t="str">
        <f t="shared" si="11"/>
        <v/>
      </c>
      <c r="G90" s="5"/>
      <c r="H90" s="48" t="str">
        <f t="shared" si="14"/>
        <v/>
      </c>
      <c r="I90" s="63" t="str">
        <f t="shared" si="15"/>
        <v/>
      </c>
      <c r="J90" s="63" t="str">
        <f t="shared" si="15"/>
        <v/>
      </c>
      <c r="K90" s="48" t="str">
        <f t="shared" si="12"/>
        <v/>
      </c>
      <c r="L90" s="67" t="str">
        <f t="shared" si="13"/>
        <v/>
      </c>
      <c r="M90" s="48" t="str">
        <f t="shared" si="16"/>
        <v/>
      </c>
      <c r="N90" s="49">
        <v>82</v>
      </c>
      <c r="O90" s="28"/>
      <c r="P90" s="47" t="str">
        <f t="shared" si="17"/>
        <v/>
      </c>
      <c r="Q90" s="24" t="str">
        <f t="shared" si="18"/>
        <v/>
      </c>
      <c r="R90" s="24" t="str">
        <f>IF($L90="","",VLOOKUP(Q90,LISTAS!$F$5:$G$1006,2,0))</f>
        <v/>
      </c>
      <c r="S90" s="36" t="str">
        <f t="shared" si="19"/>
        <v/>
      </c>
      <c r="T90" s="25" t="str">
        <f t="shared" si="20"/>
        <v/>
      </c>
      <c r="U90" s="25" t="str">
        <f t="shared" si="21"/>
        <v/>
      </c>
    </row>
    <row r="91" spans="2:21" ht="16.5" x14ac:dyDescent="0.3">
      <c r="B91" s="51"/>
      <c r="C91" s="51" t="str">
        <f>IF(B91="","",VLOOKUP(B91,LISTAS!$F$5:$G$1006,2,0))</f>
        <v/>
      </c>
      <c r="D91" s="52"/>
      <c r="E91" s="52"/>
      <c r="F91" s="52" t="str">
        <f t="shared" si="11"/>
        <v/>
      </c>
      <c r="G91" s="5"/>
      <c r="H91" s="48" t="str">
        <f t="shared" si="14"/>
        <v/>
      </c>
      <c r="I91" s="63" t="str">
        <f t="shared" si="15"/>
        <v/>
      </c>
      <c r="J91" s="63" t="str">
        <f t="shared" si="15"/>
        <v/>
      </c>
      <c r="K91" s="48" t="str">
        <f t="shared" si="12"/>
        <v/>
      </c>
      <c r="L91" s="67" t="str">
        <f t="shared" si="13"/>
        <v/>
      </c>
      <c r="M91" s="48" t="str">
        <f t="shared" si="16"/>
        <v/>
      </c>
      <c r="N91" s="49">
        <v>83</v>
      </c>
      <c r="O91" s="28"/>
      <c r="P91" s="47" t="str">
        <f t="shared" si="17"/>
        <v/>
      </c>
      <c r="Q91" s="24" t="str">
        <f t="shared" si="18"/>
        <v/>
      </c>
      <c r="R91" s="24" t="str">
        <f>IF($L91="","",VLOOKUP(Q91,LISTAS!$F$5:$G$1006,2,0))</f>
        <v/>
      </c>
      <c r="S91" s="36" t="str">
        <f t="shared" si="19"/>
        <v/>
      </c>
      <c r="T91" s="25" t="str">
        <f t="shared" si="20"/>
        <v/>
      </c>
      <c r="U91" s="25" t="str">
        <f t="shared" si="21"/>
        <v/>
      </c>
    </row>
    <row r="92" spans="2:21" ht="16.5" x14ac:dyDescent="0.3">
      <c r="B92" s="51"/>
      <c r="C92" s="51" t="str">
        <f>IF(B92="","",VLOOKUP(B92,LISTAS!$F$5:$G$1006,2,0))</f>
        <v/>
      </c>
      <c r="D92" s="52"/>
      <c r="E92" s="52"/>
      <c r="F92" s="52" t="str">
        <f t="shared" si="11"/>
        <v/>
      </c>
      <c r="G92" s="5"/>
      <c r="H92" s="48" t="str">
        <f t="shared" si="14"/>
        <v/>
      </c>
      <c r="I92" s="63" t="str">
        <f t="shared" si="15"/>
        <v/>
      </c>
      <c r="J92" s="63" t="str">
        <f t="shared" si="15"/>
        <v/>
      </c>
      <c r="K92" s="48" t="str">
        <f t="shared" si="12"/>
        <v/>
      </c>
      <c r="L92" s="67" t="str">
        <f t="shared" si="13"/>
        <v/>
      </c>
      <c r="M92" s="48" t="str">
        <f t="shared" si="16"/>
        <v/>
      </c>
      <c r="N92" s="49">
        <v>84</v>
      </c>
      <c r="O92" s="28"/>
      <c r="P92" s="47" t="str">
        <f t="shared" si="17"/>
        <v/>
      </c>
      <c r="Q92" s="24" t="str">
        <f t="shared" si="18"/>
        <v/>
      </c>
      <c r="R92" s="24" t="str">
        <f>IF($L92="","",VLOOKUP(Q92,LISTAS!$F$5:$G$1006,2,0))</f>
        <v/>
      </c>
      <c r="S92" s="36" t="str">
        <f t="shared" si="19"/>
        <v/>
      </c>
      <c r="T92" s="25" t="str">
        <f t="shared" si="20"/>
        <v/>
      </c>
      <c r="U92" s="25" t="str">
        <f t="shared" si="21"/>
        <v/>
      </c>
    </row>
    <row r="93" spans="2:21" ht="16.5" x14ac:dyDescent="0.3">
      <c r="B93" s="51"/>
      <c r="C93" s="51" t="str">
        <f>IF(B93="","",VLOOKUP(B93,LISTAS!$F$5:$G$1006,2,0))</f>
        <v/>
      </c>
      <c r="D93" s="52"/>
      <c r="E93" s="52"/>
      <c r="F93" s="52" t="str">
        <f t="shared" si="11"/>
        <v/>
      </c>
      <c r="G93" s="5"/>
      <c r="H93" s="48" t="str">
        <f t="shared" si="14"/>
        <v/>
      </c>
      <c r="I93" s="63" t="str">
        <f t="shared" si="15"/>
        <v/>
      </c>
      <c r="J93" s="63" t="str">
        <f t="shared" si="15"/>
        <v/>
      </c>
      <c r="K93" s="48" t="str">
        <f t="shared" si="12"/>
        <v/>
      </c>
      <c r="L93" s="67" t="str">
        <f t="shared" si="13"/>
        <v/>
      </c>
      <c r="M93" s="48" t="str">
        <f t="shared" si="16"/>
        <v/>
      </c>
      <c r="N93" s="49">
        <v>85</v>
      </c>
      <c r="O93" s="28"/>
      <c r="P93" s="47" t="str">
        <f t="shared" si="17"/>
        <v/>
      </c>
      <c r="Q93" s="24" t="str">
        <f t="shared" si="18"/>
        <v/>
      </c>
      <c r="R93" s="24" t="str">
        <f>IF($L93="","",VLOOKUP(Q93,LISTAS!$F$5:$G$1006,2,0))</f>
        <v/>
      </c>
      <c r="S93" s="36" t="str">
        <f t="shared" si="19"/>
        <v/>
      </c>
      <c r="T93" s="25" t="str">
        <f t="shared" si="20"/>
        <v/>
      </c>
      <c r="U93" s="25" t="str">
        <f t="shared" si="21"/>
        <v/>
      </c>
    </row>
    <row r="94" spans="2:21" ht="16.5" x14ac:dyDescent="0.3">
      <c r="B94" s="51"/>
      <c r="C94" s="51" t="str">
        <f>IF(B94="","",VLOOKUP(B94,LISTAS!$F$5:$G$1006,2,0))</f>
        <v/>
      </c>
      <c r="D94" s="52"/>
      <c r="E94" s="52"/>
      <c r="F94" s="52" t="str">
        <f t="shared" si="11"/>
        <v/>
      </c>
      <c r="G94" s="5"/>
      <c r="H94" s="48" t="str">
        <f t="shared" si="14"/>
        <v/>
      </c>
      <c r="I94" s="63" t="str">
        <f t="shared" si="15"/>
        <v/>
      </c>
      <c r="J94" s="63" t="str">
        <f t="shared" si="15"/>
        <v/>
      </c>
      <c r="K94" s="48" t="str">
        <f t="shared" si="12"/>
        <v/>
      </c>
      <c r="L94" s="67" t="str">
        <f t="shared" si="13"/>
        <v/>
      </c>
      <c r="M94" s="48" t="str">
        <f t="shared" si="16"/>
        <v/>
      </c>
      <c r="N94" s="49">
        <v>86</v>
      </c>
      <c r="O94" s="28"/>
      <c r="P94" s="47" t="str">
        <f t="shared" si="17"/>
        <v/>
      </c>
      <c r="Q94" s="24" t="str">
        <f t="shared" si="18"/>
        <v/>
      </c>
      <c r="R94" s="24" t="str">
        <f>IF($L94="","",VLOOKUP(Q94,LISTAS!$F$5:$G$1006,2,0))</f>
        <v/>
      </c>
      <c r="S94" s="36" t="str">
        <f t="shared" si="19"/>
        <v/>
      </c>
      <c r="T94" s="25" t="str">
        <f t="shared" si="20"/>
        <v/>
      </c>
      <c r="U94" s="25" t="str">
        <f t="shared" si="21"/>
        <v/>
      </c>
    </row>
    <row r="95" spans="2:21" ht="16.5" x14ac:dyDescent="0.3">
      <c r="B95" s="51"/>
      <c r="C95" s="51" t="str">
        <f>IF(B95="","",VLOOKUP(B95,LISTAS!$F$5:$G$1006,2,0))</f>
        <v/>
      </c>
      <c r="D95" s="52"/>
      <c r="E95" s="52"/>
      <c r="F95" s="52" t="str">
        <f t="shared" si="11"/>
        <v/>
      </c>
      <c r="G95" s="5"/>
      <c r="H95" s="48" t="str">
        <f t="shared" si="14"/>
        <v/>
      </c>
      <c r="I95" s="63" t="str">
        <f t="shared" si="15"/>
        <v/>
      </c>
      <c r="J95" s="63" t="str">
        <f t="shared" si="15"/>
        <v/>
      </c>
      <c r="K95" s="48" t="str">
        <f t="shared" si="12"/>
        <v/>
      </c>
      <c r="L95" s="67" t="str">
        <f t="shared" si="13"/>
        <v/>
      </c>
      <c r="M95" s="48" t="str">
        <f t="shared" si="16"/>
        <v/>
      </c>
      <c r="N95" s="49">
        <v>87</v>
      </c>
      <c r="O95" s="28"/>
      <c r="P95" s="47" t="str">
        <f t="shared" si="17"/>
        <v/>
      </c>
      <c r="Q95" s="24" t="str">
        <f t="shared" si="18"/>
        <v/>
      </c>
      <c r="R95" s="24" t="str">
        <f>IF($L95="","",VLOOKUP(Q95,LISTAS!$F$5:$G$1006,2,0))</f>
        <v/>
      </c>
      <c r="S95" s="36" t="str">
        <f t="shared" si="19"/>
        <v/>
      </c>
      <c r="T95" s="25" t="str">
        <f t="shared" si="20"/>
        <v/>
      </c>
      <c r="U95" s="25" t="str">
        <f t="shared" si="21"/>
        <v/>
      </c>
    </row>
    <row r="96" spans="2:21" ht="16.5" x14ac:dyDescent="0.3">
      <c r="B96" s="51"/>
      <c r="C96" s="51" t="str">
        <f>IF(B96="","",VLOOKUP(B96,LISTAS!$F$5:$G$1006,2,0))</f>
        <v/>
      </c>
      <c r="D96" s="52"/>
      <c r="E96" s="52"/>
      <c r="F96" s="52" t="str">
        <f t="shared" si="11"/>
        <v/>
      </c>
      <c r="G96" s="5"/>
      <c r="H96" s="48" t="str">
        <f t="shared" si="14"/>
        <v/>
      </c>
      <c r="I96" s="63" t="str">
        <f t="shared" si="15"/>
        <v/>
      </c>
      <c r="J96" s="63" t="str">
        <f t="shared" si="15"/>
        <v/>
      </c>
      <c r="K96" s="48" t="str">
        <f t="shared" si="12"/>
        <v/>
      </c>
      <c r="L96" s="67" t="str">
        <f t="shared" si="13"/>
        <v/>
      </c>
      <c r="M96" s="48" t="str">
        <f t="shared" si="16"/>
        <v/>
      </c>
      <c r="N96" s="49">
        <v>88</v>
      </c>
      <c r="O96" s="28"/>
      <c r="P96" s="47" t="str">
        <f t="shared" si="17"/>
        <v/>
      </c>
      <c r="Q96" s="24" t="str">
        <f t="shared" si="18"/>
        <v/>
      </c>
      <c r="R96" s="24" t="str">
        <f>IF($L96="","",VLOOKUP(Q96,LISTAS!$F$5:$G$1006,2,0))</f>
        <v/>
      </c>
      <c r="S96" s="36" t="str">
        <f t="shared" si="19"/>
        <v/>
      </c>
      <c r="T96" s="25" t="str">
        <f t="shared" si="20"/>
        <v/>
      </c>
      <c r="U96" s="25" t="str">
        <f t="shared" si="21"/>
        <v/>
      </c>
    </row>
    <row r="97" spans="1:21" ht="16.5" x14ac:dyDescent="0.3">
      <c r="B97" s="51"/>
      <c r="C97" s="51" t="str">
        <f>IF(B97="","",VLOOKUP(B97,LISTAS!$F$5:$G$1006,2,0))</f>
        <v/>
      </c>
      <c r="D97" s="52"/>
      <c r="E97" s="52"/>
      <c r="F97" s="52" t="str">
        <f t="shared" si="11"/>
        <v/>
      </c>
      <c r="G97" s="5"/>
      <c r="H97" s="48" t="str">
        <f t="shared" si="14"/>
        <v/>
      </c>
      <c r="I97" s="63" t="str">
        <f t="shared" si="15"/>
        <v/>
      </c>
      <c r="J97" s="63" t="str">
        <f t="shared" si="15"/>
        <v/>
      </c>
      <c r="K97" s="48" t="str">
        <f t="shared" si="12"/>
        <v/>
      </c>
      <c r="L97" s="67" t="str">
        <f t="shared" si="13"/>
        <v/>
      </c>
      <c r="M97" s="48" t="str">
        <f t="shared" si="16"/>
        <v/>
      </c>
      <c r="N97" s="49">
        <v>89</v>
      </c>
      <c r="O97" s="28"/>
      <c r="P97" s="47" t="str">
        <f t="shared" si="17"/>
        <v/>
      </c>
      <c r="Q97" s="24" t="str">
        <f t="shared" si="18"/>
        <v/>
      </c>
      <c r="R97" s="24" t="str">
        <f>IF($L97="","",VLOOKUP(Q97,LISTAS!$F$5:$G$1006,2,0))</f>
        <v/>
      </c>
      <c r="S97" s="36" t="str">
        <f t="shared" si="19"/>
        <v/>
      </c>
      <c r="T97" s="25" t="str">
        <f t="shared" si="20"/>
        <v/>
      </c>
      <c r="U97" s="25" t="str">
        <f t="shared" si="21"/>
        <v/>
      </c>
    </row>
    <row r="98" spans="1:21" ht="16.5" x14ac:dyDescent="0.3">
      <c r="B98" s="51"/>
      <c r="C98" s="51" t="str">
        <f>IF(B98="","",VLOOKUP(B98,LISTAS!$F$5:$G$1006,2,0))</f>
        <v/>
      </c>
      <c r="D98" s="52"/>
      <c r="E98" s="52"/>
      <c r="F98" s="52" t="str">
        <f t="shared" si="11"/>
        <v/>
      </c>
      <c r="G98" s="5"/>
      <c r="H98" s="48" t="str">
        <f t="shared" si="14"/>
        <v/>
      </c>
      <c r="I98" s="63" t="str">
        <f t="shared" si="15"/>
        <v/>
      </c>
      <c r="J98" s="63" t="str">
        <f t="shared" si="15"/>
        <v/>
      </c>
      <c r="K98" s="48" t="str">
        <f t="shared" si="12"/>
        <v/>
      </c>
      <c r="L98" s="67" t="str">
        <f t="shared" si="13"/>
        <v/>
      </c>
      <c r="M98" s="48" t="str">
        <f t="shared" si="16"/>
        <v/>
      </c>
      <c r="N98" s="49">
        <v>90</v>
      </c>
      <c r="O98" s="28"/>
      <c r="P98" s="47" t="str">
        <f t="shared" si="17"/>
        <v/>
      </c>
      <c r="Q98" s="24" t="str">
        <f t="shared" si="18"/>
        <v/>
      </c>
      <c r="R98" s="24" t="str">
        <f>IF($L98="","",VLOOKUP(Q98,LISTAS!$F$5:$G$1006,2,0))</f>
        <v/>
      </c>
      <c r="S98" s="36" t="str">
        <f t="shared" si="19"/>
        <v/>
      </c>
      <c r="T98" s="25" t="str">
        <f t="shared" si="20"/>
        <v/>
      </c>
      <c r="U98" s="25" t="str">
        <f t="shared" si="21"/>
        <v/>
      </c>
    </row>
    <row r="99" spans="1:21" ht="16.5" x14ac:dyDescent="0.3">
      <c r="B99" s="51"/>
      <c r="C99" s="51" t="str">
        <f>IF(B99="","",VLOOKUP(B99,LISTAS!$F$5:$G$1006,2,0))</f>
        <v/>
      </c>
      <c r="D99" s="52"/>
      <c r="E99" s="52"/>
      <c r="F99" s="52" t="str">
        <f t="shared" si="11"/>
        <v/>
      </c>
      <c r="G99" s="5"/>
      <c r="H99" s="48" t="str">
        <f t="shared" si="14"/>
        <v/>
      </c>
      <c r="I99" s="63" t="str">
        <f t="shared" si="15"/>
        <v/>
      </c>
      <c r="J99" s="63" t="str">
        <f t="shared" si="15"/>
        <v/>
      </c>
      <c r="K99" s="48" t="str">
        <f t="shared" si="12"/>
        <v/>
      </c>
      <c r="L99" s="67" t="str">
        <f t="shared" si="13"/>
        <v/>
      </c>
      <c r="M99" s="48" t="str">
        <f t="shared" si="16"/>
        <v/>
      </c>
      <c r="N99" s="49">
        <v>91</v>
      </c>
      <c r="O99" s="28"/>
      <c r="P99" s="47" t="str">
        <f t="shared" si="17"/>
        <v/>
      </c>
      <c r="Q99" s="24" t="str">
        <f t="shared" si="18"/>
        <v/>
      </c>
      <c r="R99" s="24" t="str">
        <f>IF($L99="","",VLOOKUP(Q99,LISTAS!$F$5:$G$1006,2,0))</f>
        <v/>
      </c>
      <c r="S99" s="36" t="str">
        <f t="shared" si="19"/>
        <v/>
      </c>
      <c r="T99" s="25" t="str">
        <f t="shared" si="20"/>
        <v/>
      </c>
      <c r="U99" s="25" t="str">
        <f t="shared" si="21"/>
        <v/>
      </c>
    </row>
    <row r="100" spans="1:21" ht="16.5" x14ac:dyDescent="0.3">
      <c r="B100" s="51"/>
      <c r="C100" s="51" t="str">
        <f>IF(B100="","",VLOOKUP(B100,LISTAS!$F$5:$G$1006,2,0))</f>
        <v/>
      </c>
      <c r="D100" s="52"/>
      <c r="E100" s="52"/>
      <c r="F100" s="52" t="str">
        <f t="shared" si="11"/>
        <v/>
      </c>
      <c r="G100" s="5"/>
      <c r="H100" s="48" t="str">
        <f t="shared" si="14"/>
        <v/>
      </c>
      <c r="I100" s="63" t="str">
        <f t="shared" si="15"/>
        <v/>
      </c>
      <c r="J100" s="63" t="str">
        <f t="shared" si="15"/>
        <v/>
      </c>
      <c r="K100" s="48" t="str">
        <f t="shared" si="12"/>
        <v/>
      </c>
      <c r="L100" s="67" t="str">
        <f t="shared" si="13"/>
        <v/>
      </c>
      <c r="M100" s="48" t="str">
        <f t="shared" si="16"/>
        <v/>
      </c>
      <c r="N100" s="49">
        <v>92</v>
      </c>
      <c r="O100" s="28"/>
      <c r="P100" s="47" t="str">
        <f t="shared" si="17"/>
        <v/>
      </c>
      <c r="Q100" s="24" t="str">
        <f t="shared" si="18"/>
        <v/>
      </c>
      <c r="R100" s="24" t="str">
        <f>IF($L100="","",VLOOKUP(Q100,LISTAS!$F$5:$G$1006,2,0))</f>
        <v/>
      </c>
      <c r="S100" s="36" t="str">
        <f t="shared" si="19"/>
        <v/>
      </c>
      <c r="T100" s="25" t="str">
        <f t="shared" si="20"/>
        <v/>
      </c>
      <c r="U100" s="25" t="str">
        <f t="shared" si="21"/>
        <v/>
      </c>
    </row>
    <row r="101" spans="1:21" ht="16.5" x14ac:dyDescent="0.3">
      <c r="B101" s="51"/>
      <c r="C101" s="51" t="str">
        <f>IF(B101="","",VLOOKUP(B101,LISTAS!$F$5:$G$1006,2,0))</f>
        <v/>
      </c>
      <c r="D101" s="52"/>
      <c r="E101" s="52"/>
      <c r="F101" s="52" t="str">
        <f t="shared" si="11"/>
        <v/>
      </c>
      <c r="G101" s="5"/>
      <c r="H101" s="48" t="str">
        <f t="shared" si="14"/>
        <v/>
      </c>
      <c r="I101" s="63" t="str">
        <f t="shared" si="15"/>
        <v/>
      </c>
      <c r="J101" s="63" t="str">
        <f t="shared" si="15"/>
        <v/>
      </c>
      <c r="K101" s="48" t="str">
        <f t="shared" si="12"/>
        <v/>
      </c>
      <c r="L101" s="67" t="str">
        <f t="shared" si="13"/>
        <v/>
      </c>
      <c r="M101" s="48" t="str">
        <f t="shared" si="16"/>
        <v/>
      </c>
      <c r="N101" s="49">
        <v>93</v>
      </c>
      <c r="O101" s="28"/>
      <c r="P101" s="47" t="str">
        <f t="shared" si="17"/>
        <v/>
      </c>
      <c r="Q101" s="24" t="str">
        <f t="shared" si="18"/>
        <v/>
      </c>
      <c r="R101" s="24" t="str">
        <f>IF($L101="","",VLOOKUP(Q101,LISTAS!$F$5:$G$1006,2,0))</f>
        <v/>
      </c>
      <c r="S101" s="36" t="str">
        <f t="shared" si="19"/>
        <v/>
      </c>
      <c r="T101" s="25" t="str">
        <f t="shared" si="20"/>
        <v/>
      </c>
      <c r="U101" s="25" t="str">
        <f t="shared" si="21"/>
        <v/>
      </c>
    </row>
    <row r="102" spans="1:21" ht="16.5" x14ac:dyDescent="0.3">
      <c r="B102" s="51"/>
      <c r="C102" s="51" t="str">
        <f>IF(B102="","",VLOOKUP(B102,LISTAS!$F$5:$G$1006,2,0))</f>
        <v/>
      </c>
      <c r="D102" s="52"/>
      <c r="E102" s="52"/>
      <c r="F102" s="52" t="str">
        <f t="shared" si="11"/>
        <v/>
      </c>
      <c r="G102" s="5"/>
      <c r="H102" s="48" t="str">
        <f t="shared" si="14"/>
        <v/>
      </c>
      <c r="I102" s="63" t="str">
        <f t="shared" si="15"/>
        <v/>
      </c>
      <c r="J102" s="63" t="str">
        <f t="shared" si="15"/>
        <v/>
      </c>
      <c r="K102" s="48" t="str">
        <f t="shared" si="12"/>
        <v/>
      </c>
      <c r="L102" s="67" t="str">
        <f t="shared" si="13"/>
        <v/>
      </c>
      <c r="M102" s="48" t="str">
        <f t="shared" si="16"/>
        <v/>
      </c>
      <c r="N102" s="49">
        <v>94</v>
      </c>
      <c r="O102" s="28"/>
      <c r="P102" s="47" t="str">
        <f t="shared" si="17"/>
        <v/>
      </c>
      <c r="Q102" s="24" t="str">
        <f t="shared" si="18"/>
        <v/>
      </c>
      <c r="R102" s="24" t="str">
        <f>IF($L102="","",VLOOKUP(Q102,LISTAS!$F$5:$G$1006,2,0))</f>
        <v/>
      </c>
      <c r="S102" s="36" t="str">
        <f t="shared" si="19"/>
        <v/>
      </c>
      <c r="T102" s="25" t="str">
        <f t="shared" si="20"/>
        <v/>
      </c>
      <c r="U102" s="25" t="str">
        <f t="shared" si="21"/>
        <v/>
      </c>
    </row>
    <row r="103" spans="1:21" ht="16.5" x14ac:dyDescent="0.3">
      <c r="B103" s="51"/>
      <c r="C103" s="51" t="str">
        <f>IF(B103="","",VLOOKUP(B103,LISTAS!$F$5:$G$1006,2,0))</f>
        <v/>
      </c>
      <c r="D103" s="52"/>
      <c r="E103" s="52"/>
      <c r="F103" s="52" t="str">
        <f t="shared" si="11"/>
        <v/>
      </c>
      <c r="G103" s="5"/>
      <c r="H103" s="48" t="str">
        <f t="shared" si="14"/>
        <v/>
      </c>
      <c r="I103" s="63" t="str">
        <f t="shared" si="15"/>
        <v/>
      </c>
      <c r="J103" s="63" t="str">
        <f t="shared" si="15"/>
        <v/>
      </c>
      <c r="K103" s="48" t="str">
        <f t="shared" si="12"/>
        <v/>
      </c>
      <c r="L103" s="67" t="str">
        <f t="shared" si="13"/>
        <v/>
      </c>
      <c r="M103" s="48" t="str">
        <f t="shared" si="16"/>
        <v/>
      </c>
      <c r="N103" s="49">
        <v>95</v>
      </c>
      <c r="O103" s="28"/>
      <c r="P103" s="47" t="str">
        <f t="shared" si="17"/>
        <v/>
      </c>
      <c r="Q103" s="24" t="str">
        <f t="shared" si="18"/>
        <v/>
      </c>
      <c r="R103" s="24" t="str">
        <f>IF($L103="","",VLOOKUP(Q103,LISTAS!$F$5:$G$1006,2,0))</f>
        <v/>
      </c>
      <c r="S103" s="36" t="str">
        <f t="shared" si="19"/>
        <v/>
      </c>
      <c r="T103" s="25" t="str">
        <f t="shared" si="20"/>
        <v/>
      </c>
      <c r="U103" s="25" t="str">
        <f t="shared" si="21"/>
        <v/>
      </c>
    </row>
    <row r="104" spans="1:21" ht="16.5" x14ac:dyDescent="0.3">
      <c r="B104" s="51"/>
      <c r="C104" s="51" t="str">
        <f>IF(B104="","",VLOOKUP(B104,LISTAS!$F$5:$G$1006,2,0))</f>
        <v/>
      </c>
      <c r="D104" s="52"/>
      <c r="E104" s="52"/>
      <c r="F104" s="52" t="str">
        <f t="shared" si="11"/>
        <v/>
      </c>
      <c r="G104" s="5"/>
      <c r="H104" s="48" t="str">
        <f t="shared" si="14"/>
        <v/>
      </c>
      <c r="I104" s="63" t="str">
        <f t="shared" si="15"/>
        <v/>
      </c>
      <c r="J104" s="63" t="str">
        <f t="shared" si="15"/>
        <v/>
      </c>
      <c r="K104" s="48" t="str">
        <f t="shared" si="12"/>
        <v/>
      </c>
      <c r="L104" s="67" t="str">
        <f t="shared" si="13"/>
        <v/>
      </c>
      <c r="M104" s="48" t="str">
        <f t="shared" si="16"/>
        <v/>
      </c>
      <c r="N104" s="49">
        <v>96</v>
      </c>
      <c r="O104" s="28"/>
      <c r="P104" s="47" t="str">
        <f t="shared" si="17"/>
        <v/>
      </c>
      <c r="Q104" s="24" t="str">
        <f t="shared" si="18"/>
        <v/>
      </c>
      <c r="R104" s="24" t="str">
        <f>IF($L104="","",VLOOKUP(Q104,LISTAS!$F$5:$G$1006,2,0))</f>
        <v/>
      </c>
      <c r="S104" s="36" t="str">
        <f t="shared" si="19"/>
        <v/>
      </c>
      <c r="T104" s="25" t="str">
        <f t="shared" si="20"/>
        <v/>
      </c>
      <c r="U104" s="25" t="str">
        <f t="shared" si="21"/>
        <v/>
      </c>
    </row>
    <row r="105" spans="1:21" ht="16.5" x14ac:dyDescent="0.3">
      <c r="B105" s="51"/>
      <c r="C105" s="51" t="str">
        <f>IF(B105="","",VLOOKUP(B105,LISTAS!$F$5:$G$1006,2,0))</f>
        <v/>
      </c>
      <c r="D105" s="52"/>
      <c r="E105" s="52"/>
      <c r="F105" s="52" t="str">
        <f t="shared" si="11"/>
        <v/>
      </c>
      <c r="G105" s="5"/>
      <c r="H105" s="48" t="str">
        <f t="shared" si="14"/>
        <v/>
      </c>
      <c r="I105" s="63" t="str">
        <f t="shared" si="15"/>
        <v/>
      </c>
      <c r="J105" s="63" t="str">
        <f t="shared" si="15"/>
        <v/>
      </c>
      <c r="K105" s="48" t="str">
        <f t="shared" si="12"/>
        <v/>
      </c>
      <c r="L105" s="67" t="str">
        <f t="shared" si="13"/>
        <v/>
      </c>
      <c r="M105" s="48" t="str">
        <f t="shared" si="16"/>
        <v/>
      </c>
      <c r="N105" s="49">
        <v>97</v>
      </c>
      <c r="O105" s="28"/>
      <c r="P105" s="47" t="str">
        <f t="shared" si="17"/>
        <v/>
      </c>
      <c r="Q105" s="24" t="str">
        <f t="shared" si="18"/>
        <v/>
      </c>
      <c r="R105" s="24" t="str">
        <f>IF($L105="","",VLOOKUP(Q105,LISTAS!$F$5:$G$1006,2,0))</f>
        <v/>
      </c>
      <c r="S105" s="36" t="str">
        <f t="shared" si="19"/>
        <v/>
      </c>
      <c r="T105" s="25" t="str">
        <f t="shared" si="20"/>
        <v/>
      </c>
      <c r="U105" s="25" t="str">
        <f t="shared" si="21"/>
        <v/>
      </c>
    </row>
    <row r="106" spans="1:21" ht="16.5" x14ac:dyDescent="0.3">
      <c r="B106" s="51"/>
      <c r="C106" s="51" t="str">
        <f>IF(B106="","",VLOOKUP(B106,LISTAS!$F$5:$G$1006,2,0))</f>
        <v/>
      </c>
      <c r="D106" s="52"/>
      <c r="E106" s="52"/>
      <c r="F106" s="52" t="str">
        <f t="shared" si="11"/>
        <v/>
      </c>
      <c r="G106" s="5"/>
      <c r="H106" s="48" t="str">
        <f t="shared" si="14"/>
        <v/>
      </c>
      <c r="I106" s="63" t="str">
        <f t="shared" si="15"/>
        <v/>
      </c>
      <c r="J106" s="63" t="str">
        <f t="shared" si="15"/>
        <v/>
      </c>
      <c r="K106" s="48" t="str">
        <f t="shared" si="12"/>
        <v/>
      </c>
      <c r="L106" s="67" t="str">
        <f t="shared" si="13"/>
        <v/>
      </c>
      <c r="M106" s="48" t="str">
        <f t="shared" si="16"/>
        <v/>
      </c>
      <c r="N106" s="49">
        <v>98</v>
      </c>
      <c r="O106" s="28"/>
      <c r="P106" s="47" t="str">
        <f t="shared" si="17"/>
        <v/>
      </c>
      <c r="Q106" s="24" t="str">
        <f t="shared" si="18"/>
        <v/>
      </c>
      <c r="R106" s="24" t="str">
        <f>IF($L106="","",VLOOKUP(Q106,LISTAS!$F$5:$G$1006,2,0))</f>
        <v/>
      </c>
      <c r="S106" s="36" t="str">
        <f t="shared" si="19"/>
        <v/>
      </c>
      <c r="T106" s="25" t="str">
        <f t="shared" si="20"/>
        <v/>
      </c>
      <c r="U106" s="25" t="str">
        <f t="shared" si="21"/>
        <v/>
      </c>
    </row>
    <row r="107" spans="1:21" ht="16.5" x14ac:dyDescent="0.3">
      <c r="B107" s="51"/>
      <c r="C107" s="51" t="str">
        <f>IF(B107="","",VLOOKUP(B107,LISTAS!$F$5:$G$1006,2,0))</f>
        <v/>
      </c>
      <c r="D107" s="52"/>
      <c r="E107" s="52"/>
      <c r="F107" s="52" t="str">
        <f t="shared" si="11"/>
        <v/>
      </c>
      <c r="G107" s="5"/>
      <c r="H107" s="48" t="str">
        <f t="shared" si="14"/>
        <v/>
      </c>
      <c r="I107" s="63" t="str">
        <f t="shared" si="15"/>
        <v/>
      </c>
      <c r="J107" s="63" t="str">
        <f t="shared" si="15"/>
        <v/>
      </c>
      <c r="K107" s="48" t="str">
        <f t="shared" si="12"/>
        <v/>
      </c>
      <c r="L107" s="67" t="str">
        <f t="shared" si="13"/>
        <v/>
      </c>
      <c r="M107" s="48" t="str">
        <f t="shared" si="16"/>
        <v/>
      </c>
      <c r="N107" s="49">
        <v>99</v>
      </c>
      <c r="O107" s="28"/>
      <c r="P107" s="47" t="str">
        <f t="shared" si="17"/>
        <v/>
      </c>
      <c r="Q107" s="24" t="str">
        <f t="shared" si="18"/>
        <v/>
      </c>
      <c r="R107" s="24" t="str">
        <f>IF($L107="","",VLOOKUP(Q107,LISTAS!$F$5:$G$1006,2,0))</f>
        <v/>
      </c>
      <c r="S107" s="36" t="str">
        <f t="shared" si="19"/>
        <v/>
      </c>
      <c r="T107" s="25" t="str">
        <f t="shared" si="20"/>
        <v/>
      </c>
      <c r="U107" s="25" t="str">
        <f t="shared" si="21"/>
        <v/>
      </c>
    </row>
    <row r="108" spans="1:21" ht="16.5" x14ac:dyDescent="0.3">
      <c r="B108" s="51"/>
      <c r="C108" s="51" t="str">
        <f>IF(B108="","",VLOOKUP(B108,LISTAS!$F$5:$G$1006,2,0))</f>
        <v/>
      </c>
      <c r="D108" s="52"/>
      <c r="E108" s="52"/>
      <c r="F108" s="52" t="str">
        <f t="shared" si="11"/>
        <v/>
      </c>
      <c r="G108" s="5"/>
      <c r="H108" s="48" t="str">
        <f t="shared" si="14"/>
        <v/>
      </c>
      <c r="I108" s="63" t="str">
        <f t="shared" si="15"/>
        <v/>
      </c>
      <c r="J108" s="63" t="str">
        <f t="shared" si="15"/>
        <v/>
      </c>
      <c r="K108" s="48" t="str">
        <f t="shared" si="12"/>
        <v/>
      </c>
      <c r="L108" s="67" t="str">
        <f t="shared" si="13"/>
        <v/>
      </c>
      <c r="M108" s="48" t="str">
        <f t="shared" si="16"/>
        <v/>
      </c>
      <c r="N108" s="49">
        <v>100</v>
      </c>
      <c r="O108" s="28"/>
      <c r="P108" s="47" t="str">
        <f t="shared" si="17"/>
        <v/>
      </c>
      <c r="Q108" s="24" t="str">
        <f t="shared" si="18"/>
        <v/>
      </c>
      <c r="R108" s="24" t="str">
        <f>IF($L108="","",VLOOKUP(Q108,LISTAS!$F$5:$G$1006,2,0))</f>
        <v/>
      </c>
      <c r="S108" s="36" t="str">
        <f t="shared" si="19"/>
        <v/>
      </c>
      <c r="T108" s="25" t="str">
        <f t="shared" si="20"/>
        <v/>
      </c>
      <c r="U108" s="25" t="str">
        <f t="shared" si="21"/>
        <v/>
      </c>
    </row>
    <row r="109" spans="1:21" x14ac:dyDescent="0.25">
      <c r="L109" s="70"/>
      <c r="M109" s="68"/>
    </row>
    <row r="110" spans="1:21" x14ac:dyDescent="0.25">
      <c r="L110" s="70"/>
      <c r="M110" s="68"/>
    </row>
    <row r="111" spans="1:21" ht="32.25" customHeight="1" x14ac:dyDescent="0.25">
      <c r="A111" s="2"/>
      <c r="B111" s="146" t="s">
        <v>637</v>
      </c>
      <c r="C111" s="147"/>
      <c r="D111" s="147"/>
      <c r="E111" s="147"/>
      <c r="F111" s="147"/>
      <c r="G111" s="147"/>
      <c r="H111" s="147"/>
      <c r="I111" s="147"/>
      <c r="J111" s="147"/>
      <c r="K111" s="147"/>
      <c r="L111" s="147"/>
      <c r="M111" s="147"/>
      <c r="N111" s="147"/>
      <c r="O111" s="147"/>
      <c r="P111" s="147"/>
      <c r="Q111" s="147"/>
      <c r="R111" s="147"/>
      <c r="S111" s="147"/>
      <c r="T111" s="147"/>
      <c r="U111" s="148"/>
    </row>
    <row r="112" spans="1:21" ht="20.25" customHeight="1" x14ac:dyDescent="0.25">
      <c r="A112" s="2"/>
      <c r="B112" s="158" t="s">
        <v>29</v>
      </c>
      <c r="C112" s="159"/>
      <c r="D112" s="159"/>
      <c r="E112" s="159"/>
      <c r="F112" s="160"/>
      <c r="H112" s="11"/>
      <c r="I112" s="61"/>
      <c r="J112" s="61"/>
      <c r="K112" s="12"/>
      <c r="L112" s="13"/>
      <c r="M112" s="65"/>
      <c r="N112" s="12"/>
      <c r="O112" s="14"/>
      <c r="P112" s="152" t="s">
        <v>14</v>
      </c>
      <c r="Q112" s="153"/>
      <c r="R112" s="153"/>
      <c r="S112" s="153"/>
      <c r="T112" s="153"/>
      <c r="U112" s="154"/>
    </row>
    <row r="113" spans="2:21" s="15" customFormat="1" ht="28.5" customHeight="1" x14ac:dyDescent="0.25">
      <c r="B113" s="50" t="s">
        <v>15</v>
      </c>
      <c r="C113" s="50" t="s">
        <v>1</v>
      </c>
      <c r="D113" s="50" t="s">
        <v>26</v>
      </c>
      <c r="E113" s="50" t="s">
        <v>27</v>
      </c>
      <c r="F113" s="50" t="s">
        <v>3</v>
      </c>
      <c r="G113" s="17"/>
      <c r="H113" s="18"/>
      <c r="I113" s="62"/>
      <c r="J113" s="62"/>
      <c r="K113" s="19"/>
      <c r="L113" s="66"/>
      <c r="M113" s="19"/>
      <c r="N113" s="19"/>
      <c r="O113" s="18"/>
      <c r="P113" s="21" t="s">
        <v>4</v>
      </c>
      <c r="Q113" s="29" t="s">
        <v>15</v>
      </c>
      <c r="R113" s="29" t="s">
        <v>1</v>
      </c>
      <c r="S113" s="29" t="s">
        <v>3</v>
      </c>
      <c r="T113" s="21" t="s">
        <v>16</v>
      </c>
      <c r="U113" s="21" t="s">
        <v>17</v>
      </c>
    </row>
    <row r="114" spans="2:21" s="5" customFormat="1" ht="18.75" customHeight="1" x14ac:dyDescent="0.25">
      <c r="B114" s="51" t="s">
        <v>340</v>
      </c>
      <c r="C114" s="51" t="str">
        <f>IF(B114="","",VLOOKUP(B114,LISTAS!$F$5:$G$1006,2,0))</f>
        <v>EXTERNATO RIO BRANCO</v>
      </c>
      <c r="D114" s="52">
        <v>0</v>
      </c>
      <c r="E114" s="52">
        <v>0</v>
      </c>
      <c r="F114" s="52">
        <f>IF(D114="",IF(E114="","",SUM(D114:E114)),SUM(D114:E114))</f>
        <v>0</v>
      </c>
      <c r="H114" s="48">
        <f>IF(F114="","",F114+(ROW(F114)/1000))</f>
        <v>0.114</v>
      </c>
      <c r="I114" s="63" t="str">
        <f>IF($L114="","",IF(B114="","",B114))</f>
        <v>BRUNO COELHO DE PROSDOCIMI</v>
      </c>
      <c r="J114" s="63" t="str">
        <f>IF($L114="","",IF(C114="","",C114))</f>
        <v>EXTERNATO RIO BRANCO</v>
      </c>
      <c r="K114" s="48">
        <f t="shared" ref="K114:K177" si="22">IF($L114="","",F114)</f>
        <v>0</v>
      </c>
      <c r="L114" s="67">
        <f t="shared" ref="L114:L177" si="23">H114</f>
        <v>0.114</v>
      </c>
      <c r="M114" s="48">
        <f t="shared" ref="M114:M145" si="24">IF(L114="","",LARGE($L$114:$L$213,N114))</f>
        <v>28.514999999999997</v>
      </c>
      <c r="N114" s="49">
        <v>1</v>
      </c>
      <c r="O114" s="23"/>
      <c r="P114" s="47">
        <f t="shared" ref="P114:P145" si="25">IF(S114&lt;&gt;"",_xlfn.RANK.EQ(S114,$S$114:$S$213,0),"")</f>
        <v>1</v>
      </c>
      <c r="Q114" s="24" t="str">
        <f t="shared" ref="Q114:Q145" si="26">IF($L114="","",VLOOKUP(M114,$H$114:$K$213,2,0))</f>
        <v>FELIPE VILLELA FERRAIOLI</v>
      </c>
      <c r="R114" s="24" t="str">
        <f>IF($L114="","",VLOOKUP(Q114,LISTAS!$F$5:$G$1006,2,0))</f>
        <v>EXTERNATO RIO BRANCO</v>
      </c>
      <c r="S114" s="36">
        <f t="shared" ref="S114:S145" si="27">IF($L114="","",VLOOKUP(M114,$H$114:$K$213,4,0))</f>
        <v>28.4</v>
      </c>
      <c r="T114" s="25">
        <f>IF($P114="","",IF(S114=$U$5,"",IF($P114=1,400,IF($P114=2,340,IF($P114=3,300,IF($P114=4,280,IF($P114=5,270,IF($P114=6,260,IF($P114=7,250,IF($P114=8,240,IF($P114=9,200,IF($P114=10,200,IF($P114=11,200,IF($P114=12,200,IF($P114=13,200,IF($P114=14,200,IF($P114=15,200,IF($P114=16,200,IF($P114&gt;16,"","")))))))))))))))))))</f>
        <v>400</v>
      </c>
      <c r="U114" s="25">
        <f>IF(P114="","",IF($S$5="NÃO","",IF(S114=$U$5,"",IF(P114=1,400,IF(P114=2,340,IF(P114=3,300,IF(P114=4,280,IF(P114=5,270,IF(P114=6,260,IF(P114=7,250,IF(P114=8,240,IF(P114=9,200,IF(P114=10,200,IF(P114=11,200,IF(P114=12,200,IF(P114=13,200,IF(P114=14,200,IF(P114=15,200,IF(P114=16,200,IF(P114&gt;16,"",""))))))))))))))))))))</f>
        <v>400</v>
      </c>
    </row>
    <row r="115" spans="2:21" s="5" customFormat="1" ht="18.75" customHeight="1" x14ac:dyDescent="0.25">
      <c r="B115" s="51" t="s">
        <v>362</v>
      </c>
      <c r="C115" s="51" t="str">
        <f>IF(B115="","",VLOOKUP(B115,LISTAS!$F$5:$G$1006,2,0))</f>
        <v>EXTERNATO RIO BRANCO</v>
      </c>
      <c r="D115" s="52">
        <v>16</v>
      </c>
      <c r="E115" s="52">
        <v>12.4</v>
      </c>
      <c r="F115" s="52">
        <f>IF(D115="",IF(E115="","",SUM(D115:E115)),SUM(D115:E115))</f>
        <v>28.4</v>
      </c>
      <c r="H115" s="48">
        <f t="shared" ref="H115:H178" si="28">IF(F115="","",F115+(ROW(F115)/1000))</f>
        <v>28.514999999999997</v>
      </c>
      <c r="I115" s="63" t="str">
        <f t="shared" ref="I115:J178" si="29">IF($L115="","",IF(B115="","",B115))</f>
        <v>FELIPE VILLELA FERRAIOLI</v>
      </c>
      <c r="J115" s="63" t="str">
        <f t="shared" si="29"/>
        <v>EXTERNATO RIO BRANCO</v>
      </c>
      <c r="K115" s="48">
        <f t="shared" si="22"/>
        <v>28.4</v>
      </c>
      <c r="L115" s="67">
        <f t="shared" si="23"/>
        <v>28.514999999999997</v>
      </c>
      <c r="M115" s="48">
        <f t="shared" si="24"/>
        <v>0.11600000000000001</v>
      </c>
      <c r="N115" s="49">
        <v>2</v>
      </c>
      <c r="O115" s="27"/>
      <c r="P115" s="47">
        <f t="shared" si="25"/>
        <v>2</v>
      </c>
      <c r="Q115" s="24" t="str">
        <f t="shared" si="26"/>
        <v>RICARDO BARRETO MARTINS</v>
      </c>
      <c r="R115" s="24" t="str">
        <f>IF($L115="","",VLOOKUP(Q115,LISTAS!$F$5:$G$1006,2,0))</f>
        <v>EXTERNATO RIO BRANCO</v>
      </c>
      <c r="S115" s="36">
        <f t="shared" si="27"/>
        <v>0</v>
      </c>
      <c r="T115" s="25" t="str">
        <f t="shared" ref="T115:T178" si="30">IF($P115="","",IF(S115=$U$5,"",IF($P115=1,400,IF($P115=2,340,IF($P115=3,300,IF($P115=4,280,IF($P115=5,270,IF($P115=6,260,IF($P115=7,250,IF($P115=8,240,IF($P115=9,200,IF($P115=10,200,IF($P115=11,200,IF($P115=12,200,IF($P115=13,200,IF($P115=14,200,IF($P115=15,200,IF($P115=16,200,IF($P115&gt;16,"","")))))))))))))))))))</f>
        <v/>
      </c>
      <c r="U115" s="25" t="str">
        <f t="shared" ref="U115:U178" si="31">IF(P115="","",IF($S$5="NÃO","",IF(S115=$U$5,"",IF(P115=1,400,IF(P115=2,340,IF(P115=3,300,IF(P115=4,280,IF(P115=5,270,IF(P115=6,260,IF(P115=7,250,IF(P115=8,240,IF(P115=9,200,IF(P115=10,200,IF(P115=11,200,IF(P115=12,200,IF(P115=13,200,IF(P115=14,200,IF(P115=15,200,IF(P115=16,200,IF(P115&gt;16,"",""))))))))))))))))))))</f>
        <v/>
      </c>
    </row>
    <row r="116" spans="2:21" s="5" customFormat="1" ht="18.75" customHeight="1" x14ac:dyDescent="0.3">
      <c r="B116" s="51" t="s">
        <v>363</v>
      </c>
      <c r="C116" s="51" t="str">
        <f>IF(B116="","",VLOOKUP(B116,LISTAS!$F$5:$G$1006,2,0))</f>
        <v>EXTERNATO RIO BRANCO</v>
      </c>
      <c r="D116" s="52">
        <v>0</v>
      </c>
      <c r="E116" s="52">
        <v>0</v>
      </c>
      <c r="F116" s="52">
        <f>IF(D116="",IF(E116="","",SUM(D116:E116)),SUM(D116:E116))</f>
        <v>0</v>
      </c>
      <c r="H116" s="48">
        <f t="shared" si="28"/>
        <v>0.11600000000000001</v>
      </c>
      <c r="I116" s="63" t="str">
        <f t="shared" si="29"/>
        <v>RICARDO BARRETO MARTINS</v>
      </c>
      <c r="J116" s="63" t="str">
        <f t="shared" si="29"/>
        <v>EXTERNATO RIO BRANCO</v>
      </c>
      <c r="K116" s="48">
        <f t="shared" si="22"/>
        <v>0</v>
      </c>
      <c r="L116" s="67">
        <f t="shared" si="23"/>
        <v>0.11600000000000001</v>
      </c>
      <c r="M116" s="48">
        <f t="shared" si="24"/>
        <v>0.114</v>
      </c>
      <c r="N116" s="49">
        <v>3</v>
      </c>
      <c r="O116" s="28"/>
      <c r="P116" s="47">
        <f t="shared" si="25"/>
        <v>2</v>
      </c>
      <c r="Q116" s="24" t="str">
        <f t="shared" si="26"/>
        <v>BRUNO COELHO DE PROSDOCIMI</v>
      </c>
      <c r="R116" s="24" t="str">
        <f>IF($L116="","",VLOOKUP(Q116,LISTAS!$F$5:$G$1006,2,0))</f>
        <v>EXTERNATO RIO BRANCO</v>
      </c>
      <c r="S116" s="36">
        <f t="shared" si="27"/>
        <v>0</v>
      </c>
      <c r="T116" s="25" t="str">
        <f t="shared" si="30"/>
        <v/>
      </c>
      <c r="U116" s="25" t="str">
        <f t="shared" si="31"/>
        <v/>
      </c>
    </row>
    <row r="117" spans="2:21" s="5" customFormat="1" ht="18.75" customHeight="1" x14ac:dyDescent="0.3">
      <c r="B117" s="51"/>
      <c r="C117" s="51" t="str">
        <f>IF(B117="","",VLOOKUP(B117,LISTAS!$F$5:$G$1006,2,0))</f>
        <v/>
      </c>
      <c r="D117" s="52"/>
      <c r="E117" s="52"/>
      <c r="F117" s="52" t="str">
        <f>IF(D117="",IF(E117="","",SUM(D117:E117)),SUM(D117:E117))</f>
        <v/>
      </c>
      <c r="H117" s="48" t="str">
        <f t="shared" si="28"/>
        <v/>
      </c>
      <c r="I117" s="63" t="str">
        <f t="shared" si="29"/>
        <v/>
      </c>
      <c r="J117" s="63" t="str">
        <f t="shared" si="29"/>
        <v/>
      </c>
      <c r="K117" s="48" t="str">
        <f t="shared" si="22"/>
        <v/>
      </c>
      <c r="L117" s="67" t="str">
        <f t="shared" si="23"/>
        <v/>
      </c>
      <c r="M117" s="48" t="str">
        <f t="shared" si="24"/>
        <v/>
      </c>
      <c r="N117" s="49">
        <v>4</v>
      </c>
      <c r="O117" s="28"/>
      <c r="P117" s="47" t="str">
        <f t="shared" si="25"/>
        <v/>
      </c>
      <c r="Q117" s="24" t="str">
        <f t="shared" si="26"/>
        <v/>
      </c>
      <c r="R117" s="24" t="str">
        <f>IF($L117="","",VLOOKUP(Q117,LISTAS!$F$5:$G$1006,2,0))</f>
        <v/>
      </c>
      <c r="S117" s="36" t="str">
        <f t="shared" si="27"/>
        <v/>
      </c>
      <c r="T117" s="25" t="str">
        <f t="shared" si="30"/>
        <v/>
      </c>
      <c r="U117" s="25" t="str">
        <f t="shared" si="31"/>
        <v/>
      </c>
    </row>
    <row r="118" spans="2:21" s="5" customFormat="1" ht="18.75" customHeight="1" x14ac:dyDescent="0.3">
      <c r="B118" s="51"/>
      <c r="C118" s="51" t="str">
        <f>IF(B118="","",VLOOKUP(B118,LISTAS!$F$5:$G$1006,2,0))</f>
        <v/>
      </c>
      <c r="D118" s="52"/>
      <c r="E118" s="52"/>
      <c r="F118" s="52" t="str">
        <f t="shared" ref="F118:F177" si="32">IF(D118="",IF(E118="","",SUM(D118:E118)),SUM(D118:E118))</f>
        <v/>
      </c>
      <c r="H118" s="48" t="str">
        <f t="shared" si="28"/>
        <v/>
      </c>
      <c r="I118" s="63" t="str">
        <f t="shared" si="29"/>
        <v/>
      </c>
      <c r="J118" s="63" t="str">
        <f t="shared" si="29"/>
        <v/>
      </c>
      <c r="K118" s="48" t="str">
        <f t="shared" si="22"/>
        <v/>
      </c>
      <c r="L118" s="67" t="str">
        <f t="shared" si="23"/>
        <v/>
      </c>
      <c r="M118" s="48" t="str">
        <f t="shared" si="24"/>
        <v/>
      </c>
      <c r="N118" s="49">
        <v>5</v>
      </c>
      <c r="O118" s="28"/>
      <c r="P118" s="47" t="str">
        <f t="shared" si="25"/>
        <v/>
      </c>
      <c r="Q118" s="24" t="str">
        <f t="shared" si="26"/>
        <v/>
      </c>
      <c r="R118" s="24" t="str">
        <f>IF($L118="","",VLOOKUP(Q118,LISTAS!$F$5:$G$1006,2,0))</f>
        <v/>
      </c>
      <c r="S118" s="36" t="str">
        <f t="shared" si="27"/>
        <v/>
      </c>
      <c r="T118" s="25" t="str">
        <f t="shared" si="30"/>
        <v/>
      </c>
      <c r="U118" s="25" t="str">
        <f t="shared" si="31"/>
        <v/>
      </c>
    </row>
    <row r="119" spans="2:21" s="5" customFormat="1" ht="18.75" customHeight="1" x14ac:dyDescent="0.3">
      <c r="B119" s="51"/>
      <c r="C119" s="51" t="str">
        <f>IF(B119="","",VLOOKUP(B119,LISTAS!$F$5:$G$1006,2,0))</f>
        <v/>
      </c>
      <c r="D119" s="52"/>
      <c r="E119" s="52"/>
      <c r="F119" s="52" t="str">
        <f t="shared" si="32"/>
        <v/>
      </c>
      <c r="H119" s="48" t="str">
        <f t="shared" si="28"/>
        <v/>
      </c>
      <c r="I119" s="63" t="str">
        <f t="shared" si="29"/>
        <v/>
      </c>
      <c r="J119" s="63" t="str">
        <f t="shared" si="29"/>
        <v/>
      </c>
      <c r="K119" s="48" t="str">
        <f t="shared" si="22"/>
        <v/>
      </c>
      <c r="L119" s="67" t="str">
        <f t="shared" si="23"/>
        <v/>
      </c>
      <c r="M119" s="48" t="str">
        <f t="shared" si="24"/>
        <v/>
      </c>
      <c r="N119" s="49">
        <v>6</v>
      </c>
      <c r="O119" s="28"/>
      <c r="P119" s="47" t="str">
        <f t="shared" si="25"/>
        <v/>
      </c>
      <c r="Q119" s="24" t="str">
        <f t="shared" si="26"/>
        <v/>
      </c>
      <c r="R119" s="24" t="str">
        <f>IF($L119="","",VLOOKUP(Q119,LISTAS!$F$5:$G$1006,2,0))</f>
        <v/>
      </c>
      <c r="S119" s="36" t="str">
        <f t="shared" si="27"/>
        <v/>
      </c>
      <c r="T119" s="25" t="str">
        <f t="shared" si="30"/>
        <v/>
      </c>
      <c r="U119" s="25" t="str">
        <f t="shared" si="31"/>
        <v/>
      </c>
    </row>
    <row r="120" spans="2:21" s="5" customFormat="1" ht="18.75" customHeight="1" x14ac:dyDescent="0.3">
      <c r="B120" s="51"/>
      <c r="C120" s="51" t="str">
        <f>IF(B120="","",VLOOKUP(B120,LISTAS!$F$5:$G$1006,2,0))</f>
        <v/>
      </c>
      <c r="D120" s="52"/>
      <c r="E120" s="52"/>
      <c r="F120" s="52" t="str">
        <f t="shared" si="32"/>
        <v/>
      </c>
      <c r="H120" s="48" t="str">
        <f t="shared" si="28"/>
        <v/>
      </c>
      <c r="I120" s="63" t="str">
        <f t="shared" si="29"/>
        <v/>
      </c>
      <c r="J120" s="63" t="str">
        <f t="shared" si="29"/>
        <v/>
      </c>
      <c r="K120" s="48" t="str">
        <f t="shared" si="22"/>
        <v/>
      </c>
      <c r="L120" s="67" t="str">
        <f t="shared" si="23"/>
        <v/>
      </c>
      <c r="M120" s="48" t="str">
        <f t="shared" si="24"/>
        <v/>
      </c>
      <c r="N120" s="49">
        <v>7</v>
      </c>
      <c r="O120" s="28"/>
      <c r="P120" s="47" t="str">
        <f t="shared" si="25"/>
        <v/>
      </c>
      <c r="Q120" s="24" t="str">
        <f t="shared" si="26"/>
        <v/>
      </c>
      <c r="R120" s="24" t="str">
        <f>IF($L120="","",VLOOKUP(Q120,LISTAS!$F$5:$G$1006,2,0))</f>
        <v/>
      </c>
      <c r="S120" s="36" t="str">
        <f t="shared" si="27"/>
        <v/>
      </c>
      <c r="T120" s="25" t="str">
        <f t="shared" si="30"/>
        <v/>
      </c>
      <c r="U120" s="25" t="str">
        <f t="shared" si="31"/>
        <v/>
      </c>
    </row>
    <row r="121" spans="2:21" s="5" customFormat="1" ht="18.75" customHeight="1" x14ac:dyDescent="0.3">
      <c r="B121" s="51"/>
      <c r="C121" s="51" t="str">
        <f>IF(B121="","",VLOOKUP(B121,LISTAS!$F$5:$G$1006,2,0))</f>
        <v/>
      </c>
      <c r="D121" s="52"/>
      <c r="E121" s="52"/>
      <c r="F121" s="52" t="str">
        <f t="shared" si="32"/>
        <v/>
      </c>
      <c r="H121" s="48" t="str">
        <f t="shared" si="28"/>
        <v/>
      </c>
      <c r="I121" s="63" t="str">
        <f t="shared" si="29"/>
        <v/>
      </c>
      <c r="J121" s="63" t="str">
        <f t="shared" si="29"/>
        <v/>
      </c>
      <c r="K121" s="48" t="str">
        <f t="shared" si="22"/>
        <v/>
      </c>
      <c r="L121" s="67" t="str">
        <f t="shared" si="23"/>
        <v/>
      </c>
      <c r="M121" s="48" t="str">
        <f t="shared" si="24"/>
        <v/>
      </c>
      <c r="N121" s="49">
        <v>8</v>
      </c>
      <c r="O121" s="28"/>
      <c r="P121" s="47" t="str">
        <f t="shared" si="25"/>
        <v/>
      </c>
      <c r="Q121" s="24" t="str">
        <f t="shared" si="26"/>
        <v/>
      </c>
      <c r="R121" s="24" t="str">
        <f>IF($L121="","",VLOOKUP(Q121,LISTAS!$F$5:$G$1006,2,0))</f>
        <v/>
      </c>
      <c r="S121" s="36" t="str">
        <f t="shared" si="27"/>
        <v/>
      </c>
      <c r="T121" s="25" t="str">
        <f t="shared" si="30"/>
        <v/>
      </c>
      <c r="U121" s="25" t="str">
        <f t="shared" si="31"/>
        <v/>
      </c>
    </row>
    <row r="122" spans="2:21" s="5" customFormat="1" ht="18.75" customHeight="1" x14ac:dyDescent="0.3">
      <c r="B122" s="51"/>
      <c r="C122" s="51" t="str">
        <f>IF(B122="","",VLOOKUP(B122,LISTAS!$F$5:$G$1006,2,0))</f>
        <v/>
      </c>
      <c r="D122" s="52"/>
      <c r="E122" s="52"/>
      <c r="F122" s="52" t="str">
        <f t="shared" si="32"/>
        <v/>
      </c>
      <c r="H122" s="48" t="str">
        <f t="shared" si="28"/>
        <v/>
      </c>
      <c r="I122" s="63" t="str">
        <f t="shared" si="29"/>
        <v/>
      </c>
      <c r="J122" s="63" t="str">
        <f t="shared" si="29"/>
        <v/>
      </c>
      <c r="K122" s="48" t="str">
        <f t="shared" si="22"/>
        <v/>
      </c>
      <c r="L122" s="67" t="str">
        <f t="shared" si="23"/>
        <v/>
      </c>
      <c r="M122" s="48" t="str">
        <f t="shared" si="24"/>
        <v/>
      </c>
      <c r="N122" s="49">
        <v>9</v>
      </c>
      <c r="O122" s="28"/>
      <c r="P122" s="47" t="str">
        <f t="shared" si="25"/>
        <v/>
      </c>
      <c r="Q122" s="24" t="str">
        <f t="shared" si="26"/>
        <v/>
      </c>
      <c r="R122" s="24" t="str">
        <f>IF($L122="","",VLOOKUP(Q122,LISTAS!$F$5:$G$1006,2,0))</f>
        <v/>
      </c>
      <c r="S122" s="36" t="str">
        <f t="shared" si="27"/>
        <v/>
      </c>
      <c r="T122" s="25" t="str">
        <f t="shared" si="30"/>
        <v/>
      </c>
      <c r="U122" s="25" t="str">
        <f t="shared" si="31"/>
        <v/>
      </c>
    </row>
    <row r="123" spans="2:21" s="5" customFormat="1" ht="18.75" customHeight="1" x14ac:dyDescent="0.3">
      <c r="B123" s="51"/>
      <c r="C123" s="51" t="str">
        <f>IF(B123="","",VLOOKUP(B123,LISTAS!$F$5:$G$1006,2,0))</f>
        <v/>
      </c>
      <c r="D123" s="52"/>
      <c r="E123" s="52"/>
      <c r="F123" s="52" t="str">
        <f t="shared" si="32"/>
        <v/>
      </c>
      <c r="H123" s="48" t="str">
        <f t="shared" si="28"/>
        <v/>
      </c>
      <c r="I123" s="63" t="str">
        <f t="shared" si="29"/>
        <v/>
      </c>
      <c r="J123" s="63" t="str">
        <f t="shared" si="29"/>
        <v/>
      </c>
      <c r="K123" s="48" t="str">
        <f t="shared" si="22"/>
        <v/>
      </c>
      <c r="L123" s="67" t="str">
        <f t="shared" si="23"/>
        <v/>
      </c>
      <c r="M123" s="48" t="str">
        <f t="shared" si="24"/>
        <v/>
      </c>
      <c r="N123" s="49">
        <v>10</v>
      </c>
      <c r="O123" s="28"/>
      <c r="P123" s="47" t="str">
        <f t="shared" si="25"/>
        <v/>
      </c>
      <c r="Q123" s="24" t="str">
        <f t="shared" si="26"/>
        <v/>
      </c>
      <c r="R123" s="24" t="str">
        <f>IF($L123="","",VLOOKUP(Q123,LISTAS!$F$5:$G$1006,2,0))</f>
        <v/>
      </c>
      <c r="S123" s="36" t="str">
        <f t="shared" si="27"/>
        <v/>
      </c>
      <c r="T123" s="25" t="str">
        <f t="shared" si="30"/>
        <v/>
      </c>
      <c r="U123" s="25" t="str">
        <f t="shared" si="31"/>
        <v/>
      </c>
    </row>
    <row r="124" spans="2:21" s="5" customFormat="1" ht="18.75" customHeight="1" x14ac:dyDescent="0.3">
      <c r="B124" s="51"/>
      <c r="C124" s="51" t="str">
        <f>IF(B124="","",VLOOKUP(B124,LISTAS!$F$5:$G$1006,2,0))</f>
        <v/>
      </c>
      <c r="D124" s="52"/>
      <c r="E124" s="52"/>
      <c r="F124" s="52" t="str">
        <f t="shared" si="32"/>
        <v/>
      </c>
      <c r="H124" s="48" t="str">
        <f t="shared" si="28"/>
        <v/>
      </c>
      <c r="I124" s="63" t="str">
        <f t="shared" si="29"/>
        <v/>
      </c>
      <c r="J124" s="63" t="str">
        <f t="shared" si="29"/>
        <v/>
      </c>
      <c r="K124" s="48" t="str">
        <f t="shared" si="22"/>
        <v/>
      </c>
      <c r="L124" s="67" t="str">
        <f t="shared" si="23"/>
        <v/>
      </c>
      <c r="M124" s="48" t="str">
        <f t="shared" si="24"/>
        <v/>
      </c>
      <c r="N124" s="49">
        <v>11</v>
      </c>
      <c r="O124" s="28"/>
      <c r="P124" s="47" t="str">
        <f t="shared" si="25"/>
        <v/>
      </c>
      <c r="Q124" s="24" t="str">
        <f t="shared" si="26"/>
        <v/>
      </c>
      <c r="R124" s="24" t="str">
        <f>IF($L124="","",VLOOKUP(Q124,LISTAS!$F$5:$G$1006,2,0))</f>
        <v/>
      </c>
      <c r="S124" s="36" t="str">
        <f t="shared" si="27"/>
        <v/>
      </c>
      <c r="T124" s="25" t="str">
        <f t="shared" si="30"/>
        <v/>
      </c>
      <c r="U124" s="25" t="str">
        <f t="shared" si="31"/>
        <v/>
      </c>
    </row>
    <row r="125" spans="2:21" s="5" customFormat="1" ht="18.75" customHeight="1" x14ac:dyDescent="0.3">
      <c r="B125" s="51"/>
      <c r="C125" s="51" t="str">
        <f>IF(B125="","",VLOOKUP(B125,LISTAS!$F$5:$G$1006,2,0))</f>
        <v/>
      </c>
      <c r="D125" s="52"/>
      <c r="E125" s="52"/>
      <c r="F125" s="52" t="str">
        <f t="shared" si="32"/>
        <v/>
      </c>
      <c r="H125" s="48" t="str">
        <f t="shared" si="28"/>
        <v/>
      </c>
      <c r="I125" s="63" t="str">
        <f t="shared" si="29"/>
        <v/>
      </c>
      <c r="J125" s="63" t="str">
        <f t="shared" si="29"/>
        <v/>
      </c>
      <c r="K125" s="48" t="str">
        <f t="shared" si="22"/>
        <v/>
      </c>
      <c r="L125" s="67" t="str">
        <f t="shared" si="23"/>
        <v/>
      </c>
      <c r="M125" s="48" t="str">
        <f t="shared" si="24"/>
        <v/>
      </c>
      <c r="N125" s="49">
        <v>12</v>
      </c>
      <c r="O125" s="28"/>
      <c r="P125" s="47" t="str">
        <f t="shared" si="25"/>
        <v/>
      </c>
      <c r="Q125" s="24" t="str">
        <f t="shared" si="26"/>
        <v/>
      </c>
      <c r="R125" s="24" t="str">
        <f>IF($L125="","",VLOOKUP(Q125,LISTAS!$F$5:$G$1006,2,0))</f>
        <v/>
      </c>
      <c r="S125" s="36" t="str">
        <f t="shared" si="27"/>
        <v/>
      </c>
      <c r="T125" s="25" t="str">
        <f t="shared" si="30"/>
        <v/>
      </c>
      <c r="U125" s="25" t="str">
        <f t="shared" si="31"/>
        <v/>
      </c>
    </row>
    <row r="126" spans="2:21" s="5" customFormat="1" ht="18.75" customHeight="1" x14ac:dyDescent="0.3">
      <c r="B126" s="51"/>
      <c r="C126" s="51" t="str">
        <f>IF(B126="","",VLOOKUP(B126,LISTAS!$F$5:$G$1006,2,0))</f>
        <v/>
      </c>
      <c r="D126" s="52"/>
      <c r="E126" s="52"/>
      <c r="F126" s="52" t="str">
        <f t="shared" si="32"/>
        <v/>
      </c>
      <c r="H126" s="48" t="str">
        <f t="shared" si="28"/>
        <v/>
      </c>
      <c r="I126" s="63" t="str">
        <f t="shared" si="29"/>
        <v/>
      </c>
      <c r="J126" s="63" t="str">
        <f t="shared" si="29"/>
        <v/>
      </c>
      <c r="K126" s="48" t="str">
        <f t="shared" si="22"/>
        <v/>
      </c>
      <c r="L126" s="67" t="str">
        <f t="shared" si="23"/>
        <v/>
      </c>
      <c r="M126" s="48" t="str">
        <f t="shared" si="24"/>
        <v/>
      </c>
      <c r="N126" s="49">
        <v>13</v>
      </c>
      <c r="O126" s="28"/>
      <c r="P126" s="47" t="str">
        <f t="shared" si="25"/>
        <v/>
      </c>
      <c r="Q126" s="24" t="str">
        <f t="shared" si="26"/>
        <v/>
      </c>
      <c r="R126" s="24" t="str">
        <f>IF($L126="","",VLOOKUP(Q126,LISTAS!$F$5:$G$1006,2,0))</f>
        <v/>
      </c>
      <c r="S126" s="36" t="str">
        <f t="shared" si="27"/>
        <v/>
      </c>
      <c r="T126" s="25" t="str">
        <f t="shared" si="30"/>
        <v/>
      </c>
      <c r="U126" s="25" t="str">
        <f t="shared" si="31"/>
        <v/>
      </c>
    </row>
    <row r="127" spans="2:21" s="5" customFormat="1" ht="18.75" customHeight="1" x14ac:dyDescent="0.3">
      <c r="B127" s="51"/>
      <c r="C127" s="51" t="str">
        <f>IF(B127="","",VLOOKUP(B127,LISTAS!$F$5:$G$1006,2,0))</f>
        <v/>
      </c>
      <c r="D127" s="52"/>
      <c r="E127" s="52"/>
      <c r="F127" s="52" t="str">
        <f t="shared" si="32"/>
        <v/>
      </c>
      <c r="H127" s="48" t="str">
        <f t="shared" si="28"/>
        <v/>
      </c>
      <c r="I127" s="63" t="str">
        <f t="shared" si="29"/>
        <v/>
      </c>
      <c r="J127" s="63" t="str">
        <f t="shared" si="29"/>
        <v/>
      </c>
      <c r="K127" s="48" t="str">
        <f t="shared" si="22"/>
        <v/>
      </c>
      <c r="L127" s="67" t="str">
        <f t="shared" si="23"/>
        <v/>
      </c>
      <c r="M127" s="48" t="str">
        <f t="shared" si="24"/>
        <v/>
      </c>
      <c r="N127" s="49">
        <v>14</v>
      </c>
      <c r="O127" s="28"/>
      <c r="P127" s="47" t="str">
        <f t="shared" si="25"/>
        <v/>
      </c>
      <c r="Q127" s="24" t="str">
        <f t="shared" si="26"/>
        <v/>
      </c>
      <c r="R127" s="24" t="str">
        <f>IF($L127="","",VLOOKUP(Q127,LISTAS!$F$5:$G$1006,2,0))</f>
        <v/>
      </c>
      <c r="S127" s="36" t="str">
        <f t="shared" si="27"/>
        <v/>
      </c>
      <c r="T127" s="25" t="str">
        <f t="shared" si="30"/>
        <v/>
      </c>
      <c r="U127" s="25" t="str">
        <f t="shared" si="31"/>
        <v/>
      </c>
    </row>
    <row r="128" spans="2:21" s="5" customFormat="1" ht="18.75" customHeight="1" x14ac:dyDescent="0.3">
      <c r="B128" s="51"/>
      <c r="C128" s="51" t="str">
        <f>IF(B128="","",VLOOKUP(B128,LISTAS!$F$5:$G$1006,2,0))</f>
        <v/>
      </c>
      <c r="D128" s="52"/>
      <c r="E128" s="52"/>
      <c r="F128" s="52" t="str">
        <f t="shared" si="32"/>
        <v/>
      </c>
      <c r="H128" s="48" t="str">
        <f t="shared" si="28"/>
        <v/>
      </c>
      <c r="I128" s="63" t="str">
        <f t="shared" si="29"/>
        <v/>
      </c>
      <c r="J128" s="63" t="str">
        <f t="shared" si="29"/>
        <v/>
      </c>
      <c r="K128" s="48" t="str">
        <f t="shared" si="22"/>
        <v/>
      </c>
      <c r="L128" s="67" t="str">
        <f t="shared" si="23"/>
        <v/>
      </c>
      <c r="M128" s="48" t="str">
        <f t="shared" si="24"/>
        <v/>
      </c>
      <c r="N128" s="49">
        <v>15</v>
      </c>
      <c r="O128" s="28"/>
      <c r="P128" s="47" t="str">
        <f t="shared" si="25"/>
        <v/>
      </c>
      <c r="Q128" s="24" t="str">
        <f t="shared" si="26"/>
        <v/>
      </c>
      <c r="R128" s="24" t="str">
        <f>IF($L128="","",VLOOKUP(Q128,LISTAS!$F$5:$G$1006,2,0))</f>
        <v/>
      </c>
      <c r="S128" s="36" t="str">
        <f t="shared" si="27"/>
        <v/>
      </c>
      <c r="T128" s="25" t="str">
        <f t="shared" si="30"/>
        <v/>
      </c>
      <c r="U128" s="25" t="str">
        <f t="shared" si="31"/>
        <v/>
      </c>
    </row>
    <row r="129" spans="2:21" s="5" customFormat="1" ht="18.75" customHeight="1" x14ac:dyDescent="0.3">
      <c r="B129" s="51"/>
      <c r="C129" s="51" t="str">
        <f>IF(B129="","",VLOOKUP(B129,LISTAS!$F$5:$G$1006,2,0))</f>
        <v/>
      </c>
      <c r="D129" s="52"/>
      <c r="E129" s="52"/>
      <c r="F129" s="52" t="str">
        <f t="shared" si="32"/>
        <v/>
      </c>
      <c r="H129" s="48" t="str">
        <f t="shared" si="28"/>
        <v/>
      </c>
      <c r="I129" s="63" t="str">
        <f t="shared" si="29"/>
        <v/>
      </c>
      <c r="J129" s="63" t="str">
        <f t="shared" si="29"/>
        <v/>
      </c>
      <c r="K129" s="48" t="str">
        <f t="shared" si="22"/>
        <v/>
      </c>
      <c r="L129" s="67" t="str">
        <f t="shared" si="23"/>
        <v/>
      </c>
      <c r="M129" s="48" t="str">
        <f t="shared" si="24"/>
        <v/>
      </c>
      <c r="N129" s="49">
        <v>16</v>
      </c>
      <c r="O129" s="28"/>
      <c r="P129" s="47" t="str">
        <f t="shared" si="25"/>
        <v/>
      </c>
      <c r="Q129" s="24" t="str">
        <f t="shared" si="26"/>
        <v/>
      </c>
      <c r="R129" s="24" t="str">
        <f>IF($L129="","",VLOOKUP(Q129,LISTAS!$F$5:$G$1006,2,0))</f>
        <v/>
      </c>
      <c r="S129" s="36" t="str">
        <f t="shared" si="27"/>
        <v/>
      </c>
      <c r="T129" s="25" t="str">
        <f t="shared" si="30"/>
        <v/>
      </c>
      <c r="U129" s="25" t="str">
        <f t="shared" si="31"/>
        <v/>
      </c>
    </row>
    <row r="130" spans="2:21" s="5" customFormat="1" ht="18.75" customHeight="1" x14ac:dyDescent="0.3">
      <c r="B130" s="51"/>
      <c r="C130" s="51" t="str">
        <f>IF(B130="","",VLOOKUP(B130,LISTAS!$F$5:$G$1006,2,0))</f>
        <v/>
      </c>
      <c r="D130" s="52"/>
      <c r="E130" s="52"/>
      <c r="F130" s="52" t="str">
        <f t="shared" si="32"/>
        <v/>
      </c>
      <c r="H130" s="48" t="str">
        <f t="shared" si="28"/>
        <v/>
      </c>
      <c r="I130" s="63" t="str">
        <f t="shared" si="29"/>
        <v/>
      </c>
      <c r="J130" s="63" t="str">
        <f t="shared" si="29"/>
        <v/>
      </c>
      <c r="K130" s="48" t="str">
        <f t="shared" si="22"/>
        <v/>
      </c>
      <c r="L130" s="67" t="str">
        <f t="shared" si="23"/>
        <v/>
      </c>
      <c r="M130" s="48" t="str">
        <f t="shared" si="24"/>
        <v/>
      </c>
      <c r="N130" s="49">
        <v>17</v>
      </c>
      <c r="O130" s="28"/>
      <c r="P130" s="47" t="str">
        <f t="shared" si="25"/>
        <v/>
      </c>
      <c r="Q130" s="24" t="str">
        <f t="shared" si="26"/>
        <v/>
      </c>
      <c r="R130" s="24" t="str">
        <f>IF($L130="","",VLOOKUP(Q130,LISTAS!$F$5:$G$1006,2,0))</f>
        <v/>
      </c>
      <c r="S130" s="36" t="str">
        <f t="shared" si="27"/>
        <v/>
      </c>
      <c r="T130" s="25" t="str">
        <f t="shared" si="30"/>
        <v/>
      </c>
      <c r="U130" s="25" t="str">
        <f t="shared" si="31"/>
        <v/>
      </c>
    </row>
    <row r="131" spans="2:21" s="5" customFormat="1" ht="18.75" customHeight="1" x14ac:dyDescent="0.3">
      <c r="B131" s="51"/>
      <c r="C131" s="51" t="str">
        <f>IF(B131="","",VLOOKUP(B131,LISTAS!$F$5:$G$1006,2,0))</f>
        <v/>
      </c>
      <c r="D131" s="52"/>
      <c r="E131" s="52"/>
      <c r="F131" s="52" t="str">
        <f t="shared" si="32"/>
        <v/>
      </c>
      <c r="H131" s="48" t="str">
        <f t="shared" si="28"/>
        <v/>
      </c>
      <c r="I131" s="63" t="str">
        <f t="shared" si="29"/>
        <v/>
      </c>
      <c r="J131" s="63" t="str">
        <f t="shared" si="29"/>
        <v/>
      </c>
      <c r="K131" s="48" t="str">
        <f t="shared" si="22"/>
        <v/>
      </c>
      <c r="L131" s="67" t="str">
        <f t="shared" si="23"/>
        <v/>
      </c>
      <c r="M131" s="48" t="str">
        <f t="shared" si="24"/>
        <v/>
      </c>
      <c r="N131" s="49">
        <v>18</v>
      </c>
      <c r="O131" s="28"/>
      <c r="P131" s="47" t="str">
        <f t="shared" si="25"/>
        <v/>
      </c>
      <c r="Q131" s="24" t="str">
        <f t="shared" si="26"/>
        <v/>
      </c>
      <c r="R131" s="24" t="str">
        <f>IF($L131="","",VLOOKUP(Q131,LISTAS!$F$5:$G$1006,2,0))</f>
        <v/>
      </c>
      <c r="S131" s="36" t="str">
        <f t="shared" si="27"/>
        <v/>
      </c>
      <c r="T131" s="25" t="str">
        <f t="shared" si="30"/>
        <v/>
      </c>
      <c r="U131" s="25" t="str">
        <f t="shared" si="31"/>
        <v/>
      </c>
    </row>
    <row r="132" spans="2:21" s="5" customFormat="1" ht="18.75" customHeight="1" x14ac:dyDescent="0.3">
      <c r="B132" s="51"/>
      <c r="C132" s="51" t="str">
        <f>IF(B132="","",VLOOKUP(B132,LISTAS!$F$5:$G$1006,2,0))</f>
        <v/>
      </c>
      <c r="D132" s="52"/>
      <c r="E132" s="52"/>
      <c r="F132" s="52" t="str">
        <f t="shared" si="32"/>
        <v/>
      </c>
      <c r="H132" s="48" t="str">
        <f t="shared" si="28"/>
        <v/>
      </c>
      <c r="I132" s="63" t="str">
        <f t="shared" si="29"/>
        <v/>
      </c>
      <c r="J132" s="63" t="str">
        <f t="shared" si="29"/>
        <v/>
      </c>
      <c r="K132" s="48" t="str">
        <f t="shared" si="22"/>
        <v/>
      </c>
      <c r="L132" s="67" t="str">
        <f t="shared" si="23"/>
        <v/>
      </c>
      <c r="M132" s="48" t="str">
        <f t="shared" si="24"/>
        <v/>
      </c>
      <c r="N132" s="49">
        <v>19</v>
      </c>
      <c r="O132" s="28"/>
      <c r="P132" s="47" t="str">
        <f t="shared" si="25"/>
        <v/>
      </c>
      <c r="Q132" s="24" t="str">
        <f t="shared" si="26"/>
        <v/>
      </c>
      <c r="R132" s="24" t="str">
        <f>IF($L132="","",VLOOKUP(Q132,LISTAS!$F$5:$G$1006,2,0))</f>
        <v/>
      </c>
      <c r="S132" s="36" t="str">
        <f t="shared" si="27"/>
        <v/>
      </c>
      <c r="T132" s="25" t="str">
        <f t="shared" si="30"/>
        <v/>
      </c>
      <c r="U132" s="25" t="str">
        <f t="shared" si="31"/>
        <v/>
      </c>
    </row>
    <row r="133" spans="2:21" s="5" customFormat="1" ht="18.75" customHeight="1" x14ac:dyDescent="0.3">
      <c r="B133" s="51"/>
      <c r="C133" s="51" t="str">
        <f>IF(B133="","",VLOOKUP(B133,LISTAS!$F$5:$G$1006,2,0))</f>
        <v/>
      </c>
      <c r="D133" s="52"/>
      <c r="E133" s="52"/>
      <c r="F133" s="52" t="str">
        <f t="shared" si="32"/>
        <v/>
      </c>
      <c r="H133" s="48" t="str">
        <f t="shared" si="28"/>
        <v/>
      </c>
      <c r="I133" s="63" t="str">
        <f t="shared" si="29"/>
        <v/>
      </c>
      <c r="J133" s="63" t="str">
        <f t="shared" si="29"/>
        <v/>
      </c>
      <c r="K133" s="48" t="str">
        <f t="shared" si="22"/>
        <v/>
      </c>
      <c r="L133" s="67" t="str">
        <f t="shared" si="23"/>
        <v/>
      </c>
      <c r="M133" s="48" t="str">
        <f t="shared" si="24"/>
        <v/>
      </c>
      <c r="N133" s="49">
        <v>20</v>
      </c>
      <c r="O133" s="28"/>
      <c r="P133" s="47" t="str">
        <f t="shared" si="25"/>
        <v/>
      </c>
      <c r="Q133" s="24" t="str">
        <f t="shared" si="26"/>
        <v/>
      </c>
      <c r="R133" s="24" t="str">
        <f>IF($L133="","",VLOOKUP(Q133,LISTAS!$F$5:$G$1006,2,0))</f>
        <v/>
      </c>
      <c r="S133" s="36" t="str">
        <f t="shared" si="27"/>
        <v/>
      </c>
      <c r="T133" s="25" t="str">
        <f t="shared" si="30"/>
        <v/>
      </c>
      <c r="U133" s="25" t="str">
        <f t="shared" si="31"/>
        <v/>
      </c>
    </row>
    <row r="134" spans="2:21" ht="16.5" x14ac:dyDescent="0.3">
      <c r="B134" s="51"/>
      <c r="C134" s="51" t="str">
        <f>IF(B134="","",VLOOKUP(B134,LISTAS!$F$5:$G$1006,2,0))</f>
        <v/>
      </c>
      <c r="D134" s="52"/>
      <c r="E134" s="52"/>
      <c r="F134" s="52" t="str">
        <f t="shared" si="32"/>
        <v/>
      </c>
      <c r="G134" s="5"/>
      <c r="H134" s="48" t="str">
        <f t="shared" si="28"/>
        <v/>
      </c>
      <c r="I134" s="63" t="str">
        <f t="shared" si="29"/>
        <v/>
      </c>
      <c r="J134" s="63" t="str">
        <f t="shared" si="29"/>
        <v/>
      </c>
      <c r="K134" s="48" t="str">
        <f t="shared" si="22"/>
        <v/>
      </c>
      <c r="L134" s="67" t="str">
        <f t="shared" si="23"/>
        <v/>
      </c>
      <c r="M134" s="48" t="str">
        <f t="shared" si="24"/>
        <v/>
      </c>
      <c r="N134" s="49">
        <v>21</v>
      </c>
      <c r="O134" s="28"/>
      <c r="P134" s="47" t="str">
        <f t="shared" si="25"/>
        <v/>
      </c>
      <c r="Q134" s="24" t="str">
        <f t="shared" si="26"/>
        <v/>
      </c>
      <c r="R134" s="24" t="str">
        <f>IF($L134="","",VLOOKUP(Q134,LISTAS!$F$5:$G$1006,2,0))</f>
        <v/>
      </c>
      <c r="S134" s="36" t="str">
        <f t="shared" si="27"/>
        <v/>
      </c>
      <c r="T134" s="25" t="str">
        <f t="shared" si="30"/>
        <v/>
      </c>
      <c r="U134" s="25" t="str">
        <f t="shared" si="31"/>
        <v/>
      </c>
    </row>
    <row r="135" spans="2:21" ht="16.5" x14ac:dyDescent="0.3">
      <c r="B135" s="51"/>
      <c r="C135" s="51" t="str">
        <f>IF(B135="","",VLOOKUP(B135,LISTAS!$F$5:$G$1006,2,0))</f>
        <v/>
      </c>
      <c r="D135" s="52"/>
      <c r="E135" s="52"/>
      <c r="F135" s="52" t="str">
        <f t="shared" si="32"/>
        <v/>
      </c>
      <c r="G135" s="5"/>
      <c r="H135" s="48" t="str">
        <f t="shared" si="28"/>
        <v/>
      </c>
      <c r="I135" s="63" t="str">
        <f t="shared" si="29"/>
        <v/>
      </c>
      <c r="J135" s="63" t="str">
        <f t="shared" si="29"/>
        <v/>
      </c>
      <c r="K135" s="48" t="str">
        <f t="shared" si="22"/>
        <v/>
      </c>
      <c r="L135" s="67" t="str">
        <f t="shared" si="23"/>
        <v/>
      </c>
      <c r="M135" s="48" t="str">
        <f t="shared" si="24"/>
        <v/>
      </c>
      <c r="N135" s="49">
        <v>22</v>
      </c>
      <c r="O135" s="28"/>
      <c r="P135" s="47" t="str">
        <f t="shared" si="25"/>
        <v/>
      </c>
      <c r="Q135" s="24" t="str">
        <f t="shared" si="26"/>
        <v/>
      </c>
      <c r="R135" s="24" t="str">
        <f>IF($L135="","",VLOOKUP(Q135,LISTAS!$F$5:$G$1006,2,0))</f>
        <v/>
      </c>
      <c r="S135" s="36" t="str">
        <f t="shared" si="27"/>
        <v/>
      </c>
      <c r="T135" s="25" t="str">
        <f t="shared" si="30"/>
        <v/>
      </c>
      <c r="U135" s="25" t="str">
        <f t="shared" si="31"/>
        <v/>
      </c>
    </row>
    <row r="136" spans="2:21" ht="16.5" x14ac:dyDescent="0.3">
      <c r="B136" s="51"/>
      <c r="C136" s="51" t="str">
        <f>IF(B136="","",VLOOKUP(B136,LISTAS!$F$5:$G$1006,2,0))</f>
        <v/>
      </c>
      <c r="D136" s="52"/>
      <c r="E136" s="52"/>
      <c r="F136" s="52" t="str">
        <f t="shared" si="32"/>
        <v/>
      </c>
      <c r="G136" s="5"/>
      <c r="H136" s="48" t="str">
        <f t="shared" si="28"/>
        <v/>
      </c>
      <c r="I136" s="63" t="str">
        <f t="shared" si="29"/>
        <v/>
      </c>
      <c r="J136" s="63" t="str">
        <f t="shared" si="29"/>
        <v/>
      </c>
      <c r="K136" s="48" t="str">
        <f t="shared" si="22"/>
        <v/>
      </c>
      <c r="L136" s="67" t="str">
        <f t="shared" si="23"/>
        <v/>
      </c>
      <c r="M136" s="48" t="str">
        <f t="shared" si="24"/>
        <v/>
      </c>
      <c r="N136" s="49">
        <v>23</v>
      </c>
      <c r="O136" s="28"/>
      <c r="P136" s="47" t="str">
        <f t="shared" si="25"/>
        <v/>
      </c>
      <c r="Q136" s="24" t="str">
        <f t="shared" si="26"/>
        <v/>
      </c>
      <c r="R136" s="24" t="str">
        <f>IF($L136="","",VLOOKUP(Q136,LISTAS!$F$5:$G$1006,2,0))</f>
        <v/>
      </c>
      <c r="S136" s="36" t="str">
        <f t="shared" si="27"/>
        <v/>
      </c>
      <c r="T136" s="25" t="str">
        <f t="shared" si="30"/>
        <v/>
      </c>
      <c r="U136" s="25" t="str">
        <f t="shared" si="31"/>
        <v/>
      </c>
    </row>
    <row r="137" spans="2:21" ht="16.5" x14ac:dyDescent="0.3">
      <c r="B137" s="51"/>
      <c r="C137" s="51" t="str">
        <f>IF(B137="","",VLOOKUP(B137,LISTAS!$F$5:$G$1006,2,0))</f>
        <v/>
      </c>
      <c r="D137" s="52"/>
      <c r="E137" s="52"/>
      <c r="F137" s="52" t="str">
        <f t="shared" si="32"/>
        <v/>
      </c>
      <c r="G137" s="5"/>
      <c r="H137" s="48" t="str">
        <f t="shared" si="28"/>
        <v/>
      </c>
      <c r="I137" s="63" t="str">
        <f t="shared" si="29"/>
        <v/>
      </c>
      <c r="J137" s="63" t="str">
        <f t="shared" si="29"/>
        <v/>
      </c>
      <c r="K137" s="48" t="str">
        <f t="shared" si="22"/>
        <v/>
      </c>
      <c r="L137" s="67" t="str">
        <f t="shared" si="23"/>
        <v/>
      </c>
      <c r="M137" s="48" t="str">
        <f t="shared" si="24"/>
        <v/>
      </c>
      <c r="N137" s="49">
        <v>24</v>
      </c>
      <c r="O137" s="28"/>
      <c r="P137" s="47" t="str">
        <f t="shared" si="25"/>
        <v/>
      </c>
      <c r="Q137" s="24" t="str">
        <f t="shared" si="26"/>
        <v/>
      </c>
      <c r="R137" s="24" t="str">
        <f>IF($L137="","",VLOOKUP(Q137,LISTAS!$F$5:$G$1006,2,0))</f>
        <v/>
      </c>
      <c r="S137" s="36" t="str">
        <f t="shared" si="27"/>
        <v/>
      </c>
      <c r="T137" s="25" t="str">
        <f t="shared" si="30"/>
        <v/>
      </c>
      <c r="U137" s="25" t="str">
        <f t="shared" si="31"/>
        <v/>
      </c>
    </row>
    <row r="138" spans="2:21" ht="16.5" x14ac:dyDescent="0.3">
      <c r="B138" s="51"/>
      <c r="C138" s="51" t="str">
        <f>IF(B138="","",VLOOKUP(B138,LISTAS!$F$5:$G$1006,2,0))</f>
        <v/>
      </c>
      <c r="D138" s="52"/>
      <c r="E138" s="52"/>
      <c r="F138" s="52" t="str">
        <f t="shared" si="32"/>
        <v/>
      </c>
      <c r="G138" s="5"/>
      <c r="H138" s="48" t="str">
        <f t="shared" si="28"/>
        <v/>
      </c>
      <c r="I138" s="63" t="str">
        <f t="shared" si="29"/>
        <v/>
      </c>
      <c r="J138" s="63" t="str">
        <f t="shared" si="29"/>
        <v/>
      </c>
      <c r="K138" s="48" t="str">
        <f t="shared" si="22"/>
        <v/>
      </c>
      <c r="L138" s="67" t="str">
        <f t="shared" si="23"/>
        <v/>
      </c>
      <c r="M138" s="48" t="str">
        <f t="shared" si="24"/>
        <v/>
      </c>
      <c r="N138" s="49">
        <v>25</v>
      </c>
      <c r="O138" s="28"/>
      <c r="P138" s="47" t="str">
        <f t="shared" si="25"/>
        <v/>
      </c>
      <c r="Q138" s="24" t="str">
        <f t="shared" si="26"/>
        <v/>
      </c>
      <c r="R138" s="24" t="str">
        <f>IF($L138="","",VLOOKUP(Q138,LISTAS!$F$5:$G$1006,2,0))</f>
        <v/>
      </c>
      <c r="S138" s="36" t="str">
        <f t="shared" si="27"/>
        <v/>
      </c>
      <c r="T138" s="25" t="str">
        <f t="shared" si="30"/>
        <v/>
      </c>
      <c r="U138" s="25" t="str">
        <f t="shared" si="31"/>
        <v/>
      </c>
    </row>
    <row r="139" spans="2:21" ht="16.5" x14ac:dyDescent="0.3">
      <c r="B139" s="51"/>
      <c r="C139" s="51" t="str">
        <f>IF(B139="","",VLOOKUP(B139,LISTAS!$F$5:$G$1006,2,0))</f>
        <v/>
      </c>
      <c r="D139" s="52"/>
      <c r="E139" s="52"/>
      <c r="F139" s="52" t="str">
        <f t="shared" si="32"/>
        <v/>
      </c>
      <c r="G139" s="5"/>
      <c r="H139" s="48" t="str">
        <f t="shared" si="28"/>
        <v/>
      </c>
      <c r="I139" s="63" t="str">
        <f t="shared" si="29"/>
        <v/>
      </c>
      <c r="J139" s="63" t="str">
        <f t="shared" si="29"/>
        <v/>
      </c>
      <c r="K139" s="48" t="str">
        <f t="shared" si="22"/>
        <v/>
      </c>
      <c r="L139" s="67" t="str">
        <f t="shared" si="23"/>
        <v/>
      </c>
      <c r="M139" s="48" t="str">
        <f t="shared" si="24"/>
        <v/>
      </c>
      <c r="N139" s="49">
        <v>26</v>
      </c>
      <c r="O139" s="28"/>
      <c r="P139" s="47" t="str">
        <f t="shared" si="25"/>
        <v/>
      </c>
      <c r="Q139" s="24" t="str">
        <f t="shared" si="26"/>
        <v/>
      </c>
      <c r="R139" s="24" t="str">
        <f>IF($L139="","",VLOOKUP(Q139,LISTAS!$F$5:$G$1006,2,0))</f>
        <v/>
      </c>
      <c r="S139" s="36" t="str">
        <f t="shared" si="27"/>
        <v/>
      </c>
      <c r="T139" s="25" t="str">
        <f t="shared" si="30"/>
        <v/>
      </c>
      <c r="U139" s="25" t="str">
        <f t="shared" si="31"/>
        <v/>
      </c>
    </row>
    <row r="140" spans="2:21" ht="16.5" x14ac:dyDescent="0.3">
      <c r="B140" s="51"/>
      <c r="C140" s="51" t="str">
        <f>IF(B140="","",VLOOKUP(B140,LISTAS!$F$5:$G$1006,2,0))</f>
        <v/>
      </c>
      <c r="D140" s="52"/>
      <c r="E140" s="52"/>
      <c r="F140" s="52" t="str">
        <f t="shared" si="32"/>
        <v/>
      </c>
      <c r="G140" s="5"/>
      <c r="H140" s="48" t="str">
        <f t="shared" si="28"/>
        <v/>
      </c>
      <c r="I140" s="63" t="str">
        <f t="shared" si="29"/>
        <v/>
      </c>
      <c r="J140" s="63" t="str">
        <f t="shared" si="29"/>
        <v/>
      </c>
      <c r="K140" s="48" t="str">
        <f t="shared" si="22"/>
        <v/>
      </c>
      <c r="L140" s="67" t="str">
        <f t="shared" si="23"/>
        <v/>
      </c>
      <c r="M140" s="48" t="str">
        <f t="shared" si="24"/>
        <v/>
      </c>
      <c r="N140" s="49">
        <v>27</v>
      </c>
      <c r="O140" s="28"/>
      <c r="P140" s="47" t="str">
        <f t="shared" si="25"/>
        <v/>
      </c>
      <c r="Q140" s="24" t="str">
        <f t="shared" si="26"/>
        <v/>
      </c>
      <c r="R140" s="24" t="str">
        <f>IF($L140="","",VLOOKUP(Q140,LISTAS!$F$5:$G$1006,2,0))</f>
        <v/>
      </c>
      <c r="S140" s="36" t="str">
        <f t="shared" si="27"/>
        <v/>
      </c>
      <c r="T140" s="25" t="str">
        <f t="shared" si="30"/>
        <v/>
      </c>
      <c r="U140" s="25" t="str">
        <f t="shared" si="31"/>
        <v/>
      </c>
    </row>
    <row r="141" spans="2:21" ht="16.5" x14ac:dyDescent="0.3">
      <c r="B141" s="51"/>
      <c r="C141" s="51" t="str">
        <f>IF(B141="","",VLOOKUP(B141,LISTAS!$F$5:$G$1006,2,0))</f>
        <v/>
      </c>
      <c r="D141" s="52"/>
      <c r="E141" s="52"/>
      <c r="F141" s="52" t="str">
        <f t="shared" si="32"/>
        <v/>
      </c>
      <c r="G141" s="5"/>
      <c r="H141" s="48" t="str">
        <f t="shared" si="28"/>
        <v/>
      </c>
      <c r="I141" s="63" t="str">
        <f t="shared" si="29"/>
        <v/>
      </c>
      <c r="J141" s="63" t="str">
        <f t="shared" si="29"/>
        <v/>
      </c>
      <c r="K141" s="48" t="str">
        <f t="shared" si="22"/>
        <v/>
      </c>
      <c r="L141" s="67" t="str">
        <f t="shared" si="23"/>
        <v/>
      </c>
      <c r="M141" s="48" t="str">
        <f t="shared" si="24"/>
        <v/>
      </c>
      <c r="N141" s="49">
        <v>28</v>
      </c>
      <c r="O141" s="28"/>
      <c r="P141" s="47" t="str">
        <f t="shared" si="25"/>
        <v/>
      </c>
      <c r="Q141" s="24" t="str">
        <f t="shared" si="26"/>
        <v/>
      </c>
      <c r="R141" s="24" t="str">
        <f>IF($L141="","",VLOOKUP(Q141,LISTAS!$F$5:$G$1006,2,0))</f>
        <v/>
      </c>
      <c r="S141" s="36" t="str">
        <f t="shared" si="27"/>
        <v/>
      </c>
      <c r="T141" s="25" t="str">
        <f t="shared" si="30"/>
        <v/>
      </c>
      <c r="U141" s="25" t="str">
        <f t="shared" si="31"/>
        <v/>
      </c>
    </row>
    <row r="142" spans="2:21" ht="16.5" x14ac:dyDescent="0.3">
      <c r="B142" s="51"/>
      <c r="C142" s="51" t="str">
        <f>IF(B142="","",VLOOKUP(B142,LISTAS!$F$5:$G$1006,2,0))</f>
        <v/>
      </c>
      <c r="D142" s="52"/>
      <c r="E142" s="52"/>
      <c r="F142" s="52" t="str">
        <f t="shared" si="32"/>
        <v/>
      </c>
      <c r="G142" s="5"/>
      <c r="H142" s="48" t="str">
        <f t="shared" si="28"/>
        <v/>
      </c>
      <c r="I142" s="63" t="str">
        <f t="shared" si="29"/>
        <v/>
      </c>
      <c r="J142" s="63" t="str">
        <f t="shared" si="29"/>
        <v/>
      </c>
      <c r="K142" s="48" t="str">
        <f t="shared" si="22"/>
        <v/>
      </c>
      <c r="L142" s="67" t="str">
        <f t="shared" si="23"/>
        <v/>
      </c>
      <c r="M142" s="48" t="str">
        <f t="shared" si="24"/>
        <v/>
      </c>
      <c r="N142" s="49">
        <v>29</v>
      </c>
      <c r="O142" s="28"/>
      <c r="P142" s="47" t="str">
        <f t="shared" si="25"/>
        <v/>
      </c>
      <c r="Q142" s="24" t="str">
        <f t="shared" si="26"/>
        <v/>
      </c>
      <c r="R142" s="24" t="str">
        <f>IF($L142="","",VLOOKUP(Q142,LISTAS!$F$5:$G$1006,2,0))</f>
        <v/>
      </c>
      <c r="S142" s="36" t="str">
        <f t="shared" si="27"/>
        <v/>
      </c>
      <c r="T142" s="25" t="str">
        <f t="shared" si="30"/>
        <v/>
      </c>
      <c r="U142" s="25" t="str">
        <f t="shared" si="31"/>
        <v/>
      </c>
    </row>
    <row r="143" spans="2:21" ht="16.5" x14ac:dyDescent="0.3">
      <c r="B143" s="51"/>
      <c r="C143" s="51" t="str">
        <f>IF(B143="","",VLOOKUP(B143,LISTAS!$F$5:$G$1006,2,0))</f>
        <v/>
      </c>
      <c r="D143" s="52"/>
      <c r="E143" s="52"/>
      <c r="F143" s="52" t="str">
        <f t="shared" si="32"/>
        <v/>
      </c>
      <c r="G143" s="5"/>
      <c r="H143" s="48" t="str">
        <f t="shared" si="28"/>
        <v/>
      </c>
      <c r="I143" s="63" t="str">
        <f t="shared" si="29"/>
        <v/>
      </c>
      <c r="J143" s="63" t="str">
        <f t="shared" si="29"/>
        <v/>
      </c>
      <c r="K143" s="48" t="str">
        <f t="shared" si="22"/>
        <v/>
      </c>
      <c r="L143" s="67" t="str">
        <f t="shared" si="23"/>
        <v/>
      </c>
      <c r="M143" s="48" t="str">
        <f t="shared" si="24"/>
        <v/>
      </c>
      <c r="N143" s="49">
        <v>30</v>
      </c>
      <c r="O143" s="28"/>
      <c r="P143" s="47" t="str">
        <f t="shared" si="25"/>
        <v/>
      </c>
      <c r="Q143" s="24" t="str">
        <f t="shared" si="26"/>
        <v/>
      </c>
      <c r="R143" s="24" t="str">
        <f>IF($L143="","",VLOOKUP(Q143,LISTAS!$F$5:$G$1006,2,0))</f>
        <v/>
      </c>
      <c r="S143" s="36" t="str">
        <f t="shared" si="27"/>
        <v/>
      </c>
      <c r="T143" s="25" t="str">
        <f t="shared" si="30"/>
        <v/>
      </c>
      <c r="U143" s="25" t="str">
        <f t="shared" si="31"/>
        <v/>
      </c>
    </row>
    <row r="144" spans="2:21" ht="16.5" x14ac:dyDescent="0.3">
      <c r="B144" s="51"/>
      <c r="C144" s="51" t="str">
        <f>IF(B144="","",VLOOKUP(B144,LISTAS!$F$5:$G$1006,2,0))</f>
        <v/>
      </c>
      <c r="D144" s="52"/>
      <c r="E144" s="52"/>
      <c r="F144" s="52" t="str">
        <f t="shared" si="32"/>
        <v/>
      </c>
      <c r="G144" s="5"/>
      <c r="H144" s="48" t="str">
        <f t="shared" si="28"/>
        <v/>
      </c>
      <c r="I144" s="63" t="str">
        <f t="shared" si="29"/>
        <v/>
      </c>
      <c r="J144" s="63" t="str">
        <f t="shared" si="29"/>
        <v/>
      </c>
      <c r="K144" s="48" t="str">
        <f t="shared" si="22"/>
        <v/>
      </c>
      <c r="L144" s="67" t="str">
        <f t="shared" si="23"/>
        <v/>
      </c>
      <c r="M144" s="48" t="str">
        <f t="shared" si="24"/>
        <v/>
      </c>
      <c r="N144" s="49">
        <v>31</v>
      </c>
      <c r="O144" s="28"/>
      <c r="P144" s="47" t="str">
        <f t="shared" si="25"/>
        <v/>
      </c>
      <c r="Q144" s="24" t="str">
        <f t="shared" si="26"/>
        <v/>
      </c>
      <c r="R144" s="24" t="str">
        <f>IF($L144="","",VLOOKUP(Q144,LISTAS!$F$5:$G$1006,2,0))</f>
        <v/>
      </c>
      <c r="S144" s="36" t="str">
        <f t="shared" si="27"/>
        <v/>
      </c>
      <c r="T144" s="25" t="str">
        <f t="shared" si="30"/>
        <v/>
      </c>
      <c r="U144" s="25" t="str">
        <f t="shared" si="31"/>
        <v/>
      </c>
    </row>
    <row r="145" spans="2:21" ht="16.5" x14ac:dyDescent="0.3">
      <c r="B145" s="51"/>
      <c r="C145" s="51" t="str">
        <f>IF(B145="","",VLOOKUP(B145,LISTAS!$F$5:$G$1006,2,0))</f>
        <v/>
      </c>
      <c r="D145" s="52"/>
      <c r="E145" s="52"/>
      <c r="F145" s="52" t="str">
        <f t="shared" si="32"/>
        <v/>
      </c>
      <c r="G145" s="5"/>
      <c r="H145" s="48" t="str">
        <f t="shared" si="28"/>
        <v/>
      </c>
      <c r="I145" s="63" t="str">
        <f t="shared" si="29"/>
        <v/>
      </c>
      <c r="J145" s="63" t="str">
        <f t="shared" si="29"/>
        <v/>
      </c>
      <c r="K145" s="48" t="str">
        <f t="shared" si="22"/>
        <v/>
      </c>
      <c r="L145" s="67" t="str">
        <f t="shared" si="23"/>
        <v/>
      </c>
      <c r="M145" s="48" t="str">
        <f t="shared" si="24"/>
        <v/>
      </c>
      <c r="N145" s="49">
        <v>32</v>
      </c>
      <c r="O145" s="28"/>
      <c r="P145" s="47" t="str">
        <f t="shared" si="25"/>
        <v/>
      </c>
      <c r="Q145" s="24" t="str">
        <f t="shared" si="26"/>
        <v/>
      </c>
      <c r="R145" s="24" t="str">
        <f>IF($L145="","",VLOOKUP(Q145,LISTAS!$F$5:$G$1006,2,0))</f>
        <v/>
      </c>
      <c r="S145" s="36" t="str">
        <f t="shared" si="27"/>
        <v/>
      </c>
      <c r="T145" s="25" t="str">
        <f t="shared" si="30"/>
        <v/>
      </c>
      <c r="U145" s="25" t="str">
        <f t="shared" si="31"/>
        <v/>
      </c>
    </row>
    <row r="146" spans="2:21" ht="16.5" x14ac:dyDescent="0.3">
      <c r="B146" s="51"/>
      <c r="C146" s="51" t="str">
        <f>IF(B146="","",VLOOKUP(B146,LISTAS!$F$5:$G$1006,2,0))</f>
        <v/>
      </c>
      <c r="D146" s="52"/>
      <c r="E146" s="52"/>
      <c r="F146" s="52" t="str">
        <f t="shared" si="32"/>
        <v/>
      </c>
      <c r="G146" s="5"/>
      <c r="H146" s="48" t="str">
        <f t="shared" si="28"/>
        <v/>
      </c>
      <c r="I146" s="63" t="str">
        <f t="shared" si="29"/>
        <v/>
      </c>
      <c r="J146" s="63" t="str">
        <f t="shared" si="29"/>
        <v/>
      </c>
      <c r="K146" s="48" t="str">
        <f t="shared" si="22"/>
        <v/>
      </c>
      <c r="L146" s="67" t="str">
        <f t="shared" si="23"/>
        <v/>
      </c>
      <c r="M146" s="48" t="str">
        <f t="shared" ref="M146:M177" si="33">IF(L146="","",LARGE($L$114:$L$213,N146))</f>
        <v/>
      </c>
      <c r="N146" s="49">
        <v>33</v>
      </c>
      <c r="O146" s="28"/>
      <c r="P146" s="47" t="str">
        <f t="shared" ref="P146:P177" si="34">IF(S146&lt;&gt;"",_xlfn.RANK.EQ(S146,$S$114:$S$213,0),"")</f>
        <v/>
      </c>
      <c r="Q146" s="24" t="str">
        <f t="shared" ref="Q146:Q177" si="35">IF($L146="","",VLOOKUP(M146,$H$114:$K$213,2,0))</f>
        <v/>
      </c>
      <c r="R146" s="24" t="str">
        <f>IF($L146="","",VLOOKUP(Q146,LISTAS!$F$5:$G$1006,2,0))</f>
        <v/>
      </c>
      <c r="S146" s="36" t="str">
        <f t="shared" ref="S146:S177" si="36">IF($L146="","",VLOOKUP(M146,$H$114:$K$213,4,0))</f>
        <v/>
      </c>
      <c r="T146" s="25" t="str">
        <f t="shared" si="30"/>
        <v/>
      </c>
      <c r="U146" s="25" t="str">
        <f t="shared" si="31"/>
        <v/>
      </c>
    </row>
    <row r="147" spans="2:21" ht="16.5" x14ac:dyDescent="0.3">
      <c r="B147" s="51"/>
      <c r="C147" s="51" t="str">
        <f>IF(B147="","",VLOOKUP(B147,LISTAS!$F$5:$G$1006,2,0))</f>
        <v/>
      </c>
      <c r="D147" s="52"/>
      <c r="E147" s="52"/>
      <c r="F147" s="52" t="str">
        <f t="shared" si="32"/>
        <v/>
      </c>
      <c r="G147" s="5"/>
      <c r="H147" s="48" t="str">
        <f t="shared" si="28"/>
        <v/>
      </c>
      <c r="I147" s="63" t="str">
        <f t="shared" si="29"/>
        <v/>
      </c>
      <c r="J147" s="63" t="str">
        <f t="shared" si="29"/>
        <v/>
      </c>
      <c r="K147" s="48" t="str">
        <f t="shared" si="22"/>
        <v/>
      </c>
      <c r="L147" s="67" t="str">
        <f t="shared" si="23"/>
        <v/>
      </c>
      <c r="M147" s="48" t="str">
        <f t="shared" si="33"/>
        <v/>
      </c>
      <c r="N147" s="49">
        <v>34</v>
      </c>
      <c r="O147" s="28"/>
      <c r="P147" s="47" t="str">
        <f t="shared" si="34"/>
        <v/>
      </c>
      <c r="Q147" s="24" t="str">
        <f t="shared" si="35"/>
        <v/>
      </c>
      <c r="R147" s="24" t="str">
        <f>IF($L147="","",VLOOKUP(Q147,LISTAS!$F$5:$G$1006,2,0))</f>
        <v/>
      </c>
      <c r="S147" s="36" t="str">
        <f t="shared" si="36"/>
        <v/>
      </c>
      <c r="T147" s="25" t="str">
        <f t="shared" si="30"/>
        <v/>
      </c>
      <c r="U147" s="25" t="str">
        <f t="shared" si="31"/>
        <v/>
      </c>
    </row>
    <row r="148" spans="2:21" ht="16.5" x14ac:dyDescent="0.3">
      <c r="B148" s="51"/>
      <c r="C148" s="51" t="str">
        <f>IF(B148="","",VLOOKUP(B148,LISTAS!$F$5:$G$1006,2,0))</f>
        <v/>
      </c>
      <c r="D148" s="52"/>
      <c r="E148" s="52"/>
      <c r="F148" s="52" t="str">
        <f t="shared" si="32"/>
        <v/>
      </c>
      <c r="G148" s="5"/>
      <c r="H148" s="48" t="str">
        <f t="shared" si="28"/>
        <v/>
      </c>
      <c r="I148" s="63" t="str">
        <f t="shared" si="29"/>
        <v/>
      </c>
      <c r="J148" s="63" t="str">
        <f t="shared" si="29"/>
        <v/>
      </c>
      <c r="K148" s="48" t="str">
        <f t="shared" si="22"/>
        <v/>
      </c>
      <c r="L148" s="67" t="str">
        <f t="shared" si="23"/>
        <v/>
      </c>
      <c r="M148" s="48" t="str">
        <f t="shared" si="33"/>
        <v/>
      </c>
      <c r="N148" s="49">
        <v>35</v>
      </c>
      <c r="O148" s="28"/>
      <c r="P148" s="47" t="str">
        <f t="shared" si="34"/>
        <v/>
      </c>
      <c r="Q148" s="24" t="str">
        <f t="shared" si="35"/>
        <v/>
      </c>
      <c r="R148" s="24" t="str">
        <f>IF($L148="","",VLOOKUP(Q148,LISTAS!$F$5:$G$1006,2,0))</f>
        <v/>
      </c>
      <c r="S148" s="36" t="str">
        <f t="shared" si="36"/>
        <v/>
      </c>
      <c r="T148" s="25" t="str">
        <f t="shared" si="30"/>
        <v/>
      </c>
      <c r="U148" s="25" t="str">
        <f t="shared" si="31"/>
        <v/>
      </c>
    </row>
    <row r="149" spans="2:21" ht="16.5" x14ac:dyDescent="0.3">
      <c r="B149" s="51"/>
      <c r="C149" s="51" t="str">
        <f>IF(B149="","",VLOOKUP(B149,LISTAS!$F$5:$G$1006,2,0))</f>
        <v/>
      </c>
      <c r="D149" s="52"/>
      <c r="E149" s="52"/>
      <c r="F149" s="52" t="str">
        <f t="shared" si="32"/>
        <v/>
      </c>
      <c r="G149" s="5"/>
      <c r="H149" s="48" t="str">
        <f t="shared" si="28"/>
        <v/>
      </c>
      <c r="I149" s="63" t="str">
        <f t="shared" si="29"/>
        <v/>
      </c>
      <c r="J149" s="63" t="str">
        <f t="shared" si="29"/>
        <v/>
      </c>
      <c r="K149" s="48" t="str">
        <f t="shared" si="22"/>
        <v/>
      </c>
      <c r="L149" s="67" t="str">
        <f t="shared" si="23"/>
        <v/>
      </c>
      <c r="M149" s="48" t="str">
        <f t="shared" si="33"/>
        <v/>
      </c>
      <c r="N149" s="49">
        <v>36</v>
      </c>
      <c r="O149" s="28"/>
      <c r="P149" s="47" t="str">
        <f t="shared" si="34"/>
        <v/>
      </c>
      <c r="Q149" s="24" t="str">
        <f t="shared" si="35"/>
        <v/>
      </c>
      <c r="R149" s="24" t="str">
        <f>IF($L149="","",VLOOKUP(Q149,LISTAS!$F$5:$G$1006,2,0))</f>
        <v/>
      </c>
      <c r="S149" s="36" t="str">
        <f t="shared" si="36"/>
        <v/>
      </c>
      <c r="T149" s="25" t="str">
        <f t="shared" si="30"/>
        <v/>
      </c>
      <c r="U149" s="25" t="str">
        <f t="shared" si="31"/>
        <v/>
      </c>
    </row>
    <row r="150" spans="2:21" ht="16.5" x14ac:dyDescent="0.3">
      <c r="B150" s="51"/>
      <c r="C150" s="51" t="str">
        <f>IF(B150="","",VLOOKUP(B150,LISTAS!$F$5:$G$1006,2,0))</f>
        <v/>
      </c>
      <c r="D150" s="52"/>
      <c r="E150" s="52"/>
      <c r="F150" s="52" t="str">
        <f t="shared" si="32"/>
        <v/>
      </c>
      <c r="G150" s="5"/>
      <c r="H150" s="48" t="str">
        <f t="shared" si="28"/>
        <v/>
      </c>
      <c r="I150" s="63" t="str">
        <f t="shared" si="29"/>
        <v/>
      </c>
      <c r="J150" s="63" t="str">
        <f t="shared" si="29"/>
        <v/>
      </c>
      <c r="K150" s="48" t="str">
        <f t="shared" si="22"/>
        <v/>
      </c>
      <c r="L150" s="67" t="str">
        <f t="shared" si="23"/>
        <v/>
      </c>
      <c r="M150" s="48" t="str">
        <f t="shared" si="33"/>
        <v/>
      </c>
      <c r="N150" s="49">
        <v>37</v>
      </c>
      <c r="O150" s="28"/>
      <c r="P150" s="47" t="str">
        <f t="shared" si="34"/>
        <v/>
      </c>
      <c r="Q150" s="24" t="str">
        <f t="shared" si="35"/>
        <v/>
      </c>
      <c r="R150" s="24" t="str">
        <f>IF($L150="","",VLOOKUP(Q150,LISTAS!$F$5:$G$1006,2,0))</f>
        <v/>
      </c>
      <c r="S150" s="36" t="str">
        <f t="shared" si="36"/>
        <v/>
      </c>
      <c r="T150" s="25" t="str">
        <f t="shared" si="30"/>
        <v/>
      </c>
      <c r="U150" s="25" t="str">
        <f t="shared" si="31"/>
        <v/>
      </c>
    </row>
    <row r="151" spans="2:21" ht="16.5" x14ac:dyDescent="0.3">
      <c r="B151" s="51"/>
      <c r="C151" s="51" t="str">
        <f>IF(B151="","",VLOOKUP(B151,LISTAS!$F$5:$G$1006,2,0))</f>
        <v/>
      </c>
      <c r="D151" s="52"/>
      <c r="E151" s="52"/>
      <c r="F151" s="52" t="str">
        <f t="shared" si="32"/>
        <v/>
      </c>
      <c r="G151" s="5"/>
      <c r="H151" s="48" t="str">
        <f t="shared" si="28"/>
        <v/>
      </c>
      <c r="I151" s="63" t="str">
        <f t="shared" si="29"/>
        <v/>
      </c>
      <c r="J151" s="63" t="str">
        <f t="shared" si="29"/>
        <v/>
      </c>
      <c r="K151" s="48" t="str">
        <f t="shared" si="22"/>
        <v/>
      </c>
      <c r="L151" s="67" t="str">
        <f t="shared" si="23"/>
        <v/>
      </c>
      <c r="M151" s="48" t="str">
        <f t="shared" si="33"/>
        <v/>
      </c>
      <c r="N151" s="49">
        <v>38</v>
      </c>
      <c r="O151" s="28"/>
      <c r="P151" s="47" t="str">
        <f t="shared" si="34"/>
        <v/>
      </c>
      <c r="Q151" s="24" t="str">
        <f t="shared" si="35"/>
        <v/>
      </c>
      <c r="R151" s="24" t="str">
        <f>IF($L151="","",VLOOKUP(Q151,LISTAS!$F$5:$G$1006,2,0))</f>
        <v/>
      </c>
      <c r="S151" s="36" t="str">
        <f t="shared" si="36"/>
        <v/>
      </c>
      <c r="T151" s="25" t="str">
        <f t="shared" si="30"/>
        <v/>
      </c>
      <c r="U151" s="25" t="str">
        <f t="shared" si="31"/>
        <v/>
      </c>
    </row>
    <row r="152" spans="2:21" ht="16.5" x14ac:dyDescent="0.3">
      <c r="B152" s="51"/>
      <c r="C152" s="51" t="str">
        <f>IF(B152="","",VLOOKUP(B152,LISTAS!$F$5:$G$1006,2,0))</f>
        <v/>
      </c>
      <c r="D152" s="52"/>
      <c r="E152" s="52"/>
      <c r="F152" s="52" t="str">
        <f t="shared" si="32"/>
        <v/>
      </c>
      <c r="G152" s="5"/>
      <c r="H152" s="48" t="str">
        <f t="shared" si="28"/>
        <v/>
      </c>
      <c r="I152" s="63" t="str">
        <f t="shared" si="29"/>
        <v/>
      </c>
      <c r="J152" s="63" t="str">
        <f t="shared" si="29"/>
        <v/>
      </c>
      <c r="K152" s="48" t="str">
        <f t="shared" si="22"/>
        <v/>
      </c>
      <c r="L152" s="67" t="str">
        <f t="shared" si="23"/>
        <v/>
      </c>
      <c r="M152" s="48" t="str">
        <f t="shared" si="33"/>
        <v/>
      </c>
      <c r="N152" s="49">
        <v>39</v>
      </c>
      <c r="O152" s="28"/>
      <c r="P152" s="47" t="str">
        <f t="shared" si="34"/>
        <v/>
      </c>
      <c r="Q152" s="24" t="str">
        <f t="shared" si="35"/>
        <v/>
      </c>
      <c r="R152" s="24" t="str">
        <f>IF($L152="","",VLOOKUP(Q152,LISTAS!$F$5:$G$1006,2,0))</f>
        <v/>
      </c>
      <c r="S152" s="36" t="str">
        <f t="shared" si="36"/>
        <v/>
      </c>
      <c r="T152" s="25" t="str">
        <f t="shared" si="30"/>
        <v/>
      </c>
      <c r="U152" s="25" t="str">
        <f t="shared" si="31"/>
        <v/>
      </c>
    </row>
    <row r="153" spans="2:21" ht="16.5" x14ac:dyDescent="0.3">
      <c r="B153" s="51"/>
      <c r="C153" s="51" t="str">
        <f>IF(B153="","",VLOOKUP(B153,LISTAS!$F$5:$G$1006,2,0))</f>
        <v/>
      </c>
      <c r="D153" s="52"/>
      <c r="E153" s="52"/>
      <c r="F153" s="52" t="str">
        <f t="shared" si="32"/>
        <v/>
      </c>
      <c r="G153" s="5"/>
      <c r="H153" s="48" t="str">
        <f t="shared" si="28"/>
        <v/>
      </c>
      <c r="I153" s="63" t="str">
        <f t="shared" si="29"/>
        <v/>
      </c>
      <c r="J153" s="63" t="str">
        <f t="shared" si="29"/>
        <v/>
      </c>
      <c r="K153" s="48" t="str">
        <f t="shared" si="22"/>
        <v/>
      </c>
      <c r="L153" s="67" t="str">
        <f t="shared" si="23"/>
        <v/>
      </c>
      <c r="M153" s="48" t="str">
        <f t="shared" si="33"/>
        <v/>
      </c>
      <c r="N153" s="49">
        <v>40</v>
      </c>
      <c r="O153" s="28"/>
      <c r="P153" s="47" t="str">
        <f t="shared" si="34"/>
        <v/>
      </c>
      <c r="Q153" s="24" t="str">
        <f t="shared" si="35"/>
        <v/>
      </c>
      <c r="R153" s="24" t="str">
        <f>IF($L153="","",VLOOKUP(Q153,LISTAS!$F$5:$G$1006,2,0))</f>
        <v/>
      </c>
      <c r="S153" s="36" t="str">
        <f t="shared" si="36"/>
        <v/>
      </c>
      <c r="T153" s="25" t="str">
        <f t="shared" si="30"/>
        <v/>
      </c>
      <c r="U153" s="25" t="str">
        <f t="shared" si="31"/>
        <v/>
      </c>
    </row>
    <row r="154" spans="2:21" ht="16.5" x14ac:dyDescent="0.3">
      <c r="B154" s="51"/>
      <c r="C154" s="51" t="str">
        <f>IF(B154="","",VLOOKUP(B154,LISTAS!$F$5:$G$1006,2,0))</f>
        <v/>
      </c>
      <c r="D154" s="52"/>
      <c r="E154" s="52"/>
      <c r="F154" s="52" t="str">
        <f t="shared" si="32"/>
        <v/>
      </c>
      <c r="G154" s="5"/>
      <c r="H154" s="48" t="str">
        <f t="shared" si="28"/>
        <v/>
      </c>
      <c r="I154" s="63" t="str">
        <f t="shared" si="29"/>
        <v/>
      </c>
      <c r="J154" s="63" t="str">
        <f t="shared" si="29"/>
        <v/>
      </c>
      <c r="K154" s="48" t="str">
        <f t="shared" si="22"/>
        <v/>
      </c>
      <c r="L154" s="67" t="str">
        <f t="shared" si="23"/>
        <v/>
      </c>
      <c r="M154" s="48" t="str">
        <f t="shared" si="33"/>
        <v/>
      </c>
      <c r="N154" s="49">
        <v>41</v>
      </c>
      <c r="O154" s="28"/>
      <c r="P154" s="47" t="str">
        <f t="shared" si="34"/>
        <v/>
      </c>
      <c r="Q154" s="24" t="str">
        <f t="shared" si="35"/>
        <v/>
      </c>
      <c r="R154" s="24" t="str">
        <f>IF($L154="","",VLOOKUP(Q154,LISTAS!$F$5:$G$1006,2,0))</f>
        <v/>
      </c>
      <c r="S154" s="36" t="str">
        <f t="shared" si="36"/>
        <v/>
      </c>
      <c r="T154" s="25" t="str">
        <f t="shared" si="30"/>
        <v/>
      </c>
      <c r="U154" s="25" t="str">
        <f t="shared" si="31"/>
        <v/>
      </c>
    </row>
    <row r="155" spans="2:21" ht="16.5" x14ac:dyDescent="0.3">
      <c r="B155" s="51"/>
      <c r="C155" s="51" t="str">
        <f>IF(B155="","",VLOOKUP(B155,LISTAS!$F$5:$G$1006,2,0))</f>
        <v/>
      </c>
      <c r="D155" s="52"/>
      <c r="E155" s="52"/>
      <c r="F155" s="52" t="str">
        <f t="shared" si="32"/>
        <v/>
      </c>
      <c r="G155" s="5"/>
      <c r="H155" s="48" t="str">
        <f t="shared" si="28"/>
        <v/>
      </c>
      <c r="I155" s="63" t="str">
        <f t="shared" si="29"/>
        <v/>
      </c>
      <c r="J155" s="63" t="str">
        <f t="shared" si="29"/>
        <v/>
      </c>
      <c r="K155" s="48" t="str">
        <f t="shared" si="22"/>
        <v/>
      </c>
      <c r="L155" s="67" t="str">
        <f t="shared" si="23"/>
        <v/>
      </c>
      <c r="M155" s="48" t="str">
        <f t="shared" si="33"/>
        <v/>
      </c>
      <c r="N155" s="49">
        <v>42</v>
      </c>
      <c r="O155" s="28"/>
      <c r="P155" s="47" t="str">
        <f t="shared" si="34"/>
        <v/>
      </c>
      <c r="Q155" s="24" t="str">
        <f t="shared" si="35"/>
        <v/>
      </c>
      <c r="R155" s="24" t="str">
        <f>IF($L155="","",VLOOKUP(Q155,LISTAS!$F$5:$G$1006,2,0))</f>
        <v/>
      </c>
      <c r="S155" s="36" t="str">
        <f t="shared" si="36"/>
        <v/>
      </c>
      <c r="T155" s="25" t="str">
        <f t="shared" si="30"/>
        <v/>
      </c>
      <c r="U155" s="25" t="str">
        <f t="shared" si="31"/>
        <v/>
      </c>
    </row>
    <row r="156" spans="2:21" ht="16.5" x14ac:dyDescent="0.3">
      <c r="B156" s="51"/>
      <c r="C156" s="51" t="str">
        <f>IF(B156="","",VLOOKUP(B156,LISTAS!$F$5:$G$1006,2,0))</f>
        <v/>
      </c>
      <c r="D156" s="52"/>
      <c r="E156" s="52"/>
      <c r="F156" s="52" t="str">
        <f t="shared" si="32"/>
        <v/>
      </c>
      <c r="G156" s="5"/>
      <c r="H156" s="48" t="str">
        <f t="shared" si="28"/>
        <v/>
      </c>
      <c r="I156" s="63" t="str">
        <f t="shared" si="29"/>
        <v/>
      </c>
      <c r="J156" s="63" t="str">
        <f t="shared" si="29"/>
        <v/>
      </c>
      <c r="K156" s="48" t="str">
        <f t="shared" si="22"/>
        <v/>
      </c>
      <c r="L156" s="67" t="str">
        <f t="shared" si="23"/>
        <v/>
      </c>
      <c r="M156" s="48" t="str">
        <f t="shared" si="33"/>
        <v/>
      </c>
      <c r="N156" s="49">
        <v>43</v>
      </c>
      <c r="O156" s="28"/>
      <c r="P156" s="47" t="str">
        <f t="shared" si="34"/>
        <v/>
      </c>
      <c r="Q156" s="24" t="str">
        <f t="shared" si="35"/>
        <v/>
      </c>
      <c r="R156" s="24" t="str">
        <f>IF($L156="","",VLOOKUP(Q156,LISTAS!$F$5:$G$1006,2,0))</f>
        <v/>
      </c>
      <c r="S156" s="36" t="str">
        <f t="shared" si="36"/>
        <v/>
      </c>
      <c r="T156" s="25" t="str">
        <f t="shared" si="30"/>
        <v/>
      </c>
      <c r="U156" s="25" t="str">
        <f t="shared" si="31"/>
        <v/>
      </c>
    </row>
    <row r="157" spans="2:21" ht="16.5" x14ac:dyDescent="0.3">
      <c r="B157" s="51"/>
      <c r="C157" s="51" t="str">
        <f>IF(B157="","",VLOOKUP(B157,LISTAS!$F$5:$G$1006,2,0))</f>
        <v/>
      </c>
      <c r="D157" s="52"/>
      <c r="E157" s="52"/>
      <c r="F157" s="52" t="str">
        <f t="shared" si="32"/>
        <v/>
      </c>
      <c r="G157" s="5"/>
      <c r="H157" s="48" t="str">
        <f t="shared" si="28"/>
        <v/>
      </c>
      <c r="I157" s="63" t="str">
        <f t="shared" si="29"/>
        <v/>
      </c>
      <c r="J157" s="63" t="str">
        <f t="shared" si="29"/>
        <v/>
      </c>
      <c r="K157" s="48" t="str">
        <f t="shared" si="22"/>
        <v/>
      </c>
      <c r="L157" s="67" t="str">
        <f t="shared" si="23"/>
        <v/>
      </c>
      <c r="M157" s="48" t="str">
        <f t="shared" si="33"/>
        <v/>
      </c>
      <c r="N157" s="49">
        <v>44</v>
      </c>
      <c r="O157" s="28"/>
      <c r="P157" s="47" t="str">
        <f t="shared" si="34"/>
        <v/>
      </c>
      <c r="Q157" s="24" t="str">
        <f t="shared" si="35"/>
        <v/>
      </c>
      <c r="R157" s="24" t="str">
        <f>IF($L157="","",VLOOKUP(Q157,LISTAS!$F$5:$G$1006,2,0))</f>
        <v/>
      </c>
      <c r="S157" s="36" t="str">
        <f t="shared" si="36"/>
        <v/>
      </c>
      <c r="T157" s="25" t="str">
        <f t="shared" si="30"/>
        <v/>
      </c>
      <c r="U157" s="25" t="str">
        <f t="shared" si="31"/>
        <v/>
      </c>
    </row>
    <row r="158" spans="2:21" ht="16.5" x14ac:dyDescent="0.3">
      <c r="B158" s="51"/>
      <c r="C158" s="51" t="str">
        <f>IF(B158="","",VLOOKUP(B158,LISTAS!$F$5:$G$1006,2,0))</f>
        <v/>
      </c>
      <c r="D158" s="52"/>
      <c r="E158" s="52"/>
      <c r="F158" s="52" t="str">
        <f t="shared" si="32"/>
        <v/>
      </c>
      <c r="G158" s="5"/>
      <c r="H158" s="48" t="str">
        <f t="shared" si="28"/>
        <v/>
      </c>
      <c r="I158" s="63" t="str">
        <f t="shared" si="29"/>
        <v/>
      </c>
      <c r="J158" s="63" t="str">
        <f t="shared" si="29"/>
        <v/>
      </c>
      <c r="K158" s="48" t="str">
        <f t="shared" si="22"/>
        <v/>
      </c>
      <c r="L158" s="67" t="str">
        <f t="shared" si="23"/>
        <v/>
      </c>
      <c r="M158" s="48" t="str">
        <f t="shared" si="33"/>
        <v/>
      </c>
      <c r="N158" s="49">
        <v>45</v>
      </c>
      <c r="O158" s="28"/>
      <c r="P158" s="47" t="str">
        <f t="shared" si="34"/>
        <v/>
      </c>
      <c r="Q158" s="24" t="str">
        <f t="shared" si="35"/>
        <v/>
      </c>
      <c r="R158" s="24" t="str">
        <f>IF($L158="","",VLOOKUP(Q158,LISTAS!$F$5:$G$1006,2,0))</f>
        <v/>
      </c>
      <c r="S158" s="36" t="str">
        <f t="shared" si="36"/>
        <v/>
      </c>
      <c r="T158" s="25" t="str">
        <f t="shared" si="30"/>
        <v/>
      </c>
      <c r="U158" s="25" t="str">
        <f t="shared" si="31"/>
        <v/>
      </c>
    </row>
    <row r="159" spans="2:21" ht="16.5" x14ac:dyDescent="0.3">
      <c r="B159" s="51"/>
      <c r="C159" s="51" t="str">
        <f>IF(B159="","",VLOOKUP(B159,LISTAS!$F$5:$G$1006,2,0))</f>
        <v/>
      </c>
      <c r="D159" s="52"/>
      <c r="E159" s="52"/>
      <c r="F159" s="52" t="str">
        <f t="shared" si="32"/>
        <v/>
      </c>
      <c r="G159" s="5"/>
      <c r="H159" s="48" t="str">
        <f t="shared" si="28"/>
        <v/>
      </c>
      <c r="I159" s="63" t="str">
        <f t="shared" si="29"/>
        <v/>
      </c>
      <c r="J159" s="63" t="str">
        <f t="shared" si="29"/>
        <v/>
      </c>
      <c r="K159" s="48" t="str">
        <f t="shared" si="22"/>
        <v/>
      </c>
      <c r="L159" s="67" t="str">
        <f t="shared" si="23"/>
        <v/>
      </c>
      <c r="M159" s="48" t="str">
        <f t="shared" si="33"/>
        <v/>
      </c>
      <c r="N159" s="49">
        <v>46</v>
      </c>
      <c r="O159" s="28"/>
      <c r="P159" s="47" t="str">
        <f t="shared" si="34"/>
        <v/>
      </c>
      <c r="Q159" s="24" t="str">
        <f t="shared" si="35"/>
        <v/>
      </c>
      <c r="R159" s="24" t="str">
        <f>IF($L159="","",VLOOKUP(Q159,LISTAS!$F$5:$G$1006,2,0))</f>
        <v/>
      </c>
      <c r="S159" s="36" t="str">
        <f t="shared" si="36"/>
        <v/>
      </c>
      <c r="T159" s="25" t="str">
        <f t="shared" si="30"/>
        <v/>
      </c>
      <c r="U159" s="25" t="str">
        <f t="shared" si="31"/>
        <v/>
      </c>
    </row>
    <row r="160" spans="2:21" ht="16.5" x14ac:dyDescent="0.3">
      <c r="B160" s="51"/>
      <c r="C160" s="51" t="str">
        <f>IF(B160="","",VLOOKUP(B160,LISTAS!$F$5:$G$1006,2,0))</f>
        <v/>
      </c>
      <c r="D160" s="52"/>
      <c r="E160" s="52"/>
      <c r="F160" s="52" t="str">
        <f t="shared" si="32"/>
        <v/>
      </c>
      <c r="G160" s="5"/>
      <c r="H160" s="48" t="str">
        <f t="shared" si="28"/>
        <v/>
      </c>
      <c r="I160" s="63" t="str">
        <f t="shared" si="29"/>
        <v/>
      </c>
      <c r="J160" s="63" t="str">
        <f t="shared" si="29"/>
        <v/>
      </c>
      <c r="K160" s="48" t="str">
        <f t="shared" si="22"/>
        <v/>
      </c>
      <c r="L160" s="67" t="str">
        <f t="shared" si="23"/>
        <v/>
      </c>
      <c r="M160" s="48" t="str">
        <f t="shared" si="33"/>
        <v/>
      </c>
      <c r="N160" s="49">
        <v>47</v>
      </c>
      <c r="O160" s="28"/>
      <c r="P160" s="47" t="str">
        <f t="shared" si="34"/>
        <v/>
      </c>
      <c r="Q160" s="24" t="str">
        <f t="shared" si="35"/>
        <v/>
      </c>
      <c r="R160" s="24" t="str">
        <f>IF($L160="","",VLOOKUP(Q160,LISTAS!$F$5:$G$1006,2,0))</f>
        <v/>
      </c>
      <c r="S160" s="36" t="str">
        <f t="shared" si="36"/>
        <v/>
      </c>
      <c r="T160" s="25" t="str">
        <f t="shared" si="30"/>
        <v/>
      </c>
      <c r="U160" s="25" t="str">
        <f t="shared" si="31"/>
        <v/>
      </c>
    </row>
    <row r="161" spans="2:21" ht="16.5" x14ac:dyDescent="0.3">
      <c r="B161" s="51"/>
      <c r="C161" s="51" t="str">
        <f>IF(B161="","",VLOOKUP(B161,LISTAS!$F$5:$G$1006,2,0))</f>
        <v/>
      </c>
      <c r="D161" s="52"/>
      <c r="E161" s="52"/>
      <c r="F161" s="52" t="str">
        <f t="shared" si="32"/>
        <v/>
      </c>
      <c r="G161" s="5"/>
      <c r="H161" s="48" t="str">
        <f t="shared" si="28"/>
        <v/>
      </c>
      <c r="I161" s="63" t="str">
        <f t="shared" si="29"/>
        <v/>
      </c>
      <c r="J161" s="63" t="str">
        <f t="shared" si="29"/>
        <v/>
      </c>
      <c r="K161" s="48" t="str">
        <f t="shared" si="22"/>
        <v/>
      </c>
      <c r="L161" s="67" t="str">
        <f t="shared" si="23"/>
        <v/>
      </c>
      <c r="M161" s="48" t="str">
        <f t="shared" si="33"/>
        <v/>
      </c>
      <c r="N161" s="49">
        <v>48</v>
      </c>
      <c r="O161" s="28"/>
      <c r="P161" s="47" t="str">
        <f t="shared" si="34"/>
        <v/>
      </c>
      <c r="Q161" s="24" t="str">
        <f t="shared" si="35"/>
        <v/>
      </c>
      <c r="R161" s="24" t="str">
        <f>IF($L161="","",VLOOKUP(Q161,LISTAS!$F$5:$G$1006,2,0))</f>
        <v/>
      </c>
      <c r="S161" s="36" t="str">
        <f t="shared" si="36"/>
        <v/>
      </c>
      <c r="T161" s="25" t="str">
        <f t="shared" si="30"/>
        <v/>
      </c>
      <c r="U161" s="25" t="str">
        <f t="shared" si="31"/>
        <v/>
      </c>
    </row>
    <row r="162" spans="2:21" ht="16.5" x14ac:dyDescent="0.3">
      <c r="B162" s="51"/>
      <c r="C162" s="51" t="str">
        <f>IF(B162="","",VLOOKUP(B162,LISTAS!$F$5:$G$1006,2,0))</f>
        <v/>
      </c>
      <c r="D162" s="52"/>
      <c r="E162" s="52"/>
      <c r="F162" s="52" t="str">
        <f t="shared" si="32"/>
        <v/>
      </c>
      <c r="G162" s="5"/>
      <c r="H162" s="48" t="str">
        <f t="shared" si="28"/>
        <v/>
      </c>
      <c r="I162" s="63" t="str">
        <f t="shared" si="29"/>
        <v/>
      </c>
      <c r="J162" s="63" t="str">
        <f t="shared" si="29"/>
        <v/>
      </c>
      <c r="K162" s="48" t="str">
        <f t="shared" si="22"/>
        <v/>
      </c>
      <c r="L162" s="67" t="str">
        <f t="shared" si="23"/>
        <v/>
      </c>
      <c r="M162" s="48" t="str">
        <f t="shared" si="33"/>
        <v/>
      </c>
      <c r="N162" s="49">
        <v>49</v>
      </c>
      <c r="O162" s="28"/>
      <c r="P162" s="47" t="str">
        <f t="shared" si="34"/>
        <v/>
      </c>
      <c r="Q162" s="24" t="str">
        <f t="shared" si="35"/>
        <v/>
      </c>
      <c r="R162" s="24" t="str">
        <f>IF($L162="","",VLOOKUP(Q162,LISTAS!$F$5:$G$1006,2,0))</f>
        <v/>
      </c>
      <c r="S162" s="36" t="str">
        <f t="shared" si="36"/>
        <v/>
      </c>
      <c r="T162" s="25" t="str">
        <f t="shared" si="30"/>
        <v/>
      </c>
      <c r="U162" s="25" t="str">
        <f t="shared" si="31"/>
        <v/>
      </c>
    </row>
    <row r="163" spans="2:21" ht="16.5" x14ac:dyDescent="0.3">
      <c r="B163" s="51"/>
      <c r="C163" s="51" t="str">
        <f>IF(B163="","",VLOOKUP(B163,LISTAS!$F$5:$G$1006,2,0))</f>
        <v/>
      </c>
      <c r="D163" s="52"/>
      <c r="E163" s="52"/>
      <c r="F163" s="52" t="str">
        <f t="shared" si="32"/>
        <v/>
      </c>
      <c r="G163" s="5"/>
      <c r="H163" s="48" t="str">
        <f t="shared" si="28"/>
        <v/>
      </c>
      <c r="I163" s="63" t="str">
        <f t="shared" si="29"/>
        <v/>
      </c>
      <c r="J163" s="63" t="str">
        <f t="shared" si="29"/>
        <v/>
      </c>
      <c r="K163" s="48" t="str">
        <f t="shared" si="22"/>
        <v/>
      </c>
      <c r="L163" s="67" t="str">
        <f t="shared" si="23"/>
        <v/>
      </c>
      <c r="M163" s="48" t="str">
        <f t="shared" si="33"/>
        <v/>
      </c>
      <c r="N163" s="49">
        <v>50</v>
      </c>
      <c r="O163" s="28"/>
      <c r="P163" s="47" t="str">
        <f t="shared" si="34"/>
        <v/>
      </c>
      <c r="Q163" s="24" t="str">
        <f t="shared" si="35"/>
        <v/>
      </c>
      <c r="R163" s="24" t="str">
        <f>IF($L163="","",VLOOKUP(Q163,LISTAS!$F$5:$G$1006,2,0))</f>
        <v/>
      </c>
      <c r="S163" s="36" t="str">
        <f t="shared" si="36"/>
        <v/>
      </c>
      <c r="T163" s="25" t="str">
        <f t="shared" si="30"/>
        <v/>
      </c>
      <c r="U163" s="25" t="str">
        <f t="shared" si="31"/>
        <v/>
      </c>
    </row>
    <row r="164" spans="2:21" ht="16.5" x14ac:dyDescent="0.3">
      <c r="B164" s="51"/>
      <c r="C164" s="51" t="str">
        <f>IF(B164="","",VLOOKUP(B164,LISTAS!$F$5:$G$1006,2,0))</f>
        <v/>
      </c>
      <c r="D164" s="52"/>
      <c r="E164" s="52"/>
      <c r="F164" s="52" t="str">
        <f t="shared" si="32"/>
        <v/>
      </c>
      <c r="G164" s="5"/>
      <c r="H164" s="48" t="str">
        <f t="shared" si="28"/>
        <v/>
      </c>
      <c r="I164" s="63" t="str">
        <f t="shared" si="29"/>
        <v/>
      </c>
      <c r="J164" s="63" t="str">
        <f t="shared" si="29"/>
        <v/>
      </c>
      <c r="K164" s="48" t="str">
        <f t="shared" si="22"/>
        <v/>
      </c>
      <c r="L164" s="67" t="str">
        <f t="shared" si="23"/>
        <v/>
      </c>
      <c r="M164" s="48" t="str">
        <f t="shared" si="33"/>
        <v/>
      </c>
      <c r="N164" s="49">
        <v>51</v>
      </c>
      <c r="O164" s="28"/>
      <c r="P164" s="47" t="str">
        <f t="shared" si="34"/>
        <v/>
      </c>
      <c r="Q164" s="24" t="str">
        <f t="shared" si="35"/>
        <v/>
      </c>
      <c r="R164" s="24" t="str">
        <f>IF($L164="","",VLOOKUP(Q164,LISTAS!$F$5:$G$1006,2,0))</f>
        <v/>
      </c>
      <c r="S164" s="36" t="str">
        <f t="shared" si="36"/>
        <v/>
      </c>
      <c r="T164" s="25" t="str">
        <f t="shared" si="30"/>
        <v/>
      </c>
      <c r="U164" s="25" t="str">
        <f t="shared" si="31"/>
        <v/>
      </c>
    </row>
    <row r="165" spans="2:21" ht="16.5" x14ac:dyDescent="0.3">
      <c r="B165" s="51"/>
      <c r="C165" s="51" t="str">
        <f>IF(B165="","",VLOOKUP(B165,LISTAS!$F$5:$G$1006,2,0))</f>
        <v/>
      </c>
      <c r="D165" s="52"/>
      <c r="E165" s="52"/>
      <c r="F165" s="52" t="str">
        <f t="shared" si="32"/>
        <v/>
      </c>
      <c r="G165" s="5"/>
      <c r="H165" s="48" t="str">
        <f t="shared" si="28"/>
        <v/>
      </c>
      <c r="I165" s="63" t="str">
        <f t="shared" si="29"/>
        <v/>
      </c>
      <c r="J165" s="63" t="str">
        <f t="shared" si="29"/>
        <v/>
      </c>
      <c r="K165" s="48" t="str">
        <f t="shared" si="22"/>
        <v/>
      </c>
      <c r="L165" s="67" t="str">
        <f t="shared" si="23"/>
        <v/>
      </c>
      <c r="M165" s="48" t="str">
        <f t="shared" si="33"/>
        <v/>
      </c>
      <c r="N165" s="49">
        <v>52</v>
      </c>
      <c r="O165" s="28"/>
      <c r="P165" s="47" t="str">
        <f t="shared" si="34"/>
        <v/>
      </c>
      <c r="Q165" s="24" t="str">
        <f t="shared" si="35"/>
        <v/>
      </c>
      <c r="R165" s="24" t="str">
        <f>IF($L165="","",VLOOKUP(Q165,LISTAS!$F$5:$G$1006,2,0))</f>
        <v/>
      </c>
      <c r="S165" s="36" t="str">
        <f t="shared" si="36"/>
        <v/>
      </c>
      <c r="T165" s="25" t="str">
        <f t="shared" si="30"/>
        <v/>
      </c>
      <c r="U165" s="25" t="str">
        <f t="shared" si="31"/>
        <v/>
      </c>
    </row>
    <row r="166" spans="2:21" ht="16.5" x14ac:dyDescent="0.3">
      <c r="B166" s="51"/>
      <c r="C166" s="51" t="str">
        <f>IF(B166="","",VLOOKUP(B166,LISTAS!$F$5:$G$1006,2,0))</f>
        <v/>
      </c>
      <c r="D166" s="52"/>
      <c r="E166" s="52"/>
      <c r="F166" s="52" t="str">
        <f t="shared" si="32"/>
        <v/>
      </c>
      <c r="G166" s="5"/>
      <c r="H166" s="48" t="str">
        <f t="shared" si="28"/>
        <v/>
      </c>
      <c r="I166" s="63" t="str">
        <f t="shared" si="29"/>
        <v/>
      </c>
      <c r="J166" s="63" t="str">
        <f t="shared" si="29"/>
        <v/>
      </c>
      <c r="K166" s="48" t="str">
        <f t="shared" si="22"/>
        <v/>
      </c>
      <c r="L166" s="67" t="str">
        <f t="shared" si="23"/>
        <v/>
      </c>
      <c r="M166" s="48" t="str">
        <f t="shared" si="33"/>
        <v/>
      </c>
      <c r="N166" s="49">
        <v>53</v>
      </c>
      <c r="O166" s="28"/>
      <c r="P166" s="47" t="str">
        <f t="shared" si="34"/>
        <v/>
      </c>
      <c r="Q166" s="24" t="str">
        <f t="shared" si="35"/>
        <v/>
      </c>
      <c r="R166" s="24" t="str">
        <f>IF($L166="","",VLOOKUP(Q166,LISTAS!$F$5:$G$1006,2,0))</f>
        <v/>
      </c>
      <c r="S166" s="36" t="str">
        <f t="shared" si="36"/>
        <v/>
      </c>
      <c r="T166" s="25" t="str">
        <f t="shared" si="30"/>
        <v/>
      </c>
      <c r="U166" s="25" t="str">
        <f t="shared" si="31"/>
        <v/>
      </c>
    </row>
    <row r="167" spans="2:21" ht="16.5" x14ac:dyDescent="0.3">
      <c r="B167" s="51"/>
      <c r="C167" s="51" t="str">
        <f>IF(B167="","",VLOOKUP(B167,LISTAS!$F$5:$G$1006,2,0))</f>
        <v/>
      </c>
      <c r="D167" s="52"/>
      <c r="E167" s="52"/>
      <c r="F167" s="52" t="str">
        <f t="shared" si="32"/>
        <v/>
      </c>
      <c r="G167" s="5"/>
      <c r="H167" s="48" t="str">
        <f t="shared" si="28"/>
        <v/>
      </c>
      <c r="I167" s="63" t="str">
        <f t="shared" si="29"/>
        <v/>
      </c>
      <c r="J167" s="63" t="str">
        <f t="shared" si="29"/>
        <v/>
      </c>
      <c r="K167" s="48" t="str">
        <f t="shared" si="22"/>
        <v/>
      </c>
      <c r="L167" s="67" t="str">
        <f t="shared" si="23"/>
        <v/>
      </c>
      <c r="M167" s="48" t="str">
        <f t="shared" si="33"/>
        <v/>
      </c>
      <c r="N167" s="49">
        <v>54</v>
      </c>
      <c r="O167" s="28"/>
      <c r="P167" s="47" t="str">
        <f t="shared" si="34"/>
        <v/>
      </c>
      <c r="Q167" s="24" t="str">
        <f t="shared" si="35"/>
        <v/>
      </c>
      <c r="R167" s="24" t="str">
        <f>IF($L167="","",VLOOKUP(Q167,LISTAS!$F$5:$G$1006,2,0))</f>
        <v/>
      </c>
      <c r="S167" s="36" t="str">
        <f t="shared" si="36"/>
        <v/>
      </c>
      <c r="T167" s="25" t="str">
        <f t="shared" si="30"/>
        <v/>
      </c>
      <c r="U167" s="25" t="str">
        <f t="shared" si="31"/>
        <v/>
      </c>
    </row>
    <row r="168" spans="2:21" ht="16.5" x14ac:dyDescent="0.3">
      <c r="B168" s="51"/>
      <c r="C168" s="51" t="str">
        <f>IF(B168="","",VLOOKUP(B168,LISTAS!$F$5:$G$1006,2,0))</f>
        <v/>
      </c>
      <c r="D168" s="52"/>
      <c r="E168" s="52"/>
      <c r="F168" s="52" t="str">
        <f t="shared" si="32"/>
        <v/>
      </c>
      <c r="G168" s="5"/>
      <c r="H168" s="48" t="str">
        <f t="shared" si="28"/>
        <v/>
      </c>
      <c r="I168" s="63" t="str">
        <f t="shared" si="29"/>
        <v/>
      </c>
      <c r="J168" s="63" t="str">
        <f t="shared" si="29"/>
        <v/>
      </c>
      <c r="K168" s="48" t="str">
        <f t="shared" si="22"/>
        <v/>
      </c>
      <c r="L168" s="67" t="str">
        <f t="shared" si="23"/>
        <v/>
      </c>
      <c r="M168" s="48" t="str">
        <f t="shared" si="33"/>
        <v/>
      </c>
      <c r="N168" s="49">
        <v>55</v>
      </c>
      <c r="O168" s="28"/>
      <c r="P168" s="47" t="str">
        <f t="shared" si="34"/>
        <v/>
      </c>
      <c r="Q168" s="24" t="str">
        <f t="shared" si="35"/>
        <v/>
      </c>
      <c r="R168" s="24" t="str">
        <f>IF($L168="","",VLOOKUP(Q168,LISTAS!$F$5:$G$1006,2,0))</f>
        <v/>
      </c>
      <c r="S168" s="36" t="str">
        <f t="shared" si="36"/>
        <v/>
      </c>
      <c r="T168" s="25" t="str">
        <f t="shared" si="30"/>
        <v/>
      </c>
      <c r="U168" s="25" t="str">
        <f t="shared" si="31"/>
        <v/>
      </c>
    </row>
    <row r="169" spans="2:21" ht="16.5" x14ac:dyDescent="0.3">
      <c r="B169" s="51"/>
      <c r="C169" s="51" t="str">
        <f>IF(B169="","",VLOOKUP(B169,LISTAS!$F$5:$G$1006,2,0))</f>
        <v/>
      </c>
      <c r="D169" s="52"/>
      <c r="E169" s="52"/>
      <c r="F169" s="52" t="str">
        <f t="shared" si="32"/>
        <v/>
      </c>
      <c r="G169" s="5"/>
      <c r="H169" s="48" t="str">
        <f t="shared" si="28"/>
        <v/>
      </c>
      <c r="I169" s="63" t="str">
        <f t="shared" si="29"/>
        <v/>
      </c>
      <c r="J169" s="63" t="str">
        <f t="shared" si="29"/>
        <v/>
      </c>
      <c r="K169" s="48" t="str">
        <f t="shared" si="22"/>
        <v/>
      </c>
      <c r="L169" s="67" t="str">
        <f t="shared" si="23"/>
        <v/>
      </c>
      <c r="M169" s="48" t="str">
        <f t="shared" si="33"/>
        <v/>
      </c>
      <c r="N169" s="49">
        <v>56</v>
      </c>
      <c r="O169" s="28"/>
      <c r="P169" s="47" t="str">
        <f t="shared" si="34"/>
        <v/>
      </c>
      <c r="Q169" s="24" t="str">
        <f t="shared" si="35"/>
        <v/>
      </c>
      <c r="R169" s="24" t="str">
        <f>IF($L169="","",VLOOKUP(Q169,LISTAS!$F$5:$G$1006,2,0))</f>
        <v/>
      </c>
      <c r="S169" s="36" t="str">
        <f t="shared" si="36"/>
        <v/>
      </c>
      <c r="T169" s="25" t="str">
        <f t="shared" si="30"/>
        <v/>
      </c>
      <c r="U169" s="25" t="str">
        <f t="shared" si="31"/>
        <v/>
      </c>
    </row>
    <row r="170" spans="2:21" ht="16.5" x14ac:dyDescent="0.3">
      <c r="B170" s="51"/>
      <c r="C170" s="51" t="str">
        <f>IF(B170="","",VLOOKUP(B170,LISTAS!$F$5:$G$1006,2,0))</f>
        <v/>
      </c>
      <c r="D170" s="52"/>
      <c r="E170" s="52"/>
      <c r="F170" s="52" t="str">
        <f t="shared" si="32"/>
        <v/>
      </c>
      <c r="G170" s="5"/>
      <c r="H170" s="48" t="str">
        <f t="shared" si="28"/>
        <v/>
      </c>
      <c r="I170" s="63" t="str">
        <f t="shared" si="29"/>
        <v/>
      </c>
      <c r="J170" s="63" t="str">
        <f t="shared" si="29"/>
        <v/>
      </c>
      <c r="K170" s="48" t="str">
        <f t="shared" si="22"/>
        <v/>
      </c>
      <c r="L170" s="67" t="str">
        <f t="shared" si="23"/>
        <v/>
      </c>
      <c r="M170" s="48" t="str">
        <f t="shared" si="33"/>
        <v/>
      </c>
      <c r="N170" s="49">
        <v>57</v>
      </c>
      <c r="O170" s="28"/>
      <c r="P170" s="47" t="str">
        <f t="shared" si="34"/>
        <v/>
      </c>
      <c r="Q170" s="24" t="str">
        <f t="shared" si="35"/>
        <v/>
      </c>
      <c r="R170" s="24" t="str">
        <f>IF($L170="","",VLOOKUP(Q170,LISTAS!$F$5:$G$1006,2,0))</f>
        <v/>
      </c>
      <c r="S170" s="36" t="str">
        <f t="shared" si="36"/>
        <v/>
      </c>
      <c r="T170" s="25" t="str">
        <f t="shared" si="30"/>
        <v/>
      </c>
      <c r="U170" s="25" t="str">
        <f t="shared" si="31"/>
        <v/>
      </c>
    </row>
    <row r="171" spans="2:21" ht="16.5" x14ac:dyDescent="0.3">
      <c r="B171" s="51"/>
      <c r="C171" s="51" t="str">
        <f>IF(B171="","",VLOOKUP(B171,LISTAS!$F$5:$G$1006,2,0))</f>
        <v/>
      </c>
      <c r="D171" s="52"/>
      <c r="E171" s="52"/>
      <c r="F171" s="52" t="str">
        <f t="shared" si="32"/>
        <v/>
      </c>
      <c r="G171" s="5"/>
      <c r="H171" s="48" t="str">
        <f t="shared" si="28"/>
        <v/>
      </c>
      <c r="I171" s="63" t="str">
        <f t="shared" si="29"/>
        <v/>
      </c>
      <c r="J171" s="63" t="str">
        <f t="shared" si="29"/>
        <v/>
      </c>
      <c r="K171" s="48" t="str">
        <f t="shared" si="22"/>
        <v/>
      </c>
      <c r="L171" s="67" t="str">
        <f t="shared" si="23"/>
        <v/>
      </c>
      <c r="M171" s="48" t="str">
        <f t="shared" si="33"/>
        <v/>
      </c>
      <c r="N171" s="49">
        <v>58</v>
      </c>
      <c r="O171" s="28"/>
      <c r="P171" s="47" t="str">
        <f t="shared" si="34"/>
        <v/>
      </c>
      <c r="Q171" s="24" t="str">
        <f t="shared" si="35"/>
        <v/>
      </c>
      <c r="R171" s="24" t="str">
        <f>IF($L171="","",VLOOKUP(Q171,LISTAS!$F$5:$G$1006,2,0))</f>
        <v/>
      </c>
      <c r="S171" s="36" t="str">
        <f t="shared" si="36"/>
        <v/>
      </c>
      <c r="T171" s="25" t="str">
        <f t="shared" si="30"/>
        <v/>
      </c>
      <c r="U171" s="25" t="str">
        <f t="shared" si="31"/>
        <v/>
      </c>
    </row>
    <row r="172" spans="2:21" ht="16.5" x14ac:dyDescent="0.3">
      <c r="B172" s="51"/>
      <c r="C172" s="51" t="str">
        <f>IF(B172="","",VLOOKUP(B172,LISTAS!$F$5:$G$1006,2,0))</f>
        <v/>
      </c>
      <c r="D172" s="52"/>
      <c r="E172" s="52"/>
      <c r="F172" s="52" t="str">
        <f t="shared" si="32"/>
        <v/>
      </c>
      <c r="G172" s="5"/>
      <c r="H172" s="48" t="str">
        <f t="shared" si="28"/>
        <v/>
      </c>
      <c r="I172" s="63" t="str">
        <f t="shared" si="29"/>
        <v/>
      </c>
      <c r="J172" s="63" t="str">
        <f t="shared" si="29"/>
        <v/>
      </c>
      <c r="K172" s="48" t="str">
        <f t="shared" si="22"/>
        <v/>
      </c>
      <c r="L172" s="67" t="str">
        <f t="shared" si="23"/>
        <v/>
      </c>
      <c r="M172" s="48" t="str">
        <f t="shared" si="33"/>
        <v/>
      </c>
      <c r="N172" s="49">
        <v>59</v>
      </c>
      <c r="O172" s="28"/>
      <c r="P172" s="47" t="str">
        <f t="shared" si="34"/>
        <v/>
      </c>
      <c r="Q172" s="24" t="str">
        <f t="shared" si="35"/>
        <v/>
      </c>
      <c r="R172" s="24" t="str">
        <f>IF($L172="","",VLOOKUP(Q172,LISTAS!$F$5:$G$1006,2,0))</f>
        <v/>
      </c>
      <c r="S172" s="36" t="str">
        <f t="shared" si="36"/>
        <v/>
      </c>
      <c r="T172" s="25" t="str">
        <f t="shared" si="30"/>
        <v/>
      </c>
      <c r="U172" s="25" t="str">
        <f t="shared" si="31"/>
        <v/>
      </c>
    </row>
    <row r="173" spans="2:21" ht="16.5" x14ac:dyDescent="0.3">
      <c r="B173" s="51"/>
      <c r="C173" s="51" t="str">
        <f>IF(B173="","",VLOOKUP(B173,LISTAS!$F$5:$G$1006,2,0))</f>
        <v/>
      </c>
      <c r="D173" s="52"/>
      <c r="E173" s="52"/>
      <c r="F173" s="52" t="str">
        <f t="shared" si="32"/>
        <v/>
      </c>
      <c r="G173" s="5"/>
      <c r="H173" s="48" t="str">
        <f t="shared" si="28"/>
        <v/>
      </c>
      <c r="I173" s="63" t="str">
        <f t="shared" si="29"/>
        <v/>
      </c>
      <c r="J173" s="63" t="str">
        <f t="shared" si="29"/>
        <v/>
      </c>
      <c r="K173" s="48" t="str">
        <f t="shared" si="22"/>
        <v/>
      </c>
      <c r="L173" s="67" t="str">
        <f t="shared" si="23"/>
        <v/>
      </c>
      <c r="M173" s="48" t="str">
        <f t="shared" si="33"/>
        <v/>
      </c>
      <c r="N173" s="49">
        <v>60</v>
      </c>
      <c r="O173" s="28"/>
      <c r="P173" s="47" t="str">
        <f t="shared" si="34"/>
        <v/>
      </c>
      <c r="Q173" s="24" t="str">
        <f t="shared" si="35"/>
        <v/>
      </c>
      <c r="R173" s="24" t="str">
        <f>IF($L173="","",VLOOKUP(Q173,LISTAS!$F$5:$G$1006,2,0))</f>
        <v/>
      </c>
      <c r="S173" s="36" t="str">
        <f t="shared" si="36"/>
        <v/>
      </c>
      <c r="T173" s="25" t="str">
        <f t="shared" si="30"/>
        <v/>
      </c>
      <c r="U173" s="25" t="str">
        <f t="shared" si="31"/>
        <v/>
      </c>
    </row>
    <row r="174" spans="2:21" ht="16.5" x14ac:dyDescent="0.3">
      <c r="B174" s="51"/>
      <c r="C174" s="51" t="str">
        <f>IF(B174="","",VLOOKUP(B174,LISTAS!$F$5:$G$1006,2,0))</f>
        <v/>
      </c>
      <c r="D174" s="52"/>
      <c r="E174" s="52"/>
      <c r="F174" s="52" t="str">
        <f t="shared" si="32"/>
        <v/>
      </c>
      <c r="G174" s="5"/>
      <c r="H174" s="48" t="str">
        <f t="shared" si="28"/>
        <v/>
      </c>
      <c r="I174" s="63" t="str">
        <f t="shared" si="29"/>
        <v/>
      </c>
      <c r="J174" s="63" t="str">
        <f t="shared" si="29"/>
        <v/>
      </c>
      <c r="K174" s="48" t="str">
        <f t="shared" si="22"/>
        <v/>
      </c>
      <c r="L174" s="67" t="str">
        <f t="shared" si="23"/>
        <v/>
      </c>
      <c r="M174" s="48" t="str">
        <f t="shared" si="33"/>
        <v/>
      </c>
      <c r="N174" s="49">
        <v>61</v>
      </c>
      <c r="O174" s="28"/>
      <c r="P174" s="47" t="str">
        <f t="shared" si="34"/>
        <v/>
      </c>
      <c r="Q174" s="24" t="str">
        <f t="shared" si="35"/>
        <v/>
      </c>
      <c r="R174" s="24" t="str">
        <f>IF($L174="","",VLOOKUP(Q174,LISTAS!$F$5:$G$1006,2,0))</f>
        <v/>
      </c>
      <c r="S174" s="36" t="str">
        <f t="shared" si="36"/>
        <v/>
      </c>
      <c r="T174" s="25" t="str">
        <f t="shared" si="30"/>
        <v/>
      </c>
      <c r="U174" s="25" t="str">
        <f t="shared" si="31"/>
        <v/>
      </c>
    </row>
    <row r="175" spans="2:21" ht="16.5" x14ac:dyDescent="0.3">
      <c r="B175" s="51"/>
      <c r="C175" s="51" t="str">
        <f>IF(B175="","",VLOOKUP(B175,LISTAS!$F$5:$G$1006,2,0))</f>
        <v/>
      </c>
      <c r="D175" s="52"/>
      <c r="E175" s="52"/>
      <c r="F175" s="52" t="str">
        <f t="shared" si="32"/>
        <v/>
      </c>
      <c r="G175" s="5"/>
      <c r="H175" s="48" t="str">
        <f t="shared" si="28"/>
        <v/>
      </c>
      <c r="I175" s="63" t="str">
        <f t="shared" si="29"/>
        <v/>
      </c>
      <c r="J175" s="63" t="str">
        <f t="shared" si="29"/>
        <v/>
      </c>
      <c r="K175" s="48" t="str">
        <f t="shared" si="22"/>
        <v/>
      </c>
      <c r="L175" s="67" t="str">
        <f t="shared" si="23"/>
        <v/>
      </c>
      <c r="M175" s="48" t="str">
        <f t="shared" si="33"/>
        <v/>
      </c>
      <c r="N175" s="49">
        <v>62</v>
      </c>
      <c r="O175" s="28"/>
      <c r="P175" s="47" t="str">
        <f t="shared" si="34"/>
        <v/>
      </c>
      <c r="Q175" s="24" t="str">
        <f t="shared" si="35"/>
        <v/>
      </c>
      <c r="R175" s="24" t="str">
        <f>IF($L175="","",VLOOKUP(Q175,LISTAS!$F$5:$G$1006,2,0))</f>
        <v/>
      </c>
      <c r="S175" s="36" t="str">
        <f t="shared" si="36"/>
        <v/>
      </c>
      <c r="T175" s="25" t="str">
        <f t="shared" si="30"/>
        <v/>
      </c>
      <c r="U175" s="25" t="str">
        <f t="shared" si="31"/>
        <v/>
      </c>
    </row>
    <row r="176" spans="2:21" ht="16.5" x14ac:dyDescent="0.3">
      <c r="B176" s="51"/>
      <c r="C176" s="51" t="str">
        <f>IF(B176="","",VLOOKUP(B176,LISTAS!$F$5:$G$1006,2,0))</f>
        <v/>
      </c>
      <c r="D176" s="52"/>
      <c r="E176" s="52"/>
      <c r="F176" s="52" t="str">
        <f t="shared" si="32"/>
        <v/>
      </c>
      <c r="G176" s="5"/>
      <c r="H176" s="48" t="str">
        <f t="shared" si="28"/>
        <v/>
      </c>
      <c r="I176" s="63" t="str">
        <f t="shared" si="29"/>
        <v/>
      </c>
      <c r="J176" s="63" t="str">
        <f t="shared" si="29"/>
        <v/>
      </c>
      <c r="K176" s="48" t="str">
        <f t="shared" si="22"/>
        <v/>
      </c>
      <c r="L176" s="67" t="str">
        <f t="shared" si="23"/>
        <v/>
      </c>
      <c r="M176" s="48" t="str">
        <f t="shared" si="33"/>
        <v/>
      </c>
      <c r="N176" s="49">
        <v>63</v>
      </c>
      <c r="O176" s="28"/>
      <c r="P176" s="47" t="str">
        <f t="shared" si="34"/>
        <v/>
      </c>
      <c r="Q176" s="24" t="str">
        <f t="shared" si="35"/>
        <v/>
      </c>
      <c r="R176" s="24" t="str">
        <f>IF($L176="","",VLOOKUP(Q176,LISTAS!$F$5:$G$1006,2,0))</f>
        <v/>
      </c>
      <c r="S176" s="36" t="str">
        <f t="shared" si="36"/>
        <v/>
      </c>
      <c r="T176" s="25" t="str">
        <f t="shared" si="30"/>
        <v/>
      </c>
      <c r="U176" s="25" t="str">
        <f t="shared" si="31"/>
        <v/>
      </c>
    </row>
    <row r="177" spans="2:21" ht="16.5" x14ac:dyDescent="0.3">
      <c r="B177" s="51"/>
      <c r="C177" s="51" t="str">
        <f>IF(B177="","",VLOOKUP(B177,LISTAS!$F$5:$G$1006,2,0))</f>
        <v/>
      </c>
      <c r="D177" s="52"/>
      <c r="E177" s="52"/>
      <c r="F177" s="52" t="str">
        <f t="shared" si="32"/>
        <v/>
      </c>
      <c r="G177" s="5"/>
      <c r="H177" s="48" t="str">
        <f t="shared" si="28"/>
        <v/>
      </c>
      <c r="I177" s="63" t="str">
        <f t="shared" si="29"/>
        <v/>
      </c>
      <c r="J177" s="63" t="str">
        <f t="shared" si="29"/>
        <v/>
      </c>
      <c r="K177" s="48" t="str">
        <f t="shared" si="22"/>
        <v/>
      </c>
      <c r="L177" s="67" t="str">
        <f t="shared" si="23"/>
        <v/>
      </c>
      <c r="M177" s="48" t="str">
        <f t="shared" si="33"/>
        <v/>
      </c>
      <c r="N177" s="49">
        <v>64</v>
      </c>
      <c r="O177" s="28"/>
      <c r="P177" s="47" t="str">
        <f t="shared" si="34"/>
        <v/>
      </c>
      <c r="Q177" s="24" t="str">
        <f t="shared" si="35"/>
        <v/>
      </c>
      <c r="R177" s="24" t="str">
        <f>IF($L177="","",VLOOKUP(Q177,LISTAS!$F$5:$G$1006,2,0))</f>
        <v/>
      </c>
      <c r="S177" s="36" t="str">
        <f t="shared" si="36"/>
        <v/>
      </c>
      <c r="T177" s="25" t="str">
        <f t="shared" si="30"/>
        <v/>
      </c>
      <c r="U177" s="25" t="str">
        <f t="shared" si="31"/>
        <v/>
      </c>
    </row>
    <row r="178" spans="2:21" ht="16.5" x14ac:dyDescent="0.3">
      <c r="B178" s="51"/>
      <c r="C178" s="51" t="str">
        <f>IF(B178="","",VLOOKUP(B178,LISTAS!$F$5:$G$1006,2,0))</f>
        <v/>
      </c>
      <c r="D178" s="52"/>
      <c r="E178" s="52"/>
      <c r="F178" s="52" t="str">
        <f t="shared" ref="F178:F213" si="37">IF(D178="",IF(E178="","",SUM(D178:E178)),SUM(D178:E178))</f>
        <v/>
      </c>
      <c r="G178" s="5"/>
      <c r="H178" s="48" t="str">
        <f t="shared" si="28"/>
        <v/>
      </c>
      <c r="I178" s="63" t="str">
        <f t="shared" si="29"/>
        <v/>
      </c>
      <c r="J178" s="63" t="str">
        <f t="shared" si="29"/>
        <v/>
      </c>
      <c r="K178" s="48" t="str">
        <f t="shared" ref="K178:K213" si="38">IF($L178="","",F178)</f>
        <v/>
      </c>
      <c r="L178" s="67" t="str">
        <f t="shared" ref="L178:L213" si="39">H178</f>
        <v/>
      </c>
      <c r="M178" s="48" t="str">
        <f t="shared" ref="M178:M209" si="40">IF(L178="","",LARGE($L$114:$L$213,N178))</f>
        <v/>
      </c>
      <c r="N178" s="49">
        <v>65</v>
      </c>
      <c r="O178" s="28"/>
      <c r="P178" s="47" t="str">
        <f t="shared" ref="P178:P213" si="41">IF(S178&lt;&gt;"",_xlfn.RANK.EQ(S178,$S$114:$S$213,0),"")</f>
        <v/>
      </c>
      <c r="Q178" s="24" t="str">
        <f t="shared" ref="Q178:Q213" si="42">IF($L178="","",VLOOKUP(M178,$H$114:$K$213,2,0))</f>
        <v/>
      </c>
      <c r="R178" s="24" t="str">
        <f>IF($L178="","",VLOOKUP(Q178,LISTAS!$F$5:$G$1006,2,0))</f>
        <v/>
      </c>
      <c r="S178" s="36" t="str">
        <f t="shared" ref="S178:S213" si="43">IF($L178="","",VLOOKUP(M178,$H$114:$K$213,4,0))</f>
        <v/>
      </c>
      <c r="T178" s="25" t="str">
        <f t="shared" si="30"/>
        <v/>
      </c>
      <c r="U178" s="25" t="str">
        <f t="shared" si="31"/>
        <v/>
      </c>
    </row>
    <row r="179" spans="2:21" ht="16.5" x14ac:dyDescent="0.3">
      <c r="B179" s="51"/>
      <c r="C179" s="51" t="str">
        <f>IF(B179="","",VLOOKUP(B179,LISTAS!$F$5:$G$1006,2,0))</f>
        <v/>
      </c>
      <c r="D179" s="52"/>
      <c r="E179" s="52"/>
      <c r="F179" s="52" t="str">
        <f t="shared" si="37"/>
        <v/>
      </c>
      <c r="G179" s="5"/>
      <c r="H179" s="48" t="str">
        <f t="shared" ref="H179:H213" si="44">IF(F179="","",F179+(ROW(F179)/1000))</f>
        <v/>
      </c>
      <c r="I179" s="63" t="str">
        <f t="shared" ref="I179:J213" si="45">IF($L179="","",IF(B179="","",B179))</f>
        <v/>
      </c>
      <c r="J179" s="63" t="str">
        <f t="shared" si="45"/>
        <v/>
      </c>
      <c r="K179" s="48" t="str">
        <f t="shared" si="38"/>
        <v/>
      </c>
      <c r="L179" s="67" t="str">
        <f t="shared" si="39"/>
        <v/>
      </c>
      <c r="M179" s="48" t="str">
        <f t="shared" si="40"/>
        <v/>
      </c>
      <c r="N179" s="49">
        <v>66</v>
      </c>
      <c r="O179" s="28"/>
      <c r="P179" s="47" t="str">
        <f t="shared" si="41"/>
        <v/>
      </c>
      <c r="Q179" s="24" t="str">
        <f t="shared" si="42"/>
        <v/>
      </c>
      <c r="R179" s="24" t="str">
        <f>IF($L179="","",VLOOKUP(Q179,LISTAS!$F$5:$G$1006,2,0))</f>
        <v/>
      </c>
      <c r="S179" s="36" t="str">
        <f t="shared" si="43"/>
        <v/>
      </c>
      <c r="T179" s="25" t="str">
        <f t="shared" ref="T179:T213" si="46">IF($P179="","",IF(S179=$U$5,"",IF($P179=1,400,IF($P179=2,340,IF($P179=3,300,IF($P179=4,280,IF($P179=5,270,IF($P179=6,260,IF($P179=7,250,IF($P179=8,240,IF($P179=9,200,IF($P179=10,200,IF($P179=11,200,IF($P179=12,200,IF($P179=13,200,IF($P179=14,200,IF($P179=15,200,IF($P179=16,200,IF($P179&gt;16,"","")))))))))))))))))))</f>
        <v/>
      </c>
      <c r="U179" s="25" t="str">
        <f t="shared" ref="U179:U213" si="47">IF(P179="","",IF($S$5="NÃO","",IF(S179=$U$5,"",IF(P179=1,400,IF(P179=2,340,IF(P179=3,300,IF(P179=4,280,IF(P179=5,270,IF(P179=6,260,IF(P179=7,250,IF(P179=8,240,IF(P179=9,200,IF(P179=10,200,IF(P179=11,200,IF(P179=12,200,IF(P179=13,200,IF(P179=14,200,IF(P179=15,200,IF(P179=16,200,IF(P179&gt;16,"",""))))))))))))))))))))</f>
        <v/>
      </c>
    </row>
    <row r="180" spans="2:21" ht="16.5" x14ac:dyDescent="0.3">
      <c r="B180" s="51"/>
      <c r="C180" s="51" t="str">
        <f>IF(B180="","",VLOOKUP(B180,LISTAS!$F$5:$G$1006,2,0))</f>
        <v/>
      </c>
      <c r="D180" s="52"/>
      <c r="E180" s="52"/>
      <c r="F180" s="52" t="str">
        <f t="shared" si="37"/>
        <v/>
      </c>
      <c r="G180" s="5"/>
      <c r="H180" s="48" t="str">
        <f t="shared" si="44"/>
        <v/>
      </c>
      <c r="I180" s="63" t="str">
        <f t="shared" si="45"/>
        <v/>
      </c>
      <c r="J180" s="63" t="str">
        <f t="shared" si="45"/>
        <v/>
      </c>
      <c r="K180" s="48" t="str">
        <f t="shared" si="38"/>
        <v/>
      </c>
      <c r="L180" s="67" t="str">
        <f t="shared" si="39"/>
        <v/>
      </c>
      <c r="M180" s="48" t="str">
        <f t="shared" si="40"/>
        <v/>
      </c>
      <c r="N180" s="49">
        <v>67</v>
      </c>
      <c r="O180" s="28"/>
      <c r="P180" s="47" t="str">
        <f t="shared" si="41"/>
        <v/>
      </c>
      <c r="Q180" s="24" t="str">
        <f t="shared" si="42"/>
        <v/>
      </c>
      <c r="R180" s="24" t="str">
        <f>IF($L180="","",VLOOKUP(Q180,LISTAS!$F$5:$G$1006,2,0))</f>
        <v/>
      </c>
      <c r="S180" s="36" t="str">
        <f t="shared" si="43"/>
        <v/>
      </c>
      <c r="T180" s="25" t="str">
        <f t="shared" si="46"/>
        <v/>
      </c>
      <c r="U180" s="25" t="str">
        <f t="shared" si="47"/>
        <v/>
      </c>
    </row>
    <row r="181" spans="2:21" ht="16.5" x14ac:dyDescent="0.3">
      <c r="B181" s="51"/>
      <c r="C181" s="51" t="str">
        <f>IF(B181="","",VLOOKUP(B181,LISTAS!$F$5:$G$1006,2,0))</f>
        <v/>
      </c>
      <c r="D181" s="52"/>
      <c r="E181" s="52"/>
      <c r="F181" s="52" t="str">
        <f t="shared" si="37"/>
        <v/>
      </c>
      <c r="G181" s="5"/>
      <c r="H181" s="48" t="str">
        <f t="shared" si="44"/>
        <v/>
      </c>
      <c r="I181" s="63" t="str">
        <f t="shared" si="45"/>
        <v/>
      </c>
      <c r="J181" s="63" t="str">
        <f t="shared" si="45"/>
        <v/>
      </c>
      <c r="K181" s="48" t="str">
        <f t="shared" si="38"/>
        <v/>
      </c>
      <c r="L181" s="67" t="str">
        <f t="shared" si="39"/>
        <v/>
      </c>
      <c r="M181" s="48" t="str">
        <f t="shared" si="40"/>
        <v/>
      </c>
      <c r="N181" s="49">
        <v>68</v>
      </c>
      <c r="O181" s="28"/>
      <c r="P181" s="47" t="str">
        <f t="shared" si="41"/>
        <v/>
      </c>
      <c r="Q181" s="24" t="str">
        <f t="shared" si="42"/>
        <v/>
      </c>
      <c r="R181" s="24" t="str">
        <f>IF($L181="","",VLOOKUP(Q181,LISTAS!$F$5:$G$1006,2,0))</f>
        <v/>
      </c>
      <c r="S181" s="36" t="str">
        <f t="shared" si="43"/>
        <v/>
      </c>
      <c r="T181" s="25" t="str">
        <f t="shared" si="46"/>
        <v/>
      </c>
      <c r="U181" s="25" t="str">
        <f t="shared" si="47"/>
        <v/>
      </c>
    </row>
    <row r="182" spans="2:21" ht="16.5" x14ac:dyDescent="0.3">
      <c r="B182" s="51"/>
      <c r="C182" s="51" t="str">
        <f>IF(B182="","",VLOOKUP(B182,LISTAS!$F$5:$G$1006,2,0))</f>
        <v/>
      </c>
      <c r="D182" s="52"/>
      <c r="E182" s="52"/>
      <c r="F182" s="52" t="str">
        <f t="shared" si="37"/>
        <v/>
      </c>
      <c r="G182" s="5"/>
      <c r="H182" s="48" t="str">
        <f t="shared" si="44"/>
        <v/>
      </c>
      <c r="I182" s="63" t="str">
        <f t="shared" si="45"/>
        <v/>
      </c>
      <c r="J182" s="63" t="str">
        <f t="shared" si="45"/>
        <v/>
      </c>
      <c r="K182" s="48" t="str">
        <f t="shared" si="38"/>
        <v/>
      </c>
      <c r="L182" s="67" t="str">
        <f t="shared" si="39"/>
        <v/>
      </c>
      <c r="M182" s="48" t="str">
        <f t="shared" si="40"/>
        <v/>
      </c>
      <c r="N182" s="49">
        <v>69</v>
      </c>
      <c r="O182" s="28"/>
      <c r="P182" s="47" t="str">
        <f t="shared" si="41"/>
        <v/>
      </c>
      <c r="Q182" s="24" t="str">
        <f t="shared" si="42"/>
        <v/>
      </c>
      <c r="R182" s="24" t="str">
        <f>IF($L182="","",VLOOKUP(Q182,LISTAS!$F$5:$G$1006,2,0))</f>
        <v/>
      </c>
      <c r="S182" s="36" t="str">
        <f t="shared" si="43"/>
        <v/>
      </c>
      <c r="T182" s="25" t="str">
        <f t="shared" si="46"/>
        <v/>
      </c>
      <c r="U182" s="25" t="str">
        <f t="shared" si="47"/>
        <v/>
      </c>
    </row>
    <row r="183" spans="2:21" ht="16.5" x14ac:dyDescent="0.3">
      <c r="B183" s="51"/>
      <c r="C183" s="51" t="str">
        <f>IF(B183="","",VLOOKUP(B183,LISTAS!$F$5:$G$1006,2,0))</f>
        <v/>
      </c>
      <c r="D183" s="52"/>
      <c r="E183" s="52"/>
      <c r="F183" s="52" t="str">
        <f t="shared" si="37"/>
        <v/>
      </c>
      <c r="G183" s="5"/>
      <c r="H183" s="48" t="str">
        <f t="shared" si="44"/>
        <v/>
      </c>
      <c r="I183" s="63" t="str">
        <f t="shared" si="45"/>
        <v/>
      </c>
      <c r="J183" s="63" t="str">
        <f t="shared" si="45"/>
        <v/>
      </c>
      <c r="K183" s="48" t="str">
        <f t="shared" si="38"/>
        <v/>
      </c>
      <c r="L183" s="67" t="str">
        <f t="shared" si="39"/>
        <v/>
      </c>
      <c r="M183" s="48" t="str">
        <f t="shared" si="40"/>
        <v/>
      </c>
      <c r="N183" s="49">
        <v>70</v>
      </c>
      <c r="O183" s="28"/>
      <c r="P183" s="47" t="str">
        <f t="shared" si="41"/>
        <v/>
      </c>
      <c r="Q183" s="24" t="str">
        <f t="shared" si="42"/>
        <v/>
      </c>
      <c r="R183" s="24" t="str">
        <f>IF($L183="","",VLOOKUP(Q183,LISTAS!$F$5:$G$1006,2,0))</f>
        <v/>
      </c>
      <c r="S183" s="36" t="str">
        <f t="shared" si="43"/>
        <v/>
      </c>
      <c r="T183" s="25" t="str">
        <f t="shared" si="46"/>
        <v/>
      </c>
      <c r="U183" s="25" t="str">
        <f t="shared" si="47"/>
        <v/>
      </c>
    </row>
    <row r="184" spans="2:21" ht="16.5" x14ac:dyDescent="0.3">
      <c r="B184" s="51"/>
      <c r="C184" s="51" t="str">
        <f>IF(B184="","",VLOOKUP(B184,LISTAS!$F$5:$G$1006,2,0))</f>
        <v/>
      </c>
      <c r="D184" s="52"/>
      <c r="E184" s="52"/>
      <c r="F184" s="52" t="str">
        <f t="shared" si="37"/>
        <v/>
      </c>
      <c r="G184" s="5"/>
      <c r="H184" s="48" t="str">
        <f t="shared" si="44"/>
        <v/>
      </c>
      <c r="I184" s="63" t="str">
        <f t="shared" si="45"/>
        <v/>
      </c>
      <c r="J184" s="63" t="str">
        <f t="shared" si="45"/>
        <v/>
      </c>
      <c r="K184" s="48" t="str">
        <f t="shared" si="38"/>
        <v/>
      </c>
      <c r="L184" s="67" t="str">
        <f t="shared" si="39"/>
        <v/>
      </c>
      <c r="M184" s="48" t="str">
        <f t="shared" si="40"/>
        <v/>
      </c>
      <c r="N184" s="49">
        <v>71</v>
      </c>
      <c r="O184" s="28"/>
      <c r="P184" s="47" t="str">
        <f t="shared" si="41"/>
        <v/>
      </c>
      <c r="Q184" s="24" t="str">
        <f t="shared" si="42"/>
        <v/>
      </c>
      <c r="R184" s="24" t="str">
        <f>IF($L184="","",VLOOKUP(Q184,LISTAS!$F$5:$G$1006,2,0))</f>
        <v/>
      </c>
      <c r="S184" s="36" t="str">
        <f t="shared" si="43"/>
        <v/>
      </c>
      <c r="T184" s="25" t="str">
        <f t="shared" si="46"/>
        <v/>
      </c>
      <c r="U184" s="25" t="str">
        <f t="shared" si="47"/>
        <v/>
      </c>
    </row>
    <row r="185" spans="2:21" ht="16.5" x14ac:dyDescent="0.3">
      <c r="B185" s="51"/>
      <c r="C185" s="51" t="str">
        <f>IF(B185="","",VLOOKUP(B185,LISTAS!$F$5:$G$1006,2,0))</f>
        <v/>
      </c>
      <c r="D185" s="52"/>
      <c r="E185" s="52"/>
      <c r="F185" s="52" t="str">
        <f t="shared" si="37"/>
        <v/>
      </c>
      <c r="G185" s="5"/>
      <c r="H185" s="48" t="str">
        <f t="shared" si="44"/>
        <v/>
      </c>
      <c r="I185" s="63" t="str">
        <f t="shared" si="45"/>
        <v/>
      </c>
      <c r="J185" s="63" t="str">
        <f t="shared" si="45"/>
        <v/>
      </c>
      <c r="K185" s="48" t="str">
        <f t="shared" si="38"/>
        <v/>
      </c>
      <c r="L185" s="67" t="str">
        <f t="shared" si="39"/>
        <v/>
      </c>
      <c r="M185" s="48" t="str">
        <f t="shared" si="40"/>
        <v/>
      </c>
      <c r="N185" s="49">
        <v>72</v>
      </c>
      <c r="O185" s="28"/>
      <c r="P185" s="47" t="str">
        <f t="shared" si="41"/>
        <v/>
      </c>
      <c r="Q185" s="24" t="str">
        <f t="shared" si="42"/>
        <v/>
      </c>
      <c r="R185" s="24" t="str">
        <f>IF($L185="","",VLOOKUP(Q185,LISTAS!$F$5:$G$1006,2,0))</f>
        <v/>
      </c>
      <c r="S185" s="36" t="str">
        <f t="shared" si="43"/>
        <v/>
      </c>
      <c r="T185" s="25" t="str">
        <f t="shared" si="46"/>
        <v/>
      </c>
      <c r="U185" s="25" t="str">
        <f t="shared" si="47"/>
        <v/>
      </c>
    </row>
    <row r="186" spans="2:21" ht="16.5" x14ac:dyDescent="0.3">
      <c r="B186" s="51"/>
      <c r="C186" s="51" t="str">
        <f>IF(B186="","",VLOOKUP(B186,LISTAS!$F$5:$G$1006,2,0))</f>
        <v/>
      </c>
      <c r="D186" s="52"/>
      <c r="E186" s="52"/>
      <c r="F186" s="52" t="str">
        <f t="shared" si="37"/>
        <v/>
      </c>
      <c r="G186" s="5"/>
      <c r="H186" s="48" t="str">
        <f t="shared" si="44"/>
        <v/>
      </c>
      <c r="I186" s="63" t="str">
        <f t="shared" si="45"/>
        <v/>
      </c>
      <c r="J186" s="63" t="str">
        <f t="shared" si="45"/>
        <v/>
      </c>
      <c r="K186" s="48" t="str">
        <f t="shared" si="38"/>
        <v/>
      </c>
      <c r="L186" s="67" t="str">
        <f t="shared" si="39"/>
        <v/>
      </c>
      <c r="M186" s="48" t="str">
        <f t="shared" si="40"/>
        <v/>
      </c>
      <c r="N186" s="49">
        <v>73</v>
      </c>
      <c r="O186" s="28"/>
      <c r="P186" s="47" t="str">
        <f t="shared" si="41"/>
        <v/>
      </c>
      <c r="Q186" s="24" t="str">
        <f t="shared" si="42"/>
        <v/>
      </c>
      <c r="R186" s="24" t="str">
        <f>IF($L186="","",VLOOKUP(Q186,LISTAS!$F$5:$G$1006,2,0))</f>
        <v/>
      </c>
      <c r="S186" s="36" t="str">
        <f t="shared" si="43"/>
        <v/>
      </c>
      <c r="T186" s="25" t="str">
        <f t="shared" si="46"/>
        <v/>
      </c>
      <c r="U186" s="25" t="str">
        <f t="shared" si="47"/>
        <v/>
      </c>
    </row>
    <row r="187" spans="2:21" ht="16.5" x14ac:dyDescent="0.3">
      <c r="B187" s="51"/>
      <c r="C187" s="51" t="str">
        <f>IF(B187="","",VLOOKUP(B187,LISTAS!$F$5:$G$1006,2,0))</f>
        <v/>
      </c>
      <c r="D187" s="52"/>
      <c r="E187" s="52"/>
      <c r="F187" s="52" t="str">
        <f t="shared" si="37"/>
        <v/>
      </c>
      <c r="G187" s="5"/>
      <c r="H187" s="48" t="str">
        <f t="shared" si="44"/>
        <v/>
      </c>
      <c r="I187" s="63" t="str">
        <f t="shared" si="45"/>
        <v/>
      </c>
      <c r="J187" s="63" t="str">
        <f t="shared" si="45"/>
        <v/>
      </c>
      <c r="K187" s="48" t="str">
        <f t="shared" si="38"/>
        <v/>
      </c>
      <c r="L187" s="67" t="str">
        <f t="shared" si="39"/>
        <v/>
      </c>
      <c r="M187" s="48" t="str">
        <f t="shared" si="40"/>
        <v/>
      </c>
      <c r="N187" s="49">
        <v>74</v>
      </c>
      <c r="O187" s="28"/>
      <c r="P187" s="47" t="str">
        <f t="shared" si="41"/>
        <v/>
      </c>
      <c r="Q187" s="24" t="str">
        <f t="shared" si="42"/>
        <v/>
      </c>
      <c r="R187" s="24" t="str">
        <f>IF($L187="","",VLOOKUP(Q187,LISTAS!$F$5:$G$1006,2,0))</f>
        <v/>
      </c>
      <c r="S187" s="36" t="str">
        <f t="shared" si="43"/>
        <v/>
      </c>
      <c r="T187" s="25" t="str">
        <f t="shared" si="46"/>
        <v/>
      </c>
      <c r="U187" s="25" t="str">
        <f t="shared" si="47"/>
        <v/>
      </c>
    </row>
    <row r="188" spans="2:21" ht="16.5" x14ac:dyDescent="0.3">
      <c r="B188" s="51"/>
      <c r="C188" s="51" t="str">
        <f>IF(B188="","",VLOOKUP(B188,LISTAS!$F$5:$G$1006,2,0))</f>
        <v/>
      </c>
      <c r="D188" s="52"/>
      <c r="E188" s="52"/>
      <c r="F188" s="52" t="str">
        <f t="shared" si="37"/>
        <v/>
      </c>
      <c r="G188" s="5"/>
      <c r="H188" s="48" t="str">
        <f t="shared" si="44"/>
        <v/>
      </c>
      <c r="I188" s="63" t="str">
        <f t="shared" si="45"/>
        <v/>
      </c>
      <c r="J188" s="63" t="str">
        <f t="shared" si="45"/>
        <v/>
      </c>
      <c r="K188" s="48" t="str">
        <f t="shared" si="38"/>
        <v/>
      </c>
      <c r="L188" s="67" t="str">
        <f t="shared" si="39"/>
        <v/>
      </c>
      <c r="M188" s="48" t="str">
        <f t="shared" si="40"/>
        <v/>
      </c>
      <c r="N188" s="49">
        <v>75</v>
      </c>
      <c r="O188" s="28"/>
      <c r="P188" s="47" t="str">
        <f t="shared" si="41"/>
        <v/>
      </c>
      <c r="Q188" s="24" t="str">
        <f t="shared" si="42"/>
        <v/>
      </c>
      <c r="R188" s="24" t="str">
        <f>IF($L188="","",VLOOKUP(Q188,LISTAS!$F$5:$G$1006,2,0))</f>
        <v/>
      </c>
      <c r="S188" s="36" t="str">
        <f t="shared" si="43"/>
        <v/>
      </c>
      <c r="T188" s="25" t="str">
        <f t="shared" si="46"/>
        <v/>
      </c>
      <c r="U188" s="25" t="str">
        <f t="shared" si="47"/>
        <v/>
      </c>
    </row>
    <row r="189" spans="2:21" ht="16.5" x14ac:dyDescent="0.3">
      <c r="B189" s="51"/>
      <c r="C189" s="51" t="str">
        <f>IF(B189="","",VLOOKUP(B189,LISTAS!$F$5:$G$1006,2,0))</f>
        <v/>
      </c>
      <c r="D189" s="52"/>
      <c r="E189" s="52"/>
      <c r="F189" s="52" t="str">
        <f t="shared" si="37"/>
        <v/>
      </c>
      <c r="G189" s="5"/>
      <c r="H189" s="48" t="str">
        <f t="shared" si="44"/>
        <v/>
      </c>
      <c r="I189" s="63" t="str">
        <f t="shared" si="45"/>
        <v/>
      </c>
      <c r="J189" s="63" t="str">
        <f t="shared" si="45"/>
        <v/>
      </c>
      <c r="K189" s="48" t="str">
        <f t="shared" si="38"/>
        <v/>
      </c>
      <c r="L189" s="67" t="str">
        <f t="shared" si="39"/>
        <v/>
      </c>
      <c r="M189" s="48" t="str">
        <f t="shared" si="40"/>
        <v/>
      </c>
      <c r="N189" s="49">
        <v>76</v>
      </c>
      <c r="O189" s="28"/>
      <c r="P189" s="47" t="str">
        <f t="shared" si="41"/>
        <v/>
      </c>
      <c r="Q189" s="24" t="str">
        <f t="shared" si="42"/>
        <v/>
      </c>
      <c r="R189" s="24" t="str">
        <f>IF($L189="","",VLOOKUP(Q189,LISTAS!$F$5:$G$1006,2,0))</f>
        <v/>
      </c>
      <c r="S189" s="36" t="str">
        <f t="shared" si="43"/>
        <v/>
      </c>
      <c r="T189" s="25" t="str">
        <f t="shared" si="46"/>
        <v/>
      </c>
      <c r="U189" s="25" t="str">
        <f t="shared" si="47"/>
        <v/>
      </c>
    </row>
    <row r="190" spans="2:21" ht="16.5" x14ac:dyDescent="0.3">
      <c r="B190" s="51"/>
      <c r="C190" s="51" t="str">
        <f>IF(B190="","",VLOOKUP(B190,LISTAS!$F$5:$G$1006,2,0))</f>
        <v/>
      </c>
      <c r="D190" s="52"/>
      <c r="E190" s="52"/>
      <c r="F190" s="52" t="str">
        <f t="shared" si="37"/>
        <v/>
      </c>
      <c r="G190" s="5"/>
      <c r="H190" s="48" t="str">
        <f t="shared" si="44"/>
        <v/>
      </c>
      <c r="I190" s="63" t="str">
        <f t="shared" si="45"/>
        <v/>
      </c>
      <c r="J190" s="63" t="str">
        <f t="shared" si="45"/>
        <v/>
      </c>
      <c r="K190" s="48" t="str">
        <f t="shared" si="38"/>
        <v/>
      </c>
      <c r="L190" s="67" t="str">
        <f t="shared" si="39"/>
        <v/>
      </c>
      <c r="M190" s="48" t="str">
        <f t="shared" si="40"/>
        <v/>
      </c>
      <c r="N190" s="49">
        <v>77</v>
      </c>
      <c r="O190" s="28"/>
      <c r="P190" s="47" t="str">
        <f t="shared" si="41"/>
        <v/>
      </c>
      <c r="Q190" s="24" t="str">
        <f t="shared" si="42"/>
        <v/>
      </c>
      <c r="R190" s="24" t="str">
        <f>IF($L190="","",VLOOKUP(Q190,LISTAS!$F$5:$G$1006,2,0))</f>
        <v/>
      </c>
      <c r="S190" s="36" t="str">
        <f t="shared" si="43"/>
        <v/>
      </c>
      <c r="T190" s="25" t="str">
        <f t="shared" si="46"/>
        <v/>
      </c>
      <c r="U190" s="25" t="str">
        <f t="shared" si="47"/>
        <v/>
      </c>
    </row>
    <row r="191" spans="2:21" ht="16.5" x14ac:dyDescent="0.3">
      <c r="B191" s="51"/>
      <c r="C191" s="51" t="str">
        <f>IF(B191="","",VLOOKUP(B191,LISTAS!$F$5:$G$1006,2,0))</f>
        <v/>
      </c>
      <c r="D191" s="52"/>
      <c r="E191" s="52"/>
      <c r="F191" s="52" t="str">
        <f t="shared" si="37"/>
        <v/>
      </c>
      <c r="G191" s="5"/>
      <c r="H191" s="48" t="str">
        <f t="shared" si="44"/>
        <v/>
      </c>
      <c r="I191" s="63" t="str">
        <f t="shared" si="45"/>
        <v/>
      </c>
      <c r="J191" s="63" t="str">
        <f t="shared" si="45"/>
        <v/>
      </c>
      <c r="K191" s="48" t="str">
        <f t="shared" si="38"/>
        <v/>
      </c>
      <c r="L191" s="67" t="str">
        <f t="shared" si="39"/>
        <v/>
      </c>
      <c r="M191" s="48" t="str">
        <f t="shared" si="40"/>
        <v/>
      </c>
      <c r="N191" s="49">
        <v>78</v>
      </c>
      <c r="O191" s="28"/>
      <c r="P191" s="47" t="str">
        <f t="shared" si="41"/>
        <v/>
      </c>
      <c r="Q191" s="24" t="str">
        <f t="shared" si="42"/>
        <v/>
      </c>
      <c r="R191" s="24" t="str">
        <f>IF($L191="","",VLOOKUP(Q191,LISTAS!$F$5:$G$1006,2,0))</f>
        <v/>
      </c>
      <c r="S191" s="36" t="str">
        <f t="shared" si="43"/>
        <v/>
      </c>
      <c r="T191" s="25" t="str">
        <f t="shared" si="46"/>
        <v/>
      </c>
      <c r="U191" s="25" t="str">
        <f t="shared" si="47"/>
        <v/>
      </c>
    </row>
    <row r="192" spans="2:21" ht="16.5" x14ac:dyDescent="0.3">
      <c r="B192" s="51"/>
      <c r="C192" s="51" t="str">
        <f>IF(B192="","",VLOOKUP(B192,LISTAS!$F$5:$G$1006,2,0))</f>
        <v/>
      </c>
      <c r="D192" s="52"/>
      <c r="E192" s="52"/>
      <c r="F192" s="52" t="str">
        <f t="shared" si="37"/>
        <v/>
      </c>
      <c r="G192" s="5"/>
      <c r="H192" s="48" t="str">
        <f t="shared" si="44"/>
        <v/>
      </c>
      <c r="I192" s="63" t="str">
        <f t="shared" si="45"/>
        <v/>
      </c>
      <c r="J192" s="63" t="str">
        <f t="shared" si="45"/>
        <v/>
      </c>
      <c r="K192" s="48" t="str">
        <f t="shared" si="38"/>
        <v/>
      </c>
      <c r="L192" s="67" t="str">
        <f t="shared" si="39"/>
        <v/>
      </c>
      <c r="M192" s="48" t="str">
        <f t="shared" si="40"/>
        <v/>
      </c>
      <c r="N192" s="49">
        <v>79</v>
      </c>
      <c r="O192" s="28"/>
      <c r="P192" s="47" t="str">
        <f t="shared" si="41"/>
        <v/>
      </c>
      <c r="Q192" s="24" t="str">
        <f t="shared" si="42"/>
        <v/>
      </c>
      <c r="R192" s="24" t="str">
        <f>IF($L192="","",VLOOKUP(Q192,LISTAS!$F$5:$G$1006,2,0))</f>
        <v/>
      </c>
      <c r="S192" s="36" t="str">
        <f t="shared" si="43"/>
        <v/>
      </c>
      <c r="T192" s="25" t="str">
        <f t="shared" si="46"/>
        <v/>
      </c>
      <c r="U192" s="25" t="str">
        <f t="shared" si="47"/>
        <v/>
      </c>
    </row>
    <row r="193" spans="2:21" ht="16.5" x14ac:dyDescent="0.3">
      <c r="B193" s="51"/>
      <c r="C193" s="51" t="str">
        <f>IF(B193="","",VLOOKUP(B193,LISTAS!$F$5:$G$1006,2,0))</f>
        <v/>
      </c>
      <c r="D193" s="52"/>
      <c r="E193" s="52"/>
      <c r="F193" s="52" t="str">
        <f t="shared" si="37"/>
        <v/>
      </c>
      <c r="G193" s="5"/>
      <c r="H193" s="48" t="str">
        <f t="shared" si="44"/>
        <v/>
      </c>
      <c r="I193" s="63" t="str">
        <f t="shared" si="45"/>
        <v/>
      </c>
      <c r="J193" s="63" t="str">
        <f t="shared" si="45"/>
        <v/>
      </c>
      <c r="K193" s="48" t="str">
        <f t="shared" si="38"/>
        <v/>
      </c>
      <c r="L193" s="67" t="str">
        <f t="shared" si="39"/>
        <v/>
      </c>
      <c r="M193" s="48" t="str">
        <f t="shared" si="40"/>
        <v/>
      </c>
      <c r="N193" s="49">
        <v>80</v>
      </c>
      <c r="O193" s="28"/>
      <c r="P193" s="47" t="str">
        <f t="shared" si="41"/>
        <v/>
      </c>
      <c r="Q193" s="24" t="str">
        <f t="shared" si="42"/>
        <v/>
      </c>
      <c r="R193" s="24" t="str">
        <f>IF($L193="","",VLOOKUP(Q193,LISTAS!$F$5:$G$1006,2,0))</f>
        <v/>
      </c>
      <c r="S193" s="36" t="str">
        <f t="shared" si="43"/>
        <v/>
      </c>
      <c r="T193" s="25" t="str">
        <f t="shared" si="46"/>
        <v/>
      </c>
      <c r="U193" s="25" t="str">
        <f t="shared" si="47"/>
        <v/>
      </c>
    </row>
    <row r="194" spans="2:21" ht="16.5" x14ac:dyDescent="0.3">
      <c r="B194" s="51"/>
      <c r="C194" s="51" t="str">
        <f>IF(B194="","",VLOOKUP(B194,LISTAS!$F$5:$G$1006,2,0))</f>
        <v/>
      </c>
      <c r="D194" s="52"/>
      <c r="E194" s="52"/>
      <c r="F194" s="52" t="str">
        <f t="shared" si="37"/>
        <v/>
      </c>
      <c r="G194" s="5"/>
      <c r="H194" s="48" t="str">
        <f t="shared" si="44"/>
        <v/>
      </c>
      <c r="I194" s="63" t="str">
        <f t="shared" si="45"/>
        <v/>
      </c>
      <c r="J194" s="63" t="str">
        <f t="shared" si="45"/>
        <v/>
      </c>
      <c r="K194" s="48" t="str">
        <f t="shared" si="38"/>
        <v/>
      </c>
      <c r="L194" s="67" t="str">
        <f t="shared" si="39"/>
        <v/>
      </c>
      <c r="M194" s="48" t="str">
        <f t="shared" si="40"/>
        <v/>
      </c>
      <c r="N194" s="49">
        <v>81</v>
      </c>
      <c r="O194" s="28"/>
      <c r="P194" s="47" t="str">
        <f t="shared" si="41"/>
        <v/>
      </c>
      <c r="Q194" s="24" t="str">
        <f t="shared" si="42"/>
        <v/>
      </c>
      <c r="R194" s="24" t="str">
        <f>IF($L194="","",VLOOKUP(Q194,LISTAS!$F$5:$G$1006,2,0))</f>
        <v/>
      </c>
      <c r="S194" s="36" t="str">
        <f t="shared" si="43"/>
        <v/>
      </c>
      <c r="T194" s="25" t="str">
        <f t="shared" si="46"/>
        <v/>
      </c>
      <c r="U194" s="25" t="str">
        <f t="shared" si="47"/>
        <v/>
      </c>
    </row>
    <row r="195" spans="2:21" ht="16.5" x14ac:dyDescent="0.3">
      <c r="B195" s="51"/>
      <c r="C195" s="51" t="str">
        <f>IF(B195="","",VLOOKUP(B195,LISTAS!$F$5:$G$1006,2,0))</f>
        <v/>
      </c>
      <c r="D195" s="52"/>
      <c r="E195" s="52"/>
      <c r="F195" s="52" t="str">
        <f t="shared" si="37"/>
        <v/>
      </c>
      <c r="G195" s="5"/>
      <c r="H195" s="48" t="str">
        <f t="shared" si="44"/>
        <v/>
      </c>
      <c r="I195" s="63" t="str">
        <f t="shared" si="45"/>
        <v/>
      </c>
      <c r="J195" s="63" t="str">
        <f t="shared" si="45"/>
        <v/>
      </c>
      <c r="K195" s="48" t="str">
        <f t="shared" si="38"/>
        <v/>
      </c>
      <c r="L195" s="67" t="str">
        <f t="shared" si="39"/>
        <v/>
      </c>
      <c r="M195" s="48" t="str">
        <f t="shared" si="40"/>
        <v/>
      </c>
      <c r="N195" s="49">
        <v>82</v>
      </c>
      <c r="O195" s="28"/>
      <c r="P195" s="47" t="str">
        <f t="shared" si="41"/>
        <v/>
      </c>
      <c r="Q195" s="24" t="str">
        <f t="shared" si="42"/>
        <v/>
      </c>
      <c r="R195" s="24" t="str">
        <f>IF($L195="","",VLOOKUP(Q195,LISTAS!$F$5:$G$1006,2,0))</f>
        <v/>
      </c>
      <c r="S195" s="36" t="str">
        <f t="shared" si="43"/>
        <v/>
      </c>
      <c r="T195" s="25" t="str">
        <f t="shared" si="46"/>
        <v/>
      </c>
      <c r="U195" s="25" t="str">
        <f t="shared" si="47"/>
        <v/>
      </c>
    </row>
    <row r="196" spans="2:21" ht="16.5" x14ac:dyDescent="0.3">
      <c r="B196" s="51"/>
      <c r="C196" s="51" t="str">
        <f>IF(B196="","",VLOOKUP(B196,LISTAS!$F$5:$G$1006,2,0))</f>
        <v/>
      </c>
      <c r="D196" s="52"/>
      <c r="E196" s="52"/>
      <c r="F196" s="52" t="str">
        <f t="shared" si="37"/>
        <v/>
      </c>
      <c r="G196" s="5"/>
      <c r="H196" s="48" t="str">
        <f t="shared" si="44"/>
        <v/>
      </c>
      <c r="I196" s="63" t="str">
        <f t="shared" si="45"/>
        <v/>
      </c>
      <c r="J196" s="63" t="str">
        <f t="shared" si="45"/>
        <v/>
      </c>
      <c r="K196" s="48" t="str">
        <f t="shared" si="38"/>
        <v/>
      </c>
      <c r="L196" s="67" t="str">
        <f t="shared" si="39"/>
        <v/>
      </c>
      <c r="M196" s="48" t="str">
        <f t="shared" si="40"/>
        <v/>
      </c>
      <c r="N196" s="49">
        <v>83</v>
      </c>
      <c r="O196" s="28"/>
      <c r="P196" s="47" t="str">
        <f t="shared" si="41"/>
        <v/>
      </c>
      <c r="Q196" s="24" t="str">
        <f t="shared" si="42"/>
        <v/>
      </c>
      <c r="R196" s="24" t="str">
        <f>IF($L196="","",VLOOKUP(Q196,LISTAS!$F$5:$G$1006,2,0))</f>
        <v/>
      </c>
      <c r="S196" s="36" t="str">
        <f t="shared" si="43"/>
        <v/>
      </c>
      <c r="T196" s="25" t="str">
        <f t="shared" si="46"/>
        <v/>
      </c>
      <c r="U196" s="25" t="str">
        <f t="shared" si="47"/>
        <v/>
      </c>
    </row>
    <row r="197" spans="2:21" ht="16.5" x14ac:dyDescent="0.3">
      <c r="B197" s="51"/>
      <c r="C197" s="51" t="str">
        <f>IF(B197="","",VLOOKUP(B197,LISTAS!$F$5:$G$1006,2,0))</f>
        <v/>
      </c>
      <c r="D197" s="52"/>
      <c r="E197" s="52"/>
      <c r="F197" s="52" t="str">
        <f t="shared" si="37"/>
        <v/>
      </c>
      <c r="G197" s="5"/>
      <c r="H197" s="48" t="str">
        <f t="shared" si="44"/>
        <v/>
      </c>
      <c r="I197" s="63" t="str">
        <f t="shared" si="45"/>
        <v/>
      </c>
      <c r="J197" s="63" t="str">
        <f t="shared" si="45"/>
        <v/>
      </c>
      <c r="K197" s="48" t="str">
        <f t="shared" si="38"/>
        <v/>
      </c>
      <c r="L197" s="67" t="str">
        <f t="shared" si="39"/>
        <v/>
      </c>
      <c r="M197" s="48" t="str">
        <f t="shared" si="40"/>
        <v/>
      </c>
      <c r="N197" s="49">
        <v>84</v>
      </c>
      <c r="O197" s="28"/>
      <c r="P197" s="47" t="str">
        <f t="shared" si="41"/>
        <v/>
      </c>
      <c r="Q197" s="24" t="str">
        <f t="shared" si="42"/>
        <v/>
      </c>
      <c r="R197" s="24" t="str">
        <f>IF($L197="","",VLOOKUP(Q197,LISTAS!$F$5:$G$1006,2,0))</f>
        <v/>
      </c>
      <c r="S197" s="36" t="str">
        <f t="shared" si="43"/>
        <v/>
      </c>
      <c r="T197" s="25" t="str">
        <f t="shared" si="46"/>
        <v/>
      </c>
      <c r="U197" s="25" t="str">
        <f t="shared" si="47"/>
        <v/>
      </c>
    </row>
    <row r="198" spans="2:21" ht="16.5" x14ac:dyDescent="0.3">
      <c r="B198" s="51"/>
      <c r="C198" s="51" t="str">
        <f>IF(B198="","",VLOOKUP(B198,LISTAS!$F$5:$G$1006,2,0))</f>
        <v/>
      </c>
      <c r="D198" s="52"/>
      <c r="E198" s="52"/>
      <c r="F198" s="52" t="str">
        <f t="shared" si="37"/>
        <v/>
      </c>
      <c r="G198" s="5"/>
      <c r="H198" s="48" t="str">
        <f t="shared" si="44"/>
        <v/>
      </c>
      <c r="I198" s="63" t="str">
        <f t="shared" si="45"/>
        <v/>
      </c>
      <c r="J198" s="63" t="str">
        <f t="shared" si="45"/>
        <v/>
      </c>
      <c r="K198" s="48" t="str">
        <f t="shared" si="38"/>
        <v/>
      </c>
      <c r="L198" s="67" t="str">
        <f t="shared" si="39"/>
        <v/>
      </c>
      <c r="M198" s="48" t="str">
        <f t="shared" si="40"/>
        <v/>
      </c>
      <c r="N198" s="49">
        <v>85</v>
      </c>
      <c r="O198" s="28"/>
      <c r="P198" s="47" t="str">
        <f t="shared" si="41"/>
        <v/>
      </c>
      <c r="Q198" s="24" t="str">
        <f t="shared" si="42"/>
        <v/>
      </c>
      <c r="R198" s="24" t="str">
        <f>IF($L198="","",VLOOKUP(Q198,LISTAS!$F$5:$G$1006,2,0))</f>
        <v/>
      </c>
      <c r="S198" s="36" t="str">
        <f t="shared" si="43"/>
        <v/>
      </c>
      <c r="T198" s="25" t="str">
        <f t="shared" si="46"/>
        <v/>
      </c>
      <c r="U198" s="25" t="str">
        <f t="shared" si="47"/>
        <v/>
      </c>
    </row>
    <row r="199" spans="2:21" ht="16.5" x14ac:dyDescent="0.3">
      <c r="B199" s="51"/>
      <c r="C199" s="51" t="str">
        <f>IF(B199="","",VLOOKUP(B199,LISTAS!$F$5:$G$1006,2,0))</f>
        <v/>
      </c>
      <c r="D199" s="52"/>
      <c r="E199" s="52"/>
      <c r="F199" s="52" t="str">
        <f t="shared" si="37"/>
        <v/>
      </c>
      <c r="G199" s="5"/>
      <c r="H199" s="48" t="str">
        <f t="shared" si="44"/>
        <v/>
      </c>
      <c r="I199" s="63" t="str">
        <f t="shared" si="45"/>
        <v/>
      </c>
      <c r="J199" s="63" t="str">
        <f t="shared" si="45"/>
        <v/>
      </c>
      <c r="K199" s="48" t="str">
        <f t="shared" si="38"/>
        <v/>
      </c>
      <c r="L199" s="67" t="str">
        <f t="shared" si="39"/>
        <v/>
      </c>
      <c r="M199" s="48" t="str">
        <f t="shared" si="40"/>
        <v/>
      </c>
      <c r="N199" s="49">
        <v>86</v>
      </c>
      <c r="O199" s="28"/>
      <c r="P199" s="47" t="str">
        <f t="shared" si="41"/>
        <v/>
      </c>
      <c r="Q199" s="24" t="str">
        <f t="shared" si="42"/>
        <v/>
      </c>
      <c r="R199" s="24" t="str">
        <f>IF($L199="","",VLOOKUP(Q199,LISTAS!$F$5:$G$1006,2,0))</f>
        <v/>
      </c>
      <c r="S199" s="36" t="str">
        <f t="shared" si="43"/>
        <v/>
      </c>
      <c r="T199" s="25" t="str">
        <f t="shared" si="46"/>
        <v/>
      </c>
      <c r="U199" s="25" t="str">
        <f t="shared" si="47"/>
        <v/>
      </c>
    </row>
    <row r="200" spans="2:21" ht="16.5" x14ac:dyDescent="0.3">
      <c r="B200" s="51"/>
      <c r="C200" s="51" t="str">
        <f>IF(B200="","",VLOOKUP(B200,LISTAS!$F$5:$G$1006,2,0))</f>
        <v/>
      </c>
      <c r="D200" s="52"/>
      <c r="E200" s="52"/>
      <c r="F200" s="52" t="str">
        <f t="shared" si="37"/>
        <v/>
      </c>
      <c r="G200" s="5"/>
      <c r="H200" s="48" t="str">
        <f t="shared" si="44"/>
        <v/>
      </c>
      <c r="I200" s="63" t="str">
        <f t="shared" si="45"/>
        <v/>
      </c>
      <c r="J200" s="63" t="str">
        <f t="shared" si="45"/>
        <v/>
      </c>
      <c r="K200" s="48" t="str">
        <f t="shared" si="38"/>
        <v/>
      </c>
      <c r="L200" s="67" t="str">
        <f t="shared" si="39"/>
        <v/>
      </c>
      <c r="M200" s="48" t="str">
        <f t="shared" si="40"/>
        <v/>
      </c>
      <c r="N200" s="49">
        <v>87</v>
      </c>
      <c r="O200" s="28"/>
      <c r="P200" s="47" t="str">
        <f t="shared" si="41"/>
        <v/>
      </c>
      <c r="Q200" s="24" t="str">
        <f t="shared" si="42"/>
        <v/>
      </c>
      <c r="R200" s="24" t="str">
        <f>IF($L200="","",VLOOKUP(Q200,LISTAS!$F$5:$G$1006,2,0))</f>
        <v/>
      </c>
      <c r="S200" s="36" t="str">
        <f t="shared" si="43"/>
        <v/>
      </c>
      <c r="T200" s="25" t="str">
        <f t="shared" si="46"/>
        <v/>
      </c>
      <c r="U200" s="25" t="str">
        <f t="shared" si="47"/>
        <v/>
      </c>
    </row>
    <row r="201" spans="2:21" ht="16.5" x14ac:dyDescent="0.3">
      <c r="B201" s="51"/>
      <c r="C201" s="51" t="str">
        <f>IF(B201="","",VLOOKUP(B201,LISTAS!$F$5:$G$1006,2,0))</f>
        <v/>
      </c>
      <c r="D201" s="52"/>
      <c r="E201" s="52"/>
      <c r="F201" s="52" t="str">
        <f t="shared" si="37"/>
        <v/>
      </c>
      <c r="G201" s="5"/>
      <c r="H201" s="48" t="str">
        <f t="shared" si="44"/>
        <v/>
      </c>
      <c r="I201" s="63" t="str">
        <f t="shared" si="45"/>
        <v/>
      </c>
      <c r="J201" s="63" t="str">
        <f t="shared" si="45"/>
        <v/>
      </c>
      <c r="K201" s="48" t="str">
        <f t="shared" si="38"/>
        <v/>
      </c>
      <c r="L201" s="67" t="str">
        <f t="shared" si="39"/>
        <v/>
      </c>
      <c r="M201" s="48" t="str">
        <f t="shared" si="40"/>
        <v/>
      </c>
      <c r="N201" s="49">
        <v>88</v>
      </c>
      <c r="O201" s="28"/>
      <c r="P201" s="47" t="str">
        <f t="shared" si="41"/>
        <v/>
      </c>
      <c r="Q201" s="24" t="str">
        <f t="shared" si="42"/>
        <v/>
      </c>
      <c r="R201" s="24" t="str">
        <f>IF($L201="","",VLOOKUP(Q201,LISTAS!$F$5:$G$1006,2,0))</f>
        <v/>
      </c>
      <c r="S201" s="36" t="str">
        <f t="shared" si="43"/>
        <v/>
      </c>
      <c r="T201" s="25" t="str">
        <f t="shared" si="46"/>
        <v/>
      </c>
      <c r="U201" s="25" t="str">
        <f t="shared" si="47"/>
        <v/>
      </c>
    </row>
    <row r="202" spans="2:21" ht="16.5" x14ac:dyDescent="0.3">
      <c r="B202" s="51"/>
      <c r="C202" s="51" t="str">
        <f>IF(B202="","",VLOOKUP(B202,LISTAS!$F$5:$G$1006,2,0))</f>
        <v/>
      </c>
      <c r="D202" s="52"/>
      <c r="E202" s="52"/>
      <c r="F202" s="52" t="str">
        <f t="shared" si="37"/>
        <v/>
      </c>
      <c r="G202" s="5"/>
      <c r="H202" s="48" t="str">
        <f t="shared" si="44"/>
        <v/>
      </c>
      <c r="I202" s="63" t="str">
        <f t="shared" si="45"/>
        <v/>
      </c>
      <c r="J202" s="63" t="str">
        <f t="shared" si="45"/>
        <v/>
      </c>
      <c r="K202" s="48" t="str">
        <f t="shared" si="38"/>
        <v/>
      </c>
      <c r="L202" s="67" t="str">
        <f t="shared" si="39"/>
        <v/>
      </c>
      <c r="M202" s="48" t="str">
        <f t="shared" si="40"/>
        <v/>
      </c>
      <c r="N202" s="49">
        <v>89</v>
      </c>
      <c r="O202" s="28"/>
      <c r="P202" s="47" t="str">
        <f t="shared" si="41"/>
        <v/>
      </c>
      <c r="Q202" s="24" t="str">
        <f t="shared" si="42"/>
        <v/>
      </c>
      <c r="R202" s="24" t="str">
        <f>IF($L202="","",VLOOKUP(Q202,LISTAS!$F$5:$G$1006,2,0))</f>
        <v/>
      </c>
      <c r="S202" s="36" t="str">
        <f t="shared" si="43"/>
        <v/>
      </c>
      <c r="T202" s="25" t="str">
        <f t="shared" si="46"/>
        <v/>
      </c>
      <c r="U202" s="25" t="str">
        <f t="shared" si="47"/>
        <v/>
      </c>
    </row>
    <row r="203" spans="2:21" ht="16.5" x14ac:dyDescent="0.3">
      <c r="B203" s="51"/>
      <c r="C203" s="51" t="str">
        <f>IF(B203="","",VLOOKUP(B203,LISTAS!$F$5:$G$1006,2,0))</f>
        <v/>
      </c>
      <c r="D203" s="52"/>
      <c r="E203" s="52"/>
      <c r="F203" s="52" t="str">
        <f t="shared" si="37"/>
        <v/>
      </c>
      <c r="G203" s="5"/>
      <c r="H203" s="48" t="str">
        <f t="shared" si="44"/>
        <v/>
      </c>
      <c r="I203" s="63" t="str">
        <f t="shared" si="45"/>
        <v/>
      </c>
      <c r="J203" s="63" t="str">
        <f t="shared" si="45"/>
        <v/>
      </c>
      <c r="K203" s="48" t="str">
        <f t="shared" si="38"/>
        <v/>
      </c>
      <c r="L203" s="67" t="str">
        <f t="shared" si="39"/>
        <v/>
      </c>
      <c r="M203" s="48" t="str">
        <f t="shared" si="40"/>
        <v/>
      </c>
      <c r="N203" s="49">
        <v>90</v>
      </c>
      <c r="O203" s="28"/>
      <c r="P203" s="47" t="str">
        <f t="shared" si="41"/>
        <v/>
      </c>
      <c r="Q203" s="24" t="str">
        <f t="shared" si="42"/>
        <v/>
      </c>
      <c r="R203" s="24" t="str">
        <f>IF($L203="","",VLOOKUP(Q203,LISTAS!$F$5:$G$1006,2,0))</f>
        <v/>
      </c>
      <c r="S203" s="36" t="str">
        <f t="shared" si="43"/>
        <v/>
      </c>
      <c r="T203" s="25" t="str">
        <f t="shared" si="46"/>
        <v/>
      </c>
      <c r="U203" s="25" t="str">
        <f t="shared" si="47"/>
        <v/>
      </c>
    </row>
    <row r="204" spans="2:21" ht="16.5" x14ac:dyDescent="0.3">
      <c r="B204" s="51"/>
      <c r="C204" s="51" t="str">
        <f>IF(B204="","",VLOOKUP(B204,LISTAS!$F$5:$G$1006,2,0))</f>
        <v/>
      </c>
      <c r="D204" s="52"/>
      <c r="E204" s="52"/>
      <c r="F204" s="52" t="str">
        <f t="shared" si="37"/>
        <v/>
      </c>
      <c r="G204" s="5"/>
      <c r="H204" s="48" t="str">
        <f t="shared" si="44"/>
        <v/>
      </c>
      <c r="I204" s="63" t="str">
        <f t="shared" si="45"/>
        <v/>
      </c>
      <c r="J204" s="63" t="str">
        <f t="shared" si="45"/>
        <v/>
      </c>
      <c r="K204" s="48" t="str">
        <f t="shared" si="38"/>
        <v/>
      </c>
      <c r="L204" s="67" t="str">
        <f t="shared" si="39"/>
        <v/>
      </c>
      <c r="M204" s="48" t="str">
        <f t="shared" si="40"/>
        <v/>
      </c>
      <c r="N204" s="49">
        <v>91</v>
      </c>
      <c r="O204" s="28"/>
      <c r="P204" s="47" t="str">
        <f t="shared" si="41"/>
        <v/>
      </c>
      <c r="Q204" s="24" t="str">
        <f t="shared" si="42"/>
        <v/>
      </c>
      <c r="R204" s="24" t="str">
        <f>IF($L204="","",VLOOKUP(Q204,LISTAS!$F$5:$G$1006,2,0))</f>
        <v/>
      </c>
      <c r="S204" s="36" t="str">
        <f t="shared" si="43"/>
        <v/>
      </c>
      <c r="T204" s="25" t="str">
        <f t="shared" si="46"/>
        <v/>
      </c>
      <c r="U204" s="25" t="str">
        <f t="shared" si="47"/>
        <v/>
      </c>
    </row>
    <row r="205" spans="2:21" ht="16.5" x14ac:dyDescent="0.3">
      <c r="B205" s="51"/>
      <c r="C205" s="51" t="str">
        <f>IF(B205="","",VLOOKUP(B205,LISTAS!$F$5:$G$1006,2,0))</f>
        <v/>
      </c>
      <c r="D205" s="52"/>
      <c r="E205" s="52"/>
      <c r="F205" s="52" t="str">
        <f t="shared" si="37"/>
        <v/>
      </c>
      <c r="G205" s="5"/>
      <c r="H205" s="48" t="str">
        <f t="shared" si="44"/>
        <v/>
      </c>
      <c r="I205" s="63" t="str">
        <f t="shared" si="45"/>
        <v/>
      </c>
      <c r="J205" s="63" t="str">
        <f t="shared" si="45"/>
        <v/>
      </c>
      <c r="K205" s="48" t="str">
        <f t="shared" si="38"/>
        <v/>
      </c>
      <c r="L205" s="67" t="str">
        <f t="shared" si="39"/>
        <v/>
      </c>
      <c r="M205" s="48" t="str">
        <f t="shared" si="40"/>
        <v/>
      </c>
      <c r="N205" s="49">
        <v>92</v>
      </c>
      <c r="O205" s="28"/>
      <c r="P205" s="47" t="str">
        <f t="shared" si="41"/>
        <v/>
      </c>
      <c r="Q205" s="24" t="str">
        <f t="shared" si="42"/>
        <v/>
      </c>
      <c r="R205" s="24" t="str">
        <f>IF($L205="","",VLOOKUP(Q205,LISTAS!$F$5:$G$1006,2,0))</f>
        <v/>
      </c>
      <c r="S205" s="36" t="str">
        <f t="shared" si="43"/>
        <v/>
      </c>
      <c r="T205" s="25" t="str">
        <f t="shared" si="46"/>
        <v/>
      </c>
      <c r="U205" s="25" t="str">
        <f t="shared" si="47"/>
        <v/>
      </c>
    </row>
    <row r="206" spans="2:21" ht="16.5" x14ac:dyDescent="0.3">
      <c r="B206" s="51"/>
      <c r="C206" s="51" t="str">
        <f>IF(B206="","",VLOOKUP(B206,LISTAS!$F$5:$G$1006,2,0))</f>
        <v/>
      </c>
      <c r="D206" s="52"/>
      <c r="E206" s="52"/>
      <c r="F206" s="52" t="str">
        <f t="shared" si="37"/>
        <v/>
      </c>
      <c r="G206" s="5"/>
      <c r="H206" s="48" t="str">
        <f t="shared" si="44"/>
        <v/>
      </c>
      <c r="I206" s="63" t="str">
        <f t="shared" si="45"/>
        <v/>
      </c>
      <c r="J206" s="63" t="str">
        <f t="shared" si="45"/>
        <v/>
      </c>
      <c r="K206" s="48" t="str">
        <f t="shared" si="38"/>
        <v/>
      </c>
      <c r="L206" s="67" t="str">
        <f t="shared" si="39"/>
        <v/>
      </c>
      <c r="M206" s="48" t="str">
        <f t="shared" si="40"/>
        <v/>
      </c>
      <c r="N206" s="49">
        <v>93</v>
      </c>
      <c r="O206" s="28"/>
      <c r="P206" s="47" t="str">
        <f t="shared" si="41"/>
        <v/>
      </c>
      <c r="Q206" s="24" t="str">
        <f t="shared" si="42"/>
        <v/>
      </c>
      <c r="R206" s="24" t="str">
        <f>IF($L206="","",VLOOKUP(Q206,LISTAS!$F$5:$G$1006,2,0))</f>
        <v/>
      </c>
      <c r="S206" s="36" t="str">
        <f t="shared" si="43"/>
        <v/>
      </c>
      <c r="T206" s="25" t="str">
        <f t="shared" si="46"/>
        <v/>
      </c>
      <c r="U206" s="25" t="str">
        <f t="shared" si="47"/>
        <v/>
      </c>
    </row>
    <row r="207" spans="2:21" ht="16.5" x14ac:dyDescent="0.3">
      <c r="B207" s="51"/>
      <c r="C207" s="51" t="str">
        <f>IF(B207="","",VLOOKUP(B207,LISTAS!$F$5:$G$1006,2,0))</f>
        <v/>
      </c>
      <c r="D207" s="52"/>
      <c r="E207" s="52"/>
      <c r="F207" s="52" t="str">
        <f t="shared" si="37"/>
        <v/>
      </c>
      <c r="G207" s="5"/>
      <c r="H207" s="48" t="str">
        <f t="shared" si="44"/>
        <v/>
      </c>
      <c r="I207" s="63" t="str">
        <f t="shared" si="45"/>
        <v/>
      </c>
      <c r="J207" s="63" t="str">
        <f t="shared" si="45"/>
        <v/>
      </c>
      <c r="K207" s="48" t="str">
        <f t="shared" si="38"/>
        <v/>
      </c>
      <c r="L207" s="67" t="str">
        <f t="shared" si="39"/>
        <v/>
      </c>
      <c r="M207" s="48" t="str">
        <f t="shared" si="40"/>
        <v/>
      </c>
      <c r="N207" s="49">
        <v>94</v>
      </c>
      <c r="O207" s="28"/>
      <c r="P207" s="47" t="str">
        <f t="shared" si="41"/>
        <v/>
      </c>
      <c r="Q207" s="24" t="str">
        <f t="shared" si="42"/>
        <v/>
      </c>
      <c r="R207" s="24" t="str">
        <f>IF($L207="","",VLOOKUP(Q207,LISTAS!$F$5:$G$1006,2,0))</f>
        <v/>
      </c>
      <c r="S207" s="36" t="str">
        <f t="shared" si="43"/>
        <v/>
      </c>
      <c r="T207" s="25" t="str">
        <f t="shared" si="46"/>
        <v/>
      </c>
      <c r="U207" s="25" t="str">
        <f t="shared" si="47"/>
        <v/>
      </c>
    </row>
    <row r="208" spans="2:21" ht="16.5" x14ac:dyDescent="0.3">
      <c r="B208" s="51"/>
      <c r="C208" s="51" t="str">
        <f>IF(B208="","",VLOOKUP(B208,LISTAS!$F$5:$G$1006,2,0))</f>
        <v/>
      </c>
      <c r="D208" s="52"/>
      <c r="E208" s="52"/>
      <c r="F208" s="52" t="str">
        <f t="shared" si="37"/>
        <v/>
      </c>
      <c r="G208" s="5"/>
      <c r="H208" s="48" t="str">
        <f t="shared" si="44"/>
        <v/>
      </c>
      <c r="I208" s="63" t="str">
        <f t="shared" si="45"/>
        <v/>
      </c>
      <c r="J208" s="63" t="str">
        <f t="shared" si="45"/>
        <v/>
      </c>
      <c r="K208" s="48" t="str">
        <f t="shared" si="38"/>
        <v/>
      </c>
      <c r="L208" s="67" t="str">
        <f t="shared" si="39"/>
        <v/>
      </c>
      <c r="M208" s="48" t="str">
        <f t="shared" si="40"/>
        <v/>
      </c>
      <c r="N208" s="49">
        <v>95</v>
      </c>
      <c r="O208" s="28"/>
      <c r="P208" s="47" t="str">
        <f t="shared" si="41"/>
        <v/>
      </c>
      <c r="Q208" s="24" t="str">
        <f t="shared" si="42"/>
        <v/>
      </c>
      <c r="R208" s="24" t="str">
        <f>IF($L208="","",VLOOKUP(Q208,LISTAS!$F$5:$G$1006,2,0))</f>
        <v/>
      </c>
      <c r="S208" s="36" t="str">
        <f t="shared" si="43"/>
        <v/>
      </c>
      <c r="T208" s="25" t="str">
        <f t="shared" si="46"/>
        <v/>
      </c>
      <c r="U208" s="25" t="str">
        <f t="shared" si="47"/>
        <v/>
      </c>
    </row>
    <row r="209" spans="1:21" ht="16.5" x14ac:dyDescent="0.3">
      <c r="B209" s="51"/>
      <c r="C209" s="51" t="str">
        <f>IF(B209="","",VLOOKUP(B209,LISTAS!$F$5:$G$1006,2,0))</f>
        <v/>
      </c>
      <c r="D209" s="52"/>
      <c r="E209" s="52"/>
      <c r="F209" s="52" t="str">
        <f t="shared" si="37"/>
        <v/>
      </c>
      <c r="G209" s="5"/>
      <c r="H209" s="48" t="str">
        <f t="shared" si="44"/>
        <v/>
      </c>
      <c r="I209" s="63" t="str">
        <f t="shared" si="45"/>
        <v/>
      </c>
      <c r="J209" s="63" t="str">
        <f t="shared" si="45"/>
        <v/>
      </c>
      <c r="K209" s="48" t="str">
        <f t="shared" si="38"/>
        <v/>
      </c>
      <c r="L209" s="67" t="str">
        <f t="shared" si="39"/>
        <v/>
      </c>
      <c r="M209" s="48" t="str">
        <f t="shared" si="40"/>
        <v/>
      </c>
      <c r="N209" s="49">
        <v>96</v>
      </c>
      <c r="O209" s="28"/>
      <c r="P209" s="47" t="str">
        <f t="shared" si="41"/>
        <v/>
      </c>
      <c r="Q209" s="24" t="str">
        <f t="shared" si="42"/>
        <v/>
      </c>
      <c r="R209" s="24" t="str">
        <f>IF($L209="","",VLOOKUP(Q209,LISTAS!$F$5:$G$1006,2,0))</f>
        <v/>
      </c>
      <c r="S209" s="36" t="str">
        <f t="shared" si="43"/>
        <v/>
      </c>
      <c r="T209" s="25" t="str">
        <f t="shared" si="46"/>
        <v/>
      </c>
      <c r="U209" s="25" t="str">
        <f t="shared" si="47"/>
        <v/>
      </c>
    </row>
    <row r="210" spans="1:21" ht="16.5" x14ac:dyDescent="0.3">
      <c r="B210" s="51"/>
      <c r="C210" s="51" t="str">
        <f>IF(B210="","",VLOOKUP(B210,LISTAS!$F$5:$G$1006,2,0))</f>
        <v/>
      </c>
      <c r="D210" s="52"/>
      <c r="E210" s="52"/>
      <c r="F210" s="52" t="str">
        <f t="shared" si="37"/>
        <v/>
      </c>
      <c r="G210" s="5"/>
      <c r="H210" s="48" t="str">
        <f t="shared" si="44"/>
        <v/>
      </c>
      <c r="I210" s="63" t="str">
        <f t="shared" si="45"/>
        <v/>
      </c>
      <c r="J210" s="63" t="str">
        <f t="shared" si="45"/>
        <v/>
      </c>
      <c r="K210" s="48" t="str">
        <f t="shared" si="38"/>
        <v/>
      </c>
      <c r="L210" s="67" t="str">
        <f t="shared" si="39"/>
        <v/>
      </c>
      <c r="M210" s="48" t="str">
        <f t="shared" ref="M210:M213" si="48">IF(L210="","",LARGE($L$114:$L$213,N210))</f>
        <v/>
      </c>
      <c r="N210" s="49">
        <v>97</v>
      </c>
      <c r="O210" s="28"/>
      <c r="P210" s="47" t="str">
        <f t="shared" si="41"/>
        <v/>
      </c>
      <c r="Q210" s="24" t="str">
        <f t="shared" si="42"/>
        <v/>
      </c>
      <c r="R210" s="24" t="str">
        <f>IF($L210="","",VLOOKUP(Q210,LISTAS!$F$5:$G$1006,2,0))</f>
        <v/>
      </c>
      <c r="S210" s="36" t="str">
        <f t="shared" si="43"/>
        <v/>
      </c>
      <c r="T210" s="25" t="str">
        <f t="shared" si="46"/>
        <v/>
      </c>
      <c r="U210" s="25" t="str">
        <f t="shared" si="47"/>
        <v/>
      </c>
    </row>
    <row r="211" spans="1:21" ht="16.5" x14ac:dyDescent="0.3">
      <c r="B211" s="51"/>
      <c r="C211" s="51" t="str">
        <f>IF(B211="","",VLOOKUP(B211,LISTAS!$F$5:$G$1006,2,0))</f>
        <v/>
      </c>
      <c r="D211" s="52"/>
      <c r="E211" s="52"/>
      <c r="F211" s="52" t="str">
        <f t="shared" si="37"/>
        <v/>
      </c>
      <c r="G211" s="5"/>
      <c r="H211" s="48" t="str">
        <f t="shared" si="44"/>
        <v/>
      </c>
      <c r="I211" s="63" t="str">
        <f t="shared" si="45"/>
        <v/>
      </c>
      <c r="J211" s="63" t="str">
        <f t="shared" si="45"/>
        <v/>
      </c>
      <c r="K211" s="48" t="str">
        <f t="shared" si="38"/>
        <v/>
      </c>
      <c r="L211" s="67" t="str">
        <f t="shared" si="39"/>
        <v/>
      </c>
      <c r="M211" s="48" t="str">
        <f t="shared" si="48"/>
        <v/>
      </c>
      <c r="N211" s="49">
        <v>98</v>
      </c>
      <c r="O211" s="28"/>
      <c r="P211" s="47" t="str">
        <f t="shared" si="41"/>
        <v/>
      </c>
      <c r="Q211" s="24" t="str">
        <f t="shared" si="42"/>
        <v/>
      </c>
      <c r="R211" s="24" t="str">
        <f>IF($L211="","",VLOOKUP(Q211,LISTAS!$F$5:$G$1006,2,0))</f>
        <v/>
      </c>
      <c r="S211" s="36" t="str">
        <f t="shared" si="43"/>
        <v/>
      </c>
      <c r="T211" s="25" t="str">
        <f t="shared" si="46"/>
        <v/>
      </c>
      <c r="U211" s="25" t="str">
        <f t="shared" si="47"/>
        <v/>
      </c>
    </row>
    <row r="212" spans="1:21" ht="16.5" x14ac:dyDescent="0.3">
      <c r="B212" s="51"/>
      <c r="C212" s="51" t="str">
        <f>IF(B212="","",VLOOKUP(B212,LISTAS!$F$5:$G$1006,2,0))</f>
        <v/>
      </c>
      <c r="D212" s="52"/>
      <c r="E212" s="52"/>
      <c r="F212" s="52" t="str">
        <f t="shared" si="37"/>
        <v/>
      </c>
      <c r="G212" s="5"/>
      <c r="H212" s="48" t="str">
        <f t="shared" si="44"/>
        <v/>
      </c>
      <c r="I212" s="63" t="str">
        <f t="shared" si="45"/>
        <v/>
      </c>
      <c r="J212" s="63" t="str">
        <f t="shared" si="45"/>
        <v/>
      </c>
      <c r="K212" s="48" t="str">
        <f t="shared" si="38"/>
        <v/>
      </c>
      <c r="L212" s="67" t="str">
        <f t="shared" si="39"/>
        <v/>
      </c>
      <c r="M212" s="48" t="str">
        <f t="shared" si="48"/>
        <v/>
      </c>
      <c r="N212" s="49">
        <v>99</v>
      </c>
      <c r="O212" s="28"/>
      <c r="P212" s="47" t="str">
        <f t="shared" si="41"/>
        <v/>
      </c>
      <c r="Q212" s="24" t="str">
        <f t="shared" si="42"/>
        <v/>
      </c>
      <c r="R212" s="24" t="str">
        <f>IF($L212="","",VLOOKUP(Q212,LISTAS!$F$5:$G$1006,2,0))</f>
        <v/>
      </c>
      <c r="S212" s="36" t="str">
        <f t="shared" si="43"/>
        <v/>
      </c>
      <c r="T212" s="25" t="str">
        <f t="shared" si="46"/>
        <v/>
      </c>
      <c r="U212" s="25" t="str">
        <f t="shared" si="47"/>
        <v/>
      </c>
    </row>
    <row r="213" spans="1:21" ht="16.5" x14ac:dyDescent="0.3">
      <c r="B213" s="51"/>
      <c r="C213" s="51" t="str">
        <f>IF(B213="","",VLOOKUP(B213,LISTAS!$F$5:$G$1006,2,0))</f>
        <v/>
      </c>
      <c r="D213" s="52"/>
      <c r="E213" s="52"/>
      <c r="F213" s="52" t="str">
        <f t="shared" si="37"/>
        <v/>
      </c>
      <c r="G213" s="5"/>
      <c r="H213" s="48" t="str">
        <f t="shared" si="44"/>
        <v/>
      </c>
      <c r="I213" s="63" t="str">
        <f t="shared" si="45"/>
        <v/>
      </c>
      <c r="J213" s="63" t="str">
        <f t="shared" si="45"/>
        <v/>
      </c>
      <c r="K213" s="48" t="str">
        <f t="shared" si="38"/>
        <v/>
      </c>
      <c r="L213" s="67" t="str">
        <f t="shared" si="39"/>
        <v/>
      </c>
      <c r="M213" s="48" t="str">
        <f t="shared" si="48"/>
        <v/>
      </c>
      <c r="N213" s="49">
        <v>100</v>
      </c>
      <c r="O213" s="28"/>
      <c r="P213" s="47" t="str">
        <f t="shared" si="41"/>
        <v/>
      </c>
      <c r="Q213" s="24" t="str">
        <f t="shared" si="42"/>
        <v/>
      </c>
      <c r="R213" s="24" t="str">
        <f>IF($L213="","",VLOOKUP(Q213,LISTAS!$F$5:$G$1006,2,0))</f>
        <v/>
      </c>
      <c r="S213" s="36" t="str">
        <f t="shared" si="43"/>
        <v/>
      </c>
      <c r="T213" s="25" t="str">
        <f t="shared" si="46"/>
        <v/>
      </c>
      <c r="U213" s="25" t="str">
        <f t="shared" si="47"/>
        <v/>
      </c>
    </row>
    <row r="214" spans="1:21" x14ac:dyDescent="0.25">
      <c r="L214" s="70"/>
      <c r="M214" s="68"/>
    </row>
    <row r="215" spans="1:21" x14ac:dyDescent="0.25">
      <c r="L215" s="70"/>
      <c r="M215" s="68"/>
    </row>
    <row r="216" spans="1:21" ht="32.25" customHeight="1" x14ac:dyDescent="0.25">
      <c r="A216" s="2"/>
      <c r="B216" s="146" t="s">
        <v>640</v>
      </c>
      <c r="C216" s="147"/>
      <c r="D216" s="147"/>
      <c r="E216" s="147"/>
      <c r="F216" s="147"/>
      <c r="G216" s="147"/>
      <c r="H216" s="147"/>
      <c r="I216" s="147"/>
      <c r="J216" s="147"/>
      <c r="K216" s="147"/>
      <c r="L216" s="147"/>
      <c r="M216" s="147"/>
      <c r="N216" s="147"/>
      <c r="O216" s="147"/>
      <c r="P216" s="147"/>
      <c r="Q216" s="147"/>
      <c r="R216" s="147"/>
      <c r="S216" s="147"/>
      <c r="T216" s="147"/>
      <c r="U216" s="148"/>
    </row>
    <row r="217" spans="1:21" ht="20.25" customHeight="1" x14ac:dyDescent="0.25">
      <c r="A217" s="2"/>
      <c r="B217" s="158" t="s">
        <v>29</v>
      </c>
      <c r="C217" s="159"/>
      <c r="D217" s="159"/>
      <c r="E217" s="159"/>
      <c r="F217" s="160"/>
      <c r="H217" s="11"/>
      <c r="I217" s="61"/>
      <c r="J217" s="61"/>
      <c r="K217" s="12"/>
      <c r="L217" s="65"/>
      <c r="M217" s="12"/>
      <c r="N217" s="12"/>
      <c r="O217" s="14"/>
      <c r="P217" s="152" t="s">
        <v>14</v>
      </c>
      <c r="Q217" s="153"/>
      <c r="R217" s="153"/>
      <c r="S217" s="153"/>
      <c r="T217" s="153"/>
      <c r="U217" s="154"/>
    </row>
    <row r="218" spans="1:21" s="15" customFormat="1" ht="28.5" customHeight="1" x14ac:dyDescent="0.25">
      <c r="B218" s="50" t="s">
        <v>15</v>
      </c>
      <c r="C218" s="50" t="s">
        <v>1</v>
      </c>
      <c r="D218" s="50" t="s">
        <v>26</v>
      </c>
      <c r="E218" s="50" t="s">
        <v>27</v>
      </c>
      <c r="F218" s="50" t="s">
        <v>3</v>
      </c>
      <c r="G218" s="17"/>
      <c r="H218" s="18"/>
      <c r="I218" s="62"/>
      <c r="J218" s="62"/>
      <c r="K218" s="19"/>
      <c r="L218" s="66"/>
      <c r="M218" s="19"/>
      <c r="N218" s="19"/>
      <c r="O218" s="18"/>
      <c r="P218" s="21" t="s">
        <v>4</v>
      </c>
      <c r="Q218" s="29" t="s">
        <v>15</v>
      </c>
      <c r="R218" s="29" t="s">
        <v>1</v>
      </c>
      <c r="S218" s="29" t="s">
        <v>3</v>
      </c>
      <c r="T218" s="21" t="s">
        <v>16</v>
      </c>
      <c r="U218" s="21" t="s">
        <v>17</v>
      </c>
    </row>
    <row r="219" spans="1:21" s="5" customFormat="1" ht="18.75" customHeight="1" x14ac:dyDescent="0.25">
      <c r="B219" s="51"/>
      <c r="C219" s="51" t="str">
        <f>IF(B219="","",VLOOKUP(B219,LISTAS!$F$5:$G$1006,2,0))</f>
        <v/>
      </c>
      <c r="D219" s="52"/>
      <c r="E219" s="52"/>
      <c r="F219" s="52" t="str">
        <f t="shared" ref="F219:F282" si="49">IF(D219="",IF(E219="","",SUM(D219:E219)),SUM(D219:E219))</f>
        <v/>
      </c>
      <c r="H219" s="48" t="str">
        <f>IF(F219="","",F219+(ROW(F219)/1000))</f>
        <v/>
      </c>
      <c r="I219" s="63" t="str">
        <f>IF($L219="","",IF(B219="","",B219))</f>
        <v/>
      </c>
      <c r="J219" s="63" t="str">
        <f>IF($L219="","",IF(C219="","",C219))</f>
        <v/>
      </c>
      <c r="K219" s="48" t="str">
        <f t="shared" ref="K219:K282" si="50">IF($L219="","",F219)</f>
        <v/>
      </c>
      <c r="L219" s="67" t="str">
        <f t="shared" ref="L219:L282" si="51">H219</f>
        <v/>
      </c>
      <c r="M219" s="48" t="str">
        <f>IF(L219="","",LARGE($L$219:$L$318,N219))</f>
        <v/>
      </c>
      <c r="N219" s="49">
        <v>1</v>
      </c>
      <c r="O219" s="23"/>
      <c r="P219" s="47" t="str">
        <f>IF(S219&lt;&gt;"",_xlfn.RANK.EQ(S219,$S$219:$S$318,0),"")</f>
        <v/>
      </c>
      <c r="Q219" s="24" t="str">
        <f>IF($L219="","",VLOOKUP(M219,$H$219:$K$318,2,0))</f>
        <v/>
      </c>
      <c r="R219" s="24" t="str">
        <f>IF($L219="","",VLOOKUP(Q219,LISTAS!$F$5:$G$1006,2,0))</f>
        <v/>
      </c>
      <c r="S219" s="36" t="str">
        <f>IF($L219="","",VLOOKUP(M219,$H$219:$K$318,4,0))</f>
        <v/>
      </c>
      <c r="T219" s="25" t="str">
        <f>IF($P219="","",IF(S219=$U$5,"",IF($P219=1,400,IF($P219=2,340,IF($P219=3,300,IF($P219=4,280,IF($P219=5,270,IF($P219=6,260,IF($P219=7,250,IF($P219=8,240,IF($P219=9,200,IF($P219=10,200,IF($P219=11,200,IF($P219=12,200,IF($P219=13,200,IF($P219=14,200,IF($P219=15,200,IF($P219=16,200,IF($P219&gt;16,"","")))))))))))))))))))</f>
        <v/>
      </c>
      <c r="U219" s="25" t="str">
        <f>IF(P219="","",IF($S$5="NÃO","",IF(S219=$U$5,"",IF(P219=1,400,IF(P219=2,340,IF(P219=3,300,IF(P219=4,280,IF(P219=5,270,IF(P219=6,260,IF(P219=7,250,IF(P219=8,240,IF(P219=9,200,IF(P219=10,200,IF(P219=11,200,IF(P219=12,200,IF(P219=13,200,IF(P219=14,200,IF(P219=15,200,IF(P219=16,200,IF(P219&gt;16,"",""))))))))))))))))))))</f>
        <v/>
      </c>
    </row>
    <row r="220" spans="1:21" s="5" customFormat="1" ht="18.75" customHeight="1" x14ac:dyDescent="0.25">
      <c r="B220" s="51"/>
      <c r="C220" s="51" t="str">
        <f>IF(B220="","",VLOOKUP(B220,LISTAS!$F$5:$G$1006,2,0))</f>
        <v/>
      </c>
      <c r="D220" s="52"/>
      <c r="E220" s="52"/>
      <c r="F220" s="52" t="str">
        <f t="shared" si="49"/>
        <v/>
      </c>
      <c r="H220" s="48" t="str">
        <f t="shared" ref="H220:H283" si="52">IF(F220="","",F220+(ROW(F220)/1000))</f>
        <v/>
      </c>
      <c r="I220" s="63" t="str">
        <f t="shared" ref="I220:J283" si="53">IF($L220="","",IF(B220="","",B220))</f>
        <v/>
      </c>
      <c r="J220" s="63" t="str">
        <f t="shared" si="53"/>
        <v/>
      </c>
      <c r="K220" s="48" t="str">
        <f t="shared" si="50"/>
        <v/>
      </c>
      <c r="L220" s="67" t="str">
        <f t="shared" si="51"/>
        <v/>
      </c>
      <c r="M220" s="48" t="str">
        <f t="shared" ref="M220:M283" si="54">IF(L220="","",LARGE($L$219:$L$318,N220))</f>
        <v/>
      </c>
      <c r="N220" s="49">
        <v>2</v>
      </c>
      <c r="O220" s="27"/>
      <c r="P220" s="47" t="str">
        <f t="shared" ref="P220:P283" si="55">IF(S220&lt;&gt;"",_xlfn.RANK.EQ(S220,$S$219:$S$318,0),"")</f>
        <v/>
      </c>
      <c r="Q220" s="24" t="str">
        <f t="shared" ref="Q220:Q283" si="56">IF($L220="","",VLOOKUP(M220,$H$219:$K$318,2,0))</f>
        <v/>
      </c>
      <c r="R220" s="24" t="str">
        <f>IF($L220="","",VLOOKUP(Q220,LISTAS!$F$5:$G$1006,2,0))</f>
        <v/>
      </c>
      <c r="S220" s="36" t="str">
        <f t="shared" ref="S220:S283" si="57">IF($L220="","",VLOOKUP(M220,$H$219:$K$318,4,0))</f>
        <v/>
      </c>
      <c r="T220" s="25" t="str">
        <f t="shared" ref="T220:T283" si="58">IF($P220="","",IF(S220=$U$5,"",IF($P220=1,400,IF($P220=2,340,IF($P220=3,300,IF($P220=4,280,IF($P220=5,270,IF($P220=6,260,IF($P220=7,250,IF($P220=8,240,IF($P220=9,200,IF($P220=10,200,IF($P220=11,200,IF($P220=12,200,IF($P220=13,200,IF($P220=14,200,IF($P220=15,200,IF($P220=16,200,IF($P220&gt;16,"","")))))))))))))))))))</f>
        <v/>
      </c>
      <c r="U220" s="25" t="str">
        <f t="shared" ref="U220:U283" si="59">IF(P220="","",IF($S$5="NÃO","",IF(S220=$U$5,"",IF(P220=1,400,IF(P220=2,340,IF(P220=3,300,IF(P220=4,280,IF(P220=5,270,IF(P220=6,260,IF(P220=7,250,IF(P220=8,240,IF(P220=9,200,IF(P220=10,200,IF(P220=11,200,IF(P220=12,200,IF(P220=13,200,IF(P220=14,200,IF(P220=15,200,IF(P220=16,200,IF(P220&gt;16,"",""))))))))))))))))))))</f>
        <v/>
      </c>
    </row>
    <row r="221" spans="1:21" s="5" customFormat="1" ht="18.75" customHeight="1" x14ac:dyDescent="0.3">
      <c r="B221" s="51"/>
      <c r="C221" s="51" t="str">
        <f>IF(B221="","",VLOOKUP(B221,LISTAS!$F$5:$G$1006,2,0))</f>
        <v/>
      </c>
      <c r="D221" s="52"/>
      <c r="E221" s="52"/>
      <c r="F221" s="52" t="str">
        <f t="shared" si="49"/>
        <v/>
      </c>
      <c r="H221" s="48" t="str">
        <f t="shared" si="52"/>
        <v/>
      </c>
      <c r="I221" s="63" t="str">
        <f t="shared" si="53"/>
        <v/>
      </c>
      <c r="J221" s="63" t="str">
        <f t="shared" si="53"/>
        <v/>
      </c>
      <c r="K221" s="48" t="str">
        <f t="shared" si="50"/>
        <v/>
      </c>
      <c r="L221" s="67" t="str">
        <f t="shared" si="51"/>
        <v/>
      </c>
      <c r="M221" s="48" t="str">
        <f t="shared" si="54"/>
        <v/>
      </c>
      <c r="N221" s="49">
        <v>3</v>
      </c>
      <c r="O221" s="28"/>
      <c r="P221" s="47" t="str">
        <f t="shared" si="55"/>
        <v/>
      </c>
      <c r="Q221" s="24" t="str">
        <f t="shared" si="56"/>
        <v/>
      </c>
      <c r="R221" s="24" t="str">
        <f>IF($L221="","",VLOOKUP(Q221,LISTAS!$F$5:$G$1006,2,0))</f>
        <v/>
      </c>
      <c r="S221" s="36" t="str">
        <f t="shared" si="57"/>
        <v/>
      </c>
      <c r="T221" s="25" t="str">
        <f t="shared" si="58"/>
        <v/>
      </c>
      <c r="U221" s="25" t="str">
        <f t="shared" si="59"/>
        <v/>
      </c>
    </row>
    <row r="222" spans="1:21" s="5" customFormat="1" ht="18.75" customHeight="1" x14ac:dyDescent="0.3">
      <c r="B222" s="51"/>
      <c r="C222" s="51" t="str">
        <f>IF(B222="","",VLOOKUP(B222,LISTAS!$F$5:$G$1006,2,0))</f>
        <v/>
      </c>
      <c r="D222" s="52"/>
      <c r="E222" s="52"/>
      <c r="F222" s="52" t="str">
        <f t="shared" si="49"/>
        <v/>
      </c>
      <c r="H222" s="48" t="str">
        <f t="shared" si="52"/>
        <v/>
      </c>
      <c r="I222" s="63" t="str">
        <f t="shared" si="53"/>
        <v/>
      </c>
      <c r="J222" s="63" t="str">
        <f t="shared" si="53"/>
        <v/>
      </c>
      <c r="K222" s="48" t="str">
        <f t="shared" si="50"/>
        <v/>
      </c>
      <c r="L222" s="67" t="str">
        <f t="shared" si="51"/>
        <v/>
      </c>
      <c r="M222" s="48" t="str">
        <f t="shared" si="54"/>
        <v/>
      </c>
      <c r="N222" s="49">
        <v>4</v>
      </c>
      <c r="O222" s="28"/>
      <c r="P222" s="47" t="str">
        <f t="shared" si="55"/>
        <v/>
      </c>
      <c r="Q222" s="24" t="str">
        <f t="shared" si="56"/>
        <v/>
      </c>
      <c r="R222" s="24" t="str">
        <f>IF($L222="","",VLOOKUP(Q222,LISTAS!$F$5:$G$1006,2,0))</f>
        <v/>
      </c>
      <c r="S222" s="36" t="str">
        <f t="shared" si="57"/>
        <v/>
      </c>
      <c r="T222" s="25" t="str">
        <f t="shared" si="58"/>
        <v/>
      </c>
      <c r="U222" s="25" t="str">
        <f t="shared" si="59"/>
        <v/>
      </c>
    </row>
    <row r="223" spans="1:21" s="5" customFormat="1" ht="18.75" customHeight="1" x14ac:dyDescent="0.3">
      <c r="B223" s="51"/>
      <c r="C223" s="51" t="str">
        <f>IF(B223="","",VLOOKUP(B223,LISTAS!$F$5:$G$1006,2,0))</f>
        <v/>
      </c>
      <c r="D223" s="52"/>
      <c r="E223" s="52"/>
      <c r="F223" s="52" t="str">
        <f t="shared" si="49"/>
        <v/>
      </c>
      <c r="H223" s="48" t="str">
        <f t="shared" si="52"/>
        <v/>
      </c>
      <c r="I223" s="63" t="str">
        <f t="shared" si="53"/>
        <v/>
      </c>
      <c r="J223" s="63" t="str">
        <f t="shared" si="53"/>
        <v/>
      </c>
      <c r="K223" s="48" t="str">
        <f t="shared" si="50"/>
        <v/>
      </c>
      <c r="L223" s="67" t="str">
        <f t="shared" si="51"/>
        <v/>
      </c>
      <c r="M223" s="48" t="str">
        <f t="shared" si="54"/>
        <v/>
      </c>
      <c r="N223" s="49">
        <v>5</v>
      </c>
      <c r="O223" s="28"/>
      <c r="P223" s="47" t="str">
        <f t="shared" si="55"/>
        <v/>
      </c>
      <c r="Q223" s="24" t="str">
        <f t="shared" si="56"/>
        <v/>
      </c>
      <c r="R223" s="24" t="str">
        <f>IF($L223="","",VLOOKUP(Q223,LISTAS!$F$5:$G$1006,2,0))</f>
        <v/>
      </c>
      <c r="S223" s="36" t="str">
        <f t="shared" si="57"/>
        <v/>
      </c>
      <c r="T223" s="25" t="str">
        <f t="shared" si="58"/>
        <v/>
      </c>
      <c r="U223" s="25" t="str">
        <f t="shared" si="59"/>
        <v/>
      </c>
    </row>
    <row r="224" spans="1:21" s="5" customFormat="1" ht="18.75" customHeight="1" x14ac:dyDescent="0.3">
      <c r="B224" s="51"/>
      <c r="C224" s="51" t="str">
        <f>IF(B224="","",VLOOKUP(B224,LISTAS!$F$5:$G$1006,2,0))</f>
        <v/>
      </c>
      <c r="D224" s="52"/>
      <c r="E224" s="52"/>
      <c r="F224" s="52" t="str">
        <f t="shared" si="49"/>
        <v/>
      </c>
      <c r="H224" s="48" t="str">
        <f t="shared" si="52"/>
        <v/>
      </c>
      <c r="I224" s="63" t="str">
        <f t="shared" si="53"/>
        <v/>
      </c>
      <c r="J224" s="63" t="str">
        <f t="shared" si="53"/>
        <v/>
      </c>
      <c r="K224" s="48" t="str">
        <f t="shared" si="50"/>
        <v/>
      </c>
      <c r="L224" s="67" t="str">
        <f t="shared" si="51"/>
        <v/>
      </c>
      <c r="M224" s="48" t="str">
        <f t="shared" si="54"/>
        <v/>
      </c>
      <c r="N224" s="49">
        <v>6</v>
      </c>
      <c r="O224" s="28"/>
      <c r="P224" s="47" t="str">
        <f t="shared" si="55"/>
        <v/>
      </c>
      <c r="Q224" s="24" t="str">
        <f t="shared" si="56"/>
        <v/>
      </c>
      <c r="R224" s="24" t="str">
        <f>IF($L224="","",VLOOKUP(Q224,LISTAS!$F$5:$G$1006,2,0))</f>
        <v/>
      </c>
      <c r="S224" s="36" t="str">
        <f t="shared" si="57"/>
        <v/>
      </c>
      <c r="T224" s="25" t="str">
        <f t="shared" si="58"/>
        <v/>
      </c>
      <c r="U224" s="25" t="str">
        <f t="shared" si="59"/>
        <v/>
      </c>
    </row>
    <row r="225" spans="2:21" s="5" customFormat="1" ht="18.75" customHeight="1" x14ac:dyDescent="0.3">
      <c r="B225" s="51"/>
      <c r="C225" s="51" t="str">
        <f>IF(B225="","",VLOOKUP(B225,LISTAS!$F$5:$G$1006,2,0))</f>
        <v/>
      </c>
      <c r="D225" s="52"/>
      <c r="E225" s="52"/>
      <c r="F225" s="52" t="str">
        <f t="shared" si="49"/>
        <v/>
      </c>
      <c r="H225" s="48" t="str">
        <f t="shared" si="52"/>
        <v/>
      </c>
      <c r="I225" s="63" t="str">
        <f t="shared" si="53"/>
        <v/>
      </c>
      <c r="J225" s="63" t="str">
        <f t="shared" si="53"/>
        <v/>
      </c>
      <c r="K225" s="48" t="str">
        <f t="shared" si="50"/>
        <v/>
      </c>
      <c r="L225" s="67" t="str">
        <f t="shared" si="51"/>
        <v/>
      </c>
      <c r="M225" s="48" t="str">
        <f t="shared" si="54"/>
        <v/>
      </c>
      <c r="N225" s="49">
        <v>7</v>
      </c>
      <c r="O225" s="28"/>
      <c r="P225" s="47" t="str">
        <f t="shared" si="55"/>
        <v/>
      </c>
      <c r="Q225" s="24" t="str">
        <f t="shared" si="56"/>
        <v/>
      </c>
      <c r="R225" s="24" t="str">
        <f>IF($L225="","",VLOOKUP(Q225,LISTAS!$F$5:$G$1006,2,0))</f>
        <v/>
      </c>
      <c r="S225" s="36" t="str">
        <f t="shared" si="57"/>
        <v/>
      </c>
      <c r="T225" s="25" t="str">
        <f t="shared" si="58"/>
        <v/>
      </c>
      <c r="U225" s="25" t="str">
        <f t="shared" si="59"/>
        <v/>
      </c>
    </row>
    <row r="226" spans="2:21" s="5" customFormat="1" ht="18.75" customHeight="1" x14ac:dyDescent="0.3">
      <c r="B226" s="51"/>
      <c r="C226" s="51" t="str">
        <f>IF(B226="","",VLOOKUP(B226,LISTAS!$F$5:$G$1006,2,0))</f>
        <v/>
      </c>
      <c r="D226" s="52"/>
      <c r="E226" s="52"/>
      <c r="F226" s="52" t="str">
        <f t="shared" si="49"/>
        <v/>
      </c>
      <c r="H226" s="48" t="str">
        <f t="shared" si="52"/>
        <v/>
      </c>
      <c r="I226" s="63" t="str">
        <f t="shared" si="53"/>
        <v/>
      </c>
      <c r="J226" s="63" t="str">
        <f t="shared" si="53"/>
        <v/>
      </c>
      <c r="K226" s="48" t="str">
        <f t="shared" si="50"/>
        <v/>
      </c>
      <c r="L226" s="67" t="str">
        <f t="shared" si="51"/>
        <v/>
      </c>
      <c r="M226" s="48" t="str">
        <f t="shared" si="54"/>
        <v/>
      </c>
      <c r="N226" s="49">
        <v>8</v>
      </c>
      <c r="O226" s="28"/>
      <c r="P226" s="47" t="str">
        <f t="shared" si="55"/>
        <v/>
      </c>
      <c r="Q226" s="24" t="str">
        <f t="shared" si="56"/>
        <v/>
      </c>
      <c r="R226" s="24" t="str">
        <f>IF($L226="","",VLOOKUP(Q226,LISTAS!$F$5:$G$1006,2,0))</f>
        <v/>
      </c>
      <c r="S226" s="36" t="str">
        <f t="shared" si="57"/>
        <v/>
      </c>
      <c r="T226" s="25" t="str">
        <f t="shared" si="58"/>
        <v/>
      </c>
      <c r="U226" s="25" t="str">
        <f t="shared" si="59"/>
        <v/>
      </c>
    </row>
    <row r="227" spans="2:21" s="5" customFormat="1" ht="18.75" customHeight="1" x14ac:dyDescent="0.3">
      <c r="B227" s="51"/>
      <c r="C227" s="51" t="str">
        <f>IF(B227="","",VLOOKUP(B227,LISTAS!$F$5:$G$1006,2,0))</f>
        <v/>
      </c>
      <c r="D227" s="52"/>
      <c r="E227" s="52"/>
      <c r="F227" s="52" t="str">
        <f t="shared" si="49"/>
        <v/>
      </c>
      <c r="H227" s="48" t="str">
        <f t="shared" si="52"/>
        <v/>
      </c>
      <c r="I227" s="63" t="str">
        <f t="shared" si="53"/>
        <v/>
      </c>
      <c r="J227" s="63" t="str">
        <f t="shared" si="53"/>
        <v/>
      </c>
      <c r="K227" s="48" t="str">
        <f t="shared" si="50"/>
        <v/>
      </c>
      <c r="L227" s="67" t="str">
        <f t="shared" si="51"/>
        <v/>
      </c>
      <c r="M227" s="48" t="str">
        <f t="shared" si="54"/>
        <v/>
      </c>
      <c r="N227" s="49">
        <v>9</v>
      </c>
      <c r="O227" s="28"/>
      <c r="P227" s="47" t="str">
        <f t="shared" si="55"/>
        <v/>
      </c>
      <c r="Q227" s="24" t="str">
        <f t="shared" si="56"/>
        <v/>
      </c>
      <c r="R227" s="24" t="str">
        <f>IF($L227="","",VLOOKUP(Q227,LISTAS!$F$5:$G$1006,2,0))</f>
        <v/>
      </c>
      <c r="S227" s="36" t="str">
        <f t="shared" si="57"/>
        <v/>
      </c>
      <c r="T227" s="25" t="str">
        <f t="shared" si="58"/>
        <v/>
      </c>
      <c r="U227" s="25" t="str">
        <f t="shared" si="59"/>
        <v/>
      </c>
    </row>
    <row r="228" spans="2:21" s="5" customFormat="1" ht="18.75" customHeight="1" x14ac:dyDescent="0.3">
      <c r="B228" s="51"/>
      <c r="C228" s="51" t="str">
        <f>IF(B228="","",VLOOKUP(B228,LISTAS!$F$5:$G$1006,2,0))</f>
        <v/>
      </c>
      <c r="D228" s="52"/>
      <c r="E228" s="52"/>
      <c r="F228" s="52" t="str">
        <f t="shared" si="49"/>
        <v/>
      </c>
      <c r="H228" s="48" t="str">
        <f t="shared" si="52"/>
        <v/>
      </c>
      <c r="I228" s="63" t="str">
        <f t="shared" si="53"/>
        <v/>
      </c>
      <c r="J228" s="63" t="str">
        <f t="shared" si="53"/>
        <v/>
      </c>
      <c r="K228" s="48" t="str">
        <f t="shared" si="50"/>
        <v/>
      </c>
      <c r="L228" s="67" t="str">
        <f t="shared" si="51"/>
        <v/>
      </c>
      <c r="M228" s="48" t="str">
        <f t="shared" si="54"/>
        <v/>
      </c>
      <c r="N228" s="49">
        <v>10</v>
      </c>
      <c r="O228" s="28"/>
      <c r="P228" s="47" t="str">
        <f t="shared" si="55"/>
        <v/>
      </c>
      <c r="Q228" s="24" t="str">
        <f t="shared" si="56"/>
        <v/>
      </c>
      <c r="R228" s="24" t="str">
        <f>IF($L228="","",VLOOKUP(Q228,LISTAS!$F$5:$G$1006,2,0))</f>
        <v/>
      </c>
      <c r="S228" s="36" t="str">
        <f t="shared" si="57"/>
        <v/>
      </c>
      <c r="T228" s="25" t="str">
        <f t="shared" si="58"/>
        <v/>
      </c>
      <c r="U228" s="25" t="str">
        <f t="shared" si="59"/>
        <v/>
      </c>
    </row>
    <row r="229" spans="2:21" s="5" customFormat="1" ht="18.75" customHeight="1" x14ac:dyDescent="0.3">
      <c r="B229" s="51"/>
      <c r="C229" s="51" t="str">
        <f>IF(B229="","",VLOOKUP(B229,LISTAS!$F$5:$G$1006,2,0))</f>
        <v/>
      </c>
      <c r="D229" s="52"/>
      <c r="E229" s="52"/>
      <c r="F229" s="52" t="str">
        <f t="shared" si="49"/>
        <v/>
      </c>
      <c r="H229" s="48" t="str">
        <f t="shared" si="52"/>
        <v/>
      </c>
      <c r="I229" s="63" t="str">
        <f t="shared" si="53"/>
        <v/>
      </c>
      <c r="J229" s="63" t="str">
        <f t="shared" si="53"/>
        <v/>
      </c>
      <c r="K229" s="48" t="str">
        <f t="shared" si="50"/>
        <v/>
      </c>
      <c r="L229" s="67" t="str">
        <f t="shared" si="51"/>
        <v/>
      </c>
      <c r="M229" s="48" t="str">
        <f t="shared" si="54"/>
        <v/>
      </c>
      <c r="N229" s="49">
        <v>11</v>
      </c>
      <c r="O229" s="28"/>
      <c r="P229" s="47" t="str">
        <f t="shared" si="55"/>
        <v/>
      </c>
      <c r="Q229" s="24" t="str">
        <f t="shared" si="56"/>
        <v/>
      </c>
      <c r="R229" s="24" t="str">
        <f>IF($L229="","",VLOOKUP(Q229,LISTAS!$F$5:$G$1006,2,0))</f>
        <v/>
      </c>
      <c r="S229" s="36" t="str">
        <f t="shared" si="57"/>
        <v/>
      </c>
      <c r="T229" s="25" t="str">
        <f t="shared" si="58"/>
        <v/>
      </c>
      <c r="U229" s="25" t="str">
        <f t="shared" si="59"/>
        <v/>
      </c>
    </row>
    <row r="230" spans="2:21" s="5" customFormat="1" ht="18.75" customHeight="1" x14ac:dyDescent="0.3">
      <c r="B230" s="51"/>
      <c r="C230" s="51" t="str">
        <f>IF(B230="","",VLOOKUP(B230,LISTAS!$F$5:$G$1006,2,0))</f>
        <v/>
      </c>
      <c r="D230" s="52"/>
      <c r="E230" s="52"/>
      <c r="F230" s="52" t="str">
        <f t="shared" si="49"/>
        <v/>
      </c>
      <c r="H230" s="48" t="str">
        <f t="shared" si="52"/>
        <v/>
      </c>
      <c r="I230" s="63" t="str">
        <f t="shared" si="53"/>
        <v/>
      </c>
      <c r="J230" s="63" t="str">
        <f t="shared" si="53"/>
        <v/>
      </c>
      <c r="K230" s="48" t="str">
        <f t="shared" si="50"/>
        <v/>
      </c>
      <c r="L230" s="67" t="str">
        <f t="shared" si="51"/>
        <v/>
      </c>
      <c r="M230" s="48" t="str">
        <f t="shared" si="54"/>
        <v/>
      </c>
      <c r="N230" s="49">
        <v>12</v>
      </c>
      <c r="O230" s="28"/>
      <c r="P230" s="47" t="str">
        <f t="shared" si="55"/>
        <v/>
      </c>
      <c r="Q230" s="24" t="str">
        <f t="shared" si="56"/>
        <v/>
      </c>
      <c r="R230" s="24" t="str">
        <f>IF($L230="","",VLOOKUP(Q230,LISTAS!$F$5:$G$1006,2,0))</f>
        <v/>
      </c>
      <c r="S230" s="36" t="str">
        <f t="shared" si="57"/>
        <v/>
      </c>
      <c r="T230" s="25" t="str">
        <f t="shared" si="58"/>
        <v/>
      </c>
      <c r="U230" s="25" t="str">
        <f t="shared" si="59"/>
        <v/>
      </c>
    </row>
    <row r="231" spans="2:21" s="5" customFormat="1" ht="18.75" customHeight="1" x14ac:dyDescent="0.3">
      <c r="B231" s="51"/>
      <c r="C231" s="51" t="str">
        <f>IF(B231="","",VLOOKUP(B231,LISTAS!$F$5:$G$1006,2,0))</f>
        <v/>
      </c>
      <c r="D231" s="52"/>
      <c r="E231" s="52"/>
      <c r="F231" s="52" t="str">
        <f t="shared" si="49"/>
        <v/>
      </c>
      <c r="H231" s="48" t="str">
        <f t="shared" si="52"/>
        <v/>
      </c>
      <c r="I231" s="63" t="str">
        <f t="shared" si="53"/>
        <v/>
      </c>
      <c r="J231" s="63" t="str">
        <f t="shared" si="53"/>
        <v/>
      </c>
      <c r="K231" s="48" t="str">
        <f t="shared" si="50"/>
        <v/>
      </c>
      <c r="L231" s="67" t="str">
        <f t="shared" si="51"/>
        <v/>
      </c>
      <c r="M231" s="48" t="str">
        <f t="shared" si="54"/>
        <v/>
      </c>
      <c r="N231" s="49">
        <v>13</v>
      </c>
      <c r="O231" s="28"/>
      <c r="P231" s="47" t="str">
        <f t="shared" si="55"/>
        <v/>
      </c>
      <c r="Q231" s="24" t="str">
        <f t="shared" si="56"/>
        <v/>
      </c>
      <c r="R231" s="24" t="str">
        <f>IF($L231="","",VLOOKUP(Q231,LISTAS!$F$5:$G$1006,2,0))</f>
        <v/>
      </c>
      <c r="S231" s="36" t="str">
        <f t="shared" si="57"/>
        <v/>
      </c>
      <c r="T231" s="25" t="str">
        <f t="shared" si="58"/>
        <v/>
      </c>
      <c r="U231" s="25" t="str">
        <f t="shared" si="59"/>
        <v/>
      </c>
    </row>
    <row r="232" spans="2:21" s="5" customFormat="1" ht="18.75" customHeight="1" x14ac:dyDescent="0.3">
      <c r="B232" s="51"/>
      <c r="C232" s="51" t="str">
        <f>IF(B232="","",VLOOKUP(B232,LISTAS!$F$5:$G$1006,2,0))</f>
        <v/>
      </c>
      <c r="D232" s="52"/>
      <c r="E232" s="52"/>
      <c r="F232" s="52" t="str">
        <f t="shared" si="49"/>
        <v/>
      </c>
      <c r="H232" s="48" t="str">
        <f t="shared" si="52"/>
        <v/>
      </c>
      <c r="I232" s="63" t="str">
        <f t="shared" si="53"/>
        <v/>
      </c>
      <c r="J232" s="63" t="str">
        <f t="shared" si="53"/>
        <v/>
      </c>
      <c r="K232" s="48" t="str">
        <f t="shared" si="50"/>
        <v/>
      </c>
      <c r="L232" s="67" t="str">
        <f t="shared" si="51"/>
        <v/>
      </c>
      <c r="M232" s="48" t="str">
        <f t="shared" si="54"/>
        <v/>
      </c>
      <c r="N232" s="49">
        <v>14</v>
      </c>
      <c r="O232" s="28"/>
      <c r="P232" s="47" t="str">
        <f t="shared" si="55"/>
        <v/>
      </c>
      <c r="Q232" s="24" t="str">
        <f t="shared" si="56"/>
        <v/>
      </c>
      <c r="R232" s="24" t="str">
        <f>IF($L232="","",VLOOKUP(Q232,LISTAS!$F$5:$G$1006,2,0))</f>
        <v/>
      </c>
      <c r="S232" s="36" t="str">
        <f t="shared" si="57"/>
        <v/>
      </c>
      <c r="T232" s="25" t="str">
        <f t="shared" si="58"/>
        <v/>
      </c>
      <c r="U232" s="25" t="str">
        <f t="shared" si="59"/>
        <v/>
      </c>
    </row>
    <row r="233" spans="2:21" s="5" customFormat="1" ht="18.75" customHeight="1" x14ac:dyDescent="0.3">
      <c r="B233" s="51"/>
      <c r="C233" s="51" t="str">
        <f>IF(B233="","",VLOOKUP(B233,LISTAS!$F$5:$G$1006,2,0))</f>
        <v/>
      </c>
      <c r="D233" s="52"/>
      <c r="E233" s="52"/>
      <c r="F233" s="52" t="str">
        <f t="shared" si="49"/>
        <v/>
      </c>
      <c r="H233" s="48" t="str">
        <f t="shared" si="52"/>
        <v/>
      </c>
      <c r="I233" s="63" t="str">
        <f t="shared" si="53"/>
        <v/>
      </c>
      <c r="J233" s="63" t="str">
        <f t="shared" si="53"/>
        <v/>
      </c>
      <c r="K233" s="48" t="str">
        <f t="shared" si="50"/>
        <v/>
      </c>
      <c r="L233" s="67" t="str">
        <f t="shared" si="51"/>
        <v/>
      </c>
      <c r="M233" s="48" t="str">
        <f t="shared" si="54"/>
        <v/>
      </c>
      <c r="N233" s="49">
        <v>15</v>
      </c>
      <c r="O233" s="28"/>
      <c r="P233" s="47" t="str">
        <f t="shared" si="55"/>
        <v/>
      </c>
      <c r="Q233" s="24" t="str">
        <f t="shared" si="56"/>
        <v/>
      </c>
      <c r="R233" s="24" t="str">
        <f>IF($L233="","",VLOOKUP(Q233,LISTAS!$F$5:$G$1006,2,0))</f>
        <v/>
      </c>
      <c r="S233" s="36" t="str">
        <f t="shared" si="57"/>
        <v/>
      </c>
      <c r="T233" s="25" t="str">
        <f t="shared" si="58"/>
        <v/>
      </c>
      <c r="U233" s="25" t="str">
        <f t="shared" si="59"/>
        <v/>
      </c>
    </row>
    <row r="234" spans="2:21" s="5" customFormat="1" ht="18.75" customHeight="1" x14ac:dyDescent="0.3">
      <c r="B234" s="51"/>
      <c r="C234" s="51" t="str">
        <f>IF(B234="","",VLOOKUP(B234,LISTAS!$F$5:$G$1006,2,0))</f>
        <v/>
      </c>
      <c r="D234" s="52"/>
      <c r="E234" s="52"/>
      <c r="F234" s="52" t="str">
        <f t="shared" si="49"/>
        <v/>
      </c>
      <c r="H234" s="48" t="str">
        <f t="shared" si="52"/>
        <v/>
      </c>
      <c r="I234" s="63" t="str">
        <f t="shared" si="53"/>
        <v/>
      </c>
      <c r="J234" s="63" t="str">
        <f t="shared" si="53"/>
        <v/>
      </c>
      <c r="K234" s="48" t="str">
        <f t="shared" si="50"/>
        <v/>
      </c>
      <c r="L234" s="67" t="str">
        <f t="shared" si="51"/>
        <v/>
      </c>
      <c r="M234" s="48" t="str">
        <f t="shared" si="54"/>
        <v/>
      </c>
      <c r="N234" s="49">
        <v>16</v>
      </c>
      <c r="O234" s="28"/>
      <c r="P234" s="47" t="str">
        <f t="shared" si="55"/>
        <v/>
      </c>
      <c r="Q234" s="24" t="str">
        <f t="shared" si="56"/>
        <v/>
      </c>
      <c r="R234" s="24" t="str">
        <f>IF($L234="","",VLOOKUP(Q234,LISTAS!$F$5:$G$1006,2,0))</f>
        <v/>
      </c>
      <c r="S234" s="36" t="str">
        <f t="shared" si="57"/>
        <v/>
      </c>
      <c r="T234" s="25" t="str">
        <f t="shared" si="58"/>
        <v/>
      </c>
      <c r="U234" s="25" t="str">
        <f t="shared" si="59"/>
        <v/>
      </c>
    </row>
    <row r="235" spans="2:21" s="5" customFormat="1" ht="18.75" customHeight="1" x14ac:dyDescent="0.3">
      <c r="B235" s="51"/>
      <c r="C235" s="51" t="str">
        <f>IF(B235="","",VLOOKUP(B235,LISTAS!$F$5:$G$1006,2,0))</f>
        <v/>
      </c>
      <c r="D235" s="52"/>
      <c r="E235" s="52"/>
      <c r="F235" s="52" t="str">
        <f t="shared" si="49"/>
        <v/>
      </c>
      <c r="H235" s="48" t="str">
        <f t="shared" si="52"/>
        <v/>
      </c>
      <c r="I235" s="63" t="str">
        <f t="shared" si="53"/>
        <v/>
      </c>
      <c r="J235" s="63" t="str">
        <f t="shared" si="53"/>
        <v/>
      </c>
      <c r="K235" s="48" t="str">
        <f t="shared" si="50"/>
        <v/>
      </c>
      <c r="L235" s="67" t="str">
        <f t="shared" si="51"/>
        <v/>
      </c>
      <c r="M235" s="48" t="str">
        <f t="shared" si="54"/>
        <v/>
      </c>
      <c r="N235" s="49">
        <v>17</v>
      </c>
      <c r="O235" s="28"/>
      <c r="P235" s="47" t="str">
        <f t="shared" si="55"/>
        <v/>
      </c>
      <c r="Q235" s="24" t="str">
        <f t="shared" si="56"/>
        <v/>
      </c>
      <c r="R235" s="24" t="str">
        <f>IF($L235="","",VLOOKUP(Q235,LISTAS!$F$5:$G$1006,2,0))</f>
        <v/>
      </c>
      <c r="S235" s="36" t="str">
        <f t="shared" si="57"/>
        <v/>
      </c>
      <c r="T235" s="25" t="str">
        <f t="shared" si="58"/>
        <v/>
      </c>
      <c r="U235" s="25" t="str">
        <f t="shared" si="59"/>
        <v/>
      </c>
    </row>
    <row r="236" spans="2:21" s="5" customFormat="1" ht="18.75" customHeight="1" x14ac:dyDescent="0.3">
      <c r="B236" s="51"/>
      <c r="C236" s="51" t="str">
        <f>IF(B236="","",VLOOKUP(B236,LISTAS!$F$5:$G$1006,2,0))</f>
        <v/>
      </c>
      <c r="D236" s="52"/>
      <c r="E236" s="52"/>
      <c r="F236" s="52" t="str">
        <f t="shared" si="49"/>
        <v/>
      </c>
      <c r="H236" s="48" t="str">
        <f t="shared" si="52"/>
        <v/>
      </c>
      <c r="I236" s="63" t="str">
        <f t="shared" si="53"/>
        <v/>
      </c>
      <c r="J236" s="63" t="str">
        <f t="shared" si="53"/>
        <v/>
      </c>
      <c r="K236" s="48" t="str">
        <f t="shared" si="50"/>
        <v/>
      </c>
      <c r="L236" s="67" t="str">
        <f t="shared" si="51"/>
        <v/>
      </c>
      <c r="M236" s="48" t="str">
        <f t="shared" si="54"/>
        <v/>
      </c>
      <c r="N236" s="49">
        <v>18</v>
      </c>
      <c r="O236" s="28"/>
      <c r="P236" s="47" t="str">
        <f t="shared" si="55"/>
        <v/>
      </c>
      <c r="Q236" s="24" t="str">
        <f t="shared" si="56"/>
        <v/>
      </c>
      <c r="R236" s="24" t="str">
        <f>IF($L236="","",VLOOKUP(Q236,LISTAS!$F$5:$G$1006,2,0))</f>
        <v/>
      </c>
      <c r="S236" s="36" t="str">
        <f t="shared" si="57"/>
        <v/>
      </c>
      <c r="T236" s="25" t="str">
        <f t="shared" si="58"/>
        <v/>
      </c>
      <c r="U236" s="25" t="str">
        <f t="shared" si="59"/>
        <v/>
      </c>
    </row>
    <row r="237" spans="2:21" s="5" customFormat="1" ht="18.75" customHeight="1" x14ac:dyDescent="0.3">
      <c r="B237" s="51"/>
      <c r="C237" s="51" t="str">
        <f>IF(B237="","",VLOOKUP(B237,LISTAS!$F$5:$G$1006,2,0))</f>
        <v/>
      </c>
      <c r="D237" s="52"/>
      <c r="E237" s="52"/>
      <c r="F237" s="52" t="str">
        <f t="shared" si="49"/>
        <v/>
      </c>
      <c r="H237" s="48" t="str">
        <f t="shared" si="52"/>
        <v/>
      </c>
      <c r="I237" s="63" t="str">
        <f t="shared" si="53"/>
        <v/>
      </c>
      <c r="J237" s="63" t="str">
        <f t="shared" si="53"/>
        <v/>
      </c>
      <c r="K237" s="48" t="str">
        <f t="shared" si="50"/>
        <v/>
      </c>
      <c r="L237" s="67" t="str">
        <f t="shared" si="51"/>
        <v/>
      </c>
      <c r="M237" s="48" t="str">
        <f t="shared" si="54"/>
        <v/>
      </c>
      <c r="N237" s="49">
        <v>19</v>
      </c>
      <c r="O237" s="28"/>
      <c r="P237" s="47" t="str">
        <f t="shared" si="55"/>
        <v/>
      </c>
      <c r="Q237" s="24" t="str">
        <f t="shared" si="56"/>
        <v/>
      </c>
      <c r="R237" s="24" t="str">
        <f>IF($L237="","",VLOOKUP(Q237,LISTAS!$F$5:$G$1006,2,0))</f>
        <v/>
      </c>
      <c r="S237" s="36" t="str">
        <f t="shared" si="57"/>
        <v/>
      </c>
      <c r="T237" s="25" t="str">
        <f t="shared" si="58"/>
        <v/>
      </c>
      <c r="U237" s="25" t="str">
        <f t="shared" si="59"/>
        <v/>
      </c>
    </row>
    <row r="238" spans="2:21" s="5" customFormat="1" ht="18.75" customHeight="1" x14ac:dyDescent="0.3">
      <c r="B238" s="51"/>
      <c r="C238" s="51" t="str">
        <f>IF(B238="","",VLOOKUP(B238,LISTAS!$F$5:$G$1006,2,0))</f>
        <v/>
      </c>
      <c r="D238" s="52"/>
      <c r="E238" s="52"/>
      <c r="F238" s="52" t="str">
        <f t="shared" si="49"/>
        <v/>
      </c>
      <c r="H238" s="48" t="str">
        <f t="shared" si="52"/>
        <v/>
      </c>
      <c r="I238" s="63" t="str">
        <f t="shared" si="53"/>
        <v/>
      </c>
      <c r="J238" s="63" t="str">
        <f t="shared" si="53"/>
        <v/>
      </c>
      <c r="K238" s="48" t="str">
        <f t="shared" si="50"/>
        <v/>
      </c>
      <c r="L238" s="67" t="str">
        <f t="shared" si="51"/>
        <v/>
      </c>
      <c r="M238" s="48" t="str">
        <f t="shared" si="54"/>
        <v/>
      </c>
      <c r="N238" s="49">
        <v>20</v>
      </c>
      <c r="O238" s="28"/>
      <c r="P238" s="47" t="str">
        <f t="shared" si="55"/>
        <v/>
      </c>
      <c r="Q238" s="24" t="str">
        <f t="shared" si="56"/>
        <v/>
      </c>
      <c r="R238" s="24" t="str">
        <f>IF($L238="","",VLOOKUP(Q238,LISTAS!$F$5:$G$1006,2,0))</f>
        <v/>
      </c>
      <c r="S238" s="36" t="str">
        <f t="shared" si="57"/>
        <v/>
      </c>
      <c r="T238" s="25" t="str">
        <f t="shared" si="58"/>
        <v/>
      </c>
      <c r="U238" s="25" t="str">
        <f t="shared" si="59"/>
        <v/>
      </c>
    </row>
    <row r="239" spans="2:21" ht="16.5" x14ac:dyDescent="0.3">
      <c r="B239" s="51"/>
      <c r="C239" s="51" t="str">
        <f>IF(B239="","",VLOOKUP(B239,LISTAS!$F$5:$G$1006,2,0))</f>
        <v/>
      </c>
      <c r="D239" s="52"/>
      <c r="E239" s="52"/>
      <c r="F239" s="52" t="str">
        <f t="shared" si="49"/>
        <v/>
      </c>
      <c r="G239" s="5"/>
      <c r="H239" s="48" t="str">
        <f t="shared" si="52"/>
        <v/>
      </c>
      <c r="I239" s="63" t="str">
        <f t="shared" si="53"/>
        <v/>
      </c>
      <c r="J239" s="63" t="str">
        <f t="shared" si="53"/>
        <v/>
      </c>
      <c r="K239" s="48" t="str">
        <f t="shared" si="50"/>
        <v/>
      </c>
      <c r="L239" s="67" t="str">
        <f t="shared" si="51"/>
        <v/>
      </c>
      <c r="M239" s="48" t="str">
        <f t="shared" si="54"/>
        <v/>
      </c>
      <c r="N239" s="49">
        <v>21</v>
      </c>
      <c r="O239" s="28"/>
      <c r="P239" s="47" t="str">
        <f t="shared" si="55"/>
        <v/>
      </c>
      <c r="Q239" s="24" t="str">
        <f t="shared" si="56"/>
        <v/>
      </c>
      <c r="R239" s="24" t="str">
        <f>IF($L239="","",VLOOKUP(Q239,LISTAS!$F$5:$G$1006,2,0))</f>
        <v/>
      </c>
      <c r="S239" s="36" t="str">
        <f t="shared" si="57"/>
        <v/>
      </c>
      <c r="T239" s="25" t="str">
        <f t="shared" si="58"/>
        <v/>
      </c>
      <c r="U239" s="25" t="str">
        <f t="shared" si="59"/>
        <v/>
      </c>
    </row>
    <row r="240" spans="2:21" ht="16.5" x14ac:dyDescent="0.3">
      <c r="B240" s="51"/>
      <c r="C240" s="51" t="str">
        <f>IF(B240="","",VLOOKUP(B240,LISTAS!$F$5:$G$1006,2,0))</f>
        <v/>
      </c>
      <c r="D240" s="52"/>
      <c r="E240" s="52"/>
      <c r="F240" s="52" t="str">
        <f t="shared" si="49"/>
        <v/>
      </c>
      <c r="G240" s="5"/>
      <c r="H240" s="48" t="str">
        <f t="shared" si="52"/>
        <v/>
      </c>
      <c r="I240" s="63" t="str">
        <f t="shared" si="53"/>
        <v/>
      </c>
      <c r="J240" s="63" t="str">
        <f t="shared" si="53"/>
        <v/>
      </c>
      <c r="K240" s="48" t="str">
        <f t="shared" si="50"/>
        <v/>
      </c>
      <c r="L240" s="67" t="str">
        <f t="shared" si="51"/>
        <v/>
      </c>
      <c r="M240" s="48" t="str">
        <f t="shared" si="54"/>
        <v/>
      </c>
      <c r="N240" s="49">
        <v>22</v>
      </c>
      <c r="O240" s="28"/>
      <c r="P240" s="47" t="str">
        <f t="shared" si="55"/>
        <v/>
      </c>
      <c r="Q240" s="24" t="str">
        <f t="shared" si="56"/>
        <v/>
      </c>
      <c r="R240" s="24" t="str">
        <f>IF($L240="","",VLOOKUP(Q240,LISTAS!$F$5:$G$1006,2,0))</f>
        <v/>
      </c>
      <c r="S240" s="36" t="str">
        <f t="shared" si="57"/>
        <v/>
      </c>
      <c r="T240" s="25" t="str">
        <f t="shared" si="58"/>
        <v/>
      </c>
      <c r="U240" s="25" t="str">
        <f t="shared" si="59"/>
        <v/>
      </c>
    </row>
    <row r="241" spans="2:21" ht="16.5" x14ac:dyDescent="0.3">
      <c r="B241" s="51"/>
      <c r="C241" s="51" t="str">
        <f>IF(B241="","",VLOOKUP(B241,LISTAS!$F$5:$G$1006,2,0))</f>
        <v/>
      </c>
      <c r="D241" s="52"/>
      <c r="E241" s="52"/>
      <c r="F241" s="52" t="str">
        <f t="shared" si="49"/>
        <v/>
      </c>
      <c r="G241" s="5"/>
      <c r="H241" s="48" t="str">
        <f t="shared" si="52"/>
        <v/>
      </c>
      <c r="I241" s="63" t="str">
        <f t="shared" si="53"/>
        <v/>
      </c>
      <c r="J241" s="63" t="str">
        <f t="shared" si="53"/>
        <v/>
      </c>
      <c r="K241" s="48" t="str">
        <f t="shared" si="50"/>
        <v/>
      </c>
      <c r="L241" s="67" t="str">
        <f t="shared" si="51"/>
        <v/>
      </c>
      <c r="M241" s="48" t="str">
        <f t="shared" si="54"/>
        <v/>
      </c>
      <c r="N241" s="49">
        <v>23</v>
      </c>
      <c r="O241" s="28"/>
      <c r="P241" s="47" t="str">
        <f t="shared" si="55"/>
        <v/>
      </c>
      <c r="Q241" s="24" t="str">
        <f t="shared" si="56"/>
        <v/>
      </c>
      <c r="R241" s="24" t="str">
        <f>IF($L241="","",VLOOKUP(Q241,LISTAS!$F$5:$G$1006,2,0))</f>
        <v/>
      </c>
      <c r="S241" s="36" t="str">
        <f t="shared" si="57"/>
        <v/>
      </c>
      <c r="T241" s="25" t="str">
        <f t="shared" si="58"/>
        <v/>
      </c>
      <c r="U241" s="25" t="str">
        <f t="shared" si="59"/>
        <v/>
      </c>
    </row>
    <row r="242" spans="2:21" ht="16.5" x14ac:dyDescent="0.3">
      <c r="B242" s="51"/>
      <c r="C242" s="51" t="str">
        <f>IF(B242="","",VLOOKUP(B242,LISTAS!$F$5:$G$1006,2,0))</f>
        <v/>
      </c>
      <c r="D242" s="52"/>
      <c r="E242" s="52"/>
      <c r="F242" s="52" t="str">
        <f t="shared" si="49"/>
        <v/>
      </c>
      <c r="G242" s="5"/>
      <c r="H242" s="48" t="str">
        <f t="shared" si="52"/>
        <v/>
      </c>
      <c r="I242" s="63" t="str">
        <f t="shared" si="53"/>
        <v/>
      </c>
      <c r="J242" s="63" t="str">
        <f t="shared" si="53"/>
        <v/>
      </c>
      <c r="K242" s="48" t="str">
        <f t="shared" si="50"/>
        <v/>
      </c>
      <c r="L242" s="67" t="str">
        <f t="shared" si="51"/>
        <v/>
      </c>
      <c r="M242" s="48" t="str">
        <f t="shared" si="54"/>
        <v/>
      </c>
      <c r="N242" s="49">
        <v>24</v>
      </c>
      <c r="O242" s="28"/>
      <c r="P242" s="47" t="str">
        <f t="shared" si="55"/>
        <v/>
      </c>
      <c r="Q242" s="24" t="str">
        <f t="shared" si="56"/>
        <v/>
      </c>
      <c r="R242" s="24" t="str">
        <f>IF($L242="","",VLOOKUP(Q242,LISTAS!$F$5:$G$1006,2,0))</f>
        <v/>
      </c>
      <c r="S242" s="36" t="str">
        <f t="shared" si="57"/>
        <v/>
      </c>
      <c r="T242" s="25" t="str">
        <f t="shared" si="58"/>
        <v/>
      </c>
      <c r="U242" s="25" t="str">
        <f t="shared" si="59"/>
        <v/>
      </c>
    </row>
    <row r="243" spans="2:21" ht="16.5" x14ac:dyDescent="0.3">
      <c r="B243" s="51"/>
      <c r="C243" s="51" t="str">
        <f>IF(B243="","",VLOOKUP(B243,LISTAS!$F$5:$G$1006,2,0))</f>
        <v/>
      </c>
      <c r="D243" s="52"/>
      <c r="E243" s="52"/>
      <c r="F243" s="52" t="str">
        <f t="shared" si="49"/>
        <v/>
      </c>
      <c r="G243" s="5"/>
      <c r="H243" s="48" t="str">
        <f t="shared" si="52"/>
        <v/>
      </c>
      <c r="I243" s="63" t="str">
        <f t="shared" si="53"/>
        <v/>
      </c>
      <c r="J243" s="63" t="str">
        <f t="shared" si="53"/>
        <v/>
      </c>
      <c r="K243" s="48" t="str">
        <f t="shared" si="50"/>
        <v/>
      </c>
      <c r="L243" s="67" t="str">
        <f t="shared" si="51"/>
        <v/>
      </c>
      <c r="M243" s="48" t="str">
        <f t="shared" si="54"/>
        <v/>
      </c>
      <c r="N243" s="49">
        <v>25</v>
      </c>
      <c r="O243" s="28"/>
      <c r="P243" s="47" t="str">
        <f t="shared" si="55"/>
        <v/>
      </c>
      <c r="Q243" s="24" t="str">
        <f t="shared" si="56"/>
        <v/>
      </c>
      <c r="R243" s="24" t="str">
        <f>IF($L243="","",VLOOKUP(Q243,LISTAS!$F$5:$G$1006,2,0))</f>
        <v/>
      </c>
      <c r="S243" s="36" t="str">
        <f t="shared" si="57"/>
        <v/>
      </c>
      <c r="T243" s="25" t="str">
        <f t="shared" si="58"/>
        <v/>
      </c>
      <c r="U243" s="25" t="str">
        <f t="shared" si="59"/>
        <v/>
      </c>
    </row>
    <row r="244" spans="2:21" ht="16.5" x14ac:dyDescent="0.3">
      <c r="B244" s="51"/>
      <c r="C244" s="51" t="str">
        <f>IF(B244="","",VLOOKUP(B244,LISTAS!$F$5:$G$1006,2,0))</f>
        <v/>
      </c>
      <c r="D244" s="52"/>
      <c r="E244" s="52"/>
      <c r="F244" s="52" t="str">
        <f t="shared" si="49"/>
        <v/>
      </c>
      <c r="G244" s="5"/>
      <c r="H244" s="48" t="str">
        <f t="shared" si="52"/>
        <v/>
      </c>
      <c r="I244" s="63" t="str">
        <f t="shared" si="53"/>
        <v/>
      </c>
      <c r="J244" s="63" t="str">
        <f t="shared" si="53"/>
        <v/>
      </c>
      <c r="K244" s="48" t="str">
        <f t="shared" si="50"/>
        <v/>
      </c>
      <c r="L244" s="67" t="str">
        <f t="shared" si="51"/>
        <v/>
      </c>
      <c r="M244" s="48" t="str">
        <f t="shared" si="54"/>
        <v/>
      </c>
      <c r="N244" s="49">
        <v>26</v>
      </c>
      <c r="O244" s="28"/>
      <c r="P244" s="47" t="str">
        <f t="shared" si="55"/>
        <v/>
      </c>
      <c r="Q244" s="24" t="str">
        <f t="shared" si="56"/>
        <v/>
      </c>
      <c r="R244" s="24" t="str">
        <f>IF($L244="","",VLOOKUP(Q244,LISTAS!$F$5:$G$1006,2,0))</f>
        <v/>
      </c>
      <c r="S244" s="36" t="str">
        <f t="shared" si="57"/>
        <v/>
      </c>
      <c r="T244" s="25" t="str">
        <f t="shared" si="58"/>
        <v/>
      </c>
      <c r="U244" s="25" t="str">
        <f t="shared" si="59"/>
        <v/>
      </c>
    </row>
    <row r="245" spans="2:21" ht="16.5" x14ac:dyDescent="0.3">
      <c r="B245" s="51"/>
      <c r="C245" s="51" t="str">
        <f>IF(B245="","",VLOOKUP(B245,LISTAS!$F$5:$G$1006,2,0))</f>
        <v/>
      </c>
      <c r="D245" s="52"/>
      <c r="E245" s="52"/>
      <c r="F245" s="52" t="str">
        <f t="shared" si="49"/>
        <v/>
      </c>
      <c r="G245" s="5"/>
      <c r="H245" s="48" t="str">
        <f t="shared" si="52"/>
        <v/>
      </c>
      <c r="I245" s="63" t="str">
        <f t="shared" si="53"/>
        <v/>
      </c>
      <c r="J245" s="63" t="str">
        <f t="shared" si="53"/>
        <v/>
      </c>
      <c r="K245" s="48" t="str">
        <f t="shared" si="50"/>
        <v/>
      </c>
      <c r="L245" s="67" t="str">
        <f t="shared" si="51"/>
        <v/>
      </c>
      <c r="M245" s="48" t="str">
        <f t="shared" si="54"/>
        <v/>
      </c>
      <c r="N245" s="49">
        <v>27</v>
      </c>
      <c r="O245" s="28"/>
      <c r="P245" s="47" t="str">
        <f t="shared" si="55"/>
        <v/>
      </c>
      <c r="Q245" s="24" t="str">
        <f t="shared" si="56"/>
        <v/>
      </c>
      <c r="R245" s="24" t="str">
        <f>IF($L245="","",VLOOKUP(Q245,LISTAS!$F$5:$G$1006,2,0))</f>
        <v/>
      </c>
      <c r="S245" s="36" t="str">
        <f t="shared" si="57"/>
        <v/>
      </c>
      <c r="T245" s="25" t="str">
        <f t="shared" si="58"/>
        <v/>
      </c>
      <c r="U245" s="25" t="str">
        <f t="shared" si="59"/>
        <v/>
      </c>
    </row>
    <row r="246" spans="2:21" ht="16.5" x14ac:dyDescent="0.3">
      <c r="B246" s="51"/>
      <c r="C246" s="51" t="str">
        <f>IF(B246="","",VLOOKUP(B246,LISTAS!$F$5:$G$1006,2,0))</f>
        <v/>
      </c>
      <c r="D246" s="52"/>
      <c r="E246" s="52"/>
      <c r="F246" s="52" t="str">
        <f t="shared" si="49"/>
        <v/>
      </c>
      <c r="G246" s="5"/>
      <c r="H246" s="48" t="str">
        <f t="shared" si="52"/>
        <v/>
      </c>
      <c r="I246" s="63" t="str">
        <f t="shared" si="53"/>
        <v/>
      </c>
      <c r="J246" s="63" t="str">
        <f t="shared" si="53"/>
        <v/>
      </c>
      <c r="K246" s="48" t="str">
        <f t="shared" si="50"/>
        <v/>
      </c>
      <c r="L246" s="67" t="str">
        <f t="shared" si="51"/>
        <v/>
      </c>
      <c r="M246" s="48" t="str">
        <f t="shared" si="54"/>
        <v/>
      </c>
      <c r="N246" s="49">
        <v>28</v>
      </c>
      <c r="O246" s="28"/>
      <c r="P246" s="47" t="str">
        <f t="shared" si="55"/>
        <v/>
      </c>
      <c r="Q246" s="24" t="str">
        <f t="shared" si="56"/>
        <v/>
      </c>
      <c r="R246" s="24" t="str">
        <f>IF($L246="","",VLOOKUP(Q246,LISTAS!$F$5:$G$1006,2,0))</f>
        <v/>
      </c>
      <c r="S246" s="36" t="str">
        <f t="shared" si="57"/>
        <v/>
      </c>
      <c r="T246" s="25" t="str">
        <f t="shared" si="58"/>
        <v/>
      </c>
      <c r="U246" s="25" t="str">
        <f t="shared" si="59"/>
        <v/>
      </c>
    </row>
    <row r="247" spans="2:21" ht="16.5" x14ac:dyDescent="0.3">
      <c r="B247" s="51"/>
      <c r="C247" s="51" t="str">
        <f>IF(B247="","",VLOOKUP(B247,LISTAS!$F$5:$G$1006,2,0))</f>
        <v/>
      </c>
      <c r="D247" s="52"/>
      <c r="E247" s="52"/>
      <c r="F247" s="52" t="str">
        <f t="shared" si="49"/>
        <v/>
      </c>
      <c r="G247" s="5"/>
      <c r="H247" s="48" t="str">
        <f t="shared" si="52"/>
        <v/>
      </c>
      <c r="I247" s="63" t="str">
        <f t="shared" si="53"/>
        <v/>
      </c>
      <c r="J247" s="63" t="str">
        <f t="shared" si="53"/>
        <v/>
      </c>
      <c r="K247" s="48" t="str">
        <f t="shared" si="50"/>
        <v/>
      </c>
      <c r="L247" s="67" t="str">
        <f t="shared" si="51"/>
        <v/>
      </c>
      <c r="M247" s="48" t="str">
        <f t="shared" si="54"/>
        <v/>
      </c>
      <c r="N247" s="49">
        <v>29</v>
      </c>
      <c r="O247" s="28"/>
      <c r="P247" s="47" t="str">
        <f t="shared" si="55"/>
        <v/>
      </c>
      <c r="Q247" s="24" t="str">
        <f t="shared" si="56"/>
        <v/>
      </c>
      <c r="R247" s="24" t="str">
        <f>IF($L247="","",VLOOKUP(Q247,LISTAS!$F$5:$G$1006,2,0))</f>
        <v/>
      </c>
      <c r="S247" s="36" t="str">
        <f t="shared" si="57"/>
        <v/>
      </c>
      <c r="T247" s="25" t="str">
        <f t="shared" si="58"/>
        <v/>
      </c>
      <c r="U247" s="25" t="str">
        <f t="shared" si="59"/>
        <v/>
      </c>
    </row>
    <row r="248" spans="2:21" ht="16.5" x14ac:dyDescent="0.3">
      <c r="B248" s="51"/>
      <c r="C248" s="51" t="str">
        <f>IF(B248="","",VLOOKUP(B248,LISTAS!$F$5:$G$1006,2,0))</f>
        <v/>
      </c>
      <c r="D248" s="52"/>
      <c r="E248" s="52"/>
      <c r="F248" s="52" t="str">
        <f t="shared" si="49"/>
        <v/>
      </c>
      <c r="G248" s="5"/>
      <c r="H248" s="48" t="str">
        <f t="shared" si="52"/>
        <v/>
      </c>
      <c r="I248" s="63" t="str">
        <f t="shared" si="53"/>
        <v/>
      </c>
      <c r="J248" s="63" t="str">
        <f t="shared" si="53"/>
        <v/>
      </c>
      <c r="K248" s="48" t="str">
        <f t="shared" si="50"/>
        <v/>
      </c>
      <c r="L248" s="67" t="str">
        <f t="shared" si="51"/>
        <v/>
      </c>
      <c r="M248" s="48" t="str">
        <f t="shared" si="54"/>
        <v/>
      </c>
      <c r="N248" s="49">
        <v>30</v>
      </c>
      <c r="O248" s="28"/>
      <c r="P248" s="47" t="str">
        <f t="shared" si="55"/>
        <v/>
      </c>
      <c r="Q248" s="24" t="str">
        <f t="shared" si="56"/>
        <v/>
      </c>
      <c r="R248" s="24" t="str">
        <f>IF($L248="","",VLOOKUP(Q248,LISTAS!$F$5:$G$1006,2,0))</f>
        <v/>
      </c>
      <c r="S248" s="36" t="str">
        <f t="shared" si="57"/>
        <v/>
      </c>
      <c r="T248" s="25" t="str">
        <f t="shared" si="58"/>
        <v/>
      </c>
      <c r="U248" s="25" t="str">
        <f t="shared" si="59"/>
        <v/>
      </c>
    </row>
    <row r="249" spans="2:21" ht="16.5" x14ac:dyDescent="0.3">
      <c r="B249" s="51"/>
      <c r="C249" s="51" t="str">
        <f>IF(B249="","",VLOOKUP(B249,LISTAS!$F$5:$G$1006,2,0))</f>
        <v/>
      </c>
      <c r="D249" s="52"/>
      <c r="E249" s="52"/>
      <c r="F249" s="52" t="str">
        <f t="shared" si="49"/>
        <v/>
      </c>
      <c r="G249" s="5"/>
      <c r="H249" s="48" t="str">
        <f t="shared" si="52"/>
        <v/>
      </c>
      <c r="I249" s="63" t="str">
        <f t="shared" si="53"/>
        <v/>
      </c>
      <c r="J249" s="63" t="str">
        <f t="shared" si="53"/>
        <v/>
      </c>
      <c r="K249" s="48" t="str">
        <f t="shared" si="50"/>
        <v/>
      </c>
      <c r="L249" s="67" t="str">
        <f t="shared" si="51"/>
        <v/>
      </c>
      <c r="M249" s="48" t="str">
        <f t="shared" si="54"/>
        <v/>
      </c>
      <c r="N249" s="49">
        <v>31</v>
      </c>
      <c r="O249" s="28"/>
      <c r="P249" s="47" t="str">
        <f t="shared" si="55"/>
        <v/>
      </c>
      <c r="Q249" s="24" t="str">
        <f t="shared" si="56"/>
        <v/>
      </c>
      <c r="R249" s="24" t="str">
        <f>IF($L249="","",VLOOKUP(Q249,LISTAS!$F$5:$G$1006,2,0))</f>
        <v/>
      </c>
      <c r="S249" s="36" t="str">
        <f t="shared" si="57"/>
        <v/>
      </c>
      <c r="T249" s="25" t="str">
        <f t="shared" si="58"/>
        <v/>
      </c>
      <c r="U249" s="25" t="str">
        <f t="shared" si="59"/>
        <v/>
      </c>
    </row>
    <row r="250" spans="2:21" ht="16.5" x14ac:dyDescent="0.3">
      <c r="B250" s="51"/>
      <c r="C250" s="51" t="str">
        <f>IF(B250="","",VLOOKUP(B250,LISTAS!$F$5:$G$1006,2,0))</f>
        <v/>
      </c>
      <c r="D250" s="52"/>
      <c r="E250" s="52"/>
      <c r="F250" s="52" t="str">
        <f t="shared" si="49"/>
        <v/>
      </c>
      <c r="G250" s="5"/>
      <c r="H250" s="48" t="str">
        <f t="shared" si="52"/>
        <v/>
      </c>
      <c r="I250" s="63" t="str">
        <f t="shared" si="53"/>
        <v/>
      </c>
      <c r="J250" s="63" t="str">
        <f t="shared" si="53"/>
        <v/>
      </c>
      <c r="K250" s="48" t="str">
        <f t="shared" si="50"/>
        <v/>
      </c>
      <c r="L250" s="67" t="str">
        <f t="shared" si="51"/>
        <v/>
      </c>
      <c r="M250" s="48" t="str">
        <f t="shared" si="54"/>
        <v/>
      </c>
      <c r="N250" s="49">
        <v>32</v>
      </c>
      <c r="O250" s="28"/>
      <c r="P250" s="47" t="str">
        <f t="shared" si="55"/>
        <v/>
      </c>
      <c r="Q250" s="24" t="str">
        <f t="shared" si="56"/>
        <v/>
      </c>
      <c r="R250" s="24" t="str">
        <f>IF($L250="","",VLOOKUP(Q250,LISTAS!$F$5:$G$1006,2,0))</f>
        <v/>
      </c>
      <c r="S250" s="36" t="str">
        <f t="shared" si="57"/>
        <v/>
      </c>
      <c r="T250" s="25" t="str">
        <f t="shared" si="58"/>
        <v/>
      </c>
      <c r="U250" s="25" t="str">
        <f t="shared" si="59"/>
        <v/>
      </c>
    </row>
    <row r="251" spans="2:21" ht="16.5" x14ac:dyDescent="0.3">
      <c r="B251" s="51"/>
      <c r="C251" s="51" t="str">
        <f>IF(B251="","",VLOOKUP(B251,LISTAS!$F$5:$G$1006,2,0))</f>
        <v/>
      </c>
      <c r="D251" s="52"/>
      <c r="E251" s="52"/>
      <c r="F251" s="52" t="str">
        <f t="shared" si="49"/>
        <v/>
      </c>
      <c r="G251" s="5"/>
      <c r="H251" s="48" t="str">
        <f t="shared" si="52"/>
        <v/>
      </c>
      <c r="I251" s="63" t="str">
        <f t="shared" si="53"/>
        <v/>
      </c>
      <c r="J251" s="63" t="str">
        <f t="shared" si="53"/>
        <v/>
      </c>
      <c r="K251" s="48" t="str">
        <f t="shared" si="50"/>
        <v/>
      </c>
      <c r="L251" s="67" t="str">
        <f t="shared" si="51"/>
        <v/>
      </c>
      <c r="M251" s="48" t="str">
        <f t="shared" si="54"/>
        <v/>
      </c>
      <c r="N251" s="49">
        <v>33</v>
      </c>
      <c r="O251" s="28"/>
      <c r="P251" s="47" t="str">
        <f t="shared" si="55"/>
        <v/>
      </c>
      <c r="Q251" s="24" t="str">
        <f t="shared" si="56"/>
        <v/>
      </c>
      <c r="R251" s="24" t="str">
        <f>IF($L251="","",VLOOKUP(Q251,LISTAS!$F$5:$G$1006,2,0))</f>
        <v/>
      </c>
      <c r="S251" s="36" t="str">
        <f t="shared" si="57"/>
        <v/>
      </c>
      <c r="T251" s="25" t="str">
        <f t="shared" si="58"/>
        <v/>
      </c>
      <c r="U251" s="25" t="str">
        <f t="shared" si="59"/>
        <v/>
      </c>
    </row>
    <row r="252" spans="2:21" ht="16.5" x14ac:dyDescent="0.3">
      <c r="B252" s="51"/>
      <c r="C252" s="51" t="str">
        <f>IF(B252="","",VLOOKUP(B252,LISTAS!$F$5:$G$1006,2,0))</f>
        <v/>
      </c>
      <c r="D252" s="52"/>
      <c r="E252" s="52"/>
      <c r="F252" s="52" t="str">
        <f t="shared" si="49"/>
        <v/>
      </c>
      <c r="G252" s="5"/>
      <c r="H252" s="48" t="str">
        <f t="shared" si="52"/>
        <v/>
      </c>
      <c r="I252" s="63" t="str">
        <f t="shared" si="53"/>
        <v/>
      </c>
      <c r="J252" s="63" t="str">
        <f t="shared" si="53"/>
        <v/>
      </c>
      <c r="K252" s="48" t="str">
        <f t="shared" si="50"/>
        <v/>
      </c>
      <c r="L252" s="67" t="str">
        <f t="shared" si="51"/>
        <v/>
      </c>
      <c r="M252" s="48" t="str">
        <f t="shared" si="54"/>
        <v/>
      </c>
      <c r="N252" s="49">
        <v>34</v>
      </c>
      <c r="O252" s="28"/>
      <c r="P252" s="47" t="str">
        <f t="shared" si="55"/>
        <v/>
      </c>
      <c r="Q252" s="24" t="str">
        <f t="shared" si="56"/>
        <v/>
      </c>
      <c r="R252" s="24" t="str">
        <f>IF($L252="","",VLOOKUP(Q252,LISTAS!$F$5:$G$1006,2,0))</f>
        <v/>
      </c>
      <c r="S252" s="36" t="str">
        <f t="shared" si="57"/>
        <v/>
      </c>
      <c r="T252" s="25" t="str">
        <f t="shared" si="58"/>
        <v/>
      </c>
      <c r="U252" s="25" t="str">
        <f t="shared" si="59"/>
        <v/>
      </c>
    </row>
    <row r="253" spans="2:21" ht="16.5" x14ac:dyDescent="0.3">
      <c r="B253" s="51"/>
      <c r="C253" s="51" t="str">
        <f>IF(B253="","",VLOOKUP(B253,LISTAS!$F$5:$G$1006,2,0))</f>
        <v/>
      </c>
      <c r="D253" s="52"/>
      <c r="E253" s="52"/>
      <c r="F253" s="52" t="str">
        <f t="shared" si="49"/>
        <v/>
      </c>
      <c r="G253" s="5"/>
      <c r="H253" s="48" t="str">
        <f t="shared" si="52"/>
        <v/>
      </c>
      <c r="I253" s="63" t="str">
        <f t="shared" si="53"/>
        <v/>
      </c>
      <c r="J253" s="63" t="str">
        <f t="shared" si="53"/>
        <v/>
      </c>
      <c r="K253" s="48" t="str">
        <f t="shared" si="50"/>
        <v/>
      </c>
      <c r="L253" s="67" t="str">
        <f t="shared" si="51"/>
        <v/>
      </c>
      <c r="M253" s="48" t="str">
        <f t="shared" si="54"/>
        <v/>
      </c>
      <c r="N253" s="49">
        <v>35</v>
      </c>
      <c r="O253" s="28"/>
      <c r="P253" s="47" t="str">
        <f t="shared" si="55"/>
        <v/>
      </c>
      <c r="Q253" s="24" t="str">
        <f t="shared" si="56"/>
        <v/>
      </c>
      <c r="R253" s="24" t="str">
        <f>IF($L253="","",VLOOKUP(Q253,LISTAS!$F$5:$G$1006,2,0))</f>
        <v/>
      </c>
      <c r="S253" s="36" t="str">
        <f t="shared" si="57"/>
        <v/>
      </c>
      <c r="T253" s="25" t="str">
        <f t="shared" si="58"/>
        <v/>
      </c>
      <c r="U253" s="25" t="str">
        <f t="shared" si="59"/>
        <v/>
      </c>
    </row>
    <row r="254" spans="2:21" ht="16.5" x14ac:dyDescent="0.3">
      <c r="B254" s="51"/>
      <c r="C254" s="51" t="str">
        <f>IF(B254="","",VLOOKUP(B254,LISTAS!$F$5:$G$1006,2,0))</f>
        <v/>
      </c>
      <c r="D254" s="52"/>
      <c r="E254" s="52"/>
      <c r="F254" s="52" t="str">
        <f t="shared" si="49"/>
        <v/>
      </c>
      <c r="G254" s="5"/>
      <c r="H254" s="48" t="str">
        <f t="shared" si="52"/>
        <v/>
      </c>
      <c r="I254" s="63" t="str">
        <f t="shared" si="53"/>
        <v/>
      </c>
      <c r="J254" s="63" t="str">
        <f t="shared" si="53"/>
        <v/>
      </c>
      <c r="K254" s="48" t="str">
        <f t="shared" si="50"/>
        <v/>
      </c>
      <c r="L254" s="67" t="str">
        <f t="shared" si="51"/>
        <v/>
      </c>
      <c r="M254" s="48" t="str">
        <f t="shared" si="54"/>
        <v/>
      </c>
      <c r="N254" s="49">
        <v>36</v>
      </c>
      <c r="O254" s="28"/>
      <c r="P254" s="47" t="str">
        <f t="shared" si="55"/>
        <v/>
      </c>
      <c r="Q254" s="24" t="str">
        <f t="shared" si="56"/>
        <v/>
      </c>
      <c r="R254" s="24" t="str">
        <f>IF($L254="","",VLOOKUP(Q254,LISTAS!$F$5:$G$1006,2,0))</f>
        <v/>
      </c>
      <c r="S254" s="36" t="str">
        <f t="shared" si="57"/>
        <v/>
      </c>
      <c r="T254" s="25" t="str">
        <f t="shared" si="58"/>
        <v/>
      </c>
      <c r="U254" s="25" t="str">
        <f t="shared" si="59"/>
        <v/>
      </c>
    </row>
    <row r="255" spans="2:21" ht="16.5" x14ac:dyDescent="0.3">
      <c r="B255" s="51"/>
      <c r="C255" s="51" t="str">
        <f>IF(B255="","",VLOOKUP(B255,LISTAS!$F$5:$G$1006,2,0))</f>
        <v/>
      </c>
      <c r="D255" s="52"/>
      <c r="E255" s="52"/>
      <c r="F255" s="52" t="str">
        <f t="shared" si="49"/>
        <v/>
      </c>
      <c r="G255" s="5"/>
      <c r="H255" s="48" t="str">
        <f t="shared" si="52"/>
        <v/>
      </c>
      <c r="I255" s="63" t="str">
        <f t="shared" si="53"/>
        <v/>
      </c>
      <c r="J255" s="63" t="str">
        <f t="shared" si="53"/>
        <v/>
      </c>
      <c r="K255" s="48" t="str">
        <f t="shared" si="50"/>
        <v/>
      </c>
      <c r="L255" s="67" t="str">
        <f t="shared" si="51"/>
        <v/>
      </c>
      <c r="M255" s="48" t="str">
        <f t="shared" si="54"/>
        <v/>
      </c>
      <c r="N255" s="49">
        <v>37</v>
      </c>
      <c r="O255" s="28"/>
      <c r="P255" s="47" t="str">
        <f t="shared" si="55"/>
        <v/>
      </c>
      <c r="Q255" s="24" t="str">
        <f t="shared" si="56"/>
        <v/>
      </c>
      <c r="R255" s="24" t="str">
        <f>IF($L255="","",VLOOKUP(Q255,LISTAS!$F$5:$G$1006,2,0))</f>
        <v/>
      </c>
      <c r="S255" s="36" t="str">
        <f t="shared" si="57"/>
        <v/>
      </c>
      <c r="T255" s="25" t="str">
        <f t="shared" si="58"/>
        <v/>
      </c>
      <c r="U255" s="25" t="str">
        <f t="shared" si="59"/>
        <v/>
      </c>
    </row>
    <row r="256" spans="2:21" ht="16.5" x14ac:dyDescent="0.3">
      <c r="B256" s="51"/>
      <c r="C256" s="51" t="str">
        <f>IF(B256="","",VLOOKUP(B256,LISTAS!$F$5:$G$1006,2,0))</f>
        <v/>
      </c>
      <c r="D256" s="52"/>
      <c r="E256" s="52"/>
      <c r="F256" s="52" t="str">
        <f t="shared" si="49"/>
        <v/>
      </c>
      <c r="G256" s="5"/>
      <c r="H256" s="48" t="str">
        <f t="shared" si="52"/>
        <v/>
      </c>
      <c r="I256" s="63" t="str">
        <f t="shared" si="53"/>
        <v/>
      </c>
      <c r="J256" s="63" t="str">
        <f t="shared" si="53"/>
        <v/>
      </c>
      <c r="K256" s="48" t="str">
        <f t="shared" si="50"/>
        <v/>
      </c>
      <c r="L256" s="67" t="str">
        <f t="shared" si="51"/>
        <v/>
      </c>
      <c r="M256" s="48" t="str">
        <f t="shared" si="54"/>
        <v/>
      </c>
      <c r="N256" s="49">
        <v>38</v>
      </c>
      <c r="O256" s="28"/>
      <c r="P256" s="47" t="str">
        <f t="shared" si="55"/>
        <v/>
      </c>
      <c r="Q256" s="24" t="str">
        <f t="shared" si="56"/>
        <v/>
      </c>
      <c r="R256" s="24" t="str">
        <f>IF($L256="","",VLOOKUP(Q256,LISTAS!$F$5:$G$1006,2,0))</f>
        <v/>
      </c>
      <c r="S256" s="36" t="str">
        <f t="shared" si="57"/>
        <v/>
      </c>
      <c r="T256" s="25" t="str">
        <f t="shared" si="58"/>
        <v/>
      </c>
      <c r="U256" s="25" t="str">
        <f t="shared" si="59"/>
        <v/>
      </c>
    </row>
    <row r="257" spans="2:21" ht="16.5" x14ac:dyDescent="0.3">
      <c r="B257" s="51"/>
      <c r="C257" s="51" t="str">
        <f>IF(B257="","",VLOOKUP(B257,LISTAS!$F$5:$G$1006,2,0))</f>
        <v/>
      </c>
      <c r="D257" s="52"/>
      <c r="E257" s="52"/>
      <c r="F257" s="52" t="str">
        <f t="shared" si="49"/>
        <v/>
      </c>
      <c r="G257" s="5"/>
      <c r="H257" s="48" t="str">
        <f t="shared" si="52"/>
        <v/>
      </c>
      <c r="I257" s="63" t="str">
        <f t="shared" si="53"/>
        <v/>
      </c>
      <c r="J257" s="63" t="str">
        <f t="shared" si="53"/>
        <v/>
      </c>
      <c r="K257" s="48" t="str">
        <f t="shared" si="50"/>
        <v/>
      </c>
      <c r="L257" s="67" t="str">
        <f t="shared" si="51"/>
        <v/>
      </c>
      <c r="M257" s="48" t="str">
        <f t="shared" si="54"/>
        <v/>
      </c>
      <c r="N257" s="49">
        <v>39</v>
      </c>
      <c r="O257" s="28"/>
      <c r="P257" s="47" t="str">
        <f t="shared" si="55"/>
        <v/>
      </c>
      <c r="Q257" s="24" t="str">
        <f t="shared" si="56"/>
        <v/>
      </c>
      <c r="R257" s="24" t="str">
        <f>IF($L257="","",VLOOKUP(Q257,LISTAS!$F$5:$G$1006,2,0))</f>
        <v/>
      </c>
      <c r="S257" s="36" t="str">
        <f t="shared" si="57"/>
        <v/>
      </c>
      <c r="T257" s="25" t="str">
        <f t="shared" si="58"/>
        <v/>
      </c>
      <c r="U257" s="25" t="str">
        <f t="shared" si="59"/>
        <v/>
      </c>
    </row>
    <row r="258" spans="2:21" ht="16.5" x14ac:dyDescent="0.3">
      <c r="B258" s="51"/>
      <c r="C258" s="51" t="str">
        <f>IF(B258="","",VLOOKUP(B258,LISTAS!$F$5:$G$1006,2,0))</f>
        <v/>
      </c>
      <c r="D258" s="52"/>
      <c r="E258" s="52"/>
      <c r="F258" s="52" t="str">
        <f t="shared" si="49"/>
        <v/>
      </c>
      <c r="G258" s="5"/>
      <c r="H258" s="48" t="str">
        <f t="shared" si="52"/>
        <v/>
      </c>
      <c r="I258" s="63" t="str">
        <f t="shared" si="53"/>
        <v/>
      </c>
      <c r="J258" s="63" t="str">
        <f t="shared" si="53"/>
        <v/>
      </c>
      <c r="K258" s="48" t="str">
        <f t="shared" si="50"/>
        <v/>
      </c>
      <c r="L258" s="67" t="str">
        <f t="shared" si="51"/>
        <v/>
      </c>
      <c r="M258" s="48" t="str">
        <f t="shared" si="54"/>
        <v/>
      </c>
      <c r="N258" s="49">
        <v>40</v>
      </c>
      <c r="O258" s="28"/>
      <c r="P258" s="47" t="str">
        <f t="shared" si="55"/>
        <v/>
      </c>
      <c r="Q258" s="24" t="str">
        <f t="shared" si="56"/>
        <v/>
      </c>
      <c r="R258" s="24" t="str">
        <f>IF($L258="","",VLOOKUP(Q258,LISTAS!$F$5:$G$1006,2,0))</f>
        <v/>
      </c>
      <c r="S258" s="36" t="str">
        <f t="shared" si="57"/>
        <v/>
      </c>
      <c r="T258" s="25" t="str">
        <f t="shared" si="58"/>
        <v/>
      </c>
      <c r="U258" s="25" t="str">
        <f t="shared" si="59"/>
        <v/>
      </c>
    </row>
    <row r="259" spans="2:21" ht="16.5" x14ac:dyDescent="0.3">
      <c r="B259" s="51"/>
      <c r="C259" s="51" t="str">
        <f>IF(B259="","",VLOOKUP(B259,LISTAS!$F$5:$G$1006,2,0))</f>
        <v/>
      </c>
      <c r="D259" s="52"/>
      <c r="E259" s="52"/>
      <c r="F259" s="52" t="str">
        <f t="shared" si="49"/>
        <v/>
      </c>
      <c r="G259" s="5"/>
      <c r="H259" s="48" t="str">
        <f t="shared" si="52"/>
        <v/>
      </c>
      <c r="I259" s="63" t="str">
        <f t="shared" si="53"/>
        <v/>
      </c>
      <c r="J259" s="63" t="str">
        <f t="shared" si="53"/>
        <v/>
      </c>
      <c r="K259" s="48" t="str">
        <f t="shared" si="50"/>
        <v/>
      </c>
      <c r="L259" s="67" t="str">
        <f t="shared" si="51"/>
        <v/>
      </c>
      <c r="M259" s="48" t="str">
        <f t="shared" si="54"/>
        <v/>
      </c>
      <c r="N259" s="49">
        <v>41</v>
      </c>
      <c r="O259" s="28"/>
      <c r="P259" s="47" t="str">
        <f t="shared" si="55"/>
        <v/>
      </c>
      <c r="Q259" s="24" t="str">
        <f t="shared" si="56"/>
        <v/>
      </c>
      <c r="R259" s="24" t="str">
        <f>IF($L259="","",VLOOKUP(Q259,LISTAS!$F$5:$G$1006,2,0))</f>
        <v/>
      </c>
      <c r="S259" s="36" t="str">
        <f t="shared" si="57"/>
        <v/>
      </c>
      <c r="T259" s="25" t="str">
        <f t="shared" si="58"/>
        <v/>
      </c>
      <c r="U259" s="25" t="str">
        <f t="shared" si="59"/>
        <v/>
      </c>
    </row>
    <row r="260" spans="2:21" ht="16.5" x14ac:dyDescent="0.3">
      <c r="B260" s="51"/>
      <c r="C260" s="51" t="str">
        <f>IF(B260="","",VLOOKUP(B260,LISTAS!$F$5:$G$1006,2,0))</f>
        <v/>
      </c>
      <c r="D260" s="52"/>
      <c r="E260" s="52"/>
      <c r="F260" s="52" t="str">
        <f t="shared" si="49"/>
        <v/>
      </c>
      <c r="G260" s="5"/>
      <c r="H260" s="48" t="str">
        <f t="shared" si="52"/>
        <v/>
      </c>
      <c r="I260" s="63" t="str">
        <f t="shared" si="53"/>
        <v/>
      </c>
      <c r="J260" s="63" t="str">
        <f t="shared" si="53"/>
        <v/>
      </c>
      <c r="K260" s="48" t="str">
        <f t="shared" si="50"/>
        <v/>
      </c>
      <c r="L260" s="67" t="str">
        <f t="shared" si="51"/>
        <v/>
      </c>
      <c r="M260" s="48" t="str">
        <f t="shared" si="54"/>
        <v/>
      </c>
      <c r="N260" s="49">
        <v>42</v>
      </c>
      <c r="O260" s="28"/>
      <c r="P260" s="47" t="str">
        <f t="shared" si="55"/>
        <v/>
      </c>
      <c r="Q260" s="24" t="str">
        <f t="shared" si="56"/>
        <v/>
      </c>
      <c r="R260" s="24" t="str">
        <f>IF($L260="","",VLOOKUP(Q260,LISTAS!$F$5:$G$1006,2,0))</f>
        <v/>
      </c>
      <c r="S260" s="36" t="str">
        <f t="shared" si="57"/>
        <v/>
      </c>
      <c r="T260" s="25" t="str">
        <f t="shared" si="58"/>
        <v/>
      </c>
      <c r="U260" s="25" t="str">
        <f t="shared" si="59"/>
        <v/>
      </c>
    </row>
    <row r="261" spans="2:21" ht="16.5" x14ac:dyDescent="0.3">
      <c r="B261" s="51"/>
      <c r="C261" s="51" t="str">
        <f>IF(B261="","",VLOOKUP(B261,LISTAS!$F$5:$G$1006,2,0))</f>
        <v/>
      </c>
      <c r="D261" s="52"/>
      <c r="E261" s="52"/>
      <c r="F261" s="52" t="str">
        <f t="shared" si="49"/>
        <v/>
      </c>
      <c r="G261" s="5"/>
      <c r="H261" s="48" t="str">
        <f t="shared" si="52"/>
        <v/>
      </c>
      <c r="I261" s="63" t="str">
        <f t="shared" si="53"/>
        <v/>
      </c>
      <c r="J261" s="63" t="str">
        <f t="shared" si="53"/>
        <v/>
      </c>
      <c r="K261" s="48" t="str">
        <f t="shared" si="50"/>
        <v/>
      </c>
      <c r="L261" s="67" t="str">
        <f t="shared" si="51"/>
        <v/>
      </c>
      <c r="M261" s="48" t="str">
        <f t="shared" si="54"/>
        <v/>
      </c>
      <c r="N261" s="49">
        <v>43</v>
      </c>
      <c r="O261" s="28"/>
      <c r="P261" s="47" t="str">
        <f t="shared" si="55"/>
        <v/>
      </c>
      <c r="Q261" s="24" t="str">
        <f t="shared" si="56"/>
        <v/>
      </c>
      <c r="R261" s="24" t="str">
        <f>IF($L261="","",VLOOKUP(Q261,LISTAS!$F$5:$G$1006,2,0))</f>
        <v/>
      </c>
      <c r="S261" s="36" t="str">
        <f t="shared" si="57"/>
        <v/>
      </c>
      <c r="T261" s="25" t="str">
        <f t="shared" si="58"/>
        <v/>
      </c>
      <c r="U261" s="25" t="str">
        <f t="shared" si="59"/>
        <v/>
      </c>
    </row>
    <row r="262" spans="2:21" ht="16.5" x14ac:dyDescent="0.3">
      <c r="B262" s="51"/>
      <c r="C262" s="51" t="str">
        <f>IF(B262="","",VLOOKUP(B262,LISTAS!$F$5:$G$1006,2,0))</f>
        <v/>
      </c>
      <c r="D262" s="52"/>
      <c r="E262" s="52"/>
      <c r="F262" s="52" t="str">
        <f t="shared" si="49"/>
        <v/>
      </c>
      <c r="G262" s="5"/>
      <c r="H262" s="48" t="str">
        <f t="shared" si="52"/>
        <v/>
      </c>
      <c r="I262" s="63" t="str">
        <f t="shared" si="53"/>
        <v/>
      </c>
      <c r="J262" s="63" t="str">
        <f t="shared" si="53"/>
        <v/>
      </c>
      <c r="K262" s="48" t="str">
        <f t="shared" si="50"/>
        <v/>
      </c>
      <c r="L262" s="67" t="str">
        <f t="shared" si="51"/>
        <v/>
      </c>
      <c r="M262" s="48" t="str">
        <f t="shared" si="54"/>
        <v/>
      </c>
      <c r="N262" s="49">
        <v>44</v>
      </c>
      <c r="O262" s="28"/>
      <c r="P262" s="47" t="str">
        <f t="shared" si="55"/>
        <v/>
      </c>
      <c r="Q262" s="24" t="str">
        <f t="shared" si="56"/>
        <v/>
      </c>
      <c r="R262" s="24" t="str">
        <f>IF($L262="","",VLOOKUP(Q262,LISTAS!$F$5:$G$1006,2,0))</f>
        <v/>
      </c>
      <c r="S262" s="36" t="str">
        <f t="shared" si="57"/>
        <v/>
      </c>
      <c r="T262" s="25" t="str">
        <f t="shared" si="58"/>
        <v/>
      </c>
      <c r="U262" s="25" t="str">
        <f t="shared" si="59"/>
        <v/>
      </c>
    </row>
    <row r="263" spans="2:21" ht="16.5" x14ac:dyDescent="0.3">
      <c r="B263" s="51"/>
      <c r="C263" s="51" t="str">
        <f>IF(B263="","",VLOOKUP(B263,LISTAS!$F$5:$G$1006,2,0))</f>
        <v/>
      </c>
      <c r="D263" s="52"/>
      <c r="E263" s="52"/>
      <c r="F263" s="52" t="str">
        <f t="shared" si="49"/>
        <v/>
      </c>
      <c r="G263" s="5"/>
      <c r="H263" s="48" t="str">
        <f t="shared" si="52"/>
        <v/>
      </c>
      <c r="I263" s="63" t="str">
        <f t="shared" si="53"/>
        <v/>
      </c>
      <c r="J263" s="63" t="str">
        <f t="shared" si="53"/>
        <v/>
      </c>
      <c r="K263" s="48" t="str">
        <f t="shared" si="50"/>
        <v/>
      </c>
      <c r="L263" s="67" t="str">
        <f t="shared" si="51"/>
        <v/>
      </c>
      <c r="M263" s="48" t="str">
        <f t="shared" si="54"/>
        <v/>
      </c>
      <c r="N263" s="49">
        <v>45</v>
      </c>
      <c r="O263" s="28"/>
      <c r="P263" s="47" t="str">
        <f t="shared" si="55"/>
        <v/>
      </c>
      <c r="Q263" s="24" t="str">
        <f t="shared" si="56"/>
        <v/>
      </c>
      <c r="R263" s="24" t="str">
        <f>IF($L263="","",VLOOKUP(Q263,LISTAS!$F$5:$G$1006,2,0))</f>
        <v/>
      </c>
      <c r="S263" s="36" t="str">
        <f t="shared" si="57"/>
        <v/>
      </c>
      <c r="T263" s="25" t="str">
        <f t="shared" si="58"/>
        <v/>
      </c>
      <c r="U263" s="25" t="str">
        <f t="shared" si="59"/>
        <v/>
      </c>
    </row>
    <row r="264" spans="2:21" ht="16.5" x14ac:dyDescent="0.3">
      <c r="B264" s="51"/>
      <c r="C264" s="51" t="str">
        <f>IF(B264="","",VLOOKUP(B264,LISTAS!$F$5:$G$1006,2,0))</f>
        <v/>
      </c>
      <c r="D264" s="52"/>
      <c r="E264" s="52"/>
      <c r="F264" s="52" t="str">
        <f t="shared" si="49"/>
        <v/>
      </c>
      <c r="G264" s="5"/>
      <c r="H264" s="48" t="str">
        <f t="shared" si="52"/>
        <v/>
      </c>
      <c r="I264" s="63" t="str">
        <f t="shared" si="53"/>
        <v/>
      </c>
      <c r="J264" s="63" t="str">
        <f t="shared" si="53"/>
        <v/>
      </c>
      <c r="K264" s="48" t="str">
        <f t="shared" si="50"/>
        <v/>
      </c>
      <c r="L264" s="67" t="str">
        <f t="shared" si="51"/>
        <v/>
      </c>
      <c r="M264" s="48" t="str">
        <f t="shared" si="54"/>
        <v/>
      </c>
      <c r="N264" s="49">
        <v>46</v>
      </c>
      <c r="O264" s="28"/>
      <c r="P264" s="47" t="str">
        <f t="shared" si="55"/>
        <v/>
      </c>
      <c r="Q264" s="24" t="str">
        <f t="shared" si="56"/>
        <v/>
      </c>
      <c r="R264" s="24" t="str">
        <f>IF($L264="","",VLOOKUP(Q264,LISTAS!$F$5:$G$1006,2,0))</f>
        <v/>
      </c>
      <c r="S264" s="36" t="str">
        <f t="shared" si="57"/>
        <v/>
      </c>
      <c r="T264" s="25" t="str">
        <f t="shared" si="58"/>
        <v/>
      </c>
      <c r="U264" s="25" t="str">
        <f t="shared" si="59"/>
        <v/>
      </c>
    </row>
    <row r="265" spans="2:21" ht="16.5" x14ac:dyDescent="0.3">
      <c r="B265" s="51"/>
      <c r="C265" s="51" t="str">
        <f>IF(B265="","",VLOOKUP(B265,LISTAS!$F$5:$G$1006,2,0))</f>
        <v/>
      </c>
      <c r="D265" s="52"/>
      <c r="E265" s="52"/>
      <c r="F265" s="52" t="str">
        <f t="shared" si="49"/>
        <v/>
      </c>
      <c r="G265" s="5"/>
      <c r="H265" s="48" t="str">
        <f t="shared" si="52"/>
        <v/>
      </c>
      <c r="I265" s="63" t="str">
        <f t="shared" si="53"/>
        <v/>
      </c>
      <c r="J265" s="63" t="str">
        <f t="shared" si="53"/>
        <v/>
      </c>
      <c r="K265" s="48" t="str">
        <f t="shared" si="50"/>
        <v/>
      </c>
      <c r="L265" s="67" t="str">
        <f t="shared" si="51"/>
        <v/>
      </c>
      <c r="M265" s="48" t="str">
        <f t="shared" si="54"/>
        <v/>
      </c>
      <c r="N265" s="49">
        <v>47</v>
      </c>
      <c r="O265" s="28"/>
      <c r="P265" s="47" t="str">
        <f t="shared" si="55"/>
        <v/>
      </c>
      <c r="Q265" s="24" t="str">
        <f t="shared" si="56"/>
        <v/>
      </c>
      <c r="R265" s="24" t="str">
        <f>IF($L265="","",VLOOKUP(Q265,LISTAS!$F$5:$G$1006,2,0))</f>
        <v/>
      </c>
      <c r="S265" s="36" t="str">
        <f t="shared" si="57"/>
        <v/>
      </c>
      <c r="T265" s="25" t="str">
        <f t="shared" si="58"/>
        <v/>
      </c>
      <c r="U265" s="25" t="str">
        <f t="shared" si="59"/>
        <v/>
      </c>
    </row>
    <row r="266" spans="2:21" ht="16.5" x14ac:dyDescent="0.3">
      <c r="B266" s="51"/>
      <c r="C266" s="51" t="str">
        <f>IF(B266="","",VLOOKUP(B266,LISTAS!$F$5:$G$1006,2,0))</f>
        <v/>
      </c>
      <c r="D266" s="52"/>
      <c r="E266" s="52"/>
      <c r="F266" s="52" t="str">
        <f t="shared" si="49"/>
        <v/>
      </c>
      <c r="G266" s="5"/>
      <c r="H266" s="48" t="str">
        <f t="shared" si="52"/>
        <v/>
      </c>
      <c r="I266" s="63" t="str">
        <f t="shared" si="53"/>
        <v/>
      </c>
      <c r="J266" s="63" t="str">
        <f t="shared" si="53"/>
        <v/>
      </c>
      <c r="K266" s="48" t="str">
        <f t="shared" si="50"/>
        <v/>
      </c>
      <c r="L266" s="67" t="str">
        <f t="shared" si="51"/>
        <v/>
      </c>
      <c r="M266" s="48" t="str">
        <f t="shared" si="54"/>
        <v/>
      </c>
      <c r="N266" s="49">
        <v>48</v>
      </c>
      <c r="O266" s="28"/>
      <c r="P266" s="47" t="str">
        <f t="shared" si="55"/>
        <v/>
      </c>
      <c r="Q266" s="24" t="str">
        <f t="shared" si="56"/>
        <v/>
      </c>
      <c r="R266" s="24" t="str">
        <f>IF($L266="","",VLOOKUP(Q266,LISTAS!$F$5:$G$1006,2,0))</f>
        <v/>
      </c>
      <c r="S266" s="36" t="str">
        <f t="shared" si="57"/>
        <v/>
      </c>
      <c r="T266" s="25" t="str">
        <f t="shared" si="58"/>
        <v/>
      </c>
      <c r="U266" s="25" t="str">
        <f t="shared" si="59"/>
        <v/>
      </c>
    </row>
    <row r="267" spans="2:21" ht="16.5" x14ac:dyDescent="0.3">
      <c r="B267" s="51"/>
      <c r="C267" s="51" t="str">
        <f>IF(B267="","",VLOOKUP(B267,LISTAS!$F$5:$G$1006,2,0))</f>
        <v/>
      </c>
      <c r="D267" s="52"/>
      <c r="E267" s="52"/>
      <c r="F267" s="52" t="str">
        <f t="shared" si="49"/>
        <v/>
      </c>
      <c r="G267" s="5"/>
      <c r="H267" s="48" t="str">
        <f t="shared" si="52"/>
        <v/>
      </c>
      <c r="I267" s="63" t="str">
        <f t="shared" si="53"/>
        <v/>
      </c>
      <c r="J267" s="63" t="str">
        <f t="shared" si="53"/>
        <v/>
      </c>
      <c r="K267" s="48" t="str">
        <f t="shared" si="50"/>
        <v/>
      </c>
      <c r="L267" s="67" t="str">
        <f t="shared" si="51"/>
        <v/>
      </c>
      <c r="M267" s="48" t="str">
        <f t="shared" si="54"/>
        <v/>
      </c>
      <c r="N267" s="49">
        <v>49</v>
      </c>
      <c r="O267" s="28"/>
      <c r="P267" s="47" t="str">
        <f t="shared" si="55"/>
        <v/>
      </c>
      <c r="Q267" s="24" t="str">
        <f t="shared" si="56"/>
        <v/>
      </c>
      <c r="R267" s="24" t="str">
        <f>IF($L267="","",VLOOKUP(Q267,LISTAS!$F$5:$G$1006,2,0))</f>
        <v/>
      </c>
      <c r="S267" s="36" t="str">
        <f t="shared" si="57"/>
        <v/>
      </c>
      <c r="T267" s="25" t="str">
        <f t="shared" si="58"/>
        <v/>
      </c>
      <c r="U267" s="25" t="str">
        <f t="shared" si="59"/>
        <v/>
      </c>
    </row>
    <row r="268" spans="2:21" ht="16.5" x14ac:dyDescent="0.3">
      <c r="B268" s="51"/>
      <c r="C268" s="51" t="str">
        <f>IF(B268="","",VLOOKUP(B268,LISTAS!$F$5:$G$1006,2,0))</f>
        <v/>
      </c>
      <c r="D268" s="52"/>
      <c r="E268" s="52"/>
      <c r="F268" s="52" t="str">
        <f t="shared" si="49"/>
        <v/>
      </c>
      <c r="G268" s="5"/>
      <c r="H268" s="48" t="str">
        <f t="shared" si="52"/>
        <v/>
      </c>
      <c r="I268" s="63" t="str">
        <f t="shared" si="53"/>
        <v/>
      </c>
      <c r="J268" s="63" t="str">
        <f t="shared" si="53"/>
        <v/>
      </c>
      <c r="K268" s="48" t="str">
        <f t="shared" si="50"/>
        <v/>
      </c>
      <c r="L268" s="67" t="str">
        <f t="shared" si="51"/>
        <v/>
      </c>
      <c r="M268" s="48" t="str">
        <f t="shared" si="54"/>
        <v/>
      </c>
      <c r="N268" s="49">
        <v>50</v>
      </c>
      <c r="O268" s="28"/>
      <c r="P268" s="47" t="str">
        <f t="shared" si="55"/>
        <v/>
      </c>
      <c r="Q268" s="24" t="str">
        <f t="shared" si="56"/>
        <v/>
      </c>
      <c r="R268" s="24" t="str">
        <f>IF($L268="","",VLOOKUP(Q268,LISTAS!$F$5:$G$1006,2,0))</f>
        <v/>
      </c>
      <c r="S268" s="36" t="str">
        <f t="shared" si="57"/>
        <v/>
      </c>
      <c r="T268" s="25" t="str">
        <f t="shared" si="58"/>
        <v/>
      </c>
      <c r="U268" s="25" t="str">
        <f t="shared" si="59"/>
        <v/>
      </c>
    </row>
    <row r="269" spans="2:21" ht="16.5" x14ac:dyDescent="0.3">
      <c r="B269" s="51"/>
      <c r="C269" s="51" t="str">
        <f>IF(B269="","",VLOOKUP(B269,LISTAS!$F$5:$G$1006,2,0))</f>
        <v/>
      </c>
      <c r="D269" s="52"/>
      <c r="E269" s="52"/>
      <c r="F269" s="52" t="str">
        <f t="shared" si="49"/>
        <v/>
      </c>
      <c r="G269" s="5"/>
      <c r="H269" s="48" t="str">
        <f t="shared" si="52"/>
        <v/>
      </c>
      <c r="I269" s="63" t="str">
        <f t="shared" si="53"/>
        <v/>
      </c>
      <c r="J269" s="63" t="str">
        <f t="shared" si="53"/>
        <v/>
      </c>
      <c r="K269" s="48" t="str">
        <f t="shared" si="50"/>
        <v/>
      </c>
      <c r="L269" s="67" t="str">
        <f t="shared" si="51"/>
        <v/>
      </c>
      <c r="M269" s="48" t="str">
        <f t="shared" si="54"/>
        <v/>
      </c>
      <c r="N269" s="49">
        <v>51</v>
      </c>
      <c r="O269" s="28"/>
      <c r="P269" s="47" t="str">
        <f t="shared" si="55"/>
        <v/>
      </c>
      <c r="Q269" s="24" t="str">
        <f t="shared" si="56"/>
        <v/>
      </c>
      <c r="R269" s="24" t="str">
        <f>IF($L269="","",VLOOKUP(Q269,LISTAS!$F$5:$G$1006,2,0))</f>
        <v/>
      </c>
      <c r="S269" s="36" t="str">
        <f t="shared" si="57"/>
        <v/>
      </c>
      <c r="T269" s="25" t="str">
        <f t="shared" si="58"/>
        <v/>
      </c>
      <c r="U269" s="25" t="str">
        <f t="shared" si="59"/>
        <v/>
      </c>
    </row>
    <row r="270" spans="2:21" ht="16.5" x14ac:dyDescent="0.3">
      <c r="B270" s="51"/>
      <c r="C270" s="51" t="str">
        <f>IF(B270="","",VLOOKUP(B270,LISTAS!$F$5:$G$1006,2,0))</f>
        <v/>
      </c>
      <c r="D270" s="52"/>
      <c r="E270" s="52"/>
      <c r="F270" s="52" t="str">
        <f t="shared" si="49"/>
        <v/>
      </c>
      <c r="G270" s="5"/>
      <c r="H270" s="48" t="str">
        <f t="shared" si="52"/>
        <v/>
      </c>
      <c r="I270" s="63" t="str">
        <f t="shared" si="53"/>
        <v/>
      </c>
      <c r="J270" s="63" t="str">
        <f t="shared" si="53"/>
        <v/>
      </c>
      <c r="K270" s="48" t="str">
        <f t="shared" si="50"/>
        <v/>
      </c>
      <c r="L270" s="67" t="str">
        <f t="shared" si="51"/>
        <v/>
      </c>
      <c r="M270" s="48" t="str">
        <f t="shared" si="54"/>
        <v/>
      </c>
      <c r="N270" s="49">
        <v>52</v>
      </c>
      <c r="O270" s="28"/>
      <c r="P270" s="47" t="str">
        <f t="shared" si="55"/>
        <v/>
      </c>
      <c r="Q270" s="24" t="str">
        <f t="shared" si="56"/>
        <v/>
      </c>
      <c r="R270" s="24" t="str">
        <f>IF($L270="","",VLOOKUP(Q270,LISTAS!$F$5:$G$1006,2,0))</f>
        <v/>
      </c>
      <c r="S270" s="36" t="str">
        <f t="shared" si="57"/>
        <v/>
      </c>
      <c r="T270" s="25" t="str">
        <f t="shared" si="58"/>
        <v/>
      </c>
      <c r="U270" s="25" t="str">
        <f t="shared" si="59"/>
        <v/>
      </c>
    </row>
    <row r="271" spans="2:21" ht="16.5" x14ac:dyDescent="0.3">
      <c r="B271" s="51"/>
      <c r="C271" s="51" t="str">
        <f>IF(B271="","",VLOOKUP(B271,LISTAS!$F$5:$G$1006,2,0))</f>
        <v/>
      </c>
      <c r="D271" s="52"/>
      <c r="E271" s="52"/>
      <c r="F271" s="52" t="str">
        <f t="shared" si="49"/>
        <v/>
      </c>
      <c r="G271" s="5"/>
      <c r="H271" s="48" t="str">
        <f t="shared" si="52"/>
        <v/>
      </c>
      <c r="I271" s="63" t="str">
        <f t="shared" si="53"/>
        <v/>
      </c>
      <c r="J271" s="63" t="str">
        <f t="shared" si="53"/>
        <v/>
      </c>
      <c r="K271" s="48" t="str">
        <f t="shared" si="50"/>
        <v/>
      </c>
      <c r="L271" s="67" t="str">
        <f t="shared" si="51"/>
        <v/>
      </c>
      <c r="M271" s="48" t="str">
        <f t="shared" si="54"/>
        <v/>
      </c>
      <c r="N271" s="49">
        <v>53</v>
      </c>
      <c r="O271" s="28"/>
      <c r="P271" s="47" t="str">
        <f t="shared" si="55"/>
        <v/>
      </c>
      <c r="Q271" s="24" t="str">
        <f t="shared" si="56"/>
        <v/>
      </c>
      <c r="R271" s="24" t="str">
        <f>IF($L271="","",VLOOKUP(Q271,LISTAS!$F$5:$G$1006,2,0))</f>
        <v/>
      </c>
      <c r="S271" s="36" t="str">
        <f t="shared" si="57"/>
        <v/>
      </c>
      <c r="T271" s="25" t="str">
        <f t="shared" si="58"/>
        <v/>
      </c>
      <c r="U271" s="25" t="str">
        <f t="shared" si="59"/>
        <v/>
      </c>
    </row>
    <row r="272" spans="2:21" ht="16.5" x14ac:dyDescent="0.3">
      <c r="B272" s="51"/>
      <c r="C272" s="51" t="str">
        <f>IF(B272="","",VLOOKUP(B272,LISTAS!$F$5:$G$1006,2,0))</f>
        <v/>
      </c>
      <c r="D272" s="52"/>
      <c r="E272" s="52"/>
      <c r="F272" s="52" t="str">
        <f t="shared" si="49"/>
        <v/>
      </c>
      <c r="G272" s="5"/>
      <c r="H272" s="48" t="str">
        <f t="shared" si="52"/>
        <v/>
      </c>
      <c r="I272" s="63" t="str">
        <f t="shared" si="53"/>
        <v/>
      </c>
      <c r="J272" s="63" t="str">
        <f t="shared" si="53"/>
        <v/>
      </c>
      <c r="K272" s="48" t="str">
        <f t="shared" si="50"/>
        <v/>
      </c>
      <c r="L272" s="67" t="str">
        <f t="shared" si="51"/>
        <v/>
      </c>
      <c r="M272" s="48" t="str">
        <f t="shared" si="54"/>
        <v/>
      </c>
      <c r="N272" s="49">
        <v>54</v>
      </c>
      <c r="O272" s="28"/>
      <c r="P272" s="47" t="str">
        <f t="shared" si="55"/>
        <v/>
      </c>
      <c r="Q272" s="24" t="str">
        <f t="shared" si="56"/>
        <v/>
      </c>
      <c r="R272" s="24" t="str">
        <f>IF($L272="","",VLOOKUP(Q272,LISTAS!$F$5:$G$1006,2,0))</f>
        <v/>
      </c>
      <c r="S272" s="36" t="str">
        <f t="shared" si="57"/>
        <v/>
      </c>
      <c r="T272" s="25" t="str">
        <f t="shared" si="58"/>
        <v/>
      </c>
      <c r="U272" s="25" t="str">
        <f t="shared" si="59"/>
        <v/>
      </c>
    </row>
    <row r="273" spans="2:21" ht="16.5" x14ac:dyDescent="0.3">
      <c r="B273" s="51"/>
      <c r="C273" s="51" t="str">
        <f>IF(B273="","",VLOOKUP(B273,LISTAS!$F$5:$G$1006,2,0))</f>
        <v/>
      </c>
      <c r="D273" s="52"/>
      <c r="E273" s="52"/>
      <c r="F273" s="52" t="str">
        <f t="shared" si="49"/>
        <v/>
      </c>
      <c r="G273" s="5"/>
      <c r="H273" s="48" t="str">
        <f t="shared" si="52"/>
        <v/>
      </c>
      <c r="I273" s="63" t="str">
        <f t="shared" si="53"/>
        <v/>
      </c>
      <c r="J273" s="63" t="str">
        <f t="shared" si="53"/>
        <v/>
      </c>
      <c r="K273" s="48" t="str">
        <f t="shared" si="50"/>
        <v/>
      </c>
      <c r="L273" s="67" t="str">
        <f t="shared" si="51"/>
        <v/>
      </c>
      <c r="M273" s="48" t="str">
        <f t="shared" si="54"/>
        <v/>
      </c>
      <c r="N273" s="49">
        <v>55</v>
      </c>
      <c r="O273" s="28"/>
      <c r="P273" s="47" t="str">
        <f t="shared" si="55"/>
        <v/>
      </c>
      <c r="Q273" s="24" t="str">
        <f t="shared" si="56"/>
        <v/>
      </c>
      <c r="R273" s="24" t="str">
        <f>IF($L273="","",VLOOKUP(Q273,LISTAS!$F$5:$G$1006,2,0))</f>
        <v/>
      </c>
      <c r="S273" s="36" t="str">
        <f t="shared" si="57"/>
        <v/>
      </c>
      <c r="T273" s="25" t="str">
        <f t="shared" si="58"/>
        <v/>
      </c>
      <c r="U273" s="25" t="str">
        <f t="shared" si="59"/>
        <v/>
      </c>
    </row>
    <row r="274" spans="2:21" ht="16.5" x14ac:dyDescent="0.3">
      <c r="B274" s="51"/>
      <c r="C274" s="51" t="str">
        <f>IF(B274="","",VLOOKUP(B274,LISTAS!$F$5:$G$1006,2,0))</f>
        <v/>
      </c>
      <c r="D274" s="52"/>
      <c r="E274" s="52"/>
      <c r="F274" s="52" t="str">
        <f t="shared" si="49"/>
        <v/>
      </c>
      <c r="G274" s="5"/>
      <c r="H274" s="48" t="str">
        <f t="shared" si="52"/>
        <v/>
      </c>
      <c r="I274" s="63" t="str">
        <f t="shared" si="53"/>
        <v/>
      </c>
      <c r="J274" s="63" t="str">
        <f t="shared" si="53"/>
        <v/>
      </c>
      <c r="K274" s="48" t="str">
        <f t="shared" si="50"/>
        <v/>
      </c>
      <c r="L274" s="67" t="str">
        <f t="shared" si="51"/>
        <v/>
      </c>
      <c r="M274" s="48" t="str">
        <f t="shared" si="54"/>
        <v/>
      </c>
      <c r="N274" s="49">
        <v>56</v>
      </c>
      <c r="O274" s="28"/>
      <c r="P274" s="47" t="str">
        <f t="shared" si="55"/>
        <v/>
      </c>
      <c r="Q274" s="24" t="str">
        <f t="shared" si="56"/>
        <v/>
      </c>
      <c r="R274" s="24" t="str">
        <f>IF($L274="","",VLOOKUP(Q274,LISTAS!$F$5:$G$1006,2,0))</f>
        <v/>
      </c>
      <c r="S274" s="36" t="str">
        <f t="shared" si="57"/>
        <v/>
      </c>
      <c r="T274" s="25" t="str">
        <f t="shared" si="58"/>
        <v/>
      </c>
      <c r="U274" s="25" t="str">
        <f t="shared" si="59"/>
        <v/>
      </c>
    </row>
    <row r="275" spans="2:21" ht="16.5" x14ac:dyDescent="0.3">
      <c r="B275" s="51"/>
      <c r="C275" s="51" t="str">
        <f>IF(B275="","",VLOOKUP(B275,LISTAS!$F$5:$G$1006,2,0))</f>
        <v/>
      </c>
      <c r="D275" s="52"/>
      <c r="E275" s="52"/>
      <c r="F275" s="52" t="str">
        <f t="shared" si="49"/>
        <v/>
      </c>
      <c r="G275" s="5"/>
      <c r="H275" s="48" t="str">
        <f t="shared" si="52"/>
        <v/>
      </c>
      <c r="I275" s="63" t="str">
        <f t="shared" si="53"/>
        <v/>
      </c>
      <c r="J275" s="63" t="str">
        <f t="shared" si="53"/>
        <v/>
      </c>
      <c r="K275" s="48" t="str">
        <f t="shared" si="50"/>
        <v/>
      </c>
      <c r="L275" s="67" t="str">
        <f t="shared" si="51"/>
        <v/>
      </c>
      <c r="M275" s="48" t="str">
        <f t="shared" si="54"/>
        <v/>
      </c>
      <c r="N275" s="49">
        <v>57</v>
      </c>
      <c r="O275" s="28"/>
      <c r="P275" s="47" t="str">
        <f t="shared" si="55"/>
        <v/>
      </c>
      <c r="Q275" s="24" t="str">
        <f t="shared" si="56"/>
        <v/>
      </c>
      <c r="R275" s="24" t="str">
        <f>IF($L275="","",VLOOKUP(Q275,LISTAS!$F$5:$G$1006,2,0))</f>
        <v/>
      </c>
      <c r="S275" s="36" t="str">
        <f t="shared" si="57"/>
        <v/>
      </c>
      <c r="T275" s="25" t="str">
        <f t="shared" si="58"/>
        <v/>
      </c>
      <c r="U275" s="25" t="str">
        <f t="shared" si="59"/>
        <v/>
      </c>
    </row>
    <row r="276" spans="2:21" ht="16.5" x14ac:dyDescent="0.3">
      <c r="B276" s="51"/>
      <c r="C276" s="51" t="str">
        <f>IF(B276="","",VLOOKUP(B276,LISTAS!$F$5:$G$1006,2,0))</f>
        <v/>
      </c>
      <c r="D276" s="52"/>
      <c r="E276" s="52"/>
      <c r="F276" s="52" t="str">
        <f t="shared" si="49"/>
        <v/>
      </c>
      <c r="G276" s="5"/>
      <c r="H276" s="48" t="str">
        <f t="shared" si="52"/>
        <v/>
      </c>
      <c r="I276" s="63" t="str">
        <f t="shared" si="53"/>
        <v/>
      </c>
      <c r="J276" s="63" t="str">
        <f t="shared" si="53"/>
        <v/>
      </c>
      <c r="K276" s="48" t="str">
        <f t="shared" si="50"/>
        <v/>
      </c>
      <c r="L276" s="67" t="str">
        <f t="shared" si="51"/>
        <v/>
      </c>
      <c r="M276" s="48" t="str">
        <f t="shared" si="54"/>
        <v/>
      </c>
      <c r="N276" s="49">
        <v>58</v>
      </c>
      <c r="O276" s="28"/>
      <c r="P276" s="47" t="str">
        <f t="shared" si="55"/>
        <v/>
      </c>
      <c r="Q276" s="24" t="str">
        <f t="shared" si="56"/>
        <v/>
      </c>
      <c r="R276" s="24" t="str">
        <f>IF($L276="","",VLOOKUP(Q276,LISTAS!$F$5:$G$1006,2,0))</f>
        <v/>
      </c>
      <c r="S276" s="36" t="str">
        <f t="shared" si="57"/>
        <v/>
      </c>
      <c r="T276" s="25" t="str">
        <f t="shared" si="58"/>
        <v/>
      </c>
      <c r="U276" s="25" t="str">
        <f t="shared" si="59"/>
        <v/>
      </c>
    </row>
    <row r="277" spans="2:21" ht="16.5" x14ac:dyDescent="0.3">
      <c r="B277" s="51"/>
      <c r="C277" s="51" t="str">
        <f>IF(B277="","",VLOOKUP(B277,LISTAS!$F$5:$G$1006,2,0))</f>
        <v/>
      </c>
      <c r="D277" s="52"/>
      <c r="E277" s="52"/>
      <c r="F277" s="52" t="str">
        <f t="shared" si="49"/>
        <v/>
      </c>
      <c r="G277" s="5"/>
      <c r="H277" s="48" t="str">
        <f t="shared" si="52"/>
        <v/>
      </c>
      <c r="I277" s="63" t="str">
        <f t="shared" si="53"/>
        <v/>
      </c>
      <c r="J277" s="63" t="str">
        <f t="shared" si="53"/>
        <v/>
      </c>
      <c r="K277" s="48" t="str">
        <f t="shared" si="50"/>
        <v/>
      </c>
      <c r="L277" s="67" t="str">
        <f t="shared" si="51"/>
        <v/>
      </c>
      <c r="M277" s="48" t="str">
        <f t="shared" si="54"/>
        <v/>
      </c>
      <c r="N277" s="49">
        <v>59</v>
      </c>
      <c r="O277" s="28"/>
      <c r="P277" s="47" t="str">
        <f t="shared" si="55"/>
        <v/>
      </c>
      <c r="Q277" s="24" t="str">
        <f t="shared" si="56"/>
        <v/>
      </c>
      <c r="R277" s="24" t="str">
        <f>IF($L277="","",VLOOKUP(Q277,LISTAS!$F$5:$G$1006,2,0))</f>
        <v/>
      </c>
      <c r="S277" s="36" t="str">
        <f t="shared" si="57"/>
        <v/>
      </c>
      <c r="T277" s="25" t="str">
        <f t="shared" si="58"/>
        <v/>
      </c>
      <c r="U277" s="25" t="str">
        <f t="shared" si="59"/>
        <v/>
      </c>
    </row>
    <row r="278" spans="2:21" ht="16.5" x14ac:dyDescent="0.3">
      <c r="B278" s="51"/>
      <c r="C278" s="51" t="str">
        <f>IF(B278="","",VLOOKUP(B278,LISTAS!$F$5:$G$1006,2,0))</f>
        <v/>
      </c>
      <c r="D278" s="52"/>
      <c r="E278" s="52"/>
      <c r="F278" s="52" t="str">
        <f t="shared" si="49"/>
        <v/>
      </c>
      <c r="G278" s="5"/>
      <c r="H278" s="48" t="str">
        <f t="shared" si="52"/>
        <v/>
      </c>
      <c r="I278" s="63" t="str">
        <f t="shared" si="53"/>
        <v/>
      </c>
      <c r="J278" s="63" t="str">
        <f t="shared" si="53"/>
        <v/>
      </c>
      <c r="K278" s="48" t="str">
        <f t="shared" si="50"/>
        <v/>
      </c>
      <c r="L278" s="67" t="str">
        <f t="shared" si="51"/>
        <v/>
      </c>
      <c r="M278" s="48" t="str">
        <f t="shared" si="54"/>
        <v/>
      </c>
      <c r="N278" s="49">
        <v>60</v>
      </c>
      <c r="O278" s="28"/>
      <c r="P278" s="47" t="str">
        <f t="shared" si="55"/>
        <v/>
      </c>
      <c r="Q278" s="24" t="str">
        <f t="shared" si="56"/>
        <v/>
      </c>
      <c r="R278" s="24" t="str">
        <f>IF($L278="","",VLOOKUP(Q278,LISTAS!$F$5:$G$1006,2,0))</f>
        <v/>
      </c>
      <c r="S278" s="36" t="str">
        <f t="shared" si="57"/>
        <v/>
      </c>
      <c r="T278" s="25" t="str">
        <f t="shared" si="58"/>
        <v/>
      </c>
      <c r="U278" s="25" t="str">
        <f t="shared" si="59"/>
        <v/>
      </c>
    </row>
    <row r="279" spans="2:21" ht="16.5" x14ac:dyDescent="0.3">
      <c r="B279" s="51"/>
      <c r="C279" s="51" t="str">
        <f>IF(B279="","",VLOOKUP(B279,LISTAS!$F$5:$G$1006,2,0))</f>
        <v/>
      </c>
      <c r="D279" s="52"/>
      <c r="E279" s="52"/>
      <c r="F279" s="52" t="str">
        <f t="shared" si="49"/>
        <v/>
      </c>
      <c r="G279" s="5"/>
      <c r="H279" s="48" t="str">
        <f t="shared" si="52"/>
        <v/>
      </c>
      <c r="I279" s="63" t="str">
        <f t="shared" si="53"/>
        <v/>
      </c>
      <c r="J279" s="63" t="str">
        <f t="shared" si="53"/>
        <v/>
      </c>
      <c r="K279" s="48" t="str">
        <f t="shared" si="50"/>
        <v/>
      </c>
      <c r="L279" s="67" t="str">
        <f t="shared" si="51"/>
        <v/>
      </c>
      <c r="M279" s="48" t="str">
        <f t="shared" si="54"/>
        <v/>
      </c>
      <c r="N279" s="49">
        <v>61</v>
      </c>
      <c r="O279" s="28"/>
      <c r="P279" s="47" t="str">
        <f t="shared" si="55"/>
        <v/>
      </c>
      <c r="Q279" s="24" t="str">
        <f t="shared" si="56"/>
        <v/>
      </c>
      <c r="R279" s="24" t="str">
        <f>IF($L279="","",VLOOKUP(Q279,LISTAS!$F$5:$G$1006,2,0))</f>
        <v/>
      </c>
      <c r="S279" s="36" t="str">
        <f t="shared" si="57"/>
        <v/>
      </c>
      <c r="T279" s="25" t="str">
        <f t="shared" si="58"/>
        <v/>
      </c>
      <c r="U279" s="25" t="str">
        <f t="shared" si="59"/>
        <v/>
      </c>
    </row>
    <row r="280" spans="2:21" ht="16.5" x14ac:dyDescent="0.3">
      <c r="B280" s="51"/>
      <c r="C280" s="51" t="str">
        <f>IF(B280="","",VLOOKUP(B280,LISTAS!$F$5:$G$1006,2,0))</f>
        <v/>
      </c>
      <c r="D280" s="52"/>
      <c r="E280" s="52"/>
      <c r="F280" s="52" t="str">
        <f t="shared" si="49"/>
        <v/>
      </c>
      <c r="G280" s="5"/>
      <c r="H280" s="48" t="str">
        <f t="shared" si="52"/>
        <v/>
      </c>
      <c r="I280" s="63" t="str">
        <f t="shared" si="53"/>
        <v/>
      </c>
      <c r="J280" s="63" t="str">
        <f t="shared" si="53"/>
        <v/>
      </c>
      <c r="K280" s="48" t="str">
        <f t="shared" si="50"/>
        <v/>
      </c>
      <c r="L280" s="67" t="str">
        <f t="shared" si="51"/>
        <v/>
      </c>
      <c r="M280" s="48" t="str">
        <f t="shared" si="54"/>
        <v/>
      </c>
      <c r="N280" s="49">
        <v>62</v>
      </c>
      <c r="O280" s="28"/>
      <c r="P280" s="47" t="str">
        <f t="shared" si="55"/>
        <v/>
      </c>
      <c r="Q280" s="24" t="str">
        <f t="shared" si="56"/>
        <v/>
      </c>
      <c r="R280" s="24" t="str">
        <f>IF($L280="","",VLOOKUP(Q280,LISTAS!$F$5:$G$1006,2,0))</f>
        <v/>
      </c>
      <c r="S280" s="36" t="str">
        <f t="shared" si="57"/>
        <v/>
      </c>
      <c r="T280" s="25" t="str">
        <f t="shared" si="58"/>
        <v/>
      </c>
      <c r="U280" s="25" t="str">
        <f t="shared" si="59"/>
        <v/>
      </c>
    </row>
    <row r="281" spans="2:21" ht="16.5" x14ac:dyDescent="0.3">
      <c r="B281" s="51"/>
      <c r="C281" s="51" t="str">
        <f>IF(B281="","",VLOOKUP(B281,LISTAS!$F$5:$G$1006,2,0))</f>
        <v/>
      </c>
      <c r="D281" s="52"/>
      <c r="E281" s="52"/>
      <c r="F281" s="52" t="str">
        <f t="shared" si="49"/>
        <v/>
      </c>
      <c r="G281" s="5"/>
      <c r="H281" s="48" t="str">
        <f t="shared" si="52"/>
        <v/>
      </c>
      <c r="I281" s="63" t="str">
        <f t="shared" si="53"/>
        <v/>
      </c>
      <c r="J281" s="63" t="str">
        <f t="shared" si="53"/>
        <v/>
      </c>
      <c r="K281" s="48" t="str">
        <f t="shared" si="50"/>
        <v/>
      </c>
      <c r="L281" s="67" t="str">
        <f t="shared" si="51"/>
        <v/>
      </c>
      <c r="M281" s="48" t="str">
        <f t="shared" si="54"/>
        <v/>
      </c>
      <c r="N281" s="49">
        <v>63</v>
      </c>
      <c r="O281" s="28"/>
      <c r="P281" s="47" t="str">
        <f t="shared" si="55"/>
        <v/>
      </c>
      <c r="Q281" s="24" t="str">
        <f t="shared" si="56"/>
        <v/>
      </c>
      <c r="R281" s="24" t="str">
        <f>IF($L281="","",VLOOKUP(Q281,LISTAS!$F$5:$G$1006,2,0))</f>
        <v/>
      </c>
      <c r="S281" s="36" t="str">
        <f t="shared" si="57"/>
        <v/>
      </c>
      <c r="T281" s="25" t="str">
        <f t="shared" si="58"/>
        <v/>
      </c>
      <c r="U281" s="25" t="str">
        <f t="shared" si="59"/>
        <v/>
      </c>
    </row>
    <row r="282" spans="2:21" ht="16.5" x14ac:dyDescent="0.3">
      <c r="B282" s="51"/>
      <c r="C282" s="51" t="str">
        <f>IF(B282="","",VLOOKUP(B282,LISTAS!$F$5:$G$1006,2,0))</f>
        <v/>
      </c>
      <c r="D282" s="52"/>
      <c r="E282" s="52"/>
      <c r="F282" s="52" t="str">
        <f t="shared" si="49"/>
        <v/>
      </c>
      <c r="G282" s="5"/>
      <c r="H282" s="48" t="str">
        <f t="shared" si="52"/>
        <v/>
      </c>
      <c r="I282" s="63" t="str">
        <f t="shared" si="53"/>
        <v/>
      </c>
      <c r="J282" s="63" t="str">
        <f t="shared" si="53"/>
        <v/>
      </c>
      <c r="K282" s="48" t="str">
        <f t="shared" si="50"/>
        <v/>
      </c>
      <c r="L282" s="67" t="str">
        <f t="shared" si="51"/>
        <v/>
      </c>
      <c r="M282" s="48" t="str">
        <f t="shared" si="54"/>
        <v/>
      </c>
      <c r="N282" s="49">
        <v>64</v>
      </c>
      <c r="O282" s="28"/>
      <c r="P282" s="47" t="str">
        <f t="shared" si="55"/>
        <v/>
      </c>
      <c r="Q282" s="24" t="str">
        <f t="shared" si="56"/>
        <v/>
      </c>
      <c r="R282" s="24" t="str">
        <f>IF($L282="","",VLOOKUP(Q282,LISTAS!$F$5:$G$1006,2,0))</f>
        <v/>
      </c>
      <c r="S282" s="36" t="str">
        <f t="shared" si="57"/>
        <v/>
      </c>
      <c r="T282" s="25" t="str">
        <f t="shared" si="58"/>
        <v/>
      </c>
      <c r="U282" s="25" t="str">
        <f t="shared" si="59"/>
        <v/>
      </c>
    </row>
    <row r="283" spans="2:21" ht="16.5" x14ac:dyDescent="0.3">
      <c r="B283" s="51"/>
      <c r="C283" s="51" t="str">
        <f>IF(B283="","",VLOOKUP(B283,LISTAS!$F$5:$G$1006,2,0))</f>
        <v/>
      </c>
      <c r="D283" s="52"/>
      <c r="E283" s="52"/>
      <c r="F283" s="52" t="str">
        <f t="shared" ref="F283:F318" si="60">IF(D283="",IF(E283="","",SUM(D283:E283)),SUM(D283:E283))</f>
        <v/>
      </c>
      <c r="G283" s="5"/>
      <c r="H283" s="48" t="str">
        <f t="shared" si="52"/>
        <v/>
      </c>
      <c r="I283" s="63" t="str">
        <f t="shared" si="53"/>
        <v/>
      </c>
      <c r="J283" s="63" t="str">
        <f t="shared" si="53"/>
        <v/>
      </c>
      <c r="K283" s="48" t="str">
        <f t="shared" ref="K283:K318" si="61">IF($L283="","",F283)</f>
        <v/>
      </c>
      <c r="L283" s="67" t="str">
        <f t="shared" ref="L283:L318" si="62">H283</f>
        <v/>
      </c>
      <c r="M283" s="48" t="str">
        <f t="shared" si="54"/>
        <v/>
      </c>
      <c r="N283" s="49">
        <v>65</v>
      </c>
      <c r="O283" s="28"/>
      <c r="P283" s="47" t="str">
        <f t="shared" si="55"/>
        <v/>
      </c>
      <c r="Q283" s="24" t="str">
        <f t="shared" si="56"/>
        <v/>
      </c>
      <c r="R283" s="24" t="str">
        <f>IF($L283="","",VLOOKUP(Q283,LISTAS!$F$5:$G$1006,2,0))</f>
        <v/>
      </c>
      <c r="S283" s="36" t="str">
        <f t="shared" si="57"/>
        <v/>
      </c>
      <c r="T283" s="25" t="str">
        <f t="shared" si="58"/>
        <v/>
      </c>
      <c r="U283" s="25" t="str">
        <f t="shared" si="59"/>
        <v/>
      </c>
    </row>
    <row r="284" spans="2:21" ht="16.5" x14ac:dyDescent="0.3">
      <c r="B284" s="51"/>
      <c r="C284" s="51" t="str">
        <f>IF(B284="","",VLOOKUP(B284,LISTAS!$F$5:$G$1006,2,0))</f>
        <v/>
      </c>
      <c r="D284" s="52"/>
      <c r="E284" s="52"/>
      <c r="F284" s="52" t="str">
        <f t="shared" si="60"/>
        <v/>
      </c>
      <c r="G284" s="5"/>
      <c r="H284" s="48" t="str">
        <f t="shared" ref="H284:H318" si="63">IF(F284="","",F284+(ROW(F284)/1000))</f>
        <v/>
      </c>
      <c r="I284" s="63" t="str">
        <f t="shared" ref="I284:J318" si="64">IF($L284="","",IF(B284="","",B284))</f>
        <v/>
      </c>
      <c r="J284" s="63" t="str">
        <f t="shared" si="64"/>
        <v/>
      </c>
      <c r="K284" s="48" t="str">
        <f t="shared" si="61"/>
        <v/>
      </c>
      <c r="L284" s="67" t="str">
        <f t="shared" si="62"/>
        <v/>
      </c>
      <c r="M284" s="48" t="str">
        <f t="shared" ref="M284:M318" si="65">IF(L284="","",LARGE($L$219:$L$318,N284))</f>
        <v/>
      </c>
      <c r="N284" s="49">
        <v>66</v>
      </c>
      <c r="O284" s="28"/>
      <c r="P284" s="47" t="str">
        <f t="shared" ref="P284:P318" si="66">IF(S284&lt;&gt;"",_xlfn.RANK.EQ(S284,$S$219:$S$318,0),"")</f>
        <v/>
      </c>
      <c r="Q284" s="24" t="str">
        <f t="shared" ref="Q284:Q318" si="67">IF($L284="","",VLOOKUP(M284,$H$219:$K$318,2,0))</f>
        <v/>
      </c>
      <c r="R284" s="24" t="str">
        <f>IF($L284="","",VLOOKUP(Q284,LISTAS!$F$5:$G$1006,2,0))</f>
        <v/>
      </c>
      <c r="S284" s="36" t="str">
        <f t="shared" ref="S284:S318" si="68">IF($L284="","",VLOOKUP(M284,$H$219:$K$318,4,0))</f>
        <v/>
      </c>
      <c r="T284" s="25" t="str">
        <f t="shared" ref="T284:T318" si="69">IF($P284="","",IF(S284=$U$5,"",IF($P284=1,400,IF($P284=2,340,IF($P284=3,300,IF($P284=4,280,IF($P284=5,270,IF($P284=6,260,IF($P284=7,250,IF($P284=8,240,IF($P284=9,200,IF($P284=10,200,IF($P284=11,200,IF($P284=12,200,IF($P284=13,200,IF($P284=14,200,IF($P284=15,200,IF($P284=16,200,IF($P284&gt;16,"","")))))))))))))))))))</f>
        <v/>
      </c>
      <c r="U284" s="25" t="str">
        <f t="shared" ref="U284:U318" si="70">IF(P284="","",IF($S$5="NÃO","",IF(S284=$U$5,"",IF(P284=1,400,IF(P284=2,340,IF(P284=3,300,IF(P284=4,280,IF(P284=5,270,IF(P284=6,260,IF(P284=7,250,IF(P284=8,240,IF(P284=9,200,IF(P284=10,200,IF(P284=11,200,IF(P284=12,200,IF(P284=13,200,IF(P284=14,200,IF(P284=15,200,IF(P284=16,200,IF(P284&gt;16,"",""))))))))))))))))))))</f>
        <v/>
      </c>
    </row>
    <row r="285" spans="2:21" ht="16.5" x14ac:dyDescent="0.3">
      <c r="B285" s="51"/>
      <c r="C285" s="51" t="str">
        <f>IF(B285="","",VLOOKUP(B285,LISTAS!$F$5:$G$1006,2,0))</f>
        <v/>
      </c>
      <c r="D285" s="52"/>
      <c r="E285" s="52"/>
      <c r="F285" s="52" t="str">
        <f t="shared" si="60"/>
        <v/>
      </c>
      <c r="G285" s="5"/>
      <c r="H285" s="48" t="str">
        <f t="shared" si="63"/>
        <v/>
      </c>
      <c r="I285" s="63" t="str">
        <f t="shared" si="64"/>
        <v/>
      </c>
      <c r="J285" s="63" t="str">
        <f t="shared" si="64"/>
        <v/>
      </c>
      <c r="K285" s="48" t="str">
        <f t="shared" si="61"/>
        <v/>
      </c>
      <c r="L285" s="67" t="str">
        <f t="shared" si="62"/>
        <v/>
      </c>
      <c r="M285" s="48" t="str">
        <f t="shared" si="65"/>
        <v/>
      </c>
      <c r="N285" s="49">
        <v>67</v>
      </c>
      <c r="O285" s="28"/>
      <c r="P285" s="47" t="str">
        <f t="shared" si="66"/>
        <v/>
      </c>
      <c r="Q285" s="24" t="str">
        <f t="shared" si="67"/>
        <v/>
      </c>
      <c r="R285" s="24" t="str">
        <f>IF($L285="","",VLOOKUP(Q285,LISTAS!$F$5:$G$1006,2,0))</f>
        <v/>
      </c>
      <c r="S285" s="36" t="str">
        <f t="shared" si="68"/>
        <v/>
      </c>
      <c r="T285" s="25" t="str">
        <f t="shared" si="69"/>
        <v/>
      </c>
      <c r="U285" s="25" t="str">
        <f t="shared" si="70"/>
        <v/>
      </c>
    </row>
    <row r="286" spans="2:21" ht="16.5" x14ac:dyDescent="0.3">
      <c r="B286" s="51"/>
      <c r="C286" s="51" t="str">
        <f>IF(B286="","",VLOOKUP(B286,LISTAS!$F$5:$G$1006,2,0))</f>
        <v/>
      </c>
      <c r="D286" s="52"/>
      <c r="E286" s="52"/>
      <c r="F286" s="52" t="str">
        <f t="shared" si="60"/>
        <v/>
      </c>
      <c r="G286" s="5"/>
      <c r="H286" s="48" t="str">
        <f t="shared" si="63"/>
        <v/>
      </c>
      <c r="I286" s="63" t="str">
        <f t="shared" si="64"/>
        <v/>
      </c>
      <c r="J286" s="63" t="str">
        <f t="shared" si="64"/>
        <v/>
      </c>
      <c r="K286" s="48" t="str">
        <f t="shared" si="61"/>
        <v/>
      </c>
      <c r="L286" s="67" t="str">
        <f t="shared" si="62"/>
        <v/>
      </c>
      <c r="M286" s="48" t="str">
        <f t="shared" si="65"/>
        <v/>
      </c>
      <c r="N286" s="49">
        <v>68</v>
      </c>
      <c r="O286" s="28"/>
      <c r="P286" s="47" t="str">
        <f t="shared" si="66"/>
        <v/>
      </c>
      <c r="Q286" s="24" t="str">
        <f t="shared" si="67"/>
        <v/>
      </c>
      <c r="R286" s="24" t="str">
        <f>IF($L286="","",VLOOKUP(Q286,LISTAS!$F$5:$G$1006,2,0))</f>
        <v/>
      </c>
      <c r="S286" s="36" t="str">
        <f t="shared" si="68"/>
        <v/>
      </c>
      <c r="T286" s="25" t="str">
        <f t="shared" si="69"/>
        <v/>
      </c>
      <c r="U286" s="25" t="str">
        <f t="shared" si="70"/>
        <v/>
      </c>
    </row>
    <row r="287" spans="2:21" ht="16.5" x14ac:dyDescent="0.3">
      <c r="B287" s="51"/>
      <c r="C287" s="51" t="str">
        <f>IF(B287="","",VLOOKUP(B287,LISTAS!$F$5:$G$1006,2,0))</f>
        <v/>
      </c>
      <c r="D287" s="52"/>
      <c r="E287" s="52"/>
      <c r="F287" s="52" t="str">
        <f t="shared" si="60"/>
        <v/>
      </c>
      <c r="G287" s="5"/>
      <c r="H287" s="48" t="str">
        <f t="shared" si="63"/>
        <v/>
      </c>
      <c r="I287" s="63" t="str">
        <f t="shared" si="64"/>
        <v/>
      </c>
      <c r="J287" s="63" t="str">
        <f t="shared" si="64"/>
        <v/>
      </c>
      <c r="K287" s="48" t="str">
        <f t="shared" si="61"/>
        <v/>
      </c>
      <c r="L287" s="67" t="str">
        <f t="shared" si="62"/>
        <v/>
      </c>
      <c r="M287" s="48" t="str">
        <f t="shared" si="65"/>
        <v/>
      </c>
      <c r="N287" s="49">
        <v>69</v>
      </c>
      <c r="O287" s="28"/>
      <c r="P287" s="47" t="str">
        <f t="shared" si="66"/>
        <v/>
      </c>
      <c r="Q287" s="24" t="str">
        <f t="shared" si="67"/>
        <v/>
      </c>
      <c r="R287" s="24" t="str">
        <f>IF($L287="","",VLOOKUP(Q287,LISTAS!$F$5:$G$1006,2,0))</f>
        <v/>
      </c>
      <c r="S287" s="36" t="str">
        <f t="shared" si="68"/>
        <v/>
      </c>
      <c r="T287" s="25" t="str">
        <f t="shared" si="69"/>
        <v/>
      </c>
      <c r="U287" s="25" t="str">
        <f t="shared" si="70"/>
        <v/>
      </c>
    </row>
    <row r="288" spans="2:21" ht="16.5" x14ac:dyDescent="0.3">
      <c r="B288" s="51"/>
      <c r="C288" s="51" t="str">
        <f>IF(B288="","",VLOOKUP(B288,LISTAS!$F$5:$G$1006,2,0))</f>
        <v/>
      </c>
      <c r="D288" s="52"/>
      <c r="E288" s="52"/>
      <c r="F288" s="52" t="str">
        <f t="shared" si="60"/>
        <v/>
      </c>
      <c r="G288" s="5"/>
      <c r="H288" s="48" t="str">
        <f t="shared" si="63"/>
        <v/>
      </c>
      <c r="I288" s="63" t="str">
        <f t="shared" si="64"/>
        <v/>
      </c>
      <c r="J288" s="63" t="str">
        <f t="shared" si="64"/>
        <v/>
      </c>
      <c r="K288" s="48" t="str">
        <f t="shared" si="61"/>
        <v/>
      </c>
      <c r="L288" s="67" t="str">
        <f t="shared" si="62"/>
        <v/>
      </c>
      <c r="M288" s="48" t="str">
        <f t="shared" si="65"/>
        <v/>
      </c>
      <c r="N288" s="49">
        <v>70</v>
      </c>
      <c r="O288" s="28"/>
      <c r="P288" s="47" t="str">
        <f t="shared" si="66"/>
        <v/>
      </c>
      <c r="Q288" s="24" t="str">
        <f t="shared" si="67"/>
        <v/>
      </c>
      <c r="R288" s="24" t="str">
        <f>IF($L288="","",VLOOKUP(Q288,LISTAS!$F$5:$G$1006,2,0))</f>
        <v/>
      </c>
      <c r="S288" s="36" t="str">
        <f t="shared" si="68"/>
        <v/>
      </c>
      <c r="T288" s="25" t="str">
        <f t="shared" si="69"/>
        <v/>
      </c>
      <c r="U288" s="25" t="str">
        <f t="shared" si="70"/>
        <v/>
      </c>
    </row>
    <row r="289" spans="2:21" ht="16.5" x14ac:dyDescent="0.3">
      <c r="B289" s="51"/>
      <c r="C289" s="51" t="str">
        <f>IF(B289="","",VLOOKUP(B289,LISTAS!$F$5:$G$1006,2,0))</f>
        <v/>
      </c>
      <c r="D289" s="52"/>
      <c r="E289" s="52"/>
      <c r="F289" s="52" t="str">
        <f t="shared" si="60"/>
        <v/>
      </c>
      <c r="G289" s="5"/>
      <c r="H289" s="48" t="str">
        <f t="shared" si="63"/>
        <v/>
      </c>
      <c r="I289" s="63" t="str">
        <f t="shared" si="64"/>
        <v/>
      </c>
      <c r="J289" s="63" t="str">
        <f t="shared" si="64"/>
        <v/>
      </c>
      <c r="K289" s="48" t="str">
        <f t="shared" si="61"/>
        <v/>
      </c>
      <c r="L289" s="67" t="str">
        <f t="shared" si="62"/>
        <v/>
      </c>
      <c r="M289" s="48" t="str">
        <f t="shared" si="65"/>
        <v/>
      </c>
      <c r="N289" s="49">
        <v>71</v>
      </c>
      <c r="O289" s="28"/>
      <c r="P289" s="47" t="str">
        <f t="shared" si="66"/>
        <v/>
      </c>
      <c r="Q289" s="24" t="str">
        <f t="shared" si="67"/>
        <v/>
      </c>
      <c r="R289" s="24" t="str">
        <f>IF($L289="","",VLOOKUP(Q289,LISTAS!$F$5:$G$1006,2,0))</f>
        <v/>
      </c>
      <c r="S289" s="36" t="str">
        <f t="shared" si="68"/>
        <v/>
      </c>
      <c r="T289" s="25" t="str">
        <f t="shared" si="69"/>
        <v/>
      </c>
      <c r="U289" s="25" t="str">
        <f t="shared" si="70"/>
        <v/>
      </c>
    </row>
    <row r="290" spans="2:21" ht="16.5" x14ac:dyDescent="0.3">
      <c r="B290" s="51"/>
      <c r="C290" s="51" t="str">
        <f>IF(B290="","",VLOOKUP(B290,LISTAS!$F$5:$G$1006,2,0))</f>
        <v/>
      </c>
      <c r="D290" s="52"/>
      <c r="E290" s="52"/>
      <c r="F290" s="52" t="str">
        <f t="shared" si="60"/>
        <v/>
      </c>
      <c r="G290" s="5"/>
      <c r="H290" s="48" t="str">
        <f t="shared" si="63"/>
        <v/>
      </c>
      <c r="I290" s="63" t="str">
        <f t="shared" si="64"/>
        <v/>
      </c>
      <c r="J290" s="63" t="str">
        <f t="shared" si="64"/>
        <v/>
      </c>
      <c r="K290" s="48" t="str">
        <f t="shared" si="61"/>
        <v/>
      </c>
      <c r="L290" s="67" t="str">
        <f t="shared" si="62"/>
        <v/>
      </c>
      <c r="M290" s="48" t="str">
        <f t="shared" si="65"/>
        <v/>
      </c>
      <c r="N290" s="49">
        <v>72</v>
      </c>
      <c r="O290" s="28"/>
      <c r="P290" s="47" t="str">
        <f t="shared" si="66"/>
        <v/>
      </c>
      <c r="Q290" s="24" t="str">
        <f t="shared" si="67"/>
        <v/>
      </c>
      <c r="R290" s="24" t="str">
        <f>IF($L290="","",VLOOKUP(Q290,LISTAS!$F$5:$G$1006,2,0))</f>
        <v/>
      </c>
      <c r="S290" s="36" t="str">
        <f t="shared" si="68"/>
        <v/>
      </c>
      <c r="T290" s="25" t="str">
        <f t="shared" si="69"/>
        <v/>
      </c>
      <c r="U290" s="25" t="str">
        <f t="shared" si="70"/>
        <v/>
      </c>
    </row>
    <row r="291" spans="2:21" ht="16.5" x14ac:dyDescent="0.3">
      <c r="B291" s="51"/>
      <c r="C291" s="51" t="str">
        <f>IF(B291="","",VLOOKUP(B291,LISTAS!$F$5:$G$1006,2,0))</f>
        <v/>
      </c>
      <c r="D291" s="52"/>
      <c r="E291" s="52"/>
      <c r="F291" s="52" t="str">
        <f t="shared" si="60"/>
        <v/>
      </c>
      <c r="G291" s="5"/>
      <c r="H291" s="48" t="str">
        <f t="shared" si="63"/>
        <v/>
      </c>
      <c r="I291" s="63" t="str">
        <f t="shared" si="64"/>
        <v/>
      </c>
      <c r="J291" s="63" t="str">
        <f t="shared" si="64"/>
        <v/>
      </c>
      <c r="K291" s="48" t="str">
        <f t="shared" si="61"/>
        <v/>
      </c>
      <c r="L291" s="67" t="str">
        <f t="shared" si="62"/>
        <v/>
      </c>
      <c r="M291" s="48" t="str">
        <f t="shared" si="65"/>
        <v/>
      </c>
      <c r="N291" s="49">
        <v>73</v>
      </c>
      <c r="O291" s="28"/>
      <c r="P291" s="47" t="str">
        <f t="shared" si="66"/>
        <v/>
      </c>
      <c r="Q291" s="24" t="str">
        <f t="shared" si="67"/>
        <v/>
      </c>
      <c r="R291" s="24" t="str">
        <f>IF($L291="","",VLOOKUP(Q291,LISTAS!$F$5:$G$1006,2,0))</f>
        <v/>
      </c>
      <c r="S291" s="36" t="str">
        <f t="shared" si="68"/>
        <v/>
      </c>
      <c r="T291" s="25" t="str">
        <f t="shared" si="69"/>
        <v/>
      </c>
      <c r="U291" s="25" t="str">
        <f t="shared" si="70"/>
        <v/>
      </c>
    </row>
    <row r="292" spans="2:21" ht="16.5" x14ac:dyDescent="0.3">
      <c r="B292" s="51"/>
      <c r="C292" s="51" t="str">
        <f>IF(B292="","",VLOOKUP(B292,LISTAS!$F$5:$G$1006,2,0))</f>
        <v/>
      </c>
      <c r="D292" s="52"/>
      <c r="E292" s="52"/>
      <c r="F292" s="52" t="str">
        <f t="shared" si="60"/>
        <v/>
      </c>
      <c r="G292" s="5"/>
      <c r="H292" s="48" t="str">
        <f t="shared" si="63"/>
        <v/>
      </c>
      <c r="I292" s="63" t="str">
        <f t="shared" si="64"/>
        <v/>
      </c>
      <c r="J292" s="63" t="str">
        <f t="shared" si="64"/>
        <v/>
      </c>
      <c r="K292" s="48" t="str">
        <f t="shared" si="61"/>
        <v/>
      </c>
      <c r="L292" s="67" t="str">
        <f t="shared" si="62"/>
        <v/>
      </c>
      <c r="M292" s="48" t="str">
        <f t="shared" si="65"/>
        <v/>
      </c>
      <c r="N292" s="49">
        <v>74</v>
      </c>
      <c r="O292" s="28"/>
      <c r="P292" s="47" t="str">
        <f t="shared" si="66"/>
        <v/>
      </c>
      <c r="Q292" s="24" t="str">
        <f t="shared" si="67"/>
        <v/>
      </c>
      <c r="R292" s="24" t="str">
        <f>IF($L292="","",VLOOKUP(Q292,LISTAS!$F$5:$G$1006,2,0))</f>
        <v/>
      </c>
      <c r="S292" s="36" t="str">
        <f t="shared" si="68"/>
        <v/>
      </c>
      <c r="T292" s="25" t="str">
        <f t="shared" si="69"/>
        <v/>
      </c>
      <c r="U292" s="25" t="str">
        <f t="shared" si="70"/>
        <v/>
      </c>
    </row>
    <row r="293" spans="2:21" ht="16.5" x14ac:dyDescent="0.3">
      <c r="B293" s="51"/>
      <c r="C293" s="51" t="str">
        <f>IF(B293="","",VLOOKUP(B293,LISTAS!$F$5:$G$1006,2,0))</f>
        <v/>
      </c>
      <c r="D293" s="52"/>
      <c r="E293" s="52"/>
      <c r="F293" s="52" t="str">
        <f t="shared" si="60"/>
        <v/>
      </c>
      <c r="G293" s="5"/>
      <c r="H293" s="48" t="str">
        <f t="shared" si="63"/>
        <v/>
      </c>
      <c r="I293" s="63" t="str">
        <f t="shared" si="64"/>
        <v/>
      </c>
      <c r="J293" s="63" t="str">
        <f t="shared" si="64"/>
        <v/>
      </c>
      <c r="K293" s="48" t="str">
        <f t="shared" si="61"/>
        <v/>
      </c>
      <c r="L293" s="67" t="str">
        <f t="shared" si="62"/>
        <v/>
      </c>
      <c r="M293" s="48" t="str">
        <f t="shared" si="65"/>
        <v/>
      </c>
      <c r="N293" s="49">
        <v>75</v>
      </c>
      <c r="O293" s="28"/>
      <c r="P293" s="47" t="str">
        <f t="shared" si="66"/>
        <v/>
      </c>
      <c r="Q293" s="24" t="str">
        <f t="shared" si="67"/>
        <v/>
      </c>
      <c r="R293" s="24" t="str">
        <f>IF($L293="","",VLOOKUP(Q293,LISTAS!$F$5:$G$1006,2,0))</f>
        <v/>
      </c>
      <c r="S293" s="36" t="str">
        <f t="shared" si="68"/>
        <v/>
      </c>
      <c r="T293" s="25" t="str">
        <f t="shared" si="69"/>
        <v/>
      </c>
      <c r="U293" s="25" t="str">
        <f t="shared" si="70"/>
        <v/>
      </c>
    </row>
    <row r="294" spans="2:21" ht="16.5" x14ac:dyDescent="0.3">
      <c r="B294" s="51"/>
      <c r="C294" s="51" t="str">
        <f>IF(B294="","",VLOOKUP(B294,LISTAS!$F$5:$G$1006,2,0))</f>
        <v/>
      </c>
      <c r="D294" s="52"/>
      <c r="E294" s="52"/>
      <c r="F294" s="52" t="str">
        <f t="shared" si="60"/>
        <v/>
      </c>
      <c r="G294" s="5"/>
      <c r="H294" s="48" t="str">
        <f t="shared" si="63"/>
        <v/>
      </c>
      <c r="I294" s="63" t="str">
        <f t="shared" si="64"/>
        <v/>
      </c>
      <c r="J294" s="63" t="str">
        <f t="shared" si="64"/>
        <v/>
      </c>
      <c r="K294" s="48" t="str">
        <f t="shared" si="61"/>
        <v/>
      </c>
      <c r="L294" s="67" t="str">
        <f t="shared" si="62"/>
        <v/>
      </c>
      <c r="M294" s="48" t="str">
        <f t="shared" si="65"/>
        <v/>
      </c>
      <c r="N294" s="49">
        <v>76</v>
      </c>
      <c r="O294" s="28"/>
      <c r="P294" s="47" t="str">
        <f t="shared" si="66"/>
        <v/>
      </c>
      <c r="Q294" s="24" t="str">
        <f t="shared" si="67"/>
        <v/>
      </c>
      <c r="R294" s="24" t="str">
        <f>IF($L294="","",VLOOKUP(Q294,LISTAS!$F$5:$G$1006,2,0))</f>
        <v/>
      </c>
      <c r="S294" s="36" t="str">
        <f t="shared" si="68"/>
        <v/>
      </c>
      <c r="T294" s="25" t="str">
        <f t="shared" si="69"/>
        <v/>
      </c>
      <c r="U294" s="25" t="str">
        <f t="shared" si="70"/>
        <v/>
      </c>
    </row>
    <row r="295" spans="2:21" ht="16.5" x14ac:dyDescent="0.3">
      <c r="B295" s="51"/>
      <c r="C295" s="51" t="str">
        <f>IF(B295="","",VLOOKUP(B295,LISTAS!$F$5:$G$1006,2,0))</f>
        <v/>
      </c>
      <c r="D295" s="52"/>
      <c r="E295" s="52"/>
      <c r="F295" s="52" t="str">
        <f t="shared" si="60"/>
        <v/>
      </c>
      <c r="G295" s="5"/>
      <c r="H295" s="48" t="str">
        <f t="shared" si="63"/>
        <v/>
      </c>
      <c r="I295" s="63" t="str">
        <f t="shared" si="64"/>
        <v/>
      </c>
      <c r="J295" s="63" t="str">
        <f t="shared" si="64"/>
        <v/>
      </c>
      <c r="K295" s="48" t="str">
        <f t="shared" si="61"/>
        <v/>
      </c>
      <c r="L295" s="67" t="str">
        <f t="shared" si="62"/>
        <v/>
      </c>
      <c r="M295" s="48" t="str">
        <f t="shared" si="65"/>
        <v/>
      </c>
      <c r="N295" s="49">
        <v>77</v>
      </c>
      <c r="O295" s="28"/>
      <c r="P295" s="47" t="str">
        <f t="shared" si="66"/>
        <v/>
      </c>
      <c r="Q295" s="24" t="str">
        <f t="shared" si="67"/>
        <v/>
      </c>
      <c r="R295" s="24" t="str">
        <f>IF($L295="","",VLOOKUP(Q295,LISTAS!$F$5:$G$1006,2,0))</f>
        <v/>
      </c>
      <c r="S295" s="36" t="str">
        <f t="shared" si="68"/>
        <v/>
      </c>
      <c r="T295" s="25" t="str">
        <f t="shared" si="69"/>
        <v/>
      </c>
      <c r="U295" s="25" t="str">
        <f t="shared" si="70"/>
        <v/>
      </c>
    </row>
    <row r="296" spans="2:21" ht="16.5" x14ac:dyDescent="0.3">
      <c r="B296" s="51"/>
      <c r="C296" s="51" t="str">
        <f>IF(B296="","",VLOOKUP(B296,LISTAS!$F$5:$G$1006,2,0))</f>
        <v/>
      </c>
      <c r="D296" s="52"/>
      <c r="E296" s="52"/>
      <c r="F296" s="52" t="str">
        <f t="shared" si="60"/>
        <v/>
      </c>
      <c r="G296" s="5"/>
      <c r="H296" s="48" t="str">
        <f t="shared" si="63"/>
        <v/>
      </c>
      <c r="I296" s="63" t="str">
        <f t="shared" si="64"/>
        <v/>
      </c>
      <c r="J296" s="63" t="str">
        <f t="shared" si="64"/>
        <v/>
      </c>
      <c r="K296" s="48" t="str">
        <f t="shared" si="61"/>
        <v/>
      </c>
      <c r="L296" s="67" t="str">
        <f t="shared" si="62"/>
        <v/>
      </c>
      <c r="M296" s="48" t="str">
        <f t="shared" si="65"/>
        <v/>
      </c>
      <c r="N296" s="49">
        <v>78</v>
      </c>
      <c r="O296" s="28"/>
      <c r="P296" s="47" t="str">
        <f t="shared" si="66"/>
        <v/>
      </c>
      <c r="Q296" s="24" t="str">
        <f t="shared" si="67"/>
        <v/>
      </c>
      <c r="R296" s="24" t="str">
        <f>IF($L296="","",VLOOKUP(Q296,LISTAS!$F$5:$G$1006,2,0))</f>
        <v/>
      </c>
      <c r="S296" s="36" t="str">
        <f t="shared" si="68"/>
        <v/>
      </c>
      <c r="T296" s="25" t="str">
        <f t="shared" si="69"/>
        <v/>
      </c>
      <c r="U296" s="25" t="str">
        <f t="shared" si="70"/>
        <v/>
      </c>
    </row>
    <row r="297" spans="2:21" ht="16.5" x14ac:dyDescent="0.3">
      <c r="B297" s="51"/>
      <c r="C297" s="51" t="str">
        <f>IF(B297="","",VLOOKUP(B297,LISTAS!$F$5:$G$1006,2,0))</f>
        <v/>
      </c>
      <c r="D297" s="52"/>
      <c r="E297" s="52"/>
      <c r="F297" s="52" t="str">
        <f t="shared" si="60"/>
        <v/>
      </c>
      <c r="G297" s="5"/>
      <c r="H297" s="48" t="str">
        <f t="shared" si="63"/>
        <v/>
      </c>
      <c r="I297" s="63" t="str">
        <f t="shared" si="64"/>
        <v/>
      </c>
      <c r="J297" s="63" t="str">
        <f t="shared" si="64"/>
        <v/>
      </c>
      <c r="K297" s="48" t="str">
        <f t="shared" si="61"/>
        <v/>
      </c>
      <c r="L297" s="67" t="str">
        <f t="shared" si="62"/>
        <v/>
      </c>
      <c r="M297" s="48" t="str">
        <f t="shared" si="65"/>
        <v/>
      </c>
      <c r="N297" s="49">
        <v>79</v>
      </c>
      <c r="O297" s="28"/>
      <c r="P297" s="47" t="str">
        <f t="shared" si="66"/>
        <v/>
      </c>
      <c r="Q297" s="24" t="str">
        <f t="shared" si="67"/>
        <v/>
      </c>
      <c r="R297" s="24" t="str">
        <f>IF($L297="","",VLOOKUP(Q297,LISTAS!$F$5:$G$1006,2,0))</f>
        <v/>
      </c>
      <c r="S297" s="36" t="str">
        <f t="shared" si="68"/>
        <v/>
      </c>
      <c r="T297" s="25" t="str">
        <f t="shared" si="69"/>
        <v/>
      </c>
      <c r="U297" s="25" t="str">
        <f t="shared" si="70"/>
        <v/>
      </c>
    </row>
    <row r="298" spans="2:21" ht="16.5" x14ac:dyDescent="0.3">
      <c r="B298" s="51"/>
      <c r="C298" s="51" t="str">
        <f>IF(B298="","",VLOOKUP(B298,LISTAS!$F$5:$G$1006,2,0))</f>
        <v/>
      </c>
      <c r="D298" s="52"/>
      <c r="E298" s="52"/>
      <c r="F298" s="52" t="str">
        <f t="shared" si="60"/>
        <v/>
      </c>
      <c r="G298" s="5"/>
      <c r="H298" s="48" t="str">
        <f t="shared" si="63"/>
        <v/>
      </c>
      <c r="I298" s="63" t="str">
        <f t="shared" si="64"/>
        <v/>
      </c>
      <c r="J298" s="63" t="str">
        <f t="shared" si="64"/>
        <v/>
      </c>
      <c r="K298" s="48" t="str">
        <f t="shared" si="61"/>
        <v/>
      </c>
      <c r="L298" s="67" t="str">
        <f t="shared" si="62"/>
        <v/>
      </c>
      <c r="M298" s="48" t="str">
        <f t="shared" si="65"/>
        <v/>
      </c>
      <c r="N298" s="49">
        <v>80</v>
      </c>
      <c r="O298" s="28"/>
      <c r="P298" s="47" t="str">
        <f t="shared" si="66"/>
        <v/>
      </c>
      <c r="Q298" s="24" t="str">
        <f t="shared" si="67"/>
        <v/>
      </c>
      <c r="R298" s="24" t="str">
        <f>IF($L298="","",VLOOKUP(Q298,LISTAS!$F$5:$G$1006,2,0))</f>
        <v/>
      </c>
      <c r="S298" s="36" t="str">
        <f t="shared" si="68"/>
        <v/>
      </c>
      <c r="T298" s="25" t="str">
        <f t="shared" si="69"/>
        <v/>
      </c>
      <c r="U298" s="25" t="str">
        <f t="shared" si="70"/>
        <v/>
      </c>
    </row>
    <row r="299" spans="2:21" ht="16.5" x14ac:dyDescent="0.3">
      <c r="B299" s="51"/>
      <c r="C299" s="51" t="str">
        <f>IF(B299="","",VLOOKUP(B299,LISTAS!$F$5:$G$1006,2,0))</f>
        <v/>
      </c>
      <c r="D299" s="52"/>
      <c r="E299" s="52"/>
      <c r="F299" s="52" t="str">
        <f t="shared" si="60"/>
        <v/>
      </c>
      <c r="G299" s="5"/>
      <c r="H299" s="48" t="str">
        <f t="shared" si="63"/>
        <v/>
      </c>
      <c r="I299" s="63" t="str">
        <f t="shared" si="64"/>
        <v/>
      </c>
      <c r="J299" s="63" t="str">
        <f t="shared" si="64"/>
        <v/>
      </c>
      <c r="K299" s="48" t="str">
        <f t="shared" si="61"/>
        <v/>
      </c>
      <c r="L299" s="67" t="str">
        <f t="shared" si="62"/>
        <v/>
      </c>
      <c r="M299" s="48" t="str">
        <f t="shared" si="65"/>
        <v/>
      </c>
      <c r="N299" s="49">
        <v>81</v>
      </c>
      <c r="O299" s="28"/>
      <c r="P299" s="47" t="str">
        <f t="shared" si="66"/>
        <v/>
      </c>
      <c r="Q299" s="24" t="str">
        <f t="shared" si="67"/>
        <v/>
      </c>
      <c r="R299" s="24" t="str">
        <f>IF($L299="","",VLOOKUP(Q299,LISTAS!$F$5:$G$1006,2,0))</f>
        <v/>
      </c>
      <c r="S299" s="36" t="str">
        <f t="shared" si="68"/>
        <v/>
      </c>
      <c r="T299" s="25" t="str">
        <f t="shared" si="69"/>
        <v/>
      </c>
      <c r="U299" s="25" t="str">
        <f t="shared" si="70"/>
        <v/>
      </c>
    </row>
    <row r="300" spans="2:21" ht="16.5" x14ac:dyDescent="0.3">
      <c r="B300" s="51"/>
      <c r="C300" s="51" t="str">
        <f>IF(B300="","",VLOOKUP(B300,LISTAS!$F$5:$G$1006,2,0))</f>
        <v/>
      </c>
      <c r="D300" s="52"/>
      <c r="E300" s="52"/>
      <c r="F300" s="52" t="str">
        <f t="shared" si="60"/>
        <v/>
      </c>
      <c r="G300" s="5"/>
      <c r="H300" s="48" t="str">
        <f t="shared" si="63"/>
        <v/>
      </c>
      <c r="I300" s="63" t="str">
        <f t="shared" si="64"/>
        <v/>
      </c>
      <c r="J300" s="63" t="str">
        <f t="shared" si="64"/>
        <v/>
      </c>
      <c r="K300" s="48" t="str">
        <f t="shared" si="61"/>
        <v/>
      </c>
      <c r="L300" s="67" t="str">
        <f t="shared" si="62"/>
        <v/>
      </c>
      <c r="M300" s="48" t="str">
        <f t="shared" si="65"/>
        <v/>
      </c>
      <c r="N300" s="49">
        <v>82</v>
      </c>
      <c r="O300" s="28"/>
      <c r="P300" s="47" t="str">
        <f t="shared" si="66"/>
        <v/>
      </c>
      <c r="Q300" s="24" t="str">
        <f t="shared" si="67"/>
        <v/>
      </c>
      <c r="R300" s="24" t="str">
        <f>IF($L300="","",VLOOKUP(Q300,LISTAS!$F$5:$G$1006,2,0))</f>
        <v/>
      </c>
      <c r="S300" s="36" t="str">
        <f t="shared" si="68"/>
        <v/>
      </c>
      <c r="T300" s="25" t="str">
        <f t="shared" si="69"/>
        <v/>
      </c>
      <c r="U300" s="25" t="str">
        <f t="shared" si="70"/>
        <v/>
      </c>
    </row>
    <row r="301" spans="2:21" ht="16.5" x14ac:dyDescent="0.3">
      <c r="B301" s="51"/>
      <c r="C301" s="51" t="str">
        <f>IF(B301="","",VLOOKUP(B301,LISTAS!$F$5:$G$1006,2,0))</f>
        <v/>
      </c>
      <c r="D301" s="52"/>
      <c r="E301" s="52"/>
      <c r="F301" s="52" t="str">
        <f t="shared" si="60"/>
        <v/>
      </c>
      <c r="G301" s="5"/>
      <c r="H301" s="48" t="str">
        <f t="shared" si="63"/>
        <v/>
      </c>
      <c r="I301" s="63" t="str">
        <f t="shared" si="64"/>
        <v/>
      </c>
      <c r="J301" s="63" t="str">
        <f t="shared" si="64"/>
        <v/>
      </c>
      <c r="K301" s="48" t="str">
        <f t="shared" si="61"/>
        <v/>
      </c>
      <c r="L301" s="67" t="str">
        <f t="shared" si="62"/>
        <v/>
      </c>
      <c r="M301" s="48" t="str">
        <f t="shared" si="65"/>
        <v/>
      </c>
      <c r="N301" s="49">
        <v>83</v>
      </c>
      <c r="O301" s="28"/>
      <c r="P301" s="47" t="str">
        <f t="shared" si="66"/>
        <v/>
      </c>
      <c r="Q301" s="24" t="str">
        <f t="shared" si="67"/>
        <v/>
      </c>
      <c r="R301" s="24" t="str">
        <f>IF($L301="","",VLOOKUP(Q301,LISTAS!$F$5:$G$1006,2,0))</f>
        <v/>
      </c>
      <c r="S301" s="36" t="str">
        <f t="shared" si="68"/>
        <v/>
      </c>
      <c r="T301" s="25" t="str">
        <f t="shared" si="69"/>
        <v/>
      </c>
      <c r="U301" s="25" t="str">
        <f t="shared" si="70"/>
        <v/>
      </c>
    </row>
    <row r="302" spans="2:21" ht="16.5" x14ac:dyDescent="0.3">
      <c r="B302" s="51"/>
      <c r="C302" s="51" t="str">
        <f>IF(B302="","",VLOOKUP(B302,LISTAS!$F$5:$G$1006,2,0))</f>
        <v/>
      </c>
      <c r="D302" s="52"/>
      <c r="E302" s="52"/>
      <c r="F302" s="52" t="str">
        <f t="shared" si="60"/>
        <v/>
      </c>
      <c r="G302" s="5"/>
      <c r="H302" s="48" t="str">
        <f t="shared" si="63"/>
        <v/>
      </c>
      <c r="I302" s="63" t="str">
        <f t="shared" si="64"/>
        <v/>
      </c>
      <c r="J302" s="63" t="str">
        <f t="shared" si="64"/>
        <v/>
      </c>
      <c r="K302" s="48" t="str">
        <f t="shared" si="61"/>
        <v/>
      </c>
      <c r="L302" s="67" t="str">
        <f t="shared" si="62"/>
        <v/>
      </c>
      <c r="M302" s="48" t="str">
        <f t="shared" si="65"/>
        <v/>
      </c>
      <c r="N302" s="49">
        <v>84</v>
      </c>
      <c r="O302" s="28"/>
      <c r="P302" s="47" t="str">
        <f t="shared" si="66"/>
        <v/>
      </c>
      <c r="Q302" s="24" t="str">
        <f t="shared" si="67"/>
        <v/>
      </c>
      <c r="R302" s="24" t="str">
        <f>IF($L302="","",VLOOKUP(Q302,LISTAS!$F$5:$G$1006,2,0))</f>
        <v/>
      </c>
      <c r="S302" s="36" t="str">
        <f t="shared" si="68"/>
        <v/>
      </c>
      <c r="T302" s="25" t="str">
        <f t="shared" si="69"/>
        <v/>
      </c>
      <c r="U302" s="25" t="str">
        <f t="shared" si="70"/>
        <v/>
      </c>
    </row>
    <row r="303" spans="2:21" ht="16.5" x14ac:dyDescent="0.3">
      <c r="B303" s="51"/>
      <c r="C303" s="51" t="str">
        <f>IF(B303="","",VLOOKUP(B303,LISTAS!$F$5:$G$1006,2,0))</f>
        <v/>
      </c>
      <c r="D303" s="52"/>
      <c r="E303" s="52"/>
      <c r="F303" s="52" t="str">
        <f t="shared" si="60"/>
        <v/>
      </c>
      <c r="G303" s="5"/>
      <c r="H303" s="48" t="str">
        <f t="shared" si="63"/>
        <v/>
      </c>
      <c r="I303" s="63" t="str">
        <f t="shared" si="64"/>
        <v/>
      </c>
      <c r="J303" s="63" t="str">
        <f t="shared" si="64"/>
        <v/>
      </c>
      <c r="K303" s="48" t="str">
        <f t="shared" si="61"/>
        <v/>
      </c>
      <c r="L303" s="67" t="str">
        <f t="shared" si="62"/>
        <v/>
      </c>
      <c r="M303" s="48" t="str">
        <f t="shared" si="65"/>
        <v/>
      </c>
      <c r="N303" s="49">
        <v>85</v>
      </c>
      <c r="O303" s="28"/>
      <c r="P303" s="47" t="str">
        <f t="shared" si="66"/>
        <v/>
      </c>
      <c r="Q303" s="24" t="str">
        <f t="shared" si="67"/>
        <v/>
      </c>
      <c r="R303" s="24" t="str">
        <f>IF($L303="","",VLOOKUP(Q303,LISTAS!$F$5:$G$1006,2,0))</f>
        <v/>
      </c>
      <c r="S303" s="36" t="str">
        <f t="shared" si="68"/>
        <v/>
      </c>
      <c r="T303" s="25" t="str">
        <f t="shared" si="69"/>
        <v/>
      </c>
      <c r="U303" s="25" t="str">
        <f t="shared" si="70"/>
        <v/>
      </c>
    </row>
    <row r="304" spans="2:21" ht="16.5" x14ac:dyDescent="0.3">
      <c r="B304" s="51"/>
      <c r="C304" s="51" t="str">
        <f>IF(B304="","",VLOOKUP(B304,LISTAS!$F$5:$G$1006,2,0))</f>
        <v/>
      </c>
      <c r="D304" s="52"/>
      <c r="E304" s="52"/>
      <c r="F304" s="52" t="str">
        <f t="shared" si="60"/>
        <v/>
      </c>
      <c r="G304" s="5"/>
      <c r="H304" s="48" t="str">
        <f t="shared" si="63"/>
        <v/>
      </c>
      <c r="I304" s="63" t="str">
        <f t="shared" si="64"/>
        <v/>
      </c>
      <c r="J304" s="63" t="str">
        <f t="shared" si="64"/>
        <v/>
      </c>
      <c r="K304" s="48" t="str">
        <f t="shared" si="61"/>
        <v/>
      </c>
      <c r="L304" s="67" t="str">
        <f t="shared" si="62"/>
        <v/>
      </c>
      <c r="M304" s="48" t="str">
        <f t="shared" si="65"/>
        <v/>
      </c>
      <c r="N304" s="49">
        <v>86</v>
      </c>
      <c r="O304" s="28"/>
      <c r="P304" s="47" t="str">
        <f t="shared" si="66"/>
        <v/>
      </c>
      <c r="Q304" s="24" t="str">
        <f t="shared" si="67"/>
        <v/>
      </c>
      <c r="R304" s="24" t="str">
        <f>IF($L304="","",VLOOKUP(Q304,LISTAS!$F$5:$G$1006,2,0))</f>
        <v/>
      </c>
      <c r="S304" s="36" t="str">
        <f t="shared" si="68"/>
        <v/>
      </c>
      <c r="T304" s="25" t="str">
        <f t="shared" si="69"/>
        <v/>
      </c>
      <c r="U304" s="25" t="str">
        <f t="shared" si="70"/>
        <v/>
      </c>
    </row>
    <row r="305" spans="2:21" ht="16.5" x14ac:dyDescent="0.3">
      <c r="B305" s="51"/>
      <c r="C305" s="51" t="str">
        <f>IF(B305="","",VLOOKUP(B305,LISTAS!$F$5:$G$1006,2,0))</f>
        <v/>
      </c>
      <c r="D305" s="52"/>
      <c r="E305" s="52"/>
      <c r="F305" s="52" t="str">
        <f t="shared" si="60"/>
        <v/>
      </c>
      <c r="G305" s="5"/>
      <c r="H305" s="48" t="str">
        <f t="shared" si="63"/>
        <v/>
      </c>
      <c r="I305" s="63" t="str">
        <f t="shared" si="64"/>
        <v/>
      </c>
      <c r="J305" s="63" t="str">
        <f t="shared" si="64"/>
        <v/>
      </c>
      <c r="K305" s="48" t="str">
        <f t="shared" si="61"/>
        <v/>
      </c>
      <c r="L305" s="67" t="str">
        <f t="shared" si="62"/>
        <v/>
      </c>
      <c r="M305" s="48" t="str">
        <f t="shared" si="65"/>
        <v/>
      </c>
      <c r="N305" s="49">
        <v>87</v>
      </c>
      <c r="O305" s="28"/>
      <c r="P305" s="47" t="str">
        <f t="shared" si="66"/>
        <v/>
      </c>
      <c r="Q305" s="24" t="str">
        <f t="shared" si="67"/>
        <v/>
      </c>
      <c r="R305" s="24" t="str">
        <f>IF($L305="","",VLOOKUP(Q305,LISTAS!$F$5:$G$1006,2,0))</f>
        <v/>
      </c>
      <c r="S305" s="36" t="str">
        <f t="shared" si="68"/>
        <v/>
      </c>
      <c r="T305" s="25" t="str">
        <f t="shared" si="69"/>
        <v/>
      </c>
      <c r="U305" s="25" t="str">
        <f t="shared" si="70"/>
        <v/>
      </c>
    </row>
    <row r="306" spans="2:21" ht="16.5" x14ac:dyDescent="0.3">
      <c r="B306" s="51"/>
      <c r="C306" s="51" t="str">
        <f>IF(B306="","",VLOOKUP(B306,LISTAS!$F$5:$G$1006,2,0))</f>
        <v/>
      </c>
      <c r="D306" s="52"/>
      <c r="E306" s="52"/>
      <c r="F306" s="52" t="str">
        <f t="shared" si="60"/>
        <v/>
      </c>
      <c r="G306" s="5"/>
      <c r="H306" s="48" t="str">
        <f t="shared" si="63"/>
        <v/>
      </c>
      <c r="I306" s="63" t="str">
        <f t="shared" si="64"/>
        <v/>
      </c>
      <c r="J306" s="63" t="str">
        <f t="shared" si="64"/>
        <v/>
      </c>
      <c r="K306" s="48" t="str">
        <f t="shared" si="61"/>
        <v/>
      </c>
      <c r="L306" s="67" t="str">
        <f t="shared" si="62"/>
        <v/>
      </c>
      <c r="M306" s="48" t="str">
        <f t="shared" si="65"/>
        <v/>
      </c>
      <c r="N306" s="49">
        <v>88</v>
      </c>
      <c r="O306" s="28"/>
      <c r="P306" s="47" t="str">
        <f t="shared" si="66"/>
        <v/>
      </c>
      <c r="Q306" s="24" t="str">
        <f t="shared" si="67"/>
        <v/>
      </c>
      <c r="R306" s="24" t="str">
        <f>IF($L306="","",VLOOKUP(Q306,LISTAS!$F$5:$G$1006,2,0))</f>
        <v/>
      </c>
      <c r="S306" s="36" t="str">
        <f t="shared" si="68"/>
        <v/>
      </c>
      <c r="T306" s="25" t="str">
        <f t="shared" si="69"/>
        <v/>
      </c>
      <c r="U306" s="25" t="str">
        <f t="shared" si="70"/>
        <v/>
      </c>
    </row>
    <row r="307" spans="2:21" ht="16.5" x14ac:dyDescent="0.3">
      <c r="B307" s="51"/>
      <c r="C307" s="51" t="str">
        <f>IF(B307="","",VLOOKUP(B307,LISTAS!$F$5:$G$1006,2,0))</f>
        <v/>
      </c>
      <c r="D307" s="52"/>
      <c r="E307" s="52"/>
      <c r="F307" s="52" t="str">
        <f t="shared" si="60"/>
        <v/>
      </c>
      <c r="G307" s="5"/>
      <c r="H307" s="48" t="str">
        <f t="shared" si="63"/>
        <v/>
      </c>
      <c r="I307" s="63" t="str">
        <f t="shared" si="64"/>
        <v/>
      </c>
      <c r="J307" s="63" t="str">
        <f t="shared" si="64"/>
        <v/>
      </c>
      <c r="K307" s="48" t="str">
        <f t="shared" si="61"/>
        <v/>
      </c>
      <c r="L307" s="67" t="str">
        <f t="shared" si="62"/>
        <v/>
      </c>
      <c r="M307" s="48" t="str">
        <f t="shared" si="65"/>
        <v/>
      </c>
      <c r="N307" s="49">
        <v>89</v>
      </c>
      <c r="O307" s="28"/>
      <c r="P307" s="47" t="str">
        <f t="shared" si="66"/>
        <v/>
      </c>
      <c r="Q307" s="24" t="str">
        <f t="shared" si="67"/>
        <v/>
      </c>
      <c r="R307" s="24" t="str">
        <f>IF($L307="","",VLOOKUP(Q307,LISTAS!$F$5:$G$1006,2,0))</f>
        <v/>
      </c>
      <c r="S307" s="36" t="str">
        <f t="shared" si="68"/>
        <v/>
      </c>
      <c r="T307" s="25" t="str">
        <f t="shared" si="69"/>
        <v/>
      </c>
      <c r="U307" s="25" t="str">
        <f t="shared" si="70"/>
        <v/>
      </c>
    </row>
    <row r="308" spans="2:21" ht="16.5" x14ac:dyDescent="0.3">
      <c r="B308" s="51"/>
      <c r="C308" s="51" t="str">
        <f>IF(B308="","",VLOOKUP(B308,LISTAS!$F$5:$G$1006,2,0))</f>
        <v/>
      </c>
      <c r="D308" s="52"/>
      <c r="E308" s="52"/>
      <c r="F308" s="52" t="str">
        <f t="shared" si="60"/>
        <v/>
      </c>
      <c r="G308" s="5"/>
      <c r="H308" s="48" t="str">
        <f t="shared" si="63"/>
        <v/>
      </c>
      <c r="I308" s="63" t="str">
        <f t="shared" si="64"/>
        <v/>
      </c>
      <c r="J308" s="63" t="str">
        <f t="shared" si="64"/>
        <v/>
      </c>
      <c r="K308" s="48" t="str">
        <f t="shared" si="61"/>
        <v/>
      </c>
      <c r="L308" s="67" t="str">
        <f t="shared" si="62"/>
        <v/>
      </c>
      <c r="M308" s="48" t="str">
        <f t="shared" si="65"/>
        <v/>
      </c>
      <c r="N308" s="49">
        <v>90</v>
      </c>
      <c r="O308" s="28"/>
      <c r="P308" s="47" t="str">
        <f t="shared" si="66"/>
        <v/>
      </c>
      <c r="Q308" s="24" t="str">
        <f t="shared" si="67"/>
        <v/>
      </c>
      <c r="R308" s="24" t="str">
        <f>IF($L308="","",VLOOKUP(Q308,LISTAS!$F$5:$G$1006,2,0))</f>
        <v/>
      </c>
      <c r="S308" s="36" t="str">
        <f t="shared" si="68"/>
        <v/>
      </c>
      <c r="T308" s="25" t="str">
        <f t="shared" si="69"/>
        <v/>
      </c>
      <c r="U308" s="25" t="str">
        <f t="shared" si="70"/>
        <v/>
      </c>
    </row>
    <row r="309" spans="2:21" ht="16.5" x14ac:dyDescent="0.3">
      <c r="B309" s="51"/>
      <c r="C309" s="51" t="str">
        <f>IF(B309="","",VLOOKUP(B309,LISTAS!$F$5:$G$1006,2,0))</f>
        <v/>
      </c>
      <c r="D309" s="52"/>
      <c r="E309" s="52"/>
      <c r="F309" s="52" t="str">
        <f t="shared" si="60"/>
        <v/>
      </c>
      <c r="G309" s="5"/>
      <c r="H309" s="48" t="str">
        <f t="shared" si="63"/>
        <v/>
      </c>
      <c r="I309" s="63" t="str">
        <f t="shared" si="64"/>
        <v/>
      </c>
      <c r="J309" s="63" t="str">
        <f t="shared" si="64"/>
        <v/>
      </c>
      <c r="K309" s="48" t="str">
        <f t="shared" si="61"/>
        <v/>
      </c>
      <c r="L309" s="67" t="str">
        <f t="shared" si="62"/>
        <v/>
      </c>
      <c r="M309" s="48" t="str">
        <f t="shared" si="65"/>
        <v/>
      </c>
      <c r="N309" s="49">
        <v>91</v>
      </c>
      <c r="O309" s="28"/>
      <c r="P309" s="47" t="str">
        <f t="shared" si="66"/>
        <v/>
      </c>
      <c r="Q309" s="24" t="str">
        <f t="shared" si="67"/>
        <v/>
      </c>
      <c r="R309" s="24" t="str">
        <f>IF($L309="","",VLOOKUP(Q309,LISTAS!$F$5:$G$1006,2,0))</f>
        <v/>
      </c>
      <c r="S309" s="36" t="str">
        <f t="shared" si="68"/>
        <v/>
      </c>
      <c r="T309" s="25" t="str">
        <f t="shared" si="69"/>
        <v/>
      </c>
      <c r="U309" s="25" t="str">
        <f t="shared" si="70"/>
        <v/>
      </c>
    </row>
    <row r="310" spans="2:21" ht="16.5" x14ac:dyDescent="0.3">
      <c r="B310" s="51"/>
      <c r="C310" s="51" t="str">
        <f>IF(B310="","",VLOOKUP(B310,LISTAS!$F$5:$G$1006,2,0))</f>
        <v/>
      </c>
      <c r="D310" s="52"/>
      <c r="E310" s="52"/>
      <c r="F310" s="52" t="str">
        <f t="shared" si="60"/>
        <v/>
      </c>
      <c r="G310" s="5"/>
      <c r="H310" s="48" t="str">
        <f t="shared" si="63"/>
        <v/>
      </c>
      <c r="I310" s="63" t="str">
        <f t="shared" si="64"/>
        <v/>
      </c>
      <c r="J310" s="63" t="str">
        <f t="shared" si="64"/>
        <v/>
      </c>
      <c r="K310" s="48" t="str">
        <f t="shared" si="61"/>
        <v/>
      </c>
      <c r="L310" s="67" t="str">
        <f t="shared" si="62"/>
        <v/>
      </c>
      <c r="M310" s="48" t="str">
        <f t="shared" si="65"/>
        <v/>
      </c>
      <c r="N310" s="49">
        <v>92</v>
      </c>
      <c r="O310" s="28"/>
      <c r="P310" s="47" t="str">
        <f t="shared" si="66"/>
        <v/>
      </c>
      <c r="Q310" s="24" t="str">
        <f t="shared" si="67"/>
        <v/>
      </c>
      <c r="R310" s="24" t="str">
        <f>IF($L310="","",VLOOKUP(Q310,LISTAS!$F$5:$G$1006,2,0))</f>
        <v/>
      </c>
      <c r="S310" s="36" t="str">
        <f t="shared" si="68"/>
        <v/>
      </c>
      <c r="T310" s="25" t="str">
        <f t="shared" si="69"/>
        <v/>
      </c>
      <c r="U310" s="25" t="str">
        <f t="shared" si="70"/>
        <v/>
      </c>
    </row>
    <row r="311" spans="2:21" ht="16.5" x14ac:dyDescent="0.3">
      <c r="B311" s="51"/>
      <c r="C311" s="51" t="str">
        <f>IF(B311="","",VLOOKUP(B311,LISTAS!$F$5:$G$1006,2,0))</f>
        <v/>
      </c>
      <c r="D311" s="52"/>
      <c r="E311" s="52"/>
      <c r="F311" s="52" t="str">
        <f t="shared" si="60"/>
        <v/>
      </c>
      <c r="G311" s="5"/>
      <c r="H311" s="48" t="str">
        <f t="shared" si="63"/>
        <v/>
      </c>
      <c r="I311" s="63" t="str">
        <f t="shared" si="64"/>
        <v/>
      </c>
      <c r="J311" s="63" t="str">
        <f t="shared" si="64"/>
        <v/>
      </c>
      <c r="K311" s="48" t="str">
        <f t="shared" si="61"/>
        <v/>
      </c>
      <c r="L311" s="67" t="str">
        <f t="shared" si="62"/>
        <v/>
      </c>
      <c r="M311" s="48" t="str">
        <f t="shared" si="65"/>
        <v/>
      </c>
      <c r="N311" s="49">
        <v>93</v>
      </c>
      <c r="O311" s="28"/>
      <c r="P311" s="47" t="str">
        <f t="shared" si="66"/>
        <v/>
      </c>
      <c r="Q311" s="24" t="str">
        <f t="shared" si="67"/>
        <v/>
      </c>
      <c r="R311" s="24" t="str">
        <f>IF($L311="","",VLOOKUP(Q311,LISTAS!$F$5:$G$1006,2,0))</f>
        <v/>
      </c>
      <c r="S311" s="36" t="str">
        <f t="shared" si="68"/>
        <v/>
      </c>
      <c r="T311" s="25" t="str">
        <f t="shared" si="69"/>
        <v/>
      </c>
      <c r="U311" s="25" t="str">
        <f t="shared" si="70"/>
        <v/>
      </c>
    </row>
    <row r="312" spans="2:21" ht="16.5" x14ac:dyDescent="0.3">
      <c r="B312" s="51"/>
      <c r="C312" s="51" t="str">
        <f>IF(B312="","",VLOOKUP(B312,LISTAS!$F$5:$G$1006,2,0))</f>
        <v/>
      </c>
      <c r="D312" s="52"/>
      <c r="E312" s="52"/>
      <c r="F312" s="52" t="str">
        <f t="shared" si="60"/>
        <v/>
      </c>
      <c r="G312" s="5"/>
      <c r="H312" s="48" t="str">
        <f t="shared" si="63"/>
        <v/>
      </c>
      <c r="I312" s="63" t="str">
        <f t="shared" si="64"/>
        <v/>
      </c>
      <c r="J312" s="63" t="str">
        <f t="shared" si="64"/>
        <v/>
      </c>
      <c r="K312" s="48" t="str">
        <f t="shared" si="61"/>
        <v/>
      </c>
      <c r="L312" s="67" t="str">
        <f t="shared" si="62"/>
        <v/>
      </c>
      <c r="M312" s="48" t="str">
        <f t="shared" si="65"/>
        <v/>
      </c>
      <c r="N312" s="49">
        <v>94</v>
      </c>
      <c r="O312" s="28"/>
      <c r="P312" s="47" t="str">
        <f t="shared" si="66"/>
        <v/>
      </c>
      <c r="Q312" s="24" t="str">
        <f t="shared" si="67"/>
        <v/>
      </c>
      <c r="R312" s="24" t="str">
        <f>IF($L312="","",VLOOKUP(Q312,LISTAS!$F$5:$G$1006,2,0))</f>
        <v/>
      </c>
      <c r="S312" s="36" t="str">
        <f t="shared" si="68"/>
        <v/>
      </c>
      <c r="T312" s="25" t="str">
        <f t="shared" si="69"/>
        <v/>
      </c>
      <c r="U312" s="25" t="str">
        <f t="shared" si="70"/>
        <v/>
      </c>
    </row>
    <row r="313" spans="2:21" ht="16.5" x14ac:dyDescent="0.3">
      <c r="B313" s="51"/>
      <c r="C313" s="51" t="str">
        <f>IF(B313="","",VLOOKUP(B313,LISTAS!$F$5:$G$1006,2,0))</f>
        <v/>
      </c>
      <c r="D313" s="52"/>
      <c r="E313" s="52"/>
      <c r="F313" s="52" t="str">
        <f t="shared" si="60"/>
        <v/>
      </c>
      <c r="G313" s="5"/>
      <c r="H313" s="48" t="str">
        <f t="shared" si="63"/>
        <v/>
      </c>
      <c r="I313" s="63" t="str">
        <f t="shared" si="64"/>
        <v/>
      </c>
      <c r="J313" s="63" t="str">
        <f t="shared" si="64"/>
        <v/>
      </c>
      <c r="K313" s="48" t="str">
        <f t="shared" si="61"/>
        <v/>
      </c>
      <c r="L313" s="67" t="str">
        <f t="shared" si="62"/>
        <v/>
      </c>
      <c r="M313" s="48" t="str">
        <f t="shared" si="65"/>
        <v/>
      </c>
      <c r="N313" s="49">
        <v>95</v>
      </c>
      <c r="O313" s="28"/>
      <c r="P313" s="47" t="str">
        <f t="shared" si="66"/>
        <v/>
      </c>
      <c r="Q313" s="24" t="str">
        <f t="shared" si="67"/>
        <v/>
      </c>
      <c r="R313" s="24" t="str">
        <f>IF($L313="","",VLOOKUP(Q313,LISTAS!$F$5:$G$1006,2,0))</f>
        <v/>
      </c>
      <c r="S313" s="36" t="str">
        <f t="shared" si="68"/>
        <v/>
      </c>
      <c r="T313" s="25" t="str">
        <f t="shared" si="69"/>
        <v/>
      </c>
      <c r="U313" s="25" t="str">
        <f t="shared" si="70"/>
        <v/>
      </c>
    </row>
    <row r="314" spans="2:21" ht="16.5" x14ac:dyDescent="0.3">
      <c r="B314" s="51"/>
      <c r="C314" s="51" t="str">
        <f>IF(B314="","",VLOOKUP(B314,LISTAS!$F$5:$G$1006,2,0))</f>
        <v/>
      </c>
      <c r="D314" s="52"/>
      <c r="E314" s="52"/>
      <c r="F314" s="52" t="str">
        <f t="shared" si="60"/>
        <v/>
      </c>
      <c r="G314" s="5"/>
      <c r="H314" s="48" t="str">
        <f t="shared" si="63"/>
        <v/>
      </c>
      <c r="I314" s="63" t="str">
        <f t="shared" si="64"/>
        <v/>
      </c>
      <c r="J314" s="63" t="str">
        <f t="shared" si="64"/>
        <v/>
      </c>
      <c r="K314" s="48" t="str">
        <f t="shared" si="61"/>
        <v/>
      </c>
      <c r="L314" s="67" t="str">
        <f t="shared" si="62"/>
        <v/>
      </c>
      <c r="M314" s="48" t="str">
        <f t="shared" si="65"/>
        <v/>
      </c>
      <c r="N314" s="49">
        <v>96</v>
      </c>
      <c r="O314" s="28"/>
      <c r="P314" s="47" t="str">
        <f t="shared" si="66"/>
        <v/>
      </c>
      <c r="Q314" s="24" t="str">
        <f t="shared" si="67"/>
        <v/>
      </c>
      <c r="R314" s="24" t="str">
        <f>IF($L314="","",VLOOKUP(Q314,LISTAS!$F$5:$G$1006,2,0))</f>
        <v/>
      </c>
      <c r="S314" s="36" t="str">
        <f t="shared" si="68"/>
        <v/>
      </c>
      <c r="T314" s="25" t="str">
        <f t="shared" si="69"/>
        <v/>
      </c>
      <c r="U314" s="25" t="str">
        <f t="shared" si="70"/>
        <v/>
      </c>
    </row>
    <row r="315" spans="2:21" ht="16.5" x14ac:dyDescent="0.3">
      <c r="B315" s="51"/>
      <c r="C315" s="51" t="str">
        <f>IF(B315="","",VLOOKUP(B315,LISTAS!$F$5:$G$1006,2,0))</f>
        <v/>
      </c>
      <c r="D315" s="52"/>
      <c r="E315" s="52"/>
      <c r="F315" s="52" t="str">
        <f t="shared" si="60"/>
        <v/>
      </c>
      <c r="G315" s="5"/>
      <c r="H315" s="48" t="str">
        <f t="shared" si="63"/>
        <v/>
      </c>
      <c r="I315" s="63" t="str">
        <f t="shared" si="64"/>
        <v/>
      </c>
      <c r="J315" s="63" t="str">
        <f t="shared" si="64"/>
        <v/>
      </c>
      <c r="K315" s="48" t="str">
        <f t="shared" si="61"/>
        <v/>
      </c>
      <c r="L315" s="67" t="str">
        <f t="shared" si="62"/>
        <v/>
      </c>
      <c r="M315" s="48" t="str">
        <f t="shared" si="65"/>
        <v/>
      </c>
      <c r="N315" s="49">
        <v>97</v>
      </c>
      <c r="O315" s="28"/>
      <c r="P315" s="47" t="str">
        <f t="shared" si="66"/>
        <v/>
      </c>
      <c r="Q315" s="24" t="str">
        <f t="shared" si="67"/>
        <v/>
      </c>
      <c r="R315" s="24" t="str">
        <f>IF($L315="","",VLOOKUP(Q315,LISTAS!$F$5:$G$1006,2,0))</f>
        <v/>
      </c>
      <c r="S315" s="36" t="str">
        <f t="shared" si="68"/>
        <v/>
      </c>
      <c r="T315" s="25" t="str">
        <f t="shared" si="69"/>
        <v/>
      </c>
      <c r="U315" s="25" t="str">
        <f t="shared" si="70"/>
        <v/>
      </c>
    </row>
    <row r="316" spans="2:21" ht="16.5" x14ac:dyDescent="0.3">
      <c r="B316" s="51"/>
      <c r="C316" s="51" t="str">
        <f>IF(B316="","",VLOOKUP(B316,LISTAS!$F$5:$G$1006,2,0))</f>
        <v/>
      </c>
      <c r="D316" s="52"/>
      <c r="E316" s="52"/>
      <c r="F316" s="52" t="str">
        <f t="shared" si="60"/>
        <v/>
      </c>
      <c r="G316" s="5"/>
      <c r="H316" s="48" t="str">
        <f t="shared" si="63"/>
        <v/>
      </c>
      <c r="I316" s="63" t="str">
        <f t="shared" si="64"/>
        <v/>
      </c>
      <c r="J316" s="63" t="str">
        <f t="shared" si="64"/>
        <v/>
      </c>
      <c r="K316" s="48" t="str">
        <f t="shared" si="61"/>
        <v/>
      </c>
      <c r="L316" s="67" t="str">
        <f t="shared" si="62"/>
        <v/>
      </c>
      <c r="M316" s="48" t="str">
        <f t="shared" si="65"/>
        <v/>
      </c>
      <c r="N316" s="49">
        <v>98</v>
      </c>
      <c r="O316" s="28"/>
      <c r="P316" s="47" t="str">
        <f t="shared" si="66"/>
        <v/>
      </c>
      <c r="Q316" s="24" t="str">
        <f t="shared" si="67"/>
        <v/>
      </c>
      <c r="R316" s="24" t="str">
        <f>IF($L316="","",VLOOKUP(Q316,LISTAS!$F$5:$G$1006,2,0))</f>
        <v/>
      </c>
      <c r="S316" s="36" t="str">
        <f t="shared" si="68"/>
        <v/>
      </c>
      <c r="T316" s="25" t="str">
        <f t="shared" si="69"/>
        <v/>
      </c>
      <c r="U316" s="25" t="str">
        <f t="shared" si="70"/>
        <v/>
      </c>
    </row>
    <row r="317" spans="2:21" ht="16.5" x14ac:dyDescent="0.3">
      <c r="B317" s="51"/>
      <c r="C317" s="51" t="str">
        <f>IF(B317="","",VLOOKUP(B317,LISTAS!$F$5:$G$1006,2,0))</f>
        <v/>
      </c>
      <c r="D317" s="52"/>
      <c r="E317" s="52"/>
      <c r="F317" s="52" t="str">
        <f t="shared" si="60"/>
        <v/>
      </c>
      <c r="G317" s="5"/>
      <c r="H317" s="48" t="str">
        <f t="shared" si="63"/>
        <v/>
      </c>
      <c r="I317" s="63" t="str">
        <f t="shared" si="64"/>
        <v/>
      </c>
      <c r="J317" s="63" t="str">
        <f t="shared" si="64"/>
        <v/>
      </c>
      <c r="K317" s="48" t="str">
        <f t="shared" si="61"/>
        <v/>
      </c>
      <c r="L317" s="67" t="str">
        <f t="shared" si="62"/>
        <v/>
      </c>
      <c r="M317" s="48" t="str">
        <f t="shared" si="65"/>
        <v/>
      </c>
      <c r="N317" s="49">
        <v>99</v>
      </c>
      <c r="O317" s="28"/>
      <c r="P317" s="47" t="str">
        <f t="shared" si="66"/>
        <v/>
      </c>
      <c r="Q317" s="24" t="str">
        <f t="shared" si="67"/>
        <v/>
      </c>
      <c r="R317" s="24" t="str">
        <f>IF($L317="","",VLOOKUP(Q317,LISTAS!$F$5:$G$1006,2,0))</f>
        <v/>
      </c>
      <c r="S317" s="36" t="str">
        <f t="shared" si="68"/>
        <v/>
      </c>
      <c r="T317" s="25" t="str">
        <f t="shared" si="69"/>
        <v/>
      </c>
      <c r="U317" s="25" t="str">
        <f t="shared" si="70"/>
        <v/>
      </c>
    </row>
    <row r="318" spans="2:21" ht="16.5" x14ac:dyDescent="0.3">
      <c r="B318" s="51"/>
      <c r="C318" s="51" t="str">
        <f>IF(B318="","",VLOOKUP(B318,LISTAS!$F$5:$G$1006,2,0))</f>
        <v/>
      </c>
      <c r="D318" s="52"/>
      <c r="E318" s="52"/>
      <c r="F318" s="52" t="str">
        <f t="shared" si="60"/>
        <v/>
      </c>
      <c r="G318" s="5"/>
      <c r="H318" s="48" t="str">
        <f t="shared" si="63"/>
        <v/>
      </c>
      <c r="I318" s="63" t="str">
        <f t="shared" si="64"/>
        <v/>
      </c>
      <c r="J318" s="63" t="str">
        <f t="shared" si="64"/>
        <v/>
      </c>
      <c r="K318" s="48" t="str">
        <f t="shared" si="61"/>
        <v/>
      </c>
      <c r="L318" s="67" t="str">
        <f t="shared" si="62"/>
        <v/>
      </c>
      <c r="M318" s="48" t="str">
        <f t="shared" si="65"/>
        <v/>
      </c>
      <c r="N318" s="49">
        <v>100</v>
      </c>
      <c r="O318" s="28"/>
      <c r="P318" s="47" t="str">
        <f t="shared" si="66"/>
        <v/>
      </c>
      <c r="Q318" s="24" t="str">
        <f t="shared" si="67"/>
        <v/>
      </c>
      <c r="R318" s="24" t="str">
        <f>IF($L318="","",VLOOKUP(Q318,LISTAS!$F$5:$G$1006,2,0))</f>
        <v/>
      </c>
      <c r="S318" s="36" t="str">
        <f t="shared" si="68"/>
        <v/>
      </c>
      <c r="T318" s="25" t="str">
        <f t="shared" si="69"/>
        <v/>
      </c>
      <c r="U318" s="25" t="str">
        <f t="shared" si="70"/>
        <v/>
      </c>
    </row>
    <row r="319" spans="2:21" x14ac:dyDescent="0.25">
      <c r="L319" s="70"/>
      <c r="M319" s="68"/>
    </row>
    <row r="320" spans="2:21" x14ac:dyDescent="0.25">
      <c r="L320" s="70"/>
      <c r="M320" s="68"/>
    </row>
    <row r="321" spans="1:21" ht="32.25" customHeight="1" x14ac:dyDescent="0.25">
      <c r="A321" s="2"/>
      <c r="B321" s="146" t="s">
        <v>41</v>
      </c>
      <c r="C321" s="147"/>
      <c r="D321" s="147"/>
      <c r="E321" s="147"/>
      <c r="F321" s="147"/>
      <c r="G321" s="147"/>
      <c r="H321" s="147"/>
      <c r="I321" s="147"/>
      <c r="J321" s="147"/>
      <c r="K321" s="147"/>
      <c r="L321" s="147"/>
      <c r="M321" s="147"/>
      <c r="N321" s="147"/>
      <c r="O321" s="147"/>
      <c r="P321" s="147"/>
      <c r="Q321" s="147"/>
      <c r="R321" s="147"/>
      <c r="S321" s="147"/>
      <c r="T321" s="147"/>
      <c r="U321" s="148"/>
    </row>
    <row r="322" spans="1:21" ht="20.25" customHeight="1" x14ac:dyDescent="0.25">
      <c r="A322" s="2"/>
      <c r="B322" s="158" t="s">
        <v>29</v>
      </c>
      <c r="C322" s="159"/>
      <c r="D322" s="159"/>
      <c r="E322" s="159"/>
      <c r="F322" s="160"/>
      <c r="H322" s="11"/>
      <c r="I322" s="61"/>
      <c r="J322" s="61"/>
      <c r="K322" s="12"/>
      <c r="L322" s="65"/>
      <c r="M322" s="12"/>
      <c r="N322" s="12"/>
      <c r="O322" s="14"/>
      <c r="P322" s="152" t="s">
        <v>14</v>
      </c>
      <c r="Q322" s="153"/>
      <c r="R322" s="153"/>
      <c r="S322" s="153"/>
      <c r="T322" s="153"/>
      <c r="U322" s="154"/>
    </row>
    <row r="323" spans="1:21" s="15" customFormat="1" ht="28.5" customHeight="1" x14ac:dyDescent="0.25">
      <c r="B323" s="50" t="s">
        <v>15</v>
      </c>
      <c r="C323" s="50" t="s">
        <v>1</v>
      </c>
      <c r="D323" s="50" t="s">
        <v>26</v>
      </c>
      <c r="E323" s="50" t="s">
        <v>27</v>
      </c>
      <c r="F323" s="50" t="s">
        <v>3</v>
      </c>
      <c r="G323" s="17"/>
      <c r="H323" s="18"/>
      <c r="I323" s="62"/>
      <c r="J323" s="62"/>
      <c r="K323" s="19"/>
      <c r="L323" s="66"/>
      <c r="M323" s="19"/>
      <c r="N323" s="19"/>
      <c r="O323" s="18"/>
      <c r="P323" s="21" t="s">
        <v>4</v>
      </c>
      <c r="Q323" s="29" t="s">
        <v>15</v>
      </c>
      <c r="R323" s="29" t="s">
        <v>1</v>
      </c>
      <c r="S323" s="29" t="s">
        <v>3</v>
      </c>
      <c r="T323" s="21" t="s">
        <v>16</v>
      </c>
      <c r="U323" s="21" t="s">
        <v>17</v>
      </c>
    </row>
    <row r="324" spans="1:21" s="5" customFormat="1" ht="18.75" customHeight="1" x14ac:dyDescent="0.25">
      <c r="B324" s="51"/>
      <c r="C324" s="51" t="str">
        <f>IF(B324="","",VLOOKUP(B324,LISTAS!$F$5:$G$1006,2,0))</f>
        <v/>
      </c>
      <c r="D324" s="52"/>
      <c r="E324" s="52"/>
      <c r="F324" s="52" t="str">
        <f t="shared" ref="F324:F387" si="71">IF(D324="",IF(E324="","",SUM(D324:E324)),SUM(D324:E324))</f>
        <v/>
      </c>
      <c r="H324" s="48" t="str">
        <f>IF(F324="","",F324+(ROW(F324)/1000))</f>
        <v/>
      </c>
      <c r="I324" s="63" t="str">
        <f>IF($L324="","",IF(B324="","",B324))</f>
        <v/>
      </c>
      <c r="J324" s="63" t="str">
        <f>IF($L324="","",IF(C324="","",C324))</f>
        <v/>
      </c>
      <c r="K324" s="48" t="str">
        <f t="shared" ref="K324:K387" si="72">IF($L324="","",F324)</f>
        <v/>
      </c>
      <c r="L324" s="67" t="str">
        <f t="shared" ref="L324:L387" si="73">H324</f>
        <v/>
      </c>
      <c r="M324" s="48" t="str">
        <f>IF(L324="","",LARGE($L$324:$L$423,N324))</f>
        <v/>
      </c>
      <c r="N324" s="49">
        <v>1</v>
      </c>
      <c r="O324" s="23"/>
      <c r="P324" s="47" t="str">
        <f>IF(S324&lt;&gt;"",_xlfn.RANK.EQ(S324,$S$324:$S$423,0),"")</f>
        <v/>
      </c>
      <c r="Q324" s="24" t="str">
        <f>IF($L324="","",VLOOKUP(M324,$H$324:$K$423,2,0))</f>
        <v/>
      </c>
      <c r="R324" s="24" t="str">
        <f>IF($L324="","",VLOOKUP(Q324,LISTAS!$F$5:$G$1006,2,0))</f>
        <v/>
      </c>
      <c r="S324" s="36" t="str">
        <f>IF($L324="","",VLOOKUP(M324,$H$324:$K$423,4,0))</f>
        <v/>
      </c>
      <c r="T324" s="25" t="str">
        <f>IF($P324="","",IF(S324=$U$5,"",IF($P324=1,400,IF($P324=2,340,IF($P324=3,300,IF($P324=4,280,IF($P324=5,270,IF($P324=6,260,IF($P324=7,250,IF($P324=8,240,IF($P324=9,200,IF($P324=10,200,IF($P324=11,200,IF($P324=12,200,IF($P324=13,200,IF($P324=14,200,IF($P324=15,200,IF($P324=16,200,IF($P324&gt;16,"","")))))))))))))))))))</f>
        <v/>
      </c>
      <c r="U324" s="25" t="str">
        <f>IF(P324="","",IF($S$5="NÃO","",IF(S324=$U$5,"",IF(P324=1,400,IF(P324=2,340,IF(P324=3,300,IF(P324=4,280,IF(P324=5,270,IF(P324=6,260,IF(P324=7,250,IF(P324=8,240,IF(P324=9,200,IF(P324=10,200,IF(P324=11,200,IF(P324=12,200,IF(P324=13,200,IF(P324=14,200,IF(P324=15,200,IF(P324=16,200,IF(P324&gt;16,"",""))))))))))))))))))))</f>
        <v/>
      </c>
    </row>
    <row r="325" spans="1:21" s="5" customFormat="1" ht="18.75" customHeight="1" x14ac:dyDescent="0.25">
      <c r="B325" s="51"/>
      <c r="C325" s="51" t="str">
        <f>IF(B325="","",VLOOKUP(B325,LISTAS!$F$5:$G$1006,2,0))</f>
        <v/>
      </c>
      <c r="D325" s="52"/>
      <c r="E325" s="52"/>
      <c r="F325" s="52" t="str">
        <f t="shared" si="71"/>
        <v/>
      </c>
      <c r="H325" s="48" t="str">
        <f t="shared" ref="H325:H388" si="74">IF(F325="","",F325+(ROW(F325)/1000))</f>
        <v/>
      </c>
      <c r="I325" s="63" t="str">
        <f t="shared" ref="I325:J388" si="75">IF($L325="","",IF(B325="","",B325))</f>
        <v/>
      </c>
      <c r="J325" s="63" t="str">
        <f t="shared" si="75"/>
        <v/>
      </c>
      <c r="K325" s="48" t="str">
        <f t="shared" si="72"/>
        <v/>
      </c>
      <c r="L325" s="67" t="str">
        <f t="shared" si="73"/>
        <v/>
      </c>
      <c r="M325" s="48" t="str">
        <f t="shared" ref="M325:M388" si="76">IF(L325="","",LARGE($L$324:$L$423,N325))</f>
        <v/>
      </c>
      <c r="N325" s="49">
        <v>2</v>
      </c>
      <c r="O325" s="27"/>
      <c r="P325" s="47" t="str">
        <f t="shared" ref="P325:P388" si="77">IF(S325&lt;&gt;"",_xlfn.RANK.EQ(S325,$S$324:$S$423,0),"")</f>
        <v/>
      </c>
      <c r="Q325" s="24" t="str">
        <f t="shared" ref="Q325:Q388" si="78">IF($L325="","",VLOOKUP(M325,$H$324:$K$423,2,0))</f>
        <v/>
      </c>
      <c r="R325" s="24" t="str">
        <f>IF($L325="","",VLOOKUP(Q325,LISTAS!$F$5:$G$1006,2,0))</f>
        <v/>
      </c>
      <c r="S325" s="36" t="str">
        <f t="shared" ref="S325:S388" si="79">IF($L325="","",VLOOKUP(M325,$H$324:$K$423,4,0))</f>
        <v/>
      </c>
      <c r="T325" s="25" t="str">
        <f t="shared" ref="T325:T388" si="80">IF($P325="","",IF(S325=$U$5,"",IF($P325=1,400,IF($P325=2,340,IF($P325=3,300,IF($P325=4,280,IF($P325=5,270,IF($P325=6,260,IF($P325=7,250,IF($P325=8,240,IF($P325=9,200,IF($P325=10,200,IF($P325=11,200,IF($P325=12,200,IF($P325=13,200,IF($P325=14,200,IF($P325=15,200,IF($P325=16,200,IF($P325&gt;16,"","")))))))))))))))))))</f>
        <v/>
      </c>
      <c r="U325" s="25" t="str">
        <f t="shared" ref="U325:U388" si="81">IF(P325="","",IF($S$5="NÃO","",IF(S325=$U$5,"",IF(P325=1,400,IF(P325=2,340,IF(P325=3,300,IF(P325=4,280,IF(P325=5,270,IF(P325=6,260,IF(P325=7,250,IF(P325=8,240,IF(P325=9,200,IF(P325=10,200,IF(P325=11,200,IF(P325=12,200,IF(P325=13,200,IF(P325=14,200,IF(P325=15,200,IF(P325=16,200,IF(P325&gt;16,"",""))))))))))))))))))))</f>
        <v/>
      </c>
    </row>
    <row r="326" spans="1:21" s="5" customFormat="1" ht="18.75" customHeight="1" x14ac:dyDescent="0.3">
      <c r="B326" s="51"/>
      <c r="C326" s="51" t="str">
        <f>IF(B326="","",VLOOKUP(B326,LISTAS!$F$5:$G$1006,2,0))</f>
        <v/>
      </c>
      <c r="D326" s="52"/>
      <c r="E326" s="52"/>
      <c r="F326" s="52" t="str">
        <f t="shared" si="71"/>
        <v/>
      </c>
      <c r="H326" s="48" t="str">
        <f t="shared" si="74"/>
        <v/>
      </c>
      <c r="I326" s="63" t="str">
        <f t="shared" si="75"/>
        <v/>
      </c>
      <c r="J326" s="63" t="str">
        <f t="shared" si="75"/>
        <v/>
      </c>
      <c r="K326" s="48" t="str">
        <f t="shared" si="72"/>
        <v/>
      </c>
      <c r="L326" s="67" t="str">
        <f t="shared" si="73"/>
        <v/>
      </c>
      <c r="M326" s="48" t="str">
        <f t="shared" si="76"/>
        <v/>
      </c>
      <c r="N326" s="49">
        <v>3</v>
      </c>
      <c r="O326" s="28"/>
      <c r="P326" s="47" t="str">
        <f t="shared" si="77"/>
        <v/>
      </c>
      <c r="Q326" s="24" t="str">
        <f t="shared" si="78"/>
        <v/>
      </c>
      <c r="R326" s="24" t="str">
        <f>IF($L326="","",VLOOKUP(Q326,LISTAS!$F$5:$G$1006,2,0))</f>
        <v/>
      </c>
      <c r="S326" s="36" t="str">
        <f t="shared" si="79"/>
        <v/>
      </c>
      <c r="T326" s="25" t="str">
        <f t="shared" si="80"/>
        <v/>
      </c>
      <c r="U326" s="25" t="str">
        <f t="shared" si="81"/>
        <v/>
      </c>
    </row>
    <row r="327" spans="1:21" s="5" customFormat="1" ht="18.75" customHeight="1" x14ac:dyDescent="0.3">
      <c r="B327" s="51"/>
      <c r="C327" s="51" t="str">
        <f>IF(B327="","",VLOOKUP(B327,LISTAS!$F$5:$G$1006,2,0))</f>
        <v/>
      </c>
      <c r="D327" s="52"/>
      <c r="E327" s="52"/>
      <c r="F327" s="52" t="str">
        <f t="shared" si="71"/>
        <v/>
      </c>
      <c r="H327" s="48" t="str">
        <f t="shared" si="74"/>
        <v/>
      </c>
      <c r="I327" s="63" t="str">
        <f t="shared" si="75"/>
        <v/>
      </c>
      <c r="J327" s="63" t="str">
        <f t="shared" si="75"/>
        <v/>
      </c>
      <c r="K327" s="48" t="str">
        <f t="shared" si="72"/>
        <v/>
      </c>
      <c r="L327" s="67" t="str">
        <f t="shared" si="73"/>
        <v/>
      </c>
      <c r="M327" s="48" t="str">
        <f t="shared" si="76"/>
        <v/>
      </c>
      <c r="N327" s="49">
        <v>4</v>
      </c>
      <c r="O327" s="28"/>
      <c r="P327" s="47" t="str">
        <f t="shared" si="77"/>
        <v/>
      </c>
      <c r="Q327" s="24" t="str">
        <f t="shared" si="78"/>
        <v/>
      </c>
      <c r="R327" s="24" t="str">
        <f>IF($L327="","",VLOOKUP(Q327,LISTAS!$F$5:$G$1006,2,0))</f>
        <v/>
      </c>
      <c r="S327" s="36" t="str">
        <f t="shared" si="79"/>
        <v/>
      </c>
      <c r="T327" s="25" t="str">
        <f t="shared" si="80"/>
        <v/>
      </c>
      <c r="U327" s="25" t="str">
        <f t="shared" si="81"/>
        <v/>
      </c>
    </row>
    <row r="328" spans="1:21" s="5" customFormat="1" ht="18.75" customHeight="1" x14ac:dyDescent="0.3">
      <c r="B328" s="51"/>
      <c r="C328" s="51" t="str">
        <f>IF(B328="","",VLOOKUP(B328,LISTAS!$F$5:$G$1006,2,0))</f>
        <v/>
      </c>
      <c r="D328" s="52"/>
      <c r="E328" s="52"/>
      <c r="F328" s="52" t="str">
        <f t="shared" si="71"/>
        <v/>
      </c>
      <c r="H328" s="48" t="str">
        <f t="shared" si="74"/>
        <v/>
      </c>
      <c r="I328" s="63" t="str">
        <f t="shared" si="75"/>
        <v/>
      </c>
      <c r="J328" s="63" t="str">
        <f t="shared" si="75"/>
        <v/>
      </c>
      <c r="K328" s="48" t="str">
        <f t="shared" si="72"/>
        <v/>
      </c>
      <c r="L328" s="67" t="str">
        <f t="shared" si="73"/>
        <v/>
      </c>
      <c r="M328" s="48" t="str">
        <f t="shared" si="76"/>
        <v/>
      </c>
      <c r="N328" s="49">
        <v>5</v>
      </c>
      <c r="O328" s="28"/>
      <c r="P328" s="47" t="str">
        <f t="shared" si="77"/>
        <v/>
      </c>
      <c r="Q328" s="24" t="str">
        <f t="shared" si="78"/>
        <v/>
      </c>
      <c r="R328" s="24" t="str">
        <f>IF($L328="","",VLOOKUP(Q328,LISTAS!$F$5:$G$1006,2,0))</f>
        <v/>
      </c>
      <c r="S328" s="36" t="str">
        <f t="shared" si="79"/>
        <v/>
      </c>
      <c r="T328" s="25" t="str">
        <f t="shared" si="80"/>
        <v/>
      </c>
      <c r="U328" s="25" t="str">
        <f t="shared" si="81"/>
        <v/>
      </c>
    </row>
    <row r="329" spans="1:21" s="5" customFormat="1" ht="18.75" customHeight="1" x14ac:dyDescent="0.3">
      <c r="B329" s="51"/>
      <c r="C329" s="51" t="str">
        <f>IF(B329="","",VLOOKUP(B329,LISTAS!$F$5:$G$1006,2,0))</f>
        <v/>
      </c>
      <c r="D329" s="52"/>
      <c r="E329" s="52"/>
      <c r="F329" s="52" t="str">
        <f t="shared" si="71"/>
        <v/>
      </c>
      <c r="H329" s="48" t="str">
        <f t="shared" si="74"/>
        <v/>
      </c>
      <c r="I329" s="63" t="str">
        <f t="shared" si="75"/>
        <v/>
      </c>
      <c r="J329" s="63" t="str">
        <f t="shared" si="75"/>
        <v/>
      </c>
      <c r="K329" s="48" t="str">
        <f t="shared" si="72"/>
        <v/>
      </c>
      <c r="L329" s="67" t="str">
        <f t="shared" si="73"/>
        <v/>
      </c>
      <c r="M329" s="48" t="str">
        <f t="shared" si="76"/>
        <v/>
      </c>
      <c r="N329" s="49">
        <v>6</v>
      </c>
      <c r="O329" s="28"/>
      <c r="P329" s="47" t="str">
        <f t="shared" si="77"/>
        <v/>
      </c>
      <c r="Q329" s="24" t="str">
        <f t="shared" si="78"/>
        <v/>
      </c>
      <c r="R329" s="24" t="str">
        <f>IF($L329="","",VLOOKUP(Q329,LISTAS!$F$5:$G$1006,2,0))</f>
        <v/>
      </c>
      <c r="S329" s="36" t="str">
        <f t="shared" si="79"/>
        <v/>
      </c>
      <c r="T329" s="25" t="str">
        <f t="shared" si="80"/>
        <v/>
      </c>
      <c r="U329" s="25" t="str">
        <f t="shared" si="81"/>
        <v/>
      </c>
    </row>
    <row r="330" spans="1:21" s="5" customFormat="1" ht="18.75" customHeight="1" x14ac:dyDescent="0.3">
      <c r="B330" s="51"/>
      <c r="C330" s="51" t="str">
        <f>IF(B330="","",VLOOKUP(B330,LISTAS!$F$5:$G$1006,2,0))</f>
        <v/>
      </c>
      <c r="D330" s="52"/>
      <c r="E330" s="52"/>
      <c r="F330" s="52" t="str">
        <f t="shared" si="71"/>
        <v/>
      </c>
      <c r="H330" s="48" t="str">
        <f t="shared" si="74"/>
        <v/>
      </c>
      <c r="I330" s="63" t="str">
        <f t="shared" si="75"/>
        <v/>
      </c>
      <c r="J330" s="63" t="str">
        <f t="shared" si="75"/>
        <v/>
      </c>
      <c r="K330" s="48" t="str">
        <f t="shared" si="72"/>
        <v/>
      </c>
      <c r="L330" s="67" t="str">
        <f t="shared" si="73"/>
        <v/>
      </c>
      <c r="M330" s="48" t="str">
        <f t="shared" si="76"/>
        <v/>
      </c>
      <c r="N330" s="49">
        <v>7</v>
      </c>
      <c r="O330" s="28"/>
      <c r="P330" s="47" t="str">
        <f t="shared" si="77"/>
        <v/>
      </c>
      <c r="Q330" s="24" t="str">
        <f t="shared" si="78"/>
        <v/>
      </c>
      <c r="R330" s="24" t="str">
        <f>IF($L330="","",VLOOKUP(Q330,LISTAS!$F$5:$G$1006,2,0))</f>
        <v/>
      </c>
      <c r="S330" s="36" t="str">
        <f t="shared" si="79"/>
        <v/>
      </c>
      <c r="T330" s="25" t="str">
        <f t="shared" si="80"/>
        <v/>
      </c>
      <c r="U330" s="25" t="str">
        <f t="shared" si="81"/>
        <v/>
      </c>
    </row>
    <row r="331" spans="1:21" s="5" customFormat="1" ht="18.75" customHeight="1" x14ac:dyDescent="0.3">
      <c r="B331" s="51"/>
      <c r="C331" s="51" t="str">
        <f>IF(B331="","",VLOOKUP(B331,LISTAS!$F$5:$G$1006,2,0))</f>
        <v/>
      </c>
      <c r="D331" s="52"/>
      <c r="E331" s="52"/>
      <c r="F331" s="52" t="str">
        <f t="shared" si="71"/>
        <v/>
      </c>
      <c r="H331" s="48" t="str">
        <f t="shared" si="74"/>
        <v/>
      </c>
      <c r="I331" s="63" t="str">
        <f t="shared" si="75"/>
        <v/>
      </c>
      <c r="J331" s="63" t="str">
        <f t="shared" si="75"/>
        <v/>
      </c>
      <c r="K331" s="48" t="str">
        <f t="shared" si="72"/>
        <v/>
      </c>
      <c r="L331" s="67" t="str">
        <f t="shared" si="73"/>
        <v/>
      </c>
      <c r="M331" s="48" t="str">
        <f t="shared" si="76"/>
        <v/>
      </c>
      <c r="N331" s="49">
        <v>8</v>
      </c>
      <c r="O331" s="28"/>
      <c r="P331" s="47" t="str">
        <f t="shared" si="77"/>
        <v/>
      </c>
      <c r="Q331" s="24" t="str">
        <f t="shared" si="78"/>
        <v/>
      </c>
      <c r="R331" s="24" t="str">
        <f>IF($L331="","",VLOOKUP(Q331,LISTAS!$F$5:$G$1006,2,0))</f>
        <v/>
      </c>
      <c r="S331" s="36" t="str">
        <f t="shared" si="79"/>
        <v/>
      </c>
      <c r="T331" s="25" t="str">
        <f t="shared" si="80"/>
        <v/>
      </c>
      <c r="U331" s="25" t="str">
        <f t="shared" si="81"/>
        <v/>
      </c>
    </row>
    <row r="332" spans="1:21" s="5" customFormat="1" ht="18.75" customHeight="1" x14ac:dyDescent="0.3">
      <c r="B332" s="51"/>
      <c r="C332" s="51" t="str">
        <f>IF(B332="","",VLOOKUP(B332,LISTAS!$F$5:$G$1006,2,0))</f>
        <v/>
      </c>
      <c r="D332" s="52"/>
      <c r="E332" s="52"/>
      <c r="F332" s="52" t="str">
        <f t="shared" si="71"/>
        <v/>
      </c>
      <c r="H332" s="48" t="str">
        <f t="shared" si="74"/>
        <v/>
      </c>
      <c r="I332" s="63" t="str">
        <f t="shared" si="75"/>
        <v/>
      </c>
      <c r="J332" s="63" t="str">
        <f t="shared" si="75"/>
        <v/>
      </c>
      <c r="K332" s="48" t="str">
        <f t="shared" si="72"/>
        <v/>
      </c>
      <c r="L332" s="67" t="str">
        <f t="shared" si="73"/>
        <v/>
      </c>
      <c r="M332" s="48" t="str">
        <f t="shared" si="76"/>
        <v/>
      </c>
      <c r="N332" s="49">
        <v>9</v>
      </c>
      <c r="O332" s="28"/>
      <c r="P332" s="47" t="str">
        <f t="shared" si="77"/>
        <v/>
      </c>
      <c r="Q332" s="24" t="str">
        <f t="shared" si="78"/>
        <v/>
      </c>
      <c r="R332" s="24" t="str">
        <f>IF($L332="","",VLOOKUP(Q332,LISTAS!$F$5:$G$1006,2,0))</f>
        <v/>
      </c>
      <c r="S332" s="36" t="str">
        <f t="shared" si="79"/>
        <v/>
      </c>
      <c r="T332" s="25" t="str">
        <f t="shared" si="80"/>
        <v/>
      </c>
      <c r="U332" s="25" t="str">
        <f t="shared" si="81"/>
        <v/>
      </c>
    </row>
    <row r="333" spans="1:21" s="5" customFormat="1" ht="18.75" customHeight="1" x14ac:dyDescent="0.3">
      <c r="B333" s="51"/>
      <c r="C333" s="51" t="str">
        <f>IF(B333="","",VLOOKUP(B333,LISTAS!$F$5:$G$1006,2,0))</f>
        <v/>
      </c>
      <c r="D333" s="52"/>
      <c r="E333" s="52"/>
      <c r="F333" s="52" t="str">
        <f t="shared" si="71"/>
        <v/>
      </c>
      <c r="H333" s="48" t="str">
        <f t="shared" si="74"/>
        <v/>
      </c>
      <c r="I333" s="63" t="str">
        <f t="shared" si="75"/>
        <v/>
      </c>
      <c r="J333" s="63" t="str">
        <f t="shared" si="75"/>
        <v/>
      </c>
      <c r="K333" s="48" t="str">
        <f t="shared" si="72"/>
        <v/>
      </c>
      <c r="L333" s="67" t="str">
        <f t="shared" si="73"/>
        <v/>
      </c>
      <c r="M333" s="48" t="str">
        <f t="shared" si="76"/>
        <v/>
      </c>
      <c r="N333" s="49">
        <v>10</v>
      </c>
      <c r="O333" s="28"/>
      <c r="P333" s="47" t="str">
        <f t="shared" si="77"/>
        <v/>
      </c>
      <c r="Q333" s="24" t="str">
        <f t="shared" si="78"/>
        <v/>
      </c>
      <c r="R333" s="24" t="str">
        <f>IF($L333="","",VLOOKUP(Q333,LISTAS!$F$5:$G$1006,2,0))</f>
        <v/>
      </c>
      <c r="S333" s="36" t="str">
        <f t="shared" si="79"/>
        <v/>
      </c>
      <c r="T333" s="25" t="str">
        <f t="shared" si="80"/>
        <v/>
      </c>
      <c r="U333" s="25" t="str">
        <f t="shared" si="81"/>
        <v/>
      </c>
    </row>
    <row r="334" spans="1:21" s="5" customFormat="1" ht="18.75" customHeight="1" x14ac:dyDescent="0.3">
      <c r="B334" s="51"/>
      <c r="C334" s="51" t="str">
        <f>IF(B334="","",VLOOKUP(B334,LISTAS!$F$5:$G$1006,2,0))</f>
        <v/>
      </c>
      <c r="D334" s="52"/>
      <c r="E334" s="52"/>
      <c r="F334" s="52" t="str">
        <f t="shared" si="71"/>
        <v/>
      </c>
      <c r="H334" s="48" t="str">
        <f t="shared" si="74"/>
        <v/>
      </c>
      <c r="I334" s="63" t="str">
        <f t="shared" si="75"/>
        <v/>
      </c>
      <c r="J334" s="63" t="str">
        <f t="shared" si="75"/>
        <v/>
      </c>
      <c r="K334" s="48" t="str">
        <f t="shared" si="72"/>
        <v/>
      </c>
      <c r="L334" s="67" t="str">
        <f t="shared" si="73"/>
        <v/>
      </c>
      <c r="M334" s="48" t="str">
        <f t="shared" si="76"/>
        <v/>
      </c>
      <c r="N334" s="49">
        <v>11</v>
      </c>
      <c r="O334" s="28"/>
      <c r="P334" s="47" t="str">
        <f t="shared" si="77"/>
        <v/>
      </c>
      <c r="Q334" s="24" t="str">
        <f t="shared" si="78"/>
        <v/>
      </c>
      <c r="R334" s="24" t="str">
        <f>IF($L334="","",VLOOKUP(Q334,LISTAS!$F$5:$G$1006,2,0))</f>
        <v/>
      </c>
      <c r="S334" s="36" t="str">
        <f t="shared" si="79"/>
        <v/>
      </c>
      <c r="T334" s="25" t="str">
        <f t="shared" si="80"/>
        <v/>
      </c>
      <c r="U334" s="25" t="str">
        <f t="shared" si="81"/>
        <v/>
      </c>
    </row>
    <row r="335" spans="1:21" s="5" customFormat="1" ht="18.75" customHeight="1" x14ac:dyDescent="0.3">
      <c r="B335" s="51"/>
      <c r="C335" s="51" t="str">
        <f>IF(B335="","",VLOOKUP(B335,LISTAS!$F$5:$G$1006,2,0))</f>
        <v/>
      </c>
      <c r="D335" s="52"/>
      <c r="E335" s="52"/>
      <c r="F335" s="52" t="str">
        <f t="shared" si="71"/>
        <v/>
      </c>
      <c r="H335" s="48" t="str">
        <f t="shared" si="74"/>
        <v/>
      </c>
      <c r="I335" s="63" t="str">
        <f t="shared" si="75"/>
        <v/>
      </c>
      <c r="J335" s="63" t="str">
        <f t="shared" si="75"/>
        <v/>
      </c>
      <c r="K335" s="48" t="str">
        <f t="shared" si="72"/>
        <v/>
      </c>
      <c r="L335" s="67" t="str">
        <f t="shared" si="73"/>
        <v/>
      </c>
      <c r="M335" s="48" t="str">
        <f t="shared" si="76"/>
        <v/>
      </c>
      <c r="N335" s="49">
        <v>12</v>
      </c>
      <c r="O335" s="28"/>
      <c r="P335" s="47" t="str">
        <f t="shared" si="77"/>
        <v/>
      </c>
      <c r="Q335" s="24" t="str">
        <f t="shared" si="78"/>
        <v/>
      </c>
      <c r="R335" s="24" t="str">
        <f>IF($L335="","",VLOOKUP(Q335,LISTAS!$F$5:$G$1006,2,0))</f>
        <v/>
      </c>
      <c r="S335" s="36" t="str">
        <f t="shared" si="79"/>
        <v/>
      </c>
      <c r="T335" s="25" t="str">
        <f t="shared" si="80"/>
        <v/>
      </c>
      <c r="U335" s="25" t="str">
        <f t="shared" si="81"/>
        <v/>
      </c>
    </row>
    <row r="336" spans="1:21" s="5" customFormat="1" ht="18.75" customHeight="1" x14ac:dyDescent="0.3">
      <c r="B336" s="51"/>
      <c r="C336" s="51" t="str">
        <f>IF(B336="","",VLOOKUP(B336,LISTAS!$F$5:$G$1006,2,0))</f>
        <v/>
      </c>
      <c r="D336" s="52"/>
      <c r="E336" s="52"/>
      <c r="F336" s="52" t="str">
        <f t="shared" si="71"/>
        <v/>
      </c>
      <c r="H336" s="48" t="str">
        <f t="shared" si="74"/>
        <v/>
      </c>
      <c r="I336" s="63" t="str">
        <f t="shared" si="75"/>
        <v/>
      </c>
      <c r="J336" s="63" t="str">
        <f t="shared" si="75"/>
        <v/>
      </c>
      <c r="K336" s="48" t="str">
        <f t="shared" si="72"/>
        <v/>
      </c>
      <c r="L336" s="67" t="str">
        <f t="shared" si="73"/>
        <v/>
      </c>
      <c r="M336" s="48" t="str">
        <f t="shared" si="76"/>
        <v/>
      </c>
      <c r="N336" s="49">
        <v>13</v>
      </c>
      <c r="O336" s="28"/>
      <c r="P336" s="47" t="str">
        <f t="shared" si="77"/>
        <v/>
      </c>
      <c r="Q336" s="24" t="str">
        <f t="shared" si="78"/>
        <v/>
      </c>
      <c r="R336" s="24" t="str">
        <f>IF($L336="","",VLOOKUP(Q336,LISTAS!$F$5:$G$1006,2,0))</f>
        <v/>
      </c>
      <c r="S336" s="36" t="str">
        <f t="shared" si="79"/>
        <v/>
      </c>
      <c r="T336" s="25" t="str">
        <f t="shared" si="80"/>
        <v/>
      </c>
      <c r="U336" s="25" t="str">
        <f t="shared" si="81"/>
        <v/>
      </c>
    </row>
    <row r="337" spans="2:21" s="5" customFormat="1" ht="18.75" customHeight="1" x14ac:dyDescent="0.3">
      <c r="B337" s="51"/>
      <c r="C337" s="51" t="str">
        <f>IF(B337="","",VLOOKUP(B337,LISTAS!$F$5:$G$1006,2,0))</f>
        <v/>
      </c>
      <c r="D337" s="52"/>
      <c r="E337" s="52"/>
      <c r="F337" s="52" t="str">
        <f t="shared" si="71"/>
        <v/>
      </c>
      <c r="H337" s="48" t="str">
        <f t="shared" si="74"/>
        <v/>
      </c>
      <c r="I337" s="63" t="str">
        <f t="shared" si="75"/>
        <v/>
      </c>
      <c r="J337" s="63" t="str">
        <f t="shared" si="75"/>
        <v/>
      </c>
      <c r="K337" s="48" t="str">
        <f t="shared" si="72"/>
        <v/>
      </c>
      <c r="L337" s="67" t="str">
        <f t="shared" si="73"/>
        <v/>
      </c>
      <c r="M337" s="48" t="str">
        <f t="shared" si="76"/>
        <v/>
      </c>
      <c r="N337" s="49">
        <v>14</v>
      </c>
      <c r="O337" s="28"/>
      <c r="P337" s="47" t="str">
        <f t="shared" si="77"/>
        <v/>
      </c>
      <c r="Q337" s="24" t="str">
        <f t="shared" si="78"/>
        <v/>
      </c>
      <c r="R337" s="24" t="str">
        <f>IF($L337="","",VLOOKUP(Q337,LISTAS!$F$5:$G$1006,2,0))</f>
        <v/>
      </c>
      <c r="S337" s="36" t="str">
        <f t="shared" si="79"/>
        <v/>
      </c>
      <c r="T337" s="25" t="str">
        <f t="shared" si="80"/>
        <v/>
      </c>
      <c r="U337" s="25" t="str">
        <f t="shared" si="81"/>
        <v/>
      </c>
    </row>
    <row r="338" spans="2:21" s="5" customFormat="1" ht="18.75" customHeight="1" x14ac:dyDescent="0.3">
      <c r="B338" s="51"/>
      <c r="C338" s="51" t="str">
        <f>IF(B338="","",VLOOKUP(B338,LISTAS!$F$5:$G$1006,2,0))</f>
        <v/>
      </c>
      <c r="D338" s="52"/>
      <c r="E338" s="52"/>
      <c r="F338" s="52" t="str">
        <f t="shared" si="71"/>
        <v/>
      </c>
      <c r="H338" s="48" t="str">
        <f t="shared" si="74"/>
        <v/>
      </c>
      <c r="I338" s="63" t="str">
        <f t="shared" si="75"/>
        <v/>
      </c>
      <c r="J338" s="63" t="str">
        <f t="shared" si="75"/>
        <v/>
      </c>
      <c r="K338" s="48" t="str">
        <f t="shared" si="72"/>
        <v/>
      </c>
      <c r="L338" s="67" t="str">
        <f t="shared" si="73"/>
        <v/>
      </c>
      <c r="M338" s="48" t="str">
        <f t="shared" si="76"/>
        <v/>
      </c>
      <c r="N338" s="49">
        <v>15</v>
      </c>
      <c r="O338" s="28"/>
      <c r="P338" s="47" t="str">
        <f t="shared" si="77"/>
        <v/>
      </c>
      <c r="Q338" s="24" t="str">
        <f t="shared" si="78"/>
        <v/>
      </c>
      <c r="R338" s="24" t="str">
        <f>IF($L338="","",VLOOKUP(Q338,LISTAS!$F$5:$G$1006,2,0))</f>
        <v/>
      </c>
      <c r="S338" s="36" t="str">
        <f t="shared" si="79"/>
        <v/>
      </c>
      <c r="T338" s="25" t="str">
        <f t="shared" si="80"/>
        <v/>
      </c>
      <c r="U338" s="25" t="str">
        <f t="shared" si="81"/>
        <v/>
      </c>
    </row>
    <row r="339" spans="2:21" s="5" customFormat="1" ht="18.75" customHeight="1" x14ac:dyDescent="0.3">
      <c r="B339" s="51"/>
      <c r="C339" s="51" t="str">
        <f>IF(B339="","",VLOOKUP(B339,LISTAS!$F$5:$G$1006,2,0))</f>
        <v/>
      </c>
      <c r="D339" s="52"/>
      <c r="E339" s="52"/>
      <c r="F339" s="52" t="str">
        <f t="shared" si="71"/>
        <v/>
      </c>
      <c r="H339" s="48" t="str">
        <f t="shared" si="74"/>
        <v/>
      </c>
      <c r="I339" s="63" t="str">
        <f t="shared" si="75"/>
        <v/>
      </c>
      <c r="J339" s="63" t="str">
        <f t="shared" si="75"/>
        <v/>
      </c>
      <c r="K339" s="48" t="str">
        <f t="shared" si="72"/>
        <v/>
      </c>
      <c r="L339" s="67" t="str">
        <f t="shared" si="73"/>
        <v/>
      </c>
      <c r="M339" s="48" t="str">
        <f t="shared" si="76"/>
        <v/>
      </c>
      <c r="N339" s="49">
        <v>16</v>
      </c>
      <c r="O339" s="28"/>
      <c r="P339" s="47" t="str">
        <f t="shared" si="77"/>
        <v/>
      </c>
      <c r="Q339" s="24" t="str">
        <f t="shared" si="78"/>
        <v/>
      </c>
      <c r="R339" s="24" t="str">
        <f>IF($L339="","",VLOOKUP(Q339,LISTAS!$F$5:$G$1006,2,0))</f>
        <v/>
      </c>
      <c r="S339" s="36" t="str">
        <f t="shared" si="79"/>
        <v/>
      </c>
      <c r="T339" s="25" t="str">
        <f t="shared" si="80"/>
        <v/>
      </c>
      <c r="U339" s="25" t="str">
        <f t="shared" si="81"/>
        <v/>
      </c>
    </row>
    <row r="340" spans="2:21" s="5" customFormat="1" ht="18.75" customHeight="1" x14ac:dyDescent="0.3">
      <c r="B340" s="51"/>
      <c r="C340" s="51" t="str">
        <f>IF(B340="","",VLOOKUP(B340,LISTAS!$F$5:$G$1006,2,0))</f>
        <v/>
      </c>
      <c r="D340" s="52"/>
      <c r="E340" s="52"/>
      <c r="F340" s="52" t="str">
        <f t="shared" si="71"/>
        <v/>
      </c>
      <c r="H340" s="48" t="str">
        <f t="shared" si="74"/>
        <v/>
      </c>
      <c r="I340" s="63" t="str">
        <f t="shared" si="75"/>
        <v/>
      </c>
      <c r="J340" s="63" t="str">
        <f t="shared" si="75"/>
        <v/>
      </c>
      <c r="K340" s="48" t="str">
        <f t="shared" si="72"/>
        <v/>
      </c>
      <c r="L340" s="67" t="str">
        <f t="shared" si="73"/>
        <v/>
      </c>
      <c r="M340" s="48" t="str">
        <f t="shared" si="76"/>
        <v/>
      </c>
      <c r="N340" s="49">
        <v>17</v>
      </c>
      <c r="O340" s="28"/>
      <c r="P340" s="47" t="str">
        <f t="shared" si="77"/>
        <v/>
      </c>
      <c r="Q340" s="24" t="str">
        <f t="shared" si="78"/>
        <v/>
      </c>
      <c r="R340" s="24" t="str">
        <f>IF($L340="","",VLOOKUP(Q340,LISTAS!$F$5:$G$1006,2,0))</f>
        <v/>
      </c>
      <c r="S340" s="36" t="str">
        <f t="shared" si="79"/>
        <v/>
      </c>
      <c r="T340" s="25" t="str">
        <f t="shared" si="80"/>
        <v/>
      </c>
      <c r="U340" s="25" t="str">
        <f t="shared" si="81"/>
        <v/>
      </c>
    </row>
    <row r="341" spans="2:21" s="5" customFormat="1" ht="18.75" customHeight="1" x14ac:dyDescent="0.3">
      <c r="B341" s="51"/>
      <c r="C341" s="51" t="str">
        <f>IF(B341="","",VLOOKUP(B341,LISTAS!$F$5:$G$1006,2,0))</f>
        <v/>
      </c>
      <c r="D341" s="52"/>
      <c r="E341" s="52"/>
      <c r="F341" s="52" t="str">
        <f t="shared" si="71"/>
        <v/>
      </c>
      <c r="H341" s="48" t="str">
        <f t="shared" si="74"/>
        <v/>
      </c>
      <c r="I341" s="63" t="str">
        <f t="shared" si="75"/>
        <v/>
      </c>
      <c r="J341" s="63" t="str">
        <f t="shared" si="75"/>
        <v/>
      </c>
      <c r="K341" s="48" t="str">
        <f t="shared" si="72"/>
        <v/>
      </c>
      <c r="L341" s="67" t="str">
        <f t="shared" si="73"/>
        <v/>
      </c>
      <c r="M341" s="48" t="str">
        <f t="shared" si="76"/>
        <v/>
      </c>
      <c r="N341" s="49">
        <v>18</v>
      </c>
      <c r="O341" s="28"/>
      <c r="P341" s="47" t="str">
        <f t="shared" si="77"/>
        <v/>
      </c>
      <c r="Q341" s="24" t="str">
        <f t="shared" si="78"/>
        <v/>
      </c>
      <c r="R341" s="24" t="str">
        <f>IF($L341="","",VLOOKUP(Q341,LISTAS!$F$5:$G$1006,2,0))</f>
        <v/>
      </c>
      <c r="S341" s="36" t="str">
        <f t="shared" si="79"/>
        <v/>
      </c>
      <c r="T341" s="25" t="str">
        <f t="shared" si="80"/>
        <v/>
      </c>
      <c r="U341" s="25" t="str">
        <f t="shared" si="81"/>
        <v/>
      </c>
    </row>
    <row r="342" spans="2:21" s="5" customFormat="1" ht="18.75" customHeight="1" x14ac:dyDescent="0.3">
      <c r="B342" s="51"/>
      <c r="C342" s="51" t="str">
        <f>IF(B342="","",VLOOKUP(B342,LISTAS!$F$5:$G$1006,2,0))</f>
        <v/>
      </c>
      <c r="D342" s="52"/>
      <c r="E342" s="52"/>
      <c r="F342" s="52" t="str">
        <f t="shared" si="71"/>
        <v/>
      </c>
      <c r="H342" s="48" t="str">
        <f t="shared" si="74"/>
        <v/>
      </c>
      <c r="I342" s="63" t="str">
        <f t="shared" si="75"/>
        <v/>
      </c>
      <c r="J342" s="63" t="str">
        <f t="shared" si="75"/>
        <v/>
      </c>
      <c r="K342" s="48" t="str">
        <f t="shared" si="72"/>
        <v/>
      </c>
      <c r="L342" s="67" t="str">
        <f t="shared" si="73"/>
        <v/>
      </c>
      <c r="M342" s="48" t="str">
        <f t="shared" si="76"/>
        <v/>
      </c>
      <c r="N342" s="49">
        <v>19</v>
      </c>
      <c r="O342" s="28"/>
      <c r="P342" s="47" t="str">
        <f t="shared" si="77"/>
        <v/>
      </c>
      <c r="Q342" s="24" t="str">
        <f t="shared" si="78"/>
        <v/>
      </c>
      <c r="R342" s="24" t="str">
        <f>IF($L342="","",VLOOKUP(Q342,LISTAS!$F$5:$G$1006,2,0))</f>
        <v/>
      </c>
      <c r="S342" s="36" t="str">
        <f t="shared" si="79"/>
        <v/>
      </c>
      <c r="T342" s="25" t="str">
        <f t="shared" si="80"/>
        <v/>
      </c>
      <c r="U342" s="25" t="str">
        <f t="shared" si="81"/>
        <v/>
      </c>
    </row>
    <row r="343" spans="2:21" s="5" customFormat="1" ht="18.75" customHeight="1" x14ac:dyDescent="0.3">
      <c r="B343" s="51"/>
      <c r="C343" s="51" t="str">
        <f>IF(B343="","",VLOOKUP(B343,LISTAS!$F$5:$G$1006,2,0))</f>
        <v/>
      </c>
      <c r="D343" s="52"/>
      <c r="E343" s="52"/>
      <c r="F343" s="52" t="str">
        <f t="shared" si="71"/>
        <v/>
      </c>
      <c r="H343" s="48" t="str">
        <f t="shared" si="74"/>
        <v/>
      </c>
      <c r="I343" s="63" t="str">
        <f t="shared" si="75"/>
        <v/>
      </c>
      <c r="J343" s="63" t="str">
        <f t="shared" si="75"/>
        <v/>
      </c>
      <c r="K343" s="48" t="str">
        <f t="shared" si="72"/>
        <v/>
      </c>
      <c r="L343" s="67" t="str">
        <f t="shared" si="73"/>
        <v/>
      </c>
      <c r="M343" s="48" t="str">
        <f t="shared" si="76"/>
        <v/>
      </c>
      <c r="N343" s="49">
        <v>20</v>
      </c>
      <c r="O343" s="28"/>
      <c r="P343" s="47" t="str">
        <f t="shared" si="77"/>
        <v/>
      </c>
      <c r="Q343" s="24" t="str">
        <f t="shared" si="78"/>
        <v/>
      </c>
      <c r="R343" s="24" t="str">
        <f>IF($L343="","",VLOOKUP(Q343,LISTAS!$F$5:$G$1006,2,0))</f>
        <v/>
      </c>
      <c r="S343" s="36" t="str">
        <f t="shared" si="79"/>
        <v/>
      </c>
      <c r="T343" s="25" t="str">
        <f t="shared" si="80"/>
        <v/>
      </c>
      <c r="U343" s="25" t="str">
        <f t="shared" si="81"/>
        <v/>
      </c>
    </row>
    <row r="344" spans="2:21" ht="16.5" x14ac:dyDescent="0.3">
      <c r="B344" s="51"/>
      <c r="C344" s="51" t="str">
        <f>IF(B344="","",VLOOKUP(B344,LISTAS!$F$5:$G$1006,2,0))</f>
        <v/>
      </c>
      <c r="D344" s="52"/>
      <c r="E344" s="52"/>
      <c r="F344" s="52" t="str">
        <f t="shared" si="71"/>
        <v/>
      </c>
      <c r="G344" s="5"/>
      <c r="H344" s="48" t="str">
        <f t="shared" si="74"/>
        <v/>
      </c>
      <c r="I344" s="63" t="str">
        <f t="shared" si="75"/>
        <v/>
      </c>
      <c r="J344" s="63" t="str">
        <f t="shared" si="75"/>
        <v/>
      </c>
      <c r="K344" s="48" t="str">
        <f t="shared" si="72"/>
        <v/>
      </c>
      <c r="L344" s="67" t="str">
        <f t="shared" si="73"/>
        <v/>
      </c>
      <c r="M344" s="48" t="str">
        <f t="shared" si="76"/>
        <v/>
      </c>
      <c r="N344" s="49">
        <v>21</v>
      </c>
      <c r="O344" s="28"/>
      <c r="P344" s="47" t="str">
        <f t="shared" si="77"/>
        <v/>
      </c>
      <c r="Q344" s="24" t="str">
        <f t="shared" si="78"/>
        <v/>
      </c>
      <c r="R344" s="24" t="str">
        <f>IF($L344="","",VLOOKUP(Q344,LISTAS!$F$5:$G$1006,2,0))</f>
        <v/>
      </c>
      <c r="S344" s="36" t="str">
        <f t="shared" si="79"/>
        <v/>
      </c>
      <c r="T344" s="25" t="str">
        <f t="shared" si="80"/>
        <v/>
      </c>
      <c r="U344" s="25" t="str">
        <f t="shared" si="81"/>
        <v/>
      </c>
    </row>
    <row r="345" spans="2:21" ht="16.5" x14ac:dyDescent="0.3">
      <c r="B345" s="51"/>
      <c r="C345" s="51" t="str">
        <f>IF(B345="","",VLOOKUP(B345,LISTAS!$F$5:$G$1006,2,0))</f>
        <v/>
      </c>
      <c r="D345" s="52"/>
      <c r="E345" s="52"/>
      <c r="F345" s="52" t="str">
        <f t="shared" si="71"/>
        <v/>
      </c>
      <c r="G345" s="5"/>
      <c r="H345" s="48" t="str">
        <f t="shared" si="74"/>
        <v/>
      </c>
      <c r="I345" s="63" t="str">
        <f t="shared" si="75"/>
        <v/>
      </c>
      <c r="J345" s="63" t="str">
        <f t="shared" si="75"/>
        <v/>
      </c>
      <c r="K345" s="48" t="str">
        <f t="shared" si="72"/>
        <v/>
      </c>
      <c r="L345" s="67" t="str">
        <f t="shared" si="73"/>
        <v/>
      </c>
      <c r="M345" s="48" t="str">
        <f t="shared" si="76"/>
        <v/>
      </c>
      <c r="N345" s="49">
        <v>22</v>
      </c>
      <c r="O345" s="28"/>
      <c r="P345" s="47" t="str">
        <f t="shared" si="77"/>
        <v/>
      </c>
      <c r="Q345" s="24" t="str">
        <f t="shared" si="78"/>
        <v/>
      </c>
      <c r="R345" s="24" t="str">
        <f>IF($L345="","",VLOOKUP(Q345,LISTAS!$F$5:$G$1006,2,0))</f>
        <v/>
      </c>
      <c r="S345" s="36" t="str">
        <f t="shared" si="79"/>
        <v/>
      </c>
      <c r="T345" s="25" t="str">
        <f t="shared" si="80"/>
        <v/>
      </c>
      <c r="U345" s="25" t="str">
        <f t="shared" si="81"/>
        <v/>
      </c>
    </row>
    <row r="346" spans="2:21" ht="16.5" x14ac:dyDescent="0.3">
      <c r="B346" s="51"/>
      <c r="C346" s="51" t="str">
        <f>IF(B346="","",VLOOKUP(B346,LISTAS!$F$5:$G$1006,2,0))</f>
        <v/>
      </c>
      <c r="D346" s="52"/>
      <c r="E346" s="52"/>
      <c r="F346" s="52" t="str">
        <f t="shared" si="71"/>
        <v/>
      </c>
      <c r="G346" s="5"/>
      <c r="H346" s="48" t="str">
        <f t="shared" si="74"/>
        <v/>
      </c>
      <c r="I346" s="63" t="str">
        <f t="shared" si="75"/>
        <v/>
      </c>
      <c r="J346" s="63" t="str">
        <f t="shared" si="75"/>
        <v/>
      </c>
      <c r="K346" s="48" t="str">
        <f t="shared" si="72"/>
        <v/>
      </c>
      <c r="L346" s="67" t="str">
        <f t="shared" si="73"/>
        <v/>
      </c>
      <c r="M346" s="48" t="str">
        <f t="shared" si="76"/>
        <v/>
      </c>
      <c r="N346" s="49">
        <v>23</v>
      </c>
      <c r="O346" s="28"/>
      <c r="P346" s="47" t="str">
        <f t="shared" si="77"/>
        <v/>
      </c>
      <c r="Q346" s="24" t="str">
        <f t="shared" si="78"/>
        <v/>
      </c>
      <c r="R346" s="24" t="str">
        <f>IF($L346="","",VLOOKUP(Q346,LISTAS!$F$5:$G$1006,2,0))</f>
        <v/>
      </c>
      <c r="S346" s="36" t="str">
        <f t="shared" si="79"/>
        <v/>
      </c>
      <c r="T346" s="25" t="str">
        <f t="shared" si="80"/>
        <v/>
      </c>
      <c r="U346" s="25" t="str">
        <f t="shared" si="81"/>
        <v/>
      </c>
    </row>
    <row r="347" spans="2:21" ht="16.5" x14ac:dyDescent="0.3">
      <c r="B347" s="51"/>
      <c r="C347" s="51" t="str">
        <f>IF(B347="","",VLOOKUP(B347,LISTAS!$F$5:$G$1006,2,0))</f>
        <v/>
      </c>
      <c r="D347" s="52"/>
      <c r="E347" s="52"/>
      <c r="F347" s="52" t="str">
        <f t="shared" si="71"/>
        <v/>
      </c>
      <c r="G347" s="5"/>
      <c r="H347" s="48" t="str">
        <f t="shared" si="74"/>
        <v/>
      </c>
      <c r="I347" s="63" t="str">
        <f t="shared" si="75"/>
        <v/>
      </c>
      <c r="J347" s="63" t="str">
        <f t="shared" si="75"/>
        <v/>
      </c>
      <c r="K347" s="48" t="str">
        <f t="shared" si="72"/>
        <v/>
      </c>
      <c r="L347" s="67" t="str">
        <f t="shared" si="73"/>
        <v/>
      </c>
      <c r="M347" s="48" t="str">
        <f t="shared" si="76"/>
        <v/>
      </c>
      <c r="N347" s="49">
        <v>24</v>
      </c>
      <c r="O347" s="28"/>
      <c r="P347" s="47" t="str">
        <f t="shared" si="77"/>
        <v/>
      </c>
      <c r="Q347" s="24" t="str">
        <f t="shared" si="78"/>
        <v/>
      </c>
      <c r="R347" s="24" t="str">
        <f>IF($L347="","",VLOOKUP(Q347,LISTAS!$F$5:$G$1006,2,0))</f>
        <v/>
      </c>
      <c r="S347" s="36" t="str">
        <f t="shared" si="79"/>
        <v/>
      </c>
      <c r="T347" s="25" t="str">
        <f t="shared" si="80"/>
        <v/>
      </c>
      <c r="U347" s="25" t="str">
        <f t="shared" si="81"/>
        <v/>
      </c>
    </row>
    <row r="348" spans="2:21" ht="16.5" x14ac:dyDescent="0.3">
      <c r="B348" s="51"/>
      <c r="C348" s="51" t="str">
        <f>IF(B348="","",VLOOKUP(B348,LISTAS!$F$5:$G$1006,2,0))</f>
        <v/>
      </c>
      <c r="D348" s="52"/>
      <c r="E348" s="52"/>
      <c r="F348" s="52" t="str">
        <f t="shared" si="71"/>
        <v/>
      </c>
      <c r="G348" s="5"/>
      <c r="H348" s="48" t="str">
        <f t="shared" si="74"/>
        <v/>
      </c>
      <c r="I348" s="63" t="str">
        <f t="shared" si="75"/>
        <v/>
      </c>
      <c r="J348" s="63" t="str">
        <f t="shared" si="75"/>
        <v/>
      </c>
      <c r="K348" s="48" t="str">
        <f t="shared" si="72"/>
        <v/>
      </c>
      <c r="L348" s="67" t="str">
        <f t="shared" si="73"/>
        <v/>
      </c>
      <c r="M348" s="48" t="str">
        <f t="shared" si="76"/>
        <v/>
      </c>
      <c r="N348" s="49">
        <v>25</v>
      </c>
      <c r="O348" s="28"/>
      <c r="P348" s="47" t="str">
        <f t="shared" si="77"/>
        <v/>
      </c>
      <c r="Q348" s="24" t="str">
        <f t="shared" si="78"/>
        <v/>
      </c>
      <c r="R348" s="24" t="str">
        <f>IF($L348="","",VLOOKUP(Q348,LISTAS!$F$5:$G$1006,2,0))</f>
        <v/>
      </c>
      <c r="S348" s="36" t="str">
        <f t="shared" si="79"/>
        <v/>
      </c>
      <c r="T348" s="25" t="str">
        <f t="shared" si="80"/>
        <v/>
      </c>
      <c r="U348" s="25" t="str">
        <f t="shared" si="81"/>
        <v/>
      </c>
    </row>
    <row r="349" spans="2:21" ht="16.5" x14ac:dyDescent="0.3">
      <c r="B349" s="51"/>
      <c r="C349" s="51" t="str">
        <f>IF(B349="","",VLOOKUP(B349,LISTAS!$F$5:$G$1006,2,0))</f>
        <v/>
      </c>
      <c r="D349" s="52"/>
      <c r="E349" s="52"/>
      <c r="F349" s="52" t="str">
        <f t="shared" si="71"/>
        <v/>
      </c>
      <c r="G349" s="5"/>
      <c r="H349" s="48" t="str">
        <f t="shared" si="74"/>
        <v/>
      </c>
      <c r="I349" s="63" t="str">
        <f t="shared" si="75"/>
        <v/>
      </c>
      <c r="J349" s="63" t="str">
        <f t="shared" si="75"/>
        <v/>
      </c>
      <c r="K349" s="48" t="str">
        <f t="shared" si="72"/>
        <v/>
      </c>
      <c r="L349" s="67" t="str">
        <f t="shared" si="73"/>
        <v/>
      </c>
      <c r="M349" s="48" t="str">
        <f t="shared" si="76"/>
        <v/>
      </c>
      <c r="N349" s="49">
        <v>26</v>
      </c>
      <c r="O349" s="28"/>
      <c r="P349" s="47" t="str">
        <f t="shared" si="77"/>
        <v/>
      </c>
      <c r="Q349" s="24" t="str">
        <f t="shared" si="78"/>
        <v/>
      </c>
      <c r="R349" s="24" t="str">
        <f>IF($L349="","",VLOOKUP(Q349,LISTAS!$F$5:$G$1006,2,0))</f>
        <v/>
      </c>
      <c r="S349" s="36" t="str">
        <f t="shared" si="79"/>
        <v/>
      </c>
      <c r="T349" s="25" t="str">
        <f t="shared" si="80"/>
        <v/>
      </c>
      <c r="U349" s="25" t="str">
        <f t="shared" si="81"/>
        <v/>
      </c>
    </row>
    <row r="350" spans="2:21" ht="16.5" x14ac:dyDescent="0.3">
      <c r="B350" s="51"/>
      <c r="C350" s="51" t="str">
        <f>IF(B350="","",VLOOKUP(B350,LISTAS!$F$5:$G$1006,2,0))</f>
        <v/>
      </c>
      <c r="D350" s="52"/>
      <c r="E350" s="52"/>
      <c r="F350" s="52" t="str">
        <f t="shared" si="71"/>
        <v/>
      </c>
      <c r="G350" s="5"/>
      <c r="H350" s="48" t="str">
        <f t="shared" si="74"/>
        <v/>
      </c>
      <c r="I350" s="63" t="str">
        <f t="shared" si="75"/>
        <v/>
      </c>
      <c r="J350" s="63" t="str">
        <f t="shared" si="75"/>
        <v/>
      </c>
      <c r="K350" s="48" t="str">
        <f t="shared" si="72"/>
        <v/>
      </c>
      <c r="L350" s="67" t="str">
        <f t="shared" si="73"/>
        <v/>
      </c>
      <c r="M350" s="48" t="str">
        <f t="shared" si="76"/>
        <v/>
      </c>
      <c r="N350" s="49">
        <v>27</v>
      </c>
      <c r="O350" s="28"/>
      <c r="P350" s="47" t="str">
        <f t="shared" si="77"/>
        <v/>
      </c>
      <c r="Q350" s="24" t="str">
        <f t="shared" si="78"/>
        <v/>
      </c>
      <c r="R350" s="24" t="str">
        <f>IF($L350="","",VLOOKUP(Q350,LISTAS!$F$5:$G$1006,2,0))</f>
        <v/>
      </c>
      <c r="S350" s="36" t="str">
        <f t="shared" si="79"/>
        <v/>
      </c>
      <c r="T350" s="25" t="str">
        <f t="shared" si="80"/>
        <v/>
      </c>
      <c r="U350" s="25" t="str">
        <f t="shared" si="81"/>
        <v/>
      </c>
    </row>
    <row r="351" spans="2:21" ht="16.5" x14ac:dyDescent="0.3">
      <c r="B351" s="51"/>
      <c r="C351" s="51" t="str">
        <f>IF(B351="","",VLOOKUP(B351,LISTAS!$F$5:$G$1006,2,0))</f>
        <v/>
      </c>
      <c r="D351" s="52"/>
      <c r="E351" s="52"/>
      <c r="F351" s="52" t="str">
        <f t="shared" si="71"/>
        <v/>
      </c>
      <c r="G351" s="5"/>
      <c r="H351" s="48" t="str">
        <f t="shared" si="74"/>
        <v/>
      </c>
      <c r="I351" s="63" t="str">
        <f t="shared" si="75"/>
        <v/>
      </c>
      <c r="J351" s="63" t="str">
        <f t="shared" si="75"/>
        <v/>
      </c>
      <c r="K351" s="48" t="str">
        <f t="shared" si="72"/>
        <v/>
      </c>
      <c r="L351" s="67" t="str">
        <f t="shared" si="73"/>
        <v/>
      </c>
      <c r="M351" s="48" t="str">
        <f t="shared" si="76"/>
        <v/>
      </c>
      <c r="N351" s="49">
        <v>28</v>
      </c>
      <c r="O351" s="28"/>
      <c r="P351" s="47" t="str">
        <f t="shared" si="77"/>
        <v/>
      </c>
      <c r="Q351" s="24" t="str">
        <f t="shared" si="78"/>
        <v/>
      </c>
      <c r="R351" s="24" t="str">
        <f>IF($L351="","",VLOOKUP(Q351,LISTAS!$F$5:$G$1006,2,0))</f>
        <v/>
      </c>
      <c r="S351" s="36" t="str">
        <f t="shared" si="79"/>
        <v/>
      </c>
      <c r="T351" s="25" t="str">
        <f t="shared" si="80"/>
        <v/>
      </c>
      <c r="U351" s="25" t="str">
        <f t="shared" si="81"/>
        <v/>
      </c>
    </row>
    <row r="352" spans="2:21" ht="16.5" x14ac:dyDescent="0.3">
      <c r="B352" s="51"/>
      <c r="C352" s="51" t="str">
        <f>IF(B352="","",VLOOKUP(B352,LISTAS!$F$5:$G$1006,2,0))</f>
        <v/>
      </c>
      <c r="D352" s="52"/>
      <c r="E352" s="52"/>
      <c r="F352" s="52" t="str">
        <f t="shared" si="71"/>
        <v/>
      </c>
      <c r="G352" s="5"/>
      <c r="H352" s="48" t="str">
        <f t="shared" si="74"/>
        <v/>
      </c>
      <c r="I352" s="63" t="str">
        <f t="shared" si="75"/>
        <v/>
      </c>
      <c r="J352" s="63" t="str">
        <f t="shared" si="75"/>
        <v/>
      </c>
      <c r="K352" s="48" t="str">
        <f t="shared" si="72"/>
        <v/>
      </c>
      <c r="L352" s="67" t="str">
        <f t="shared" si="73"/>
        <v/>
      </c>
      <c r="M352" s="48" t="str">
        <f t="shared" si="76"/>
        <v/>
      </c>
      <c r="N352" s="49">
        <v>29</v>
      </c>
      <c r="O352" s="28"/>
      <c r="P352" s="47" t="str">
        <f t="shared" si="77"/>
        <v/>
      </c>
      <c r="Q352" s="24" t="str">
        <f t="shared" si="78"/>
        <v/>
      </c>
      <c r="R352" s="24" t="str">
        <f>IF($L352="","",VLOOKUP(Q352,LISTAS!$F$5:$G$1006,2,0))</f>
        <v/>
      </c>
      <c r="S352" s="36" t="str">
        <f t="shared" si="79"/>
        <v/>
      </c>
      <c r="T352" s="25" t="str">
        <f t="shared" si="80"/>
        <v/>
      </c>
      <c r="U352" s="25" t="str">
        <f t="shared" si="81"/>
        <v/>
      </c>
    </row>
    <row r="353" spans="2:21" ht="16.5" x14ac:dyDescent="0.3">
      <c r="B353" s="51"/>
      <c r="C353" s="51" t="str">
        <f>IF(B353="","",VLOOKUP(B353,LISTAS!$F$5:$G$1006,2,0))</f>
        <v/>
      </c>
      <c r="D353" s="52"/>
      <c r="E353" s="52"/>
      <c r="F353" s="52" t="str">
        <f t="shared" si="71"/>
        <v/>
      </c>
      <c r="G353" s="5"/>
      <c r="H353" s="48" t="str">
        <f t="shared" si="74"/>
        <v/>
      </c>
      <c r="I353" s="63" t="str">
        <f t="shared" si="75"/>
        <v/>
      </c>
      <c r="J353" s="63" t="str">
        <f t="shared" si="75"/>
        <v/>
      </c>
      <c r="K353" s="48" t="str">
        <f t="shared" si="72"/>
        <v/>
      </c>
      <c r="L353" s="67" t="str">
        <f t="shared" si="73"/>
        <v/>
      </c>
      <c r="M353" s="48" t="str">
        <f t="shared" si="76"/>
        <v/>
      </c>
      <c r="N353" s="49">
        <v>30</v>
      </c>
      <c r="O353" s="28"/>
      <c r="P353" s="47" t="str">
        <f t="shared" si="77"/>
        <v/>
      </c>
      <c r="Q353" s="24" t="str">
        <f t="shared" si="78"/>
        <v/>
      </c>
      <c r="R353" s="24" t="str">
        <f>IF($L353="","",VLOOKUP(Q353,LISTAS!$F$5:$G$1006,2,0))</f>
        <v/>
      </c>
      <c r="S353" s="36" t="str">
        <f t="shared" si="79"/>
        <v/>
      </c>
      <c r="T353" s="25" t="str">
        <f t="shared" si="80"/>
        <v/>
      </c>
      <c r="U353" s="25" t="str">
        <f t="shared" si="81"/>
        <v/>
      </c>
    </row>
    <row r="354" spans="2:21" ht="16.5" x14ac:dyDescent="0.3">
      <c r="B354" s="51"/>
      <c r="C354" s="51" t="str">
        <f>IF(B354="","",VLOOKUP(B354,LISTAS!$F$5:$G$1006,2,0))</f>
        <v/>
      </c>
      <c r="D354" s="52"/>
      <c r="E354" s="52"/>
      <c r="F354" s="52" t="str">
        <f t="shared" si="71"/>
        <v/>
      </c>
      <c r="G354" s="5"/>
      <c r="H354" s="48" t="str">
        <f t="shared" si="74"/>
        <v/>
      </c>
      <c r="I354" s="63" t="str">
        <f t="shared" si="75"/>
        <v/>
      </c>
      <c r="J354" s="63" t="str">
        <f t="shared" si="75"/>
        <v/>
      </c>
      <c r="K354" s="48" t="str">
        <f t="shared" si="72"/>
        <v/>
      </c>
      <c r="L354" s="67" t="str">
        <f t="shared" si="73"/>
        <v/>
      </c>
      <c r="M354" s="48" t="str">
        <f t="shared" si="76"/>
        <v/>
      </c>
      <c r="N354" s="49">
        <v>31</v>
      </c>
      <c r="O354" s="28"/>
      <c r="P354" s="47" t="str">
        <f t="shared" si="77"/>
        <v/>
      </c>
      <c r="Q354" s="24" t="str">
        <f t="shared" si="78"/>
        <v/>
      </c>
      <c r="R354" s="24" t="str">
        <f>IF($L354="","",VLOOKUP(Q354,LISTAS!$F$5:$G$1006,2,0))</f>
        <v/>
      </c>
      <c r="S354" s="36" t="str">
        <f t="shared" si="79"/>
        <v/>
      </c>
      <c r="T354" s="25" t="str">
        <f t="shared" si="80"/>
        <v/>
      </c>
      <c r="U354" s="25" t="str">
        <f t="shared" si="81"/>
        <v/>
      </c>
    </row>
    <row r="355" spans="2:21" ht="16.5" x14ac:dyDescent="0.3">
      <c r="B355" s="51"/>
      <c r="C355" s="51" t="str">
        <f>IF(B355="","",VLOOKUP(B355,LISTAS!$F$5:$G$1006,2,0))</f>
        <v/>
      </c>
      <c r="D355" s="52"/>
      <c r="E355" s="52"/>
      <c r="F355" s="52" t="str">
        <f t="shared" si="71"/>
        <v/>
      </c>
      <c r="G355" s="5"/>
      <c r="H355" s="48" t="str">
        <f t="shared" si="74"/>
        <v/>
      </c>
      <c r="I355" s="63" t="str">
        <f t="shared" si="75"/>
        <v/>
      </c>
      <c r="J355" s="63" t="str">
        <f t="shared" si="75"/>
        <v/>
      </c>
      <c r="K355" s="48" t="str">
        <f t="shared" si="72"/>
        <v/>
      </c>
      <c r="L355" s="67" t="str">
        <f t="shared" si="73"/>
        <v/>
      </c>
      <c r="M355" s="48" t="str">
        <f t="shared" si="76"/>
        <v/>
      </c>
      <c r="N355" s="49">
        <v>32</v>
      </c>
      <c r="O355" s="28"/>
      <c r="P355" s="47" t="str">
        <f t="shared" si="77"/>
        <v/>
      </c>
      <c r="Q355" s="24" t="str">
        <f t="shared" si="78"/>
        <v/>
      </c>
      <c r="R355" s="24" t="str">
        <f>IF($L355="","",VLOOKUP(Q355,LISTAS!$F$5:$G$1006,2,0))</f>
        <v/>
      </c>
      <c r="S355" s="36" t="str">
        <f t="shared" si="79"/>
        <v/>
      </c>
      <c r="T355" s="25" t="str">
        <f t="shared" si="80"/>
        <v/>
      </c>
      <c r="U355" s="25" t="str">
        <f t="shared" si="81"/>
        <v/>
      </c>
    </row>
    <row r="356" spans="2:21" ht="16.5" x14ac:dyDescent="0.3">
      <c r="B356" s="51"/>
      <c r="C356" s="51" t="str">
        <f>IF(B356="","",VLOOKUP(B356,LISTAS!$F$5:$G$1006,2,0))</f>
        <v/>
      </c>
      <c r="D356" s="52"/>
      <c r="E356" s="52"/>
      <c r="F356" s="52" t="str">
        <f t="shared" si="71"/>
        <v/>
      </c>
      <c r="G356" s="5"/>
      <c r="H356" s="48" t="str">
        <f t="shared" si="74"/>
        <v/>
      </c>
      <c r="I356" s="63" t="str">
        <f t="shared" si="75"/>
        <v/>
      </c>
      <c r="J356" s="63" t="str">
        <f t="shared" si="75"/>
        <v/>
      </c>
      <c r="K356" s="48" t="str">
        <f t="shared" si="72"/>
        <v/>
      </c>
      <c r="L356" s="67" t="str">
        <f t="shared" si="73"/>
        <v/>
      </c>
      <c r="M356" s="48" t="str">
        <f t="shared" si="76"/>
        <v/>
      </c>
      <c r="N356" s="49">
        <v>33</v>
      </c>
      <c r="O356" s="28"/>
      <c r="P356" s="47" t="str">
        <f t="shared" si="77"/>
        <v/>
      </c>
      <c r="Q356" s="24" t="str">
        <f t="shared" si="78"/>
        <v/>
      </c>
      <c r="R356" s="24" t="str">
        <f>IF($L356="","",VLOOKUP(Q356,LISTAS!$F$5:$G$1006,2,0))</f>
        <v/>
      </c>
      <c r="S356" s="36" t="str">
        <f t="shared" si="79"/>
        <v/>
      </c>
      <c r="T356" s="25" t="str">
        <f t="shared" si="80"/>
        <v/>
      </c>
      <c r="U356" s="25" t="str">
        <f t="shared" si="81"/>
        <v/>
      </c>
    </row>
    <row r="357" spans="2:21" ht="16.5" x14ac:dyDescent="0.3">
      <c r="B357" s="51"/>
      <c r="C357" s="51" t="str">
        <f>IF(B357="","",VLOOKUP(B357,LISTAS!$F$5:$G$1006,2,0))</f>
        <v/>
      </c>
      <c r="D357" s="52"/>
      <c r="E357" s="52"/>
      <c r="F357" s="52" t="str">
        <f t="shared" si="71"/>
        <v/>
      </c>
      <c r="G357" s="5"/>
      <c r="H357" s="48" t="str">
        <f t="shared" si="74"/>
        <v/>
      </c>
      <c r="I357" s="63" t="str">
        <f t="shared" si="75"/>
        <v/>
      </c>
      <c r="J357" s="63" t="str">
        <f t="shared" si="75"/>
        <v/>
      </c>
      <c r="K357" s="48" t="str">
        <f t="shared" si="72"/>
        <v/>
      </c>
      <c r="L357" s="67" t="str">
        <f t="shared" si="73"/>
        <v/>
      </c>
      <c r="M357" s="48" t="str">
        <f t="shared" si="76"/>
        <v/>
      </c>
      <c r="N357" s="49">
        <v>34</v>
      </c>
      <c r="O357" s="28"/>
      <c r="P357" s="47" t="str">
        <f t="shared" si="77"/>
        <v/>
      </c>
      <c r="Q357" s="24" t="str">
        <f t="shared" si="78"/>
        <v/>
      </c>
      <c r="R357" s="24" t="str">
        <f>IF($L357="","",VLOOKUP(Q357,LISTAS!$F$5:$G$1006,2,0))</f>
        <v/>
      </c>
      <c r="S357" s="36" t="str">
        <f t="shared" si="79"/>
        <v/>
      </c>
      <c r="T357" s="25" t="str">
        <f t="shared" si="80"/>
        <v/>
      </c>
      <c r="U357" s="25" t="str">
        <f t="shared" si="81"/>
        <v/>
      </c>
    </row>
    <row r="358" spans="2:21" ht="16.5" x14ac:dyDescent="0.3">
      <c r="B358" s="51"/>
      <c r="C358" s="51" t="str">
        <f>IF(B358="","",VLOOKUP(B358,LISTAS!$F$5:$G$1006,2,0))</f>
        <v/>
      </c>
      <c r="D358" s="52"/>
      <c r="E358" s="52"/>
      <c r="F358" s="52" t="str">
        <f t="shared" si="71"/>
        <v/>
      </c>
      <c r="G358" s="5"/>
      <c r="H358" s="48" t="str">
        <f t="shared" si="74"/>
        <v/>
      </c>
      <c r="I358" s="63" t="str">
        <f t="shared" si="75"/>
        <v/>
      </c>
      <c r="J358" s="63" t="str">
        <f t="shared" si="75"/>
        <v/>
      </c>
      <c r="K358" s="48" t="str">
        <f t="shared" si="72"/>
        <v/>
      </c>
      <c r="L358" s="67" t="str">
        <f t="shared" si="73"/>
        <v/>
      </c>
      <c r="M358" s="48" t="str">
        <f t="shared" si="76"/>
        <v/>
      </c>
      <c r="N358" s="49">
        <v>35</v>
      </c>
      <c r="O358" s="28"/>
      <c r="P358" s="47" t="str">
        <f t="shared" si="77"/>
        <v/>
      </c>
      <c r="Q358" s="24" t="str">
        <f t="shared" si="78"/>
        <v/>
      </c>
      <c r="R358" s="24" t="str">
        <f>IF($L358="","",VLOOKUP(Q358,LISTAS!$F$5:$G$1006,2,0))</f>
        <v/>
      </c>
      <c r="S358" s="36" t="str">
        <f t="shared" si="79"/>
        <v/>
      </c>
      <c r="T358" s="25" t="str">
        <f t="shared" si="80"/>
        <v/>
      </c>
      <c r="U358" s="25" t="str">
        <f t="shared" si="81"/>
        <v/>
      </c>
    </row>
    <row r="359" spans="2:21" ht="16.5" x14ac:dyDescent="0.3">
      <c r="B359" s="51"/>
      <c r="C359" s="51" t="str">
        <f>IF(B359="","",VLOOKUP(B359,LISTAS!$F$5:$G$1006,2,0))</f>
        <v/>
      </c>
      <c r="D359" s="52"/>
      <c r="E359" s="52"/>
      <c r="F359" s="52" t="str">
        <f t="shared" si="71"/>
        <v/>
      </c>
      <c r="G359" s="5"/>
      <c r="H359" s="48" t="str">
        <f t="shared" si="74"/>
        <v/>
      </c>
      <c r="I359" s="63" t="str">
        <f t="shared" si="75"/>
        <v/>
      </c>
      <c r="J359" s="63" t="str">
        <f t="shared" si="75"/>
        <v/>
      </c>
      <c r="K359" s="48" t="str">
        <f t="shared" si="72"/>
        <v/>
      </c>
      <c r="L359" s="67" t="str">
        <f t="shared" si="73"/>
        <v/>
      </c>
      <c r="M359" s="48" t="str">
        <f t="shared" si="76"/>
        <v/>
      </c>
      <c r="N359" s="49">
        <v>36</v>
      </c>
      <c r="O359" s="28"/>
      <c r="P359" s="47" t="str">
        <f t="shared" si="77"/>
        <v/>
      </c>
      <c r="Q359" s="24" t="str">
        <f t="shared" si="78"/>
        <v/>
      </c>
      <c r="R359" s="24" t="str">
        <f>IF($L359="","",VLOOKUP(Q359,LISTAS!$F$5:$G$1006,2,0))</f>
        <v/>
      </c>
      <c r="S359" s="36" t="str">
        <f t="shared" si="79"/>
        <v/>
      </c>
      <c r="T359" s="25" t="str">
        <f t="shared" si="80"/>
        <v/>
      </c>
      <c r="U359" s="25" t="str">
        <f t="shared" si="81"/>
        <v/>
      </c>
    </row>
    <row r="360" spans="2:21" ht="16.5" x14ac:dyDescent="0.3">
      <c r="B360" s="51"/>
      <c r="C360" s="51" t="str">
        <f>IF(B360="","",VLOOKUP(B360,LISTAS!$F$5:$G$1006,2,0))</f>
        <v/>
      </c>
      <c r="D360" s="52"/>
      <c r="E360" s="52"/>
      <c r="F360" s="52" t="str">
        <f t="shared" si="71"/>
        <v/>
      </c>
      <c r="G360" s="5"/>
      <c r="H360" s="48" t="str">
        <f t="shared" si="74"/>
        <v/>
      </c>
      <c r="I360" s="63" t="str">
        <f t="shared" si="75"/>
        <v/>
      </c>
      <c r="J360" s="63" t="str">
        <f t="shared" si="75"/>
        <v/>
      </c>
      <c r="K360" s="48" t="str">
        <f t="shared" si="72"/>
        <v/>
      </c>
      <c r="L360" s="67" t="str">
        <f t="shared" si="73"/>
        <v/>
      </c>
      <c r="M360" s="48" t="str">
        <f t="shared" si="76"/>
        <v/>
      </c>
      <c r="N360" s="49">
        <v>37</v>
      </c>
      <c r="O360" s="28"/>
      <c r="P360" s="47" t="str">
        <f t="shared" si="77"/>
        <v/>
      </c>
      <c r="Q360" s="24" t="str">
        <f t="shared" si="78"/>
        <v/>
      </c>
      <c r="R360" s="24" t="str">
        <f>IF($L360="","",VLOOKUP(Q360,LISTAS!$F$5:$G$1006,2,0))</f>
        <v/>
      </c>
      <c r="S360" s="36" t="str">
        <f t="shared" si="79"/>
        <v/>
      </c>
      <c r="T360" s="25" t="str">
        <f t="shared" si="80"/>
        <v/>
      </c>
      <c r="U360" s="25" t="str">
        <f t="shared" si="81"/>
        <v/>
      </c>
    </row>
    <row r="361" spans="2:21" ht="16.5" x14ac:dyDescent="0.3">
      <c r="B361" s="51"/>
      <c r="C361" s="51" t="str">
        <f>IF(B361="","",VLOOKUP(B361,LISTAS!$F$5:$G$1006,2,0))</f>
        <v/>
      </c>
      <c r="D361" s="52"/>
      <c r="E361" s="52"/>
      <c r="F361" s="52" t="str">
        <f t="shared" si="71"/>
        <v/>
      </c>
      <c r="G361" s="5"/>
      <c r="H361" s="48" t="str">
        <f t="shared" si="74"/>
        <v/>
      </c>
      <c r="I361" s="63" t="str">
        <f t="shared" si="75"/>
        <v/>
      </c>
      <c r="J361" s="63" t="str">
        <f t="shared" si="75"/>
        <v/>
      </c>
      <c r="K361" s="48" t="str">
        <f t="shared" si="72"/>
        <v/>
      </c>
      <c r="L361" s="67" t="str">
        <f t="shared" si="73"/>
        <v/>
      </c>
      <c r="M361" s="48" t="str">
        <f t="shared" si="76"/>
        <v/>
      </c>
      <c r="N361" s="49">
        <v>38</v>
      </c>
      <c r="O361" s="28"/>
      <c r="P361" s="47" t="str">
        <f t="shared" si="77"/>
        <v/>
      </c>
      <c r="Q361" s="24" t="str">
        <f t="shared" si="78"/>
        <v/>
      </c>
      <c r="R361" s="24" t="str">
        <f>IF($L361="","",VLOOKUP(Q361,LISTAS!$F$5:$G$1006,2,0))</f>
        <v/>
      </c>
      <c r="S361" s="36" t="str">
        <f t="shared" si="79"/>
        <v/>
      </c>
      <c r="T361" s="25" t="str">
        <f t="shared" si="80"/>
        <v/>
      </c>
      <c r="U361" s="25" t="str">
        <f t="shared" si="81"/>
        <v/>
      </c>
    </row>
    <row r="362" spans="2:21" ht="16.5" x14ac:dyDescent="0.3">
      <c r="B362" s="51"/>
      <c r="C362" s="51" t="str">
        <f>IF(B362="","",VLOOKUP(B362,LISTAS!$F$5:$G$1006,2,0))</f>
        <v/>
      </c>
      <c r="D362" s="52"/>
      <c r="E362" s="52"/>
      <c r="F362" s="52" t="str">
        <f t="shared" si="71"/>
        <v/>
      </c>
      <c r="G362" s="5"/>
      <c r="H362" s="48" t="str">
        <f t="shared" si="74"/>
        <v/>
      </c>
      <c r="I362" s="63" t="str">
        <f t="shared" si="75"/>
        <v/>
      </c>
      <c r="J362" s="63" t="str">
        <f t="shared" si="75"/>
        <v/>
      </c>
      <c r="K362" s="48" t="str">
        <f t="shared" si="72"/>
        <v/>
      </c>
      <c r="L362" s="67" t="str">
        <f t="shared" si="73"/>
        <v/>
      </c>
      <c r="M362" s="48" t="str">
        <f t="shared" si="76"/>
        <v/>
      </c>
      <c r="N362" s="49">
        <v>39</v>
      </c>
      <c r="O362" s="28"/>
      <c r="P362" s="47" t="str">
        <f t="shared" si="77"/>
        <v/>
      </c>
      <c r="Q362" s="24" t="str">
        <f t="shared" si="78"/>
        <v/>
      </c>
      <c r="R362" s="24" t="str">
        <f>IF($L362="","",VLOOKUP(Q362,LISTAS!$F$5:$G$1006,2,0))</f>
        <v/>
      </c>
      <c r="S362" s="36" t="str">
        <f t="shared" si="79"/>
        <v/>
      </c>
      <c r="T362" s="25" t="str">
        <f t="shared" si="80"/>
        <v/>
      </c>
      <c r="U362" s="25" t="str">
        <f t="shared" si="81"/>
        <v/>
      </c>
    </row>
    <row r="363" spans="2:21" ht="16.5" x14ac:dyDescent="0.3">
      <c r="B363" s="51"/>
      <c r="C363" s="51" t="str">
        <f>IF(B363="","",VLOOKUP(B363,LISTAS!$F$5:$G$1006,2,0))</f>
        <v/>
      </c>
      <c r="D363" s="52"/>
      <c r="E363" s="52"/>
      <c r="F363" s="52" t="str">
        <f t="shared" si="71"/>
        <v/>
      </c>
      <c r="G363" s="5"/>
      <c r="H363" s="48" t="str">
        <f t="shared" si="74"/>
        <v/>
      </c>
      <c r="I363" s="63" t="str">
        <f t="shared" si="75"/>
        <v/>
      </c>
      <c r="J363" s="63" t="str">
        <f t="shared" si="75"/>
        <v/>
      </c>
      <c r="K363" s="48" t="str">
        <f t="shared" si="72"/>
        <v/>
      </c>
      <c r="L363" s="67" t="str">
        <f t="shared" si="73"/>
        <v/>
      </c>
      <c r="M363" s="48" t="str">
        <f t="shared" si="76"/>
        <v/>
      </c>
      <c r="N363" s="49">
        <v>40</v>
      </c>
      <c r="O363" s="28"/>
      <c r="P363" s="47" t="str">
        <f t="shared" si="77"/>
        <v/>
      </c>
      <c r="Q363" s="24" t="str">
        <f t="shared" si="78"/>
        <v/>
      </c>
      <c r="R363" s="24" t="str">
        <f>IF($L363="","",VLOOKUP(Q363,LISTAS!$F$5:$G$1006,2,0))</f>
        <v/>
      </c>
      <c r="S363" s="36" t="str">
        <f t="shared" si="79"/>
        <v/>
      </c>
      <c r="T363" s="25" t="str">
        <f t="shared" si="80"/>
        <v/>
      </c>
      <c r="U363" s="25" t="str">
        <f t="shared" si="81"/>
        <v/>
      </c>
    </row>
    <row r="364" spans="2:21" ht="16.5" x14ac:dyDescent="0.3">
      <c r="B364" s="51"/>
      <c r="C364" s="51" t="str">
        <f>IF(B364="","",VLOOKUP(B364,LISTAS!$F$5:$G$1006,2,0))</f>
        <v/>
      </c>
      <c r="D364" s="52"/>
      <c r="E364" s="52"/>
      <c r="F364" s="52" t="str">
        <f t="shared" si="71"/>
        <v/>
      </c>
      <c r="G364" s="5"/>
      <c r="H364" s="48" t="str">
        <f t="shared" si="74"/>
        <v/>
      </c>
      <c r="I364" s="63" t="str">
        <f t="shared" si="75"/>
        <v/>
      </c>
      <c r="J364" s="63" t="str">
        <f t="shared" si="75"/>
        <v/>
      </c>
      <c r="K364" s="48" t="str">
        <f t="shared" si="72"/>
        <v/>
      </c>
      <c r="L364" s="67" t="str">
        <f t="shared" si="73"/>
        <v/>
      </c>
      <c r="M364" s="48" t="str">
        <f t="shared" si="76"/>
        <v/>
      </c>
      <c r="N364" s="49">
        <v>41</v>
      </c>
      <c r="O364" s="28"/>
      <c r="P364" s="47" t="str">
        <f t="shared" si="77"/>
        <v/>
      </c>
      <c r="Q364" s="24" t="str">
        <f t="shared" si="78"/>
        <v/>
      </c>
      <c r="R364" s="24" t="str">
        <f>IF($L364="","",VLOOKUP(Q364,LISTAS!$F$5:$G$1006,2,0))</f>
        <v/>
      </c>
      <c r="S364" s="36" t="str">
        <f t="shared" si="79"/>
        <v/>
      </c>
      <c r="T364" s="25" t="str">
        <f t="shared" si="80"/>
        <v/>
      </c>
      <c r="U364" s="25" t="str">
        <f t="shared" si="81"/>
        <v/>
      </c>
    </row>
    <row r="365" spans="2:21" ht="16.5" x14ac:dyDescent="0.3">
      <c r="B365" s="51"/>
      <c r="C365" s="51" t="str">
        <f>IF(B365="","",VLOOKUP(B365,LISTAS!$F$5:$G$1006,2,0))</f>
        <v/>
      </c>
      <c r="D365" s="52"/>
      <c r="E365" s="52"/>
      <c r="F365" s="52" t="str">
        <f t="shared" si="71"/>
        <v/>
      </c>
      <c r="G365" s="5"/>
      <c r="H365" s="48" t="str">
        <f t="shared" si="74"/>
        <v/>
      </c>
      <c r="I365" s="63" t="str">
        <f t="shared" si="75"/>
        <v/>
      </c>
      <c r="J365" s="63" t="str">
        <f t="shared" si="75"/>
        <v/>
      </c>
      <c r="K365" s="48" t="str">
        <f t="shared" si="72"/>
        <v/>
      </c>
      <c r="L365" s="67" t="str">
        <f t="shared" si="73"/>
        <v/>
      </c>
      <c r="M365" s="48" t="str">
        <f t="shared" si="76"/>
        <v/>
      </c>
      <c r="N365" s="49">
        <v>42</v>
      </c>
      <c r="O365" s="28"/>
      <c r="P365" s="47" t="str">
        <f t="shared" si="77"/>
        <v/>
      </c>
      <c r="Q365" s="24" t="str">
        <f t="shared" si="78"/>
        <v/>
      </c>
      <c r="R365" s="24" t="str">
        <f>IF($L365="","",VLOOKUP(Q365,LISTAS!$F$5:$G$1006,2,0))</f>
        <v/>
      </c>
      <c r="S365" s="36" t="str">
        <f t="shared" si="79"/>
        <v/>
      </c>
      <c r="T365" s="25" t="str">
        <f t="shared" si="80"/>
        <v/>
      </c>
      <c r="U365" s="25" t="str">
        <f t="shared" si="81"/>
        <v/>
      </c>
    </row>
    <row r="366" spans="2:21" ht="16.5" x14ac:dyDescent="0.3">
      <c r="B366" s="51"/>
      <c r="C366" s="51" t="str">
        <f>IF(B366="","",VLOOKUP(B366,LISTAS!$F$5:$G$1006,2,0))</f>
        <v/>
      </c>
      <c r="D366" s="52"/>
      <c r="E366" s="52"/>
      <c r="F366" s="52" t="str">
        <f t="shared" si="71"/>
        <v/>
      </c>
      <c r="G366" s="5"/>
      <c r="H366" s="48" t="str">
        <f t="shared" si="74"/>
        <v/>
      </c>
      <c r="I366" s="63" t="str">
        <f t="shared" si="75"/>
        <v/>
      </c>
      <c r="J366" s="63" t="str">
        <f t="shared" si="75"/>
        <v/>
      </c>
      <c r="K366" s="48" t="str">
        <f t="shared" si="72"/>
        <v/>
      </c>
      <c r="L366" s="67" t="str">
        <f t="shared" si="73"/>
        <v/>
      </c>
      <c r="M366" s="48" t="str">
        <f t="shared" si="76"/>
        <v/>
      </c>
      <c r="N366" s="49">
        <v>43</v>
      </c>
      <c r="O366" s="28"/>
      <c r="P366" s="47" t="str">
        <f t="shared" si="77"/>
        <v/>
      </c>
      <c r="Q366" s="24" t="str">
        <f t="shared" si="78"/>
        <v/>
      </c>
      <c r="R366" s="24" t="str">
        <f>IF($L366="","",VLOOKUP(Q366,LISTAS!$F$5:$G$1006,2,0))</f>
        <v/>
      </c>
      <c r="S366" s="36" t="str">
        <f t="shared" si="79"/>
        <v/>
      </c>
      <c r="T366" s="25" t="str">
        <f t="shared" si="80"/>
        <v/>
      </c>
      <c r="U366" s="25" t="str">
        <f t="shared" si="81"/>
        <v/>
      </c>
    </row>
    <row r="367" spans="2:21" ht="16.5" x14ac:dyDescent="0.3">
      <c r="B367" s="51"/>
      <c r="C367" s="51" t="str">
        <f>IF(B367="","",VLOOKUP(B367,LISTAS!$F$5:$G$1006,2,0))</f>
        <v/>
      </c>
      <c r="D367" s="52"/>
      <c r="E367" s="52"/>
      <c r="F367" s="52" t="str">
        <f t="shared" si="71"/>
        <v/>
      </c>
      <c r="G367" s="5"/>
      <c r="H367" s="48" t="str">
        <f t="shared" si="74"/>
        <v/>
      </c>
      <c r="I367" s="63" t="str">
        <f t="shared" si="75"/>
        <v/>
      </c>
      <c r="J367" s="63" t="str">
        <f t="shared" si="75"/>
        <v/>
      </c>
      <c r="K367" s="48" t="str">
        <f t="shared" si="72"/>
        <v/>
      </c>
      <c r="L367" s="67" t="str">
        <f t="shared" si="73"/>
        <v/>
      </c>
      <c r="M367" s="48" t="str">
        <f t="shared" si="76"/>
        <v/>
      </c>
      <c r="N367" s="49">
        <v>44</v>
      </c>
      <c r="O367" s="28"/>
      <c r="P367" s="47" t="str">
        <f t="shared" si="77"/>
        <v/>
      </c>
      <c r="Q367" s="24" t="str">
        <f t="shared" si="78"/>
        <v/>
      </c>
      <c r="R367" s="24" t="str">
        <f>IF($L367="","",VLOOKUP(Q367,LISTAS!$F$5:$G$1006,2,0))</f>
        <v/>
      </c>
      <c r="S367" s="36" t="str">
        <f t="shared" si="79"/>
        <v/>
      </c>
      <c r="T367" s="25" t="str">
        <f t="shared" si="80"/>
        <v/>
      </c>
      <c r="U367" s="25" t="str">
        <f t="shared" si="81"/>
        <v/>
      </c>
    </row>
    <row r="368" spans="2:21" ht="16.5" x14ac:dyDescent="0.3">
      <c r="B368" s="51"/>
      <c r="C368" s="51" t="str">
        <f>IF(B368="","",VLOOKUP(B368,LISTAS!$F$5:$G$1006,2,0))</f>
        <v/>
      </c>
      <c r="D368" s="52"/>
      <c r="E368" s="52"/>
      <c r="F368" s="52" t="str">
        <f t="shared" si="71"/>
        <v/>
      </c>
      <c r="G368" s="5"/>
      <c r="H368" s="48" t="str">
        <f t="shared" si="74"/>
        <v/>
      </c>
      <c r="I368" s="63" t="str">
        <f t="shared" si="75"/>
        <v/>
      </c>
      <c r="J368" s="63" t="str">
        <f t="shared" si="75"/>
        <v/>
      </c>
      <c r="K368" s="48" t="str">
        <f t="shared" si="72"/>
        <v/>
      </c>
      <c r="L368" s="67" t="str">
        <f t="shared" si="73"/>
        <v/>
      </c>
      <c r="M368" s="48" t="str">
        <f t="shared" si="76"/>
        <v/>
      </c>
      <c r="N368" s="49">
        <v>45</v>
      </c>
      <c r="O368" s="28"/>
      <c r="P368" s="47" t="str">
        <f t="shared" si="77"/>
        <v/>
      </c>
      <c r="Q368" s="24" t="str">
        <f t="shared" si="78"/>
        <v/>
      </c>
      <c r="R368" s="24" t="str">
        <f>IF($L368="","",VLOOKUP(Q368,LISTAS!$F$5:$G$1006,2,0))</f>
        <v/>
      </c>
      <c r="S368" s="36" t="str">
        <f t="shared" si="79"/>
        <v/>
      </c>
      <c r="T368" s="25" t="str">
        <f t="shared" si="80"/>
        <v/>
      </c>
      <c r="U368" s="25" t="str">
        <f t="shared" si="81"/>
        <v/>
      </c>
    </row>
    <row r="369" spans="2:21" ht="16.5" x14ac:dyDescent="0.3">
      <c r="B369" s="51"/>
      <c r="C369" s="51" t="str">
        <f>IF(B369="","",VLOOKUP(B369,LISTAS!$F$5:$G$1006,2,0))</f>
        <v/>
      </c>
      <c r="D369" s="52"/>
      <c r="E369" s="52"/>
      <c r="F369" s="52" t="str">
        <f t="shared" si="71"/>
        <v/>
      </c>
      <c r="G369" s="5"/>
      <c r="H369" s="48" t="str">
        <f t="shared" si="74"/>
        <v/>
      </c>
      <c r="I369" s="63" t="str">
        <f t="shared" si="75"/>
        <v/>
      </c>
      <c r="J369" s="63" t="str">
        <f t="shared" si="75"/>
        <v/>
      </c>
      <c r="K369" s="48" t="str">
        <f t="shared" si="72"/>
        <v/>
      </c>
      <c r="L369" s="67" t="str">
        <f t="shared" si="73"/>
        <v/>
      </c>
      <c r="M369" s="48" t="str">
        <f t="shared" si="76"/>
        <v/>
      </c>
      <c r="N369" s="49">
        <v>46</v>
      </c>
      <c r="O369" s="28"/>
      <c r="P369" s="47" t="str">
        <f t="shared" si="77"/>
        <v/>
      </c>
      <c r="Q369" s="24" t="str">
        <f t="shared" si="78"/>
        <v/>
      </c>
      <c r="R369" s="24" t="str">
        <f>IF($L369="","",VLOOKUP(Q369,LISTAS!$F$5:$G$1006,2,0))</f>
        <v/>
      </c>
      <c r="S369" s="36" t="str">
        <f t="shared" si="79"/>
        <v/>
      </c>
      <c r="T369" s="25" t="str">
        <f t="shared" si="80"/>
        <v/>
      </c>
      <c r="U369" s="25" t="str">
        <f t="shared" si="81"/>
        <v/>
      </c>
    </row>
    <row r="370" spans="2:21" ht="16.5" x14ac:dyDescent="0.3">
      <c r="B370" s="51"/>
      <c r="C370" s="51" t="str">
        <f>IF(B370="","",VLOOKUP(B370,LISTAS!$F$5:$G$1006,2,0))</f>
        <v/>
      </c>
      <c r="D370" s="52"/>
      <c r="E370" s="52"/>
      <c r="F370" s="52" t="str">
        <f t="shared" si="71"/>
        <v/>
      </c>
      <c r="G370" s="5"/>
      <c r="H370" s="48" t="str">
        <f t="shared" si="74"/>
        <v/>
      </c>
      <c r="I370" s="63" t="str">
        <f t="shared" si="75"/>
        <v/>
      </c>
      <c r="J370" s="63" t="str">
        <f t="shared" si="75"/>
        <v/>
      </c>
      <c r="K370" s="48" t="str">
        <f t="shared" si="72"/>
        <v/>
      </c>
      <c r="L370" s="67" t="str">
        <f t="shared" si="73"/>
        <v/>
      </c>
      <c r="M370" s="48" t="str">
        <f t="shared" si="76"/>
        <v/>
      </c>
      <c r="N370" s="49">
        <v>47</v>
      </c>
      <c r="O370" s="28"/>
      <c r="P370" s="47" t="str">
        <f t="shared" si="77"/>
        <v/>
      </c>
      <c r="Q370" s="24" t="str">
        <f t="shared" si="78"/>
        <v/>
      </c>
      <c r="R370" s="24" t="str">
        <f>IF($L370="","",VLOOKUP(Q370,LISTAS!$F$5:$G$1006,2,0))</f>
        <v/>
      </c>
      <c r="S370" s="36" t="str">
        <f t="shared" si="79"/>
        <v/>
      </c>
      <c r="T370" s="25" t="str">
        <f t="shared" si="80"/>
        <v/>
      </c>
      <c r="U370" s="25" t="str">
        <f t="shared" si="81"/>
        <v/>
      </c>
    </row>
    <row r="371" spans="2:21" ht="16.5" x14ac:dyDescent="0.3">
      <c r="B371" s="51"/>
      <c r="C371" s="51" t="str">
        <f>IF(B371="","",VLOOKUP(B371,LISTAS!$F$5:$G$1006,2,0))</f>
        <v/>
      </c>
      <c r="D371" s="52"/>
      <c r="E371" s="52"/>
      <c r="F371" s="52" t="str">
        <f t="shared" si="71"/>
        <v/>
      </c>
      <c r="G371" s="5"/>
      <c r="H371" s="48" t="str">
        <f t="shared" si="74"/>
        <v/>
      </c>
      <c r="I371" s="63" t="str">
        <f t="shared" si="75"/>
        <v/>
      </c>
      <c r="J371" s="63" t="str">
        <f t="shared" si="75"/>
        <v/>
      </c>
      <c r="K371" s="48" t="str">
        <f t="shared" si="72"/>
        <v/>
      </c>
      <c r="L371" s="67" t="str">
        <f t="shared" si="73"/>
        <v/>
      </c>
      <c r="M371" s="48" t="str">
        <f t="shared" si="76"/>
        <v/>
      </c>
      <c r="N371" s="49">
        <v>48</v>
      </c>
      <c r="O371" s="28"/>
      <c r="P371" s="47" t="str">
        <f t="shared" si="77"/>
        <v/>
      </c>
      <c r="Q371" s="24" t="str">
        <f t="shared" si="78"/>
        <v/>
      </c>
      <c r="R371" s="24" t="str">
        <f>IF($L371="","",VLOOKUP(Q371,LISTAS!$F$5:$G$1006,2,0))</f>
        <v/>
      </c>
      <c r="S371" s="36" t="str">
        <f t="shared" si="79"/>
        <v/>
      </c>
      <c r="T371" s="25" t="str">
        <f t="shared" si="80"/>
        <v/>
      </c>
      <c r="U371" s="25" t="str">
        <f t="shared" si="81"/>
        <v/>
      </c>
    </row>
    <row r="372" spans="2:21" ht="16.5" x14ac:dyDescent="0.3">
      <c r="B372" s="51"/>
      <c r="C372" s="51" t="str">
        <f>IF(B372="","",VLOOKUP(B372,LISTAS!$F$5:$G$1006,2,0))</f>
        <v/>
      </c>
      <c r="D372" s="52"/>
      <c r="E372" s="52"/>
      <c r="F372" s="52" t="str">
        <f t="shared" si="71"/>
        <v/>
      </c>
      <c r="G372" s="5"/>
      <c r="H372" s="48" t="str">
        <f t="shared" si="74"/>
        <v/>
      </c>
      <c r="I372" s="63" t="str">
        <f t="shared" si="75"/>
        <v/>
      </c>
      <c r="J372" s="63" t="str">
        <f t="shared" si="75"/>
        <v/>
      </c>
      <c r="K372" s="48" t="str">
        <f t="shared" si="72"/>
        <v/>
      </c>
      <c r="L372" s="67" t="str">
        <f t="shared" si="73"/>
        <v/>
      </c>
      <c r="M372" s="48" t="str">
        <f t="shared" si="76"/>
        <v/>
      </c>
      <c r="N372" s="49">
        <v>49</v>
      </c>
      <c r="O372" s="28"/>
      <c r="P372" s="47" t="str">
        <f t="shared" si="77"/>
        <v/>
      </c>
      <c r="Q372" s="24" t="str">
        <f t="shared" si="78"/>
        <v/>
      </c>
      <c r="R372" s="24" t="str">
        <f>IF($L372="","",VLOOKUP(Q372,LISTAS!$F$5:$G$1006,2,0))</f>
        <v/>
      </c>
      <c r="S372" s="36" t="str">
        <f t="shared" si="79"/>
        <v/>
      </c>
      <c r="T372" s="25" t="str">
        <f t="shared" si="80"/>
        <v/>
      </c>
      <c r="U372" s="25" t="str">
        <f t="shared" si="81"/>
        <v/>
      </c>
    </row>
    <row r="373" spans="2:21" ht="16.5" x14ac:dyDescent="0.3">
      <c r="B373" s="51"/>
      <c r="C373" s="51" t="str">
        <f>IF(B373="","",VLOOKUP(B373,LISTAS!$F$5:$G$1006,2,0))</f>
        <v/>
      </c>
      <c r="D373" s="52"/>
      <c r="E373" s="52"/>
      <c r="F373" s="52" t="str">
        <f t="shared" si="71"/>
        <v/>
      </c>
      <c r="G373" s="5"/>
      <c r="H373" s="48" t="str">
        <f t="shared" si="74"/>
        <v/>
      </c>
      <c r="I373" s="63" t="str">
        <f t="shared" si="75"/>
        <v/>
      </c>
      <c r="J373" s="63" t="str">
        <f t="shared" si="75"/>
        <v/>
      </c>
      <c r="K373" s="48" t="str">
        <f t="shared" si="72"/>
        <v/>
      </c>
      <c r="L373" s="67" t="str">
        <f t="shared" si="73"/>
        <v/>
      </c>
      <c r="M373" s="48" t="str">
        <f t="shared" si="76"/>
        <v/>
      </c>
      <c r="N373" s="49">
        <v>50</v>
      </c>
      <c r="O373" s="28"/>
      <c r="P373" s="47" t="str">
        <f t="shared" si="77"/>
        <v/>
      </c>
      <c r="Q373" s="24" t="str">
        <f t="shared" si="78"/>
        <v/>
      </c>
      <c r="R373" s="24" t="str">
        <f>IF($L373="","",VLOOKUP(Q373,LISTAS!$F$5:$G$1006,2,0))</f>
        <v/>
      </c>
      <c r="S373" s="36" t="str">
        <f t="shared" si="79"/>
        <v/>
      </c>
      <c r="T373" s="25" t="str">
        <f t="shared" si="80"/>
        <v/>
      </c>
      <c r="U373" s="25" t="str">
        <f t="shared" si="81"/>
        <v/>
      </c>
    </row>
    <row r="374" spans="2:21" ht="16.5" x14ac:dyDescent="0.3">
      <c r="B374" s="51"/>
      <c r="C374" s="51" t="str">
        <f>IF(B374="","",VLOOKUP(B374,LISTAS!$F$5:$G$1006,2,0))</f>
        <v/>
      </c>
      <c r="D374" s="52"/>
      <c r="E374" s="52"/>
      <c r="F374" s="52" t="str">
        <f t="shared" si="71"/>
        <v/>
      </c>
      <c r="G374" s="5"/>
      <c r="H374" s="48" t="str">
        <f t="shared" si="74"/>
        <v/>
      </c>
      <c r="I374" s="63" t="str">
        <f t="shared" si="75"/>
        <v/>
      </c>
      <c r="J374" s="63" t="str">
        <f t="shared" si="75"/>
        <v/>
      </c>
      <c r="K374" s="48" t="str">
        <f t="shared" si="72"/>
        <v/>
      </c>
      <c r="L374" s="67" t="str">
        <f t="shared" si="73"/>
        <v/>
      </c>
      <c r="M374" s="48" t="str">
        <f t="shared" si="76"/>
        <v/>
      </c>
      <c r="N374" s="49">
        <v>51</v>
      </c>
      <c r="O374" s="28"/>
      <c r="P374" s="47" t="str">
        <f t="shared" si="77"/>
        <v/>
      </c>
      <c r="Q374" s="24" t="str">
        <f t="shared" si="78"/>
        <v/>
      </c>
      <c r="R374" s="24" t="str">
        <f>IF($L374="","",VLOOKUP(Q374,LISTAS!$F$5:$G$1006,2,0))</f>
        <v/>
      </c>
      <c r="S374" s="36" t="str">
        <f t="shared" si="79"/>
        <v/>
      </c>
      <c r="T374" s="25" t="str">
        <f t="shared" si="80"/>
        <v/>
      </c>
      <c r="U374" s="25" t="str">
        <f t="shared" si="81"/>
        <v/>
      </c>
    </row>
    <row r="375" spans="2:21" ht="16.5" x14ac:dyDescent="0.3">
      <c r="B375" s="51"/>
      <c r="C375" s="51" t="str">
        <f>IF(B375="","",VLOOKUP(B375,LISTAS!$F$5:$G$1006,2,0))</f>
        <v/>
      </c>
      <c r="D375" s="52"/>
      <c r="E375" s="52"/>
      <c r="F375" s="52" t="str">
        <f t="shared" si="71"/>
        <v/>
      </c>
      <c r="G375" s="5"/>
      <c r="H375" s="48" t="str">
        <f t="shared" si="74"/>
        <v/>
      </c>
      <c r="I375" s="63" t="str">
        <f t="shared" si="75"/>
        <v/>
      </c>
      <c r="J375" s="63" t="str">
        <f t="shared" si="75"/>
        <v/>
      </c>
      <c r="K375" s="48" t="str">
        <f t="shared" si="72"/>
        <v/>
      </c>
      <c r="L375" s="67" t="str">
        <f t="shared" si="73"/>
        <v/>
      </c>
      <c r="M375" s="48" t="str">
        <f t="shared" si="76"/>
        <v/>
      </c>
      <c r="N375" s="49">
        <v>52</v>
      </c>
      <c r="O375" s="28"/>
      <c r="P375" s="47" t="str">
        <f t="shared" si="77"/>
        <v/>
      </c>
      <c r="Q375" s="24" t="str">
        <f t="shared" si="78"/>
        <v/>
      </c>
      <c r="R375" s="24" t="str">
        <f>IF($L375="","",VLOOKUP(Q375,LISTAS!$F$5:$G$1006,2,0))</f>
        <v/>
      </c>
      <c r="S375" s="36" t="str">
        <f t="shared" si="79"/>
        <v/>
      </c>
      <c r="T375" s="25" t="str">
        <f t="shared" si="80"/>
        <v/>
      </c>
      <c r="U375" s="25" t="str">
        <f t="shared" si="81"/>
        <v/>
      </c>
    </row>
    <row r="376" spans="2:21" ht="16.5" x14ac:dyDescent="0.3">
      <c r="B376" s="51"/>
      <c r="C376" s="51" t="str">
        <f>IF(B376="","",VLOOKUP(B376,LISTAS!$F$5:$G$1006,2,0))</f>
        <v/>
      </c>
      <c r="D376" s="52"/>
      <c r="E376" s="52"/>
      <c r="F376" s="52" t="str">
        <f t="shared" si="71"/>
        <v/>
      </c>
      <c r="G376" s="5"/>
      <c r="H376" s="48" t="str">
        <f t="shared" si="74"/>
        <v/>
      </c>
      <c r="I376" s="63" t="str">
        <f t="shared" si="75"/>
        <v/>
      </c>
      <c r="J376" s="63" t="str">
        <f t="shared" si="75"/>
        <v/>
      </c>
      <c r="K376" s="48" t="str">
        <f t="shared" si="72"/>
        <v/>
      </c>
      <c r="L376" s="67" t="str">
        <f t="shared" si="73"/>
        <v/>
      </c>
      <c r="M376" s="48" t="str">
        <f t="shared" si="76"/>
        <v/>
      </c>
      <c r="N376" s="49">
        <v>53</v>
      </c>
      <c r="O376" s="28"/>
      <c r="P376" s="47" t="str">
        <f t="shared" si="77"/>
        <v/>
      </c>
      <c r="Q376" s="24" t="str">
        <f t="shared" si="78"/>
        <v/>
      </c>
      <c r="R376" s="24" t="str">
        <f>IF($L376="","",VLOOKUP(Q376,LISTAS!$F$5:$G$1006,2,0))</f>
        <v/>
      </c>
      <c r="S376" s="36" t="str">
        <f t="shared" si="79"/>
        <v/>
      </c>
      <c r="T376" s="25" t="str">
        <f t="shared" si="80"/>
        <v/>
      </c>
      <c r="U376" s="25" t="str">
        <f t="shared" si="81"/>
        <v/>
      </c>
    </row>
    <row r="377" spans="2:21" ht="16.5" x14ac:dyDescent="0.3">
      <c r="B377" s="51"/>
      <c r="C377" s="51" t="str">
        <f>IF(B377="","",VLOOKUP(B377,LISTAS!$F$5:$G$1006,2,0))</f>
        <v/>
      </c>
      <c r="D377" s="52"/>
      <c r="E377" s="52"/>
      <c r="F377" s="52" t="str">
        <f t="shared" si="71"/>
        <v/>
      </c>
      <c r="G377" s="5"/>
      <c r="H377" s="48" t="str">
        <f t="shared" si="74"/>
        <v/>
      </c>
      <c r="I377" s="63" t="str">
        <f t="shared" si="75"/>
        <v/>
      </c>
      <c r="J377" s="63" t="str">
        <f t="shared" si="75"/>
        <v/>
      </c>
      <c r="K377" s="48" t="str">
        <f t="shared" si="72"/>
        <v/>
      </c>
      <c r="L377" s="67" t="str">
        <f t="shared" si="73"/>
        <v/>
      </c>
      <c r="M377" s="48" t="str">
        <f t="shared" si="76"/>
        <v/>
      </c>
      <c r="N377" s="49">
        <v>54</v>
      </c>
      <c r="O377" s="28"/>
      <c r="P377" s="47" t="str">
        <f t="shared" si="77"/>
        <v/>
      </c>
      <c r="Q377" s="24" t="str">
        <f t="shared" si="78"/>
        <v/>
      </c>
      <c r="R377" s="24" t="str">
        <f>IF($L377="","",VLOOKUP(Q377,LISTAS!$F$5:$G$1006,2,0))</f>
        <v/>
      </c>
      <c r="S377" s="36" t="str">
        <f t="shared" si="79"/>
        <v/>
      </c>
      <c r="T377" s="25" t="str">
        <f t="shared" si="80"/>
        <v/>
      </c>
      <c r="U377" s="25" t="str">
        <f t="shared" si="81"/>
        <v/>
      </c>
    </row>
    <row r="378" spans="2:21" ht="16.5" x14ac:dyDescent="0.3">
      <c r="B378" s="51"/>
      <c r="C378" s="51" t="str">
        <f>IF(B378="","",VLOOKUP(B378,LISTAS!$F$5:$G$1006,2,0))</f>
        <v/>
      </c>
      <c r="D378" s="52"/>
      <c r="E378" s="52"/>
      <c r="F378" s="52" t="str">
        <f t="shared" si="71"/>
        <v/>
      </c>
      <c r="G378" s="5"/>
      <c r="H378" s="48" t="str">
        <f t="shared" si="74"/>
        <v/>
      </c>
      <c r="I378" s="63" t="str">
        <f t="shared" si="75"/>
        <v/>
      </c>
      <c r="J378" s="63" t="str">
        <f t="shared" si="75"/>
        <v/>
      </c>
      <c r="K378" s="48" t="str">
        <f t="shared" si="72"/>
        <v/>
      </c>
      <c r="L378" s="67" t="str">
        <f t="shared" si="73"/>
        <v/>
      </c>
      <c r="M378" s="48" t="str">
        <f t="shared" si="76"/>
        <v/>
      </c>
      <c r="N378" s="49">
        <v>55</v>
      </c>
      <c r="O378" s="28"/>
      <c r="P378" s="47" t="str">
        <f t="shared" si="77"/>
        <v/>
      </c>
      <c r="Q378" s="24" t="str">
        <f t="shared" si="78"/>
        <v/>
      </c>
      <c r="R378" s="24" t="str">
        <f>IF($L378="","",VLOOKUP(Q378,LISTAS!$F$5:$G$1006,2,0))</f>
        <v/>
      </c>
      <c r="S378" s="36" t="str">
        <f t="shared" si="79"/>
        <v/>
      </c>
      <c r="T378" s="25" t="str">
        <f t="shared" si="80"/>
        <v/>
      </c>
      <c r="U378" s="25" t="str">
        <f t="shared" si="81"/>
        <v/>
      </c>
    </row>
    <row r="379" spans="2:21" ht="16.5" x14ac:dyDescent="0.3">
      <c r="B379" s="51"/>
      <c r="C379" s="51" t="str">
        <f>IF(B379="","",VLOOKUP(B379,LISTAS!$F$5:$G$1006,2,0))</f>
        <v/>
      </c>
      <c r="D379" s="52"/>
      <c r="E379" s="52"/>
      <c r="F379" s="52" t="str">
        <f t="shared" si="71"/>
        <v/>
      </c>
      <c r="G379" s="5"/>
      <c r="H379" s="48" t="str">
        <f t="shared" si="74"/>
        <v/>
      </c>
      <c r="I379" s="63" t="str">
        <f t="shared" si="75"/>
        <v/>
      </c>
      <c r="J379" s="63" t="str">
        <f t="shared" si="75"/>
        <v/>
      </c>
      <c r="K379" s="48" t="str">
        <f t="shared" si="72"/>
        <v/>
      </c>
      <c r="L379" s="67" t="str">
        <f t="shared" si="73"/>
        <v/>
      </c>
      <c r="M379" s="48" t="str">
        <f t="shared" si="76"/>
        <v/>
      </c>
      <c r="N379" s="49">
        <v>56</v>
      </c>
      <c r="O379" s="28"/>
      <c r="P379" s="47" t="str">
        <f t="shared" si="77"/>
        <v/>
      </c>
      <c r="Q379" s="24" t="str">
        <f t="shared" si="78"/>
        <v/>
      </c>
      <c r="R379" s="24" t="str">
        <f>IF($L379="","",VLOOKUP(Q379,LISTAS!$F$5:$G$1006,2,0))</f>
        <v/>
      </c>
      <c r="S379" s="36" t="str">
        <f t="shared" si="79"/>
        <v/>
      </c>
      <c r="T379" s="25" t="str">
        <f t="shared" si="80"/>
        <v/>
      </c>
      <c r="U379" s="25" t="str">
        <f t="shared" si="81"/>
        <v/>
      </c>
    </row>
    <row r="380" spans="2:21" ht="16.5" x14ac:dyDescent="0.3">
      <c r="B380" s="51"/>
      <c r="C380" s="51" t="str">
        <f>IF(B380="","",VLOOKUP(B380,LISTAS!$F$5:$G$1006,2,0))</f>
        <v/>
      </c>
      <c r="D380" s="52"/>
      <c r="E380" s="52"/>
      <c r="F380" s="52" t="str">
        <f t="shared" si="71"/>
        <v/>
      </c>
      <c r="G380" s="5"/>
      <c r="H380" s="48" t="str">
        <f t="shared" si="74"/>
        <v/>
      </c>
      <c r="I380" s="63" t="str">
        <f t="shared" si="75"/>
        <v/>
      </c>
      <c r="J380" s="63" t="str">
        <f t="shared" si="75"/>
        <v/>
      </c>
      <c r="K380" s="48" t="str">
        <f t="shared" si="72"/>
        <v/>
      </c>
      <c r="L380" s="67" t="str">
        <f t="shared" si="73"/>
        <v/>
      </c>
      <c r="M380" s="48" t="str">
        <f t="shared" si="76"/>
        <v/>
      </c>
      <c r="N380" s="49">
        <v>57</v>
      </c>
      <c r="O380" s="28"/>
      <c r="P380" s="47" t="str">
        <f t="shared" si="77"/>
        <v/>
      </c>
      <c r="Q380" s="24" t="str">
        <f t="shared" si="78"/>
        <v/>
      </c>
      <c r="R380" s="24" t="str">
        <f>IF($L380="","",VLOOKUP(Q380,LISTAS!$F$5:$G$1006,2,0))</f>
        <v/>
      </c>
      <c r="S380" s="36" t="str">
        <f t="shared" si="79"/>
        <v/>
      </c>
      <c r="T380" s="25" t="str">
        <f t="shared" si="80"/>
        <v/>
      </c>
      <c r="U380" s="25" t="str">
        <f t="shared" si="81"/>
        <v/>
      </c>
    </row>
    <row r="381" spans="2:21" ht="16.5" x14ac:dyDescent="0.3">
      <c r="B381" s="51"/>
      <c r="C381" s="51" t="str">
        <f>IF(B381="","",VLOOKUP(B381,LISTAS!$F$5:$G$1006,2,0))</f>
        <v/>
      </c>
      <c r="D381" s="52"/>
      <c r="E381" s="52"/>
      <c r="F381" s="52" t="str">
        <f t="shared" si="71"/>
        <v/>
      </c>
      <c r="G381" s="5"/>
      <c r="H381" s="48" t="str">
        <f t="shared" si="74"/>
        <v/>
      </c>
      <c r="I381" s="63" t="str">
        <f t="shared" si="75"/>
        <v/>
      </c>
      <c r="J381" s="63" t="str">
        <f t="shared" si="75"/>
        <v/>
      </c>
      <c r="K381" s="48" t="str">
        <f t="shared" si="72"/>
        <v/>
      </c>
      <c r="L381" s="67" t="str">
        <f t="shared" si="73"/>
        <v/>
      </c>
      <c r="M381" s="48" t="str">
        <f t="shared" si="76"/>
        <v/>
      </c>
      <c r="N381" s="49">
        <v>58</v>
      </c>
      <c r="O381" s="28"/>
      <c r="P381" s="47" t="str">
        <f t="shared" si="77"/>
        <v/>
      </c>
      <c r="Q381" s="24" t="str">
        <f t="shared" si="78"/>
        <v/>
      </c>
      <c r="R381" s="24" t="str">
        <f>IF($L381="","",VLOOKUP(Q381,LISTAS!$F$5:$G$1006,2,0))</f>
        <v/>
      </c>
      <c r="S381" s="36" t="str">
        <f t="shared" si="79"/>
        <v/>
      </c>
      <c r="T381" s="25" t="str">
        <f t="shared" si="80"/>
        <v/>
      </c>
      <c r="U381" s="25" t="str">
        <f t="shared" si="81"/>
        <v/>
      </c>
    </row>
    <row r="382" spans="2:21" ht="16.5" x14ac:dyDescent="0.3">
      <c r="B382" s="51"/>
      <c r="C382" s="51" t="str">
        <f>IF(B382="","",VLOOKUP(B382,LISTAS!$F$5:$G$1006,2,0))</f>
        <v/>
      </c>
      <c r="D382" s="52"/>
      <c r="E382" s="52"/>
      <c r="F382" s="52" t="str">
        <f t="shared" si="71"/>
        <v/>
      </c>
      <c r="G382" s="5"/>
      <c r="H382" s="48" t="str">
        <f t="shared" si="74"/>
        <v/>
      </c>
      <c r="I382" s="63" t="str">
        <f t="shared" si="75"/>
        <v/>
      </c>
      <c r="J382" s="63" t="str">
        <f t="shared" si="75"/>
        <v/>
      </c>
      <c r="K382" s="48" t="str">
        <f t="shared" si="72"/>
        <v/>
      </c>
      <c r="L382" s="67" t="str">
        <f t="shared" si="73"/>
        <v/>
      </c>
      <c r="M382" s="48" t="str">
        <f t="shared" si="76"/>
        <v/>
      </c>
      <c r="N382" s="49">
        <v>59</v>
      </c>
      <c r="O382" s="28"/>
      <c r="P382" s="47" t="str">
        <f t="shared" si="77"/>
        <v/>
      </c>
      <c r="Q382" s="24" t="str">
        <f t="shared" si="78"/>
        <v/>
      </c>
      <c r="R382" s="24" t="str">
        <f>IF($L382="","",VLOOKUP(Q382,LISTAS!$F$5:$G$1006,2,0))</f>
        <v/>
      </c>
      <c r="S382" s="36" t="str">
        <f t="shared" si="79"/>
        <v/>
      </c>
      <c r="T382" s="25" t="str">
        <f t="shared" si="80"/>
        <v/>
      </c>
      <c r="U382" s="25" t="str">
        <f t="shared" si="81"/>
        <v/>
      </c>
    </row>
    <row r="383" spans="2:21" ht="16.5" x14ac:dyDescent="0.3">
      <c r="B383" s="51"/>
      <c r="C383" s="51" t="str">
        <f>IF(B383="","",VLOOKUP(B383,LISTAS!$F$5:$G$1006,2,0))</f>
        <v/>
      </c>
      <c r="D383" s="52"/>
      <c r="E383" s="52"/>
      <c r="F383" s="52" t="str">
        <f t="shared" si="71"/>
        <v/>
      </c>
      <c r="G383" s="5"/>
      <c r="H383" s="48" t="str">
        <f t="shared" si="74"/>
        <v/>
      </c>
      <c r="I383" s="63" t="str">
        <f t="shared" si="75"/>
        <v/>
      </c>
      <c r="J383" s="63" t="str">
        <f t="shared" si="75"/>
        <v/>
      </c>
      <c r="K383" s="48" t="str">
        <f t="shared" si="72"/>
        <v/>
      </c>
      <c r="L383" s="67" t="str">
        <f t="shared" si="73"/>
        <v/>
      </c>
      <c r="M383" s="48" t="str">
        <f t="shared" si="76"/>
        <v/>
      </c>
      <c r="N383" s="49">
        <v>60</v>
      </c>
      <c r="O383" s="28"/>
      <c r="P383" s="47" t="str">
        <f t="shared" si="77"/>
        <v/>
      </c>
      <c r="Q383" s="24" t="str">
        <f t="shared" si="78"/>
        <v/>
      </c>
      <c r="R383" s="24" t="str">
        <f>IF($L383="","",VLOOKUP(Q383,LISTAS!$F$5:$G$1006,2,0))</f>
        <v/>
      </c>
      <c r="S383" s="36" t="str">
        <f t="shared" si="79"/>
        <v/>
      </c>
      <c r="T383" s="25" t="str">
        <f t="shared" si="80"/>
        <v/>
      </c>
      <c r="U383" s="25" t="str">
        <f t="shared" si="81"/>
        <v/>
      </c>
    </row>
    <row r="384" spans="2:21" ht="16.5" x14ac:dyDescent="0.3">
      <c r="B384" s="51"/>
      <c r="C384" s="51" t="str">
        <f>IF(B384="","",VLOOKUP(B384,LISTAS!$F$5:$G$1006,2,0))</f>
        <v/>
      </c>
      <c r="D384" s="52"/>
      <c r="E384" s="52"/>
      <c r="F384" s="52" t="str">
        <f t="shared" si="71"/>
        <v/>
      </c>
      <c r="G384" s="5"/>
      <c r="H384" s="48" t="str">
        <f t="shared" si="74"/>
        <v/>
      </c>
      <c r="I384" s="63" t="str">
        <f t="shared" si="75"/>
        <v/>
      </c>
      <c r="J384" s="63" t="str">
        <f t="shared" si="75"/>
        <v/>
      </c>
      <c r="K384" s="48" t="str">
        <f t="shared" si="72"/>
        <v/>
      </c>
      <c r="L384" s="67" t="str">
        <f t="shared" si="73"/>
        <v/>
      </c>
      <c r="M384" s="48" t="str">
        <f t="shared" si="76"/>
        <v/>
      </c>
      <c r="N384" s="49">
        <v>61</v>
      </c>
      <c r="O384" s="28"/>
      <c r="P384" s="47" t="str">
        <f t="shared" si="77"/>
        <v/>
      </c>
      <c r="Q384" s="24" t="str">
        <f t="shared" si="78"/>
        <v/>
      </c>
      <c r="R384" s="24" t="str">
        <f>IF($L384="","",VLOOKUP(Q384,LISTAS!$F$5:$G$1006,2,0))</f>
        <v/>
      </c>
      <c r="S384" s="36" t="str">
        <f t="shared" si="79"/>
        <v/>
      </c>
      <c r="T384" s="25" t="str">
        <f t="shared" si="80"/>
        <v/>
      </c>
      <c r="U384" s="25" t="str">
        <f t="shared" si="81"/>
        <v/>
      </c>
    </row>
    <row r="385" spans="2:21" ht="16.5" x14ac:dyDescent="0.3">
      <c r="B385" s="51"/>
      <c r="C385" s="51" t="str">
        <f>IF(B385="","",VLOOKUP(B385,LISTAS!$F$5:$G$1006,2,0))</f>
        <v/>
      </c>
      <c r="D385" s="52"/>
      <c r="E385" s="52"/>
      <c r="F385" s="52" t="str">
        <f t="shared" si="71"/>
        <v/>
      </c>
      <c r="G385" s="5"/>
      <c r="H385" s="48" t="str">
        <f t="shared" si="74"/>
        <v/>
      </c>
      <c r="I385" s="63" t="str">
        <f t="shared" si="75"/>
        <v/>
      </c>
      <c r="J385" s="63" t="str">
        <f t="shared" si="75"/>
        <v/>
      </c>
      <c r="K385" s="48" t="str">
        <f t="shared" si="72"/>
        <v/>
      </c>
      <c r="L385" s="67" t="str">
        <f t="shared" si="73"/>
        <v/>
      </c>
      <c r="M385" s="48" t="str">
        <f t="shared" si="76"/>
        <v/>
      </c>
      <c r="N385" s="49">
        <v>62</v>
      </c>
      <c r="O385" s="28"/>
      <c r="P385" s="47" t="str">
        <f t="shared" si="77"/>
        <v/>
      </c>
      <c r="Q385" s="24" t="str">
        <f t="shared" si="78"/>
        <v/>
      </c>
      <c r="R385" s="24" t="str">
        <f>IF($L385="","",VLOOKUP(Q385,LISTAS!$F$5:$G$1006,2,0))</f>
        <v/>
      </c>
      <c r="S385" s="36" t="str">
        <f t="shared" si="79"/>
        <v/>
      </c>
      <c r="T385" s="25" t="str">
        <f t="shared" si="80"/>
        <v/>
      </c>
      <c r="U385" s="25" t="str">
        <f t="shared" si="81"/>
        <v/>
      </c>
    </row>
    <row r="386" spans="2:21" ht="16.5" x14ac:dyDescent="0.3">
      <c r="B386" s="51"/>
      <c r="C386" s="51" t="str">
        <f>IF(B386="","",VLOOKUP(B386,LISTAS!$F$5:$G$1006,2,0))</f>
        <v/>
      </c>
      <c r="D386" s="52"/>
      <c r="E386" s="52"/>
      <c r="F386" s="52" t="str">
        <f t="shared" si="71"/>
        <v/>
      </c>
      <c r="G386" s="5"/>
      <c r="H386" s="48" t="str">
        <f t="shared" si="74"/>
        <v/>
      </c>
      <c r="I386" s="63" t="str">
        <f t="shared" si="75"/>
        <v/>
      </c>
      <c r="J386" s="63" t="str">
        <f t="shared" si="75"/>
        <v/>
      </c>
      <c r="K386" s="48" t="str">
        <f t="shared" si="72"/>
        <v/>
      </c>
      <c r="L386" s="67" t="str">
        <f t="shared" si="73"/>
        <v/>
      </c>
      <c r="M386" s="48" t="str">
        <f t="shared" si="76"/>
        <v/>
      </c>
      <c r="N386" s="49">
        <v>63</v>
      </c>
      <c r="O386" s="28"/>
      <c r="P386" s="47" t="str">
        <f t="shared" si="77"/>
        <v/>
      </c>
      <c r="Q386" s="24" t="str">
        <f t="shared" si="78"/>
        <v/>
      </c>
      <c r="R386" s="24" t="str">
        <f>IF($L386="","",VLOOKUP(Q386,LISTAS!$F$5:$G$1006,2,0))</f>
        <v/>
      </c>
      <c r="S386" s="36" t="str">
        <f t="shared" si="79"/>
        <v/>
      </c>
      <c r="T386" s="25" t="str">
        <f t="shared" si="80"/>
        <v/>
      </c>
      <c r="U386" s="25" t="str">
        <f t="shared" si="81"/>
        <v/>
      </c>
    </row>
    <row r="387" spans="2:21" ht="16.5" x14ac:dyDescent="0.3">
      <c r="B387" s="51"/>
      <c r="C387" s="51" t="str">
        <f>IF(B387="","",VLOOKUP(B387,LISTAS!$F$5:$G$1006,2,0))</f>
        <v/>
      </c>
      <c r="D387" s="52"/>
      <c r="E387" s="52"/>
      <c r="F387" s="52" t="str">
        <f t="shared" si="71"/>
        <v/>
      </c>
      <c r="G387" s="5"/>
      <c r="H387" s="48" t="str">
        <f t="shared" si="74"/>
        <v/>
      </c>
      <c r="I387" s="63" t="str">
        <f t="shared" si="75"/>
        <v/>
      </c>
      <c r="J387" s="63" t="str">
        <f t="shared" si="75"/>
        <v/>
      </c>
      <c r="K387" s="48" t="str">
        <f t="shared" si="72"/>
        <v/>
      </c>
      <c r="L387" s="67" t="str">
        <f t="shared" si="73"/>
        <v/>
      </c>
      <c r="M387" s="48" t="str">
        <f t="shared" si="76"/>
        <v/>
      </c>
      <c r="N387" s="49">
        <v>64</v>
      </c>
      <c r="O387" s="28"/>
      <c r="P387" s="47" t="str">
        <f t="shared" si="77"/>
        <v/>
      </c>
      <c r="Q387" s="24" t="str">
        <f t="shared" si="78"/>
        <v/>
      </c>
      <c r="R387" s="24" t="str">
        <f>IF($L387="","",VLOOKUP(Q387,LISTAS!$F$5:$G$1006,2,0))</f>
        <v/>
      </c>
      <c r="S387" s="36" t="str">
        <f t="shared" si="79"/>
        <v/>
      </c>
      <c r="T387" s="25" t="str">
        <f t="shared" si="80"/>
        <v/>
      </c>
      <c r="U387" s="25" t="str">
        <f t="shared" si="81"/>
        <v/>
      </c>
    </row>
    <row r="388" spans="2:21" ht="16.5" x14ac:dyDescent="0.3">
      <c r="B388" s="51"/>
      <c r="C388" s="51" t="str">
        <f>IF(B388="","",VLOOKUP(B388,LISTAS!$F$5:$G$1006,2,0))</f>
        <v/>
      </c>
      <c r="D388" s="52"/>
      <c r="E388" s="52"/>
      <c r="F388" s="52" t="str">
        <f t="shared" ref="F388:F423" si="82">IF(D388="",IF(E388="","",SUM(D388:E388)),SUM(D388:E388))</f>
        <v/>
      </c>
      <c r="G388" s="5"/>
      <c r="H388" s="48" t="str">
        <f t="shared" si="74"/>
        <v/>
      </c>
      <c r="I388" s="63" t="str">
        <f t="shared" si="75"/>
        <v/>
      </c>
      <c r="J388" s="63" t="str">
        <f t="shared" si="75"/>
        <v/>
      </c>
      <c r="K388" s="48" t="str">
        <f t="shared" ref="K388:K423" si="83">IF($L388="","",F388)</f>
        <v/>
      </c>
      <c r="L388" s="67" t="str">
        <f t="shared" ref="L388:L423" si="84">H388</f>
        <v/>
      </c>
      <c r="M388" s="48" t="str">
        <f t="shared" si="76"/>
        <v/>
      </c>
      <c r="N388" s="49">
        <v>65</v>
      </c>
      <c r="O388" s="28"/>
      <c r="P388" s="47" t="str">
        <f t="shared" si="77"/>
        <v/>
      </c>
      <c r="Q388" s="24" t="str">
        <f t="shared" si="78"/>
        <v/>
      </c>
      <c r="R388" s="24" t="str">
        <f>IF($L388="","",VLOOKUP(Q388,LISTAS!$F$5:$G$1006,2,0))</f>
        <v/>
      </c>
      <c r="S388" s="36" t="str">
        <f t="shared" si="79"/>
        <v/>
      </c>
      <c r="T388" s="25" t="str">
        <f t="shared" si="80"/>
        <v/>
      </c>
      <c r="U388" s="25" t="str">
        <f t="shared" si="81"/>
        <v/>
      </c>
    </row>
    <row r="389" spans="2:21" ht="16.5" x14ac:dyDescent="0.3">
      <c r="B389" s="51"/>
      <c r="C389" s="51" t="str">
        <f>IF(B389="","",VLOOKUP(B389,LISTAS!$F$5:$G$1006,2,0))</f>
        <v/>
      </c>
      <c r="D389" s="52"/>
      <c r="E389" s="52"/>
      <c r="F389" s="52" t="str">
        <f t="shared" si="82"/>
        <v/>
      </c>
      <c r="G389" s="5"/>
      <c r="H389" s="48" t="str">
        <f t="shared" ref="H389:H423" si="85">IF(F389="","",F389+(ROW(F389)/1000))</f>
        <v/>
      </c>
      <c r="I389" s="63" t="str">
        <f t="shared" ref="I389:J423" si="86">IF($L389="","",IF(B389="","",B389))</f>
        <v/>
      </c>
      <c r="J389" s="63" t="str">
        <f t="shared" si="86"/>
        <v/>
      </c>
      <c r="K389" s="48" t="str">
        <f t="shared" si="83"/>
        <v/>
      </c>
      <c r="L389" s="67" t="str">
        <f t="shared" si="84"/>
        <v/>
      </c>
      <c r="M389" s="48" t="str">
        <f t="shared" ref="M389:M423" si="87">IF(L389="","",LARGE($L$324:$L$423,N389))</f>
        <v/>
      </c>
      <c r="N389" s="49">
        <v>66</v>
      </c>
      <c r="O389" s="28"/>
      <c r="P389" s="47" t="str">
        <f t="shared" ref="P389:P423" si="88">IF(S389&lt;&gt;"",_xlfn.RANK.EQ(S389,$S$324:$S$423,0),"")</f>
        <v/>
      </c>
      <c r="Q389" s="24" t="str">
        <f t="shared" ref="Q389:Q423" si="89">IF($L389="","",VLOOKUP(M389,$H$324:$K$423,2,0))</f>
        <v/>
      </c>
      <c r="R389" s="24" t="str">
        <f>IF($L389="","",VLOOKUP(Q389,LISTAS!$F$5:$G$1006,2,0))</f>
        <v/>
      </c>
      <c r="S389" s="36" t="str">
        <f t="shared" ref="S389:S423" si="90">IF($L389="","",VLOOKUP(M389,$H$324:$K$423,4,0))</f>
        <v/>
      </c>
      <c r="T389" s="25" t="str">
        <f t="shared" ref="T389:T423" si="91">IF($P389="","",IF(S389=$U$5,"",IF($P389=1,400,IF($P389=2,340,IF($P389=3,300,IF($P389=4,280,IF($P389=5,270,IF($P389=6,260,IF($P389=7,250,IF($P389=8,240,IF($P389=9,200,IF($P389=10,200,IF($P389=11,200,IF($P389=12,200,IF($P389=13,200,IF($P389=14,200,IF($P389=15,200,IF($P389=16,200,IF($P389&gt;16,"","")))))))))))))))))))</f>
        <v/>
      </c>
      <c r="U389" s="25" t="str">
        <f t="shared" ref="U389:U423" si="92">IF(P389="","",IF($S$5="NÃO","",IF(S389=$U$5,"",IF(P389=1,400,IF(P389=2,340,IF(P389=3,300,IF(P389=4,280,IF(P389=5,270,IF(P389=6,260,IF(P389=7,250,IF(P389=8,240,IF(P389=9,200,IF(P389=10,200,IF(P389=11,200,IF(P389=12,200,IF(P389=13,200,IF(P389=14,200,IF(P389=15,200,IF(P389=16,200,IF(P389&gt;16,"",""))))))))))))))))))))</f>
        <v/>
      </c>
    </row>
    <row r="390" spans="2:21" ht="16.5" x14ac:dyDescent="0.3">
      <c r="B390" s="51"/>
      <c r="C390" s="51" t="str">
        <f>IF(B390="","",VLOOKUP(B390,LISTAS!$F$5:$G$1006,2,0))</f>
        <v/>
      </c>
      <c r="D390" s="52"/>
      <c r="E390" s="52"/>
      <c r="F390" s="52" t="str">
        <f t="shared" si="82"/>
        <v/>
      </c>
      <c r="G390" s="5"/>
      <c r="H390" s="48" t="str">
        <f t="shared" si="85"/>
        <v/>
      </c>
      <c r="I390" s="63" t="str">
        <f t="shared" si="86"/>
        <v/>
      </c>
      <c r="J390" s="63" t="str">
        <f t="shared" si="86"/>
        <v/>
      </c>
      <c r="K390" s="48" t="str">
        <f t="shared" si="83"/>
        <v/>
      </c>
      <c r="L390" s="67" t="str">
        <f t="shared" si="84"/>
        <v/>
      </c>
      <c r="M390" s="48" t="str">
        <f t="shared" si="87"/>
        <v/>
      </c>
      <c r="N390" s="49">
        <v>67</v>
      </c>
      <c r="O390" s="28"/>
      <c r="P390" s="47" t="str">
        <f t="shared" si="88"/>
        <v/>
      </c>
      <c r="Q390" s="24" t="str">
        <f t="shared" si="89"/>
        <v/>
      </c>
      <c r="R390" s="24" t="str">
        <f>IF($L390="","",VLOOKUP(Q390,LISTAS!$F$5:$G$1006,2,0))</f>
        <v/>
      </c>
      <c r="S390" s="36" t="str">
        <f t="shared" si="90"/>
        <v/>
      </c>
      <c r="T390" s="25" t="str">
        <f t="shared" si="91"/>
        <v/>
      </c>
      <c r="U390" s="25" t="str">
        <f t="shared" si="92"/>
        <v/>
      </c>
    </row>
    <row r="391" spans="2:21" ht="16.5" x14ac:dyDescent="0.3">
      <c r="B391" s="51"/>
      <c r="C391" s="51" t="str">
        <f>IF(B391="","",VLOOKUP(B391,LISTAS!$F$5:$G$1006,2,0))</f>
        <v/>
      </c>
      <c r="D391" s="52"/>
      <c r="E391" s="52"/>
      <c r="F391" s="52" t="str">
        <f t="shared" si="82"/>
        <v/>
      </c>
      <c r="G391" s="5"/>
      <c r="H391" s="48" t="str">
        <f t="shared" si="85"/>
        <v/>
      </c>
      <c r="I391" s="63" t="str">
        <f t="shared" si="86"/>
        <v/>
      </c>
      <c r="J391" s="63" t="str">
        <f t="shared" si="86"/>
        <v/>
      </c>
      <c r="K391" s="48" t="str">
        <f t="shared" si="83"/>
        <v/>
      </c>
      <c r="L391" s="67" t="str">
        <f t="shared" si="84"/>
        <v/>
      </c>
      <c r="M391" s="48" t="str">
        <f t="shared" si="87"/>
        <v/>
      </c>
      <c r="N391" s="49">
        <v>68</v>
      </c>
      <c r="O391" s="28"/>
      <c r="P391" s="47" t="str">
        <f t="shared" si="88"/>
        <v/>
      </c>
      <c r="Q391" s="24" t="str">
        <f t="shared" si="89"/>
        <v/>
      </c>
      <c r="R391" s="24" t="str">
        <f>IF($L391="","",VLOOKUP(Q391,LISTAS!$F$5:$G$1006,2,0))</f>
        <v/>
      </c>
      <c r="S391" s="36" t="str">
        <f t="shared" si="90"/>
        <v/>
      </c>
      <c r="T391" s="25" t="str">
        <f t="shared" si="91"/>
        <v/>
      </c>
      <c r="U391" s="25" t="str">
        <f t="shared" si="92"/>
        <v/>
      </c>
    </row>
    <row r="392" spans="2:21" ht="16.5" x14ac:dyDescent="0.3">
      <c r="B392" s="51"/>
      <c r="C392" s="51" t="str">
        <f>IF(B392="","",VLOOKUP(B392,LISTAS!$F$5:$G$1006,2,0))</f>
        <v/>
      </c>
      <c r="D392" s="52"/>
      <c r="E392" s="52"/>
      <c r="F392" s="52" t="str">
        <f t="shared" si="82"/>
        <v/>
      </c>
      <c r="G392" s="5"/>
      <c r="H392" s="48" t="str">
        <f t="shared" si="85"/>
        <v/>
      </c>
      <c r="I392" s="63" t="str">
        <f t="shared" si="86"/>
        <v/>
      </c>
      <c r="J392" s="63" t="str">
        <f t="shared" si="86"/>
        <v/>
      </c>
      <c r="K392" s="48" t="str">
        <f t="shared" si="83"/>
        <v/>
      </c>
      <c r="L392" s="67" t="str">
        <f t="shared" si="84"/>
        <v/>
      </c>
      <c r="M392" s="48" t="str">
        <f t="shared" si="87"/>
        <v/>
      </c>
      <c r="N392" s="49">
        <v>69</v>
      </c>
      <c r="O392" s="28"/>
      <c r="P392" s="47" t="str">
        <f t="shared" si="88"/>
        <v/>
      </c>
      <c r="Q392" s="24" t="str">
        <f t="shared" si="89"/>
        <v/>
      </c>
      <c r="R392" s="24" t="str">
        <f>IF($L392="","",VLOOKUP(Q392,LISTAS!$F$5:$G$1006,2,0))</f>
        <v/>
      </c>
      <c r="S392" s="36" t="str">
        <f t="shared" si="90"/>
        <v/>
      </c>
      <c r="T392" s="25" t="str">
        <f t="shared" si="91"/>
        <v/>
      </c>
      <c r="U392" s="25" t="str">
        <f t="shared" si="92"/>
        <v/>
      </c>
    </row>
    <row r="393" spans="2:21" ht="16.5" x14ac:dyDescent="0.3">
      <c r="B393" s="51"/>
      <c r="C393" s="51" t="str">
        <f>IF(B393="","",VLOOKUP(B393,LISTAS!$F$5:$G$1006,2,0))</f>
        <v/>
      </c>
      <c r="D393" s="52"/>
      <c r="E393" s="52"/>
      <c r="F393" s="52" t="str">
        <f t="shared" si="82"/>
        <v/>
      </c>
      <c r="G393" s="5"/>
      <c r="H393" s="48" t="str">
        <f t="shared" si="85"/>
        <v/>
      </c>
      <c r="I393" s="63" t="str">
        <f t="shared" si="86"/>
        <v/>
      </c>
      <c r="J393" s="63" t="str">
        <f t="shared" si="86"/>
        <v/>
      </c>
      <c r="K393" s="48" t="str">
        <f t="shared" si="83"/>
        <v/>
      </c>
      <c r="L393" s="67" t="str">
        <f t="shared" si="84"/>
        <v/>
      </c>
      <c r="M393" s="48" t="str">
        <f t="shared" si="87"/>
        <v/>
      </c>
      <c r="N393" s="49">
        <v>70</v>
      </c>
      <c r="O393" s="28"/>
      <c r="P393" s="47" t="str">
        <f t="shared" si="88"/>
        <v/>
      </c>
      <c r="Q393" s="24" t="str">
        <f t="shared" si="89"/>
        <v/>
      </c>
      <c r="R393" s="24" t="str">
        <f>IF($L393="","",VLOOKUP(Q393,LISTAS!$F$5:$G$1006,2,0))</f>
        <v/>
      </c>
      <c r="S393" s="36" t="str">
        <f t="shared" si="90"/>
        <v/>
      </c>
      <c r="T393" s="25" t="str">
        <f t="shared" si="91"/>
        <v/>
      </c>
      <c r="U393" s="25" t="str">
        <f t="shared" si="92"/>
        <v/>
      </c>
    </row>
    <row r="394" spans="2:21" ht="16.5" x14ac:dyDescent="0.3">
      <c r="B394" s="51"/>
      <c r="C394" s="51" t="str">
        <f>IF(B394="","",VLOOKUP(B394,LISTAS!$F$5:$G$1006,2,0))</f>
        <v/>
      </c>
      <c r="D394" s="52"/>
      <c r="E394" s="52"/>
      <c r="F394" s="52" t="str">
        <f t="shared" si="82"/>
        <v/>
      </c>
      <c r="G394" s="5"/>
      <c r="H394" s="48" t="str">
        <f t="shared" si="85"/>
        <v/>
      </c>
      <c r="I394" s="63" t="str">
        <f t="shared" si="86"/>
        <v/>
      </c>
      <c r="J394" s="63" t="str">
        <f t="shared" si="86"/>
        <v/>
      </c>
      <c r="K394" s="48" t="str">
        <f t="shared" si="83"/>
        <v/>
      </c>
      <c r="L394" s="67" t="str">
        <f t="shared" si="84"/>
        <v/>
      </c>
      <c r="M394" s="48" t="str">
        <f t="shared" si="87"/>
        <v/>
      </c>
      <c r="N394" s="49">
        <v>71</v>
      </c>
      <c r="O394" s="28"/>
      <c r="P394" s="47" t="str">
        <f t="shared" si="88"/>
        <v/>
      </c>
      <c r="Q394" s="24" t="str">
        <f t="shared" si="89"/>
        <v/>
      </c>
      <c r="R394" s="24" t="str">
        <f>IF($L394="","",VLOOKUP(Q394,LISTAS!$F$5:$G$1006,2,0))</f>
        <v/>
      </c>
      <c r="S394" s="36" t="str">
        <f t="shared" si="90"/>
        <v/>
      </c>
      <c r="T394" s="25" t="str">
        <f t="shared" si="91"/>
        <v/>
      </c>
      <c r="U394" s="25" t="str">
        <f t="shared" si="92"/>
        <v/>
      </c>
    </row>
    <row r="395" spans="2:21" ht="16.5" x14ac:dyDescent="0.3">
      <c r="B395" s="51"/>
      <c r="C395" s="51" t="str">
        <f>IF(B395="","",VLOOKUP(B395,LISTAS!$F$5:$G$1006,2,0))</f>
        <v/>
      </c>
      <c r="D395" s="52"/>
      <c r="E395" s="52"/>
      <c r="F395" s="52" t="str">
        <f t="shared" si="82"/>
        <v/>
      </c>
      <c r="G395" s="5"/>
      <c r="H395" s="48" t="str">
        <f t="shared" si="85"/>
        <v/>
      </c>
      <c r="I395" s="63" t="str">
        <f t="shared" si="86"/>
        <v/>
      </c>
      <c r="J395" s="63" t="str">
        <f t="shared" si="86"/>
        <v/>
      </c>
      <c r="K395" s="48" t="str">
        <f t="shared" si="83"/>
        <v/>
      </c>
      <c r="L395" s="67" t="str">
        <f t="shared" si="84"/>
        <v/>
      </c>
      <c r="M395" s="48" t="str">
        <f t="shared" si="87"/>
        <v/>
      </c>
      <c r="N395" s="49">
        <v>72</v>
      </c>
      <c r="O395" s="28"/>
      <c r="P395" s="47" t="str">
        <f t="shared" si="88"/>
        <v/>
      </c>
      <c r="Q395" s="24" t="str">
        <f t="shared" si="89"/>
        <v/>
      </c>
      <c r="R395" s="24" t="str">
        <f>IF($L395="","",VLOOKUP(Q395,LISTAS!$F$5:$G$1006,2,0))</f>
        <v/>
      </c>
      <c r="S395" s="36" t="str">
        <f t="shared" si="90"/>
        <v/>
      </c>
      <c r="T395" s="25" t="str">
        <f t="shared" si="91"/>
        <v/>
      </c>
      <c r="U395" s="25" t="str">
        <f t="shared" si="92"/>
        <v/>
      </c>
    </row>
    <row r="396" spans="2:21" ht="16.5" x14ac:dyDescent="0.3">
      <c r="B396" s="51"/>
      <c r="C396" s="51" t="str">
        <f>IF(B396="","",VLOOKUP(B396,LISTAS!$F$5:$G$1006,2,0))</f>
        <v/>
      </c>
      <c r="D396" s="52"/>
      <c r="E396" s="52"/>
      <c r="F396" s="52" t="str">
        <f t="shared" si="82"/>
        <v/>
      </c>
      <c r="G396" s="5"/>
      <c r="H396" s="48" t="str">
        <f t="shared" si="85"/>
        <v/>
      </c>
      <c r="I396" s="63" t="str">
        <f t="shared" si="86"/>
        <v/>
      </c>
      <c r="J396" s="63" t="str">
        <f t="shared" si="86"/>
        <v/>
      </c>
      <c r="K396" s="48" t="str">
        <f t="shared" si="83"/>
        <v/>
      </c>
      <c r="L396" s="67" t="str">
        <f t="shared" si="84"/>
        <v/>
      </c>
      <c r="M396" s="48" t="str">
        <f t="shared" si="87"/>
        <v/>
      </c>
      <c r="N396" s="49">
        <v>73</v>
      </c>
      <c r="O396" s="28"/>
      <c r="P396" s="47" t="str">
        <f t="shared" si="88"/>
        <v/>
      </c>
      <c r="Q396" s="24" t="str">
        <f t="shared" si="89"/>
        <v/>
      </c>
      <c r="R396" s="24" t="str">
        <f>IF($L396="","",VLOOKUP(Q396,LISTAS!$F$5:$G$1006,2,0))</f>
        <v/>
      </c>
      <c r="S396" s="36" t="str">
        <f t="shared" si="90"/>
        <v/>
      </c>
      <c r="T396" s="25" t="str">
        <f t="shared" si="91"/>
        <v/>
      </c>
      <c r="U396" s="25" t="str">
        <f t="shared" si="92"/>
        <v/>
      </c>
    </row>
    <row r="397" spans="2:21" ht="16.5" x14ac:dyDescent="0.3">
      <c r="B397" s="51"/>
      <c r="C397" s="51" t="str">
        <f>IF(B397="","",VLOOKUP(B397,LISTAS!$F$5:$G$1006,2,0))</f>
        <v/>
      </c>
      <c r="D397" s="52"/>
      <c r="E397" s="52"/>
      <c r="F397" s="52" t="str">
        <f t="shared" si="82"/>
        <v/>
      </c>
      <c r="G397" s="5"/>
      <c r="H397" s="48" t="str">
        <f t="shared" si="85"/>
        <v/>
      </c>
      <c r="I397" s="63" t="str">
        <f t="shared" si="86"/>
        <v/>
      </c>
      <c r="J397" s="63" t="str">
        <f t="shared" si="86"/>
        <v/>
      </c>
      <c r="K397" s="48" t="str">
        <f t="shared" si="83"/>
        <v/>
      </c>
      <c r="L397" s="67" t="str">
        <f t="shared" si="84"/>
        <v/>
      </c>
      <c r="M397" s="48" t="str">
        <f t="shared" si="87"/>
        <v/>
      </c>
      <c r="N397" s="49">
        <v>74</v>
      </c>
      <c r="O397" s="28"/>
      <c r="P397" s="47" t="str">
        <f t="shared" si="88"/>
        <v/>
      </c>
      <c r="Q397" s="24" t="str">
        <f t="shared" si="89"/>
        <v/>
      </c>
      <c r="R397" s="24" t="str">
        <f>IF($L397="","",VLOOKUP(Q397,LISTAS!$F$5:$G$1006,2,0))</f>
        <v/>
      </c>
      <c r="S397" s="36" t="str">
        <f t="shared" si="90"/>
        <v/>
      </c>
      <c r="T397" s="25" t="str">
        <f t="shared" si="91"/>
        <v/>
      </c>
      <c r="U397" s="25" t="str">
        <f t="shared" si="92"/>
        <v/>
      </c>
    </row>
    <row r="398" spans="2:21" ht="16.5" x14ac:dyDescent="0.3">
      <c r="B398" s="51"/>
      <c r="C398" s="51" t="str">
        <f>IF(B398="","",VLOOKUP(B398,LISTAS!$F$5:$G$1006,2,0))</f>
        <v/>
      </c>
      <c r="D398" s="52"/>
      <c r="E398" s="52"/>
      <c r="F398" s="52" t="str">
        <f t="shared" si="82"/>
        <v/>
      </c>
      <c r="G398" s="5"/>
      <c r="H398" s="48" t="str">
        <f t="shared" si="85"/>
        <v/>
      </c>
      <c r="I398" s="63" t="str">
        <f t="shared" si="86"/>
        <v/>
      </c>
      <c r="J398" s="63" t="str">
        <f t="shared" si="86"/>
        <v/>
      </c>
      <c r="K398" s="48" t="str">
        <f t="shared" si="83"/>
        <v/>
      </c>
      <c r="L398" s="67" t="str">
        <f t="shared" si="84"/>
        <v/>
      </c>
      <c r="M398" s="48" t="str">
        <f t="shared" si="87"/>
        <v/>
      </c>
      <c r="N398" s="49">
        <v>75</v>
      </c>
      <c r="O398" s="28"/>
      <c r="P398" s="47" t="str">
        <f t="shared" si="88"/>
        <v/>
      </c>
      <c r="Q398" s="24" t="str">
        <f t="shared" si="89"/>
        <v/>
      </c>
      <c r="R398" s="24" t="str">
        <f>IF($L398="","",VLOOKUP(Q398,LISTAS!$F$5:$G$1006,2,0))</f>
        <v/>
      </c>
      <c r="S398" s="36" t="str">
        <f t="shared" si="90"/>
        <v/>
      </c>
      <c r="T398" s="25" t="str">
        <f t="shared" si="91"/>
        <v/>
      </c>
      <c r="U398" s="25" t="str">
        <f t="shared" si="92"/>
        <v/>
      </c>
    </row>
    <row r="399" spans="2:21" ht="16.5" x14ac:dyDescent="0.3">
      <c r="B399" s="51"/>
      <c r="C399" s="51" t="str">
        <f>IF(B399="","",VLOOKUP(B399,LISTAS!$F$5:$G$1006,2,0))</f>
        <v/>
      </c>
      <c r="D399" s="52"/>
      <c r="E399" s="52"/>
      <c r="F399" s="52" t="str">
        <f t="shared" si="82"/>
        <v/>
      </c>
      <c r="G399" s="5"/>
      <c r="H399" s="48" t="str">
        <f t="shared" si="85"/>
        <v/>
      </c>
      <c r="I399" s="63" t="str">
        <f t="shared" si="86"/>
        <v/>
      </c>
      <c r="J399" s="63" t="str">
        <f t="shared" si="86"/>
        <v/>
      </c>
      <c r="K399" s="48" t="str">
        <f t="shared" si="83"/>
        <v/>
      </c>
      <c r="L399" s="67" t="str">
        <f t="shared" si="84"/>
        <v/>
      </c>
      <c r="M399" s="48" t="str">
        <f t="shared" si="87"/>
        <v/>
      </c>
      <c r="N399" s="49">
        <v>76</v>
      </c>
      <c r="O399" s="28"/>
      <c r="P399" s="47" t="str">
        <f t="shared" si="88"/>
        <v/>
      </c>
      <c r="Q399" s="24" t="str">
        <f t="shared" si="89"/>
        <v/>
      </c>
      <c r="R399" s="24" t="str">
        <f>IF($L399="","",VLOOKUP(Q399,LISTAS!$F$5:$G$1006,2,0))</f>
        <v/>
      </c>
      <c r="S399" s="36" t="str">
        <f t="shared" si="90"/>
        <v/>
      </c>
      <c r="T399" s="25" t="str">
        <f t="shared" si="91"/>
        <v/>
      </c>
      <c r="U399" s="25" t="str">
        <f t="shared" si="92"/>
        <v/>
      </c>
    </row>
    <row r="400" spans="2:21" ht="16.5" x14ac:dyDescent="0.3">
      <c r="B400" s="51"/>
      <c r="C400" s="51" t="str">
        <f>IF(B400="","",VLOOKUP(B400,LISTAS!$F$5:$G$1006,2,0))</f>
        <v/>
      </c>
      <c r="D400" s="52"/>
      <c r="E400" s="52"/>
      <c r="F400" s="52" t="str">
        <f t="shared" si="82"/>
        <v/>
      </c>
      <c r="G400" s="5"/>
      <c r="H400" s="48" t="str">
        <f t="shared" si="85"/>
        <v/>
      </c>
      <c r="I400" s="63" t="str">
        <f t="shared" si="86"/>
        <v/>
      </c>
      <c r="J400" s="63" t="str">
        <f t="shared" si="86"/>
        <v/>
      </c>
      <c r="K400" s="48" t="str">
        <f t="shared" si="83"/>
        <v/>
      </c>
      <c r="L400" s="67" t="str">
        <f t="shared" si="84"/>
        <v/>
      </c>
      <c r="M400" s="48" t="str">
        <f t="shared" si="87"/>
        <v/>
      </c>
      <c r="N400" s="49">
        <v>77</v>
      </c>
      <c r="O400" s="28"/>
      <c r="P400" s="47" t="str">
        <f t="shared" si="88"/>
        <v/>
      </c>
      <c r="Q400" s="24" t="str">
        <f t="shared" si="89"/>
        <v/>
      </c>
      <c r="R400" s="24" t="str">
        <f>IF($L400="","",VLOOKUP(Q400,LISTAS!$F$5:$G$1006,2,0))</f>
        <v/>
      </c>
      <c r="S400" s="36" t="str">
        <f t="shared" si="90"/>
        <v/>
      </c>
      <c r="T400" s="25" t="str">
        <f t="shared" si="91"/>
        <v/>
      </c>
      <c r="U400" s="25" t="str">
        <f t="shared" si="92"/>
        <v/>
      </c>
    </row>
    <row r="401" spans="2:21" ht="16.5" x14ac:dyDescent="0.3">
      <c r="B401" s="51"/>
      <c r="C401" s="51" t="str">
        <f>IF(B401="","",VLOOKUP(B401,LISTAS!$F$5:$G$1006,2,0))</f>
        <v/>
      </c>
      <c r="D401" s="52"/>
      <c r="E401" s="52"/>
      <c r="F401" s="52" t="str">
        <f t="shared" si="82"/>
        <v/>
      </c>
      <c r="G401" s="5"/>
      <c r="H401" s="48" t="str">
        <f t="shared" si="85"/>
        <v/>
      </c>
      <c r="I401" s="63" t="str">
        <f t="shared" si="86"/>
        <v/>
      </c>
      <c r="J401" s="63" t="str">
        <f t="shared" si="86"/>
        <v/>
      </c>
      <c r="K401" s="48" t="str">
        <f t="shared" si="83"/>
        <v/>
      </c>
      <c r="L401" s="67" t="str">
        <f t="shared" si="84"/>
        <v/>
      </c>
      <c r="M401" s="48" t="str">
        <f t="shared" si="87"/>
        <v/>
      </c>
      <c r="N401" s="49">
        <v>78</v>
      </c>
      <c r="O401" s="28"/>
      <c r="P401" s="47" t="str">
        <f t="shared" si="88"/>
        <v/>
      </c>
      <c r="Q401" s="24" t="str">
        <f t="shared" si="89"/>
        <v/>
      </c>
      <c r="R401" s="24" t="str">
        <f>IF($L401="","",VLOOKUP(Q401,LISTAS!$F$5:$G$1006,2,0))</f>
        <v/>
      </c>
      <c r="S401" s="36" t="str">
        <f t="shared" si="90"/>
        <v/>
      </c>
      <c r="T401" s="25" t="str">
        <f t="shared" si="91"/>
        <v/>
      </c>
      <c r="U401" s="25" t="str">
        <f t="shared" si="92"/>
        <v/>
      </c>
    </row>
    <row r="402" spans="2:21" ht="16.5" x14ac:dyDescent="0.3">
      <c r="B402" s="51"/>
      <c r="C402" s="51" t="str">
        <f>IF(B402="","",VLOOKUP(B402,LISTAS!$F$5:$G$1006,2,0))</f>
        <v/>
      </c>
      <c r="D402" s="52"/>
      <c r="E402" s="52"/>
      <c r="F402" s="52" t="str">
        <f t="shared" si="82"/>
        <v/>
      </c>
      <c r="G402" s="5"/>
      <c r="H402" s="48" t="str">
        <f t="shared" si="85"/>
        <v/>
      </c>
      <c r="I402" s="63" t="str">
        <f t="shared" si="86"/>
        <v/>
      </c>
      <c r="J402" s="63" t="str">
        <f t="shared" si="86"/>
        <v/>
      </c>
      <c r="K402" s="48" t="str">
        <f t="shared" si="83"/>
        <v/>
      </c>
      <c r="L402" s="67" t="str">
        <f t="shared" si="84"/>
        <v/>
      </c>
      <c r="M402" s="48" t="str">
        <f t="shared" si="87"/>
        <v/>
      </c>
      <c r="N402" s="49">
        <v>79</v>
      </c>
      <c r="O402" s="28"/>
      <c r="P402" s="47" t="str">
        <f t="shared" si="88"/>
        <v/>
      </c>
      <c r="Q402" s="24" t="str">
        <f t="shared" si="89"/>
        <v/>
      </c>
      <c r="R402" s="24" t="str">
        <f>IF($L402="","",VLOOKUP(Q402,LISTAS!$F$5:$G$1006,2,0))</f>
        <v/>
      </c>
      <c r="S402" s="36" t="str">
        <f t="shared" si="90"/>
        <v/>
      </c>
      <c r="T402" s="25" t="str">
        <f t="shared" si="91"/>
        <v/>
      </c>
      <c r="U402" s="25" t="str">
        <f t="shared" si="92"/>
        <v/>
      </c>
    </row>
    <row r="403" spans="2:21" ht="16.5" x14ac:dyDescent="0.3">
      <c r="B403" s="51"/>
      <c r="C403" s="51" t="str">
        <f>IF(B403="","",VLOOKUP(B403,LISTAS!$F$5:$G$1006,2,0))</f>
        <v/>
      </c>
      <c r="D403" s="52"/>
      <c r="E403" s="52"/>
      <c r="F403" s="52" t="str">
        <f t="shared" si="82"/>
        <v/>
      </c>
      <c r="G403" s="5"/>
      <c r="H403" s="48" t="str">
        <f t="shared" si="85"/>
        <v/>
      </c>
      <c r="I403" s="63" t="str">
        <f t="shared" si="86"/>
        <v/>
      </c>
      <c r="J403" s="63" t="str">
        <f t="shared" si="86"/>
        <v/>
      </c>
      <c r="K403" s="48" t="str">
        <f t="shared" si="83"/>
        <v/>
      </c>
      <c r="L403" s="67" t="str">
        <f t="shared" si="84"/>
        <v/>
      </c>
      <c r="M403" s="48" t="str">
        <f t="shared" si="87"/>
        <v/>
      </c>
      <c r="N403" s="49">
        <v>80</v>
      </c>
      <c r="O403" s="28"/>
      <c r="P403" s="47" t="str">
        <f t="shared" si="88"/>
        <v/>
      </c>
      <c r="Q403" s="24" t="str">
        <f t="shared" si="89"/>
        <v/>
      </c>
      <c r="R403" s="24" t="str">
        <f>IF($L403="","",VLOOKUP(Q403,LISTAS!$F$5:$G$1006,2,0))</f>
        <v/>
      </c>
      <c r="S403" s="36" t="str">
        <f t="shared" si="90"/>
        <v/>
      </c>
      <c r="T403" s="25" t="str">
        <f t="shared" si="91"/>
        <v/>
      </c>
      <c r="U403" s="25" t="str">
        <f t="shared" si="92"/>
        <v/>
      </c>
    </row>
    <row r="404" spans="2:21" ht="16.5" x14ac:dyDescent="0.3">
      <c r="B404" s="51"/>
      <c r="C404" s="51" t="str">
        <f>IF(B404="","",VLOOKUP(B404,LISTAS!$F$5:$G$1006,2,0))</f>
        <v/>
      </c>
      <c r="D404" s="52"/>
      <c r="E404" s="52"/>
      <c r="F404" s="52" t="str">
        <f t="shared" si="82"/>
        <v/>
      </c>
      <c r="G404" s="5"/>
      <c r="H404" s="48" t="str">
        <f t="shared" si="85"/>
        <v/>
      </c>
      <c r="I404" s="63" t="str">
        <f t="shared" si="86"/>
        <v/>
      </c>
      <c r="J404" s="63" t="str">
        <f t="shared" si="86"/>
        <v/>
      </c>
      <c r="K404" s="48" t="str">
        <f t="shared" si="83"/>
        <v/>
      </c>
      <c r="L404" s="67" t="str">
        <f t="shared" si="84"/>
        <v/>
      </c>
      <c r="M404" s="48" t="str">
        <f t="shared" si="87"/>
        <v/>
      </c>
      <c r="N404" s="49">
        <v>81</v>
      </c>
      <c r="O404" s="28"/>
      <c r="P404" s="47" t="str">
        <f t="shared" si="88"/>
        <v/>
      </c>
      <c r="Q404" s="24" t="str">
        <f t="shared" si="89"/>
        <v/>
      </c>
      <c r="R404" s="24" t="str">
        <f>IF($L404="","",VLOOKUP(Q404,LISTAS!$F$5:$G$1006,2,0))</f>
        <v/>
      </c>
      <c r="S404" s="36" t="str">
        <f t="shared" si="90"/>
        <v/>
      </c>
      <c r="T404" s="25" t="str">
        <f t="shared" si="91"/>
        <v/>
      </c>
      <c r="U404" s="25" t="str">
        <f t="shared" si="92"/>
        <v/>
      </c>
    </row>
    <row r="405" spans="2:21" ht="16.5" x14ac:dyDescent="0.3">
      <c r="B405" s="51"/>
      <c r="C405" s="51" t="str">
        <f>IF(B405="","",VLOOKUP(B405,LISTAS!$F$5:$G$1006,2,0))</f>
        <v/>
      </c>
      <c r="D405" s="52"/>
      <c r="E405" s="52"/>
      <c r="F405" s="52" t="str">
        <f t="shared" si="82"/>
        <v/>
      </c>
      <c r="G405" s="5"/>
      <c r="H405" s="48" t="str">
        <f t="shared" si="85"/>
        <v/>
      </c>
      <c r="I405" s="63" t="str">
        <f t="shared" si="86"/>
        <v/>
      </c>
      <c r="J405" s="63" t="str">
        <f t="shared" si="86"/>
        <v/>
      </c>
      <c r="K405" s="48" t="str">
        <f t="shared" si="83"/>
        <v/>
      </c>
      <c r="L405" s="67" t="str">
        <f t="shared" si="84"/>
        <v/>
      </c>
      <c r="M405" s="48" t="str">
        <f t="shared" si="87"/>
        <v/>
      </c>
      <c r="N405" s="49">
        <v>82</v>
      </c>
      <c r="O405" s="28"/>
      <c r="P405" s="47" t="str">
        <f t="shared" si="88"/>
        <v/>
      </c>
      <c r="Q405" s="24" t="str">
        <f t="shared" si="89"/>
        <v/>
      </c>
      <c r="R405" s="24" t="str">
        <f>IF($L405="","",VLOOKUP(Q405,LISTAS!$F$5:$G$1006,2,0))</f>
        <v/>
      </c>
      <c r="S405" s="36" t="str">
        <f t="shared" si="90"/>
        <v/>
      </c>
      <c r="T405" s="25" t="str">
        <f t="shared" si="91"/>
        <v/>
      </c>
      <c r="U405" s="25" t="str">
        <f t="shared" si="92"/>
        <v/>
      </c>
    </row>
    <row r="406" spans="2:21" ht="16.5" x14ac:dyDescent="0.3">
      <c r="B406" s="51"/>
      <c r="C406" s="51" t="str">
        <f>IF(B406="","",VLOOKUP(B406,LISTAS!$F$5:$G$1006,2,0))</f>
        <v/>
      </c>
      <c r="D406" s="52"/>
      <c r="E406" s="52"/>
      <c r="F406" s="52" t="str">
        <f t="shared" si="82"/>
        <v/>
      </c>
      <c r="G406" s="5"/>
      <c r="H406" s="48" t="str">
        <f t="shared" si="85"/>
        <v/>
      </c>
      <c r="I406" s="63" t="str">
        <f t="shared" si="86"/>
        <v/>
      </c>
      <c r="J406" s="63" t="str">
        <f t="shared" si="86"/>
        <v/>
      </c>
      <c r="K406" s="48" t="str">
        <f t="shared" si="83"/>
        <v/>
      </c>
      <c r="L406" s="67" t="str">
        <f t="shared" si="84"/>
        <v/>
      </c>
      <c r="M406" s="48" t="str">
        <f t="shared" si="87"/>
        <v/>
      </c>
      <c r="N406" s="49">
        <v>83</v>
      </c>
      <c r="O406" s="28"/>
      <c r="P406" s="47" t="str">
        <f t="shared" si="88"/>
        <v/>
      </c>
      <c r="Q406" s="24" t="str">
        <f t="shared" si="89"/>
        <v/>
      </c>
      <c r="R406" s="24" t="str">
        <f>IF($L406="","",VLOOKUP(Q406,LISTAS!$F$5:$G$1006,2,0))</f>
        <v/>
      </c>
      <c r="S406" s="36" t="str">
        <f t="shared" si="90"/>
        <v/>
      </c>
      <c r="T406" s="25" t="str">
        <f t="shared" si="91"/>
        <v/>
      </c>
      <c r="U406" s="25" t="str">
        <f t="shared" si="92"/>
        <v/>
      </c>
    </row>
    <row r="407" spans="2:21" ht="16.5" x14ac:dyDescent="0.3">
      <c r="B407" s="51"/>
      <c r="C407" s="51" t="str">
        <f>IF(B407="","",VLOOKUP(B407,LISTAS!$F$5:$G$1006,2,0))</f>
        <v/>
      </c>
      <c r="D407" s="52"/>
      <c r="E407" s="52"/>
      <c r="F407" s="52" t="str">
        <f t="shared" si="82"/>
        <v/>
      </c>
      <c r="G407" s="5"/>
      <c r="H407" s="48" t="str">
        <f t="shared" si="85"/>
        <v/>
      </c>
      <c r="I407" s="63" t="str">
        <f t="shared" si="86"/>
        <v/>
      </c>
      <c r="J407" s="63" t="str">
        <f t="shared" si="86"/>
        <v/>
      </c>
      <c r="K407" s="48" t="str">
        <f t="shared" si="83"/>
        <v/>
      </c>
      <c r="L407" s="67" t="str">
        <f t="shared" si="84"/>
        <v/>
      </c>
      <c r="M407" s="48" t="str">
        <f t="shared" si="87"/>
        <v/>
      </c>
      <c r="N407" s="49">
        <v>84</v>
      </c>
      <c r="O407" s="28"/>
      <c r="P407" s="47" t="str">
        <f t="shared" si="88"/>
        <v/>
      </c>
      <c r="Q407" s="24" t="str">
        <f t="shared" si="89"/>
        <v/>
      </c>
      <c r="R407" s="24" t="str">
        <f>IF($L407="","",VLOOKUP(Q407,LISTAS!$F$5:$G$1006,2,0))</f>
        <v/>
      </c>
      <c r="S407" s="36" t="str">
        <f t="shared" si="90"/>
        <v/>
      </c>
      <c r="T407" s="25" t="str">
        <f t="shared" si="91"/>
        <v/>
      </c>
      <c r="U407" s="25" t="str">
        <f t="shared" si="92"/>
        <v/>
      </c>
    </row>
    <row r="408" spans="2:21" ht="16.5" x14ac:dyDescent="0.3">
      <c r="B408" s="51"/>
      <c r="C408" s="51" t="str">
        <f>IF(B408="","",VLOOKUP(B408,LISTAS!$F$5:$G$1006,2,0))</f>
        <v/>
      </c>
      <c r="D408" s="52"/>
      <c r="E408" s="52"/>
      <c r="F408" s="52" t="str">
        <f t="shared" si="82"/>
        <v/>
      </c>
      <c r="G408" s="5"/>
      <c r="H408" s="48" t="str">
        <f t="shared" si="85"/>
        <v/>
      </c>
      <c r="I408" s="63" t="str">
        <f t="shared" si="86"/>
        <v/>
      </c>
      <c r="J408" s="63" t="str">
        <f t="shared" si="86"/>
        <v/>
      </c>
      <c r="K408" s="48" t="str">
        <f t="shared" si="83"/>
        <v/>
      </c>
      <c r="L408" s="67" t="str">
        <f t="shared" si="84"/>
        <v/>
      </c>
      <c r="M408" s="48" t="str">
        <f t="shared" si="87"/>
        <v/>
      </c>
      <c r="N408" s="49">
        <v>85</v>
      </c>
      <c r="O408" s="28"/>
      <c r="P408" s="47" t="str">
        <f t="shared" si="88"/>
        <v/>
      </c>
      <c r="Q408" s="24" t="str">
        <f t="shared" si="89"/>
        <v/>
      </c>
      <c r="R408" s="24" t="str">
        <f>IF($L408="","",VLOOKUP(Q408,LISTAS!$F$5:$G$1006,2,0))</f>
        <v/>
      </c>
      <c r="S408" s="36" t="str">
        <f t="shared" si="90"/>
        <v/>
      </c>
      <c r="T408" s="25" t="str">
        <f t="shared" si="91"/>
        <v/>
      </c>
      <c r="U408" s="25" t="str">
        <f t="shared" si="92"/>
        <v/>
      </c>
    </row>
    <row r="409" spans="2:21" ht="16.5" x14ac:dyDescent="0.3">
      <c r="B409" s="51"/>
      <c r="C409" s="51" t="str">
        <f>IF(B409="","",VLOOKUP(B409,LISTAS!$F$5:$G$1006,2,0))</f>
        <v/>
      </c>
      <c r="D409" s="52"/>
      <c r="E409" s="52"/>
      <c r="F409" s="52" t="str">
        <f t="shared" si="82"/>
        <v/>
      </c>
      <c r="G409" s="5"/>
      <c r="H409" s="48" t="str">
        <f t="shared" si="85"/>
        <v/>
      </c>
      <c r="I409" s="63" t="str">
        <f t="shared" si="86"/>
        <v/>
      </c>
      <c r="J409" s="63" t="str">
        <f t="shared" si="86"/>
        <v/>
      </c>
      <c r="K409" s="48" t="str">
        <f t="shared" si="83"/>
        <v/>
      </c>
      <c r="L409" s="67" t="str">
        <f t="shared" si="84"/>
        <v/>
      </c>
      <c r="M409" s="48" t="str">
        <f t="shared" si="87"/>
        <v/>
      </c>
      <c r="N409" s="49">
        <v>86</v>
      </c>
      <c r="O409" s="28"/>
      <c r="P409" s="47" t="str">
        <f t="shared" si="88"/>
        <v/>
      </c>
      <c r="Q409" s="24" t="str">
        <f t="shared" si="89"/>
        <v/>
      </c>
      <c r="R409" s="24" t="str">
        <f>IF($L409="","",VLOOKUP(Q409,LISTAS!$F$5:$G$1006,2,0))</f>
        <v/>
      </c>
      <c r="S409" s="36" t="str">
        <f t="shared" si="90"/>
        <v/>
      </c>
      <c r="T409" s="25" t="str">
        <f t="shared" si="91"/>
        <v/>
      </c>
      <c r="U409" s="25" t="str">
        <f t="shared" si="92"/>
        <v/>
      </c>
    </row>
    <row r="410" spans="2:21" ht="16.5" x14ac:dyDescent="0.3">
      <c r="B410" s="51"/>
      <c r="C410" s="51" t="str">
        <f>IF(B410="","",VLOOKUP(B410,LISTAS!$F$5:$G$1006,2,0))</f>
        <v/>
      </c>
      <c r="D410" s="52"/>
      <c r="E410" s="52"/>
      <c r="F410" s="52" t="str">
        <f t="shared" si="82"/>
        <v/>
      </c>
      <c r="G410" s="5"/>
      <c r="H410" s="48" t="str">
        <f t="shared" si="85"/>
        <v/>
      </c>
      <c r="I410" s="63" t="str">
        <f t="shared" si="86"/>
        <v/>
      </c>
      <c r="J410" s="63" t="str">
        <f t="shared" si="86"/>
        <v/>
      </c>
      <c r="K410" s="48" t="str">
        <f t="shared" si="83"/>
        <v/>
      </c>
      <c r="L410" s="67" t="str">
        <f t="shared" si="84"/>
        <v/>
      </c>
      <c r="M410" s="48" t="str">
        <f t="shared" si="87"/>
        <v/>
      </c>
      <c r="N410" s="49">
        <v>87</v>
      </c>
      <c r="O410" s="28"/>
      <c r="P410" s="47" t="str">
        <f t="shared" si="88"/>
        <v/>
      </c>
      <c r="Q410" s="24" t="str">
        <f t="shared" si="89"/>
        <v/>
      </c>
      <c r="R410" s="24" t="str">
        <f>IF($L410="","",VLOOKUP(Q410,LISTAS!$F$5:$G$1006,2,0))</f>
        <v/>
      </c>
      <c r="S410" s="36" t="str">
        <f t="shared" si="90"/>
        <v/>
      </c>
      <c r="T410" s="25" t="str">
        <f t="shared" si="91"/>
        <v/>
      </c>
      <c r="U410" s="25" t="str">
        <f t="shared" si="92"/>
        <v/>
      </c>
    </row>
    <row r="411" spans="2:21" ht="16.5" x14ac:dyDescent="0.3">
      <c r="B411" s="51"/>
      <c r="C411" s="51" t="str">
        <f>IF(B411="","",VLOOKUP(B411,LISTAS!$F$5:$G$1006,2,0))</f>
        <v/>
      </c>
      <c r="D411" s="52"/>
      <c r="E411" s="52"/>
      <c r="F411" s="52" t="str">
        <f t="shared" si="82"/>
        <v/>
      </c>
      <c r="G411" s="5"/>
      <c r="H411" s="48" t="str">
        <f t="shared" si="85"/>
        <v/>
      </c>
      <c r="I411" s="63" t="str">
        <f t="shared" si="86"/>
        <v/>
      </c>
      <c r="J411" s="63" t="str">
        <f t="shared" si="86"/>
        <v/>
      </c>
      <c r="K411" s="48" t="str">
        <f t="shared" si="83"/>
        <v/>
      </c>
      <c r="L411" s="67" t="str">
        <f t="shared" si="84"/>
        <v/>
      </c>
      <c r="M411" s="48" t="str">
        <f t="shared" si="87"/>
        <v/>
      </c>
      <c r="N411" s="49">
        <v>88</v>
      </c>
      <c r="O411" s="28"/>
      <c r="P411" s="47" t="str">
        <f t="shared" si="88"/>
        <v/>
      </c>
      <c r="Q411" s="24" t="str">
        <f t="shared" si="89"/>
        <v/>
      </c>
      <c r="R411" s="24" t="str">
        <f>IF($L411="","",VLOOKUP(Q411,LISTAS!$F$5:$G$1006,2,0))</f>
        <v/>
      </c>
      <c r="S411" s="36" t="str">
        <f t="shared" si="90"/>
        <v/>
      </c>
      <c r="T411" s="25" t="str">
        <f t="shared" si="91"/>
        <v/>
      </c>
      <c r="U411" s="25" t="str">
        <f t="shared" si="92"/>
        <v/>
      </c>
    </row>
    <row r="412" spans="2:21" ht="16.5" x14ac:dyDescent="0.3">
      <c r="B412" s="51"/>
      <c r="C412" s="51" t="str">
        <f>IF(B412="","",VLOOKUP(B412,LISTAS!$F$5:$G$1006,2,0))</f>
        <v/>
      </c>
      <c r="D412" s="52"/>
      <c r="E412" s="52"/>
      <c r="F412" s="52" t="str">
        <f t="shared" si="82"/>
        <v/>
      </c>
      <c r="G412" s="5"/>
      <c r="H412" s="48" t="str">
        <f t="shared" si="85"/>
        <v/>
      </c>
      <c r="I412" s="63" t="str">
        <f t="shared" si="86"/>
        <v/>
      </c>
      <c r="J412" s="63" t="str">
        <f t="shared" si="86"/>
        <v/>
      </c>
      <c r="K412" s="48" t="str">
        <f t="shared" si="83"/>
        <v/>
      </c>
      <c r="L412" s="67" t="str">
        <f t="shared" si="84"/>
        <v/>
      </c>
      <c r="M412" s="48" t="str">
        <f t="shared" si="87"/>
        <v/>
      </c>
      <c r="N412" s="49">
        <v>89</v>
      </c>
      <c r="O412" s="28"/>
      <c r="P412" s="47" t="str">
        <f t="shared" si="88"/>
        <v/>
      </c>
      <c r="Q412" s="24" t="str">
        <f t="shared" si="89"/>
        <v/>
      </c>
      <c r="R412" s="24" t="str">
        <f>IF($L412="","",VLOOKUP(Q412,LISTAS!$F$5:$G$1006,2,0))</f>
        <v/>
      </c>
      <c r="S412" s="36" t="str">
        <f t="shared" si="90"/>
        <v/>
      </c>
      <c r="T412" s="25" t="str">
        <f t="shared" si="91"/>
        <v/>
      </c>
      <c r="U412" s="25" t="str">
        <f t="shared" si="92"/>
        <v/>
      </c>
    </row>
    <row r="413" spans="2:21" ht="16.5" x14ac:dyDescent="0.3">
      <c r="B413" s="51"/>
      <c r="C413" s="51" t="str">
        <f>IF(B413="","",VLOOKUP(B413,LISTAS!$F$5:$G$1006,2,0))</f>
        <v/>
      </c>
      <c r="D413" s="52"/>
      <c r="E413" s="52"/>
      <c r="F413" s="52" t="str">
        <f t="shared" si="82"/>
        <v/>
      </c>
      <c r="G413" s="5"/>
      <c r="H413" s="48" t="str">
        <f t="shared" si="85"/>
        <v/>
      </c>
      <c r="I413" s="63" t="str">
        <f t="shared" si="86"/>
        <v/>
      </c>
      <c r="J413" s="63" t="str">
        <f t="shared" si="86"/>
        <v/>
      </c>
      <c r="K413" s="48" t="str">
        <f t="shared" si="83"/>
        <v/>
      </c>
      <c r="L413" s="67" t="str">
        <f t="shared" si="84"/>
        <v/>
      </c>
      <c r="M413" s="48" t="str">
        <f t="shared" si="87"/>
        <v/>
      </c>
      <c r="N413" s="49">
        <v>90</v>
      </c>
      <c r="O413" s="28"/>
      <c r="P413" s="47" t="str">
        <f t="shared" si="88"/>
        <v/>
      </c>
      <c r="Q413" s="24" t="str">
        <f t="shared" si="89"/>
        <v/>
      </c>
      <c r="R413" s="24" t="str">
        <f>IF($L413="","",VLOOKUP(Q413,LISTAS!$F$5:$G$1006,2,0))</f>
        <v/>
      </c>
      <c r="S413" s="36" t="str">
        <f t="shared" si="90"/>
        <v/>
      </c>
      <c r="T413" s="25" t="str">
        <f t="shared" si="91"/>
        <v/>
      </c>
      <c r="U413" s="25" t="str">
        <f t="shared" si="92"/>
        <v/>
      </c>
    </row>
    <row r="414" spans="2:21" ht="16.5" x14ac:dyDescent="0.3">
      <c r="B414" s="51"/>
      <c r="C414" s="51" t="str">
        <f>IF(B414="","",VLOOKUP(B414,LISTAS!$F$5:$G$1006,2,0))</f>
        <v/>
      </c>
      <c r="D414" s="52"/>
      <c r="E414" s="52"/>
      <c r="F414" s="52" t="str">
        <f t="shared" si="82"/>
        <v/>
      </c>
      <c r="G414" s="5"/>
      <c r="H414" s="48" t="str">
        <f t="shared" si="85"/>
        <v/>
      </c>
      <c r="I414" s="63" t="str">
        <f t="shared" si="86"/>
        <v/>
      </c>
      <c r="J414" s="63" t="str">
        <f t="shared" si="86"/>
        <v/>
      </c>
      <c r="K414" s="48" t="str">
        <f t="shared" si="83"/>
        <v/>
      </c>
      <c r="L414" s="67" t="str">
        <f t="shared" si="84"/>
        <v/>
      </c>
      <c r="M414" s="48" t="str">
        <f t="shared" si="87"/>
        <v/>
      </c>
      <c r="N414" s="49">
        <v>91</v>
      </c>
      <c r="O414" s="28"/>
      <c r="P414" s="47" t="str">
        <f t="shared" si="88"/>
        <v/>
      </c>
      <c r="Q414" s="24" t="str">
        <f t="shared" si="89"/>
        <v/>
      </c>
      <c r="R414" s="24" t="str">
        <f>IF($L414="","",VLOOKUP(Q414,LISTAS!$F$5:$G$1006,2,0))</f>
        <v/>
      </c>
      <c r="S414" s="36" t="str">
        <f t="shared" si="90"/>
        <v/>
      </c>
      <c r="T414" s="25" t="str">
        <f t="shared" si="91"/>
        <v/>
      </c>
      <c r="U414" s="25" t="str">
        <f t="shared" si="92"/>
        <v/>
      </c>
    </row>
    <row r="415" spans="2:21" ht="16.5" x14ac:dyDescent="0.3">
      <c r="B415" s="51"/>
      <c r="C415" s="51" t="str">
        <f>IF(B415="","",VLOOKUP(B415,LISTAS!$F$5:$G$1006,2,0))</f>
        <v/>
      </c>
      <c r="D415" s="52"/>
      <c r="E415" s="52"/>
      <c r="F415" s="52" t="str">
        <f t="shared" si="82"/>
        <v/>
      </c>
      <c r="G415" s="5"/>
      <c r="H415" s="48" t="str">
        <f t="shared" si="85"/>
        <v/>
      </c>
      <c r="I415" s="63" t="str">
        <f t="shared" si="86"/>
        <v/>
      </c>
      <c r="J415" s="63" t="str">
        <f t="shared" si="86"/>
        <v/>
      </c>
      <c r="K415" s="48" t="str">
        <f t="shared" si="83"/>
        <v/>
      </c>
      <c r="L415" s="67" t="str">
        <f t="shared" si="84"/>
        <v/>
      </c>
      <c r="M415" s="48" t="str">
        <f t="shared" si="87"/>
        <v/>
      </c>
      <c r="N415" s="49">
        <v>92</v>
      </c>
      <c r="O415" s="28"/>
      <c r="P415" s="47" t="str">
        <f t="shared" si="88"/>
        <v/>
      </c>
      <c r="Q415" s="24" t="str">
        <f t="shared" si="89"/>
        <v/>
      </c>
      <c r="R415" s="24" t="str">
        <f>IF($L415="","",VLOOKUP(Q415,LISTAS!$F$5:$G$1006,2,0))</f>
        <v/>
      </c>
      <c r="S415" s="36" t="str">
        <f t="shared" si="90"/>
        <v/>
      </c>
      <c r="T415" s="25" t="str">
        <f t="shared" si="91"/>
        <v/>
      </c>
      <c r="U415" s="25" t="str">
        <f t="shared" si="92"/>
        <v/>
      </c>
    </row>
    <row r="416" spans="2:21" ht="16.5" x14ac:dyDescent="0.3">
      <c r="B416" s="51"/>
      <c r="C416" s="51" t="str">
        <f>IF(B416="","",VLOOKUP(B416,LISTAS!$F$5:$G$1006,2,0))</f>
        <v/>
      </c>
      <c r="D416" s="52"/>
      <c r="E416" s="52"/>
      <c r="F416" s="52" t="str">
        <f t="shared" si="82"/>
        <v/>
      </c>
      <c r="G416" s="5"/>
      <c r="H416" s="48" t="str">
        <f t="shared" si="85"/>
        <v/>
      </c>
      <c r="I416" s="63" t="str">
        <f t="shared" si="86"/>
        <v/>
      </c>
      <c r="J416" s="63" t="str">
        <f t="shared" si="86"/>
        <v/>
      </c>
      <c r="K416" s="48" t="str">
        <f t="shared" si="83"/>
        <v/>
      </c>
      <c r="L416" s="67" t="str">
        <f t="shared" si="84"/>
        <v/>
      </c>
      <c r="M416" s="48" t="str">
        <f t="shared" si="87"/>
        <v/>
      </c>
      <c r="N416" s="49">
        <v>93</v>
      </c>
      <c r="O416" s="28"/>
      <c r="P416" s="47" t="str">
        <f t="shared" si="88"/>
        <v/>
      </c>
      <c r="Q416" s="24" t="str">
        <f t="shared" si="89"/>
        <v/>
      </c>
      <c r="R416" s="24" t="str">
        <f>IF($L416="","",VLOOKUP(Q416,LISTAS!$F$5:$G$1006,2,0))</f>
        <v/>
      </c>
      <c r="S416" s="36" t="str">
        <f t="shared" si="90"/>
        <v/>
      </c>
      <c r="T416" s="25" t="str">
        <f t="shared" si="91"/>
        <v/>
      </c>
      <c r="U416" s="25" t="str">
        <f t="shared" si="92"/>
        <v/>
      </c>
    </row>
    <row r="417" spans="2:21" ht="16.5" x14ac:dyDescent="0.3">
      <c r="B417" s="51"/>
      <c r="C417" s="51" t="str">
        <f>IF(B417="","",VLOOKUP(B417,LISTAS!$F$5:$G$1006,2,0))</f>
        <v/>
      </c>
      <c r="D417" s="52"/>
      <c r="E417" s="52"/>
      <c r="F417" s="52" t="str">
        <f t="shared" si="82"/>
        <v/>
      </c>
      <c r="G417" s="5"/>
      <c r="H417" s="48" t="str">
        <f t="shared" si="85"/>
        <v/>
      </c>
      <c r="I417" s="63" t="str">
        <f t="shared" si="86"/>
        <v/>
      </c>
      <c r="J417" s="63" t="str">
        <f t="shared" si="86"/>
        <v/>
      </c>
      <c r="K417" s="48" t="str">
        <f t="shared" si="83"/>
        <v/>
      </c>
      <c r="L417" s="67" t="str">
        <f t="shared" si="84"/>
        <v/>
      </c>
      <c r="M417" s="48" t="str">
        <f t="shared" si="87"/>
        <v/>
      </c>
      <c r="N417" s="49">
        <v>94</v>
      </c>
      <c r="O417" s="28"/>
      <c r="P417" s="47" t="str">
        <f t="shared" si="88"/>
        <v/>
      </c>
      <c r="Q417" s="24" t="str">
        <f t="shared" si="89"/>
        <v/>
      </c>
      <c r="R417" s="24" t="str">
        <f>IF($L417="","",VLOOKUP(Q417,LISTAS!$F$5:$G$1006,2,0))</f>
        <v/>
      </c>
      <c r="S417" s="36" t="str">
        <f t="shared" si="90"/>
        <v/>
      </c>
      <c r="T417" s="25" t="str">
        <f t="shared" si="91"/>
        <v/>
      </c>
      <c r="U417" s="25" t="str">
        <f t="shared" si="92"/>
        <v/>
      </c>
    </row>
    <row r="418" spans="2:21" ht="16.5" x14ac:dyDescent="0.3">
      <c r="B418" s="51"/>
      <c r="C418" s="51" t="str">
        <f>IF(B418="","",VLOOKUP(B418,LISTAS!$F$5:$G$1006,2,0))</f>
        <v/>
      </c>
      <c r="D418" s="52"/>
      <c r="E418" s="52"/>
      <c r="F418" s="52" t="str">
        <f t="shared" si="82"/>
        <v/>
      </c>
      <c r="G418" s="5"/>
      <c r="H418" s="48" t="str">
        <f t="shared" si="85"/>
        <v/>
      </c>
      <c r="I418" s="63" t="str">
        <f t="shared" si="86"/>
        <v/>
      </c>
      <c r="J418" s="63" t="str">
        <f t="shared" si="86"/>
        <v/>
      </c>
      <c r="K418" s="48" t="str">
        <f t="shared" si="83"/>
        <v/>
      </c>
      <c r="L418" s="67" t="str">
        <f t="shared" si="84"/>
        <v/>
      </c>
      <c r="M418" s="48" t="str">
        <f t="shared" si="87"/>
        <v/>
      </c>
      <c r="N418" s="49">
        <v>95</v>
      </c>
      <c r="O418" s="28"/>
      <c r="P418" s="47" t="str">
        <f t="shared" si="88"/>
        <v/>
      </c>
      <c r="Q418" s="24" t="str">
        <f t="shared" si="89"/>
        <v/>
      </c>
      <c r="R418" s="24" t="str">
        <f>IF($L418="","",VLOOKUP(Q418,LISTAS!$F$5:$G$1006,2,0))</f>
        <v/>
      </c>
      <c r="S418" s="36" t="str">
        <f t="shared" si="90"/>
        <v/>
      </c>
      <c r="T418" s="25" t="str">
        <f t="shared" si="91"/>
        <v/>
      </c>
      <c r="U418" s="25" t="str">
        <f t="shared" si="92"/>
        <v/>
      </c>
    </row>
    <row r="419" spans="2:21" ht="16.5" x14ac:dyDescent="0.3">
      <c r="B419" s="51"/>
      <c r="C419" s="51" t="str">
        <f>IF(B419="","",VLOOKUP(B419,LISTAS!$F$5:$G$1006,2,0))</f>
        <v/>
      </c>
      <c r="D419" s="52"/>
      <c r="E419" s="52"/>
      <c r="F419" s="52" t="str">
        <f t="shared" si="82"/>
        <v/>
      </c>
      <c r="G419" s="5"/>
      <c r="H419" s="48" t="str">
        <f t="shared" si="85"/>
        <v/>
      </c>
      <c r="I419" s="63" t="str">
        <f t="shared" si="86"/>
        <v/>
      </c>
      <c r="J419" s="63" t="str">
        <f t="shared" si="86"/>
        <v/>
      </c>
      <c r="K419" s="48" t="str">
        <f t="shared" si="83"/>
        <v/>
      </c>
      <c r="L419" s="67" t="str">
        <f t="shared" si="84"/>
        <v/>
      </c>
      <c r="M419" s="48" t="str">
        <f t="shared" si="87"/>
        <v/>
      </c>
      <c r="N419" s="49">
        <v>96</v>
      </c>
      <c r="O419" s="28"/>
      <c r="P419" s="47" t="str">
        <f t="shared" si="88"/>
        <v/>
      </c>
      <c r="Q419" s="24" t="str">
        <f t="shared" si="89"/>
        <v/>
      </c>
      <c r="R419" s="24" t="str">
        <f>IF($L419="","",VLOOKUP(Q419,LISTAS!$F$5:$G$1006,2,0))</f>
        <v/>
      </c>
      <c r="S419" s="36" t="str">
        <f t="shared" si="90"/>
        <v/>
      </c>
      <c r="T419" s="25" t="str">
        <f t="shared" si="91"/>
        <v/>
      </c>
      <c r="U419" s="25" t="str">
        <f t="shared" si="92"/>
        <v/>
      </c>
    </row>
    <row r="420" spans="2:21" ht="16.5" x14ac:dyDescent="0.3">
      <c r="B420" s="51"/>
      <c r="C420" s="51" t="str">
        <f>IF(B420="","",VLOOKUP(B420,LISTAS!$F$5:$G$1006,2,0))</f>
        <v/>
      </c>
      <c r="D420" s="52"/>
      <c r="E420" s="52"/>
      <c r="F420" s="52" t="str">
        <f t="shared" si="82"/>
        <v/>
      </c>
      <c r="G420" s="5"/>
      <c r="H420" s="48" t="str">
        <f t="shared" si="85"/>
        <v/>
      </c>
      <c r="I420" s="63" t="str">
        <f t="shared" si="86"/>
        <v/>
      </c>
      <c r="J420" s="63" t="str">
        <f t="shared" si="86"/>
        <v/>
      </c>
      <c r="K420" s="48" t="str">
        <f t="shared" si="83"/>
        <v/>
      </c>
      <c r="L420" s="67" t="str">
        <f t="shared" si="84"/>
        <v/>
      </c>
      <c r="M420" s="48" t="str">
        <f t="shared" si="87"/>
        <v/>
      </c>
      <c r="N420" s="49">
        <v>97</v>
      </c>
      <c r="O420" s="28"/>
      <c r="P420" s="47" t="str">
        <f t="shared" si="88"/>
        <v/>
      </c>
      <c r="Q420" s="24" t="str">
        <f t="shared" si="89"/>
        <v/>
      </c>
      <c r="R420" s="24" t="str">
        <f>IF($L420="","",VLOOKUP(Q420,LISTAS!$F$5:$G$1006,2,0))</f>
        <v/>
      </c>
      <c r="S420" s="36" t="str">
        <f t="shared" si="90"/>
        <v/>
      </c>
      <c r="T420" s="25" t="str">
        <f t="shared" si="91"/>
        <v/>
      </c>
      <c r="U420" s="25" t="str">
        <f t="shared" si="92"/>
        <v/>
      </c>
    </row>
    <row r="421" spans="2:21" ht="16.5" x14ac:dyDescent="0.3">
      <c r="B421" s="51"/>
      <c r="C421" s="51" t="str">
        <f>IF(B421="","",VLOOKUP(B421,LISTAS!$F$5:$G$1006,2,0))</f>
        <v/>
      </c>
      <c r="D421" s="52"/>
      <c r="E421" s="52"/>
      <c r="F421" s="52" t="str">
        <f t="shared" si="82"/>
        <v/>
      </c>
      <c r="G421" s="5"/>
      <c r="H421" s="48" t="str">
        <f t="shared" si="85"/>
        <v/>
      </c>
      <c r="I421" s="63" t="str">
        <f t="shared" si="86"/>
        <v/>
      </c>
      <c r="J421" s="63" t="str">
        <f t="shared" si="86"/>
        <v/>
      </c>
      <c r="K421" s="48" t="str">
        <f t="shared" si="83"/>
        <v/>
      </c>
      <c r="L421" s="67" t="str">
        <f t="shared" si="84"/>
        <v/>
      </c>
      <c r="M421" s="48" t="str">
        <f t="shared" si="87"/>
        <v/>
      </c>
      <c r="N421" s="49">
        <v>98</v>
      </c>
      <c r="O421" s="28"/>
      <c r="P421" s="47" t="str">
        <f t="shared" si="88"/>
        <v/>
      </c>
      <c r="Q421" s="24" t="str">
        <f t="shared" si="89"/>
        <v/>
      </c>
      <c r="R421" s="24" t="str">
        <f>IF($L421="","",VLOOKUP(Q421,LISTAS!$F$5:$G$1006,2,0))</f>
        <v/>
      </c>
      <c r="S421" s="36" t="str">
        <f t="shared" si="90"/>
        <v/>
      </c>
      <c r="T421" s="25" t="str">
        <f t="shared" si="91"/>
        <v/>
      </c>
      <c r="U421" s="25" t="str">
        <f t="shared" si="92"/>
        <v/>
      </c>
    </row>
    <row r="422" spans="2:21" ht="16.5" x14ac:dyDescent="0.3">
      <c r="B422" s="51"/>
      <c r="C422" s="51" t="str">
        <f>IF(B422="","",VLOOKUP(B422,LISTAS!$F$5:$G$1006,2,0))</f>
        <v/>
      </c>
      <c r="D422" s="52"/>
      <c r="E422" s="52"/>
      <c r="F422" s="52" t="str">
        <f t="shared" si="82"/>
        <v/>
      </c>
      <c r="G422" s="5"/>
      <c r="H422" s="48" t="str">
        <f t="shared" si="85"/>
        <v/>
      </c>
      <c r="I422" s="63" t="str">
        <f t="shared" si="86"/>
        <v/>
      </c>
      <c r="J422" s="63" t="str">
        <f t="shared" si="86"/>
        <v/>
      </c>
      <c r="K422" s="48" t="str">
        <f t="shared" si="83"/>
        <v/>
      </c>
      <c r="L422" s="67" t="str">
        <f t="shared" si="84"/>
        <v/>
      </c>
      <c r="M422" s="48" t="str">
        <f t="shared" si="87"/>
        <v/>
      </c>
      <c r="N422" s="49">
        <v>99</v>
      </c>
      <c r="O422" s="28"/>
      <c r="P422" s="47" t="str">
        <f t="shared" si="88"/>
        <v/>
      </c>
      <c r="Q422" s="24" t="str">
        <f t="shared" si="89"/>
        <v/>
      </c>
      <c r="R422" s="24" t="str">
        <f>IF($L422="","",VLOOKUP(Q422,LISTAS!$F$5:$G$1006,2,0))</f>
        <v/>
      </c>
      <c r="S422" s="36" t="str">
        <f t="shared" si="90"/>
        <v/>
      </c>
      <c r="T422" s="25" t="str">
        <f t="shared" si="91"/>
        <v/>
      </c>
      <c r="U422" s="25" t="str">
        <f t="shared" si="92"/>
        <v/>
      </c>
    </row>
    <row r="423" spans="2:21" ht="16.5" x14ac:dyDescent="0.3">
      <c r="B423" s="51"/>
      <c r="C423" s="51" t="str">
        <f>IF(B423="","",VLOOKUP(B423,LISTAS!$F$5:$G$1006,2,0))</f>
        <v/>
      </c>
      <c r="D423" s="52"/>
      <c r="E423" s="52"/>
      <c r="F423" s="52" t="str">
        <f t="shared" si="82"/>
        <v/>
      </c>
      <c r="G423" s="5"/>
      <c r="H423" s="48" t="str">
        <f t="shared" si="85"/>
        <v/>
      </c>
      <c r="I423" s="63" t="str">
        <f t="shared" si="86"/>
        <v/>
      </c>
      <c r="J423" s="63" t="str">
        <f t="shared" si="86"/>
        <v/>
      </c>
      <c r="K423" s="48" t="str">
        <f t="shared" si="83"/>
        <v/>
      </c>
      <c r="L423" s="67" t="str">
        <f t="shared" si="84"/>
        <v/>
      </c>
      <c r="M423" s="48" t="str">
        <f t="shared" si="87"/>
        <v/>
      </c>
      <c r="N423" s="49">
        <v>100</v>
      </c>
      <c r="O423" s="28"/>
      <c r="P423" s="47" t="str">
        <f t="shared" si="88"/>
        <v/>
      </c>
      <c r="Q423" s="24" t="str">
        <f t="shared" si="89"/>
        <v/>
      </c>
      <c r="R423" s="24" t="str">
        <f>IF($L423="","",VLOOKUP(Q423,LISTAS!$F$5:$G$1006,2,0))</f>
        <v/>
      </c>
      <c r="S423" s="36" t="str">
        <f t="shared" si="90"/>
        <v/>
      </c>
      <c r="T423" s="25" t="str">
        <f t="shared" si="91"/>
        <v/>
      </c>
      <c r="U423" s="25" t="str">
        <f t="shared" si="92"/>
        <v/>
      </c>
    </row>
    <row r="424" spans="2:21" x14ac:dyDescent="0.25">
      <c r="L424" s="70"/>
      <c r="M424" s="68"/>
    </row>
  </sheetData>
  <sortState xmlns:xlrd2="http://schemas.microsoft.com/office/spreadsheetml/2017/richdata2" ref="B114:F117">
    <sortCondition ref="F114:F117"/>
  </sortState>
  <mergeCells count="14">
    <mergeCell ref="B321:U321"/>
    <mergeCell ref="B322:F322"/>
    <mergeCell ref="P322:U322"/>
    <mergeCell ref="B2:U3"/>
    <mergeCell ref="D5:F5"/>
    <mergeCell ref="B6:U6"/>
    <mergeCell ref="B7:F7"/>
    <mergeCell ref="P7:U7"/>
    <mergeCell ref="B111:U111"/>
    <mergeCell ref="B112:F112"/>
    <mergeCell ref="P112:U112"/>
    <mergeCell ref="B216:U216"/>
    <mergeCell ref="B217:F217"/>
    <mergeCell ref="P217:U217"/>
  </mergeCells>
  <dataValidations count="1">
    <dataValidation type="list" allowBlank="1" showInputMessage="1" showErrorMessage="1" sqref="B10:B108 B118:B213 B220:B318" xr:uid="{00000000-0002-0000-0700-000000000000}">
      <formula1>$F$5:$F$1006</formula1>
    </dataValidation>
  </dataValidations>
  <printOptions horizontalCentered="1"/>
  <pageMargins left="0.39370078740157483" right="0.39370078740157483" top="0.39370078740157483" bottom="0.39370078740157483" header="0" footer="0"/>
  <pageSetup paperSize="9" scale="80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700-000003000000}">
          <x14:formula1>
            <xm:f>LISTAS!$D$5:$D$6</xm:f>
          </x14:formula1>
          <xm:sqref>S5 G5</xm:sqref>
        </x14:dataValidation>
        <x14:dataValidation type="list" allowBlank="1" showInputMessage="1" showErrorMessage="1" xr:uid="{00000000-0002-0000-0700-000004000000}">
          <x14:formula1>
            <xm:f>LISTAS!$F$5:$F$1006</xm:f>
          </x14:formula1>
          <xm:sqref>B324:B424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ilha12">
    <tabColor rgb="FFFF33CC"/>
  </sheetPr>
  <dimension ref="A1:U528"/>
  <sheetViews>
    <sheetView showGridLines="0" topLeftCell="C320" zoomScale="85" zoomScaleNormal="85" workbookViewId="0">
      <selection activeCell="Q330" sqref="Q330"/>
    </sheetView>
  </sheetViews>
  <sheetFormatPr defaultRowHeight="14.25" x14ac:dyDescent="0.25"/>
  <cols>
    <col min="1" max="1" width="1.28515625" style="5" customWidth="1"/>
    <col min="2" max="2" width="39.42578125" style="2" customWidth="1"/>
    <col min="3" max="3" width="41.140625" style="2" bestFit="1" customWidth="1"/>
    <col min="4" max="4" width="13.42578125" style="2" bestFit="1" customWidth="1"/>
    <col min="5" max="5" width="14" style="2" bestFit="1" customWidth="1"/>
    <col min="6" max="6" width="14" style="2" customWidth="1"/>
    <col min="7" max="7" width="2.7109375" style="2" customWidth="1"/>
    <col min="8" max="8" width="11" style="2" hidden="1" customWidth="1"/>
    <col min="9" max="10" width="11" style="5" hidden="1" customWidth="1"/>
    <col min="11" max="11" width="11" style="2" hidden="1" customWidth="1"/>
    <col min="12" max="12" width="11" style="70" hidden="1" customWidth="1"/>
    <col min="13" max="13" width="11" style="68" hidden="1" customWidth="1"/>
    <col min="14" max="14" width="9.28515625" style="2" hidden="1" customWidth="1"/>
    <col min="15" max="15" width="3.42578125" style="2" customWidth="1"/>
    <col min="16" max="16" width="18.42578125" style="2" bestFit="1" customWidth="1"/>
    <col min="17" max="17" width="44.85546875" style="2" bestFit="1" customWidth="1"/>
    <col min="18" max="18" width="41.140625" style="2" bestFit="1" customWidth="1"/>
    <col min="19" max="19" width="16" style="2" customWidth="1"/>
    <col min="20" max="21" width="16" style="32" customWidth="1"/>
    <col min="22" max="16384" width="9.140625" style="2"/>
  </cols>
  <sheetData>
    <row r="1" spans="1:21" s="5" customFormat="1" ht="6" customHeight="1" x14ac:dyDescent="0.25">
      <c r="B1" s="6"/>
      <c r="C1" s="6"/>
      <c r="D1" s="6"/>
      <c r="E1" s="6"/>
      <c r="F1" s="6"/>
      <c r="H1" s="7"/>
      <c r="I1" s="60"/>
      <c r="J1" s="60"/>
      <c r="K1" s="8"/>
      <c r="L1" s="9"/>
      <c r="M1" s="64"/>
      <c r="N1" s="8"/>
      <c r="T1" s="31"/>
      <c r="U1" s="31"/>
    </row>
    <row r="2" spans="1:21" s="1" customFormat="1" ht="60.75" customHeight="1" x14ac:dyDescent="0.25"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</row>
    <row r="3" spans="1:21" s="1" customFormat="1" ht="60.75" customHeight="1" x14ac:dyDescent="0.25"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</row>
    <row r="4" spans="1:21" x14ac:dyDescent="0.25">
      <c r="A4" s="2"/>
      <c r="H4" s="7"/>
      <c r="I4" s="60"/>
      <c r="J4" s="60"/>
      <c r="K4" s="8"/>
      <c r="L4" s="9"/>
      <c r="M4" s="64"/>
      <c r="N4" s="8"/>
    </row>
    <row r="5" spans="1:21" x14ac:dyDescent="0.25">
      <c r="A5" s="2"/>
      <c r="D5" s="156"/>
      <c r="E5" s="156"/>
      <c r="F5" s="157"/>
      <c r="G5" s="10"/>
      <c r="H5" s="7"/>
      <c r="I5" s="60"/>
      <c r="J5" s="60"/>
      <c r="K5" s="8"/>
      <c r="L5" s="9"/>
      <c r="M5" s="64"/>
      <c r="N5" s="8"/>
      <c r="R5" s="33" t="s">
        <v>12</v>
      </c>
      <c r="S5" s="34" t="s">
        <v>13</v>
      </c>
    </row>
    <row r="6" spans="1:21" ht="32.25" customHeight="1" x14ac:dyDescent="0.25">
      <c r="A6" s="2"/>
      <c r="B6" s="146" t="s">
        <v>631</v>
      </c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47"/>
      <c r="R6" s="147"/>
      <c r="S6" s="147"/>
      <c r="T6" s="147"/>
      <c r="U6" s="148"/>
    </row>
    <row r="7" spans="1:21" ht="20.25" customHeight="1" x14ac:dyDescent="0.25">
      <c r="A7" s="2"/>
      <c r="B7" s="149" t="s">
        <v>23</v>
      </c>
      <c r="C7" s="150"/>
      <c r="D7" s="150"/>
      <c r="E7" s="150"/>
      <c r="F7" s="151"/>
      <c r="H7" s="11"/>
      <c r="I7" s="61"/>
      <c r="J7" s="61"/>
      <c r="K7" s="12"/>
      <c r="L7" s="13"/>
      <c r="M7" s="65"/>
      <c r="N7" s="12"/>
      <c r="O7" s="14"/>
      <c r="P7" s="152" t="s">
        <v>14</v>
      </c>
      <c r="Q7" s="153"/>
      <c r="R7" s="153"/>
      <c r="S7" s="153"/>
      <c r="T7" s="153"/>
      <c r="U7" s="154"/>
    </row>
    <row r="8" spans="1:21" s="15" customFormat="1" ht="28.5" customHeight="1" x14ac:dyDescent="0.25">
      <c r="B8" s="16" t="s">
        <v>15</v>
      </c>
      <c r="C8" s="16" t="s">
        <v>1</v>
      </c>
      <c r="D8" s="16" t="s">
        <v>26</v>
      </c>
      <c r="E8" s="16" t="s">
        <v>27</v>
      </c>
      <c r="F8" s="16" t="s">
        <v>3</v>
      </c>
      <c r="G8" s="17"/>
      <c r="H8" s="18"/>
      <c r="I8" s="62"/>
      <c r="J8" s="62"/>
      <c r="K8" s="19"/>
      <c r="L8" s="20"/>
      <c r="M8" s="66"/>
      <c r="N8" s="19"/>
      <c r="O8" s="18"/>
      <c r="P8" s="21" t="s">
        <v>4</v>
      </c>
      <c r="Q8" s="29" t="s">
        <v>15</v>
      </c>
      <c r="R8" s="29" t="s">
        <v>1</v>
      </c>
      <c r="S8" s="29" t="s">
        <v>3</v>
      </c>
      <c r="T8" s="21" t="s">
        <v>16</v>
      </c>
      <c r="U8" s="21" t="s">
        <v>17</v>
      </c>
    </row>
    <row r="9" spans="1:21" s="5" customFormat="1" ht="18.75" customHeight="1" x14ac:dyDescent="0.25">
      <c r="B9" s="26" t="s">
        <v>522</v>
      </c>
      <c r="C9" s="26" t="str">
        <f>IF(B9="","",VLOOKUP(B9,LISTAS!$F$5:$G$1006,2,0))</f>
        <v>LICEU JARDIM</v>
      </c>
      <c r="D9" s="35">
        <v>14.4</v>
      </c>
      <c r="E9" s="35">
        <v>14.8</v>
      </c>
      <c r="F9" s="35">
        <f t="shared" ref="F9:F29" si="0">IF(D9="",IF(E9="","",SUM(D9:E9)),SUM(D9:E9))</f>
        <v>29.200000000000003</v>
      </c>
      <c r="H9" s="48">
        <f>IF(F9="","",F9+(ROW(F9)/1000))</f>
        <v>29.209000000000003</v>
      </c>
      <c r="I9" s="63" t="str">
        <f>IF($L9="","",IF(B9="","",B9))</f>
        <v>ISABELA IGLESIAS PIRES</v>
      </c>
      <c r="J9" s="63" t="str">
        <f>IF($L9="","",IF(C9="","",C9))</f>
        <v>LICEU JARDIM</v>
      </c>
      <c r="K9" s="48">
        <f t="shared" ref="K9:K72" si="1">IF($L9="","",F9)</f>
        <v>29.200000000000003</v>
      </c>
      <c r="L9" s="69">
        <f t="shared" ref="L9:L72" si="2">H9</f>
        <v>29.209000000000003</v>
      </c>
      <c r="M9" s="67">
        <f>IF(L9="","",LARGE($L$9:$L$108,N9))</f>
        <v>30.518000000000001</v>
      </c>
      <c r="N9" s="49">
        <v>1</v>
      </c>
      <c r="O9" s="23"/>
      <c r="P9" s="47">
        <f>IF(S9&lt;&gt;"",_xlfn.RANK.EQ(S9,$S$9:$S$108,0),"")</f>
        <v>1</v>
      </c>
      <c r="Q9" s="24" t="str">
        <f>IF($L9="","",VLOOKUP(M9,$H$9:$K$108,2,0))</f>
        <v>MANUELLA MOTTA BARBOSA DOS SANTOS</v>
      </c>
      <c r="R9" s="24" t="str">
        <f>IF($L9="","",VLOOKUP(Q9,LISTAS!$F$5:$G$1006,2,0))</f>
        <v>EXTERNATO RIO BRANCO</v>
      </c>
      <c r="S9" s="36">
        <f>IF($L9="","",VLOOKUP(M9,$H$9:$K$108,4,0))</f>
        <v>30.5</v>
      </c>
      <c r="T9" s="25">
        <f>IF($P9="","",IF(S9=$U$5,"",IF($P9=1,400,IF($P9=2,340,IF($P9=3,300,IF($P9=4,280,IF($P9=5,270,IF($P9=6,260,IF($P9=7,250,IF($P9=8,240,IF($P9=9,200,IF($P9=10,200,IF($P9=11,200,IF($P9=12,200,IF($P9=13,200,IF($P9=14,200,IF($P9=15,200,IF($P9=16,200,IF($P9&gt;16,"","")))))))))))))))))))</f>
        <v>400</v>
      </c>
      <c r="U9" s="25">
        <f>IF(P9="","",IF($S$5="NÃO","",IF(S9=$U$5,"",IF(P9=1,400,IF(P9=2,340,IF(P9=3,300,IF(P9=4,280,IF(P9=5,270,IF(P9=6,260,IF(P9=7,250,IF(P9=8,240,IF(P9=9,200,IF(P9=10,200,IF(P9=11,200,IF(P9=12,200,IF(P9=13,200,IF(P9=14,200,IF(P9=15,200,IF(P9=16,200,IF(P9&gt;16,"",""))))))))))))))))))))</f>
        <v>400</v>
      </c>
    </row>
    <row r="10" spans="1:21" s="5" customFormat="1" ht="18.75" customHeight="1" x14ac:dyDescent="0.25">
      <c r="B10" s="26" t="s">
        <v>535</v>
      </c>
      <c r="C10" s="26" t="str">
        <f>IF(B10="","",VLOOKUP(B10,LISTAS!$F$5:$G$1006,2,0))</f>
        <v>LICEU JARDIM</v>
      </c>
      <c r="D10" s="35">
        <v>14.7</v>
      </c>
      <c r="E10" s="35">
        <v>14.2</v>
      </c>
      <c r="F10" s="35">
        <f t="shared" si="0"/>
        <v>28.9</v>
      </c>
      <c r="H10" s="48">
        <f t="shared" ref="H10:H73" si="3">IF(F10="","",F10+(ROW(F10)/1000))</f>
        <v>28.91</v>
      </c>
      <c r="I10" s="63" t="str">
        <f t="shared" ref="I10:J73" si="4">IF($L10="","",IF(B10="","",B10))</f>
        <v>LAURA DOS SANTOS PEGORARO</v>
      </c>
      <c r="J10" s="63" t="str">
        <f t="shared" si="4"/>
        <v>LICEU JARDIM</v>
      </c>
      <c r="K10" s="48">
        <f t="shared" si="1"/>
        <v>28.9</v>
      </c>
      <c r="L10" s="69">
        <f t="shared" si="2"/>
        <v>28.91</v>
      </c>
      <c r="M10" s="67">
        <f t="shared" ref="M10:M73" si="5">IF(L10="","",LARGE($L$9:$L$108,N10))</f>
        <v>30.418999999999997</v>
      </c>
      <c r="N10" s="49">
        <v>2</v>
      </c>
      <c r="O10" s="27"/>
      <c r="P10" s="47">
        <f t="shared" ref="P10:P73" si="6">IF(S10&lt;&gt;"",_xlfn.RANK.EQ(S10,$S$9:$S$108,0),"")</f>
        <v>2</v>
      </c>
      <c r="Q10" s="24" t="str">
        <f t="shared" ref="Q10:Q73" si="7">IF($L10="","",VLOOKUP(M10,$H$9:$K$108,2,0))</f>
        <v>ANNE DE GASPERI ARAUJO LACERDA OLIVEIRA</v>
      </c>
      <c r="R10" s="24" t="str">
        <f>IF($L10="","",VLOOKUP(Q10,LISTAS!$F$5:$G$1006,2,0))</f>
        <v>COLÉGIO ARBOS - UNIDADE SANTO ANDRÉ</v>
      </c>
      <c r="S10" s="36">
        <f t="shared" ref="S10:S73" si="8">IF($L10="","",VLOOKUP(M10,$H$9:$K$108,4,0))</f>
        <v>30.4</v>
      </c>
      <c r="T10" s="25">
        <f t="shared" ref="T10:T73" si="9">IF($P10="","",IF(S10=$U$5,"",IF($P10=1,400,IF($P10=2,340,IF($P10=3,300,IF($P10=4,280,IF($P10=5,270,IF($P10=6,260,IF($P10=7,250,IF($P10=8,240,IF($P10=9,200,IF($P10=10,200,IF($P10=11,200,IF($P10=12,200,IF($P10=13,200,IF($P10=14,200,IF($P10=15,200,IF($P10=16,200,IF($P10&gt;16,"","")))))))))))))))))))</f>
        <v>340</v>
      </c>
      <c r="U10" s="25">
        <f t="shared" ref="U10:U73" si="10">IF(P10="","",IF($S$5="NÃO","",IF(S10=$U$5,"",IF(P10=1,400,IF(P10=2,340,IF(P10=3,300,IF(P10=4,280,IF(P10=5,270,IF(P10=6,260,IF(P10=7,250,IF(P10=8,240,IF(P10=9,200,IF(P10=10,200,IF(P10=11,200,IF(P10=12,200,IF(P10=13,200,IF(P10=14,200,IF(P10=15,200,IF(P10=16,200,IF(P10&gt;16,"",""))))))))))))))))))))</f>
        <v>340</v>
      </c>
    </row>
    <row r="11" spans="1:21" s="5" customFormat="1" ht="18.75" customHeight="1" x14ac:dyDescent="0.3">
      <c r="B11" s="26" t="s">
        <v>551</v>
      </c>
      <c r="C11" s="26" t="str">
        <f>IF(B11="","",VLOOKUP(B11,LISTAS!$F$5:$G$1006,2,0))</f>
        <v>LICEU JARDIM</v>
      </c>
      <c r="D11" s="35">
        <v>15</v>
      </c>
      <c r="E11" s="35">
        <v>15</v>
      </c>
      <c r="F11" s="35">
        <f t="shared" si="0"/>
        <v>30</v>
      </c>
      <c r="H11" s="48">
        <f t="shared" si="3"/>
        <v>30.010999999999999</v>
      </c>
      <c r="I11" s="63" t="str">
        <f t="shared" si="4"/>
        <v>LUISA NANAMI YAMAMOTO</v>
      </c>
      <c r="J11" s="63" t="str">
        <f t="shared" si="4"/>
        <v>LICEU JARDIM</v>
      </c>
      <c r="K11" s="48">
        <f t="shared" si="1"/>
        <v>30</v>
      </c>
      <c r="L11" s="69">
        <f t="shared" si="2"/>
        <v>30.010999999999999</v>
      </c>
      <c r="M11" s="67">
        <f t="shared" si="5"/>
        <v>30.416999999999998</v>
      </c>
      <c r="N11" s="49">
        <v>3</v>
      </c>
      <c r="O11" s="28"/>
      <c r="P11" s="47">
        <f t="shared" si="6"/>
        <v>2</v>
      </c>
      <c r="Q11" s="24" t="str">
        <f t="shared" si="7"/>
        <v>CAMILA ROSSONI PARANHOS BRAGA</v>
      </c>
      <c r="R11" s="24" t="str">
        <f>IF($L11="","",VLOOKUP(Q11,LISTAS!$F$5:$G$1006,2,0))</f>
        <v>EXTERNATO RIO BRANCO</v>
      </c>
      <c r="S11" s="36">
        <f t="shared" si="8"/>
        <v>30.4</v>
      </c>
      <c r="T11" s="25">
        <f t="shared" si="9"/>
        <v>340</v>
      </c>
      <c r="U11" s="25">
        <f t="shared" si="10"/>
        <v>340</v>
      </c>
    </row>
    <row r="12" spans="1:21" s="5" customFormat="1" ht="18.75" customHeight="1" x14ac:dyDescent="0.3">
      <c r="B12" s="26" t="s">
        <v>574</v>
      </c>
      <c r="C12" s="26" t="str">
        <f>IF(B12="","",VLOOKUP(B12,LISTAS!$F$5:$G$1006,2,0))</f>
        <v>LICEU JARDIM</v>
      </c>
      <c r="D12" s="35">
        <v>14.6</v>
      </c>
      <c r="E12" s="35">
        <v>14.8</v>
      </c>
      <c r="F12" s="35">
        <f t="shared" si="0"/>
        <v>29.4</v>
      </c>
      <c r="H12" s="48">
        <f t="shared" si="3"/>
        <v>29.411999999999999</v>
      </c>
      <c r="I12" s="63" t="str">
        <f t="shared" si="4"/>
        <v>MARIANA IGLESIAS PIRES</v>
      </c>
      <c r="J12" s="63" t="str">
        <f t="shared" si="4"/>
        <v>LICEU JARDIM</v>
      </c>
      <c r="K12" s="48">
        <f t="shared" si="1"/>
        <v>29.4</v>
      </c>
      <c r="L12" s="69">
        <f t="shared" si="2"/>
        <v>29.411999999999999</v>
      </c>
      <c r="M12" s="67">
        <f t="shared" si="5"/>
        <v>30.12</v>
      </c>
      <c r="N12" s="49">
        <v>4</v>
      </c>
      <c r="O12" s="28"/>
      <c r="P12" s="47">
        <f t="shared" si="6"/>
        <v>4</v>
      </c>
      <c r="Q12" s="24" t="str">
        <f t="shared" si="7"/>
        <v>REBECA GONÇALVES DA SILVA GUEDES</v>
      </c>
      <c r="R12" s="24" t="str">
        <f>IF($L12="","",VLOOKUP(Q12,LISTAS!$F$5:$G$1006,2,0))</f>
        <v>COLÉGIO ARBOS - UNIDADE SANTO ANDRÉ</v>
      </c>
      <c r="S12" s="36">
        <f t="shared" si="8"/>
        <v>30.1</v>
      </c>
      <c r="T12" s="25">
        <f t="shared" si="9"/>
        <v>280</v>
      </c>
      <c r="U12" s="25">
        <f t="shared" si="10"/>
        <v>280</v>
      </c>
    </row>
    <row r="13" spans="1:21" s="5" customFormat="1" ht="18.75" customHeight="1" x14ac:dyDescent="0.3">
      <c r="B13" s="26" t="s">
        <v>414</v>
      </c>
      <c r="C13" s="26" t="str">
        <f>IF(B13="","",VLOOKUP(B13,LISTAS!$F$5:$G$1006,2,0))</f>
        <v>COLÉGIO ARBOS S.C.S.</v>
      </c>
      <c r="D13" s="35">
        <v>13.9</v>
      </c>
      <c r="E13" s="35">
        <v>14.7</v>
      </c>
      <c r="F13" s="35">
        <f t="shared" si="0"/>
        <v>28.6</v>
      </c>
      <c r="H13" s="48">
        <f t="shared" si="3"/>
        <v>28.613000000000003</v>
      </c>
      <c r="I13" s="63" t="str">
        <f t="shared" si="4"/>
        <v>RAFAELA MONTENEGRO PIZARRO</v>
      </c>
      <c r="J13" s="63" t="str">
        <f t="shared" si="4"/>
        <v>COLÉGIO ARBOS S.C.S.</v>
      </c>
      <c r="K13" s="48">
        <f t="shared" si="1"/>
        <v>28.6</v>
      </c>
      <c r="L13" s="69">
        <f t="shared" si="2"/>
        <v>28.613000000000003</v>
      </c>
      <c r="M13" s="67">
        <f t="shared" si="5"/>
        <v>30.010999999999999</v>
      </c>
      <c r="N13" s="49">
        <v>5</v>
      </c>
      <c r="O13" s="28"/>
      <c r="P13" s="47">
        <f t="shared" si="6"/>
        <v>5</v>
      </c>
      <c r="Q13" s="24" t="str">
        <f t="shared" si="7"/>
        <v>LUISA NANAMI YAMAMOTO</v>
      </c>
      <c r="R13" s="24" t="str">
        <f>IF($L13="","",VLOOKUP(Q13,LISTAS!$F$5:$G$1006,2,0))</f>
        <v>LICEU JARDIM</v>
      </c>
      <c r="S13" s="36">
        <f t="shared" si="8"/>
        <v>30</v>
      </c>
      <c r="T13" s="25">
        <f t="shared" si="9"/>
        <v>270</v>
      </c>
      <c r="U13" s="25">
        <f t="shared" si="10"/>
        <v>270</v>
      </c>
    </row>
    <row r="14" spans="1:21" s="5" customFormat="1" ht="18.75" customHeight="1" x14ac:dyDescent="0.3">
      <c r="B14" s="26" t="s">
        <v>828</v>
      </c>
      <c r="C14" s="26" t="str">
        <f>IF(B14="","",VLOOKUP(B14,LISTAS!$F$5:$G$1006,2,0))</f>
        <v>COLÉGIO ARBOS S.C.S.</v>
      </c>
      <c r="D14" s="35">
        <v>14.7</v>
      </c>
      <c r="E14" s="35">
        <v>14.9</v>
      </c>
      <c r="F14" s="35">
        <f t="shared" si="0"/>
        <v>29.6</v>
      </c>
      <c r="H14" s="48">
        <f t="shared" si="3"/>
        <v>29.614000000000001</v>
      </c>
      <c r="I14" s="63" t="str">
        <f t="shared" si="4"/>
        <v>MARIA EDUARDA LACERDA</v>
      </c>
      <c r="J14" s="63" t="str">
        <f t="shared" si="4"/>
        <v>COLÉGIO ARBOS S.C.S.</v>
      </c>
      <c r="K14" s="48">
        <f t="shared" si="1"/>
        <v>29.6</v>
      </c>
      <c r="L14" s="69">
        <f t="shared" si="2"/>
        <v>29.614000000000001</v>
      </c>
      <c r="M14" s="67">
        <f t="shared" si="5"/>
        <v>29.914999999999999</v>
      </c>
      <c r="N14" s="49">
        <v>6</v>
      </c>
      <c r="O14" s="28"/>
      <c r="P14" s="47">
        <f t="shared" si="6"/>
        <v>6</v>
      </c>
      <c r="Q14" s="24" t="str">
        <f t="shared" si="7"/>
        <v>LARA VENEROSO SILVA</v>
      </c>
      <c r="R14" s="24" t="str">
        <f>IF($L14="","",VLOOKUP(Q14,LISTAS!$F$5:$G$1006,2,0))</f>
        <v>COLÉGIO ARBOS S.C.S.</v>
      </c>
      <c r="S14" s="36">
        <f t="shared" si="8"/>
        <v>29.9</v>
      </c>
      <c r="T14" s="25">
        <f t="shared" si="9"/>
        <v>260</v>
      </c>
      <c r="U14" s="25">
        <f t="shared" si="10"/>
        <v>260</v>
      </c>
    </row>
    <row r="15" spans="1:21" s="5" customFormat="1" ht="18.75" customHeight="1" x14ac:dyDescent="0.3">
      <c r="B15" s="26" t="s">
        <v>415</v>
      </c>
      <c r="C15" s="26" t="str">
        <f>IF(B15="","",VLOOKUP(B15,LISTAS!$F$5:$G$1006,2,0))</f>
        <v>COLÉGIO ARBOS S.C.S.</v>
      </c>
      <c r="D15" s="35">
        <v>14.9</v>
      </c>
      <c r="E15" s="35">
        <v>15</v>
      </c>
      <c r="F15" s="35">
        <f t="shared" si="0"/>
        <v>29.9</v>
      </c>
      <c r="H15" s="48">
        <f t="shared" si="3"/>
        <v>29.914999999999999</v>
      </c>
      <c r="I15" s="63" t="str">
        <f t="shared" si="4"/>
        <v>LARA VENEROSO SILVA</v>
      </c>
      <c r="J15" s="63" t="str">
        <f t="shared" si="4"/>
        <v>COLÉGIO ARBOS S.C.S.</v>
      </c>
      <c r="K15" s="48">
        <f t="shared" si="1"/>
        <v>29.9</v>
      </c>
      <c r="L15" s="69">
        <f t="shared" si="2"/>
        <v>29.914999999999999</v>
      </c>
      <c r="M15" s="67">
        <f t="shared" si="5"/>
        <v>29.614000000000001</v>
      </c>
      <c r="N15" s="49">
        <v>7</v>
      </c>
      <c r="O15" s="28"/>
      <c r="P15" s="47">
        <f t="shared" si="6"/>
        <v>7</v>
      </c>
      <c r="Q15" s="24" t="str">
        <f t="shared" si="7"/>
        <v>MARIA EDUARDA LACERDA</v>
      </c>
      <c r="R15" s="24" t="str">
        <f>IF($L15="","",VLOOKUP(Q15,LISTAS!$F$5:$G$1006,2,0))</f>
        <v>COLÉGIO ARBOS S.C.S.</v>
      </c>
      <c r="S15" s="36">
        <f t="shared" si="8"/>
        <v>29.6</v>
      </c>
      <c r="T15" s="25">
        <f t="shared" si="9"/>
        <v>250</v>
      </c>
      <c r="U15" s="25">
        <f t="shared" si="10"/>
        <v>250</v>
      </c>
    </row>
    <row r="16" spans="1:21" s="5" customFormat="1" ht="18.75" customHeight="1" x14ac:dyDescent="0.3">
      <c r="B16" s="26" t="s">
        <v>829</v>
      </c>
      <c r="C16" s="26" t="str">
        <f>IF(B16="","",VLOOKUP(B16,LISTAS!$F$5:$G$1006,2,0))</f>
        <v>COLÉGIO ARBOS S.C.S.</v>
      </c>
      <c r="D16" s="35">
        <v>0</v>
      </c>
      <c r="E16" s="35">
        <v>0</v>
      </c>
      <c r="F16" s="35">
        <f t="shared" si="0"/>
        <v>0</v>
      </c>
      <c r="H16" s="48">
        <f t="shared" si="3"/>
        <v>1.6E-2</v>
      </c>
      <c r="I16" s="63" t="str">
        <f t="shared" si="4"/>
        <v>GIOVANNA BUENO ROCHA</v>
      </c>
      <c r="J16" s="63" t="str">
        <f t="shared" si="4"/>
        <v>COLÉGIO ARBOS S.C.S.</v>
      </c>
      <c r="K16" s="48">
        <f t="shared" si="1"/>
        <v>0</v>
      </c>
      <c r="L16" s="69">
        <f t="shared" si="2"/>
        <v>1.6E-2</v>
      </c>
      <c r="M16" s="67">
        <f t="shared" si="5"/>
        <v>29.411999999999999</v>
      </c>
      <c r="N16" s="49">
        <v>8</v>
      </c>
      <c r="O16" s="28"/>
      <c r="P16" s="47">
        <f t="shared" si="6"/>
        <v>8</v>
      </c>
      <c r="Q16" s="24" t="str">
        <f t="shared" si="7"/>
        <v>MARIANA IGLESIAS PIRES</v>
      </c>
      <c r="R16" s="24" t="str">
        <f>IF($L16="","",VLOOKUP(Q16,LISTAS!$F$5:$G$1006,2,0))</f>
        <v>LICEU JARDIM</v>
      </c>
      <c r="S16" s="36">
        <f t="shared" si="8"/>
        <v>29.4</v>
      </c>
      <c r="T16" s="25">
        <f t="shared" si="9"/>
        <v>240</v>
      </c>
      <c r="U16" s="25">
        <f t="shared" si="10"/>
        <v>240</v>
      </c>
    </row>
    <row r="17" spans="2:21" s="5" customFormat="1" ht="18.75" customHeight="1" x14ac:dyDescent="0.3">
      <c r="B17" s="26" t="s">
        <v>734</v>
      </c>
      <c r="C17" s="26" t="str">
        <f>IF(B17="","",VLOOKUP(B17,LISTAS!$F$5:$G$1006,2,0))</f>
        <v>EXTERNATO RIO BRANCO</v>
      </c>
      <c r="D17" s="35">
        <v>15.2</v>
      </c>
      <c r="E17" s="35">
        <v>15.2</v>
      </c>
      <c r="F17" s="35">
        <f t="shared" si="0"/>
        <v>30.4</v>
      </c>
      <c r="H17" s="48">
        <f t="shared" si="3"/>
        <v>30.416999999999998</v>
      </c>
      <c r="I17" s="63" t="str">
        <f t="shared" si="4"/>
        <v>CAMILA ROSSONI PARANHOS BRAGA</v>
      </c>
      <c r="J17" s="63" t="str">
        <f t="shared" si="4"/>
        <v>EXTERNATO RIO BRANCO</v>
      </c>
      <c r="K17" s="48">
        <f t="shared" si="1"/>
        <v>30.4</v>
      </c>
      <c r="L17" s="69">
        <f t="shared" si="2"/>
        <v>30.416999999999998</v>
      </c>
      <c r="M17" s="67">
        <f t="shared" si="5"/>
        <v>29.209000000000003</v>
      </c>
      <c r="N17" s="49">
        <v>9</v>
      </c>
      <c r="O17" s="28"/>
      <c r="P17" s="47">
        <f t="shared" si="6"/>
        <v>9</v>
      </c>
      <c r="Q17" s="24" t="str">
        <f t="shared" si="7"/>
        <v>ISABELA IGLESIAS PIRES</v>
      </c>
      <c r="R17" s="24" t="str">
        <f>IF($L17="","",VLOOKUP(Q17,LISTAS!$F$5:$G$1006,2,0))</f>
        <v>LICEU JARDIM</v>
      </c>
      <c r="S17" s="36">
        <f t="shared" si="8"/>
        <v>29.200000000000003</v>
      </c>
      <c r="T17" s="25">
        <f t="shared" si="9"/>
        <v>200</v>
      </c>
      <c r="U17" s="25">
        <f t="shared" si="10"/>
        <v>200</v>
      </c>
    </row>
    <row r="18" spans="2:21" s="5" customFormat="1" ht="18.75" customHeight="1" x14ac:dyDescent="0.3">
      <c r="B18" s="26" t="s">
        <v>303</v>
      </c>
      <c r="C18" s="26" t="str">
        <f>IF(B18="","",VLOOKUP(B18,LISTAS!$F$5:$G$1006,2,0))</f>
        <v>EXTERNATO RIO BRANCO</v>
      </c>
      <c r="D18" s="35">
        <v>15.1</v>
      </c>
      <c r="E18" s="35">
        <v>15.4</v>
      </c>
      <c r="F18" s="35">
        <f t="shared" si="0"/>
        <v>30.5</v>
      </c>
      <c r="H18" s="48">
        <f t="shared" si="3"/>
        <v>30.518000000000001</v>
      </c>
      <c r="I18" s="63" t="str">
        <f t="shared" si="4"/>
        <v>MANUELLA MOTTA BARBOSA DOS SANTOS</v>
      </c>
      <c r="J18" s="63" t="str">
        <f t="shared" si="4"/>
        <v>EXTERNATO RIO BRANCO</v>
      </c>
      <c r="K18" s="48">
        <f t="shared" si="1"/>
        <v>30.5</v>
      </c>
      <c r="L18" s="69">
        <f t="shared" si="2"/>
        <v>30.518000000000001</v>
      </c>
      <c r="M18" s="67">
        <f t="shared" si="5"/>
        <v>28.920999999999999</v>
      </c>
      <c r="N18" s="49">
        <v>10</v>
      </c>
      <c r="O18" s="28"/>
      <c r="P18" s="47">
        <f t="shared" si="6"/>
        <v>10</v>
      </c>
      <c r="Q18" s="24" t="str">
        <f t="shared" si="7"/>
        <v>SHOPIA CAPPELLI ROBAINA LOPES</v>
      </c>
      <c r="R18" s="24" t="str">
        <f>IF($L18="","",VLOOKUP(Q18,LISTAS!$F$5:$G$1006,2,0))</f>
        <v>COLÉGIO VILLA LOBOS</v>
      </c>
      <c r="S18" s="36">
        <f t="shared" si="8"/>
        <v>28.9</v>
      </c>
      <c r="T18" s="25">
        <f t="shared" si="9"/>
        <v>200</v>
      </c>
      <c r="U18" s="25">
        <f t="shared" si="10"/>
        <v>200</v>
      </c>
    </row>
    <row r="19" spans="2:21" s="5" customFormat="1" ht="18.75" customHeight="1" x14ac:dyDescent="0.3">
      <c r="B19" s="26" t="s">
        <v>732</v>
      </c>
      <c r="C19" s="26" t="str">
        <f>IF(B19="","",VLOOKUP(B19,LISTAS!$F$5:$G$1006,2,0))</f>
        <v>COLÉGIO ARBOS - UNIDADE SANTO ANDRÉ</v>
      </c>
      <c r="D19" s="35">
        <v>15.1</v>
      </c>
      <c r="E19" s="35">
        <v>15.3</v>
      </c>
      <c r="F19" s="35">
        <f t="shared" si="0"/>
        <v>30.4</v>
      </c>
      <c r="H19" s="48">
        <f t="shared" si="3"/>
        <v>30.418999999999997</v>
      </c>
      <c r="I19" s="63" t="str">
        <f t="shared" si="4"/>
        <v>ANNE DE GASPERI ARAUJO LACERDA OLIVEIRA</v>
      </c>
      <c r="J19" s="63" t="str">
        <f t="shared" si="4"/>
        <v>COLÉGIO ARBOS - UNIDADE SANTO ANDRÉ</v>
      </c>
      <c r="K19" s="48">
        <f t="shared" si="1"/>
        <v>30.4</v>
      </c>
      <c r="L19" s="69">
        <f t="shared" si="2"/>
        <v>30.418999999999997</v>
      </c>
      <c r="M19" s="67">
        <f t="shared" si="5"/>
        <v>28.91</v>
      </c>
      <c r="N19" s="49">
        <v>11</v>
      </c>
      <c r="O19" s="28"/>
      <c r="P19" s="47">
        <f t="shared" si="6"/>
        <v>10</v>
      </c>
      <c r="Q19" s="24" t="str">
        <f t="shared" si="7"/>
        <v>LAURA DOS SANTOS PEGORARO</v>
      </c>
      <c r="R19" s="24" t="str">
        <f>IF($L19="","",VLOOKUP(Q19,LISTAS!$F$5:$G$1006,2,0))</f>
        <v>LICEU JARDIM</v>
      </c>
      <c r="S19" s="36">
        <f t="shared" si="8"/>
        <v>28.9</v>
      </c>
      <c r="T19" s="25">
        <f t="shared" si="9"/>
        <v>200</v>
      </c>
      <c r="U19" s="25">
        <f t="shared" si="10"/>
        <v>200</v>
      </c>
    </row>
    <row r="20" spans="2:21" s="5" customFormat="1" ht="18.75" customHeight="1" x14ac:dyDescent="0.3">
      <c r="B20" s="26" t="s">
        <v>733</v>
      </c>
      <c r="C20" s="26" t="str">
        <f>IF(B20="","",VLOOKUP(B20,LISTAS!$F$5:$G$1006,2,0))</f>
        <v>COLÉGIO ARBOS - UNIDADE SANTO ANDRÉ</v>
      </c>
      <c r="D20" s="35">
        <v>15</v>
      </c>
      <c r="E20" s="35">
        <v>15.1</v>
      </c>
      <c r="F20" s="35">
        <f t="shared" si="0"/>
        <v>30.1</v>
      </c>
      <c r="H20" s="48">
        <f t="shared" si="3"/>
        <v>30.12</v>
      </c>
      <c r="I20" s="63" t="str">
        <f t="shared" si="4"/>
        <v>REBECA GONÇALVES DA SILVA GUEDES</v>
      </c>
      <c r="J20" s="63" t="str">
        <f t="shared" si="4"/>
        <v>COLÉGIO ARBOS - UNIDADE SANTO ANDRÉ</v>
      </c>
      <c r="K20" s="48">
        <f t="shared" si="1"/>
        <v>30.1</v>
      </c>
      <c r="L20" s="69">
        <f t="shared" si="2"/>
        <v>30.12</v>
      </c>
      <c r="M20" s="67">
        <f t="shared" si="5"/>
        <v>28.613000000000003</v>
      </c>
      <c r="N20" s="49">
        <v>12</v>
      </c>
      <c r="O20" s="28"/>
      <c r="P20" s="47">
        <f t="shared" si="6"/>
        <v>12</v>
      </c>
      <c r="Q20" s="24" t="str">
        <f t="shared" si="7"/>
        <v>RAFAELA MONTENEGRO PIZARRO</v>
      </c>
      <c r="R20" s="24" t="str">
        <f>IF($L20="","",VLOOKUP(Q20,LISTAS!$F$5:$G$1006,2,0))</f>
        <v>COLÉGIO ARBOS S.C.S.</v>
      </c>
      <c r="S20" s="36">
        <f t="shared" si="8"/>
        <v>28.6</v>
      </c>
      <c r="T20" s="25">
        <f t="shared" si="9"/>
        <v>200</v>
      </c>
      <c r="U20" s="25">
        <f t="shared" si="10"/>
        <v>200</v>
      </c>
    </row>
    <row r="21" spans="2:21" s="5" customFormat="1" ht="18.75" customHeight="1" x14ac:dyDescent="0.3">
      <c r="B21" s="26" t="s">
        <v>300</v>
      </c>
      <c r="C21" s="26" t="str">
        <f>IF(B21="","",VLOOKUP(B21,LISTAS!$F$5:$G$1006,2,0))</f>
        <v>COLÉGIO VILLA LOBOS</v>
      </c>
      <c r="D21" s="35">
        <v>14.1</v>
      </c>
      <c r="E21" s="35">
        <v>14.8</v>
      </c>
      <c r="F21" s="35">
        <f t="shared" si="0"/>
        <v>28.9</v>
      </c>
      <c r="H21" s="48">
        <f t="shared" si="3"/>
        <v>28.920999999999999</v>
      </c>
      <c r="I21" s="63" t="str">
        <f t="shared" si="4"/>
        <v>SHOPIA CAPPELLI ROBAINA LOPES</v>
      </c>
      <c r="J21" s="63" t="str">
        <f t="shared" si="4"/>
        <v>COLÉGIO VILLA LOBOS</v>
      </c>
      <c r="K21" s="48">
        <f t="shared" si="1"/>
        <v>28.9</v>
      </c>
      <c r="L21" s="69">
        <f t="shared" si="2"/>
        <v>28.920999999999999</v>
      </c>
      <c r="M21" s="67">
        <f t="shared" si="5"/>
        <v>2.1999999999999999E-2</v>
      </c>
      <c r="N21" s="49">
        <v>13</v>
      </c>
      <c r="O21" s="28"/>
      <c r="P21" s="47">
        <f t="shared" si="6"/>
        <v>13</v>
      </c>
      <c r="Q21" s="24" t="str">
        <f t="shared" si="7"/>
        <v>HELOISA ANGELO E SILVA</v>
      </c>
      <c r="R21" s="24" t="str">
        <f>IF($L21="","",VLOOKUP(Q21,LISTAS!$F$5:$G$1006,2,0))</f>
        <v>COLÉGIO VILLA LOBOS</v>
      </c>
      <c r="S21" s="36">
        <f t="shared" si="8"/>
        <v>0</v>
      </c>
      <c r="T21" s="25" t="str">
        <f t="shared" si="9"/>
        <v/>
      </c>
      <c r="U21" s="25" t="str">
        <f t="shared" si="10"/>
        <v/>
      </c>
    </row>
    <row r="22" spans="2:21" s="5" customFormat="1" ht="18.75" customHeight="1" x14ac:dyDescent="0.3">
      <c r="B22" s="26" t="s">
        <v>279</v>
      </c>
      <c r="C22" s="22" t="str">
        <f>IF(B22="","",VLOOKUP(B22,LISTAS!$F$5:$G$1006,2,0))</f>
        <v>COLÉGIO VILLA LOBOS</v>
      </c>
      <c r="D22" s="35">
        <v>0</v>
      </c>
      <c r="E22" s="35">
        <v>0</v>
      </c>
      <c r="F22" s="35">
        <f t="shared" si="0"/>
        <v>0</v>
      </c>
      <c r="H22" s="48">
        <f t="shared" si="3"/>
        <v>2.1999999999999999E-2</v>
      </c>
      <c r="I22" s="63" t="str">
        <f t="shared" si="4"/>
        <v>HELOISA ANGELO E SILVA</v>
      </c>
      <c r="J22" s="63" t="str">
        <f t="shared" si="4"/>
        <v>COLÉGIO VILLA LOBOS</v>
      </c>
      <c r="K22" s="48">
        <f t="shared" si="1"/>
        <v>0</v>
      </c>
      <c r="L22" s="69">
        <f t="shared" si="2"/>
        <v>2.1999999999999999E-2</v>
      </c>
      <c r="M22" s="67">
        <f t="shared" si="5"/>
        <v>1.6E-2</v>
      </c>
      <c r="N22" s="49">
        <v>14</v>
      </c>
      <c r="O22" s="28"/>
      <c r="P22" s="47">
        <f t="shared" si="6"/>
        <v>13</v>
      </c>
      <c r="Q22" s="24" t="str">
        <f t="shared" si="7"/>
        <v>GIOVANNA BUENO ROCHA</v>
      </c>
      <c r="R22" s="24" t="str">
        <f>IF($L22="","",VLOOKUP(Q22,LISTAS!$F$5:$G$1006,2,0))</f>
        <v>COLÉGIO ARBOS S.C.S.</v>
      </c>
      <c r="S22" s="36">
        <f t="shared" si="8"/>
        <v>0</v>
      </c>
      <c r="T22" s="25" t="str">
        <f t="shared" si="9"/>
        <v/>
      </c>
      <c r="U22" s="25" t="str">
        <f t="shared" si="10"/>
        <v/>
      </c>
    </row>
    <row r="23" spans="2:21" s="5" customFormat="1" ht="18.75" customHeight="1" x14ac:dyDescent="0.3">
      <c r="B23" s="26" t="s">
        <v>286</v>
      </c>
      <c r="C23" s="22" t="str">
        <f>IF(B23="","",VLOOKUP(B23,LISTAS!$F$5:$G$1006,2,0))</f>
        <v>EXTERNATO RIO BRANCO</v>
      </c>
      <c r="D23" s="35"/>
      <c r="E23" s="35"/>
      <c r="F23" s="35" t="str">
        <f t="shared" si="0"/>
        <v/>
      </c>
      <c r="H23" s="48" t="str">
        <f t="shared" si="3"/>
        <v/>
      </c>
      <c r="I23" s="63" t="str">
        <f t="shared" si="4"/>
        <v/>
      </c>
      <c r="J23" s="63" t="str">
        <f t="shared" si="4"/>
        <v/>
      </c>
      <c r="K23" s="48" t="str">
        <f t="shared" si="1"/>
        <v/>
      </c>
      <c r="L23" s="69" t="str">
        <f t="shared" si="2"/>
        <v/>
      </c>
      <c r="M23" s="67" t="str">
        <f t="shared" si="5"/>
        <v/>
      </c>
      <c r="N23" s="49">
        <v>15</v>
      </c>
      <c r="O23" s="28"/>
      <c r="P23" s="47" t="str">
        <f t="shared" si="6"/>
        <v/>
      </c>
      <c r="Q23" s="24" t="str">
        <f t="shared" si="7"/>
        <v/>
      </c>
      <c r="R23" s="24" t="str">
        <f>IF($L23="","",VLOOKUP(Q23,LISTAS!$F$5:$G$1006,2,0))</f>
        <v/>
      </c>
      <c r="S23" s="36" t="str">
        <f t="shared" si="8"/>
        <v/>
      </c>
      <c r="T23" s="25" t="str">
        <f t="shared" si="9"/>
        <v/>
      </c>
      <c r="U23" s="25" t="str">
        <f t="shared" si="10"/>
        <v/>
      </c>
    </row>
    <row r="24" spans="2:21" s="5" customFormat="1" ht="18.75" customHeight="1" x14ac:dyDescent="0.3">
      <c r="B24" s="26" t="s">
        <v>287</v>
      </c>
      <c r="C24" s="22" t="str">
        <f>IF(B24="","",VLOOKUP(B24,LISTAS!$F$5:$G$1006,2,0))</f>
        <v>EXTERNATO RIO BRANCO</v>
      </c>
      <c r="D24" s="35"/>
      <c r="E24" s="35"/>
      <c r="F24" s="35" t="str">
        <f t="shared" si="0"/>
        <v/>
      </c>
      <c r="H24" s="48" t="str">
        <f t="shared" si="3"/>
        <v/>
      </c>
      <c r="I24" s="63" t="str">
        <f t="shared" si="4"/>
        <v/>
      </c>
      <c r="J24" s="63" t="str">
        <f t="shared" si="4"/>
        <v/>
      </c>
      <c r="K24" s="48" t="str">
        <f t="shared" si="1"/>
        <v/>
      </c>
      <c r="L24" s="69" t="str">
        <f t="shared" si="2"/>
        <v/>
      </c>
      <c r="M24" s="67" t="str">
        <f t="shared" si="5"/>
        <v/>
      </c>
      <c r="N24" s="49">
        <v>16</v>
      </c>
      <c r="O24" s="28"/>
      <c r="P24" s="47" t="str">
        <f t="shared" si="6"/>
        <v/>
      </c>
      <c r="Q24" s="24" t="str">
        <f t="shared" si="7"/>
        <v/>
      </c>
      <c r="R24" s="24" t="str">
        <f>IF($L24="","",VLOOKUP(Q24,LISTAS!$F$5:$G$1006,2,0))</f>
        <v/>
      </c>
      <c r="S24" s="36" t="str">
        <f t="shared" si="8"/>
        <v/>
      </c>
      <c r="T24" s="25" t="str">
        <f t="shared" si="9"/>
        <v/>
      </c>
      <c r="U24" s="25" t="str">
        <f t="shared" si="10"/>
        <v/>
      </c>
    </row>
    <row r="25" spans="2:21" s="5" customFormat="1" ht="18.75" customHeight="1" x14ac:dyDescent="0.3">
      <c r="B25" s="26" t="s">
        <v>850</v>
      </c>
      <c r="C25" s="22" t="str">
        <f>IF(B25="","",VLOOKUP(B25,LISTAS!$F$5:$G$1006,2,0))</f>
        <v>EXTERNATO RIO BRANCO</v>
      </c>
      <c r="D25" s="35"/>
      <c r="E25" s="35"/>
      <c r="F25" s="35" t="str">
        <f t="shared" si="0"/>
        <v/>
      </c>
      <c r="H25" s="48" t="str">
        <f t="shared" si="3"/>
        <v/>
      </c>
      <c r="I25" s="63" t="str">
        <f t="shared" si="4"/>
        <v/>
      </c>
      <c r="J25" s="63" t="str">
        <f t="shared" si="4"/>
        <v/>
      </c>
      <c r="K25" s="48" t="str">
        <f t="shared" si="1"/>
        <v/>
      </c>
      <c r="L25" s="69" t="str">
        <f t="shared" si="2"/>
        <v/>
      </c>
      <c r="M25" s="67" t="str">
        <f t="shared" si="5"/>
        <v/>
      </c>
      <c r="N25" s="49">
        <v>17</v>
      </c>
      <c r="O25" s="28"/>
      <c r="P25" s="47" t="str">
        <f t="shared" si="6"/>
        <v/>
      </c>
      <c r="Q25" s="24" t="str">
        <f t="shared" si="7"/>
        <v/>
      </c>
      <c r="R25" s="24" t="str">
        <f>IF($L25="","",VLOOKUP(Q25,LISTAS!$F$5:$G$1006,2,0))</f>
        <v/>
      </c>
      <c r="S25" s="36" t="str">
        <f t="shared" si="8"/>
        <v/>
      </c>
      <c r="T25" s="25" t="str">
        <f t="shared" si="9"/>
        <v/>
      </c>
      <c r="U25" s="25" t="str">
        <f t="shared" si="10"/>
        <v/>
      </c>
    </row>
    <row r="26" spans="2:21" s="5" customFormat="1" ht="18.75" customHeight="1" x14ac:dyDescent="0.3">
      <c r="B26" s="26" t="s">
        <v>616</v>
      </c>
      <c r="C26" s="22" t="str">
        <f>IF(B26="","",VLOOKUP(B26,LISTAS!$F$5:$G$1006,2,0))</f>
        <v>ARBOS S.B.C.</v>
      </c>
      <c r="D26" s="35"/>
      <c r="E26" s="35"/>
      <c r="F26" s="35" t="str">
        <f t="shared" si="0"/>
        <v/>
      </c>
      <c r="H26" s="48" t="str">
        <f t="shared" si="3"/>
        <v/>
      </c>
      <c r="I26" s="63" t="str">
        <f t="shared" si="4"/>
        <v/>
      </c>
      <c r="J26" s="63" t="str">
        <f t="shared" si="4"/>
        <v/>
      </c>
      <c r="K26" s="48" t="str">
        <f t="shared" si="1"/>
        <v/>
      </c>
      <c r="L26" s="69" t="str">
        <f t="shared" si="2"/>
        <v/>
      </c>
      <c r="M26" s="67" t="str">
        <f t="shared" si="5"/>
        <v/>
      </c>
      <c r="N26" s="49">
        <v>18</v>
      </c>
      <c r="O26" s="28"/>
      <c r="P26" s="47" t="str">
        <f t="shared" si="6"/>
        <v/>
      </c>
      <c r="Q26" s="24" t="str">
        <f t="shared" si="7"/>
        <v/>
      </c>
      <c r="R26" s="24" t="str">
        <f>IF($L26="","",VLOOKUP(Q26,LISTAS!$F$5:$G$1006,2,0))</f>
        <v/>
      </c>
      <c r="S26" s="36" t="str">
        <f t="shared" si="8"/>
        <v/>
      </c>
      <c r="T26" s="25" t="str">
        <f t="shared" si="9"/>
        <v/>
      </c>
      <c r="U26" s="25" t="str">
        <f t="shared" si="10"/>
        <v/>
      </c>
    </row>
    <row r="27" spans="2:21" s="5" customFormat="1" ht="18.75" customHeight="1" x14ac:dyDescent="0.3">
      <c r="B27" s="26" t="s">
        <v>801</v>
      </c>
      <c r="C27" s="22" t="str">
        <f>IF(B27="","",VLOOKUP(B27,LISTAS!$F$5:$G$1006,2,0))</f>
        <v>ARBOS S.B.C.</v>
      </c>
      <c r="D27" s="35"/>
      <c r="E27" s="35"/>
      <c r="F27" s="35" t="str">
        <f t="shared" si="0"/>
        <v/>
      </c>
      <c r="H27" s="48" t="str">
        <f t="shared" si="3"/>
        <v/>
      </c>
      <c r="I27" s="63" t="str">
        <f t="shared" si="4"/>
        <v/>
      </c>
      <c r="J27" s="63" t="str">
        <f t="shared" si="4"/>
        <v/>
      </c>
      <c r="K27" s="48" t="str">
        <f t="shared" si="1"/>
        <v/>
      </c>
      <c r="L27" s="69" t="str">
        <f t="shared" si="2"/>
        <v/>
      </c>
      <c r="M27" s="67" t="str">
        <f t="shared" si="5"/>
        <v/>
      </c>
      <c r="N27" s="49">
        <v>19</v>
      </c>
      <c r="O27" s="28"/>
      <c r="P27" s="47" t="str">
        <f t="shared" si="6"/>
        <v/>
      </c>
      <c r="Q27" s="24" t="str">
        <f t="shared" si="7"/>
        <v/>
      </c>
      <c r="R27" s="24" t="str">
        <f>IF($L27="","",VLOOKUP(Q27,LISTAS!$F$5:$G$1006,2,0))</f>
        <v/>
      </c>
      <c r="S27" s="36" t="str">
        <f t="shared" si="8"/>
        <v/>
      </c>
      <c r="T27" s="25" t="str">
        <f t="shared" si="9"/>
        <v/>
      </c>
      <c r="U27" s="25" t="str">
        <f t="shared" si="10"/>
        <v/>
      </c>
    </row>
    <row r="28" spans="2:21" s="5" customFormat="1" ht="18.75" customHeight="1" x14ac:dyDescent="0.3">
      <c r="B28" s="26" t="s">
        <v>802</v>
      </c>
      <c r="C28" s="22" t="str">
        <f>IF(B28="","",VLOOKUP(B28,LISTAS!$F$5:$G$1006,2,0))</f>
        <v>ARBOS S.B.C.</v>
      </c>
      <c r="D28" s="35"/>
      <c r="E28" s="35"/>
      <c r="F28" s="35" t="str">
        <f t="shared" si="0"/>
        <v/>
      </c>
      <c r="H28" s="48" t="str">
        <f t="shared" si="3"/>
        <v/>
      </c>
      <c r="I28" s="63" t="str">
        <f t="shared" si="4"/>
        <v/>
      </c>
      <c r="J28" s="63" t="str">
        <f t="shared" si="4"/>
        <v/>
      </c>
      <c r="K28" s="48" t="str">
        <f t="shared" si="1"/>
        <v/>
      </c>
      <c r="L28" s="69" t="str">
        <f t="shared" si="2"/>
        <v/>
      </c>
      <c r="M28" s="67" t="str">
        <f t="shared" si="5"/>
        <v/>
      </c>
      <c r="N28" s="49">
        <v>20</v>
      </c>
      <c r="O28" s="28"/>
      <c r="P28" s="47" t="str">
        <f t="shared" si="6"/>
        <v/>
      </c>
      <c r="Q28" s="24" t="str">
        <f t="shared" si="7"/>
        <v/>
      </c>
      <c r="R28" s="24" t="str">
        <f>IF($L28="","",VLOOKUP(Q28,LISTAS!$F$5:$G$1006,2,0))</f>
        <v/>
      </c>
      <c r="S28" s="36" t="str">
        <f t="shared" si="8"/>
        <v/>
      </c>
      <c r="T28" s="25" t="str">
        <f t="shared" si="9"/>
        <v/>
      </c>
      <c r="U28" s="25" t="str">
        <f t="shared" si="10"/>
        <v/>
      </c>
    </row>
    <row r="29" spans="2:21" ht="16.5" x14ac:dyDescent="0.3">
      <c r="B29" s="26" t="s">
        <v>845</v>
      </c>
      <c r="C29" s="22" t="str">
        <f>IF(B29="","",VLOOKUP(B29,LISTAS!$F$5:$G$1006,2,0))</f>
        <v>ARBOS S.B.C.</v>
      </c>
      <c r="D29" s="35"/>
      <c r="E29" s="35"/>
      <c r="F29" s="35" t="str">
        <f t="shared" si="0"/>
        <v/>
      </c>
      <c r="G29" s="5"/>
      <c r="H29" s="48" t="str">
        <f t="shared" si="3"/>
        <v/>
      </c>
      <c r="I29" s="63" t="str">
        <f t="shared" si="4"/>
        <v/>
      </c>
      <c r="J29" s="63" t="str">
        <f t="shared" si="4"/>
        <v/>
      </c>
      <c r="K29" s="48" t="str">
        <f t="shared" si="1"/>
        <v/>
      </c>
      <c r="L29" s="69" t="str">
        <f t="shared" si="2"/>
        <v/>
      </c>
      <c r="M29" s="67" t="str">
        <f t="shared" si="5"/>
        <v/>
      </c>
      <c r="N29" s="49">
        <v>21</v>
      </c>
      <c r="O29" s="28"/>
      <c r="P29" s="47" t="str">
        <f t="shared" si="6"/>
        <v/>
      </c>
      <c r="Q29" s="24" t="str">
        <f t="shared" si="7"/>
        <v/>
      </c>
      <c r="R29" s="24" t="str">
        <f>IF($L29="","",VLOOKUP(Q29,LISTAS!$F$5:$G$1006,2,0))</f>
        <v/>
      </c>
      <c r="S29" s="36" t="str">
        <f t="shared" si="8"/>
        <v/>
      </c>
      <c r="T29" s="25" t="str">
        <f t="shared" si="9"/>
        <v/>
      </c>
      <c r="U29" s="25" t="str">
        <f t="shared" si="10"/>
        <v/>
      </c>
    </row>
    <row r="30" spans="2:21" ht="16.5" x14ac:dyDescent="0.3">
      <c r="B30" s="26" t="s">
        <v>283</v>
      </c>
      <c r="C30" s="22" t="str">
        <f>IF(B30="","",VLOOKUP(B30,LISTAS!$F$5:$G$1006,2,0))</f>
        <v>COLÉGIO ARBOS - UNIDADE SANTO ANDRÉ</v>
      </c>
      <c r="D30" s="35"/>
      <c r="E30" s="35"/>
      <c r="F30" s="35" t="str">
        <f t="shared" ref="F30:F72" si="11">IF(D30="",IF(E30="","",SUM(D30:E30)),SUM(D30:E30))</f>
        <v/>
      </c>
      <c r="G30" s="5"/>
      <c r="H30" s="48" t="str">
        <f t="shared" si="3"/>
        <v/>
      </c>
      <c r="I30" s="63" t="str">
        <f t="shared" si="4"/>
        <v/>
      </c>
      <c r="J30" s="63" t="str">
        <f t="shared" si="4"/>
        <v/>
      </c>
      <c r="K30" s="48" t="str">
        <f t="shared" si="1"/>
        <v/>
      </c>
      <c r="L30" s="69" t="str">
        <f t="shared" si="2"/>
        <v/>
      </c>
      <c r="M30" s="67" t="str">
        <f t="shared" si="5"/>
        <v/>
      </c>
      <c r="N30" s="49">
        <v>22</v>
      </c>
      <c r="O30" s="28"/>
      <c r="P30" s="47" t="str">
        <f t="shared" si="6"/>
        <v/>
      </c>
      <c r="Q30" s="24" t="str">
        <f t="shared" si="7"/>
        <v/>
      </c>
      <c r="R30" s="24" t="str">
        <f>IF($L30="","",VLOOKUP(Q30,LISTAS!$F$5:$G$1006,2,0))</f>
        <v/>
      </c>
      <c r="S30" s="36" t="str">
        <f t="shared" si="8"/>
        <v/>
      </c>
      <c r="T30" s="25" t="str">
        <f t="shared" si="9"/>
        <v/>
      </c>
      <c r="U30" s="25" t="str">
        <f t="shared" si="10"/>
        <v/>
      </c>
    </row>
    <row r="31" spans="2:21" ht="16.5" x14ac:dyDescent="0.3">
      <c r="B31" s="26" t="s">
        <v>284</v>
      </c>
      <c r="C31" s="22" t="str">
        <f>IF(B31="","",VLOOKUP(B31,LISTAS!$F$5:$G$1006,2,0))</f>
        <v>COLÉGIO ARBOS - UNIDADE SANTO ANDRÉ</v>
      </c>
      <c r="D31" s="35"/>
      <c r="E31" s="35"/>
      <c r="F31" s="35" t="str">
        <f t="shared" si="11"/>
        <v/>
      </c>
      <c r="G31" s="5"/>
      <c r="H31" s="48" t="str">
        <f t="shared" si="3"/>
        <v/>
      </c>
      <c r="I31" s="63" t="str">
        <f t="shared" si="4"/>
        <v/>
      </c>
      <c r="J31" s="63" t="str">
        <f t="shared" si="4"/>
        <v/>
      </c>
      <c r="K31" s="48" t="str">
        <f t="shared" si="1"/>
        <v/>
      </c>
      <c r="L31" s="69" t="str">
        <f t="shared" si="2"/>
        <v/>
      </c>
      <c r="M31" s="67" t="str">
        <f t="shared" si="5"/>
        <v/>
      </c>
      <c r="N31" s="49">
        <v>23</v>
      </c>
      <c r="O31" s="28"/>
      <c r="P31" s="47" t="str">
        <f t="shared" si="6"/>
        <v/>
      </c>
      <c r="Q31" s="24" t="str">
        <f t="shared" si="7"/>
        <v/>
      </c>
      <c r="R31" s="24" t="str">
        <f>IF($L31="","",VLOOKUP(Q31,LISTAS!$F$5:$G$1006,2,0))</f>
        <v/>
      </c>
      <c r="S31" s="36" t="str">
        <f t="shared" si="8"/>
        <v/>
      </c>
      <c r="T31" s="25" t="str">
        <f t="shared" si="9"/>
        <v/>
      </c>
      <c r="U31" s="25" t="str">
        <f t="shared" si="10"/>
        <v/>
      </c>
    </row>
    <row r="32" spans="2:21" ht="16.5" x14ac:dyDescent="0.3">
      <c r="B32" s="26" t="s">
        <v>291</v>
      </c>
      <c r="C32" s="22" t="str">
        <f>IF(B32="","",VLOOKUP(B32,LISTAS!$F$5:$G$1006,2,0))</f>
        <v>GRUPO FÊNIX DE EDUCAÇÃO</v>
      </c>
      <c r="D32" s="35"/>
      <c r="E32" s="35"/>
      <c r="F32" s="35" t="str">
        <f t="shared" si="11"/>
        <v/>
      </c>
      <c r="G32" s="5"/>
      <c r="H32" s="48" t="str">
        <f t="shared" si="3"/>
        <v/>
      </c>
      <c r="I32" s="63" t="str">
        <f t="shared" si="4"/>
        <v/>
      </c>
      <c r="J32" s="63" t="str">
        <f t="shared" si="4"/>
        <v/>
      </c>
      <c r="K32" s="48" t="str">
        <f t="shared" si="1"/>
        <v/>
      </c>
      <c r="L32" s="69" t="str">
        <f t="shared" si="2"/>
        <v/>
      </c>
      <c r="M32" s="67" t="str">
        <f t="shared" si="5"/>
        <v/>
      </c>
      <c r="N32" s="49">
        <v>24</v>
      </c>
      <c r="O32" s="28"/>
      <c r="P32" s="47" t="str">
        <f t="shared" si="6"/>
        <v/>
      </c>
      <c r="Q32" s="24" t="str">
        <f t="shared" si="7"/>
        <v/>
      </c>
      <c r="R32" s="24" t="str">
        <f>IF($L32="","",VLOOKUP(Q32,LISTAS!$F$5:$G$1006,2,0))</f>
        <v/>
      </c>
      <c r="S32" s="36" t="str">
        <f t="shared" si="8"/>
        <v/>
      </c>
      <c r="T32" s="25" t="str">
        <f t="shared" si="9"/>
        <v/>
      </c>
      <c r="U32" s="25" t="str">
        <f t="shared" si="10"/>
        <v/>
      </c>
    </row>
    <row r="33" spans="2:21" ht="16.5" x14ac:dyDescent="0.3">
      <c r="B33" s="26"/>
      <c r="C33" s="22" t="str">
        <f>IF(B33="","",VLOOKUP(B33,LISTAS!$F$5:$G$1006,2,0))</f>
        <v/>
      </c>
      <c r="D33" s="35"/>
      <c r="E33" s="35"/>
      <c r="F33" s="35" t="str">
        <f t="shared" si="11"/>
        <v/>
      </c>
      <c r="G33" s="5"/>
      <c r="H33" s="48" t="str">
        <f t="shared" si="3"/>
        <v/>
      </c>
      <c r="I33" s="63" t="str">
        <f t="shared" si="4"/>
        <v/>
      </c>
      <c r="J33" s="63" t="str">
        <f t="shared" si="4"/>
        <v/>
      </c>
      <c r="K33" s="48" t="str">
        <f t="shared" si="1"/>
        <v/>
      </c>
      <c r="L33" s="69" t="str">
        <f t="shared" si="2"/>
        <v/>
      </c>
      <c r="M33" s="67" t="str">
        <f t="shared" si="5"/>
        <v/>
      </c>
      <c r="N33" s="49">
        <v>25</v>
      </c>
      <c r="O33" s="28"/>
      <c r="P33" s="47" t="str">
        <f t="shared" si="6"/>
        <v/>
      </c>
      <c r="Q33" s="24" t="str">
        <f t="shared" si="7"/>
        <v/>
      </c>
      <c r="R33" s="24" t="str">
        <f>IF($L33="","",VLOOKUP(Q33,LISTAS!$F$5:$G$1006,2,0))</f>
        <v/>
      </c>
      <c r="S33" s="36" t="str">
        <f t="shared" si="8"/>
        <v/>
      </c>
      <c r="T33" s="25" t="str">
        <f t="shared" si="9"/>
        <v/>
      </c>
      <c r="U33" s="25" t="str">
        <f t="shared" si="10"/>
        <v/>
      </c>
    </row>
    <row r="34" spans="2:21" ht="16.5" x14ac:dyDescent="0.3">
      <c r="B34" s="26"/>
      <c r="C34" s="22" t="str">
        <f>IF(B34="","",VLOOKUP(B34,LISTAS!$F$5:$G$1006,2,0))</f>
        <v/>
      </c>
      <c r="D34" s="35"/>
      <c r="E34" s="35"/>
      <c r="F34" s="35" t="str">
        <f t="shared" si="11"/>
        <v/>
      </c>
      <c r="G34" s="5"/>
      <c r="H34" s="48" t="str">
        <f t="shared" si="3"/>
        <v/>
      </c>
      <c r="I34" s="63" t="str">
        <f t="shared" si="4"/>
        <v/>
      </c>
      <c r="J34" s="63" t="str">
        <f t="shared" si="4"/>
        <v/>
      </c>
      <c r="K34" s="48" t="str">
        <f t="shared" si="1"/>
        <v/>
      </c>
      <c r="L34" s="69" t="str">
        <f t="shared" si="2"/>
        <v/>
      </c>
      <c r="M34" s="67" t="str">
        <f t="shared" si="5"/>
        <v/>
      </c>
      <c r="N34" s="49">
        <v>26</v>
      </c>
      <c r="O34" s="28"/>
      <c r="P34" s="47" t="str">
        <f t="shared" si="6"/>
        <v/>
      </c>
      <c r="Q34" s="24" t="str">
        <f t="shared" si="7"/>
        <v/>
      </c>
      <c r="R34" s="24" t="str">
        <f>IF($L34="","",VLOOKUP(Q34,LISTAS!$F$5:$G$1006,2,0))</f>
        <v/>
      </c>
      <c r="S34" s="36" t="str">
        <f t="shared" si="8"/>
        <v/>
      </c>
      <c r="T34" s="25" t="str">
        <f t="shared" si="9"/>
        <v/>
      </c>
      <c r="U34" s="25" t="str">
        <f t="shared" si="10"/>
        <v/>
      </c>
    </row>
    <row r="35" spans="2:21" ht="16.5" x14ac:dyDescent="0.3">
      <c r="B35" s="26"/>
      <c r="C35" s="22" t="str">
        <f>IF(B35="","",VLOOKUP(B35,LISTAS!$F$5:$G$1006,2,0))</f>
        <v/>
      </c>
      <c r="D35" s="35"/>
      <c r="E35" s="35"/>
      <c r="F35" s="35" t="str">
        <f t="shared" si="11"/>
        <v/>
      </c>
      <c r="G35" s="5"/>
      <c r="H35" s="48" t="str">
        <f t="shared" si="3"/>
        <v/>
      </c>
      <c r="I35" s="63" t="str">
        <f t="shared" si="4"/>
        <v/>
      </c>
      <c r="J35" s="63" t="str">
        <f t="shared" si="4"/>
        <v/>
      </c>
      <c r="K35" s="48" t="str">
        <f t="shared" si="1"/>
        <v/>
      </c>
      <c r="L35" s="69" t="str">
        <f t="shared" si="2"/>
        <v/>
      </c>
      <c r="M35" s="67" t="str">
        <f t="shared" si="5"/>
        <v/>
      </c>
      <c r="N35" s="49">
        <v>27</v>
      </c>
      <c r="O35" s="28"/>
      <c r="P35" s="47" t="str">
        <f t="shared" si="6"/>
        <v/>
      </c>
      <c r="Q35" s="24" t="str">
        <f t="shared" si="7"/>
        <v/>
      </c>
      <c r="R35" s="24" t="str">
        <f>IF($L35="","",VLOOKUP(Q35,LISTAS!$F$5:$G$1006,2,0))</f>
        <v/>
      </c>
      <c r="S35" s="36" t="str">
        <f t="shared" si="8"/>
        <v/>
      </c>
      <c r="T35" s="25" t="str">
        <f t="shared" si="9"/>
        <v/>
      </c>
      <c r="U35" s="25" t="str">
        <f t="shared" si="10"/>
        <v/>
      </c>
    </row>
    <row r="36" spans="2:21" ht="16.5" x14ac:dyDescent="0.3">
      <c r="B36" s="22"/>
      <c r="C36" s="22" t="str">
        <f>IF(B36="","",VLOOKUP(B36,LISTAS!$F$5:$G$1006,2,0))</f>
        <v/>
      </c>
      <c r="D36" s="35"/>
      <c r="E36" s="35"/>
      <c r="F36" s="35" t="str">
        <f t="shared" si="11"/>
        <v/>
      </c>
      <c r="G36" s="5"/>
      <c r="H36" s="48" t="str">
        <f t="shared" si="3"/>
        <v/>
      </c>
      <c r="I36" s="63" t="str">
        <f t="shared" si="4"/>
        <v/>
      </c>
      <c r="J36" s="63" t="str">
        <f t="shared" si="4"/>
        <v/>
      </c>
      <c r="K36" s="48" t="str">
        <f t="shared" si="1"/>
        <v/>
      </c>
      <c r="L36" s="69" t="str">
        <f t="shared" si="2"/>
        <v/>
      </c>
      <c r="M36" s="67" t="str">
        <f t="shared" si="5"/>
        <v/>
      </c>
      <c r="N36" s="49">
        <v>28</v>
      </c>
      <c r="O36" s="28"/>
      <c r="P36" s="47" t="str">
        <f t="shared" si="6"/>
        <v/>
      </c>
      <c r="Q36" s="24" t="str">
        <f t="shared" si="7"/>
        <v/>
      </c>
      <c r="R36" s="24" t="str">
        <f>IF($L36="","",VLOOKUP(Q36,LISTAS!$F$5:$G$1006,2,0))</f>
        <v/>
      </c>
      <c r="S36" s="36" t="str">
        <f t="shared" si="8"/>
        <v/>
      </c>
      <c r="T36" s="25" t="str">
        <f t="shared" si="9"/>
        <v/>
      </c>
      <c r="U36" s="25" t="str">
        <f t="shared" si="10"/>
        <v/>
      </c>
    </row>
    <row r="37" spans="2:21" ht="16.5" x14ac:dyDescent="0.3">
      <c r="B37" s="26"/>
      <c r="C37" s="22" t="str">
        <f>IF(B37="","",VLOOKUP(B37,LISTAS!$F$5:$G$1006,2,0))</f>
        <v/>
      </c>
      <c r="D37" s="35"/>
      <c r="E37" s="35"/>
      <c r="F37" s="35" t="str">
        <f t="shared" si="11"/>
        <v/>
      </c>
      <c r="G37" s="5"/>
      <c r="H37" s="48" t="str">
        <f t="shared" si="3"/>
        <v/>
      </c>
      <c r="I37" s="63" t="str">
        <f t="shared" si="4"/>
        <v/>
      </c>
      <c r="J37" s="63" t="str">
        <f t="shared" si="4"/>
        <v/>
      </c>
      <c r="K37" s="48" t="str">
        <f t="shared" si="1"/>
        <v/>
      </c>
      <c r="L37" s="69" t="str">
        <f t="shared" si="2"/>
        <v/>
      </c>
      <c r="M37" s="67" t="str">
        <f t="shared" si="5"/>
        <v/>
      </c>
      <c r="N37" s="49">
        <v>29</v>
      </c>
      <c r="O37" s="28"/>
      <c r="P37" s="47" t="str">
        <f t="shared" si="6"/>
        <v/>
      </c>
      <c r="Q37" s="24" t="str">
        <f t="shared" si="7"/>
        <v/>
      </c>
      <c r="R37" s="24" t="str">
        <f>IF($L37="","",VLOOKUP(Q37,LISTAS!$F$5:$G$1006,2,0))</f>
        <v/>
      </c>
      <c r="S37" s="36" t="str">
        <f t="shared" si="8"/>
        <v/>
      </c>
      <c r="T37" s="25" t="str">
        <f t="shared" si="9"/>
        <v/>
      </c>
      <c r="U37" s="25" t="str">
        <f t="shared" si="10"/>
        <v/>
      </c>
    </row>
    <row r="38" spans="2:21" ht="16.5" x14ac:dyDescent="0.3">
      <c r="B38" s="26"/>
      <c r="C38" s="22" t="str">
        <f>IF(B38="","",VLOOKUP(B38,LISTAS!$F$5:$G$1006,2,0))</f>
        <v/>
      </c>
      <c r="D38" s="35"/>
      <c r="E38" s="35"/>
      <c r="F38" s="35" t="str">
        <f t="shared" si="11"/>
        <v/>
      </c>
      <c r="G38" s="5"/>
      <c r="H38" s="48" t="str">
        <f t="shared" si="3"/>
        <v/>
      </c>
      <c r="I38" s="63" t="str">
        <f t="shared" si="4"/>
        <v/>
      </c>
      <c r="J38" s="63" t="str">
        <f t="shared" si="4"/>
        <v/>
      </c>
      <c r="K38" s="48" t="str">
        <f t="shared" si="1"/>
        <v/>
      </c>
      <c r="L38" s="69" t="str">
        <f t="shared" si="2"/>
        <v/>
      </c>
      <c r="M38" s="67" t="str">
        <f t="shared" si="5"/>
        <v/>
      </c>
      <c r="N38" s="49">
        <v>30</v>
      </c>
      <c r="O38" s="28"/>
      <c r="P38" s="47" t="str">
        <f t="shared" si="6"/>
        <v/>
      </c>
      <c r="Q38" s="24" t="str">
        <f t="shared" si="7"/>
        <v/>
      </c>
      <c r="R38" s="24" t="str">
        <f>IF($L38="","",VLOOKUP(Q38,LISTAS!$F$5:$G$1006,2,0))</f>
        <v/>
      </c>
      <c r="S38" s="36" t="str">
        <f t="shared" si="8"/>
        <v/>
      </c>
      <c r="T38" s="25" t="str">
        <f t="shared" si="9"/>
        <v/>
      </c>
      <c r="U38" s="25" t="str">
        <f t="shared" si="10"/>
        <v/>
      </c>
    </row>
    <row r="39" spans="2:21" ht="16.5" x14ac:dyDescent="0.3">
      <c r="B39" s="26"/>
      <c r="C39" s="22" t="str">
        <f>IF(B39="","",VLOOKUP(B39,LISTAS!$F$5:$G$1006,2,0))</f>
        <v/>
      </c>
      <c r="D39" s="35"/>
      <c r="E39" s="35"/>
      <c r="F39" s="35" t="str">
        <f t="shared" si="11"/>
        <v/>
      </c>
      <c r="G39" s="5"/>
      <c r="H39" s="48" t="str">
        <f t="shared" si="3"/>
        <v/>
      </c>
      <c r="I39" s="63" t="str">
        <f t="shared" si="4"/>
        <v/>
      </c>
      <c r="J39" s="63" t="str">
        <f t="shared" si="4"/>
        <v/>
      </c>
      <c r="K39" s="48" t="str">
        <f t="shared" si="1"/>
        <v/>
      </c>
      <c r="L39" s="69" t="str">
        <f t="shared" si="2"/>
        <v/>
      </c>
      <c r="M39" s="67" t="str">
        <f t="shared" si="5"/>
        <v/>
      </c>
      <c r="N39" s="49">
        <v>31</v>
      </c>
      <c r="O39" s="28"/>
      <c r="P39" s="47" t="str">
        <f t="shared" si="6"/>
        <v/>
      </c>
      <c r="Q39" s="24" t="str">
        <f t="shared" si="7"/>
        <v/>
      </c>
      <c r="R39" s="24" t="str">
        <f>IF($L39="","",VLOOKUP(Q39,LISTAS!$F$5:$G$1006,2,0))</f>
        <v/>
      </c>
      <c r="S39" s="36" t="str">
        <f t="shared" si="8"/>
        <v/>
      </c>
      <c r="T39" s="25" t="str">
        <f t="shared" si="9"/>
        <v/>
      </c>
      <c r="U39" s="25" t="str">
        <f t="shared" si="10"/>
        <v/>
      </c>
    </row>
    <row r="40" spans="2:21" ht="16.5" x14ac:dyDescent="0.3">
      <c r="B40" s="22"/>
      <c r="C40" s="22" t="str">
        <f>IF(B40="","",VLOOKUP(B40,LISTAS!$F$5:$G$1006,2,0))</f>
        <v/>
      </c>
      <c r="D40" s="35"/>
      <c r="E40" s="35"/>
      <c r="F40" s="35" t="str">
        <f t="shared" si="11"/>
        <v/>
      </c>
      <c r="G40" s="5"/>
      <c r="H40" s="48" t="str">
        <f t="shared" si="3"/>
        <v/>
      </c>
      <c r="I40" s="63" t="str">
        <f t="shared" si="4"/>
        <v/>
      </c>
      <c r="J40" s="63" t="str">
        <f t="shared" si="4"/>
        <v/>
      </c>
      <c r="K40" s="48" t="str">
        <f t="shared" si="1"/>
        <v/>
      </c>
      <c r="L40" s="69" t="str">
        <f t="shared" si="2"/>
        <v/>
      </c>
      <c r="M40" s="67" t="str">
        <f t="shared" si="5"/>
        <v/>
      </c>
      <c r="N40" s="49">
        <v>32</v>
      </c>
      <c r="O40" s="28"/>
      <c r="P40" s="47" t="str">
        <f t="shared" si="6"/>
        <v/>
      </c>
      <c r="Q40" s="24" t="str">
        <f t="shared" si="7"/>
        <v/>
      </c>
      <c r="R40" s="24" t="str">
        <f>IF($L40="","",VLOOKUP(Q40,LISTAS!$F$5:$G$1006,2,0))</f>
        <v/>
      </c>
      <c r="S40" s="36" t="str">
        <f t="shared" si="8"/>
        <v/>
      </c>
      <c r="T40" s="25" t="str">
        <f t="shared" si="9"/>
        <v/>
      </c>
      <c r="U40" s="25" t="str">
        <f t="shared" si="10"/>
        <v/>
      </c>
    </row>
    <row r="41" spans="2:21" ht="16.5" x14ac:dyDescent="0.3">
      <c r="B41" s="26"/>
      <c r="C41" s="22" t="str">
        <f>IF(B41="","",VLOOKUP(B41,LISTAS!$F$5:$G$1006,2,0))</f>
        <v/>
      </c>
      <c r="D41" s="35"/>
      <c r="E41" s="35"/>
      <c r="F41" s="35" t="str">
        <f t="shared" si="11"/>
        <v/>
      </c>
      <c r="G41" s="5"/>
      <c r="H41" s="48" t="str">
        <f t="shared" si="3"/>
        <v/>
      </c>
      <c r="I41" s="63" t="str">
        <f t="shared" si="4"/>
        <v/>
      </c>
      <c r="J41" s="63" t="str">
        <f t="shared" si="4"/>
        <v/>
      </c>
      <c r="K41" s="48" t="str">
        <f t="shared" si="1"/>
        <v/>
      </c>
      <c r="L41" s="69" t="str">
        <f t="shared" si="2"/>
        <v/>
      </c>
      <c r="M41" s="67" t="str">
        <f t="shared" si="5"/>
        <v/>
      </c>
      <c r="N41" s="49">
        <v>33</v>
      </c>
      <c r="O41" s="28"/>
      <c r="P41" s="47" t="str">
        <f t="shared" si="6"/>
        <v/>
      </c>
      <c r="Q41" s="24" t="str">
        <f t="shared" si="7"/>
        <v/>
      </c>
      <c r="R41" s="24" t="str">
        <f>IF($L41="","",VLOOKUP(Q41,LISTAS!$F$5:$G$1006,2,0))</f>
        <v/>
      </c>
      <c r="S41" s="36" t="str">
        <f t="shared" si="8"/>
        <v/>
      </c>
      <c r="T41" s="25" t="str">
        <f t="shared" si="9"/>
        <v/>
      </c>
      <c r="U41" s="25" t="str">
        <f t="shared" si="10"/>
        <v/>
      </c>
    </row>
    <row r="42" spans="2:21" ht="16.5" x14ac:dyDescent="0.3">
      <c r="B42" s="26"/>
      <c r="C42" s="22" t="str">
        <f>IF(B42="","",VLOOKUP(B42,LISTAS!$F$5:$G$1006,2,0))</f>
        <v/>
      </c>
      <c r="D42" s="35"/>
      <c r="E42" s="35"/>
      <c r="F42" s="35" t="str">
        <f t="shared" si="11"/>
        <v/>
      </c>
      <c r="G42" s="5"/>
      <c r="H42" s="48" t="str">
        <f t="shared" si="3"/>
        <v/>
      </c>
      <c r="I42" s="63" t="str">
        <f t="shared" si="4"/>
        <v/>
      </c>
      <c r="J42" s="63" t="str">
        <f t="shared" si="4"/>
        <v/>
      </c>
      <c r="K42" s="48" t="str">
        <f t="shared" si="1"/>
        <v/>
      </c>
      <c r="L42" s="69" t="str">
        <f t="shared" si="2"/>
        <v/>
      </c>
      <c r="M42" s="67" t="str">
        <f t="shared" si="5"/>
        <v/>
      </c>
      <c r="N42" s="49">
        <v>34</v>
      </c>
      <c r="O42" s="28"/>
      <c r="P42" s="47" t="str">
        <f t="shared" si="6"/>
        <v/>
      </c>
      <c r="Q42" s="24" t="str">
        <f t="shared" si="7"/>
        <v/>
      </c>
      <c r="R42" s="24" t="str">
        <f>IF($L42="","",VLOOKUP(Q42,LISTAS!$F$5:$G$1006,2,0))</f>
        <v/>
      </c>
      <c r="S42" s="36" t="str">
        <f t="shared" si="8"/>
        <v/>
      </c>
      <c r="T42" s="25" t="str">
        <f t="shared" si="9"/>
        <v/>
      </c>
      <c r="U42" s="25" t="str">
        <f t="shared" si="10"/>
        <v/>
      </c>
    </row>
    <row r="43" spans="2:21" ht="16.5" x14ac:dyDescent="0.3">
      <c r="B43" s="26"/>
      <c r="C43" s="22" t="str">
        <f>IF(B43="","",VLOOKUP(B43,LISTAS!$F$5:$G$1006,2,0))</f>
        <v/>
      </c>
      <c r="D43" s="35"/>
      <c r="E43" s="35"/>
      <c r="F43" s="35" t="str">
        <f t="shared" si="11"/>
        <v/>
      </c>
      <c r="G43" s="5"/>
      <c r="H43" s="48" t="str">
        <f t="shared" si="3"/>
        <v/>
      </c>
      <c r="I43" s="63" t="str">
        <f t="shared" si="4"/>
        <v/>
      </c>
      <c r="J43" s="63" t="str">
        <f t="shared" si="4"/>
        <v/>
      </c>
      <c r="K43" s="48" t="str">
        <f t="shared" si="1"/>
        <v/>
      </c>
      <c r="L43" s="69" t="str">
        <f t="shared" si="2"/>
        <v/>
      </c>
      <c r="M43" s="67" t="str">
        <f t="shared" si="5"/>
        <v/>
      </c>
      <c r="N43" s="49">
        <v>35</v>
      </c>
      <c r="O43" s="28"/>
      <c r="P43" s="47" t="str">
        <f t="shared" si="6"/>
        <v/>
      </c>
      <c r="Q43" s="24" t="str">
        <f t="shared" si="7"/>
        <v/>
      </c>
      <c r="R43" s="24" t="str">
        <f>IF($L43="","",VLOOKUP(Q43,LISTAS!$F$5:$G$1006,2,0))</f>
        <v/>
      </c>
      <c r="S43" s="36" t="str">
        <f t="shared" si="8"/>
        <v/>
      </c>
      <c r="T43" s="25" t="str">
        <f t="shared" si="9"/>
        <v/>
      </c>
      <c r="U43" s="25" t="str">
        <f t="shared" si="10"/>
        <v/>
      </c>
    </row>
    <row r="44" spans="2:21" ht="16.5" x14ac:dyDescent="0.3">
      <c r="B44" s="22"/>
      <c r="C44" s="22" t="str">
        <f>IF(B44="","",VLOOKUP(B44,LISTAS!$F$5:$G$1006,2,0))</f>
        <v/>
      </c>
      <c r="D44" s="35"/>
      <c r="E44" s="35"/>
      <c r="F44" s="35" t="str">
        <f t="shared" si="11"/>
        <v/>
      </c>
      <c r="G44" s="5"/>
      <c r="H44" s="48" t="str">
        <f t="shared" si="3"/>
        <v/>
      </c>
      <c r="I44" s="63" t="str">
        <f t="shared" si="4"/>
        <v/>
      </c>
      <c r="J44" s="63" t="str">
        <f t="shared" si="4"/>
        <v/>
      </c>
      <c r="K44" s="48" t="str">
        <f t="shared" si="1"/>
        <v/>
      </c>
      <c r="L44" s="69" t="str">
        <f t="shared" si="2"/>
        <v/>
      </c>
      <c r="M44" s="67" t="str">
        <f t="shared" si="5"/>
        <v/>
      </c>
      <c r="N44" s="49">
        <v>36</v>
      </c>
      <c r="O44" s="28"/>
      <c r="P44" s="47" t="str">
        <f t="shared" si="6"/>
        <v/>
      </c>
      <c r="Q44" s="24" t="str">
        <f t="shared" si="7"/>
        <v/>
      </c>
      <c r="R44" s="24" t="str">
        <f>IF($L44="","",VLOOKUP(Q44,LISTAS!$F$5:$G$1006,2,0))</f>
        <v/>
      </c>
      <c r="S44" s="36" t="str">
        <f t="shared" si="8"/>
        <v/>
      </c>
      <c r="T44" s="25" t="str">
        <f t="shared" si="9"/>
        <v/>
      </c>
      <c r="U44" s="25" t="str">
        <f t="shared" si="10"/>
        <v/>
      </c>
    </row>
    <row r="45" spans="2:21" ht="16.5" x14ac:dyDescent="0.3">
      <c r="B45" s="26"/>
      <c r="C45" s="22" t="str">
        <f>IF(B45="","",VLOOKUP(B45,LISTAS!$F$5:$G$1006,2,0))</f>
        <v/>
      </c>
      <c r="D45" s="35"/>
      <c r="E45" s="35"/>
      <c r="F45" s="35" t="str">
        <f t="shared" si="11"/>
        <v/>
      </c>
      <c r="G45" s="5"/>
      <c r="H45" s="48" t="str">
        <f t="shared" si="3"/>
        <v/>
      </c>
      <c r="I45" s="63" t="str">
        <f t="shared" si="4"/>
        <v/>
      </c>
      <c r="J45" s="63" t="str">
        <f t="shared" si="4"/>
        <v/>
      </c>
      <c r="K45" s="48" t="str">
        <f t="shared" si="1"/>
        <v/>
      </c>
      <c r="L45" s="69" t="str">
        <f t="shared" si="2"/>
        <v/>
      </c>
      <c r="M45" s="67" t="str">
        <f t="shared" si="5"/>
        <v/>
      </c>
      <c r="N45" s="49">
        <v>37</v>
      </c>
      <c r="O45" s="28"/>
      <c r="P45" s="47" t="str">
        <f t="shared" si="6"/>
        <v/>
      </c>
      <c r="Q45" s="24" t="str">
        <f t="shared" si="7"/>
        <v/>
      </c>
      <c r="R45" s="24" t="str">
        <f>IF($L45="","",VLOOKUP(Q45,LISTAS!$F$5:$G$1006,2,0))</f>
        <v/>
      </c>
      <c r="S45" s="36" t="str">
        <f t="shared" si="8"/>
        <v/>
      </c>
      <c r="T45" s="25" t="str">
        <f t="shared" si="9"/>
        <v/>
      </c>
      <c r="U45" s="25" t="str">
        <f t="shared" si="10"/>
        <v/>
      </c>
    </row>
    <row r="46" spans="2:21" ht="16.5" x14ac:dyDescent="0.3">
      <c r="B46" s="26"/>
      <c r="C46" s="22" t="str">
        <f>IF(B46="","",VLOOKUP(B46,LISTAS!$F$5:$G$1006,2,0))</f>
        <v/>
      </c>
      <c r="D46" s="35"/>
      <c r="E46" s="35"/>
      <c r="F46" s="35" t="str">
        <f t="shared" si="11"/>
        <v/>
      </c>
      <c r="G46" s="5"/>
      <c r="H46" s="48" t="str">
        <f t="shared" si="3"/>
        <v/>
      </c>
      <c r="I46" s="63" t="str">
        <f t="shared" si="4"/>
        <v/>
      </c>
      <c r="J46" s="63" t="str">
        <f t="shared" si="4"/>
        <v/>
      </c>
      <c r="K46" s="48" t="str">
        <f t="shared" si="1"/>
        <v/>
      </c>
      <c r="L46" s="69" t="str">
        <f t="shared" si="2"/>
        <v/>
      </c>
      <c r="M46" s="67" t="str">
        <f t="shared" si="5"/>
        <v/>
      </c>
      <c r="N46" s="49">
        <v>38</v>
      </c>
      <c r="O46" s="28"/>
      <c r="P46" s="47" t="str">
        <f t="shared" si="6"/>
        <v/>
      </c>
      <c r="Q46" s="24" t="str">
        <f t="shared" si="7"/>
        <v/>
      </c>
      <c r="R46" s="24" t="str">
        <f>IF($L46="","",VLOOKUP(Q46,LISTAS!$F$5:$G$1006,2,0))</f>
        <v/>
      </c>
      <c r="S46" s="36" t="str">
        <f t="shared" si="8"/>
        <v/>
      </c>
      <c r="T46" s="25" t="str">
        <f t="shared" si="9"/>
        <v/>
      </c>
      <c r="U46" s="25" t="str">
        <f t="shared" si="10"/>
        <v/>
      </c>
    </row>
    <row r="47" spans="2:21" ht="16.5" x14ac:dyDescent="0.3">
      <c r="B47" s="26"/>
      <c r="C47" s="22" t="str">
        <f>IF(B47="","",VLOOKUP(B47,LISTAS!$F$5:$G$1006,2,0))</f>
        <v/>
      </c>
      <c r="D47" s="35"/>
      <c r="E47" s="35"/>
      <c r="F47" s="35" t="str">
        <f t="shared" si="11"/>
        <v/>
      </c>
      <c r="G47" s="5"/>
      <c r="H47" s="48" t="str">
        <f t="shared" si="3"/>
        <v/>
      </c>
      <c r="I47" s="63" t="str">
        <f t="shared" si="4"/>
        <v/>
      </c>
      <c r="J47" s="63" t="str">
        <f t="shared" si="4"/>
        <v/>
      </c>
      <c r="K47" s="48" t="str">
        <f t="shared" si="1"/>
        <v/>
      </c>
      <c r="L47" s="69" t="str">
        <f t="shared" si="2"/>
        <v/>
      </c>
      <c r="M47" s="67" t="str">
        <f t="shared" si="5"/>
        <v/>
      </c>
      <c r="N47" s="49">
        <v>39</v>
      </c>
      <c r="O47" s="28"/>
      <c r="P47" s="47" t="str">
        <f t="shared" si="6"/>
        <v/>
      </c>
      <c r="Q47" s="24" t="str">
        <f t="shared" si="7"/>
        <v/>
      </c>
      <c r="R47" s="24" t="str">
        <f>IF($L47="","",VLOOKUP(Q47,LISTAS!$F$5:$G$1006,2,0))</f>
        <v/>
      </c>
      <c r="S47" s="36" t="str">
        <f t="shared" si="8"/>
        <v/>
      </c>
      <c r="T47" s="25" t="str">
        <f t="shared" si="9"/>
        <v/>
      </c>
      <c r="U47" s="25" t="str">
        <f t="shared" si="10"/>
        <v/>
      </c>
    </row>
    <row r="48" spans="2:21" ht="16.5" x14ac:dyDescent="0.3">
      <c r="B48" s="26"/>
      <c r="C48" s="22" t="str">
        <f>IF(B48="","",VLOOKUP(B48,LISTAS!$F$5:$G$1006,2,0))</f>
        <v/>
      </c>
      <c r="D48" s="35"/>
      <c r="E48" s="35"/>
      <c r="F48" s="35" t="str">
        <f t="shared" si="11"/>
        <v/>
      </c>
      <c r="G48" s="5"/>
      <c r="H48" s="48" t="str">
        <f t="shared" si="3"/>
        <v/>
      </c>
      <c r="I48" s="63" t="str">
        <f t="shared" si="4"/>
        <v/>
      </c>
      <c r="J48" s="63" t="str">
        <f t="shared" si="4"/>
        <v/>
      </c>
      <c r="K48" s="48" t="str">
        <f t="shared" si="1"/>
        <v/>
      </c>
      <c r="L48" s="69" t="str">
        <f t="shared" si="2"/>
        <v/>
      </c>
      <c r="M48" s="67" t="str">
        <f t="shared" si="5"/>
        <v/>
      </c>
      <c r="N48" s="49">
        <v>40</v>
      </c>
      <c r="O48" s="28"/>
      <c r="P48" s="47" t="str">
        <f t="shared" si="6"/>
        <v/>
      </c>
      <c r="Q48" s="24" t="str">
        <f t="shared" si="7"/>
        <v/>
      </c>
      <c r="R48" s="24" t="str">
        <f>IF($L48="","",VLOOKUP(Q48,LISTAS!$F$5:$G$1006,2,0))</f>
        <v/>
      </c>
      <c r="S48" s="36" t="str">
        <f t="shared" si="8"/>
        <v/>
      </c>
      <c r="T48" s="25" t="str">
        <f t="shared" si="9"/>
        <v/>
      </c>
      <c r="U48" s="25" t="str">
        <f t="shared" si="10"/>
        <v/>
      </c>
    </row>
    <row r="49" spans="2:21" ht="16.5" x14ac:dyDescent="0.3">
      <c r="B49" s="26"/>
      <c r="C49" s="22" t="str">
        <f>IF(B49="","",VLOOKUP(B49,LISTAS!$F$5:$G$1006,2,0))</f>
        <v/>
      </c>
      <c r="D49" s="35"/>
      <c r="E49" s="35"/>
      <c r="F49" s="35" t="str">
        <f t="shared" si="11"/>
        <v/>
      </c>
      <c r="G49" s="5"/>
      <c r="H49" s="48" t="str">
        <f t="shared" si="3"/>
        <v/>
      </c>
      <c r="I49" s="63" t="str">
        <f t="shared" si="4"/>
        <v/>
      </c>
      <c r="J49" s="63" t="str">
        <f t="shared" si="4"/>
        <v/>
      </c>
      <c r="K49" s="48" t="str">
        <f t="shared" si="1"/>
        <v/>
      </c>
      <c r="L49" s="69" t="str">
        <f t="shared" si="2"/>
        <v/>
      </c>
      <c r="M49" s="67" t="str">
        <f t="shared" si="5"/>
        <v/>
      </c>
      <c r="N49" s="49">
        <v>41</v>
      </c>
      <c r="O49" s="28"/>
      <c r="P49" s="47" t="str">
        <f t="shared" si="6"/>
        <v/>
      </c>
      <c r="Q49" s="24" t="str">
        <f t="shared" si="7"/>
        <v/>
      </c>
      <c r="R49" s="24" t="str">
        <f>IF($L49="","",VLOOKUP(Q49,LISTAS!$F$5:$G$1006,2,0))</f>
        <v/>
      </c>
      <c r="S49" s="36" t="str">
        <f t="shared" si="8"/>
        <v/>
      </c>
      <c r="T49" s="25" t="str">
        <f t="shared" si="9"/>
        <v/>
      </c>
      <c r="U49" s="25" t="str">
        <f t="shared" si="10"/>
        <v/>
      </c>
    </row>
    <row r="50" spans="2:21" ht="16.5" x14ac:dyDescent="0.3">
      <c r="B50" s="26"/>
      <c r="C50" s="22" t="str">
        <f>IF(B50="","",VLOOKUP(B50,LISTAS!$F$5:$G$1006,2,0))</f>
        <v/>
      </c>
      <c r="D50" s="35"/>
      <c r="E50" s="35"/>
      <c r="F50" s="35" t="str">
        <f t="shared" si="11"/>
        <v/>
      </c>
      <c r="G50" s="5"/>
      <c r="H50" s="48" t="str">
        <f t="shared" si="3"/>
        <v/>
      </c>
      <c r="I50" s="63" t="str">
        <f t="shared" si="4"/>
        <v/>
      </c>
      <c r="J50" s="63" t="str">
        <f t="shared" si="4"/>
        <v/>
      </c>
      <c r="K50" s="48" t="str">
        <f t="shared" si="1"/>
        <v/>
      </c>
      <c r="L50" s="69" t="str">
        <f t="shared" si="2"/>
        <v/>
      </c>
      <c r="M50" s="67" t="str">
        <f t="shared" si="5"/>
        <v/>
      </c>
      <c r="N50" s="49">
        <v>42</v>
      </c>
      <c r="O50" s="28"/>
      <c r="P50" s="47" t="str">
        <f t="shared" si="6"/>
        <v/>
      </c>
      <c r="Q50" s="24" t="str">
        <f t="shared" si="7"/>
        <v/>
      </c>
      <c r="R50" s="24" t="str">
        <f>IF($L50="","",VLOOKUP(Q50,LISTAS!$F$5:$G$1006,2,0))</f>
        <v/>
      </c>
      <c r="S50" s="36" t="str">
        <f t="shared" si="8"/>
        <v/>
      </c>
      <c r="T50" s="25" t="str">
        <f t="shared" si="9"/>
        <v/>
      </c>
      <c r="U50" s="25" t="str">
        <f t="shared" si="10"/>
        <v/>
      </c>
    </row>
    <row r="51" spans="2:21" ht="16.5" x14ac:dyDescent="0.3">
      <c r="B51" s="26"/>
      <c r="C51" s="22" t="str">
        <f>IF(B51="","",VLOOKUP(B51,LISTAS!$F$5:$G$1006,2,0))</f>
        <v/>
      </c>
      <c r="D51" s="35"/>
      <c r="E51" s="35"/>
      <c r="F51" s="35" t="str">
        <f t="shared" si="11"/>
        <v/>
      </c>
      <c r="G51" s="5"/>
      <c r="H51" s="48" t="str">
        <f t="shared" si="3"/>
        <v/>
      </c>
      <c r="I51" s="63" t="str">
        <f t="shared" si="4"/>
        <v/>
      </c>
      <c r="J51" s="63" t="str">
        <f t="shared" si="4"/>
        <v/>
      </c>
      <c r="K51" s="48" t="str">
        <f t="shared" si="1"/>
        <v/>
      </c>
      <c r="L51" s="69" t="str">
        <f t="shared" si="2"/>
        <v/>
      </c>
      <c r="M51" s="67" t="str">
        <f t="shared" si="5"/>
        <v/>
      </c>
      <c r="N51" s="49">
        <v>43</v>
      </c>
      <c r="O51" s="28"/>
      <c r="P51" s="47" t="str">
        <f t="shared" si="6"/>
        <v/>
      </c>
      <c r="Q51" s="24" t="str">
        <f t="shared" si="7"/>
        <v/>
      </c>
      <c r="R51" s="24" t="str">
        <f>IF($L51="","",VLOOKUP(Q51,LISTAS!$F$5:$G$1006,2,0))</f>
        <v/>
      </c>
      <c r="S51" s="36" t="str">
        <f t="shared" si="8"/>
        <v/>
      </c>
      <c r="T51" s="25" t="str">
        <f t="shared" si="9"/>
        <v/>
      </c>
      <c r="U51" s="25" t="str">
        <f t="shared" si="10"/>
        <v/>
      </c>
    </row>
    <row r="52" spans="2:21" ht="16.5" x14ac:dyDescent="0.3">
      <c r="B52" s="26"/>
      <c r="C52" s="22" t="str">
        <f>IF(B52="","",VLOOKUP(B52,LISTAS!$F$5:$G$1006,2,0))</f>
        <v/>
      </c>
      <c r="D52" s="35"/>
      <c r="E52" s="35"/>
      <c r="F52" s="35" t="str">
        <f t="shared" si="11"/>
        <v/>
      </c>
      <c r="G52" s="5"/>
      <c r="H52" s="48" t="str">
        <f t="shared" si="3"/>
        <v/>
      </c>
      <c r="I52" s="63" t="str">
        <f t="shared" si="4"/>
        <v/>
      </c>
      <c r="J52" s="63" t="str">
        <f t="shared" si="4"/>
        <v/>
      </c>
      <c r="K52" s="48" t="str">
        <f t="shared" si="1"/>
        <v/>
      </c>
      <c r="L52" s="69" t="str">
        <f t="shared" si="2"/>
        <v/>
      </c>
      <c r="M52" s="67" t="str">
        <f t="shared" si="5"/>
        <v/>
      </c>
      <c r="N52" s="49">
        <v>44</v>
      </c>
      <c r="O52" s="28"/>
      <c r="P52" s="47" t="str">
        <f t="shared" si="6"/>
        <v/>
      </c>
      <c r="Q52" s="24" t="str">
        <f t="shared" si="7"/>
        <v/>
      </c>
      <c r="R52" s="24" t="str">
        <f>IF($L52="","",VLOOKUP(Q52,LISTAS!$F$5:$G$1006,2,0))</f>
        <v/>
      </c>
      <c r="S52" s="36" t="str">
        <f t="shared" si="8"/>
        <v/>
      </c>
      <c r="T52" s="25" t="str">
        <f t="shared" si="9"/>
        <v/>
      </c>
      <c r="U52" s="25" t="str">
        <f t="shared" si="10"/>
        <v/>
      </c>
    </row>
    <row r="53" spans="2:21" ht="16.5" x14ac:dyDescent="0.3">
      <c r="B53" s="26"/>
      <c r="C53" s="22" t="str">
        <f>IF(B53="","",VLOOKUP(B53,LISTAS!$F$5:$G$1006,2,0))</f>
        <v/>
      </c>
      <c r="D53" s="35"/>
      <c r="E53" s="35"/>
      <c r="F53" s="35" t="str">
        <f t="shared" si="11"/>
        <v/>
      </c>
      <c r="G53" s="5"/>
      <c r="H53" s="48" t="str">
        <f t="shared" si="3"/>
        <v/>
      </c>
      <c r="I53" s="63" t="str">
        <f t="shared" si="4"/>
        <v/>
      </c>
      <c r="J53" s="63" t="str">
        <f t="shared" si="4"/>
        <v/>
      </c>
      <c r="K53" s="48" t="str">
        <f t="shared" si="1"/>
        <v/>
      </c>
      <c r="L53" s="69" t="str">
        <f t="shared" si="2"/>
        <v/>
      </c>
      <c r="M53" s="67" t="str">
        <f t="shared" si="5"/>
        <v/>
      </c>
      <c r="N53" s="49">
        <v>45</v>
      </c>
      <c r="O53" s="28"/>
      <c r="P53" s="47" t="str">
        <f t="shared" si="6"/>
        <v/>
      </c>
      <c r="Q53" s="24" t="str">
        <f t="shared" si="7"/>
        <v/>
      </c>
      <c r="R53" s="24" t="str">
        <f>IF($L53="","",VLOOKUP(Q53,LISTAS!$F$5:$G$1006,2,0))</f>
        <v/>
      </c>
      <c r="S53" s="36" t="str">
        <f t="shared" si="8"/>
        <v/>
      </c>
      <c r="T53" s="25" t="str">
        <f t="shared" si="9"/>
        <v/>
      </c>
      <c r="U53" s="25" t="str">
        <f t="shared" si="10"/>
        <v/>
      </c>
    </row>
    <row r="54" spans="2:21" ht="16.5" x14ac:dyDescent="0.3">
      <c r="B54" s="26"/>
      <c r="C54" s="22" t="str">
        <f>IF(B54="","",VLOOKUP(B54,LISTAS!$F$5:$G$1006,2,0))</f>
        <v/>
      </c>
      <c r="D54" s="35"/>
      <c r="E54" s="35"/>
      <c r="F54" s="35" t="str">
        <f t="shared" si="11"/>
        <v/>
      </c>
      <c r="G54" s="5"/>
      <c r="H54" s="48" t="str">
        <f t="shared" si="3"/>
        <v/>
      </c>
      <c r="I54" s="63" t="str">
        <f t="shared" si="4"/>
        <v/>
      </c>
      <c r="J54" s="63" t="str">
        <f t="shared" si="4"/>
        <v/>
      </c>
      <c r="K54" s="48" t="str">
        <f t="shared" si="1"/>
        <v/>
      </c>
      <c r="L54" s="69" t="str">
        <f t="shared" si="2"/>
        <v/>
      </c>
      <c r="M54" s="67" t="str">
        <f t="shared" si="5"/>
        <v/>
      </c>
      <c r="N54" s="49">
        <v>46</v>
      </c>
      <c r="O54" s="28"/>
      <c r="P54" s="47" t="str">
        <f t="shared" si="6"/>
        <v/>
      </c>
      <c r="Q54" s="24" t="str">
        <f t="shared" si="7"/>
        <v/>
      </c>
      <c r="R54" s="24" t="str">
        <f>IF($L54="","",VLOOKUP(Q54,LISTAS!$F$5:$G$1006,2,0))</f>
        <v/>
      </c>
      <c r="S54" s="36" t="str">
        <f t="shared" si="8"/>
        <v/>
      </c>
      <c r="T54" s="25" t="str">
        <f t="shared" si="9"/>
        <v/>
      </c>
      <c r="U54" s="25" t="str">
        <f t="shared" si="10"/>
        <v/>
      </c>
    </row>
    <row r="55" spans="2:21" ht="16.5" x14ac:dyDescent="0.3">
      <c r="B55" s="26"/>
      <c r="C55" s="22" t="str">
        <f>IF(B55="","",VLOOKUP(B55,LISTAS!$F$5:$G$1006,2,0))</f>
        <v/>
      </c>
      <c r="D55" s="35"/>
      <c r="E55" s="35"/>
      <c r="F55" s="35" t="str">
        <f t="shared" si="11"/>
        <v/>
      </c>
      <c r="G55" s="5"/>
      <c r="H55" s="48" t="str">
        <f t="shared" si="3"/>
        <v/>
      </c>
      <c r="I55" s="63" t="str">
        <f t="shared" si="4"/>
        <v/>
      </c>
      <c r="J55" s="63" t="str">
        <f t="shared" si="4"/>
        <v/>
      </c>
      <c r="K55" s="48" t="str">
        <f t="shared" si="1"/>
        <v/>
      </c>
      <c r="L55" s="69" t="str">
        <f t="shared" si="2"/>
        <v/>
      </c>
      <c r="M55" s="67" t="str">
        <f t="shared" si="5"/>
        <v/>
      </c>
      <c r="N55" s="49">
        <v>47</v>
      </c>
      <c r="O55" s="28"/>
      <c r="P55" s="47" t="str">
        <f t="shared" si="6"/>
        <v/>
      </c>
      <c r="Q55" s="24" t="str">
        <f t="shared" si="7"/>
        <v/>
      </c>
      <c r="R55" s="24" t="str">
        <f>IF($L55="","",VLOOKUP(Q55,LISTAS!$F$5:$G$1006,2,0))</f>
        <v/>
      </c>
      <c r="S55" s="36" t="str">
        <f t="shared" si="8"/>
        <v/>
      </c>
      <c r="T55" s="25" t="str">
        <f t="shared" si="9"/>
        <v/>
      </c>
      <c r="U55" s="25" t="str">
        <f t="shared" si="10"/>
        <v/>
      </c>
    </row>
    <row r="56" spans="2:21" ht="16.5" x14ac:dyDescent="0.3">
      <c r="B56" s="26"/>
      <c r="C56" s="22" t="str">
        <f>IF(B56="","",VLOOKUP(B56,LISTAS!$F$5:$G$1006,2,0))</f>
        <v/>
      </c>
      <c r="D56" s="35"/>
      <c r="E56" s="35"/>
      <c r="F56" s="35" t="str">
        <f t="shared" si="11"/>
        <v/>
      </c>
      <c r="G56" s="5"/>
      <c r="H56" s="48" t="str">
        <f t="shared" si="3"/>
        <v/>
      </c>
      <c r="I56" s="63" t="str">
        <f t="shared" si="4"/>
        <v/>
      </c>
      <c r="J56" s="63" t="str">
        <f t="shared" si="4"/>
        <v/>
      </c>
      <c r="K56" s="48" t="str">
        <f t="shared" si="1"/>
        <v/>
      </c>
      <c r="L56" s="69" t="str">
        <f t="shared" si="2"/>
        <v/>
      </c>
      <c r="M56" s="67" t="str">
        <f t="shared" si="5"/>
        <v/>
      </c>
      <c r="N56" s="49">
        <v>48</v>
      </c>
      <c r="O56" s="28"/>
      <c r="P56" s="47" t="str">
        <f t="shared" si="6"/>
        <v/>
      </c>
      <c r="Q56" s="24" t="str">
        <f t="shared" si="7"/>
        <v/>
      </c>
      <c r="R56" s="24" t="str">
        <f>IF($L56="","",VLOOKUP(Q56,LISTAS!$F$5:$G$1006,2,0))</f>
        <v/>
      </c>
      <c r="S56" s="36" t="str">
        <f t="shared" si="8"/>
        <v/>
      </c>
      <c r="T56" s="25" t="str">
        <f t="shared" si="9"/>
        <v/>
      </c>
      <c r="U56" s="25" t="str">
        <f t="shared" si="10"/>
        <v/>
      </c>
    </row>
    <row r="57" spans="2:21" ht="16.5" x14ac:dyDescent="0.3">
      <c r="B57" s="26"/>
      <c r="C57" s="22" t="str">
        <f>IF(B57="","",VLOOKUP(B57,LISTAS!$F$5:$G$1006,2,0))</f>
        <v/>
      </c>
      <c r="D57" s="35"/>
      <c r="E57" s="35"/>
      <c r="F57" s="35" t="str">
        <f t="shared" si="11"/>
        <v/>
      </c>
      <c r="G57" s="5"/>
      <c r="H57" s="48" t="str">
        <f t="shared" si="3"/>
        <v/>
      </c>
      <c r="I57" s="63" t="str">
        <f t="shared" si="4"/>
        <v/>
      </c>
      <c r="J57" s="63" t="str">
        <f t="shared" si="4"/>
        <v/>
      </c>
      <c r="K57" s="48" t="str">
        <f t="shared" si="1"/>
        <v/>
      </c>
      <c r="L57" s="69" t="str">
        <f t="shared" si="2"/>
        <v/>
      </c>
      <c r="M57" s="67" t="str">
        <f t="shared" si="5"/>
        <v/>
      </c>
      <c r="N57" s="49">
        <v>49</v>
      </c>
      <c r="O57" s="28"/>
      <c r="P57" s="47" t="str">
        <f t="shared" si="6"/>
        <v/>
      </c>
      <c r="Q57" s="24" t="str">
        <f t="shared" si="7"/>
        <v/>
      </c>
      <c r="R57" s="24" t="str">
        <f>IF($L57="","",VLOOKUP(Q57,LISTAS!$F$5:$G$1006,2,0))</f>
        <v/>
      </c>
      <c r="S57" s="36" t="str">
        <f t="shared" si="8"/>
        <v/>
      </c>
      <c r="T57" s="25" t="str">
        <f t="shared" si="9"/>
        <v/>
      </c>
      <c r="U57" s="25" t="str">
        <f t="shared" si="10"/>
        <v/>
      </c>
    </row>
    <row r="58" spans="2:21" ht="16.5" x14ac:dyDescent="0.3">
      <c r="B58" s="26"/>
      <c r="C58" s="22" t="str">
        <f>IF(B58="","",VLOOKUP(B58,LISTAS!$F$5:$G$1006,2,0))</f>
        <v/>
      </c>
      <c r="D58" s="35"/>
      <c r="E58" s="35"/>
      <c r="F58" s="35" t="str">
        <f t="shared" si="11"/>
        <v/>
      </c>
      <c r="G58" s="5"/>
      <c r="H58" s="48" t="str">
        <f t="shared" si="3"/>
        <v/>
      </c>
      <c r="I58" s="63" t="str">
        <f t="shared" si="4"/>
        <v/>
      </c>
      <c r="J58" s="63" t="str">
        <f t="shared" si="4"/>
        <v/>
      </c>
      <c r="K58" s="48" t="str">
        <f t="shared" si="1"/>
        <v/>
      </c>
      <c r="L58" s="69" t="str">
        <f t="shared" si="2"/>
        <v/>
      </c>
      <c r="M58" s="67" t="str">
        <f t="shared" si="5"/>
        <v/>
      </c>
      <c r="N58" s="49">
        <v>50</v>
      </c>
      <c r="O58" s="28"/>
      <c r="P58" s="47" t="str">
        <f t="shared" si="6"/>
        <v/>
      </c>
      <c r="Q58" s="24" t="str">
        <f t="shared" si="7"/>
        <v/>
      </c>
      <c r="R58" s="24" t="str">
        <f>IF($L58="","",VLOOKUP(Q58,LISTAS!$F$5:$G$1006,2,0))</f>
        <v/>
      </c>
      <c r="S58" s="36" t="str">
        <f t="shared" si="8"/>
        <v/>
      </c>
      <c r="T58" s="25" t="str">
        <f t="shared" si="9"/>
        <v/>
      </c>
      <c r="U58" s="25" t="str">
        <f t="shared" si="10"/>
        <v/>
      </c>
    </row>
    <row r="59" spans="2:21" ht="16.5" x14ac:dyDescent="0.3">
      <c r="B59" s="26"/>
      <c r="C59" s="22" t="str">
        <f>IF(B59="","",VLOOKUP(B59,LISTAS!$F$5:$G$1006,2,0))</f>
        <v/>
      </c>
      <c r="D59" s="35"/>
      <c r="E59" s="35"/>
      <c r="F59" s="35" t="str">
        <f t="shared" si="11"/>
        <v/>
      </c>
      <c r="G59" s="5"/>
      <c r="H59" s="48" t="str">
        <f t="shared" si="3"/>
        <v/>
      </c>
      <c r="I59" s="63" t="str">
        <f t="shared" si="4"/>
        <v/>
      </c>
      <c r="J59" s="63" t="str">
        <f t="shared" si="4"/>
        <v/>
      </c>
      <c r="K59" s="48" t="str">
        <f t="shared" si="1"/>
        <v/>
      </c>
      <c r="L59" s="69" t="str">
        <f t="shared" si="2"/>
        <v/>
      </c>
      <c r="M59" s="67" t="str">
        <f t="shared" si="5"/>
        <v/>
      </c>
      <c r="N59" s="49">
        <v>51</v>
      </c>
      <c r="O59" s="28"/>
      <c r="P59" s="47" t="str">
        <f t="shared" si="6"/>
        <v/>
      </c>
      <c r="Q59" s="24" t="str">
        <f t="shared" si="7"/>
        <v/>
      </c>
      <c r="R59" s="24" t="str">
        <f>IF($L59="","",VLOOKUP(Q59,LISTAS!$F$5:$G$1006,2,0))</f>
        <v/>
      </c>
      <c r="S59" s="36" t="str">
        <f t="shared" si="8"/>
        <v/>
      </c>
      <c r="T59" s="25" t="str">
        <f t="shared" si="9"/>
        <v/>
      </c>
      <c r="U59" s="25" t="str">
        <f t="shared" si="10"/>
        <v/>
      </c>
    </row>
    <row r="60" spans="2:21" ht="16.5" x14ac:dyDescent="0.3">
      <c r="B60" s="26"/>
      <c r="C60" s="22" t="str">
        <f>IF(B60="","",VLOOKUP(B60,LISTAS!$F$5:$G$1006,2,0))</f>
        <v/>
      </c>
      <c r="D60" s="35"/>
      <c r="E60" s="35"/>
      <c r="F60" s="35" t="str">
        <f t="shared" si="11"/>
        <v/>
      </c>
      <c r="G60" s="5"/>
      <c r="H60" s="48" t="str">
        <f t="shared" si="3"/>
        <v/>
      </c>
      <c r="I60" s="63" t="str">
        <f t="shared" si="4"/>
        <v/>
      </c>
      <c r="J60" s="63" t="str">
        <f t="shared" si="4"/>
        <v/>
      </c>
      <c r="K60" s="48" t="str">
        <f t="shared" si="1"/>
        <v/>
      </c>
      <c r="L60" s="69" t="str">
        <f t="shared" si="2"/>
        <v/>
      </c>
      <c r="M60" s="67" t="str">
        <f t="shared" si="5"/>
        <v/>
      </c>
      <c r="N60" s="49">
        <v>52</v>
      </c>
      <c r="O60" s="28"/>
      <c r="P60" s="47" t="str">
        <f t="shared" si="6"/>
        <v/>
      </c>
      <c r="Q60" s="24" t="str">
        <f t="shared" si="7"/>
        <v/>
      </c>
      <c r="R60" s="24" t="str">
        <f>IF($L60="","",VLOOKUP(Q60,LISTAS!$F$5:$G$1006,2,0))</f>
        <v/>
      </c>
      <c r="S60" s="36" t="str">
        <f t="shared" si="8"/>
        <v/>
      </c>
      <c r="T60" s="25" t="str">
        <f t="shared" si="9"/>
        <v/>
      </c>
      <c r="U60" s="25" t="str">
        <f t="shared" si="10"/>
        <v/>
      </c>
    </row>
    <row r="61" spans="2:21" ht="16.5" x14ac:dyDescent="0.3">
      <c r="B61" s="26"/>
      <c r="C61" s="22" t="str">
        <f>IF(B61="","",VLOOKUP(B61,LISTAS!$F$5:$G$1006,2,0))</f>
        <v/>
      </c>
      <c r="D61" s="35"/>
      <c r="E61" s="35"/>
      <c r="F61" s="35" t="str">
        <f t="shared" si="11"/>
        <v/>
      </c>
      <c r="G61" s="5"/>
      <c r="H61" s="48" t="str">
        <f t="shared" si="3"/>
        <v/>
      </c>
      <c r="I61" s="63" t="str">
        <f t="shared" si="4"/>
        <v/>
      </c>
      <c r="J61" s="63" t="str">
        <f t="shared" si="4"/>
        <v/>
      </c>
      <c r="K61" s="48" t="str">
        <f t="shared" si="1"/>
        <v/>
      </c>
      <c r="L61" s="69" t="str">
        <f t="shared" si="2"/>
        <v/>
      </c>
      <c r="M61" s="67" t="str">
        <f t="shared" si="5"/>
        <v/>
      </c>
      <c r="N61" s="49">
        <v>53</v>
      </c>
      <c r="O61" s="28"/>
      <c r="P61" s="47" t="str">
        <f t="shared" si="6"/>
        <v/>
      </c>
      <c r="Q61" s="24" t="str">
        <f t="shared" si="7"/>
        <v/>
      </c>
      <c r="R61" s="24" t="str">
        <f>IF($L61="","",VLOOKUP(Q61,LISTAS!$F$5:$G$1006,2,0))</f>
        <v/>
      </c>
      <c r="S61" s="36" t="str">
        <f t="shared" si="8"/>
        <v/>
      </c>
      <c r="T61" s="25" t="str">
        <f t="shared" si="9"/>
        <v/>
      </c>
      <c r="U61" s="25" t="str">
        <f t="shared" si="10"/>
        <v/>
      </c>
    </row>
    <row r="62" spans="2:21" ht="16.5" x14ac:dyDescent="0.3">
      <c r="B62" s="26"/>
      <c r="C62" s="22" t="str">
        <f>IF(B62="","",VLOOKUP(B62,LISTAS!$F$5:$G$1006,2,0))</f>
        <v/>
      </c>
      <c r="D62" s="35"/>
      <c r="E62" s="35"/>
      <c r="F62" s="35" t="str">
        <f t="shared" si="11"/>
        <v/>
      </c>
      <c r="G62" s="5"/>
      <c r="H62" s="48" t="str">
        <f t="shared" si="3"/>
        <v/>
      </c>
      <c r="I62" s="63" t="str">
        <f t="shared" si="4"/>
        <v/>
      </c>
      <c r="J62" s="63" t="str">
        <f t="shared" si="4"/>
        <v/>
      </c>
      <c r="K62" s="48" t="str">
        <f t="shared" si="1"/>
        <v/>
      </c>
      <c r="L62" s="69" t="str">
        <f t="shared" si="2"/>
        <v/>
      </c>
      <c r="M62" s="67" t="str">
        <f t="shared" si="5"/>
        <v/>
      </c>
      <c r="N62" s="49">
        <v>54</v>
      </c>
      <c r="O62" s="28"/>
      <c r="P62" s="47" t="str">
        <f t="shared" si="6"/>
        <v/>
      </c>
      <c r="Q62" s="24" t="str">
        <f t="shared" si="7"/>
        <v/>
      </c>
      <c r="R62" s="24" t="str">
        <f>IF($L62="","",VLOOKUP(Q62,LISTAS!$F$5:$G$1006,2,0))</f>
        <v/>
      </c>
      <c r="S62" s="36" t="str">
        <f t="shared" si="8"/>
        <v/>
      </c>
      <c r="T62" s="25" t="str">
        <f t="shared" si="9"/>
        <v/>
      </c>
      <c r="U62" s="25" t="str">
        <f t="shared" si="10"/>
        <v/>
      </c>
    </row>
    <row r="63" spans="2:21" ht="16.5" x14ac:dyDescent="0.3">
      <c r="B63" s="26"/>
      <c r="C63" s="22" t="str">
        <f>IF(B63="","",VLOOKUP(B63,LISTAS!$F$5:$G$1006,2,0))</f>
        <v/>
      </c>
      <c r="D63" s="35"/>
      <c r="E63" s="35"/>
      <c r="F63" s="35" t="str">
        <f t="shared" si="11"/>
        <v/>
      </c>
      <c r="G63" s="5"/>
      <c r="H63" s="48" t="str">
        <f t="shared" si="3"/>
        <v/>
      </c>
      <c r="I63" s="63" t="str">
        <f t="shared" si="4"/>
        <v/>
      </c>
      <c r="J63" s="63" t="str">
        <f t="shared" si="4"/>
        <v/>
      </c>
      <c r="K63" s="48" t="str">
        <f t="shared" si="1"/>
        <v/>
      </c>
      <c r="L63" s="69" t="str">
        <f t="shared" si="2"/>
        <v/>
      </c>
      <c r="M63" s="67" t="str">
        <f t="shared" si="5"/>
        <v/>
      </c>
      <c r="N63" s="49">
        <v>55</v>
      </c>
      <c r="O63" s="28"/>
      <c r="P63" s="47" t="str">
        <f t="shared" si="6"/>
        <v/>
      </c>
      <c r="Q63" s="24" t="str">
        <f t="shared" si="7"/>
        <v/>
      </c>
      <c r="R63" s="24" t="str">
        <f>IF($L63="","",VLOOKUP(Q63,LISTAS!$F$5:$G$1006,2,0))</f>
        <v/>
      </c>
      <c r="S63" s="36" t="str">
        <f t="shared" si="8"/>
        <v/>
      </c>
      <c r="T63" s="25" t="str">
        <f t="shared" si="9"/>
        <v/>
      </c>
      <c r="U63" s="25" t="str">
        <f t="shared" si="10"/>
        <v/>
      </c>
    </row>
    <row r="64" spans="2:21" ht="16.5" x14ac:dyDescent="0.3">
      <c r="B64" s="26"/>
      <c r="C64" s="22" t="str">
        <f>IF(B64="","",VLOOKUP(B64,LISTAS!$F$5:$G$1006,2,0))</f>
        <v/>
      </c>
      <c r="D64" s="35"/>
      <c r="E64" s="35"/>
      <c r="F64" s="35" t="str">
        <f t="shared" si="11"/>
        <v/>
      </c>
      <c r="G64" s="5"/>
      <c r="H64" s="48" t="str">
        <f t="shared" si="3"/>
        <v/>
      </c>
      <c r="I64" s="63" t="str">
        <f t="shared" si="4"/>
        <v/>
      </c>
      <c r="J64" s="63" t="str">
        <f t="shared" si="4"/>
        <v/>
      </c>
      <c r="K64" s="48" t="str">
        <f t="shared" si="1"/>
        <v/>
      </c>
      <c r="L64" s="69" t="str">
        <f t="shared" si="2"/>
        <v/>
      </c>
      <c r="M64" s="67" t="str">
        <f t="shared" si="5"/>
        <v/>
      </c>
      <c r="N64" s="49">
        <v>56</v>
      </c>
      <c r="O64" s="28"/>
      <c r="P64" s="47" t="str">
        <f t="shared" si="6"/>
        <v/>
      </c>
      <c r="Q64" s="24" t="str">
        <f t="shared" si="7"/>
        <v/>
      </c>
      <c r="R64" s="24" t="str">
        <f>IF($L64="","",VLOOKUP(Q64,LISTAS!$F$5:$G$1006,2,0))</f>
        <v/>
      </c>
      <c r="S64" s="36" t="str">
        <f t="shared" si="8"/>
        <v/>
      </c>
      <c r="T64" s="25" t="str">
        <f t="shared" si="9"/>
        <v/>
      </c>
      <c r="U64" s="25" t="str">
        <f t="shared" si="10"/>
        <v/>
      </c>
    </row>
    <row r="65" spans="2:21" ht="16.5" x14ac:dyDescent="0.3">
      <c r="B65" s="26"/>
      <c r="C65" s="22" t="str">
        <f>IF(B65="","",VLOOKUP(B65,LISTAS!$F$5:$G$1006,2,0))</f>
        <v/>
      </c>
      <c r="D65" s="35"/>
      <c r="E65" s="35"/>
      <c r="F65" s="35" t="str">
        <f t="shared" si="11"/>
        <v/>
      </c>
      <c r="G65" s="5"/>
      <c r="H65" s="48" t="str">
        <f t="shared" si="3"/>
        <v/>
      </c>
      <c r="I65" s="63" t="str">
        <f t="shared" si="4"/>
        <v/>
      </c>
      <c r="J65" s="63" t="str">
        <f t="shared" si="4"/>
        <v/>
      </c>
      <c r="K65" s="48" t="str">
        <f t="shared" si="1"/>
        <v/>
      </c>
      <c r="L65" s="69" t="str">
        <f t="shared" si="2"/>
        <v/>
      </c>
      <c r="M65" s="67" t="str">
        <f t="shared" si="5"/>
        <v/>
      </c>
      <c r="N65" s="49">
        <v>57</v>
      </c>
      <c r="O65" s="28"/>
      <c r="P65" s="47" t="str">
        <f t="shared" si="6"/>
        <v/>
      </c>
      <c r="Q65" s="24" t="str">
        <f t="shared" si="7"/>
        <v/>
      </c>
      <c r="R65" s="24" t="str">
        <f>IF($L65="","",VLOOKUP(Q65,LISTAS!$F$5:$G$1006,2,0))</f>
        <v/>
      </c>
      <c r="S65" s="36" t="str">
        <f t="shared" si="8"/>
        <v/>
      </c>
      <c r="T65" s="25" t="str">
        <f t="shared" si="9"/>
        <v/>
      </c>
      <c r="U65" s="25" t="str">
        <f t="shared" si="10"/>
        <v/>
      </c>
    </row>
    <row r="66" spans="2:21" ht="16.5" x14ac:dyDescent="0.3">
      <c r="B66" s="26"/>
      <c r="C66" s="22" t="str">
        <f>IF(B66="","",VLOOKUP(B66,LISTAS!$F$5:$G$1006,2,0))</f>
        <v/>
      </c>
      <c r="D66" s="35"/>
      <c r="E66" s="35"/>
      <c r="F66" s="35" t="str">
        <f t="shared" si="11"/>
        <v/>
      </c>
      <c r="G66" s="5"/>
      <c r="H66" s="48" t="str">
        <f t="shared" si="3"/>
        <v/>
      </c>
      <c r="I66" s="63" t="str">
        <f t="shared" si="4"/>
        <v/>
      </c>
      <c r="J66" s="63" t="str">
        <f t="shared" si="4"/>
        <v/>
      </c>
      <c r="K66" s="48" t="str">
        <f t="shared" si="1"/>
        <v/>
      </c>
      <c r="L66" s="69" t="str">
        <f t="shared" si="2"/>
        <v/>
      </c>
      <c r="M66" s="67" t="str">
        <f t="shared" si="5"/>
        <v/>
      </c>
      <c r="N66" s="49">
        <v>58</v>
      </c>
      <c r="O66" s="28"/>
      <c r="P66" s="47" t="str">
        <f t="shared" si="6"/>
        <v/>
      </c>
      <c r="Q66" s="24" t="str">
        <f t="shared" si="7"/>
        <v/>
      </c>
      <c r="R66" s="24" t="str">
        <f>IF($L66="","",VLOOKUP(Q66,LISTAS!$F$5:$G$1006,2,0))</f>
        <v/>
      </c>
      <c r="S66" s="36" t="str">
        <f t="shared" si="8"/>
        <v/>
      </c>
      <c r="T66" s="25" t="str">
        <f t="shared" si="9"/>
        <v/>
      </c>
      <c r="U66" s="25" t="str">
        <f t="shared" si="10"/>
        <v/>
      </c>
    </row>
    <row r="67" spans="2:21" ht="16.5" x14ac:dyDescent="0.3">
      <c r="B67" s="26"/>
      <c r="C67" s="22" t="str">
        <f>IF(B67="","",VLOOKUP(B67,LISTAS!$F$5:$G$1006,2,0))</f>
        <v/>
      </c>
      <c r="D67" s="35"/>
      <c r="E67" s="35"/>
      <c r="F67" s="35" t="str">
        <f t="shared" si="11"/>
        <v/>
      </c>
      <c r="G67" s="5"/>
      <c r="H67" s="48" t="str">
        <f t="shared" si="3"/>
        <v/>
      </c>
      <c r="I67" s="63" t="str">
        <f t="shared" si="4"/>
        <v/>
      </c>
      <c r="J67" s="63" t="str">
        <f t="shared" si="4"/>
        <v/>
      </c>
      <c r="K67" s="48" t="str">
        <f t="shared" si="1"/>
        <v/>
      </c>
      <c r="L67" s="69" t="str">
        <f t="shared" si="2"/>
        <v/>
      </c>
      <c r="M67" s="67" t="str">
        <f t="shared" si="5"/>
        <v/>
      </c>
      <c r="N67" s="49">
        <v>59</v>
      </c>
      <c r="O67" s="28"/>
      <c r="P67" s="47" t="str">
        <f t="shared" si="6"/>
        <v/>
      </c>
      <c r="Q67" s="24" t="str">
        <f t="shared" si="7"/>
        <v/>
      </c>
      <c r="R67" s="24" t="str">
        <f>IF($L67="","",VLOOKUP(Q67,LISTAS!$F$5:$G$1006,2,0))</f>
        <v/>
      </c>
      <c r="S67" s="36" t="str">
        <f t="shared" si="8"/>
        <v/>
      </c>
      <c r="T67" s="25" t="str">
        <f t="shared" si="9"/>
        <v/>
      </c>
      <c r="U67" s="25" t="str">
        <f t="shared" si="10"/>
        <v/>
      </c>
    </row>
    <row r="68" spans="2:21" ht="16.5" x14ac:dyDescent="0.3">
      <c r="B68" s="26"/>
      <c r="C68" s="22" t="str">
        <f>IF(B68="","",VLOOKUP(B68,LISTAS!$F$5:$G$1006,2,0))</f>
        <v/>
      </c>
      <c r="D68" s="35"/>
      <c r="E68" s="35"/>
      <c r="F68" s="35" t="str">
        <f t="shared" si="11"/>
        <v/>
      </c>
      <c r="G68" s="5"/>
      <c r="H68" s="48" t="str">
        <f t="shared" si="3"/>
        <v/>
      </c>
      <c r="I68" s="63" t="str">
        <f t="shared" si="4"/>
        <v/>
      </c>
      <c r="J68" s="63" t="str">
        <f t="shared" si="4"/>
        <v/>
      </c>
      <c r="K68" s="48" t="str">
        <f t="shared" si="1"/>
        <v/>
      </c>
      <c r="L68" s="69" t="str">
        <f t="shared" si="2"/>
        <v/>
      </c>
      <c r="M68" s="67" t="str">
        <f t="shared" si="5"/>
        <v/>
      </c>
      <c r="N68" s="49">
        <v>60</v>
      </c>
      <c r="O68" s="28"/>
      <c r="P68" s="47" t="str">
        <f t="shared" si="6"/>
        <v/>
      </c>
      <c r="Q68" s="24" t="str">
        <f t="shared" si="7"/>
        <v/>
      </c>
      <c r="R68" s="24" t="str">
        <f>IF($L68="","",VLOOKUP(Q68,LISTAS!$F$5:$G$1006,2,0))</f>
        <v/>
      </c>
      <c r="S68" s="36" t="str">
        <f t="shared" si="8"/>
        <v/>
      </c>
      <c r="T68" s="25" t="str">
        <f t="shared" si="9"/>
        <v/>
      </c>
      <c r="U68" s="25" t="str">
        <f t="shared" si="10"/>
        <v/>
      </c>
    </row>
    <row r="69" spans="2:21" ht="16.5" x14ac:dyDescent="0.3">
      <c r="B69" s="26"/>
      <c r="C69" s="22" t="str">
        <f>IF(B69="","",VLOOKUP(B69,LISTAS!$F$5:$G$1006,2,0))</f>
        <v/>
      </c>
      <c r="D69" s="35"/>
      <c r="E69" s="35"/>
      <c r="F69" s="35" t="str">
        <f t="shared" si="11"/>
        <v/>
      </c>
      <c r="G69" s="5"/>
      <c r="H69" s="48" t="str">
        <f t="shared" si="3"/>
        <v/>
      </c>
      <c r="I69" s="63" t="str">
        <f t="shared" si="4"/>
        <v/>
      </c>
      <c r="J69" s="63" t="str">
        <f t="shared" si="4"/>
        <v/>
      </c>
      <c r="K69" s="48" t="str">
        <f t="shared" si="1"/>
        <v/>
      </c>
      <c r="L69" s="69" t="str">
        <f t="shared" si="2"/>
        <v/>
      </c>
      <c r="M69" s="67" t="str">
        <f t="shared" si="5"/>
        <v/>
      </c>
      <c r="N69" s="49">
        <v>61</v>
      </c>
      <c r="O69" s="28"/>
      <c r="P69" s="47" t="str">
        <f t="shared" si="6"/>
        <v/>
      </c>
      <c r="Q69" s="24" t="str">
        <f t="shared" si="7"/>
        <v/>
      </c>
      <c r="R69" s="24" t="str">
        <f>IF($L69="","",VLOOKUP(Q69,LISTAS!$F$5:$G$1006,2,0))</f>
        <v/>
      </c>
      <c r="S69" s="36" t="str">
        <f t="shared" si="8"/>
        <v/>
      </c>
      <c r="T69" s="25" t="str">
        <f t="shared" si="9"/>
        <v/>
      </c>
      <c r="U69" s="25" t="str">
        <f t="shared" si="10"/>
        <v/>
      </c>
    </row>
    <row r="70" spans="2:21" ht="16.5" x14ac:dyDescent="0.3">
      <c r="B70" s="26"/>
      <c r="C70" s="22" t="str">
        <f>IF(B70="","",VLOOKUP(B70,LISTAS!$F$5:$G$1006,2,0))</f>
        <v/>
      </c>
      <c r="D70" s="35"/>
      <c r="E70" s="35"/>
      <c r="F70" s="35" t="str">
        <f t="shared" si="11"/>
        <v/>
      </c>
      <c r="G70" s="5"/>
      <c r="H70" s="48" t="str">
        <f t="shared" si="3"/>
        <v/>
      </c>
      <c r="I70" s="63" t="str">
        <f t="shared" si="4"/>
        <v/>
      </c>
      <c r="J70" s="63" t="str">
        <f t="shared" si="4"/>
        <v/>
      </c>
      <c r="K70" s="48" t="str">
        <f t="shared" si="1"/>
        <v/>
      </c>
      <c r="L70" s="69" t="str">
        <f t="shared" si="2"/>
        <v/>
      </c>
      <c r="M70" s="67" t="str">
        <f t="shared" si="5"/>
        <v/>
      </c>
      <c r="N70" s="49">
        <v>62</v>
      </c>
      <c r="O70" s="28"/>
      <c r="P70" s="47" t="str">
        <f t="shared" si="6"/>
        <v/>
      </c>
      <c r="Q70" s="24" t="str">
        <f t="shared" si="7"/>
        <v/>
      </c>
      <c r="R70" s="24" t="str">
        <f>IF($L70="","",VLOOKUP(Q70,LISTAS!$F$5:$G$1006,2,0))</f>
        <v/>
      </c>
      <c r="S70" s="36" t="str">
        <f t="shared" si="8"/>
        <v/>
      </c>
      <c r="T70" s="25" t="str">
        <f t="shared" si="9"/>
        <v/>
      </c>
      <c r="U70" s="25" t="str">
        <f t="shared" si="10"/>
        <v/>
      </c>
    </row>
    <row r="71" spans="2:21" ht="16.5" x14ac:dyDescent="0.3">
      <c r="B71" s="26"/>
      <c r="C71" s="22" t="str">
        <f>IF(B71="","",VLOOKUP(B71,LISTAS!$F$5:$G$1006,2,0))</f>
        <v/>
      </c>
      <c r="D71" s="35"/>
      <c r="E71" s="35"/>
      <c r="F71" s="35" t="str">
        <f t="shared" si="11"/>
        <v/>
      </c>
      <c r="G71" s="5"/>
      <c r="H71" s="48" t="str">
        <f t="shared" si="3"/>
        <v/>
      </c>
      <c r="I71" s="63" t="str">
        <f t="shared" si="4"/>
        <v/>
      </c>
      <c r="J71" s="63" t="str">
        <f t="shared" si="4"/>
        <v/>
      </c>
      <c r="K71" s="48" t="str">
        <f t="shared" si="1"/>
        <v/>
      </c>
      <c r="L71" s="69" t="str">
        <f t="shared" si="2"/>
        <v/>
      </c>
      <c r="M71" s="67" t="str">
        <f t="shared" si="5"/>
        <v/>
      </c>
      <c r="N71" s="49">
        <v>63</v>
      </c>
      <c r="O71" s="28"/>
      <c r="P71" s="47" t="str">
        <f t="shared" si="6"/>
        <v/>
      </c>
      <c r="Q71" s="24" t="str">
        <f t="shared" si="7"/>
        <v/>
      </c>
      <c r="R71" s="24" t="str">
        <f>IF($L71="","",VLOOKUP(Q71,LISTAS!$F$5:$G$1006,2,0))</f>
        <v/>
      </c>
      <c r="S71" s="36" t="str">
        <f t="shared" si="8"/>
        <v/>
      </c>
      <c r="T71" s="25" t="str">
        <f t="shared" si="9"/>
        <v/>
      </c>
      <c r="U71" s="25" t="str">
        <f t="shared" si="10"/>
        <v/>
      </c>
    </row>
    <row r="72" spans="2:21" ht="16.5" x14ac:dyDescent="0.3">
      <c r="B72" s="26"/>
      <c r="C72" s="22" t="str">
        <f>IF(B72="","",VLOOKUP(B72,LISTAS!$F$5:$G$1006,2,0))</f>
        <v/>
      </c>
      <c r="D72" s="35"/>
      <c r="E72" s="35"/>
      <c r="F72" s="35" t="str">
        <f t="shared" si="11"/>
        <v/>
      </c>
      <c r="G72" s="5"/>
      <c r="H72" s="48" t="str">
        <f t="shared" si="3"/>
        <v/>
      </c>
      <c r="I72" s="63" t="str">
        <f t="shared" si="4"/>
        <v/>
      </c>
      <c r="J72" s="63" t="str">
        <f t="shared" si="4"/>
        <v/>
      </c>
      <c r="K72" s="48" t="str">
        <f t="shared" si="1"/>
        <v/>
      </c>
      <c r="L72" s="69" t="str">
        <f t="shared" si="2"/>
        <v/>
      </c>
      <c r="M72" s="67" t="str">
        <f t="shared" si="5"/>
        <v/>
      </c>
      <c r="N72" s="49">
        <v>64</v>
      </c>
      <c r="O72" s="28"/>
      <c r="P72" s="47" t="str">
        <f t="shared" si="6"/>
        <v/>
      </c>
      <c r="Q72" s="24" t="str">
        <f t="shared" si="7"/>
        <v/>
      </c>
      <c r="R72" s="24" t="str">
        <f>IF($L72="","",VLOOKUP(Q72,LISTAS!$F$5:$G$1006,2,0))</f>
        <v/>
      </c>
      <c r="S72" s="36" t="str">
        <f t="shared" si="8"/>
        <v/>
      </c>
      <c r="T72" s="25" t="str">
        <f t="shared" si="9"/>
        <v/>
      </c>
      <c r="U72" s="25" t="str">
        <f t="shared" si="10"/>
        <v/>
      </c>
    </row>
    <row r="73" spans="2:21" ht="16.5" x14ac:dyDescent="0.3">
      <c r="B73" s="26"/>
      <c r="C73" s="22" t="str">
        <f>IF(B73="","",VLOOKUP(B73,LISTAS!$F$5:$G$1006,2,0))</f>
        <v/>
      </c>
      <c r="D73" s="35"/>
      <c r="E73" s="35"/>
      <c r="F73" s="35" t="str">
        <f t="shared" ref="F73:F108" si="12">IF(D73="",IF(E73="","",SUM(D73:E73)),SUM(D73:E73))</f>
        <v/>
      </c>
      <c r="G73" s="5"/>
      <c r="H73" s="48" t="str">
        <f t="shared" si="3"/>
        <v/>
      </c>
      <c r="I73" s="63" t="str">
        <f t="shared" si="4"/>
        <v/>
      </c>
      <c r="J73" s="63" t="str">
        <f t="shared" si="4"/>
        <v/>
      </c>
      <c r="K73" s="48" t="str">
        <f t="shared" ref="K73:K108" si="13">IF($L73="","",F73)</f>
        <v/>
      </c>
      <c r="L73" s="69" t="str">
        <f t="shared" ref="L73:L108" si="14">H73</f>
        <v/>
      </c>
      <c r="M73" s="67" t="str">
        <f t="shared" si="5"/>
        <v/>
      </c>
      <c r="N73" s="49">
        <v>65</v>
      </c>
      <c r="O73" s="28"/>
      <c r="P73" s="47" t="str">
        <f t="shared" si="6"/>
        <v/>
      </c>
      <c r="Q73" s="24" t="str">
        <f t="shared" si="7"/>
        <v/>
      </c>
      <c r="R73" s="24" t="str">
        <f>IF($L73="","",VLOOKUP(Q73,LISTAS!$F$5:$G$1006,2,0))</f>
        <v/>
      </c>
      <c r="S73" s="36" t="str">
        <f t="shared" si="8"/>
        <v/>
      </c>
      <c r="T73" s="25" t="str">
        <f t="shared" si="9"/>
        <v/>
      </c>
      <c r="U73" s="25" t="str">
        <f t="shared" si="10"/>
        <v/>
      </c>
    </row>
    <row r="74" spans="2:21" ht="16.5" x14ac:dyDescent="0.3">
      <c r="B74" s="26"/>
      <c r="C74" s="22" t="str">
        <f>IF(B74="","",VLOOKUP(B74,LISTAS!$F$5:$G$1006,2,0))</f>
        <v/>
      </c>
      <c r="D74" s="35"/>
      <c r="E74" s="35"/>
      <c r="F74" s="35" t="str">
        <f t="shared" si="12"/>
        <v/>
      </c>
      <c r="G74" s="5"/>
      <c r="H74" s="48" t="str">
        <f t="shared" ref="H74:H108" si="15">IF(F74="","",F74+(ROW(F74)/1000))</f>
        <v/>
      </c>
      <c r="I74" s="63" t="str">
        <f t="shared" ref="I74:J108" si="16">IF($L74="","",IF(B74="","",B74))</f>
        <v/>
      </c>
      <c r="J74" s="63" t="str">
        <f t="shared" si="16"/>
        <v/>
      </c>
      <c r="K74" s="48" t="str">
        <f t="shared" si="13"/>
        <v/>
      </c>
      <c r="L74" s="69" t="str">
        <f t="shared" si="14"/>
        <v/>
      </c>
      <c r="M74" s="67" t="str">
        <f t="shared" ref="M74:M108" si="17">IF(L74="","",LARGE($L$9:$L$108,N74))</f>
        <v/>
      </c>
      <c r="N74" s="49">
        <v>66</v>
      </c>
      <c r="O74" s="28"/>
      <c r="P74" s="47" t="str">
        <f t="shared" ref="P74:P108" si="18">IF(S74&lt;&gt;"",_xlfn.RANK.EQ(S74,$S$9:$S$108,0),"")</f>
        <v/>
      </c>
      <c r="Q74" s="24" t="str">
        <f t="shared" ref="Q74:Q108" si="19">IF($L74="","",VLOOKUP(M74,$H$9:$K$108,2,0))</f>
        <v/>
      </c>
      <c r="R74" s="24" t="str">
        <f>IF($L74="","",VLOOKUP(Q74,LISTAS!$F$5:$G$1006,2,0))</f>
        <v/>
      </c>
      <c r="S74" s="36" t="str">
        <f t="shared" ref="S74:S108" si="20">IF($L74="","",VLOOKUP(M74,$H$9:$K$108,4,0))</f>
        <v/>
      </c>
      <c r="T74" s="25" t="str">
        <f t="shared" ref="T74:T108" si="21">IF($P74="","",IF(S74=$U$5,"",IF($P74=1,400,IF($P74=2,340,IF($P74=3,300,IF($P74=4,280,IF($P74=5,270,IF($P74=6,260,IF($P74=7,250,IF($P74=8,240,IF($P74=9,200,IF($P74=10,200,IF($P74=11,200,IF($P74=12,200,IF($P74=13,200,IF($P74=14,200,IF($P74=15,200,IF($P74=16,200,IF($P74&gt;16,"","")))))))))))))))))))</f>
        <v/>
      </c>
      <c r="U74" s="25" t="str">
        <f t="shared" ref="U74:U108" si="22">IF(P74="","",IF($S$5="NÃO","",IF(S74=$U$5,"",IF(P74=1,400,IF(P74=2,340,IF(P74=3,300,IF(P74=4,280,IF(P74=5,270,IF(P74=6,260,IF(P74=7,250,IF(P74=8,240,IF(P74=9,200,IF(P74=10,200,IF(P74=11,200,IF(P74=12,200,IF(P74=13,200,IF(P74=14,200,IF(P74=15,200,IF(P74=16,200,IF(P74&gt;16,"",""))))))))))))))))))))</f>
        <v/>
      </c>
    </row>
    <row r="75" spans="2:21" ht="16.5" x14ac:dyDescent="0.3">
      <c r="B75" s="26"/>
      <c r="C75" s="22" t="str">
        <f>IF(B75="","",VLOOKUP(B75,LISTAS!$F$5:$G$1006,2,0))</f>
        <v/>
      </c>
      <c r="D75" s="35"/>
      <c r="E75" s="35"/>
      <c r="F75" s="35" t="str">
        <f t="shared" si="12"/>
        <v/>
      </c>
      <c r="G75" s="5"/>
      <c r="H75" s="48" t="str">
        <f t="shared" si="15"/>
        <v/>
      </c>
      <c r="I75" s="63" t="str">
        <f t="shared" si="16"/>
        <v/>
      </c>
      <c r="J75" s="63" t="str">
        <f t="shared" si="16"/>
        <v/>
      </c>
      <c r="K75" s="48" t="str">
        <f t="shared" si="13"/>
        <v/>
      </c>
      <c r="L75" s="69" t="str">
        <f t="shared" si="14"/>
        <v/>
      </c>
      <c r="M75" s="67" t="str">
        <f t="shared" si="17"/>
        <v/>
      </c>
      <c r="N75" s="49">
        <v>67</v>
      </c>
      <c r="O75" s="28"/>
      <c r="P75" s="47" t="str">
        <f t="shared" si="18"/>
        <v/>
      </c>
      <c r="Q75" s="24" t="str">
        <f t="shared" si="19"/>
        <v/>
      </c>
      <c r="R75" s="24" t="str">
        <f>IF($L75="","",VLOOKUP(Q75,LISTAS!$F$5:$G$1006,2,0))</f>
        <v/>
      </c>
      <c r="S75" s="36" t="str">
        <f t="shared" si="20"/>
        <v/>
      </c>
      <c r="T75" s="25" t="str">
        <f t="shared" si="21"/>
        <v/>
      </c>
      <c r="U75" s="25" t="str">
        <f t="shared" si="22"/>
        <v/>
      </c>
    </row>
    <row r="76" spans="2:21" ht="16.5" x14ac:dyDescent="0.3">
      <c r="B76" s="26"/>
      <c r="C76" s="22" t="str">
        <f>IF(B76="","",VLOOKUP(B76,LISTAS!$F$5:$G$1006,2,0))</f>
        <v/>
      </c>
      <c r="D76" s="35"/>
      <c r="E76" s="35"/>
      <c r="F76" s="35" t="str">
        <f t="shared" si="12"/>
        <v/>
      </c>
      <c r="G76" s="5"/>
      <c r="H76" s="48" t="str">
        <f t="shared" si="15"/>
        <v/>
      </c>
      <c r="I76" s="63" t="str">
        <f t="shared" si="16"/>
        <v/>
      </c>
      <c r="J76" s="63" t="str">
        <f t="shared" si="16"/>
        <v/>
      </c>
      <c r="K76" s="48" t="str">
        <f t="shared" si="13"/>
        <v/>
      </c>
      <c r="L76" s="69" t="str">
        <f t="shared" si="14"/>
        <v/>
      </c>
      <c r="M76" s="67" t="str">
        <f t="shared" si="17"/>
        <v/>
      </c>
      <c r="N76" s="49">
        <v>68</v>
      </c>
      <c r="O76" s="28"/>
      <c r="P76" s="47" t="str">
        <f t="shared" si="18"/>
        <v/>
      </c>
      <c r="Q76" s="24" t="str">
        <f t="shared" si="19"/>
        <v/>
      </c>
      <c r="R76" s="24" t="str">
        <f>IF($L76="","",VLOOKUP(Q76,LISTAS!$F$5:$G$1006,2,0))</f>
        <v/>
      </c>
      <c r="S76" s="36" t="str">
        <f t="shared" si="20"/>
        <v/>
      </c>
      <c r="T76" s="25" t="str">
        <f t="shared" si="21"/>
        <v/>
      </c>
      <c r="U76" s="25" t="str">
        <f t="shared" si="22"/>
        <v/>
      </c>
    </row>
    <row r="77" spans="2:21" ht="16.5" x14ac:dyDescent="0.3">
      <c r="B77" s="26"/>
      <c r="C77" s="22" t="str">
        <f>IF(B77="","",VLOOKUP(B77,LISTAS!$F$5:$G$1006,2,0))</f>
        <v/>
      </c>
      <c r="D77" s="35"/>
      <c r="E77" s="35"/>
      <c r="F77" s="35" t="str">
        <f t="shared" si="12"/>
        <v/>
      </c>
      <c r="G77" s="5"/>
      <c r="H77" s="48" t="str">
        <f t="shared" si="15"/>
        <v/>
      </c>
      <c r="I77" s="63" t="str">
        <f t="shared" si="16"/>
        <v/>
      </c>
      <c r="J77" s="63" t="str">
        <f t="shared" si="16"/>
        <v/>
      </c>
      <c r="K77" s="48" t="str">
        <f t="shared" si="13"/>
        <v/>
      </c>
      <c r="L77" s="69" t="str">
        <f t="shared" si="14"/>
        <v/>
      </c>
      <c r="M77" s="67" t="str">
        <f t="shared" si="17"/>
        <v/>
      </c>
      <c r="N77" s="49">
        <v>69</v>
      </c>
      <c r="O77" s="28"/>
      <c r="P77" s="47" t="str">
        <f t="shared" si="18"/>
        <v/>
      </c>
      <c r="Q77" s="24" t="str">
        <f t="shared" si="19"/>
        <v/>
      </c>
      <c r="R77" s="24" t="str">
        <f>IF($L77="","",VLOOKUP(Q77,LISTAS!$F$5:$G$1006,2,0))</f>
        <v/>
      </c>
      <c r="S77" s="36" t="str">
        <f t="shared" si="20"/>
        <v/>
      </c>
      <c r="T77" s="25" t="str">
        <f t="shared" si="21"/>
        <v/>
      </c>
      <c r="U77" s="25" t="str">
        <f t="shared" si="22"/>
        <v/>
      </c>
    </row>
    <row r="78" spans="2:21" ht="16.5" x14ac:dyDescent="0.3">
      <c r="B78" s="26"/>
      <c r="C78" s="22" t="str">
        <f>IF(B78="","",VLOOKUP(B78,LISTAS!$F$5:$G$1006,2,0))</f>
        <v/>
      </c>
      <c r="D78" s="35"/>
      <c r="E78" s="35"/>
      <c r="F78" s="35" t="str">
        <f t="shared" si="12"/>
        <v/>
      </c>
      <c r="G78" s="5"/>
      <c r="H78" s="48" t="str">
        <f t="shared" si="15"/>
        <v/>
      </c>
      <c r="I78" s="63" t="str">
        <f t="shared" si="16"/>
        <v/>
      </c>
      <c r="J78" s="63" t="str">
        <f t="shared" si="16"/>
        <v/>
      </c>
      <c r="K78" s="48" t="str">
        <f t="shared" si="13"/>
        <v/>
      </c>
      <c r="L78" s="69" t="str">
        <f t="shared" si="14"/>
        <v/>
      </c>
      <c r="M78" s="67" t="str">
        <f t="shared" si="17"/>
        <v/>
      </c>
      <c r="N78" s="49">
        <v>70</v>
      </c>
      <c r="O78" s="28"/>
      <c r="P78" s="47" t="str">
        <f t="shared" si="18"/>
        <v/>
      </c>
      <c r="Q78" s="24" t="str">
        <f t="shared" si="19"/>
        <v/>
      </c>
      <c r="R78" s="24" t="str">
        <f>IF($L78="","",VLOOKUP(Q78,LISTAS!$F$5:$G$1006,2,0))</f>
        <v/>
      </c>
      <c r="S78" s="36" t="str">
        <f t="shared" si="20"/>
        <v/>
      </c>
      <c r="T78" s="25" t="str">
        <f t="shared" si="21"/>
        <v/>
      </c>
      <c r="U78" s="25" t="str">
        <f t="shared" si="22"/>
        <v/>
      </c>
    </row>
    <row r="79" spans="2:21" ht="16.5" x14ac:dyDescent="0.3">
      <c r="B79" s="26"/>
      <c r="C79" s="22" t="str">
        <f>IF(B79="","",VLOOKUP(B79,LISTAS!$F$5:$G$1006,2,0))</f>
        <v/>
      </c>
      <c r="D79" s="35"/>
      <c r="E79" s="35"/>
      <c r="F79" s="35" t="str">
        <f t="shared" si="12"/>
        <v/>
      </c>
      <c r="G79" s="5"/>
      <c r="H79" s="48" t="str">
        <f t="shared" si="15"/>
        <v/>
      </c>
      <c r="I79" s="63" t="str">
        <f t="shared" si="16"/>
        <v/>
      </c>
      <c r="J79" s="63" t="str">
        <f t="shared" si="16"/>
        <v/>
      </c>
      <c r="K79" s="48" t="str">
        <f t="shared" si="13"/>
        <v/>
      </c>
      <c r="L79" s="69" t="str">
        <f t="shared" si="14"/>
        <v/>
      </c>
      <c r="M79" s="67" t="str">
        <f t="shared" si="17"/>
        <v/>
      </c>
      <c r="N79" s="49">
        <v>71</v>
      </c>
      <c r="O79" s="28"/>
      <c r="P79" s="47" t="str">
        <f t="shared" si="18"/>
        <v/>
      </c>
      <c r="Q79" s="24" t="str">
        <f t="shared" si="19"/>
        <v/>
      </c>
      <c r="R79" s="24" t="str">
        <f>IF($L79="","",VLOOKUP(Q79,LISTAS!$F$5:$G$1006,2,0))</f>
        <v/>
      </c>
      <c r="S79" s="36" t="str">
        <f t="shared" si="20"/>
        <v/>
      </c>
      <c r="T79" s="25" t="str">
        <f t="shared" si="21"/>
        <v/>
      </c>
      <c r="U79" s="25" t="str">
        <f t="shared" si="22"/>
        <v/>
      </c>
    </row>
    <row r="80" spans="2:21" ht="16.5" x14ac:dyDescent="0.3">
      <c r="B80" s="26"/>
      <c r="C80" s="22" t="str">
        <f>IF(B80="","",VLOOKUP(B80,LISTAS!$F$5:$G$1006,2,0))</f>
        <v/>
      </c>
      <c r="D80" s="35"/>
      <c r="E80" s="35"/>
      <c r="F80" s="35" t="str">
        <f t="shared" si="12"/>
        <v/>
      </c>
      <c r="G80" s="5"/>
      <c r="H80" s="48" t="str">
        <f t="shared" si="15"/>
        <v/>
      </c>
      <c r="I80" s="63" t="str">
        <f t="shared" si="16"/>
        <v/>
      </c>
      <c r="J80" s="63" t="str">
        <f t="shared" si="16"/>
        <v/>
      </c>
      <c r="K80" s="48" t="str">
        <f t="shared" si="13"/>
        <v/>
      </c>
      <c r="L80" s="69" t="str">
        <f t="shared" si="14"/>
        <v/>
      </c>
      <c r="M80" s="67" t="str">
        <f t="shared" si="17"/>
        <v/>
      </c>
      <c r="N80" s="49">
        <v>72</v>
      </c>
      <c r="O80" s="28"/>
      <c r="P80" s="47" t="str">
        <f t="shared" si="18"/>
        <v/>
      </c>
      <c r="Q80" s="24" t="str">
        <f t="shared" si="19"/>
        <v/>
      </c>
      <c r="R80" s="24" t="str">
        <f>IF($L80="","",VLOOKUP(Q80,LISTAS!$F$5:$G$1006,2,0))</f>
        <v/>
      </c>
      <c r="S80" s="36" t="str">
        <f t="shared" si="20"/>
        <v/>
      </c>
      <c r="T80" s="25" t="str">
        <f t="shared" si="21"/>
        <v/>
      </c>
      <c r="U80" s="25" t="str">
        <f t="shared" si="22"/>
        <v/>
      </c>
    </row>
    <row r="81" spans="2:21" ht="16.5" x14ac:dyDescent="0.3">
      <c r="B81" s="26"/>
      <c r="C81" s="22" t="str">
        <f>IF(B81="","",VLOOKUP(B81,LISTAS!$F$5:$G$1006,2,0))</f>
        <v/>
      </c>
      <c r="D81" s="35"/>
      <c r="E81" s="35"/>
      <c r="F81" s="35" t="str">
        <f t="shared" si="12"/>
        <v/>
      </c>
      <c r="G81" s="5"/>
      <c r="H81" s="48" t="str">
        <f t="shared" si="15"/>
        <v/>
      </c>
      <c r="I81" s="63" t="str">
        <f t="shared" si="16"/>
        <v/>
      </c>
      <c r="J81" s="63" t="str">
        <f t="shared" si="16"/>
        <v/>
      </c>
      <c r="K81" s="48" t="str">
        <f t="shared" si="13"/>
        <v/>
      </c>
      <c r="L81" s="69" t="str">
        <f t="shared" si="14"/>
        <v/>
      </c>
      <c r="M81" s="67" t="str">
        <f t="shared" si="17"/>
        <v/>
      </c>
      <c r="N81" s="49">
        <v>73</v>
      </c>
      <c r="O81" s="28"/>
      <c r="P81" s="47" t="str">
        <f t="shared" si="18"/>
        <v/>
      </c>
      <c r="Q81" s="24" t="str">
        <f t="shared" si="19"/>
        <v/>
      </c>
      <c r="R81" s="24" t="str">
        <f>IF($L81="","",VLOOKUP(Q81,LISTAS!$F$5:$G$1006,2,0))</f>
        <v/>
      </c>
      <c r="S81" s="36" t="str">
        <f t="shared" si="20"/>
        <v/>
      </c>
      <c r="T81" s="25" t="str">
        <f t="shared" si="21"/>
        <v/>
      </c>
      <c r="U81" s="25" t="str">
        <f t="shared" si="22"/>
        <v/>
      </c>
    </row>
    <row r="82" spans="2:21" ht="16.5" x14ac:dyDescent="0.3">
      <c r="B82" s="26"/>
      <c r="C82" s="22" t="str">
        <f>IF(B82="","",VLOOKUP(B82,LISTAS!$F$5:$G$1006,2,0))</f>
        <v/>
      </c>
      <c r="D82" s="35"/>
      <c r="E82" s="35"/>
      <c r="F82" s="35" t="str">
        <f t="shared" si="12"/>
        <v/>
      </c>
      <c r="G82" s="5"/>
      <c r="H82" s="48" t="str">
        <f t="shared" si="15"/>
        <v/>
      </c>
      <c r="I82" s="63" t="str">
        <f t="shared" si="16"/>
        <v/>
      </c>
      <c r="J82" s="63" t="str">
        <f t="shared" si="16"/>
        <v/>
      </c>
      <c r="K82" s="48" t="str">
        <f t="shared" si="13"/>
        <v/>
      </c>
      <c r="L82" s="69" t="str">
        <f t="shared" si="14"/>
        <v/>
      </c>
      <c r="M82" s="67" t="str">
        <f t="shared" si="17"/>
        <v/>
      </c>
      <c r="N82" s="49">
        <v>74</v>
      </c>
      <c r="O82" s="28"/>
      <c r="P82" s="47" t="str">
        <f t="shared" si="18"/>
        <v/>
      </c>
      <c r="Q82" s="24" t="str">
        <f t="shared" si="19"/>
        <v/>
      </c>
      <c r="R82" s="24" t="str">
        <f>IF($L82="","",VLOOKUP(Q82,LISTAS!$F$5:$G$1006,2,0))</f>
        <v/>
      </c>
      <c r="S82" s="36" t="str">
        <f t="shared" si="20"/>
        <v/>
      </c>
      <c r="T82" s="25" t="str">
        <f t="shared" si="21"/>
        <v/>
      </c>
      <c r="U82" s="25" t="str">
        <f t="shared" si="22"/>
        <v/>
      </c>
    </row>
    <row r="83" spans="2:21" ht="16.5" x14ac:dyDescent="0.3">
      <c r="B83" s="26"/>
      <c r="C83" s="22" t="str">
        <f>IF(B83="","",VLOOKUP(B83,LISTAS!$F$5:$G$1006,2,0))</f>
        <v/>
      </c>
      <c r="D83" s="35"/>
      <c r="E83" s="35"/>
      <c r="F83" s="35" t="str">
        <f t="shared" si="12"/>
        <v/>
      </c>
      <c r="G83" s="5"/>
      <c r="H83" s="48" t="str">
        <f t="shared" si="15"/>
        <v/>
      </c>
      <c r="I83" s="63" t="str">
        <f t="shared" si="16"/>
        <v/>
      </c>
      <c r="J83" s="63" t="str">
        <f t="shared" si="16"/>
        <v/>
      </c>
      <c r="K83" s="48" t="str">
        <f t="shared" si="13"/>
        <v/>
      </c>
      <c r="L83" s="69" t="str">
        <f t="shared" si="14"/>
        <v/>
      </c>
      <c r="M83" s="67" t="str">
        <f t="shared" si="17"/>
        <v/>
      </c>
      <c r="N83" s="49">
        <v>75</v>
      </c>
      <c r="O83" s="28"/>
      <c r="P83" s="47" t="str">
        <f t="shared" si="18"/>
        <v/>
      </c>
      <c r="Q83" s="24" t="str">
        <f t="shared" si="19"/>
        <v/>
      </c>
      <c r="R83" s="24" t="str">
        <f>IF($L83="","",VLOOKUP(Q83,LISTAS!$F$5:$G$1006,2,0))</f>
        <v/>
      </c>
      <c r="S83" s="36" t="str">
        <f t="shared" si="20"/>
        <v/>
      </c>
      <c r="T83" s="25" t="str">
        <f t="shared" si="21"/>
        <v/>
      </c>
      <c r="U83" s="25" t="str">
        <f t="shared" si="22"/>
        <v/>
      </c>
    </row>
    <row r="84" spans="2:21" ht="16.5" x14ac:dyDescent="0.3">
      <c r="B84" s="26"/>
      <c r="C84" s="22" t="str">
        <f>IF(B84="","",VLOOKUP(B84,LISTAS!$F$5:$G$1006,2,0))</f>
        <v/>
      </c>
      <c r="D84" s="35"/>
      <c r="E84" s="35"/>
      <c r="F84" s="35" t="str">
        <f t="shared" si="12"/>
        <v/>
      </c>
      <c r="G84" s="5"/>
      <c r="H84" s="48" t="str">
        <f t="shared" si="15"/>
        <v/>
      </c>
      <c r="I84" s="63" t="str">
        <f t="shared" si="16"/>
        <v/>
      </c>
      <c r="J84" s="63" t="str">
        <f t="shared" si="16"/>
        <v/>
      </c>
      <c r="K84" s="48" t="str">
        <f t="shared" si="13"/>
        <v/>
      </c>
      <c r="L84" s="69" t="str">
        <f t="shared" si="14"/>
        <v/>
      </c>
      <c r="M84" s="67" t="str">
        <f t="shared" si="17"/>
        <v/>
      </c>
      <c r="N84" s="49">
        <v>76</v>
      </c>
      <c r="O84" s="28"/>
      <c r="P84" s="47" t="str">
        <f t="shared" si="18"/>
        <v/>
      </c>
      <c r="Q84" s="24" t="str">
        <f t="shared" si="19"/>
        <v/>
      </c>
      <c r="R84" s="24" t="str">
        <f>IF($L84="","",VLOOKUP(Q84,LISTAS!$F$5:$G$1006,2,0))</f>
        <v/>
      </c>
      <c r="S84" s="36" t="str">
        <f t="shared" si="20"/>
        <v/>
      </c>
      <c r="T84" s="25" t="str">
        <f t="shared" si="21"/>
        <v/>
      </c>
      <c r="U84" s="25" t="str">
        <f t="shared" si="22"/>
        <v/>
      </c>
    </row>
    <row r="85" spans="2:21" ht="16.5" x14ac:dyDescent="0.3">
      <c r="B85" s="26"/>
      <c r="C85" s="22" t="str">
        <f>IF(B85="","",VLOOKUP(B85,LISTAS!$F$5:$G$1006,2,0))</f>
        <v/>
      </c>
      <c r="D85" s="35"/>
      <c r="E85" s="35"/>
      <c r="F85" s="35" t="str">
        <f t="shared" si="12"/>
        <v/>
      </c>
      <c r="G85" s="5"/>
      <c r="H85" s="48" t="str">
        <f t="shared" si="15"/>
        <v/>
      </c>
      <c r="I85" s="63" t="str">
        <f t="shared" si="16"/>
        <v/>
      </c>
      <c r="J85" s="63" t="str">
        <f t="shared" si="16"/>
        <v/>
      </c>
      <c r="K85" s="48" t="str">
        <f t="shared" si="13"/>
        <v/>
      </c>
      <c r="L85" s="69" t="str">
        <f t="shared" si="14"/>
        <v/>
      </c>
      <c r="M85" s="67" t="str">
        <f t="shared" si="17"/>
        <v/>
      </c>
      <c r="N85" s="49">
        <v>77</v>
      </c>
      <c r="O85" s="28"/>
      <c r="P85" s="47" t="str">
        <f t="shared" si="18"/>
        <v/>
      </c>
      <c r="Q85" s="24" t="str">
        <f t="shared" si="19"/>
        <v/>
      </c>
      <c r="R85" s="24" t="str">
        <f>IF($L85="","",VLOOKUP(Q85,LISTAS!$F$5:$G$1006,2,0))</f>
        <v/>
      </c>
      <c r="S85" s="36" t="str">
        <f t="shared" si="20"/>
        <v/>
      </c>
      <c r="T85" s="25" t="str">
        <f t="shared" si="21"/>
        <v/>
      </c>
      <c r="U85" s="25" t="str">
        <f t="shared" si="22"/>
        <v/>
      </c>
    </row>
    <row r="86" spans="2:21" ht="16.5" x14ac:dyDescent="0.3">
      <c r="B86" s="26"/>
      <c r="C86" s="22" t="str">
        <f>IF(B86="","",VLOOKUP(B86,LISTAS!$F$5:$G$1006,2,0))</f>
        <v/>
      </c>
      <c r="D86" s="35"/>
      <c r="E86" s="35"/>
      <c r="F86" s="35" t="str">
        <f t="shared" si="12"/>
        <v/>
      </c>
      <c r="G86" s="5"/>
      <c r="H86" s="48" t="str">
        <f t="shared" si="15"/>
        <v/>
      </c>
      <c r="I86" s="63" t="str">
        <f t="shared" si="16"/>
        <v/>
      </c>
      <c r="J86" s="63" t="str">
        <f t="shared" si="16"/>
        <v/>
      </c>
      <c r="K86" s="48" t="str">
        <f t="shared" si="13"/>
        <v/>
      </c>
      <c r="L86" s="69" t="str">
        <f t="shared" si="14"/>
        <v/>
      </c>
      <c r="M86" s="67" t="str">
        <f t="shared" si="17"/>
        <v/>
      </c>
      <c r="N86" s="49">
        <v>78</v>
      </c>
      <c r="O86" s="28"/>
      <c r="P86" s="47" t="str">
        <f t="shared" si="18"/>
        <v/>
      </c>
      <c r="Q86" s="24" t="str">
        <f t="shared" si="19"/>
        <v/>
      </c>
      <c r="R86" s="24" t="str">
        <f>IF($L86="","",VLOOKUP(Q86,LISTAS!$F$5:$G$1006,2,0))</f>
        <v/>
      </c>
      <c r="S86" s="36" t="str">
        <f t="shared" si="20"/>
        <v/>
      </c>
      <c r="T86" s="25" t="str">
        <f t="shared" si="21"/>
        <v/>
      </c>
      <c r="U86" s="25" t="str">
        <f t="shared" si="22"/>
        <v/>
      </c>
    </row>
    <row r="87" spans="2:21" ht="16.5" x14ac:dyDescent="0.3">
      <c r="B87" s="26"/>
      <c r="C87" s="22" t="str">
        <f>IF(B87="","",VLOOKUP(B87,LISTAS!$F$5:$G$1006,2,0))</f>
        <v/>
      </c>
      <c r="D87" s="35"/>
      <c r="E87" s="35"/>
      <c r="F87" s="35" t="str">
        <f t="shared" si="12"/>
        <v/>
      </c>
      <c r="G87" s="5"/>
      <c r="H87" s="48" t="str">
        <f t="shared" si="15"/>
        <v/>
      </c>
      <c r="I87" s="63" t="str">
        <f t="shared" si="16"/>
        <v/>
      </c>
      <c r="J87" s="63" t="str">
        <f t="shared" si="16"/>
        <v/>
      </c>
      <c r="K87" s="48" t="str">
        <f t="shared" si="13"/>
        <v/>
      </c>
      <c r="L87" s="69" t="str">
        <f t="shared" si="14"/>
        <v/>
      </c>
      <c r="M87" s="67" t="str">
        <f t="shared" si="17"/>
        <v/>
      </c>
      <c r="N87" s="49">
        <v>79</v>
      </c>
      <c r="O87" s="28"/>
      <c r="P87" s="47" t="str">
        <f t="shared" si="18"/>
        <v/>
      </c>
      <c r="Q87" s="24" t="str">
        <f t="shared" si="19"/>
        <v/>
      </c>
      <c r="R87" s="24" t="str">
        <f>IF($L87="","",VLOOKUP(Q87,LISTAS!$F$5:$G$1006,2,0))</f>
        <v/>
      </c>
      <c r="S87" s="36" t="str">
        <f t="shared" si="20"/>
        <v/>
      </c>
      <c r="T87" s="25" t="str">
        <f t="shared" si="21"/>
        <v/>
      </c>
      <c r="U87" s="25" t="str">
        <f t="shared" si="22"/>
        <v/>
      </c>
    </row>
    <row r="88" spans="2:21" ht="16.5" x14ac:dyDescent="0.3">
      <c r="B88" s="26"/>
      <c r="C88" s="22" t="str">
        <f>IF(B88="","",VLOOKUP(B88,LISTAS!$F$5:$G$1006,2,0))</f>
        <v/>
      </c>
      <c r="D88" s="35"/>
      <c r="E88" s="35"/>
      <c r="F88" s="35" t="str">
        <f t="shared" si="12"/>
        <v/>
      </c>
      <c r="G88" s="5"/>
      <c r="H88" s="48" t="str">
        <f t="shared" si="15"/>
        <v/>
      </c>
      <c r="I88" s="63" t="str">
        <f t="shared" si="16"/>
        <v/>
      </c>
      <c r="J88" s="63" t="str">
        <f t="shared" si="16"/>
        <v/>
      </c>
      <c r="K88" s="48" t="str">
        <f t="shared" si="13"/>
        <v/>
      </c>
      <c r="L88" s="69" t="str">
        <f t="shared" si="14"/>
        <v/>
      </c>
      <c r="M88" s="67" t="str">
        <f t="shared" si="17"/>
        <v/>
      </c>
      <c r="N88" s="49">
        <v>80</v>
      </c>
      <c r="O88" s="28"/>
      <c r="P88" s="47" t="str">
        <f t="shared" si="18"/>
        <v/>
      </c>
      <c r="Q88" s="24" t="str">
        <f t="shared" si="19"/>
        <v/>
      </c>
      <c r="R88" s="24" t="str">
        <f>IF($L88="","",VLOOKUP(Q88,LISTAS!$F$5:$G$1006,2,0))</f>
        <v/>
      </c>
      <c r="S88" s="36" t="str">
        <f t="shared" si="20"/>
        <v/>
      </c>
      <c r="T88" s="25" t="str">
        <f t="shared" si="21"/>
        <v/>
      </c>
      <c r="U88" s="25" t="str">
        <f t="shared" si="22"/>
        <v/>
      </c>
    </row>
    <row r="89" spans="2:21" ht="16.5" x14ac:dyDescent="0.3">
      <c r="B89" s="26"/>
      <c r="C89" s="22" t="str">
        <f>IF(B89="","",VLOOKUP(B89,LISTAS!$F$5:$G$1006,2,0))</f>
        <v/>
      </c>
      <c r="D89" s="35"/>
      <c r="E89" s="35"/>
      <c r="F89" s="35" t="str">
        <f t="shared" si="12"/>
        <v/>
      </c>
      <c r="G89" s="5"/>
      <c r="H89" s="48" t="str">
        <f t="shared" si="15"/>
        <v/>
      </c>
      <c r="I89" s="63" t="str">
        <f t="shared" si="16"/>
        <v/>
      </c>
      <c r="J89" s="63" t="str">
        <f t="shared" si="16"/>
        <v/>
      </c>
      <c r="K89" s="48" t="str">
        <f t="shared" si="13"/>
        <v/>
      </c>
      <c r="L89" s="69" t="str">
        <f t="shared" si="14"/>
        <v/>
      </c>
      <c r="M89" s="67" t="str">
        <f t="shared" si="17"/>
        <v/>
      </c>
      <c r="N89" s="49">
        <v>81</v>
      </c>
      <c r="O89" s="28"/>
      <c r="P89" s="47" t="str">
        <f t="shared" si="18"/>
        <v/>
      </c>
      <c r="Q89" s="24" t="str">
        <f t="shared" si="19"/>
        <v/>
      </c>
      <c r="R89" s="24" t="str">
        <f>IF($L89="","",VLOOKUP(Q89,LISTAS!$F$5:$G$1006,2,0))</f>
        <v/>
      </c>
      <c r="S89" s="36" t="str">
        <f t="shared" si="20"/>
        <v/>
      </c>
      <c r="T89" s="25" t="str">
        <f t="shared" si="21"/>
        <v/>
      </c>
      <c r="U89" s="25" t="str">
        <f t="shared" si="22"/>
        <v/>
      </c>
    </row>
    <row r="90" spans="2:21" ht="16.5" x14ac:dyDescent="0.3">
      <c r="B90" s="26"/>
      <c r="C90" s="22" t="str">
        <f>IF(B90="","",VLOOKUP(B90,LISTAS!$F$5:$G$1006,2,0))</f>
        <v/>
      </c>
      <c r="D90" s="35"/>
      <c r="E90" s="35"/>
      <c r="F90" s="35" t="str">
        <f t="shared" si="12"/>
        <v/>
      </c>
      <c r="G90" s="5"/>
      <c r="H90" s="48" t="str">
        <f t="shared" si="15"/>
        <v/>
      </c>
      <c r="I90" s="63" t="str">
        <f t="shared" si="16"/>
        <v/>
      </c>
      <c r="J90" s="63" t="str">
        <f t="shared" si="16"/>
        <v/>
      </c>
      <c r="K90" s="48" t="str">
        <f t="shared" si="13"/>
        <v/>
      </c>
      <c r="L90" s="69" t="str">
        <f t="shared" si="14"/>
        <v/>
      </c>
      <c r="M90" s="67" t="str">
        <f t="shared" si="17"/>
        <v/>
      </c>
      <c r="N90" s="49">
        <v>82</v>
      </c>
      <c r="O90" s="28"/>
      <c r="P90" s="47" t="str">
        <f t="shared" si="18"/>
        <v/>
      </c>
      <c r="Q90" s="24" t="str">
        <f t="shared" si="19"/>
        <v/>
      </c>
      <c r="R90" s="24" t="str">
        <f>IF($L90="","",VLOOKUP(Q90,LISTAS!$F$5:$G$1006,2,0))</f>
        <v/>
      </c>
      <c r="S90" s="36" t="str">
        <f t="shared" si="20"/>
        <v/>
      </c>
      <c r="T90" s="25" t="str">
        <f t="shared" si="21"/>
        <v/>
      </c>
      <c r="U90" s="25" t="str">
        <f t="shared" si="22"/>
        <v/>
      </c>
    </row>
    <row r="91" spans="2:21" ht="16.5" x14ac:dyDescent="0.3">
      <c r="B91" s="26"/>
      <c r="C91" s="22" t="str">
        <f>IF(B91="","",VLOOKUP(B91,LISTAS!$F$5:$G$1006,2,0))</f>
        <v/>
      </c>
      <c r="D91" s="35"/>
      <c r="E91" s="35"/>
      <c r="F91" s="35" t="str">
        <f t="shared" si="12"/>
        <v/>
      </c>
      <c r="G91" s="5"/>
      <c r="H91" s="48" t="str">
        <f t="shared" si="15"/>
        <v/>
      </c>
      <c r="I91" s="63" t="str">
        <f t="shared" si="16"/>
        <v/>
      </c>
      <c r="J91" s="63" t="str">
        <f t="shared" si="16"/>
        <v/>
      </c>
      <c r="K91" s="48" t="str">
        <f t="shared" si="13"/>
        <v/>
      </c>
      <c r="L91" s="69" t="str">
        <f t="shared" si="14"/>
        <v/>
      </c>
      <c r="M91" s="67" t="str">
        <f t="shared" si="17"/>
        <v/>
      </c>
      <c r="N91" s="49">
        <v>83</v>
      </c>
      <c r="O91" s="28"/>
      <c r="P91" s="47" t="str">
        <f t="shared" si="18"/>
        <v/>
      </c>
      <c r="Q91" s="24" t="str">
        <f t="shared" si="19"/>
        <v/>
      </c>
      <c r="R91" s="24" t="str">
        <f>IF($L91="","",VLOOKUP(Q91,LISTAS!$F$5:$G$1006,2,0))</f>
        <v/>
      </c>
      <c r="S91" s="36" t="str">
        <f t="shared" si="20"/>
        <v/>
      </c>
      <c r="T91" s="25" t="str">
        <f t="shared" si="21"/>
        <v/>
      </c>
      <c r="U91" s="25" t="str">
        <f t="shared" si="22"/>
        <v/>
      </c>
    </row>
    <row r="92" spans="2:21" ht="16.5" x14ac:dyDescent="0.3">
      <c r="B92" s="26"/>
      <c r="C92" s="22" t="str">
        <f>IF(B92="","",VLOOKUP(B92,LISTAS!$F$5:$G$1006,2,0))</f>
        <v/>
      </c>
      <c r="D92" s="35"/>
      <c r="E92" s="35"/>
      <c r="F92" s="35" t="str">
        <f t="shared" si="12"/>
        <v/>
      </c>
      <c r="G92" s="5"/>
      <c r="H92" s="48" t="str">
        <f t="shared" si="15"/>
        <v/>
      </c>
      <c r="I92" s="63" t="str">
        <f t="shared" si="16"/>
        <v/>
      </c>
      <c r="J92" s="63" t="str">
        <f t="shared" si="16"/>
        <v/>
      </c>
      <c r="K92" s="48" t="str">
        <f t="shared" si="13"/>
        <v/>
      </c>
      <c r="L92" s="69" t="str">
        <f t="shared" si="14"/>
        <v/>
      </c>
      <c r="M92" s="67" t="str">
        <f t="shared" si="17"/>
        <v/>
      </c>
      <c r="N92" s="49">
        <v>84</v>
      </c>
      <c r="O92" s="28"/>
      <c r="P92" s="47" t="str">
        <f t="shared" si="18"/>
        <v/>
      </c>
      <c r="Q92" s="24" t="str">
        <f t="shared" si="19"/>
        <v/>
      </c>
      <c r="R92" s="24" t="str">
        <f>IF($L92="","",VLOOKUP(Q92,LISTAS!$F$5:$G$1006,2,0))</f>
        <v/>
      </c>
      <c r="S92" s="36" t="str">
        <f t="shared" si="20"/>
        <v/>
      </c>
      <c r="T92" s="25" t="str">
        <f t="shared" si="21"/>
        <v/>
      </c>
      <c r="U92" s="25" t="str">
        <f t="shared" si="22"/>
        <v/>
      </c>
    </row>
    <row r="93" spans="2:21" ht="16.5" x14ac:dyDescent="0.3">
      <c r="B93" s="26"/>
      <c r="C93" s="22" t="str">
        <f>IF(B93="","",VLOOKUP(B93,LISTAS!$F$5:$G$1006,2,0))</f>
        <v/>
      </c>
      <c r="D93" s="35"/>
      <c r="E93" s="35"/>
      <c r="F93" s="35" t="str">
        <f t="shared" si="12"/>
        <v/>
      </c>
      <c r="G93" s="5"/>
      <c r="H93" s="48" t="str">
        <f t="shared" si="15"/>
        <v/>
      </c>
      <c r="I93" s="63" t="str">
        <f t="shared" si="16"/>
        <v/>
      </c>
      <c r="J93" s="63" t="str">
        <f t="shared" si="16"/>
        <v/>
      </c>
      <c r="K93" s="48" t="str">
        <f t="shared" si="13"/>
        <v/>
      </c>
      <c r="L93" s="69" t="str">
        <f t="shared" si="14"/>
        <v/>
      </c>
      <c r="M93" s="67" t="str">
        <f t="shared" si="17"/>
        <v/>
      </c>
      <c r="N93" s="49">
        <v>85</v>
      </c>
      <c r="O93" s="28"/>
      <c r="P93" s="47" t="str">
        <f t="shared" si="18"/>
        <v/>
      </c>
      <c r="Q93" s="24" t="str">
        <f t="shared" si="19"/>
        <v/>
      </c>
      <c r="R93" s="24" t="str">
        <f>IF($L93="","",VLOOKUP(Q93,LISTAS!$F$5:$G$1006,2,0))</f>
        <v/>
      </c>
      <c r="S93" s="36" t="str">
        <f t="shared" si="20"/>
        <v/>
      </c>
      <c r="T93" s="25" t="str">
        <f t="shared" si="21"/>
        <v/>
      </c>
      <c r="U93" s="25" t="str">
        <f t="shared" si="22"/>
        <v/>
      </c>
    </row>
    <row r="94" spans="2:21" ht="16.5" x14ac:dyDescent="0.3">
      <c r="B94" s="26"/>
      <c r="C94" s="22" t="str">
        <f>IF(B94="","",VLOOKUP(B94,LISTAS!$F$5:$G$1006,2,0))</f>
        <v/>
      </c>
      <c r="D94" s="35"/>
      <c r="E94" s="35"/>
      <c r="F94" s="35" t="str">
        <f t="shared" si="12"/>
        <v/>
      </c>
      <c r="G94" s="5"/>
      <c r="H94" s="48" t="str">
        <f t="shared" si="15"/>
        <v/>
      </c>
      <c r="I94" s="63" t="str">
        <f t="shared" si="16"/>
        <v/>
      </c>
      <c r="J94" s="63" t="str">
        <f t="shared" si="16"/>
        <v/>
      </c>
      <c r="K94" s="48" t="str">
        <f t="shared" si="13"/>
        <v/>
      </c>
      <c r="L94" s="69" t="str">
        <f t="shared" si="14"/>
        <v/>
      </c>
      <c r="M94" s="67" t="str">
        <f t="shared" si="17"/>
        <v/>
      </c>
      <c r="N94" s="49">
        <v>86</v>
      </c>
      <c r="O94" s="28"/>
      <c r="P94" s="47" t="str">
        <f t="shared" si="18"/>
        <v/>
      </c>
      <c r="Q94" s="24" t="str">
        <f t="shared" si="19"/>
        <v/>
      </c>
      <c r="R94" s="24" t="str">
        <f>IF($L94="","",VLOOKUP(Q94,LISTAS!$F$5:$G$1006,2,0))</f>
        <v/>
      </c>
      <c r="S94" s="36" t="str">
        <f t="shared" si="20"/>
        <v/>
      </c>
      <c r="T94" s="25" t="str">
        <f t="shared" si="21"/>
        <v/>
      </c>
      <c r="U94" s="25" t="str">
        <f t="shared" si="22"/>
        <v/>
      </c>
    </row>
    <row r="95" spans="2:21" ht="16.5" x14ac:dyDescent="0.3">
      <c r="B95" s="26"/>
      <c r="C95" s="22" t="str">
        <f>IF(B95="","",VLOOKUP(B95,LISTAS!$F$5:$G$1006,2,0))</f>
        <v/>
      </c>
      <c r="D95" s="35"/>
      <c r="E95" s="35"/>
      <c r="F95" s="35" t="str">
        <f t="shared" si="12"/>
        <v/>
      </c>
      <c r="G95" s="5"/>
      <c r="H95" s="48" t="str">
        <f t="shared" si="15"/>
        <v/>
      </c>
      <c r="I95" s="63" t="str">
        <f t="shared" si="16"/>
        <v/>
      </c>
      <c r="J95" s="63" t="str">
        <f t="shared" si="16"/>
        <v/>
      </c>
      <c r="K95" s="48" t="str">
        <f t="shared" si="13"/>
        <v/>
      </c>
      <c r="L95" s="69" t="str">
        <f t="shared" si="14"/>
        <v/>
      </c>
      <c r="M95" s="67" t="str">
        <f t="shared" si="17"/>
        <v/>
      </c>
      <c r="N95" s="49">
        <v>87</v>
      </c>
      <c r="O95" s="28"/>
      <c r="P95" s="47" t="str">
        <f t="shared" si="18"/>
        <v/>
      </c>
      <c r="Q95" s="24" t="str">
        <f t="shared" si="19"/>
        <v/>
      </c>
      <c r="R95" s="24" t="str">
        <f>IF($L95="","",VLOOKUP(Q95,LISTAS!$F$5:$G$1006,2,0))</f>
        <v/>
      </c>
      <c r="S95" s="36" t="str">
        <f t="shared" si="20"/>
        <v/>
      </c>
      <c r="T95" s="25" t="str">
        <f t="shared" si="21"/>
        <v/>
      </c>
      <c r="U95" s="25" t="str">
        <f t="shared" si="22"/>
        <v/>
      </c>
    </row>
    <row r="96" spans="2:21" ht="16.5" x14ac:dyDescent="0.3">
      <c r="B96" s="26"/>
      <c r="C96" s="22" t="str">
        <f>IF(B96="","",VLOOKUP(B96,LISTAS!$F$5:$G$1006,2,0))</f>
        <v/>
      </c>
      <c r="D96" s="35"/>
      <c r="E96" s="35"/>
      <c r="F96" s="35" t="str">
        <f t="shared" si="12"/>
        <v/>
      </c>
      <c r="G96" s="5"/>
      <c r="H96" s="48" t="str">
        <f t="shared" si="15"/>
        <v/>
      </c>
      <c r="I96" s="63" t="str">
        <f t="shared" si="16"/>
        <v/>
      </c>
      <c r="J96" s="63" t="str">
        <f t="shared" si="16"/>
        <v/>
      </c>
      <c r="K96" s="48" t="str">
        <f t="shared" si="13"/>
        <v/>
      </c>
      <c r="L96" s="69" t="str">
        <f t="shared" si="14"/>
        <v/>
      </c>
      <c r="M96" s="67" t="str">
        <f t="shared" si="17"/>
        <v/>
      </c>
      <c r="N96" s="49">
        <v>88</v>
      </c>
      <c r="O96" s="28"/>
      <c r="P96" s="47" t="str">
        <f t="shared" si="18"/>
        <v/>
      </c>
      <c r="Q96" s="24" t="str">
        <f t="shared" si="19"/>
        <v/>
      </c>
      <c r="R96" s="24" t="str">
        <f>IF($L96="","",VLOOKUP(Q96,LISTAS!$F$5:$G$1006,2,0))</f>
        <v/>
      </c>
      <c r="S96" s="36" t="str">
        <f t="shared" si="20"/>
        <v/>
      </c>
      <c r="T96" s="25" t="str">
        <f t="shared" si="21"/>
        <v/>
      </c>
      <c r="U96" s="25" t="str">
        <f t="shared" si="22"/>
        <v/>
      </c>
    </row>
    <row r="97" spans="1:21" ht="16.5" x14ac:dyDescent="0.3">
      <c r="B97" s="26"/>
      <c r="C97" s="22" t="str">
        <f>IF(B97="","",VLOOKUP(B97,LISTAS!$F$5:$G$1006,2,0))</f>
        <v/>
      </c>
      <c r="D97" s="35"/>
      <c r="E97" s="35"/>
      <c r="F97" s="35" t="str">
        <f t="shared" si="12"/>
        <v/>
      </c>
      <c r="G97" s="5"/>
      <c r="H97" s="48" t="str">
        <f t="shared" si="15"/>
        <v/>
      </c>
      <c r="I97" s="63" t="str">
        <f t="shared" si="16"/>
        <v/>
      </c>
      <c r="J97" s="63" t="str">
        <f t="shared" si="16"/>
        <v/>
      </c>
      <c r="K97" s="48" t="str">
        <f t="shared" si="13"/>
        <v/>
      </c>
      <c r="L97" s="69" t="str">
        <f t="shared" si="14"/>
        <v/>
      </c>
      <c r="M97" s="67" t="str">
        <f t="shared" si="17"/>
        <v/>
      </c>
      <c r="N97" s="49">
        <v>89</v>
      </c>
      <c r="O97" s="28"/>
      <c r="P97" s="47" t="str">
        <f t="shared" si="18"/>
        <v/>
      </c>
      <c r="Q97" s="24" t="str">
        <f t="shared" si="19"/>
        <v/>
      </c>
      <c r="R97" s="24" t="str">
        <f>IF($L97="","",VLOOKUP(Q97,LISTAS!$F$5:$G$1006,2,0))</f>
        <v/>
      </c>
      <c r="S97" s="36" t="str">
        <f t="shared" si="20"/>
        <v/>
      </c>
      <c r="T97" s="25" t="str">
        <f t="shared" si="21"/>
        <v/>
      </c>
      <c r="U97" s="25" t="str">
        <f t="shared" si="22"/>
        <v/>
      </c>
    </row>
    <row r="98" spans="1:21" ht="16.5" x14ac:dyDescent="0.3">
      <c r="B98" s="26"/>
      <c r="C98" s="22" t="str">
        <f>IF(B98="","",VLOOKUP(B98,LISTAS!$F$5:$G$1006,2,0))</f>
        <v/>
      </c>
      <c r="D98" s="35"/>
      <c r="E98" s="35"/>
      <c r="F98" s="35" t="str">
        <f t="shared" si="12"/>
        <v/>
      </c>
      <c r="G98" s="5"/>
      <c r="H98" s="48" t="str">
        <f t="shared" si="15"/>
        <v/>
      </c>
      <c r="I98" s="63" t="str">
        <f t="shared" si="16"/>
        <v/>
      </c>
      <c r="J98" s="63" t="str">
        <f t="shared" si="16"/>
        <v/>
      </c>
      <c r="K98" s="48" t="str">
        <f t="shared" si="13"/>
        <v/>
      </c>
      <c r="L98" s="69" t="str">
        <f t="shared" si="14"/>
        <v/>
      </c>
      <c r="M98" s="67" t="str">
        <f t="shared" si="17"/>
        <v/>
      </c>
      <c r="N98" s="49">
        <v>90</v>
      </c>
      <c r="O98" s="28"/>
      <c r="P98" s="47" t="str">
        <f t="shared" si="18"/>
        <v/>
      </c>
      <c r="Q98" s="24" t="str">
        <f t="shared" si="19"/>
        <v/>
      </c>
      <c r="R98" s="24" t="str">
        <f>IF($L98="","",VLOOKUP(Q98,LISTAS!$F$5:$G$1006,2,0))</f>
        <v/>
      </c>
      <c r="S98" s="36" t="str">
        <f t="shared" si="20"/>
        <v/>
      </c>
      <c r="T98" s="25" t="str">
        <f t="shared" si="21"/>
        <v/>
      </c>
      <c r="U98" s="25" t="str">
        <f t="shared" si="22"/>
        <v/>
      </c>
    </row>
    <row r="99" spans="1:21" ht="16.5" x14ac:dyDescent="0.3">
      <c r="B99" s="26"/>
      <c r="C99" s="22" t="str">
        <f>IF(B99="","",VLOOKUP(B99,LISTAS!$F$5:$G$1006,2,0))</f>
        <v/>
      </c>
      <c r="D99" s="35"/>
      <c r="E99" s="35"/>
      <c r="F99" s="35" t="str">
        <f t="shared" si="12"/>
        <v/>
      </c>
      <c r="G99" s="5"/>
      <c r="H99" s="48" t="str">
        <f t="shared" si="15"/>
        <v/>
      </c>
      <c r="I99" s="63" t="str">
        <f t="shared" si="16"/>
        <v/>
      </c>
      <c r="J99" s="63" t="str">
        <f t="shared" si="16"/>
        <v/>
      </c>
      <c r="K99" s="48" t="str">
        <f t="shared" si="13"/>
        <v/>
      </c>
      <c r="L99" s="69" t="str">
        <f t="shared" si="14"/>
        <v/>
      </c>
      <c r="M99" s="67" t="str">
        <f t="shared" si="17"/>
        <v/>
      </c>
      <c r="N99" s="49">
        <v>91</v>
      </c>
      <c r="O99" s="28"/>
      <c r="P99" s="47" t="str">
        <f t="shared" si="18"/>
        <v/>
      </c>
      <c r="Q99" s="24" t="str">
        <f t="shared" si="19"/>
        <v/>
      </c>
      <c r="R99" s="24" t="str">
        <f>IF($L99="","",VLOOKUP(Q99,LISTAS!$F$5:$G$1006,2,0))</f>
        <v/>
      </c>
      <c r="S99" s="36" t="str">
        <f t="shared" si="20"/>
        <v/>
      </c>
      <c r="T99" s="25" t="str">
        <f t="shared" si="21"/>
        <v/>
      </c>
      <c r="U99" s="25" t="str">
        <f t="shared" si="22"/>
        <v/>
      </c>
    </row>
    <row r="100" spans="1:21" ht="16.5" x14ac:dyDescent="0.3">
      <c r="B100" s="26"/>
      <c r="C100" s="22" t="str">
        <f>IF(B100="","",VLOOKUP(B100,LISTAS!$F$5:$G$1006,2,0))</f>
        <v/>
      </c>
      <c r="D100" s="35"/>
      <c r="E100" s="35"/>
      <c r="F100" s="35" t="str">
        <f t="shared" si="12"/>
        <v/>
      </c>
      <c r="G100" s="5"/>
      <c r="H100" s="48" t="str">
        <f t="shared" si="15"/>
        <v/>
      </c>
      <c r="I100" s="63" t="str">
        <f t="shared" si="16"/>
        <v/>
      </c>
      <c r="J100" s="63" t="str">
        <f t="shared" si="16"/>
        <v/>
      </c>
      <c r="K100" s="48" t="str">
        <f t="shared" si="13"/>
        <v/>
      </c>
      <c r="L100" s="69" t="str">
        <f t="shared" si="14"/>
        <v/>
      </c>
      <c r="M100" s="67" t="str">
        <f t="shared" si="17"/>
        <v/>
      </c>
      <c r="N100" s="49">
        <v>92</v>
      </c>
      <c r="O100" s="28"/>
      <c r="P100" s="47" t="str">
        <f t="shared" si="18"/>
        <v/>
      </c>
      <c r="Q100" s="24" t="str">
        <f t="shared" si="19"/>
        <v/>
      </c>
      <c r="R100" s="24" t="str">
        <f>IF($L100="","",VLOOKUP(Q100,LISTAS!$F$5:$G$1006,2,0))</f>
        <v/>
      </c>
      <c r="S100" s="36" t="str">
        <f t="shared" si="20"/>
        <v/>
      </c>
      <c r="T100" s="25" t="str">
        <f t="shared" si="21"/>
        <v/>
      </c>
      <c r="U100" s="25" t="str">
        <f t="shared" si="22"/>
        <v/>
      </c>
    </row>
    <row r="101" spans="1:21" ht="16.5" x14ac:dyDescent="0.3">
      <c r="B101" s="26"/>
      <c r="C101" s="22" t="str">
        <f>IF(B101="","",VLOOKUP(B101,LISTAS!$F$5:$G$1006,2,0))</f>
        <v/>
      </c>
      <c r="D101" s="35"/>
      <c r="E101" s="35"/>
      <c r="F101" s="35" t="str">
        <f t="shared" si="12"/>
        <v/>
      </c>
      <c r="G101" s="5"/>
      <c r="H101" s="48" t="str">
        <f t="shared" si="15"/>
        <v/>
      </c>
      <c r="I101" s="63" t="str">
        <f t="shared" si="16"/>
        <v/>
      </c>
      <c r="J101" s="63" t="str">
        <f t="shared" si="16"/>
        <v/>
      </c>
      <c r="K101" s="48" t="str">
        <f t="shared" si="13"/>
        <v/>
      </c>
      <c r="L101" s="69" t="str">
        <f t="shared" si="14"/>
        <v/>
      </c>
      <c r="M101" s="67" t="str">
        <f t="shared" si="17"/>
        <v/>
      </c>
      <c r="N101" s="49">
        <v>93</v>
      </c>
      <c r="O101" s="28"/>
      <c r="P101" s="47" t="str">
        <f t="shared" si="18"/>
        <v/>
      </c>
      <c r="Q101" s="24" t="str">
        <f t="shared" si="19"/>
        <v/>
      </c>
      <c r="R101" s="24" t="str">
        <f>IF($L101="","",VLOOKUP(Q101,LISTAS!$F$5:$G$1006,2,0))</f>
        <v/>
      </c>
      <c r="S101" s="36" t="str">
        <f t="shared" si="20"/>
        <v/>
      </c>
      <c r="T101" s="25" t="str">
        <f t="shared" si="21"/>
        <v/>
      </c>
      <c r="U101" s="25" t="str">
        <f t="shared" si="22"/>
        <v/>
      </c>
    </row>
    <row r="102" spans="1:21" ht="16.5" x14ac:dyDescent="0.3">
      <c r="B102" s="26"/>
      <c r="C102" s="22" t="str">
        <f>IF(B102="","",VLOOKUP(B102,LISTAS!$F$5:$G$1006,2,0))</f>
        <v/>
      </c>
      <c r="D102" s="35"/>
      <c r="E102" s="35"/>
      <c r="F102" s="35" t="str">
        <f t="shared" si="12"/>
        <v/>
      </c>
      <c r="G102" s="5"/>
      <c r="H102" s="48" t="str">
        <f t="shared" si="15"/>
        <v/>
      </c>
      <c r="I102" s="63" t="str">
        <f t="shared" si="16"/>
        <v/>
      </c>
      <c r="J102" s="63" t="str">
        <f t="shared" si="16"/>
        <v/>
      </c>
      <c r="K102" s="48" t="str">
        <f t="shared" si="13"/>
        <v/>
      </c>
      <c r="L102" s="69" t="str">
        <f t="shared" si="14"/>
        <v/>
      </c>
      <c r="M102" s="67" t="str">
        <f t="shared" si="17"/>
        <v/>
      </c>
      <c r="N102" s="49">
        <v>94</v>
      </c>
      <c r="O102" s="28"/>
      <c r="P102" s="47" t="str">
        <f t="shared" si="18"/>
        <v/>
      </c>
      <c r="Q102" s="24" t="str">
        <f t="shared" si="19"/>
        <v/>
      </c>
      <c r="R102" s="24" t="str">
        <f>IF($L102="","",VLOOKUP(Q102,LISTAS!$F$5:$G$1006,2,0))</f>
        <v/>
      </c>
      <c r="S102" s="36" t="str">
        <f t="shared" si="20"/>
        <v/>
      </c>
      <c r="T102" s="25" t="str">
        <f t="shared" si="21"/>
        <v/>
      </c>
      <c r="U102" s="25" t="str">
        <f t="shared" si="22"/>
        <v/>
      </c>
    </row>
    <row r="103" spans="1:21" ht="16.5" x14ac:dyDescent="0.3">
      <c r="B103" s="26"/>
      <c r="C103" s="22" t="str">
        <f>IF(B103="","",VLOOKUP(B103,LISTAS!$F$5:$G$1006,2,0))</f>
        <v/>
      </c>
      <c r="D103" s="35"/>
      <c r="E103" s="35"/>
      <c r="F103" s="35" t="str">
        <f t="shared" si="12"/>
        <v/>
      </c>
      <c r="G103" s="5"/>
      <c r="H103" s="48" t="str">
        <f t="shared" si="15"/>
        <v/>
      </c>
      <c r="I103" s="63" t="str">
        <f t="shared" si="16"/>
        <v/>
      </c>
      <c r="J103" s="63" t="str">
        <f t="shared" si="16"/>
        <v/>
      </c>
      <c r="K103" s="48" t="str">
        <f t="shared" si="13"/>
        <v/>
      </c>
      <c r="L103" s="69" t="str">
        <f t="shared" si="14"/>
        <v/>
      </c>
      <c r="M103" s="67" t="str">
        <f t="shared" si="17"/>
        <v/>
      </c>
      <c r="N103" s="49">
        <v>95</v>
      </c>
      <c r="O103" s="28"/>
      <c r="P103" s="47" t="str">
        <f t="shared" si="18"/>
        <v/>
      </c>
      <c r="Q103" s="24" t="str">
        <f t="shared" si="19"/>
        <v/>
      </c>
      <c r="R103" s="24" t="str">
        <f>IF($L103="","",VLOOKUP(Q103,LISTAS!$F$5:$G$1006,2,0))</f>
        <v/>
      </c>
      <c r="S103" s="36" t="str">
        <f t="shared" si="20"/>
        <v/>
      </c>
      <c r="T103" s="25" t="str">
        <f t="shared" si="21"/>
        <v/>
      </c>
      <c r="U103" s="25" t="str">
        <f t="shared" si="22"/>
        <v/>
      </c>
    </row>
    <row r="104" spans="1:21" ht="16.5" x14ac:dyDescent="0.3">
      <c r="B104" s="26"/>
      <c r="C104" s="22" t="str">
        <f>IF(B104="","",VLOOKUP(B104,LISTAS!$F$5:$G$1006,2,0))</f>
        <v/>
      </c>
      <c r="D104" s="35"/>
      <c r="E104" s="35"/>
      <c r="F104" s="35" t="str">
        <f t="shared" si="12"/>
        <v/>
      </c>
      <c r="G104" s="5"/>
      <c r="H104" s="48" t="str">
        <f t="shared" si="15"/>
        <v/>
      </c>
      <c r="I104" s="63" t="str">
        <f t="shared" si="16"/>
        <v/>
      </c>
      <c r="J104" s="63" t="str">
        <f t="shared" si="16"/>
        <v/>
      </c>
      <c r="K104" s="48" t="str">
        <f t="shared" si="13"/>
        <v/>
      </c>
      <c r="L104" s="69" t="str">
        <f t="shared" si="14"/>
        <v/>
      </c>
      <c r="M104" s="67" t="str">
        <f t="shared" si="17"/>
        <v/>
      </c>
      <c r="N104" s="49">
        <v>96</v>
      </c>
      <c r="O104" s="28"/>
      <c r="P104" s="47" t="str">
        <f t="shared" si="18"/>
        <v/>
      </c>
      <c r="Q104" s="24" t="str">
        <f t="shared" si="19"/>
        <v/>
      </c>
      <c r="R104" s="24" t="str">
        <f>IF($L104="","",VLOOKUP(Q104,LISTAS!$F$5:$G$1006,2,0))</f>
        <v/>
      </c>
      <c r="S104" s="36" t="str">
        <f t="shared" si="20"/>
        <v/>
      </c>
      <c r="T104" s="25" t="str">
        <f t="shared" si="21"/>
        <v/>
      </c>
      <c r="U104" s="25" t="str">
        <f t="shared" si="22"/>
        <v/>
      </c>
    </row>
    <row r="105" spans="1:21" ht="16.5" x14ac:dyDescent="0.3">
      <c r="B105" s="26"/>
      <c r="C105" s="22" t="str">
        <f>IF(B105="","",VLOOKUP(B105,LISTAS!$F$5:$G$1006,2,0))</f>
        <v/>
      </c>
      <c r="D105" s="35"/>
      <c r="E105" s="35"/>
      <c r="F105" s="35" t="str">
        <f t="shared" si="12"/>
        <v/>
      </c>
      <c r="G105" s="5"/>
      <c r="H105" s="48" t="str">
        <f t="shared" si="15"/>
        <v/>
      </c>
      <c r="I105" s="63" t="str">
        <f t="shared" si="16"/>
        <v/>
      </c>
      <c r="J105" s="63" t="str">
        <f t="shared" si="16"/>
        <v/>
      </c>
      <c r="K105" s="48" t="str">
        <f t="shared" si="13"/>
        <v/>
      </c>
      <c r="L105" s="69" t="str">
        <f t="shared" si="14"/>
        <v/>
      </c>
      <c r="M105" s="67" t="str">
        <f t="shared" si="17"/>
        <v/>
      </c>
      <c r="N105" s="49">
        <v>97</v>
      </c>
      <c r="O105" s="28"/>
      <c r="P105" s="47" t="str">
        <f t="shared" si="18"/>
        <v/>
      </c>
      <c r="Q105" s="24" t="str">
        <f t="shared" si="19"/>
        <v/>
      </c>
      <c r="R105" s="24" t="str">
        <f>IF($L105="","",VLOOKUP(Q105,LISTAS!$F$5:$G$1006,2,0))</f>
        <v/>
      </c>
      <c r="S105" s="36" t="str">
        <f t="shared" si="20"/>
        <v/>
      </c>
      <c r="T105" s="25" t="str">
        <f t="shared" si="21"/>
        <v/>
      </c>
      <c r="U105" s="25" t="str">
        <f t="shared" si="22"/>
        <v/>
      </c>
    </row>
    <row r="106" spans="1:21" ht="16.5" x14ac:dyDescent="0.3">
      <c r="B106" s="26"/>
      <c r="C106" s="22" t="str">
        <f>IF(B106="","",VLOOKUP(B106,LISTAS!$F$5:$G$1006,2,0))</f>
        <v/>
      </c>
      <c r="D106" s="35"/>
      <c r="E106" s="35"/>
      <c r="F106" s="35" t="str">
        <f t="shared" si="12"/>
        <v/>
      </c>
      <c r="G106" s="5"/>
      <c r="H106" s="48" t="str">
        <f t="shared" si="15"/>
        <v/>
      </c>
      <c r="I106" s="63" t="str">
        <f t="shared" si="16"/>
        <v/>
      </c>
      <c r="J106" s="63" t="str">
        <f t="shared" si="16"/>
        <v/>
      </c>
      <c r="K106" s="48" t="str">
        <f t="shared" si="13"/>
        <v/>
      </c>
      <c r="L106" s="69" t="str">
        <f t="shared" si="14"/>
        <v/>
      </c>
      <c r="M106" s="67" t="str">
        <f t="shared" si="17"/>
        <v/>
      </c>
      <c r="N106" s="49">
        <v>98</v>
      </c>
      <c r="O106" s="28"/>
      <c r="P106" s="47" t="str">
        <f t="shared" si="18"/>
        <v/>
      </c>
      <c r="Q106" s="24" t="str">
        <f t="shared" si="19"/>
        <v/>
      </c>
      <c r="R106" s="24" t="str">
        <f>IF($L106="","",VLOOKUP(Q106,LISTAS!$F$5:$G$1006,2,0))</f>
        <v/>
      </c>
      <c r="S106" s="36" t="str">
        <f t="shared" si="20"/>
        <v/>
      </c>
      <c r="T106" s="25" t="str">
        <f t="shared" si="21"/>
        <v/>
      </c>
      <c r="U106" s="25" t="str">
        <f t="shared" si="22"/>
        <v/>
      </c>
    </row>
    <row r="107" spans="1:21" ht="16.5" x14ac:dyDescent="0.3">
      <c r="B107" s="26"/>
      <c r="C107" s="22" t="str">
        <f>IF(B107="","",VLOOKUP(B107,LISTAS!$F$5:$G$1006,2,0))</f>
        <v/>
      </c>
      <c r="D107" s="35"/>
      <c r="E107" s="35"/>
      <c r="F107" s="35" t="str">
        <f t="shared" si="12"/>
        <v/>
      </c>
      <c r="G107" s="5"/>
      <c r="H107" s="48" t="str">
        <f t="shared" si="15"/>
        <v/>
      </c>
      <c r="I107" s="63" t="str">
        <f t="shared" si="16"/>
        <v/>
      </c>
      <c r="J107" s="63" t="str">
        <f t="shared" si="16"/>
        <v/>
      </c>
      <c r="K107" s="48" t="str">
        <f t="shared" si="13"/>
        <v/>
      </c>
      <c r="L107" s="69" t="str">
        <f t="shared" si="14"/>
        <v/>
      </c>
      <c r="M107" s="67" t="str">
        <f t="shared" si="17"/>
        <v/>
      </c>
      <c r="N107" s="49">
        <v>99</v>
      </c>
      <c r="O107" s="28"/>
      <c r="P107" s="47" t="str">
        <f t="shared" si="18"/>
        <v/>
      </c>
      <c r="Q107" s="24" t="str">
        <f t="shared" si="19"/>
        <v/>
      </c>
      <c r="R107" s="24" t="str">
        <f>IF($L107="","",VLOOKUP(Q107,LISTAS!$F$5:$G$1006,2,0))</f>
        <v/>
      </c>
      <c r="S107" s="36" t="str">
        <f t="shared" si="20"/>
        <v/>
      </c>
      <c r="T107" s="25" t="str">
        <f t="shared" si="21"/>
        <v/>
      </c>
      <c r="U107" s="25" t="str">
        <f t="shared" si="22"/>
        <v/>
      </c>
    </row>
    <row r="108" spans="1:21" ht="16.5" x14ac:dyDescent="0.3">
      <c r="B108" s="26"/>
      <c r="C108" s="22" t="str">
        <f>IF(B108="","",VLOOKUP(B108,LISTAS!$F$5:$G$1006,2,0))</f>
        <v/>
      </c>
      <c r="D108" s="35"/>
      <c r="E108" s="35"/>
      <c r="F108" s="35" t="str">
        <f t="shared" si="12"/>
        <v/>
      </c>
      <c r="G108" s="5"/>
      <c r="H108" s="48" t="str">
        <f t="shared" si="15"/>
        <v/>
      </c>
      <c r="I108" s="63" t="str">
        <f t="shared" si="16"/>
        <v/>
      </c>
      <c r="J108" s="63" t="str">
        <f t="shared" si="16"/>
        <v/>
      </c>
      <c r="K108" s="48" t="str">
        <f t="shared" si="13"/>
        <v/>
      </c>
      <c r="L108" s="69" t="str">
        <f t="shared" si="14"/>
        <v/>
      </c>
      <c r="M108" s="67" t="str">
        <f t="shared" si="17"/>
        <v/>
      </c>
      <c r="N108" s="49">
        <v>100</v>
      </c>
      <c r="O108" s="28"/>
      <c r="P108" s="47" t="str">
        <f t="shared" si="18"/>
        <v/>
      </c>
      <c r="Q108" s="24" t="str">
        <f t="shared" si="19"/>
        <v/>
      </c>
      <c r="R108" s="24" t="str">
        <f>IF($L108="","",VLOOKUP(Q108,LISTAS!$F$5:$G$1006,2,0))</f>
        <v/>
      </c>
      <c r="S108" s="36" t="str">
        <f t="shared" si="20"/>
        <v/>
      </c>
      <c r="T108" s="25" t="str">
        <f t="shared" si="21"/>
        <v/>
      </c>
      <c r="U108" s="25" t="str">
        <f t="shared" si="22"/>
        <v/>
      </c>
    </row>
    <row r="111" spans="1:21" ht="32.25" customHeight="1" x14ac:dyDescent="0.25">
      <c r="A111" s="2"/>
      <c r="B111" s="146" t="s">
        <v>866</v>
      </c>
      <c r="C111" s="147"/>
      <c r="D111" s="147"/>
      <c r="E111" s="147"/>
      <c r="F111" s="147"/>
      <c r="G111" s="147"/>
      <c r="H111" s="147"/>
      <c r="I111" s="147"/>
      <c r="J111" s="147"/>
      <c r="K111" s="147"/>
      <c r="L111" s="147"/>
      <c r="M111" s="147"/>
      <c r="N111" s="147"/>
      <c r="O111" s="147"/>
      <c r="P111" s="147"/>
      <c r="Q111" s="147"/>
      <c r="R111" s="147"/>
      <c r="S111" s="147"/>
      <c r="T111" s="147"/>
      <c r="U111" s="148"/>
    </row>
    <row r="112" spans="1:21" ht="20.25" customHeight="1" x14ac:dyDescent="0.25">
      <c r="A112" s="2"/>
      <c r="B112" s="149" t="s">
        <v>23</v>
      </c>
      <c r="C112" s="150"/>
      <c r="D112" s="150"/>
      <c r="E112" s="150"/>
      <c r="F112" s="151"/>
      <c r="H112" s="11"/>
      <c r="I112" s="61"/>
      <c r="J112" s="61"/>
      <c r="K112" s="12"/>
      <c r="L112" s="13"/>
      <c r="M112" s="65"/>
      <c r="N112" s="12"/>
      <c r="O112" s="14"/>
      <c r="P112" s="152" t="s">
        <v>14</v>
      </c>
      <c r="Q112" s="153"/>
      <c r="R112" s="153"/>
      <c r="S112" s="153"/>
      <c r="T112" s="153"/>
      <c r="U112" s="154"/>
    </row>
    <row r="113" spans="2:21" s="15" customFormat="1" ht="28.5" customHeight="1" x14ac:dyDescent="0.25">
      <c r="B113" s="16" t="s">
        <v>15</v>
      </c>
      <c r="C113" s="16" t="s">
        <v>1</v>
      </c>
      <c r="D113" s="16" t="s">
        <v>26</v>
      </c>
      <c r="E113" s="16" t="s">
        <v>27</v>
      </c>
      <c r="F113" s="16" t="s">
        <v>3</v>
      </c>
      <c r="G113" s="17"/>
      <c r="H113" s="18"/>
      <c r="I113" s="62"/>
      <c r="J113" s="62"/>
      <c r="K113" s="19"/>
      <c r="L113" s="20"/>
      <c r="M113" s="66"/>
      <c r="N113" s="19"/>
      <c r="O113" s="18"/>
      <c r="P113" s="21" t="s">
        <v>4</v>
      </c>
      <c r="Q113" s="29" t="s">
        <v>15</v>
      </c>
      <c r="R113" s="29" t="s">
        <v>1</v>
      </c>
      <c r="S113" s="29" t="s">
        <v>3</v>
      </c>
      <c r="T113" s="21" t="s">
        <v>16</v>
      </c>
      <c r="U113" s="21" t="s">
        <v>17</v>
      </c>
    </row>
    <row r="114" spans="2:21" s="5" customFormat="1" ht="18.75" customHeight="1" x14ac:dyDescent="0.25">
      <c r="B114" s="22" t="s">
        <v>571</v>
      </c>
      <c r="C114" s="22" t="str">
        <f>IF(B114="","",VLOOKUP(B114,LISTAS!$F$5:$G$1006,2,0))</f>
        <v>LICEU JARDIM</v>
      </c>
      <c r="D114" s="35">
        <v>17</v>
      </c>
      <c r="E114" s="35">
        <v>15.1</v>
      </c>
      <c r="F114" s="35">
        <f t="shared" ref="F114:F119" si="23">IF(D114="",IF(E114="","",SUM(D114:E114)),SUM(D114:E114))</f>
        <v>32.1</v>
      </c>
      <c r="H114" s="48">
        <f>IF(F114="","",F114+(ROW(F114)/1000))</f>
        <v>32.213999999999999</v>
      </c>
      <c r="I114" s="63" t="str">
        <f>IF($L114="","",IF(B114="","",B114))</f>
        <v>MARIA FERNANDA SIQUEIRA DA FONSECA</v>
      </c>
      <c r="J114" s="63" t="str">
        <f>IF($L114="","",IF(C114="","",C114))</f>
        <v>LICEU JARDIM</v>
      </c>
      <c r="K114" s="48">
        <f t="shared" ref="K114:K177" si="24">IF($L114="","",F114)</f>
        <v>32.1</v>
      </c>
      <c r="L114" s="69">
        <f t="shared" ref="L114:L177" si="25">H114</f>
        <v>32.213999999999999</v>
      </c>
      <c r="M114" s="67">
        <f t="shared" ref="M114:M145" si="26">IF(L114="","",LARGE($L$114:$L$213,N114))</f>
        <v>33.015000000000001</v>
      </c>
      <c r="N114" s="49">
        <v>1</v>
      </c>
      <c r="O114" s="23"/>
      <c r="P114" s="47">
        <f t="shared" ref="P114:P145" si="27">IF(S114&lt;&gt;"",_xlfn.RANK.EQ(S114,$S$114:$S$213,0),"")</f>
        <v>1</v>
      </c>
      <c r="Q114" s="24" t="str">
        <f t="shared" ref="Q114:Q145" si="28">IF($L114="","",VLOOKUP(M114,$H$114:$K$213,2,0))</f>
        <v>RAQUEL GIROLDO CRESSINE</v>
      </c>
      <c r="R114" s="24" t="str">
        <f>IF($L114="","",VLOOKUP(Q114,LISTAS!$F$5:$G$1006,2,0))</f>
        <v>LICEU JARDIM</v>
      </c>
      <c r="S114" s="36">
        <f t="shared" ref="S114:S145" si="29">IF($L114="","",VLOOKUP(M114,$H$114:$K$213,4,0))</f>
        <v>32.9</v>
      </c>
      <c r="T114" s="25">
        <f>IF($P114="","",IF(S114=$U$5,"",IF($P114=1,400,IF($P114=2,340,IF($P114=3,300,IF($P114=4,280,IF($P114=5,270,IF($P114=6,260,IF($P114=7,250,IF($P114=8,240,IF($P114=9,200,IF($P114=10,200,IF($P114=11,200,IF($P114=12,200,IF($P114=13,200,IF($P114=14,200,IF($P114=15,200,IF($P114=16,200,IF($P114&gt;16,"","")))))))))))))))))))</f>
        <v>400</v>
      </c>
      <c r="U114" s="25">
        <f>IF(P114="","",IF($S$5="NÃO","",IF(S114=$U$5,"",IF(P114=1,400,IF(P114=2,340,IF(P114=3,300,IF(P114=4,280,IF(P114=5,270,IF(P114=6,260,IF(P114=7,250,IF(P114=8,240,IF(P114=9,200,IF(P114=10,200,IF(P114=11,200,IF(P114=12,200,IF(P114=13,200,IF(P114=14,200,IF(P114=15,200,IF(P114=16,200,IF(P114&gt;16,"",""))))))))))))))))))))</f>
        <v>400</v>
      </c>
    </row>
    <row r="115" spans="2:21" s="5" customFormat="1" ht="18.75" customHeight="1" x14ac:dyDescent="0.25">
      <c r="B115" s="22" t="s">
        <v>591</v>
      </c>
      <c r="C115" s="22" t="str">
        <f>IF(B115="","",VLOOKUP(B115,LISTAS!$F$5:$G$1006,2,0))</f>
        <v>LICEU JARDIM</v>
      </c>
      <c r="D115" s="35">
        <v>17.399999999999999</v>
      </c>
      <c r="E115" s="35">
        <v>15.5</v>
      </c>
      <c r="F115" s="35">
        <f t="shared" si="23"/>
        <v>32.9</v>
      </c>
      <c r="H115" s="48">
        <f t="shared" ref="H115:H178" si="30">IF(F115="","",F115+(ROW(F115)/1000))</f>
        <v>33.015000000000001</v>
      </c>
      <c r="I115" s="63" t="str">
        <f t="shared" ref="I115:J178" si="31">IF($L115="","",IF(B115="","",B115))</f>
        <v>RAQUEL GIROLDO CRESSINE</v>
      </c>
      <c r="J115" s="63" t="str">
        <f t="shared" si="31"/>
        <v>LICEU JARDIM</v>
      </c>
      <c r="K115" s="48">
        <f t="shared" si="24"/>
        <v>32.9</v>
      </c>
      <c r="L115" s="69">
        <f t="shared" si="25"/>
        <v>33.015000000000001</v>
      </c>
      <c r="M115" s="67">
        <f t="shared" si="26"/>
        <v>32.719000000000001</v>
      </c>
      <c r="N115" s="49">
        <v>2</v>
      </c>
      <c r="O115" s="27"/>
      <c r="P115" s="47">
        <f t="shared" si="27"/>
        <v>2</v>
      </c>
      <c r="Q115" s="24" t="str">
        <f t="shared" si="28"/>
        <v>MARIA LUIZA VIEIRA MERIDA</v>
      </c>
      <c r="R115" s="24" t="str">
        <f>IF($L115="","",VLOOKUP(Q115,LISTAS!$F$5:$G$1006,2,0))</f>
        <v>COLÉGIO ARBOS S.C.S.</v>
      </c>
      <c r="S115" s="36">
        <f t="shared" si="29"/>
        <v>32.6</v>
      </c>
      <c r="T115" s="25">
        <f t="shared" ref="T115:T178" si="32">IF($P115="","",IF(S115=$U$5,"",IF($P115=1,400,IF($P115=2,340,IF($P115=3,300,IF($P115=4,280,IF($P115=5,270,IF($P115=6,260,IF($P115=7,250,IF($P115=8,240,IF($P115=9,200,IF($P115=10,200,IF($P115=11,200,IF($P115=12,200,IF($P115=13,200,IF($P115=14,200,IF($P115=15,200,IF($P115=16,200,IF($P115&gt;16,"","")))))))))))))))))))</f>
        <v>340</v>
      </c>
      <c r="U115" s="25">
        <f t="shared" ref="U115:U178" si="33">IF(P115="","",IF($S$5="NÃO","",IF(S115=$U$5,"",IF(P115=1,400,IF(P115=2,340,IF(P115=3,300,IF(P115=4,280,IF(P115=5,270,IF(P115=6,260,IF(P115=7,250,IF(P115=8,240,IF(P115=9,200,IF(P115=10,200,IF(P115=11,200,IF(P115=12,200,IF(P115=13,200,IF(P115=14,200,IF(P115=15,200,IF(P115=16,200,IF(P115&gt;16,"",""))))))))))))))))))))</f>
        <v>340</v>
      </c>
    </row>
    <row r="116" spans="2:21" s="5" customFormat="1" ht="18.75" customHeight="1" x14ac:dyDescent="0.3">
      <c r="B116" s="22" t="s">
        <v>743</v>
      </c>
      <c r="C116" s="22" t="str">
        <f>IF(B116="","",VLOOKUP(B116,LISTAS!$F$5:$G$1006,2,0))</f>
        <v>COLÉGIO ARBOS - UNIDADE SANTO ANDRÉ</v>
      </c>
      <c r="D116" s="35">
        <v>16.899999999999999</v>
      </c>
      <c r="E116" s="35">
        <v>15.7</v>
      </c>
      <c r="F116" s="35">
        <f t="shared" si="23"/>
        <v>32.599999999999994</v>
      </c>
      <c r="H116" s="48">
        <f t="shared" si="30"/>
        <v>32.715999999999994</v>
      </c>
      <c r="I116" s="63" t="str">
        <f t="shared" si="31"/>
        <v>CATARINA DE SOUZA DOZZI TEZZA</v>
      </c>
      <c r="J116" s="63" t="str">
        <f t="shared" si="31"/>
        <v>COLÉGIO ARBOS - UNIDADE SANTO ANDRÉ</v>
      </c>
      <c r="K116" s="48">
        <f t="shared" si="24"/>
        <v>32.599999999999994</v>
      </c>
      <c r="L116" s="69">
        <f t="shared" si="25"/>
        <v>32.715999999999994</v>
      </c>
      <c r="M116" s="67">
        <f t="shared" si="26"/>
        <v>32.718000000000004</v>
      </c>
      <c r="N116" s="49">
        <v>3</v>
      </c>
      <c r="O116" s="28"/>
      <c r="P116" s="47">
        <f t="shared" si="27"/>
        <v>2</v>
      </c>
      <c r="Q116" s="24" t="str">
        <f t="shared" si="28"/>
        <v>LIVIA GURGEL FAVA</v>
      </c>
      <c r="R116" s="24" t="str">
        <f>IF($L116="","",VLOOKUP(Q116,LISTAS!$F$5:$G$1006,2,0))</f>
        <v>COLÉGIO ARBOS S.C.S.</v>
      </c>
      <c r="S116" s="36">
        <f t="shared" si="29"/>
        <v>32.6</v>
      </c>
      <c r="T116" s="25">
        <f t="shared" si="32"/>
        <v>340</v>
      </c>
      <c r="U116" s="25">
        <f t="shared" si="33"/>
        <v>340</v>
      </c>
    </row>
    <row r="117" spans="2:21" s="5" customFormat="1" ht="18.75" customHeight="1" x14ac:dyDescent="0.3">
      <c r="B117" s="22" t="s">
        <v>364</v>
      </c>
      <c r="C117" s="22" t="str">
        <f>IF(B117="","",VLOOKUP(B117,LISTAS!$F$5:$G$1006,2,0))</f>
        <v>PEN LIFE</v>
      </c>
      <c r="D117" s="35">
        <v>0</v>
      </c>
      <c r="E117" s="35">
        <v>0</v>
      </c>
      <c r="F117" s="35">
        <f t="shared" si="23"/>
        <v>0</v>
      </c>
      <c r="H117" s="48">
        <f t="shared" si="30"/>
        <v>0.11700000000000001</v>
      </c>
      <c r="I117" s="63" t="str">
        <f t="shared" si="31"/>
        <v>MARIA LUIZA SILVEIRA ESTRELA</v>
      </c>
      <c r="J117" s="63" t="str">
        <f t="shared" si="31"/>
        <v>PEN LIFE</v>
      </c>
      <c r="K117" s="48">
        <f t="shared" si="24"/>
        <v>0</v>
      </c>
      <c r="L117" s="69">
        <f t="shared" si="25"/>
        <v>0.11700000000000001</v>
      </c>
      <c r="M117" s="67">
        <f t="shared" si="26"/>
        <v>32.715999999999994</v>
      </c>
      <c r="N117" s="49">
        <v>4</v>
      </c>
      <c r="O117" s="28"/>
      <c r="P117" s="47">
        <f t="shared" si="27"/>
        <v>4</v>
      </c>
      <c r="Q117" s="24" t="str">
        <f t="shared" si="28"/>
        <v>CATARINA DE SOUZA DOZZI TEZZA</v>
      </c>
      <c r="R117" s="24" t="str">
        <f>IF($L117="","",VLOOKUP(Q117,LISTAS!$F$5:$G$1006,2,0))</f>
        <v>COLÉGIO ARBOS - UNIDADE SANTO ANDRÉ</v>
      </c>
      <c r="S117" s="36">
        <f t="shared" si="29"/>
        <v>32.599999999999994</v>
      </c>
      <c r="T117" s="25">
        <f t="shared" si="32"/>
        <v>280</v>
      </c>
      <c r="U117" s="25">
        <f t="shared" si="33"/>
        <v>280</v>
      </c>
    </row>
    <row r="118" spans="2:21" s="5" customFormat="1" ht="18.75" customHeight="1" x14ac:dyDescent="0.3">
      <c r="B118" s="22" t="s">
        <v>419</v>
      </c>
      <c r="C118" s="22" t="str">
        <f>IF(B118="","",VLOOKUP(B118,LISTAS!$F$5:$G$1006,2,0))</f>
        <v>COLÉGIO ARBOS S.C.S.</v>
      </c>
      <c r="D118" s="35">
        <v>17</v>
      </c>
      <c r="E118" s="35">
        <v>15.6</v>
      </c>
      <c r="F118" s="35">
        <f t="shared" si="23"/>
        <v>32.6</v>
      </c>
      <c r="H118" s="48">
        <f t="shared" si="30"/>
        <v>32.718000000000004</v>
      </c>
      <c r="I118" s="63" t="str">
        <f t="shared" si="31"/>
        <v>LIVIA GURGEL FAVA</v>
      </c>
      <c r="J118" s="63" t="str">
        <f t="shared" si="31"/>
        <v>COLÉGIO ARBOS S.C.S.</v>
      </c>
      <c r="K118" s="48">
        <f t="shared" si="24"/>
        <v>32.6</v>
      </c>
      <c r="L118" s="69">
        <f t="shared" si="25"/>
        <v>32.718000000000004</v>
      </c>
      <c r="M118" s="67">
        <f t="shared" si="26"/>
        <v>32.213999999999999</v>
      </c>
      <c r="N118" s="49">
        <v>5</v>
      </c>
      <c r="O118" s="28"/>
      <c r="P118" s="47">
        <f t="shared" si="27"/>
        <v>5</v>
      </c>
      <c r="Q118" s="24" t="str">
        <f t="shared" si="28"/>
        <v>MARIA FERNANDA SIQUEIRA DA FONSECA</v>
      </c>
      <c r="R118" s="24" t="str">
        <f>IF($L118="","",VLOOKUP(Q118,LISTAS!$F$5:$G$1006,2,0))</f>
        <v>LICEU JARDIM</v>
      </c>
      <c r="S118" s="36">
        <f t="shared" si="29"/>
        <v>32.1</v>
      </c>
      <c r="T118" s="25">
        <f t="shared" si="32"/>
        <v>270</v>
      </c>
      <c r="U118" s="25">
        <f t="shared" si="33"/>
        <v>270</v>
      </c>
    </row>
    <row r="119" spans="2:21" s="5" customFormat="1" ht="18.75" customHeight="1" x14ac:dyDescent="0.3">
      <c r="B119" s="22" t="s">
        <v>420</v>
      </c>
      <c r="C119" s="22" t="str">
        <f>IF(B119="","",VLOOKUP(B119,LISTAS!$F$5:$G$1006,2,0))</f>
        <v>COLÉGIO ARBOS S.C.S.</v>
      </c>
      <c r="D119" s="35">
        <v>17.2</v>
      </c>
      <c r="E119" s="35">
        <v>15.4</v>
      </c>
      <c r="F119" s="35">
        <f t="shared" si="23"/>
        <v>32.6</v>
      </c>
      <c r="H119" s="48">
        <f t="shared" si="30"/>
        <v>32.719000000000001</v>
      </c>
      <c r="I119" s="63" t="str">
        <f t="shared" si="31"/>
        <v>MARIA LUIZA VIEIRA MERIDA</v>
      </c>
      <c r="J119" s="63" t="str">
        <f t="shared" si="31"/>
        <v>COLÉGIO ARBOS S.C.S.</v>
      </c>
      <c r="K119" s="48">
        <f t="shared" si="24"/>
        <v>32.6</v>
      </c>
      <c r="L119" s="69">
        <f t="shared" si="25"/>
        <v>32.719000000000001</v>
      </c>
      <c r="M119" s="67">
        <f t="shared" si="26"/>
        <v>32.019999999999996</v>
      </c>
      <c r="N119" s="49">
        <v>6</v>
      </c>
      <c r="O119" s="28"/>
      <c r="P119" s="47">
        <f t="shared" si="27"/>
        <v>6</v>
      </c>
      <c r="Q119" s="24" t="str">
        <f t="shared" si="28"/>
        <v>NICOLE BENEDINI COUTO</v>
      </c>
      <c r="R119" s="24" t="str">
        <f>IF($L119="","",VLOOKUP(Q119,LISTAS!$F$5:$G$1006,2,0))</f>
        <v>COLÉGIO ARBOS S.C.S.</v>
      </c>
      <c r="S119" s="36">
        <f t="shared" si="29"/>
        <v>31.9</v>
      </c>
      <c r="T119" s="25">
        <f t="shared" si="32"/>
        <v>260</v>
      </c>
      <c r="U119" s="25">
        <f t="shared" si="33"/>
        <v>260</v>
      </c>
    </row>
    <row r="120" spans="2:21" s="5" customFormat="1" ht="18.75" customHeight="1" x14ac:dyDescent="0.3">
      <c r="B120" s="22" t="s">
        <v>421</v>
      </c>
      <c r="C120" s="22" t="str">
        <f>IF(B120="","",VLOOKUP(B120,LISTAS!$F$5:$G$1006,2,0))</f>
        <v>COLÉGIO ARBOS S.C.S.</v>
      </c>
      <c r="D120" s="35">
        <v>16.7</v>
      </c>
      <c r="E120" s="35">
        <v>15.2</v>
      </c>
      <c r="F120" s="35">
        <f t="shared" ref="F120:F177" si="34">IF(D120="",IF(E120="","",SUM(D120:E120)),SUM(D120:E120))</f>
        <v>31.9</v>
      </c>
      <c r="H120" s="48">
        <f t="shared" si="30"/>
        <v>32.019999999999996</v>
      </c>
      <c r="I120" s="63" t="str">
        <f t="shared" si="31"/>
        <v>NICOLE BENEDINI COUTO</v>
      </c>
      <c r="J120" s="63" t="str">
        <f t="shared" si="31"/>
        <v>COLÉGIO ARBOS S.C.S.</v>
      </c>
      <c r="K120" s="48">
        <f t="shared" si="24"/>
        <v>31.9</v>
      </c>
      <c r="L120" s="69">
        <f t="shared" si="25"/>
        <v>32.019999999999996</v>
      </c>
      <c r="M120" s="67">
        <f t="shared" si="26"/>
        <v>0.11700000000000001</v>
      </c>
      <c r="N120" s="49">
        <v>7</v>
      </c>
      <c r="O120" s="28"/>
      <c r="P120" s="47">
        <f t="shared" si="27"/>
        <v>7</v>
      </c>
      <c r="Q120" s="24" t="str">
        <f t="shared" si="28"/>
        <v>MARIA LUIZA SILVEIRA ESTRELA</v>
      </c>
      <c r="R120" s="24" t="str">
        <f>IF($L120="","",VLOOKUP(Q120,LISTAS!$F$5:$G$1006,2,0))</f>
        <v>PEN LIFE</v>
      </c>
      <c r="S120" s="36">
        <f t="shared" si="29"/>
        <v>0</v>
      </c>
      <c r="T120" s="25" t="str">
        <f t="shared" si="32"/>
        <v/>
      </c>
      <c r="U120" s="25" t="str">
        <f t="shared" si="33"/>
        <v/>
      </c>
    </row>
    <row r="121" spans="2:21" s="5" customFormat="1" ht="18.75" customHeight="1" x14ac:dyDescent="0.3">
      <c r="B121" s="22"/>
      <c r="C121" s="22" t="str">
        <f>IF(B121="","",VLOOKUP(B121,LISTAS!$F$5:$G$1006,2,0))</f>
        <v/>
      </c>
      <c r="D121" s="35"/>
      <c r="E121" s="35"/>
      <c r="F121" s="35" t="str">
        <f t="shared" si="34"/>
        <v/>
      </c>
      <c r="H121" s="48" t="str">
        <f t="shared" si="30"/>
        <v/>
      </c>
      <c r="I121" s="63" t="str">
        <f t="shared" si="31"/>
        <v/>
      </c>
      <c r="J121" s="63" t="str">
        <f t="shared" si="31"/>
        <v/>
      </c>
      <c r="K121" s="48" t="str">
        <f t="shared" si="24"/>
        <v/>
      </c>
      <c r="L121" s="69" t="str">
        <f t="shared" si="25"/>
        <v/>
      </c>
      <c r="M121" s="67" t="str">
        <f t="shared" si="26"/>
        <v/>
      </c>
      <c r="N121" s="49">
        <v>8</v>
      </c>
      <c r="O121" s="28"/>
      <c r="P121" s="47" t="str">
        <f t="shared" si="27"/>
        <v/>
      </c>
      <c r="Q121" s="24" t="str">
        <f t="shared" si="28"/>
        <v/>
      </c>
      <c r="R121" s="24" t="str">
        <f>IF($L121="","",VLOOKUP(Q121,LISTAS!$F$5:$G$1006,2,0))</f>
        <v/>
      </c>
      <c r="S121" s="36" t="str">
        <f t="shared" si="29"/>
        <v/>
      </c>
      <c r="T121" s="25" t="str">
        <f t="shared" si="32"/>
        <v/>
      </c>
      <c r="U121" s="25" t="str">
        <f t="shared" si="33"/>
        <v/>
      </c>
    </row>
    <row r="122" spans="2:21" s="5" customFormat="1" ht="18.75" customHeight="1" x14ac:dyDescent="0.3">
      <c r="B122" s="26"/>
      <c r="C122" s="22" t="str">
        <f>IF(B122="","",VLOOKUP(B122,LISTAS!$F$5:$G$1006,2,0))</f>
        <v/>
      </c>
      <c r="D122" s="35"/>
      <c r="E122" s="35"/>
      <c r="F122" s="35" t="str">
        <f t="shared" si="34"/>
        <v/>
      </c>
      <c r="H122" s="48" t="str">
        <f t="shared" si="30"/>
        <v/>
      </c>
      <c r="I122" s="63" t="str">
        <f t="shared" si="31"/>
        <v/>
      </c>
      <c r="J122" s="63" t="str">
        <f t="shared" si="31"/>
        <v/>
      </c>
      <c r="K122" s="48" t="str">
        <f t="shared" si="24"/>
        <v/>
      </c>
      <c r="L122" s="69" t="str">
        <f t="shared" si="25"/>
        <v/>
      </c>
      <c r="M122" s="67" t="str">
        <f t="shared" si="26"/>
        <v/>
      </c>
      <c r="N122" s="49">
        <v>9</v>
      </c>
      <c r="O122" s="28"/>
      <c r="P122" s="47" t="str">
        <f t="shared" si="27"/>
        <v/>
      </c>
      <c r="Q122" s="24" t="str">
        <f t="shared" si="28"/>
        <v/>
      </c>
      <c r="R122" s="24" t="str">
        <f>IF($L122="","",VLOOKUP(Q122,LISTAS!$F$5:$G$1006,2,0))</f>
        <v/>
      </c>
      <c r="S122" s="36" t="str">
        <f t="shared" si="29"/>
        <v/>
      </c>
      <c r="T122" s="25" t="str">
        <f t="shared" si="32"/>
        <v/>
      </c>
      <c r="U122" s="25" t="str">
        <f t="shared" si="33"/>
        <v/>
      </c>
    </row>
    <row r="123" spans="2:21" s="5" customFormat="1" ht="18.75" customHeight="1" x14ac:dyDescent="0.3">
      <c r="B123" s="26"/>
      <c r="C123" s="22" t="str">
        <f>IF(B123="","",VLOOKUP(B123,LISTAS!$F$5:$G$1006,2,0))</f>
        <v/>
      </c>
      <c r="D123" s="35"/>
      <c r="E123" s="35"/>
      <c r="F123" s="35" t="str">
        <f t="shared" si="34"/>
        <v/>
      </c>
      <c r="H123" s="48" t="str">
        <f t="shared" si="30"/>
        <v/>
      </c>
      <c r="I123" s="63" t="str">
        <f t="shared" si="31"/>
        <v/>
      </c>
      <c r="J123" s="63" t="str">
        <f t="shared" si="31"/>
        <v/>
      </c>
      <c r="K123" s="48" t="str">
        <f t="shared" si="24"/>
        <v/>
      </c>
      <c r="L123" s="69" t="str">
        <f t="shared" si="25"/>
        <v/>
      </c>
      <c r="M123" s="67" t="str">
        <f t="shared" si="26"/>
        <v/>
      </c>
      <c r="N123" s="49">
        <v>10</v>
      </c>
      <c r="O123" s="28"/>
      <c r="P123" s="47" t="str">
        <f t="shared" si="27"/>
        <v/>
      </c>
      <c r="Q123" s="24" t="str">
        <f t="shared" si="28"/>
        <v/>
      </c>
      <c r="R123" s="24" t="str">
        <f>IF($L123="","",VLOOKUP(Q123,LISTAS!$F$5:$G$1006,2,0))</f>
        <v/>
      </c>
      <c r="S123" s="36" t="str">
        <f t="shared" si="29"/>
        <v/>
      </c>
      <c r="T123" s="25" t="str">
        <f t="shared" si="32"/>
        <v/>
      </c>
      <c r="U123" s="25" t="str">
        <f t="shared" si="33"/>
        <v/>
      </c>
    </row>
    <row r="124" spans="2:21" s="5" customFormat="1" ht="18.75" customHeight="1" x14ac:dyDescent="0.3">
      <c r="B124" s="26"/>
      <c r="C124" s="22" t="str">
        <f>IF(B124="","",VLOOKUP(B124,LISTAS!$F$5:$G$1006,2,0))</f>
        <v/>
      </c>
      <c r="D124" s="35"/>
      <c r="E124" s="35"/>
      <c r="F124" s="35" t="str">
        <f t="shared" si="34"/>
        <v/>
      </c>
      <c r="H124" s="48" t="str">
        <f t="shared" si="30"/>
        <v/>
      </c>
      <c r="I124" s="63" t="str">
        <f t="shared" si="31"/>
        <v/>
      </c>
      <c r="J124" s="63" t="str">
        <f t="shared" si="31"/>
        <v/>
      </c>
      <c r="K124" s="48" t="str">
        <f t="shared" si="24"/>
        <v/>
      </c>
      <c r="L124" s="69" t="str">
        <f t="shared" si="25"/>
        <v/>
      </c>
      <c r="M124" s="67" t="str">
        <f t="shared" si="26"/>
        <v/>
      </c>
      <c r="N124" s="49">
        <v>11</v>
      </c>
      <c r="O124" s="28"/>
      <c r="P124" s="47" t="str">
        <f t="shared" si="27"/>
        <v/>
      </c>
      <c r="Q124" s="24" t="str">
        <f t="shared" si="28"/>
        <v/>
      </c>
      <c r="R124" s="24" t="str">
        <f>IF($L124="","",VLOOKUP(Q124,LISTAS!$F$5:$G$1006,2,0))</f>
        <v/>
      </c>
      <c r="S124" s="36" t="str">
        <f t="shared" si="29"/>
        <v/>
      </c>
      <c r="T124" s="25" t="str">
        <f t="shared" si="32"/>
        <v/>
      </c>
      <c r="U124" s="25" t="str">
        <f t="shared" si="33"/>
        <v/>
      </c>
    </row>
    <row r="125" spans="2:21" s="5" customFormat="1" ht="18.75" customHeight="1" x14ac:dyDescent="0.3">
      <c r="B125" s="26"/>
      <c r="C125" s="22" t="str">
        <f>IF(B125="","",VLOOKUP(B125,LISTAS!$F$5:$G$1006,2,0))</f>
        <v/>
      </c>
      <c r="D125" s="35"/>
      <c r="E125" s="35"/>
      <c r="F125" s="35" t="str">
        <f t="shared" si="34"/>
        <v/>
      </c>
      <c r="H125" s="48" t="str">
        <f t="shared" si="30"/>
        <v/>
      </c>
      <c r="I125" s="63" t="str">
        <f t="shared" si="31"/>
        <v/>
      </c>
      <c r="J125" s="63" t="str">
        <f t="shared" si="31"/>
        <v/>
      </c>
      <c r="K125" s="48" t="str">
        <f t="shared" si="24"/>
        <v/>
      </c>
      <c r="L125" s="69" t="str">
        <f t="shared" si="25"/>
        <v/>
      </c>
      <c r="M125" s="67" t="str">
        <f t="shared" si="26"/>
        <v/>
      </c>
      <c r="N125" s="49">
        <v>12</v>
      </c>
      <c r="O125" s="28"/>
      <c r="P125" s="47" t="str">
        <f t="shared" si="27"/>
        <v/>
      </c>
      <c r="Q125" s="24" t="str">
        <f t="shared" si="28"/>
        <v/>
      </c>
      <c r="R125" s="24" t="str">
        <f>IF($L125="","",VLOOKUP(Q125,LISTAS!$F$5:$G$1006,2,0))</f>
        <v/>
      </c>
      <c r="S125" s="36" t="str">
        <f t="shared" si="29"/>
        <v/>
      </c>
      <c r="T125" s="25" t="str">
        <f t="shared" si="32"/>
        <v/>
      </c>
      <c r="U125" s="25" t="str">
        <f t="shared" si="33"/>
        <v/>
      </c>
    </row>
    <row r="126" spans="2:21" s="5" customFormat="1" ht="18.75" customHeight="1" x14ac:dyDescent="0.3">
      <c r="B126" s="26"/>
      <c r="C126" s="22" t="str">
        <f>IF(B126="","",VLOOKUP(B126,LISTAS!$F$5:$G$1006,2,0))</f>
        <v/>
      </c>
      <c r="D126" s="35"/>
      <c r="E126" s="35"/>
      <c r="F126" s="35" t="str">
        <f t="shared" si="34"/>
        <v/>
      </c>
      <c r="H126" s="48" t="str">
        <f t="shared" si="30"/>
        <v/>
      </c>
      <c r="I126" s="63" t="str">
        <f t="shared" si="31"/>
        <v/>
      </c>
      <c r="J126" s="63" t="str">
        <f t="shared" si="31"/>
        <v/>
      </c>
      <c r="K126" s="48" t="str">
        <f t="shared" si="24"/>
        <v/>
      </c>
      <c r="L126" s="69" t="str">
        <f t="shared" si="25"/>
        <v/>
      </c>
      <c r="M126" s="67" t="str">
        <f t="shared" si="26"/>
        <v/>
      </c>
      <c r="N126" s="49">
        <v>13</v>
      </c>
      <c r="O126" s="28"/>
      <c r="P126" s="47" t="str">
        <f t="shared" si="27"/>
        <v/>
      </c>
      <c r="Q126" s="24" t="str">
        <f t="shared" si="28"/>
        <v/>
      </c>
      <c r="R126" s="24" t="str">
        <f>IF($L126="","",VLOOKUP(Q126,LISTAS!$F$5:$G$1006,2,0))</f>
        <v/>
      </c>
      <c r="S126" s="36" t="str">
        <f t="shared" si="29"/>
        <v/>
      </c>
      <c r="T126" s="25" t="str">
        <f t="shared" si="32"/>
        <v/>
      </c>
      <c r="U126" s="25" t="str">
        <f t="shared" si="33"/>
        <v/>
      </c>
    </row>
    <row r="127" spans="2:21" s="5" customFormat="1" ht="18.75" customHeight="1" x14ac:dyDescent="0.3">
      <c r="B127" s="26"/>
      <c r="C127" s="22" t="str">
        <f>IF(B127="","",VLOOKUP(B127,LISTAS!$F$5:$G$1006,2,0))</f>
        <v/>
      </c>
      <c r="D127" s="35"/>
      <c r="E127" s="35"/>
      <c r="F127" s="35" t="str">
        <f t="shared" si="34"/>
        <v/>
      </c>
      <c r="H127" s="48" t="str">
        <f t="shared" si="30"/>
        <v/>
      </c>
      <c r="I127" s="63" t="str">
        <f t="shared" si="31"/>
        <v/>
      </c>
      <c r="J127" s="63" t="str">
        <f t="shared" si="31"/>
        <v/>
      </c>
      <c r="K127" s="48" t="str">
        <f t="shared" si="24"/>
        <v/>
      </c>
      <c r="L127" s="69" t="str">
        <f t="shared" si="25"/>
        <v/>
      </c>
      <c r="M127" s="67" t="str">
        <f t="shared" si="26"/>
        <v/>
      </c>
      <c r="N127" s="49">
        <v>14</v>
      </c>
      <c r="O127" s="28"/>
      <c r="P127" s="47" t="str">
        <f t="shared" si="27"/>
        <v/>
      </c>
      <c r="Q127" s="24" t="str">
        <f t="shared" si="28"/>
        <v/>
      </c>
      <c r="R127" s="24" t="str">
        <f>IF($L127="","",VLOOKUP(Q127,LISTAS!$F$5:$G$1006,2,0))</f>
        <v/>
      </c>
      <c r="S127" s="36" t="str">
        <f t="shared" si="29"/>
        <v/>
      </c>
      <c r="T127" s="25" t="str">
        <f t="shared" si="32"/>
        <v/>
      </c>
      <c r="U127" s="25" t="str">
        <f t="shared" si="33"/>
        <v/>
      </c>
    </row>
    <row r="128" spans="2:21" s="5" customFormat="1" ht="18.75" customHeight="1" x14ac:dyDescent="0.3">
      <c r="B128" s="26"/>
      <c r="C128" s="22" t="str">
        <f>IF(B128="","",VLOOKUP(B128,LISTAS!$F$5:$G$1006,2,0))</f>
        <v/>
      </c>
      <c r="D128" s="35"/>
      <c r="E128" s="35"/>
      <c r="F128" s="35" t="str">
        <f t="shared" si="34"/>
        <v/>
      </c>
      <c r="H128" s="48" t="str">
        <f t="shared" si="30"/>
        <v/>
      </c>
      <c r="I128" s="63" t="str">
        <f t="shared" si="31"/>
        <v/>
      </c>
      <c r="J128" s="63" t="str">
        <f t="shared" si="31"/>
        <v/>
      </c>
      <c r="K128" s="48" t="str">
        <f t="shared" si="24"/>
        <v/>
      </c>
      <c r="L128" s="69" t="str">
        <f t="shared" si="25"/>
        <v/>
      </c>
      <c r="M128" s="67" t="str">
        <f t="shared" si="26"/>
        <v/>
      </c>
      <c r="N128" s="49">
        <v>15</v>
      </c>
      <c r="O128" s="28"/>
      <c r="P128" s="47" t="str">
        <f t="shared" si="27"/>
        <v/>
      </c>
      <c r="Q128" s="24" t="str">
        <f t="shared" si="28"/>
        <v/>
      </c>
      <c r="R128" s="24" t="str">
        <f>IF($L128="","",VLOOKUP(Q128,LISTAS!$F$5:$G$1006,2,0))</f>
        <v/>
      </c>
      <c r="S128" s="36" t="str">
        <f t="shared" si="29"/>
        <v/>
      </c>
      <c r="T128" s="25" t="str">
        <f t="shared" si="32"/>
        <v/>
      </c>
      <c r="U128" s="25" t="str">
        <f t="shared" si="33"/>
        <v/>
      </c>
    </row>
    <row r="129" spans="2:21" s="5" customFormat="1" ht="18.75" customHeight="1" x14ac:dyDescent="0.3">
      <c r="B129" s="26"/>
      <c r="C129" s="22" t="str">
        <f>IF(B129="","",VLOOKUP(B129,LISTAS!$F$5:$G$1006,2,0))</f>
        <v/>
      </c>
      <c r="D129" s="35"/>
      <c r="E129" s="35"/>
      <c r="F129" s="35" t="str">
        <f t="shared" si="34"/>
        <v/>
      </c>
      <c r="H129" s="48" t="str">
        <f t="shared" si="30"/>
        <v/>
      </c>
      <c r="I129" s="63" t="str">
        <f t="shared" si="31"/>
        <v/>
      </c>
      <c r="J129" s="63" t="str">
        <f t="shared" si="31"/>
        <v/>
      </c>
      <c r="K129" s="48" t="str">
        <f t="shared" si="24"/>
        <v/>
      </c>
      <c r="L129" s="69" t="str">
        <f t="shared" si="25"/>
        <v/>
      </c>
      <c r="M129" s="67" t="str">
        <f t="shared" si="26"/>
        <v/>
      </c>
      <c r="N129" s="49">
        <v>16</v>
      </c>
      <c r="O129" s="28"/>
      <c r="P129" s="47" t="str">
        <f t="shared" si="27"/>
        <v/>
      </c>
      <c r="Q129" s="24" t="str">
        <f t="shared" si="28"/>
        <v/>
      </c>
      <c r="R129" s="24" t="str">
        <f>IF($L129="","",VLOOKUP(Q129,LISTAS!$F$5:$G$1006,2,0))</f>
        <v/>
      </c>
      <c r="S129" s="36" t="str">
        <f t="shared" si="29"/>
        <v/>
      </c>
      <c r="T129" s="25" t="str">
        <f t="shared" si="32"/>
        <v/>
      </c>
      <c r="U129" s="25" t="str">
        <f t="shared" si="33"/>
        <v/>
      </c>
    </row>
    <row r="130" spans="2:21" s="5" customFormat="1" ht="18.75" customHeight="1" x14ac:dyDescent="0.3">
      <c r="B130" s="22"/>
      <c r="C130" s="22" t="str">
        <f>IF(B130="","",VLOOKUP(B130,LISTAS!$F$5:$G$1006,2,0))</f>
        <v/>
      </c>
      <c r="D130" s="35"/>
      <c r="E130" s="35"/>
      <c r="F130" s="35" t="str">
        <f t="shared" si="34"/>
        <v/>
      </c>
      <c r="H130" s="48" t="str">
        <f t="shared" si="30"/>
        <v/>
      </c>
      <c r="I130" s="63" t="str">
        <f t="shared" si="31"/>
        <v/>
      </c>
      <c r="J130" s="63" t="str">
        <f t="shared" si="31"/>
        <v/>
      </c>
      <c r="K130" s="48" t="str">
        <f t="shared" si="24"/>
        <v/>
      </c>
      <c r="L130" s="69" t="str">
        <f t="shared" si="25"/>
        <v/>
      </c>
      <c r="M130" s="67" t="str">
        <f t="shared" si="26"/>
        <v/>
      </c>
      <c r="N130" s="49">
        <v>17</v>
      </c>
      <c r="O130" s="28"/>
      <c r="P130" s="47" t="str">
        <f t="shared" si="27"/>
        <v/>
      </c>
      <c r="Q130" s="24" t="str">
        <f t="shared" si="28"/>
        <v/>
      </c>
      <c r="R130" s="24" t="str">
        <f>IF($L130="","",VLOOKUP(Q130,LISTAS!$F$5:$G$1006,2,0))</f>
        <v/>
      </c>
      <c r="S130" s="36" t="str">
        <f t="shared" si="29"/>
        <v/>
      </c>
      <c r="T130" s="25" t="str">
        <f t="shared" si="32"/>
        <v/>
      </c>
      <c r="U130" s="25" t="str">
        <f t="shared" si="33"/>
        <v/>
      </c>
    </row>
    <row r="131" spans="2:21" s="5" customFormat="1" ht="18.75" customHeight="1" x14ac:dyDescent="0.3">
      <c r="B131" s="26"/>
      <c r="C131" s="22" t="str">
        <f>IF(B131="","",VLOOKUP(B131,LISTAS!$F$5:$G$1006,2,0))</f>
        <v/>
      </c>
      <c r="D131" s="35"/>
      <c r="E131" s="35"/>
      <c r="F131" s="35" t="str">
        <f t="shared" si="34"/>
        <v/>
      </c>
      <c r="H131" s="48" t="str">
        <f t="shared" si="30"/>
        <v/>
      </c>
      <c r="I131" s="63" t="str">
        <f t="shared" si="31"/>
        <v/>
      </c>
      <c r="J131" s="63" t="str">
        <f t="shared" si="31"/>
        <v/>
      </c>
      <c r="K131" s="48" t="str">
        <f t="shared" si="24"/>
        <v/>
      </c>
      <c r="L131" s="69" t="str">
        <f t="shared" si="25"/>
        <v/>
      </c>
      <c r="M131" s="67" t="str">
        <f t="shared" si="26"/>
        <v/>
      </c>
      <c r="N131" s="49">
        <v>18</v>
      </c>
      <c r="O131" s="28"/>
      <c r="P131" s="47" t="str">
        <f t="shared" si="27"/>
        <v/>
      </c>
      <c r="Q131" s="24" t="str">
        <f t="shared" si="28"/>
        <v/>
      </c>
      <c r="R131" s="24" t="str">
        <f>IF($L131="","",VLOOKUP(Q131,LISTAS!$F$5:$G$1006,2,0))</f>
        <v/>
      </c>
      <c r="S131" s="36" t="str">
        <f t="shared" si="29"/>
        <v/>
      </c>
      <c r="T131" s="25" t="str">
        <f t="shared" si="32"/>
        <v/>
      </c>
      <c r="U131" s="25" t="str">
        <f t="shared" si="33"/>
        <v/>
      </c>
    </row>
    <row r="132" spans="2:21" s="5" customFormat="1" ht="18.75" customHeight="1" x14ac:dyDescent="0.3">
      <c r="B132" s="26"/>
      <c r="C132" s="22" t="str">
        <f>IF(B132="","",VLOOKUP(B132,LISTAS!$F$5:$G$1006,2,0))</f>
        <v/>
      </c>
      <c r="D132" s="35"/>
      <c r="E132" s="35"/>
      <c r="F132" s="35" t="str">
        <f t="shared" si="34"/>
        <v/>
      </c>
      <c r="H132" s="48" t="str">
        <f t="shared" si="30"/>
        <v/>
      </c>
      <c r="I132" s="63" t="str">
        <f t="shared" si="31"/>
        <v/>
      </c>
      <c r="J132" s="63" t="str">
        <f t="shared" si="31"/>
        <v/>
      </c>
      <c r="K132" s="48" t="str">
        <f t="shared" si="24"/>
        <v/>
      </c>
      <c r="L132" s="69" t="str">
        <f t="shared" si="25"/>
        <v/>
      </c>
      <c r="M132" s="67" t="str">
        <f t="shared" si="26"/>
        <v/>
      </c>
      <c r="N132" s="49">
        <v>19</v>
      </c>
      <c r="O132" s="28"/>
      <c r="P132" s="47" t="str">
        <f t="shared" si="27"/>
        <v/>
      </c>
      <c r="Q132" s="24" t="str">
        <f t="shared" si="28"/>
        <v/>
      </c>
      <c r="R132" s="24" t="str">
        <f>IF($L132="","",VLOOKUP(Q132,LISTAS!$F$5:$G$1006,2,0))</f>
        <v/>
      </c>
      <c r="S132" s="36" t="str">
        <f t="shared" si="29"/>
        <v/>
      </c>
      <c r="T132" s="25" t="str">
        <f t="shared" si="32"/>
        <v/>
      </c>
      <c r="U132" s="25" t="str">
        <f t="shared" si="33"/>
        <v/>
      </c>
    </row>
    <row r="133" spans="2:21" s="5" customFormat="1" ht="18.75" customHeight="1" x14ac:dyDescent="0.3">
      <c r="B133" s="26"/>
      <c r="C133" s="22" t="str">
        <f>IF(B133="","",VLOOKUP(B133,LISTAS!$F$5:$G$1006,2,0))</f>
        <v/>
      </c>
      <c r="D133" s="35"/>
      <c r="E133" s="35"/>
      <c r="F133" s="35" t="str">
        <f t="shared" si="34"/>
        <v/>
      </c>
      <c r="H133" s="48" t="str">
        <f t="shared" si="30"/>
        <v/>
      </c>
      <c r="I133" s="63" t="str">
        <f t="shared" si="31"/>
        <v/>
      </c>
      <c r="J133" s="63" t="str">
        <f t="shared" si="31"/>
        <v/>
      </c>
      <c r="K133" s="48" t="str">
        <f t="shared" si="24"/>
        <v/>
      </c>
      <c r="L133" s="69" t="str">
        <f t="shared" si="25"/>
        <v/>
      </c>
      <c r="M133" s="67" t="str">
        <f t="shared" si="26"/>
        <v/>
      </c>
      <c r="N133" s="49">
        <v>20</v>
      </c>
      <c r="O133" s="28"/>
      <c r="P133" s="47" t="str">
        <f t="shared" si="27"/>
        <v/>
      </c>
      <c r="Q133" s="24" t="str">
        <f t="shared" si="28"/>
        <v/>
      </c>
      <c r="R133" s="24" t="str">
        <f>IF($L133="","",VLOOKUP(Q133,LISTAS!$F$5:$G$1006,2,0))</f>
        <v/>
      </c>
      <c r="S133" s="36" t="str">
        <f t="shared" si="29"/>
        <v/>
      </c>
      <c r="T133" s="25" t="str">
        <f t="shared" si="32"/>
        <v/>
      </c>
      <c r="U133" s="25" t="str">
        <f t="shared" si="33"/>
        <v/>
      </c>
    </row>
    <row r="134" spans="2:21" ht="16.5" x14ac:dyDescent="0.3">
      <c r="B134" s="26"/>
      <c r="C134" s="22" t="str">
        <f>IF(B134="","",VLOOKUP(B134,LISTAS!$F$5:$G$1006,2,0))</f>
        <v/>
      </c>
      <c r="D134" s="35"/>
      <c r="E134" s="35"/>
      <c r="F134" s="35" t="str">
        <f t="shared" si="34"/>
        <v/>
      </c>
      <c r="G134" s="5"/>
      <c r="H134" s="48" t="str">
        <f t="shared" si="30"/>
        <v/>
      </c>
      <c r="I134" s="63" t="str">
        <f t="shared" si="31"/>
        <v/>
      </c>
      <c r="J134" s="63" t="str">
        <f t="shared" si="31"/>
        <v/>
      </c>
      <c r="K134" s="48" t="str">
        <f t="shared" si="24"/>
        <v/>
      </c>
      <c r="L134" s="69" t="str">
        <f t="shared" si="25"/>
        <v/>
      </c>
      <c r="M134" s="67" t="str">
        <f t="shared" si="26"/>
        <v/>
      </c>
      <c r="N134" s="49">
        <v>21</v>
      </c>
      <c r="O134" s="28"/>
      <c r="P134" s="47" t="str">
        <f t="shared" si="27"/>
        <v/>
      </c>
      <c r="Q134" s="24" t="str">
        <f t="shared" si="28"/>
        <v/>
      </c>
      <c r="R134" s="24" t="str">
        <f>IF($L134="","",VLOOKUP(Q134,LISTAS!$F$5:$G$1006,2,0))</f>
        <v/>
      </c>
      <c r="S134" s="36" t="str">
        <f t="shared" si="29"/>
        <v/>
      </c>
      <c r="T134" s="25" t="str">
        <f t="shared" si="32"/>
        <v/>
      </c>
      <c r="U134" s="25" t="str">
        <f t="shared" si="33"/>
        <v/>
      </c>
    </row>
    <row r="135" spans="2:21" ht="16.5" x14ac:dyDescent="0.3">
      <c r="B135" s="26"/>
      <c r="C135" s="22" t="str">
        <f>IF(B135="","",VLOOKUP(B135,LISTAS!$F$5:$G$1006,2,0))</f>
        <v/>
      </c>
      <c r="D135" s="35"/>
      <c r="E135" s="35"/>
      <c r="F135" s="35" t="str">
        <f t="shared" si="34"/>
        <v/>
      </c>
      <c r="G135" s="5"/>
      <c r="H135" s="48" t="str">
        <f t="shared" si="30"/>
        <v/>
      </c>
      <c r="I135" s="63" t="str">
        <f t="shared" si="31"/>
        <v/>
      </c>
      <c r="J135" s="63" t="str">
        <f t="shared" si="31"/>
        <v/>
      </c>
      <c r="K135" s="48" t="str">
        <f t="shared" si="24"/>
        <v/>
      </c>
      <c r="L135" s="69" t="str">
        <f t="shared" si="25"/>
        <v/>
      </c>
      <c r="M135" s="67" t="str">
        <f t="shared" si="26"/>
        <v/>
      </c>
      <c r="N135" s="49">
        <v>22</v>
      </c>
      <c r="O135" s="28"/>
      <c r="P135" s="47" t="str">
        <f t="shared" si="27"/>
        <v/>
      </c>
      <c r="Q135" s="24" t="str">
        <f t="shared" si="28"/>
        <v/>
      </c>
      <c r="R135" s="24" t="str">
        <f>IF($L135="","",VLOOKUP(Q135,LISTAS!$F$5:$G$1006,2,0))</f>
        <v/>
      </c>
      <c r="S135" s="36" t="str">
        <f t="shared" si="29"/>
        <v/>
      </c>
      <c r="T135" s="25" t="str">
        <f t="shared" si="32"/>
        <v/>
      </c>
      <c r="U135" s="25" t="str">
        <f t="shared" si="33"/>
        <v/>
      </c>
    </row>
    <row r="136" spans="2:21" ht="16.5" x14ac:dyDescent="0.3">
      <c r="B136" s="26"/>
      <c r="C136" s="22" t="str">
        <f>IF(B136="","",VLOOKUP(B136,LISTAS!$F$5:$G$1006,2,0))</f>
        <v/>
      </c>
      <c r="D136" s="35"/>
      <c r="E136" s="35"/>
      <c r="F136" s="35" t="str">
        <f t="shared" si="34"/>
        <v/>
      </c>
      <c r="G136" s="5"/>
      <c r="H136" s="48" t="str">
        <f t="shared" si="30"/>
        <v/>
      </c>
      <c r="I136" s="63" t="str">
        <f t="shared" si="31"/>
        <v/>
      </c>
      <c r="J136" s="63" t="str">
        <f t="shared" si="31"/>
        <v/>
      </c>
      <c r="K136" s="48" t="str">
        <f t="shared" si="24"/>
        <v/>
      </c>
      <c r="L136" s="69" t="str">
        <f t="shared" si="25"/>
        <v/>
      </c>
      <c r="M136" s="67" t="str">
        <f t="shared" si="26"/>
        <v/>
      </c>
      <c r="N136" s="49">
        <v>23</v>
      </c>
      <c r="O136" s="28"/>
      <c r="P136" s="47" t="str">
        <f t="shared" si="27"/>
        <v/>
      </c>
      <c r="Q136" s="24" t="str">
        <f t="shared" si="28"/>
        <v/>
      </c>
      <c r="R136" s="24" t="str">
        <f>IF($L136="","",VLOOKUP(Q136,LISTAS!$F$5:$G$1006,2,0))</f>
        <v/>
      </c>
      <c r="S136" s="36" t="str">
        <f t="shared" si="29"/>
        <v/>
      </c>
      <c r="T136" s="25" t="str">
        <f t="shared" si="32"/>
        <v/>
      </c>
      <c r="U136" s="25" t="str">
        <f t="shared" si="33"/>
        <v/>
      </c>
    </row>
    <row r="137" spans="2:21" ht="16.5" x14ac:dyDescent="0.3">
      <c r="B137" s="22"/>
      <c r="C137" s="22" t="str">
        <f>IF(B137="","",VLOOKUP(B137,LISTAS!$F$5:$G$1006,2,0))</f>
        <v/>
      </c>
      <c r="D137" s="35"/>
      <c r="E137" s="35"/>
      <c r="F137" s="35" t="str">
        <f t="shared" si="34"/>
        <v/>
      </c>
      <c r="G137" s="5"/>
      <c r="H137" s="48" t="str">
        <f t="shared" si="30"/>
        <v/>
      </c>
      <c r="I137" s="63" t="str">
        <f t="shared" si="31"/>
        <v/>
      </c>
      <c r="J137" s="63" t="str">
        <f t="shared" si="31"/>
        <v/>
      </c>
      <c r="K137" s="48" t="str">
        <f t="shared" si="24"/>
        <v/>
      </c>
      <c r="L137" s="69" t="str">
        <f t="shared" si="25"/>
        <v/>
      </c>
      <c r="M137" s="67" t="str">
        <f t="shared" si="26"/>
        <v/>
      </c>
      <c r="N137" s="49">
        <v>24</v>
      </c>
      <c r="O137" s="28"/>
      <c r="P137" s="47" t="str">
        <f t="shared" si="27"/>
        <v/>
      </c>
      <c r="Q137" s="24" t="str">
        <f t="shared" si="28"/>
        <v/>
      </c>
      <c r="R137" s="24" t="str">
        <f>IF($L137="","",VLOOKUP(Q137,LISTAS!$F$5:$G$1006,2,0))</f>
        <v/>
      </c>
      <c r="S137" s="36" t="str">
        <f t="shared" si="29"/>
        <v/>
      </c>
      <c r="T137" s="25" t="str">
        <f t="shared" si="32"/>
        <v/>
      </c>
      <c r="U137" s="25" t="str">
        <f t="shared" si="33"/>
        <v/>
      </c>
    </row>
    <row r="138" spans="2:21" ht="16.5" x14ac:dyDescent="0.3">
      <c r="B138" s="26"/>
      <c r="C138" s="22" t="str">
        <f>IF(B138="","",VLOOKUP(B138,LISTAS!$F$5:$G$1006,2,0))</f>
        <v/>
      </c>
      <c r="D138" s="35"/>
      <c r="E138" s="35"/>
      <c r="F138" s="35" t="str">
        <f t="shared" si="34"/>
        <v/>
      </c>
      <c r="G138" s="5"/>
      <c r="H138" s="48" t="str">
        <f t="shared" si="30"/>
        <v/>
      </c>
      <c r="I138" s="63" t="str">
        <f t="shared" si="31"/>
        <v/>
      </c>
      <c r="J138" s="63" t="str">
        <f t="shared" si="31"/>
        <v/>
      </c>
      <c r="K138" s="48" t="str">
        <f t="shared" si="24"/>
        <v/>
      </c>
      <c r="L138" s="69" t="str">
        <f t="shared" si="25"/>
        <v/>
      </c>
      <c r="M138" s="67" t="str">
        <f t="shared" si="26"/>
        <v/>
      </c>
      <c r="N138" s="49">
        <v>25</v>
      </c>
      <c r="O138" s="28"/>
      <c r="P138" s="47" t="str">
        <f t="shared" si="27"/>
        <v/>
      </c>
      <c r="Q138" s="24" t="str">
        <f t="shared" si="28"/>
        <v/>
      </c>
      <c r="R138" s="24" t="str">
        <f>IF($L138="","",VLOOKUP(Q138,LISTAS!$F$5:$G$1006,2,0))</f>
        <v/>
      </c>
      <c r="S138" s="36" t="str">
        <f t="shared" si="29"/>
        <v/>
      </c>
      <c r="T138" s="25" t="str">
        <f t="shared" si="32"/>
        <v/>
      </c>
      <c r="U138" s="25" t="str">
        <f t="shared" si="33"/>
        <v/>
      </c>
    </row>
    <row r="139" spans="2:21" ht="16.5" x14ac:dyDescent="0.3">
      <c r="B139" s="26"/>
      <c r="C139" s="22" t="str">
        <f>IF(B139="","",VLOOKUP(B139,LISTAS!$F$5:$G$1006,2,0))</f>
        <v/>
      </c>
      <c r="D139" s="35"/>
      <c r="E139" s="35"/>
      <c r="F139" s="35" t="str">
        <f t="shared" si="34"/>
        <v/>
      </c>
      <c r="G139" s="5"/>
      <c r="H139" s="48" t="str">
        <f t="shared" si="30"/>
        <v/>
      </c>
      <c r="I139" s="63" t="str">
        <f t="shared" si="31"/>
        <v/>
      </c>
      <c r="J139" s="63" t="str">
        <f t="shared" si="31"/>
        <v/>
      </c>
      <c r="K139" s="48" t="str">
        <f t="shared" si="24"/>
        <v/>
      </c>
      <c r="L139" s="69" t="str">
        <f t="shared" si="25"/>
        <v/>
      </c>
      <c r="M139" s="67" t="str">
        <f t="shared" si="26"/>
        <v/>
      </c>
      <c r="N139" s="49">
        <v>26</v>
      </c>
      <c r="O139" s="28"/>
      <c r="P139" s="47" t="str">
        <f t="shared" si="27"/>
        <v/>
      </c>
      <c r="Q139" s="24" t="str">
        <f t="shared" si="28"/>
        <v/>
      </c>
      <c r="R139" s="24" t="str">
        <f>IF($L139="","",VLOOKUP(Q139,LISTAS!$F$5:$G$1006,2,0))</f>
        <v/>
      </c>
      <c r="S139" s="36" t="str">
        <f t="shared" si="29"/>
        <v/>
      </c>
      <c r="T139" s="25" t="str">
        <f t="shared" si="32"/>
        <v/>
      </c>
      <c r="U139" s="25" t="str">
        <f t="shared" si="33"/>
        <v/>
      </c>
    </row>
    <row r="140" spans="2:21" ht="16.5" x14ac:dyDescent="0.3">
      <c r="B140" s="26"/>
      <c r="C140" s="22" t="str">
        <f>IF(B140="","",VLOOKUP(B140,LISTAS!$F$5:$G$1006,2,0))</f>
        <v/>
      </c>
      <c r="D140" s="35"/>
      <c r="E140" s="35"/>
      <c r="F140" s="35" t="str">
        <f t="shared" si="34"/>
        <v/>
      </c>
      <c r="G140" s="5"/>
      <c r="H140" s="48" t="str">
        <f t="shared" si="30"/>
        <v/>
      </c>
      <c r="I140" s="63" t="str">
        <f t="shared" si="31"/>
        <v/>
      </c>
      <c r="J140" s="63" t="str">
        <f t="shared" si="31"/>
        <v/>
      </c>
      <c r="K140" s="48" t="str">
        <f t="shared" si="24"/>
        <v/>
      </c>
      <c r="L140" s="69" t="str">
        <f t="shared" si="25"/>
        <v/>
      </c>
      <c r="M140" s="67" t="str">
        <f t="shared" si="26"/>
        <v/>
      </c>
      <c r="N140" s="49">
        <v>27</v>
      </c>
      <c r="O140" s="28"/>
      <c r="P140" s="47" t="str">
        <f t="shared" si="27"/>
        <v/>
      </c>
      <c r="Q140" s="24" t="str">
        <f t="shared" si="28"/>
        <v/>
      </c>
      <c r="R140" s="24" t="str">
        <f>IF($L140="","",VLOOKUP(Q140,LISTAS!$F$5:$G$1006,2,0))</f>
        <v/>
      </c>
      <c r="S140" s="36" t="str">
        <f t="shared" si="29"/>
        <v/>
      </c>
      <c r="T140" s="25" t="str">
        <f t="shared" si="32"/>
        <v/>
      </c>
      <c r="U140" s="25" t="str">
        <f t="shared" si="33"/>
        <v/>
      </c>
    </row>
    <row r="141" spans="2:21" ht="16.5" x14ac:dyDescent="0.3">
      <c r="B141" s="22"/>
      <c r="C141" s="22" t="str">
        <f>IF(B141="","",VLOOKUP(B141,LISTAS!$F$5:$G$1006,2,0))</f>
        <v/>
      </c>
      <c r="D141" s="35"/>
      <c r="E141" s="35"/>
      <c r="F141" s="35" t="str">
        <f t="shared" si="34"/>
        <v/>
      </c>
      <c r="G141" s="5"/>
      <c r="H141" s="48" t="str">
        <f t="shared" si="30"/>
        <v/>
      </c>
      <c r="I141" s="63" t="str">
        <f t="shared" si="31"/>
        <v/>
      </c>
      <c r="J141" s="63" t="str">
        <f t="shared" si="31"/>
        <v/>
      </c>
      <c r="K141" s="48" t="str">
        <f t="shared" si="24"/>
        <v/>
      </c>
      <c r="L141" s="69" t="str">
        <f t="shared" si="25"/>
        <v/>
      </c>
      <c r="M141" s="67" t="str">
        <f t="shared" si="26"/>
        <v/>
      </c>
      <c r="N141" s="49">
        <v>28</v>
      </c>
      <c r="O141" s="28"/>
      <c r="P141" s="47" t="str">
        <f t="shared" si="27"/>
        <v/>
      </c>
      <c r="Q141" s="24" t="str">
        <f t="shared" si="28"/>
        <v/>
      </c>
      <c r="R141" s="24" t="str">
        <f>IF($L141="","",VLOOKUP(Q141,LISTAS!$F$5:$G$1006,2,0))</f>
        <v/>
      </c>
      <c r="S141" s="36" t="str">
        <f t="shared" si="29"/>
        <v/>
      </c>
      <c r="T141" s="25" t="str">
        <f t="shared" si="32"/>
        <v/>
      </c>
      <c r="U141" s="25" t="str">
        <f t="shared" si="33"/>
        <v/>
      </c>
    </row>
    <row r="142" spans="2:21" ht="16.5" x14ac:dyDescent="0.3">
      <c r="B142" s="26"/>
      <c r="C142" s="22" t="str">
        <f>IF(B142="","",VLOOKUP(B142,LISTAS!$F$5:$G$1006,2,0))</f>
        <v/>
      </c>
      <c r="D142" s="35"/>
      <c r="E142" s="35"/>
      <c r="F142" s="35" t="str">
        <f t="shared" si="34"/>
        <v/>
      </c>
      <c r="G142" s="5"/>
      <c r="H142" s="48" t="str">
        <f t="shared" si="30"/>
        <v/>
      </c>
      <c r="I142" s="63" t="str">
        <f t="shared" si="31"/>
        <v/>
      </c>
      <c r="J142" s="63" t="str">
        <f t="shared" si="31"/>
        <v/>
      </c>
      <c r="K142" s="48" t="str">
        <f t="shared" si="24"/>
        <v/>
      </c>
      <c r="L142" s="69" t="str">
        <f t="shared" si="25"/>
        <v/>
      </c>
      <c r="M142" s="67" t="str">
        <f t="shared" si="26"/>
        <v/>
      </c>
      <c r="N142" s="49">
        <v>29</v>
      </c>
      <c r="O142" s="28"/>
      <c r="P142" s="47" t="str">
        <f t="shared" si="27"/>
        <v/>
      </c>
      <c r="Q142" s="24" t="str">
        <f t="shared" si="28"/>
        <v/>
      </c>
      <c r="R142" s="24" t="str">
        <f>IF($L142="","",VLOOKUP(Q142,LISTAS!$F$5:$G$1006,2,0))</f>
        <v/>
      </c>
      <c r="S142" s="36" t="str">
        <f t="shared" si="29"/>
        <v/>
      </c>
      <c r="T142" s="25" t="str">
        <f t="shared" si="32"/>
        <v/>
      </c>
      <c r="U142" s="25" t="str">
        <f t="shared" si="33"/>
        <v/>
      </c>
    </row>
    <row r="143" spans="2:21" ht="16.5" x14ac:dyDescent="0.3">
      <c r="B143" s="26"/>
      <c r="C143" s="22" t="str">
        <f>IF(B143="","",VLOOKUP(B143,LISTAS!$F$5:$G$1006,2,0))</f>
        <v/>
      </c>
      <c r="D143" s="35"/>
      <c r="E143" s="35"/>
      <c r="F143" s="35" t="str">
        <f t="shared" si="34"/>
        <v/>
      </c>
      <c r="G143" s="5"/>
      <c r="H143" s="48" t="str">
        <f t="shared" si="30"/>
        <v/>
      </c>
      <c r="I143" s="63" t="str">
        <f t="shared" si="31"/>
        <v/>
      </c>
      <c r="J143" s="63" t="str">
        <f t="shared" si="31"/>
        <v/>
      </c>
      <c r="K143" s="48" t="str">
        <f t="shared" si="24"/>
        <v/>
      </c>
      <c r="L143" s="69" t="str">
        <f t="shared" si="25"/>
        <v/>
      </c>
      <c r="M143" s="67" t="str">
        <f t="shared" si="26"/>
        <v/>
      </c>
      <c r="N143" s="49">
        <v>30</v>
      </c>
      <c r="O143" s="28"/>
      <c r="P143" s="47" t="str">
        <f t="shared" si="27"/>
        <v/>
      </c>
      <c r="Q143" s="24" t="str">
        <f t="shared" si="28"/>
        <v/>
      </c>
      <c r="R143" s="24" t="str">
        <f>IF($L143="","",VLOOKUP(Q143,LISTAS!$F$5:$G$1006,2,0))</f>
        <v/>
      </c>
      <c r="S143" s="36" t="str">
        <f t="shared" si="29"/>
        <v/>
      </c>
      <c r="T143" s="25" t="str">
        <f t="shared" si="32"/>
        <v/>
      </c>
      <c r="U143" s="25" t="str">
        <f t="shared" si="33"/>
        <v/>
      </c>
    </row>
    <row r="144" spans="2:21" ht="16.5" x14ac:dyDescent="0.3">
      <c r="B144" s="26"/>
      <c r="C144" s="22" t="str">
        <f>IF(B144="","",VLOOKUP(B144,LISTAS!$F$5:$G$1006,2,0))</f>
        <v/>
      </c>
      <c r="D144" s="35"/>
      <c r="E144" s="35"/>
      <c r="F144" s="35" t="str">
        <f t="shared" si="34"/>
        <v/>
      </c>
      <c r="G144" s="5"/>
      <c r="H144" s="48" t="str">
        <f t="shared" si="30"/>
        <v/>
      </c>
      <c r="I144" s="63" t="str">
        <f t="shared" si="31"/>
        <v/>
      </c>
      <c r="J144" s="63" t="str">
        <f t="shared" si="31"/>
        <v/>
      </c>
      <c r="K144" s="48" t="str">
        <f t="shared" si="24"/>
        <v/>
      </c>
      <c r="L144" s="69" t="str">
        <f t="shared" si="25"/>
        <v/>
      </c>
      <c r="M144" s="67" t="str">
        <f t="shared" si="26"/>
        <v/>
      </c>
      <c r="N144" s="49">
        <v>31</v>
      </c>
      <c r="O144" s="28"/>
      <c r="P144" s="47" t="str">
        <f t="shared" si="27"/>
        <v/>
      </c>
      <c r="Q144" s="24" t="str">
        <f t="shared" si="28"/>
        <v/>
      </c>
      <c r="R144" s="24" t="str">
        <f>IF($L144="","",VLOOKUP(Q144,LISTAS!$F$5:$G$1006,2,0))</f>
        <v/>
      </c>
      <c r="S144" s="36" t="str">
        <f t="shared" si="29"/>
        <v/>
      </c>
      <c r="T144" s="25" t="str">
        <f t="shared" si="32"/>
        <v/>
      </c>
      <c r="U144" s="25" t="str">
        <f t="shared" si="33"/>
        <v/>
      </c>
    </row>
    <row r="145" spans="2:21" ht="16.5" x14ac:dyDescent="0.3">
      <c r="B145" s="22"/>
      <c r="C145" s="22" t="str">
        <f>IF(B145="","",VLOOKUP(B145,LISTAS!$F$5:$G$1006,2,0))</f>
        <v/>
      </c>
      <c r="D145" s="35"/>
      <c r="E145" s="35"/>
      <c r="F145" s="35" t="str">
        <f t="shared" si="34"/>
        <v/>
      </c>
      <c r="G145" s="5"/>
      <c r="H145" s="48" t="str">
        <f t="shared" si="30"/>
        <v/>
      </c>
      <c r="I145" s="63" t="str">
        <f t="shared" si="31"/>
        <v/>
      </c>
      <c r="J145" s="63" t="str">
        <f t="shared" si="31"/>
        <v/>
      </c>
      <c r="K145" s="48" t="str">
        <f t="shared" si="24"/>
        <v/>
      </c>
      <c r="L145" s="69" t="str">
        <f t="shared" si="25"/>
        <v/>
      </c>
      <c r="M145" s="67" t="str">
        <f t="shared" si="26"/>
        <v/>
      </c>
      <c r="N145" s="49">
        <v>32</v>
      </c>
      <c r="O145" s="28"/>
      <c r="P145" s="47" t="str">
        <f t="shared" si="27"/>
        <v/>
      </c>
      <c r="Q145" s="24" t="str">
        <f t="shared" si="28"/>
        <v/>
      </c>
      <c r="R145" s="24" t="str">
        <f>IF($L145="","",VLOOKUP(Q145,LISTAS!$F$5:$G$1006,2,0))</f>
        <v/>
      </c>
      <c r="S145" s="36" t="str">
        <f t="shared" si="29"/>
        <v/>
      </c>
      <c r="T145" s="25" t="str">
        <f t="shared" si="32"/>
        <v/>
      </c>
      <c r="U145" s="25" t="str">
        <f t="shared" si="33"/>
        <v/>
      </c>
    </row>
    <row r="146" spans="2:21" ht="16.5" x14ac:dyDescent="0.3">
      <c r="B146" s="26"/>
      <c r="C146" s="22" t="str">
        <f>IF(B146="","",VLOOKUP(B146,LISTAS!$F$5:$G$1006,2,0))</f>
        <v/>
      </c>
      <c r="D146" s="35"/>
      <c r="E146" s="35"/>
      <c r="F146" s="35" t="str">
        <f t="shared" si="34"/>
        <v/>
      </c>
      <c r="G146" s="5"/>
      <c r="H146" s="48" t="str">
        <f t="shared" si="30"/>
        <v/>
      </c>
      <c r="I146" s="63" t="str">
        <f t="shared" si="31"/>
        <v/>
      </c>
      <c r="J146" s="63" t="str">
        <f t="shared" si="31"/>
        <v/>
      </c>
      <c r="K146" s="48" t="str">
        <f t="shared" si="24"/>
        <v/>
      </c>
      <c r="L146" s="69" t="str">
        <f t="shared" si="25"/>
        <v/>
      </c>
      <c r="M146" s="67" t="str">
        <f t="shared" ref="M146:M177" si="35">IF(L146="","",LARGE($L$114:$L$213,N146))</f>
        <v/>
      </c>
      <c r="N146" s="49">
        <v>33</v>
      </c>
      <c r="O146" s="28"/>
      <c r="P146" s="47" t="str">
        <f t="shared" ref="P146:P177" si="36">IF(S146&lt;&gt;"",_xlfn.RANK.EQ(S146,$S$114:$S$213,0),"")</f>
        <v/>
      </c>
      <c r="Q146" s="24" t="str">
        <f t="shared" ref="Q146:Q177" si="37">IF($L146="","",VLOOKUP(M146,$H$114:$K$213,2,0))</f>
        <v/>
      </c>
      <c r="R146" s="24" t="str">
        <f>IF($L146="","",VLOOKUP(Q146,LISTAS!$F$5:$G$1006,2,0))</f>
        <v/>
      </c>
      <c r="S146" s="36" t="str">
        <f t="shared" ref="S146:S177" si="38">IF($L146="","",VLOOKUP(M146,$H$114:$K$213,4,0))</f>
        <v/>
      </c>
      <c r="T146" s="25" t="str">
        <f t="shared" si="32"/>
        <v/>
      </c>
      <c r="U146" s="25" t="str">
        <f t="shared" si="33"/>
        <v/>
      </c>
    </row>
    <row r="147" spans="2:21" ht="16.5" x14ac:dyDescent="0.3">
      <c r="B147" s="26"/>
      <c r="C147" s="22" t="str">
        <f>IF(B147="","",VLOOKUP(B147,LISTAS!$F$5:$G$1006,2,0))</f>
        <v/>
      </c>
      <c r="D147" s="35"/>
      <c r="E147" s="35"/>
      <c r="F147" s="35" t="str">
        <f t="shared" si="34"/>
        <v/>
      </c>
      <c r="G147" s="5"/>
      <c r="H147" s="48" t="str">
        <f t="shared" si="30"/>
        <v/>
      </c>
      <c r="I147" s="63" t="str">
        <f t="shared" si="31"/>
        <v/>
      </c>
      <c r="J147" s="63" t="str">
        <f t="shared" si="31"/>
        <v/>
      </c>
      <c r="K147" s="48" t="str">
        <f t="shared" si="24"/>
        <v/>
      </c>
      <c r="L147" s="69" t="str">
        <f t="shared" si="25"/>
        <v/>
      </c>
      <c r="M147" s="67" t="str">
        <f t="shared" si="35"/>
        <v/>
      </c>
      <c r="N147" s="49">
        <v>34</v>
      </c>
      <c r="O147" s="28"/>
      <c r="P147" s="47" t="str">
        <f t="shared" si="36"/>
        <v/>
      </c>
      <c r="Q147" s="24" t="str">
        <f t="shared" si="37"/>
        <v/>
      </c>
      <c r="R147" s="24" t="str">
        <f>IF($L147="","",VLOOKUP(Q147,LISTAS!$F$5:$G$1006,2,0))</f>
        <v/>
      </c>
      <c r="S147" s="36" t="str">
        <f t="shared" si="38"/>
        <v/>
      </c>
      <c r="T147" s="25" t="str">
        <f t="shared" si="32"/>
        <v/>
      </c>
      <c r="U147" s="25" t="str">
        <f t="shared" si="33"/>
        <v/>
      </c>
    </row>
    <row r="148" spans="2:21" ht="16.5" x14ac:dyDescent="0.3">
      <c r="B148" s="26"/>
      <c r="C148" s="22" t="str">
        <f>IF(B148="","",VLOOKUP(B148,LISTAS!$F$5:$G$1006,2,0))</f>
        <v/>
      </c>
      <c r="D148" s="35"/>
      <c r="E148" s="35"/>
      <c r="F148" s="35" t="str">
        <f t="shared" si="34"/>
        <v/>
      </c>
      <c r="G148" s="5"/>
      <c r="H148" s="48" t="str">
        <f t="shared" si="30"/>
        <v/>
      </c>
      <c r="I148" s="63" t="str">
        <f t="shared" si="31"/>
        <v/>
      </c>
      <c r="J148" s="63" t="str">
        <f t="shared" si="31"/>
        <v/>
      </c>
      <c r="K148" s="48" t="str">
        <f t="shared" si="24"/>
        <v/>
      </c>
      <c r="L148" s="69" t="str">
        <f t="shared" si="25"/>
        <v/>
      </c>
      <c r="M148" s="67" t="str">
        <f t="shared" si="35"/>
        <v/>
      </c>
      <c r="N148" s="49">
        <v>35</v>
      </c>
      <c r="O148" s="28"/>
      <c r="P148" s="47" t="str">
        <f t="shared" si="36"/>
        <v/>
      </c>
      <c r="Q148" s="24" t="str">
        <f t="shared" si="37"/>
        <v/>
      </c>
      <c r="R148" s="24" t="str">
        <f>IF($L148="","",VLOOKUP(Q148,LISTAS!$F$5:$G$1006,2,0))</f>
        <v/>
      </c>
      <c r="S148" s="36" t="str">
        <f t="shared" si="38"/>
        <v/>
      </c>
      <c r="T148" s="25" t="str">
        <f t="shared" si="32"/>
        <v/>
      </c>
      <c r="U148" s="25" t="str">
        <f t="shared" si="33"/>
        <v/>
      </c>
    </row>
    <row r="149" spans="2:21" ht="16.5" x14ac:dyDescent="0.3">
      <c r="B149" s="22"/>
      <c r="C149" s="22" t="str">
        <f>IF(B149="","",VLOOKUP(B149,LISTAS!$F$5:$G$1006,2,0))</f>
        <v/>
      </c>
      <c r="D149" s="35"/>
      <c r="E149" s="35"/>
      <c r="F149" s="35" t="str">
        <f t="shared" si="34"/>
        <v/>
      </c>
      <c r="G149" s="5"/>
      <c r="H149" s="48" t="str">
        <f t="shared" si="30"/>
        <v/>
      </c>
      <c r="I149" s="63" t="str">
        <f t="shared" si="31"/>
        <v/>
      </c>
      <c r="J149" s="63" t="str">
        <f t="shared" si="31"/>
        <v/>
      </c>
      <c r="K149" s="48" t="str">
        <f t="shared" si="24"/>
        <v/>
      </c>
      <c r="L149" s="69" t="str">
        <f t="shared" si="25"/>
        <v/>
      </c>
      <c r="M149" s="67" t="str">
        <f t="shared" si="35"/>
        <v/>
      </c>
      <c r="N149" s="49">
        <v>36</v>
      </c>
      <c r="O149" s="28"/>
      <c r="P149" s="47" t="str">
        <f t="shared" si="36"/>
        <v/>
      </c>
      <c r="Q149" s="24" t="str">
        <f t="shared" si="37"/>
        <v/>
      </c>
      <c r="R149" s="24" t="str">
        <f>IF($L149="","",VLOOKUP(Q149,LISTAS!$F$5:$G$1006,2,0))</f>
        <v/>
      </c>
      <c r="S149" s="36" t="str">
        <f t="shared" si="38"/>
        <v/>
      </c>
      <c r="T149" s="25" t="str">
        <f t="shared" si="32"/>
        <v/>
      </c>
      <c r="U149" s="25" t="str">
        <f t="shared" si="33"/>
        <v/>
      </c>
    </row>
    <row r="150" spans="2:21" ht="16.5" x14ac:dyDescent="0.3">
      <c r="B150" s="26"/>
      <c r="C150" s="22" t="str">
        <f>IF(B150="","",VLOOKUP(B150,LISTAS!$F$5:$G$1006,2,0))</f>
        <v/>
      </c>
      <c r="D150" s="35"/>
      <c r="E150" s="35"/>
      <c r="F150" s="35" t="str">
        <f t="shared" si="34"/>
        <v/>
      </c>
      <c r="G150" s="5"/>
      <c r="H150" s="48" t="str">
        <f t="shared" si="30"/>
        <v/>
      </c>
      <c r="I150" s="63" t="str">
        <f t="shared" si="31"/>
        <v/>
      </c>
      <c r="J150" s="63" t="str">
        <f t="shared" si="31"/>
        <v/>
      </c>
      <c r="K150" s="48" t="str">
        <f t="shared" si="24"/>
        <v/>
      </c>
      <c r="L150" s="69" t="str">
        <f t="shared" si="25"/>
        <v/>
      </c>
      <c r="M150" s="67" t="str">
        <f t="shared" si="35"/>
        <v/>
      </c>
      <c r="N150" s="49">
        <v>37</v>
      </c>
      <c r="O150" s="28"/>
      <c r="P150" s="47" t="str">
        <f t="shared" si="36"/>
        <v/>
      </c>
      <c r="Q150" s="24" t="str">
        <f t="shared" si="37"/>
        <v/>
      </c>
      <c r="R150" s="24" t="str">
        <f>IF($L150="","",VLOOKUP(Q150,LISTAS!$F$5:$G$1006,2,0))</f>
        <v/>
      </c>
      <c r="S150" s="36" t="str">
        <f t="shared" si="38"/>
        <v/>
      </c>
      <c r="T150" s="25" t="str">
        <f t="shared" si="32"/>
        <v/>
      </c>
      <c r="U150" s="25" t="str">
        <f t="shared" si="33"/>
        <v/>
      </c>
    </row>
    <row r="151" spans="2:21" ht="16.5" x14ac:dyDescent="0.3">
      <c r="B151" s="26"/>
      <c r="C151" s="22" t="str">
        <f>IF(B151="","",VLOOKUP(B151,LISTAS!$F$5:$G$1006,2,0))</f>
        <v/>
      </c>
      <c r="D151" s="35"/>
      <c r="E151" s="35"/>
      <c r="F151" s="35" t="str">
        <f t="shared" si="34"/>
        <v/>
      </c>
      <c r="G151" s="5"/>
      <c r="H151" s="48" t="str">
        <f t="shared" si="30"/>
        <v/>
      </c>
      <c r="I151" s="63" t="str">
        <f t="shared" si="31"/>
        <v/>
      </c>
      <c r="J151" s="63" t="str">
        <f t="shared" si="31"/>
        <v/>
      </c>
      <c r="K151" s="48" t="str">
        <f t="shared" si="24"/>
        <v/>
      </c>
      <c r="L151" s="69" t="str">
        <f t="shared" si="25"/>
        <v/>
      </c>
      <c r="M151" s="67" t="str">
        <f t="shared" si="35"/>
        <v/>
      </c>
      <c r="N151" s="49">
        <v>38</v>
      </c>
      <c r="O151" s="28"/>
      <c r="P151" s="47" t="str">
        <f t="shared" si="36"/>
        <v/>
      </c>
      <c r="Q151" s="24" t="str">
        <f t="shared" si="37"/>
        <v/>
      </c>
      <c r="R151" s="24" t="str">
        <f>IF($L151="","",VLOOKUP(Q151,LISTAS!$F$5:$G$1006,2,0))</f>
        <v/>
      </c>
      <c r="S151" s="36" t="str">
        <f t="shared" si="38"/>
        <v/>
      </c>
      <c r="T151" s="25" t="str">
        <f t="shared" si="32"/>
        <v/>
      </c>
      <c r="U151" s="25" t="str">
        <f t="shared" si="33"/>
        <v/>
      </c>
    </row>
    <row r="152" spans="2:21" ht="16.5" x14ac:dyDescent="0.3">
      <c r="B152" s="26"/>
      <c r="C152" s="22" t="str">
        <f>IF(B152="","",VLOOKUP(B152,LISTAS!$F$5:$G$1006,2,0))</f>
        <v/>
      </c>
      <c r="D152" s="35"/>
      <c r="E152" s="35"/>
      <c r="F152" s="35" t="str">
        <f t="shared" si="34"/>
        <v/>
      </c>
      <c r="G152" s="5"/>
      <c r="H152" s="48" t="str">
        <f t="shared" si="30"/>
        <v/>
      </c>
      <c r="I152" s="63" t="str">
        <f t="shared" si="31"/>
        <v/>
      </c>
      <c r="J152" s="63" t="str">
        <f t="shared" si="31"/>
        <v/>
      </c>
      <c r="K152" s="48" t="str">
        <f t="shared" si="24"/>
        <v/>
      </c>
      <c r="L152" s="69" t="str">
        <f t="shared" si="25"/>
        <v/>
      </c>
      <c r="M152" s="67" t="str">
        <f t="shared" si="35"/>
        <v/>
      </c>
      <c r="N152" s="49">
        <v>39</v>
      </c>
      <c r="O152" s="28"/>
      <c r="P152" s="47" t="str">
        <f t="shared" si="36"/>
        <v/>
      </c>
      <c r="Q152" s="24" t="str">
        <f t="shared" si="37"/>
        <v/>
      </c>
      <c r="R152" s="24" t="str">
        <f>IF($L152="","",VLOOKUP(Q152,LISTAS!$F$5:$G$1006,2,0))</f>
        <v/>
      </c>
      <c r="S152" s="36" t="str">
        <f t="shared" si="38"/>
        <v/>
      </c>
      <c r="T152" s="25" t="str">
        <f t="shared" si="32"/>
        <v/>
      </c>
      <c r="U152" s="25" t="str">
        <f t="shared" si="33"/>
        <v/>
      </c>
    </row>
    <row r="153" spans="2:21" ht="16.5" x14ac:dyDescent="0.3">
      <c r="B153" s="26"/>
      <c r="C153" s="22" t="str">
        <f>IF(B153="","",VLOOKUP(B153,LISTAS!$F$5:$G$1006,2,0))</f>
        <v/>
      </c>
      <c r="D153" s="35"/>
      <c r="E153" s="35"/>
      <c r="F153" s="35" t="str">
        <f t="shared" si="34"/>
        <v/>
      </c>
      <c r="G153" s="5"/>
      <c r="H153" s="48" t="str">
        <f t="shared" si="30"/>
        <v/>
      </c>
      <c r="I153" s="63" t="str">
        <f t="shared" si="31"/>
        <v/>
      </c>
      <c r="J153" s="63" t="str">
        <f t="shared" si="31"/>
        <v/>
      </c>
      <c r="K153" s="48" t="str">
        <f t="shared" si="24"/>
        <v/>
      </c>
      <c r="L153" s="69" t="str">
        <f t="shared" si="25"/>
        <v/>
      </c>
      <c r="M153" s="67" t="str">
        <f t="shared" si="35"/>
        <v/>
      </c>
      <c r="N153" s="49">
        <v>40</v>
      </c>
      <c r="O153" s="28"/>
      <c r="P153" s="47" t="str">
        <f t="shared" si="36"/>
        <v/>
      </c>
      <c r="Q153" s="24" t="str">
        <f t="shared" si="37"/>
        <v/>
      </c>
      <c r="R153" s="24" t="str">
        <f>IF($L153="","",VLOOKUP(Q153,LISTAS!$F$5:$G$1006,2,0))</f>
        <v/>
      </c>
      <c r="S153" s="36" t="str">
        <f t="shared" si="38"/>
        <v/>
      </c>
      <c r="T153" s="25" t="str">
        <f t="shared" si="32"/>
        <v/>
      </c>
      <c r="U153" s="25" t="str">
        <f t="shared" si="33"/>
        <v/>
      </c>
    </row>
    <row r="154" spans="2:21" ht="16.5" x14ac:dyDescent="0.3">
      <c r="B154" s="26"/>
      <c r="C154" s="22" t="str">
        <f>IF(B154="","",VLOOKUP(B154,LISTAS!$F$5:$G$1006,2,0))</f>
        <v/>
      </c>
      <c r="D154" s="35"/>
      <c r="E154" s="35"/>
      <c r="F154" s="35" t="str">
        <f t="shared" si="34"/>
        <v/>
      </c>
      <c r="G154" s="5"/>
      <c r="H154" s="48" t="str">
        <f t="shared" si="30"/>
        <v/>
      </c>
      <c r="I154" s="63" t="str">
        <f t="shared" si="31"/>
        <v/>
      </c>
      <c r="J154" s="63" t="str">
        <f t="shared" si="31"/>
        <v/>
      </c>
      <c r="K154" s="48" t="str">
        <f t="shared" si="24"/>
        <v/>
      </c>
      <c r="L154" s="69" t="str">
        <f t="shared" si="25"/>
        <v/>
      </c>
      <c r="M154" s="67" t="str">
        <f t="shared" si="35"/>
        <v/>
      </c>
      <c r="N154" s="49">
        <v>41</v>
      </c>
      <c r="O154" s="28"/>
      <c r="P154" s="47" t="str">
        <f t="shared" si="36"/>
        <v/>
      </c>
      <c r="Q154" s="24" t="str">
        <f t="shared" si="37"/>
        <v/>
      </c>
      <c r="R154" s="24" t="str">
        <f>IF($L154="","",VLOOKUP(Q154,LISTAS!$F$5:$G$1006,2,0))</f>
        <v/>
      </c>
      <c r="S154" s="36" t="str">
        <f t="shared" si="38"/>
        <v/>
      </c>
      <c r="T154" s="25" t="str">
        <f t="shared" si="32"/>
        <v/>
      </c>
      <c r="U154" s="25" t="str">
        <f t="shared" si="33"/>
        <v/>
      </c>
    </row>
    <row r="155" spans="2:21" ht="16.5" x14ac:dyDescent="0.3">
      <c r="B155" s="26"/>
      <c r="C155" s="22" t="str">
        <f>IF(B155="","",VLOOKUP(B155,LISTAS!$F$5:$G$1006,2,0))</f>
        <v/>
      </c>
      <c r="D155" s="35"/>
      <c r="E155" s="35"/>
      <c r="F155" s="35" t="str">
        <f t="shared" si="34"/>
        <v/>
      </c>
      <c r="G155" s="5"/>
      <c r="H155" s="48" t="str">
        <f t="shared" si="30"/>
        <v/>
      </c>
      <c r="I155" s="63" t="str">
        <f t="shared" si="31"/>
        <v/>
      </c>
      <c r="J155" s="63" t="str">
        <f t="shared" si="31"/>
        <v/>
      </c>
      <c r="K155" s="48" t="str">
        <f t="shared" si="24"/>
        <v/>
      </c>
      <c r="L155" s="69" t="str">
        <f t="shared" si="25"/>
        <v/>
      </c>
      <c r="M155" s="67" t="str">
        <f t="shared" si="35"/>
        <v/>
      </c>
      <c r="N155" s="49">
        <v>42</v>
      </c>
      <c r="O155" s="28"/>
      <c r="P155" s="47" t="str">
        <f t="shared" si="36"/>
        <v/>
      </c>
      <c r="Q155" s="24" t="str">
        <f t="shared" si="37"/>
        <v/>
      </c>
      <c r="R155" s="24" t="str">
        <f>IF($L155="","",VLOOKUP(Q155,LISTAS!$F$5:$G$1006,2,0))</f>
        <v/>
      </c>
      <c r="S155" s="36" t="str">
        <f t="shared" si="38"/>
        <v/>
      </c>
      <c r="T155" s="25" t="str">
        <f t="shared" si="32"/>
        <v/>
      </c>
      <c r="U155" s="25" t="str">
        <f t="shared" si="33"/>
        <v/>
      </c>
    </row>
    <row r="156" spans="2:21" ht="16.5" x14ac:dyDescent="0.3">
      <c r="B156" s="26"/>
      <c r="C156" s="22" t="str">
        <f>IF(B156="","",VLOOKUP(B156,LISTAS!$F$5:$G$1006,2,0))</f>
        <v/>
      </c>
      <c r="D156" s="35"/>
      <c r="E156" s="35"/>
      <c r="F156" s="35" t="str">
        <f t="shared" si="34"/>
        <v/>
      </c>
      <c r="G156" s="5"/>
      <c r="H156" s="48" t="str">
        <f t="shared" si="30"/>
        <v/>
      </c>
      <c r="I156" s="63" t="str">
        <f t="shared" si="31"/>
        <v/>
      </c>
      <c r="J156" s="63" t="str">
        <f t="shared" si="31"/>
        <v/>
      </c>
      <c r="K156" s="48" t="str">
        <f t="shared" si="24"/>
        <v/>
      </c>
      <c r="L156" s="69" t="str">
        <f t="shared" si="25"/>
        <v/>
      </c>
      <c r="M156" s="67" t="str">
        <f t="shared" si="35"/>
        <v/>
      </c>
      <c r="N156" s="49">
        <v>43</v>
      </c>
      <c r="O156" s="28"/>
      <c r="P156" s="47" t="str">
        <f t="shared" si="36"/>
        <v/>
      </c>
      <c r="Q156" s="24" t="str">
        <f t="shared" si="37"/>
        <v/>
      </c>
      <c r="R156" s="24" t="str">
        <f>IF($L156="","",VLOOKUP(Q156,LISTAS!$F$5:$G$1006,2,0))</f>
        <v/>
      </c>
      <c r="S156" s="36" t="str">
        <f t="shared" si="38"/>
        <v/>
      </c>
      <c r="T156" s="25" t="str">
        <f t="shared" si="32"/>
        <v/>
      </c>
      <c r="U156" s="25" t="str">
        <f t="shared" si="33"/>
        <v/>
      </c>
    </row>
    <row r="157" spans="2:21" ht="16.5" x14ac:dyDescent="0.3">
      <c r="B157" s="26"/>
      <c r="C157" s="22" t="str">
        <f>IF(B157="","",VLOOKUP(B157,LISTAS!$F$5:$G$1006,2,0))</f>
        <v/>
      </c>
      <c r="D157" s="35"/>
      <c r="E157" s="35"/>
      <c r="F157" s="35" t="str">
        <f t="shared" si="34"/>
        <v/>
      </c>
      <c r="G157" s="5"/>
      <c r="H157" s="48" t="str">
        <f t="shared" si="30"/>
        <v/>
      </c>
      <c r="I157" s="63" t="str">
        <f t="shared" si="31"/>
        <v/>
      </c>
      <c r="J157" s="63" t="str">
        <f t="shared" si="31"/>
        <v/>
      </c>
      <c r="K157" s="48" t="str">
        <f t="shared" si="24"/>
        <v/>
      </c>
      <c r="L157" s="69" t="str">
        <f t="shared" si="25"/>
        <v/>
      </c>
      <c r="M157" s="67" t="str">
        <f t="shared" si="35"/>
        <v/>
      </c>
      <c r="N157" s="49">
        <v>44</v>
      </c>
      <c r="O157" s="28"/>
      <c r="P157" s="47" t="str">
        <f t="shared" si="36"/>
        <v/>
      </c>
      <c r="Q157" s="24" t="str">
        <f t="shared" si="37"/>
        <v/>
      </c>
      <c r="R157" s="24" t="str">
        <f>IF($L157="","",VLOOKUP(Q157,LISTAS!$F$5:$G$1006,2,0))</f>
        <v/>
      </c>
      <c r="S157" s="36" t="str">
        <f t="shared" si="38"/>
        <v/>
      </c>
      <c r="T157" s="25" t="str">
        <f t="shared" si="32"/>
        <v/>
      </c>
      <c r="U157" s="25" t="str">
        <f t="shared" si="33"/>
        <v/>
      </c>
    </row>
    <row r="158" spans="2:21" ht="16.5" x14ac:dyDescent="0.3">
      <c r="B158" s="26"/>
      <c r="C158" s="22" t="str">
        <f>IF(B158="","",VLOOKUP(B158,LISTAS!$F$5:$G$1006,2,0))</f>
        <v/>
      </c>
      <c r="D158" s="35"/>
      <c r="E158" s="35"/>
      <c r="F158" s="35" t="str">
        <f t="shared" si="34"/>
        <v/>
      </c>
      <c r="G158" s="5"/>
      <c r="H158" s="48" t="str">
        <f t="shared" si="30"/>
        <v/>
      </c>
      <c r="I158" s="63" t="str">
        <f t="shared" si="31"/>
        <v/>
      </c>
      <c r="J158" s="63" t="str">
        <f t="shared" si="31"/>
        <v/>
      </c>
      <c r="K158" s="48" t="str">
        <f t="shared" si="24"/>
        <v/>
      </c>
      <c r="L158" s="69" t="str">
        <f t="shared" si="25"/>
        <v/>
      </c>
      <c r="M158" s="67" t="str">
        <f t="shared" si="35"/>
        <v/>
      </c>
      <c r="N158" s="49">
        <v>45</v>
      </c>
      <c r="O158" s="28"/>
      <c r="P158" s="47" t="str">
        <f t="shared" si="36"/>
        <v/>
      </c>
      <c r="Q158" s="24" t="str">
        <f t="shared" si="37"/>
        <v/>
      </c>
      <c r="R158" s="24" t="str">
        <f>IF($L158="","",VLOOKUP(Q158,LISTAS!$F$5:$G$1006,2,0))</f>
        <v/>
      </c>
      <c r="S158" s="36" t="str">
        <f t="shared" si="38"/>
        <v/>
      </c>
      <c r="T158" s="25" t="str">
        <f t="shared" si="32"/>
        <v/>
      </c>
      <c r="U158" s="25" t="str">
        <f t="shared" si="33"/>
        <v/>
      </c>
    </row>
    <row r="159" spans="2:21" ht="16.5" x14ac:dyDescent="0.3">
      <c r="B159" s="26"/>
      <c r="C159" s="22" t="str">
        <f>IF(B159="","",VLOOKUP(B159,LISTAS!$F$5:$G$1006,2,0))</f>
        <v/>
      </c>
      <c r="D159" s="35"/>
      <c r="E159" s="35"/>
      <c r="F159" s="35" t="str">
        <f t="shared" si="34"/>
        <v/>
      </c>
      <c r="G159" s="5"/>
      <c r="H159" s="48" t="str">
        <f t="shared" si="30"/>
        <v/>
      </c>
      <c r="I159" s="63" t="str">
        <f t="shared" si="31"/>
        <v/>
      </c>
      <c r="J159" s="63" t="str">
        <f t="shared" si="31"/>
        <v/>
      </c>
      <c r="K159" s="48" t="str">
        <f t="shared" si="24"/>
        <v/>
      </c>
      <c r="L159" s="69" t="str">
        <f t="shared" si="25"/>
        <v/>
      </c>
      <c r="M159" s="67" t="str">
        <f t="shared" si="35"/>
        <v/>
      </c>
      <c r="N159" s="49">
        <v>46</v>
      </c>
      <c r="O159" s="28"/>
      <c r="P159" s="47" t="str">
        <f t="shared" si="36"/>
        <v/>
      </c>
      <c r="Q159" s="24" t="str">
        <f t="shared" si="37"/>
        <v/>
      </c>
      <c r="R159" s="24" t="str">
        <f>IF($L159="","",VLOOKUP(Q159,LISTAS!$F$5:$G$1006,2,0))</f>
        <v/>
      </c>
      <c r="S159" s="36" t="str">
        <f t="shared" si="38"/>
        <v/>
      </c>
      <c r="T159" s="25" t="str">
        <f t="shared" si="32"/>
        <v/>
      </c>
      <c r="U159" s="25" t="str">
        <f t="shared" si="33"/>
        <v/>
      </c>
    </row>
    <row r="160" spans="2:21" ht="16.5" x14ac:dyDescent="0.3">
      <c r="B160" s="26"/>
      <c r="C160" s="22" t="str">
        <f>IF(B160="","",VLOOKUP(B160,LISTAS!$F$5:$G$1006,2,0))</f>
        <v/>
      </c>
      <c r="D160" s="35"/>
      <c r="E160" s="35"/>
      <c r="F160" s="35" t="str">
        <f t="shared" si="34"/>
        <v/>
      </c>
      <c r="G160" s="5"/>
      <c r="H160" s="48" t="str">
        <f t="shared" si="30"/>
        <v/>
      </c>
      <c r="I160" s="63" t="str">
        <f t="shared" si="31"/>
        <v/>
      </c>
      <c r="J160" s="63" t="str">
        <f t="shared" si="31"/>
        <v/>
      </c>
      <c r="K160" s="48" t="str">
        <f t="shared" si="24"/>
        <v/>
      </c>
      <c r="L160" s="69" t="str">
        <f t="shared" si="25"/>
        <v/>
      </c>
      <c r="M160" s="67" t="str">
        <f t="shared" si="35"/>
        <v/>
      </c>
      <c r="N160" s="49">
        <v>47</v>
      </c>
      <c r="O160" s="28"/>
      <c r="P160" s="47" t="str">
        <f t="shared" si="36"/>
        <v/>
      </c>
      <c r="Q160" s="24" t="str">
        <f t="shared" si="37"/>
        <v/>
      </c>
      <c r="R160" s="24" t="str">
        <f>IF($L160="","",VLOOKUP(Q160,LISTAS!$F$5:$G$1006,2,0))</f>
        <v/>
      </c>
      <c r="S160" s="36" t="str">
        <f t="shared" si="38"/>
        <v/>
      </c>
      <c r="T160" s="25" t="str">
        <f t="shared" si="32"/>
        <v/>
      </c>
      <c r="U160" s="25" t="str">
        <f t="shared" si="33"/>
        <v/>
      </c>
    </row>
    <row r="161" spans="2:21" ht="16.5" x14ac:dyDescent="0.3">
      <c r="B161" s="26"/>
      <c r="C161" s="22" t="str">
        <f>IF(B161="","",VLOOKUP(B161,LISTAS!$F$5:$G$1006,2,0))</f>
        <v/>
      </c>
      <c r="D161" s="35"/>
      <c r="E161" s="35"/>
      <c r="F161" s="35" t="str">
        <f t="shared" si="34"/>
        <v/>
      </c>
      <c r="G161" s="5"/>
      <c r="H161" s="48" t="str">
        <f t="shared" si="30"/>
        <v/>
      </c>
      <c r="I161" s="63" t="str">
        <f t="shared" si="31"/>
        <v/>
      </c>
      <c r="J161" s="63" t="str">
        <f t="shared" si="31"/>
        <v/>
      </c>
      <c r="K161" s="48" t="str">
        <f t="shared" si="24"/>
        <v/>
      </c>
      <c r="L161" s="69" t="str">
        <f t="shared" si="25"/>
        <v/>
      </c>
      <c r="M161" s="67" t="str">
        <f t="shared" si="35"/>
        <v/>
      </c>
      <c r="N161" s="49">
        <v>48</v>
      </c>
      <c r="O161" s="28"/>
      <c r="P161" s="47" t="str">
        <f t="shared" si="36"/>
        <v/>
      </c>
      <c r="Q161" s="24" t="str">
        <f t="shared" si="37"/>
        <v/>
      </c>
      <c r="R161" s="24" t="str">
        <f>IF($L161="","",VLOOKUP(Q161,LISTAS!$F$5:$G$1006,2,0))</f>
        <v/>
      </c>
      <c r="S161" s="36" t="str">
        <f t="shared" si="38"/>
        <v/>
      </c>
      <c r="T161" s="25" t="str">
        <f t="shared" si="32"/>
        <v/>
      </c>
      <c r="U161" s="25" t="str">
        <f t="shared" si="33"/>
        <v/>
      </c>
    </row>
    <row r="162" spans="2:21" ht="16.5" x14ac:dyDescent="0.3">
      <c r="B162" s="26"/>
      <c r="C162" s="22" t="str">
        <f>IF(B162="","",VLOOKUP(B162,LISTAS!$F$5:$G$1006,2,0))</f>
        <v/>
      </c>
      <c r="D162" s="35"/>
      <c r="E162" s="35"/>
      <c r="F162" s="35" t="str">
        <f t="shared" si="34"/>
        <v/>
      </c>
      <c r="G162" s="5"/>
      <c r="H162" s="48" t="str">
        <f t="shared" si="30"/>
        <v/>
      </c>
      <c r="I162" s="63" t="str">
        <f t="shared" si="31"/>
        <v/>
      </c>
      <c r="J162" s="63" t="str">
        <f t="shared" si="31"/>
        <v/>
      </c>
      <c r="K162" s="48" t="str">
        <f t="shared" si="24"/>
        <v/>
      </c>
      <c r="L162" s="69" t="str">
        <f t="shared" si="25"/>
        <v/>
      </c>
      <c r="M162" s="67" t="str">
        <f t="shared" si="35"/>
        <v/>
      </c>
      <c r="N162" s="49">
        <v>49</v>
      </c>
      <c r="O162" s="28"/>
      <c r="P162" s="47" t="str">
        <f t="shared" si="36"/>
        <v/>
      </c>
      <c r="Q162" s="24" t="str">
        <f t="shared" si="37"/>
        <v/>
      </c>
      <c r="R162" s="24" t="str">
        <f>IF($L162="","",VLOOKUP(Q162,LISTAS!$F$5:$G$1006,2,0))</f>
        <v/>
      </c>
      <c r="S162" s="36" t="str">
        <f t="shared" si="38"/>
        <v/>
      </c>
      <c r="T162" s="25" t="str">
        <f t="shared" si="32"/>
        <v/>
      </c>
      <c r="U162" s="25" t="str">
        <f t="shared" si="33"/>
        <v/>
      </c>
    </row>
    <row r="163" spans="2:21" ht="16.5" x14ac:dyDescent="0.3">
      <c r="B163" s="26"/>
      <c r="C163" s="22" t="str">
        <f>IF(B163="","",VLOOKUP(B163,LISTAS!$F$5:$G$1006,2,0))</f>
        <v/>
      </c>
      <c r="D163" s="35"/>
      <c r="E163" s="35"/>
      <c r="F163" s="35" t="str">
        <f t="shared" si="34"/>
        <v/>
      </c>
      <c r="G163" s="5"/>
      <c r="H163" s="48" t="str">
        <f t="shared" si="30"/>
        <v/>
      </c>
      <c r="I163" s="63" t="str">
        <f t="shared" si="31"/>
        <v/>
      </c>
      <c r="J163" s="63" t="str">
        <f t="shared" si="31"/>
        <v/>
      </c>
      <c r="K163" s="48" t="str">
        <f t="shared" si="24"/>
        <v/>
      </c>
      <c r="L163" s="69" t="str">
        <f t="shared" si="25"/>
        <v/>
      </c>
      <c r="M163" s="67" t="str">
        <f t="shared" si="35"/>
        <v/>
      </c>
      <c r="N163" s="49">
        <v>50</v>
      </c>
      <c r="O163" s="28"/>
      <c r="P163" s="47" t="str">
        <f t="shared" si="36"/>
        <v/>
      </c>
      <c r="Q163" s="24" t="str">
        <f t="shared" si="37"/>
        <v/>
      </c>
      <c r="R163" s="24" t="str">
        <f>IF($L163="","",VLOOKUP(Q163,LISTAS!$F$5:$G$1006,2,0))</f>
        <v/>
      </c>
      <c r="S163" s="36" t="str">
        <f t="shared" si="38"/>
        <v/>
      </c>
      <c r="T163" s="25" t="str">
        <f t="shared" si="32"/>
        <v/>
      </c>
      <c r="U163" s="25" t="str">
        <f t="shared" si="33"/>
        <v/>
      </c>
    </row>
    <row r="164" spans="2:21" ht="16.5" x14ac:dyDescent="0.3">
      <c r="B164" s="26"/>
      <c r="C164" s="22" t="str">
        <f>IF(B164="","",VLOOKUP(B164,LISTAS!$F$5:$G$1006,2,0))</f>
        <v/>
      </c>
      <c r="D164" s="35"/>
      <c r="E164" s="35"/>
      <c r="F164" s="35" t="str">
        <f t="shared" si="34"/>
        <v/>
      </c>
      <c r="G164" s="5"/>
      <c r="H164" s="48" t="str">
        <f t="shared" si="30"/>
        <v/>
      </c>
      <c r="I164" s="63" t="str">
        <f t="shared" si="31"/>
        <v/>
      </c>
      <c r="J164" s="63" t="str">
        <f t="shared" si="31"/>
        <v/>
      </c>
      <c r="K164" s="48" t="str">
        <f t="shared" si="24"/>
        <v/>
      </c>
      <c r="L164" s="69" t="str">
        <f t="shared" si="25"/>
        <v/>
      </c>
      <c r="M164" s="67" t="str">
        <f t="shared" si="35"/>
        <v/>
      </c>
      <c r="N164" s="49">
        <v>51</v>
      </c>
      <c r="O164" s="28"/>
      <c r="P164" s="47" t="str">
        <f t="shared" si="36"/>
        <v/>
      </c>
      <c r="Q164" s="24" t="str">
        <f t="shared" si="37"/>
        <v/>
      </c>
      <c r="R164" s="24" t="str">
        <f>IF($L164="","",VLOOKUP(Q164,LISTAS!$F$5:$G$1006,2,0))</f>
        <v/>
      </c>
      <c r="S164" s="36" t="str">
        <f t="shared" si="38"/>
        <v/>
      </c>
      <c r="T164" s="25" t="str">
        <f t="shared" si="32"/>
        <v/>
      </c>
      <c r="U164" s="25" t="str">
        <f t="shared" si="33"/>
        <v/>
      </c>
    </row>
    <row r="165" spans="2:21" ht="16.5" x14ac:dyDescent="0.3">
      <c r="B165" s="26"/>
      <c r="C165" s="22" t="str">
        <f>IF(B165="","",VLOOKUP(B165,LISTAS!$F$5:$G$1006,2,0))</f>
        <v/>
      </c>
      <c r="D165" s="35"/>
      <c r="E165" s="35"/>
      <c r="F165" s="35" t="str">
        <f t="shared" si="34"/>
        <v/>
      </c>
      <c r="G165" s="5"/>
      <c r="H165" s="48" t="str">
        <f t="shared" si="30"/>
        <v/>
      </c>
      <c r="I165" s="63" t="str">
        <f t="shared" si="31"/>
        <v/>
      </c>
      <c r="J165" s="63" t="str">
        <f t="shared" si="31"/>
        <v/>
      </c>
      <c r="K165" s="48" t="str">
        <f t="shared" si="24"/>
        <v/>
      </c>
      <c r="L165" s="69" t="str">
        <f t="shared" si="25"/>
        <v/>
      </c>
      <c r="M165" s="67" t="str">
        <f t="shared" si="35"/>
        <v/>
      </c>
      <c r="N165" s="49">
        <v>52</v>
      </c>
      <c r="O165" s="28"/>
      <c r="P165" s="47" t="str">
        <f t="shared" si="36"/>
        <v/>
      </c>
      <c r="Q165" s="24" t="str">
        <f t="shared" si="37"/>
        <v/>
      </c>
      <c r="R165" s="24" t="str">
        <f>IF($L165="","",VLOOKUP(Q165,LISTAS!$F$5:$G$1006,2,0))</f>
        <v/>
      </c>
      <c r="S165" s="36" t="str">
        <f t="shared" si="38"/>
        <v/>
      </c>
      <c r="T165" s="25" t="str">
        <f t="shared" si="32"/>
        <v/>
      </c>
      <c r="U165" s="25" t="str">
        <f t="shared" si="33"/>
        <v/>
      </c>
    </row>
    <row r="166" spans="2:21" ht="16.5" x14ac:dyDescent="0.3">
      <c r="B166" s="26"/>
      <c r="C166" s="22" t="str">
        <f>IF(B166="","",VLOOKUP(B166,LISTAS!$F$5:$G$1006,2,0))</f>
        <v/>
      </c>
      <c r="D166" s="35"/>
      <c r="E166" s="35"/>
      <c r="F166" s="35" t="str">
        <f t="shared" si="34"/>
        <v/>
      </c>
      <c r="G166" s="5"/>
      <c r="H166" s="48" t="str">
        <f t="shared" si="30"/>
        <v/>
      </c>
      <c r="I166" s="63" t="str">
        <f t="shared" si="31"/>
        <v/>
      </c>
      <c r="J166" s="63" t="str">
        <f t="shared" si="31"/>
        <v/>
      </c>
      <c r="K166" s="48" t="str">
        <f t="shared" si="24"/>
        <v/>
      </c>
      <c r="L166" s="69" t="str">
        <f t="shared" si="25"/>
        <v/>
      </c>
      <c r="M166" s="67" t="str">
        <f t="shared" si="35"/>
        <v/>
      </c>
      <c r="N166" s="49">
        <v>53</v>
      </c>
      <c r="O166" s="28"/>
      <c r="P166" s="47" t="str">
        <f t="shared" si="36"/>
        <v/>
      </c>
      <c r="Q166" s="24" t="str">
        <f t="shared" si="37"/>
        <v/>
      </c>
      <c r="R166" s="24" t="str">
        <f>IF($L166="","",VLOOKUP(Q166,LISTAS!$F$5:$G$1006,2,0))</f>
        <v/>
      </c>
      <c r="S166" s="36" t="str">
        <f t="shared" si="38"/>
        <v/>
      </c>
      <c r="T166" s="25" t="str">
        <f t="shared" si="32"/>
        <v/>
      </c>
      <c r="U166" s="25" t="str">
        <f t="shared" si="33"/>
        <v/>
      </c>
    </row>
    <row r="167" spans="2:21" ht="16.5" x14ac:dyDescent="0.3">
      <c r="B167" s="26"/>
      <c r="C167" s="22" t="str">
        <f>IF(B167="","",VLOOKUP(B167,LISTAS!$F$5:$G$1006,2,0))</f>
        <v/>
      </c>
      <c r="D167" s="35"/>
      <c r="E167" s="35"/>
      <c r="F167" s="35" t="str">
        <f t="shared" si="34"/>
        <v/>
      </c>
      <c r="G167" s="5"/>
      <c r="H167" s="48" t="str">
        <f t="shared" si="30"/>
        <v/>
      </c>
      <c r="I167" s="63" t="str">
        <f t="shared" si="31"/>
        <v/>
      </c>
      <c r="J167" s="63" t="str">
        <f t="shared" si="31"/>
        <v/>
      </c>
      <c r="K167" s="48" t="str">
        <f t="shared" si="24"/>
        <v/>
      </c>
      <c r="L167" s="69" t="str">
        <f t="shared" si="25"/>
        <v/>
      </c>
      <c r="M167" s="67" t="str">
        <f t="shared" si="35"/>
        <v/>
      </c>
      <c r="N167" s="49">
        <v>54</v>
      </c>
      <c r="O167" s="28"/>
      <c r="P167" s="47" t="str">
        <f t="shared" si="36"/>
        <v/>
      </c>
      <c r="Q167" s="24" t="str">
        <f t="shared" si="37"/>
        <v/>
      </c>
      <c r="R167" s="24" t="str">
        <f>IF($L167="","",VLOOKUP(Q167,LISTAS!$F$5:$G$1006,2,0))</f>
        <v/>
      </c>
      <c r="S167" s="36" t="str">
        <f t="shared" si="38"/>
        <v/>
      </c>
      <c r="T167" s="25" t="str">
        <f t="shared" si="32"/>
        <v/>
      </c>
      <c r="U167" s="25" t="str">
        <f t="shared" si="33"/>
        <v/>
      </c>
    </row>
    <row r="168" spans="2:21" ht="16.5" x14ac:dyDescent="0.3">
      <c r="B168" s="26"/>
      <c r="C168" s="22" t="str">
        <f>IF(B168="","",VLOOKUP(B168,LISTAS!$F$5:$G$1006,2,0))</f>
        <v/>
      </c>
      <c r="D168" s="35"/>
      <c r="E168" s="35"/>
      <c r="F168" s="35" t="str">
        <f t="shared" si="34"/>
        <v/>
      </c>
      <c r="G168" s="5"/>
      <c r="H168" s="48" t="str">
        <f t="shared" si="30"/>
        <v/>
      </c>
      <c r="I168" s="63" t="str">
        <f t="shared" si="31"/>
        <v/>
      </c>
      <c r="J168" s="63" t="str">
        <f t="shared" si="31"/>
        <v/>
      </c>
      <c r="K168" s="48" t="str">
        <f t="shared" si="24"/>
        <v/>
      </c>
      <c r="L168" s="69" t="str">
        <f t="shared" si="25"/>
        <v/>
      </c>
      <c r="M168" s="67" t="str">
        <f t="shared" si="35"/>
        <v/>
      </c>
      <c r="N168" s="49">
        <v>55</v>
      </c>
      <c r="O168" s="28"/>
      <c r="P168" s="47" t="str">
        <f t="shared" si="36"/>
        <v/>
      </c>
      <c r="Q168" s="24" t="str">
        <f t="shared" si="37"/>
        <v/>
      </c>
      <c r="R168" s="24" t="str">
        <f>IF($L168="","",VLOOKUP(Q168,LISTAS!$F$5:$G$1006,2,0))</f>
        <v/>
      </c>
      <c r="S168" s="36" t="str">
        <f t="shared" si="38"/>
        <v/>
      </c>
      <c r="T168" s="25" t="str">
        <f t="shared" si="32"/>
        <v/>
      </c>
      <c r="U168" s="25" t="str">
        <f t="shared" si="33"/>
        <v/>
      </c>
    </row>
    <row r="169" spans="2:21" ht="16.5" x14ac:dyDescent="0.3">
      <c r="B169" s="26"/>
      <c r="C169" s="22" t="str">
        <f>IF(B169="","",VLOOKUP(B169,LISTAS!$F$5:$G$1006,2,0))</f>
        <v/>
      </c>
      <c r="D169" s="35"/>
      <c r="E169" s="35"/>
      <c r="F169" s="35" t="str">
        <f t="shared" si="34"/>
        <v/>
      </c>
      <c r="G169" s="5"/>
      <c r="H169" s="48" t="str">
        <f t="shared" si="30"/>
        <v/>
      </c>
      <c r="I169" s="63" t="str">
        <f t="shared" si="31"/>
        <v/>
      </c>
      <c r="J169" s="63" t="str">
        <f t="shared" si="31"/>
        <v/>
      </c>
      <c r="K169" s="48" t="str">
        <f t="shared" si="24"/>
        <v/>
      </c>
      <c r="L169" s="69" t="str">
        <f t="shared" si="25"/>
        <v/>
      </c>
      <c r="M169" s="67" t="str">
        <f t="shared" si="35"/>
        <v/>
      </c>
      <c r="N169" s="49">
        <v>56</v>
      </c>
      <c r="O169" s="28"/>
      <c r="P169" s="47" t="str">
        <f t="shared" si="36"/>
        <v/>
      </c>
      <c r="Q169" s="24" t="str">
        <f t="shared" si="37"/>
        <v/>
      </c>
      <c r="R169" s="24" t="str">
        <f>IF($L169="","",VLOOKUP(Q169,LISTAS!$F$5:$G$1006,2,0))</f>
        <v/>
      </c>
      <c r="S169" s="36" t="str">
        <f t="shared" si="38"/>
        <v/>
      </c>
      <c r="T169" s="25" t="str">
        <f t="shared" si="32"/>
        <v/>
      </c>
      <c r="U169" s="25" t="str">
        <f t="shared" si="33"/>
        <v/>
      </c>
    </row>
    <row r="170" spans="2:21" ht="16.5" x14ac:dyDescent="0.3">
      <c r="B170" s="26"/>
      <c r="C170" s="22" t="str">
        <f>IF(B170="","",VLOOKUP(B170,LISTAS!$F$5:$G$1006,2,0))</f>
        <v/>
      </c>
      <c r="D170" s="35"/>
      <c r="E170" s="35"/>
      <c r="F170" s="35" t="str">
        <f t="shared" si="34"/>
        <v/>
      </c>
      <c r="G170" s="5"/>
      <c r="H170" s="48" t="str">
        <f t="shared" si="30"/>
        <v/>
      </c>
      <c r="I170" s="63" t="str">
        <f t="shared" si="31"/>
        <v/>
      </c>
      <c r="J170" s="63" t="str">
        <f t="shared" si="31"/>
        <v/>
      </c>
      <c r="K170" s="48" t="str">
        <f t="shared" si="24"/>
        <v/>
      </c>
      <c r="L170" s="69" t="str">
        <f t="shared" si="25"/>
        <v/>
      </c>
      <c r="M170" s="67" t="str">
        <f t="shared" si="35"/>
        <v/>
      </c>
      <c r="N170" s="49">
        <v>57</v>
      </c>
      <c r="O170" s="28"/>
      <c r="P170" s="47" t="str">
        <f t="shared" si="36"/>
        <v/>
      </c>
      <c r="Q170" s="24" t="str">
        <f t="shared" si="37"/>
        <v/>
      </c>
      <c r="R170" s="24" t="str">
        <f>IF($L170="","",VLOOKUP(Q170,LISTAS!$F$5:$G$1006,2,0))</f>
        <v/>
      </c>
      <c r="S170" s="36" t="str">
        <f t="shared" si="38"/>
        <v/>
      </c>
      <c r="T170" s="25" t="str">
        <f t="shared" si="32"/>
        <v/>
      </c>
      <c r="U170" s="25" t="str">
        <f t="shared" si="33"/>
        <v/>
      </c>
    </row>
    <row r="171" spans="2:21" ht="16.5" x14ac:dyDescent="0.3">
      <c r="B171" s="26"/>
      <c r="C171" s="22" t="str">
        <f>IF(B171="","",VLOOKUP(B171,LISTAS!$F$5:$G$1006,2,0))</f>
        <v/>
      </c>
      <c r="D171" s="35"/>
      <c r="E171" s="35"/>
      <c r="F171" s="35" t="str">
        <f t="shared" si="34"/>
        <v/>
      </c>
      <c r="G171" s="5"/>
      <c r="H171" s="48" t="str">
        <f t="shared" si="30"/>
        <v/>
      </c>
      <c r="I171" s="63" t="str">
        <f t="shared" si="31"/>
        <v/>
      </c>
      <c r="J171" s="63" t="str">
        <f t="shared" si="31"/>
        <v/>
      </c>
      <c r="K171" s="48" t="str">
        <f t="shared" si="24"/>
        <v/>
      </c>
      <c r="L171" s="69" t="str">
        <f t="shared" si="25"/>
        <v/>
      </c>
      <c r="M171" s="67" t="str">
        <f t="shared" si="35"/>
        <v/>
      </c>
      <c r="N171" s="49">
        <v>58</v>
      </c>
      <c r="O171" s="28"/>
      <c r="P171" s="47" t="str">
        <f t="shared" si="36"/>
        <v/>
      </c>
      <c r="Q171" s="24" t="str">
        <f t="shared" si="37"/>
        <v/>
      </c>
      <c r="R171" s="24" t="str">
        <f>IF($L171="","",VLOOKUP(Q171,LISTAS!$F$5:$G$1006,2,0))</f>
        <v/>
      </c>
      <c r="S171" s="36" t="str">
        <f t="shared" si="38"/>
        <v/>
      </c>
      <c r="T171" s="25" t="str">
        <f t="shared" si="32"/>
        <v/>
      </c>
      <c r="U171" s="25" t="str">
        <f t="shared" si="33"/>
        <v/>
      </c>
    </row>
    <row r="172" spans="2:21" ht="16.5" x14ac:dyDescent="0.3">
      <c r="B172" s="26"/>
      <c r="C172" s="22" t="str">
        <f>IF(B172="","",VLOOKUP(B172,LISTAS!$F$5:$G$1006,2,0))</f>
        <v/>
      </c>
      <c r="D172" s="35"/>
      <c r="E172" s="35"/>
      <c r="F172" s="35" t="str">
        <f t="shared" si="34"/>
        <v/>
      </c>
      <c r="G172" s="5"/>
      <c r="H172" s="48" t="str">
        <f t="shared" si="30"/>
        <v/>
      </c>
      <c r="I172" s="63" t="str">
        <f t="shared" si="31"/>
        <v/>
      </c>
      <c r="J172" s="63" t="str">
        <f t="shared" si="31"/>
        <v/>
      </c>
      <c r="K172" s="48" t="str">
        <f t="shared" si="24"/>
        <v/>
      </c>
      <c r="L172" s="69" t="str">
        <f t="shared" si="25"/>
        <v/>
      </c>
      <c r="M172" s="67" t="str">
        <f t="shared" si="35"/>
        <v/>
      </c>
      <c r="N172" s="49">
        <v>59</v>
      </c>
      <c r="O172" s="28"/>
      <c r="P172" s="47" t="str">
        <f t="shared" si="36"/>
        <v/>
      </c>
      <c r="Q172" s="24" t="str">
        <f t="shared" si="37"/>
        <v/>
      </c>
      <c r="R172" s="24" t="str">
        <f>IF($L172="","",VLOOKUP(Q172,LISTAS!$F$5:$G$1006,2,0))</f>
        <v/>
      </c>
      <c r="S172" s="36" t="str">
        <f t="shared" si="38"/>
        <v/>
      </c>
      <c r="T172" s="25" t="str">
        <f t="shared" si="32"/>
        <v/>
      </c>
      <c r="U172" s="25" t="str">
        <f t="shared" si="33"/>
        <v/>
      </c>
    </row>
    <row r="173" spans="2:21" ht="16.5" x14ac:dyDescent="0.3">
      <c r="B173" s="26"/>
      <c r="C173" s="22" t="str">
        <f>IF(B173="","",VLOOKUP(B173,LISTAS!$F$5:$G$1006,2,0))</f>
        <v/>
      </c>
      <c r="D173" s="35"/>
      <c r="E173" s="35"/>
      <c r="F173" s="35" t="str">
        <f t="shared" si="34"/>
        <v/>
      </c>
      <c r="G173" s="5"/>
      <c r="H173" s="48" t="str">
        <f t="shared" si="30"/>
        <v/>
      </c>
      <c r="I173" s="63" t="str">
        <f t="shared" si="31"/>
        <v/>
      </c>
      <c r="J173" s="63" t="str">
        <f t="shared" si="31"/>
        <v/>
      </c>
      <c r="K173" s="48" t="str">
        <f t="shared" si="24"/>
        <v/>
      </c>
      <c r="L173" s="69" t="str">
        <f t="shared" si="25"/>
        <v/>
      </c>
      <c r="M173" s="67" t="str">
        <f t="shared" si="35"/>
        <v/>
      </c>
      <c r="N173" s="49">
        <v>60</v>
      </c>
      <c r="O173" s="28"/>
      <c r="P173" s="47" t="str">
        <f t="shared" si="36"/>
        <v/>
      </c>
      <c r="Q173" s="24" t="str">
        <f t="shared" si="37"/>
        <v/>
      </c>
      <c r="R173" s="24" t="str">
        <f>IF($L173="","",VLOOKUP(Q173,LISTAS!$F$5:$G$1006,2,0))</f>
        <v/>
      </c>
      <c r="S173" s="36" t="str">
        <f t="shared" si="38"/>
        <v/>
      </c>
      <c r="T173" s="25" t="str">
        <f t="shared" si="32"/>
        <v/>
      </c>
      <c r="U173" s="25" t="str">
        <f t="shared" si="33"/>
        <v/>
      </c>
    </row>
    <row r="174" spans="2:21" ht="16.5" x14ac:dyDescent="0.3">
      <c r="B174" s="26"/>
      <c r="C174" s="22" t="str">
        <f>IF(B174="","",VLOOKUP(B174,LISTAS!$F$5:$G$1006,2,0))</f>
        <v/>
      </c>
      <c r="D174" s="35"/>
      <c r="E174" s="35"/>
      <c r="F174" s="35" t="str">
        <f t="shared" si="34"/>
        <v/>
      </c>
      <c r="G174" s="5"/>
      <c r="H174" s="48" t="str">
        <f t="shared" si="30"/>
        <v/>
      </c>
      <c r="I174" s="63" t="str">
        <f t="shared" si="31"/>
        <v/>
      </c>
      <c r="J174" s="63" t="str">
        <f t="shared" si="31"/>
        <v/>
      </c>
      <c r="K174" s="48" t="str">
        <f t="shared" si="24"/>
        <v/>
      </c>
      <c r="L174" s="69" t="str">
        <f t="shared" si="25"/>
        <v/>
      </c>
      <c r="M174" s="67" t="str">
        <f t="shared" si="35"/>
        <v/>
      </c>
      <c r="N174" s="49">
        <v>61</v>
      </c>
      <c r="O174" s="28"/>
      <c r="P174" s="47" t="str">
        <f t="shared" si="36"/>
        <v/>
      </c>
      <c r="Q174" s="24" t="str">
        <f t="shared" si="37"/>
        <v/>
      </c>
      <c r="R174" s="24" t="str">
        <f>IF($L174="","",VLOOKUP(Q174,LISTAS!$F$5:$G$1006,2,0))</f>
        <v/>
      </c>
      <c r="S174" s="36" t="str">
        <f t="shared" si="38"/>
        <v/>
      </c>
      <c r="T174" s="25" t="str">
        <f t="shared" si="32"/>
        <v/>
      </c>
      <c r="U174" s="25" t="str">
        <f t="shared" si="33"/>
        <v/>
      </c>
    </row>
    <row r="175" spans="2:21" ht="16.5" x14ac:dyDescent="0.3">
      <c r="B175" s="26"/>
      <c r="C175" s="22" t="str">
        <f>IF(B175="","",VLOOKUP(B175,LISTAS!$F$5:$G$1006,2,0))</f>
        <v/>
      </c>
      <c r="D175" s="35"/>
      <c r="E175" s="35"/>
      <c r="F175" s="35" t="str">
        <f t="shared" si="34"/>
        <v/>
      </c>
      <c r="G175" s="5"/>
      <c r="H175" s="48" t="str">
        <f t="shared" si="30"/>
        <v/>
      </c>
      <c r="I175" s="63" t="str">
        <f t="shared" si="31"/>
        <v/>
      </c>
      <c r="J175" s="63" t="str">
        <f t="shared" si="31"/>
        <v/>
      </c>
      <c r="K175" s="48" t="str">
        <f t="shared" si="24"/>
        <v/>
      </c>
      <c r="L175" s="69" t="str">
        <f t="shared" si="25"/>
        <v/>
      </c>
      <c r="M175" s="67" t="str">
        <f t="shared" si="35"/>
        <v/>
      </c>
      <c r="N175" s="49">
        <v>62</v>
      </c>
      <c r="O175" s="28"/>
      <c r="P175" s="47" t="str">
        <f t="shared" si="36"/>
        <v/>
      </c>
      <c r="Q175" s="24" t="str">
        <f t="shared" si="37"/>
        <v/>
      </c>
      <c r="R175" s="24" t="str">
        <f>IF($L175="","",VLOOKUP(Q175,LISTAS!$F$5:$G$1006,2,0))</f>
        <v/>
      </c>
      <c r="S175" s="36" t="str">
        <f t="shared" si="38"/>
        <v/>
      </c>
      <c r="T175" s="25" t="str">
        <f t="shared" si="32"/>
        <v/>
      </c>
      <c r="U175" s="25" t="str">
        <f t="shared" si="33"/>
        <v/>
      </c>
    </row>
    <row r="176" spans="2:21" ht="16.5" x14ac:dyDescent="0.3">
      <c r="B176" s="26"/>
      <c r="C176" s="22" t="str">
        <f>IF(B176="","",VLOOKUP(B176,LISTAS!$F$5:$G$1006,2,0))</f>
        <v/>
      </c>
      <c r="D176" s="35"/>
      <c r="E176" s="35"/>
      <c r="F176" s="35" t="str">
        <f t="shared" si="34"/>
        <v/>
      </c>
      <c r="G176" s="5"/>
      <c r="H176" s="48" t="str">
        <f t="shared" si="30"/>
        <v/>
      </c>
      <c r="I176" s="63" t="str">
        <f t="shared" si="31"/>
        <v/>
      </c>
      <c r="J176" s="63" t="str">
        <f t="shared" si="31"/>
        <v/>
      </c>
      <c r="K176" s="48" t="str">
        <f t="shared" si="24"/>
        <v/>
      </c>
      <c r="L176" s="69" t="str">
        <f t="shared" si="25"/>
        <v/>
      </c>
      <c r="M176" s="67" t="str">
        <f t="shared" si="35"/>
        <v/>
      </c>
      <c r="N176" s="49">
        <v>63</v>
      </c>
      <c r="O176" s="28"/>
      <c r="P176" s="47" t="str">
        <f t="shared" si="36"/>
        <v/>
      </c>
      <c r="Q176" s="24" t="str">
        <f t="shared" si="37"/>
        <v/>
      </c>
      <c r="R176" s="24" t="str">
        <f>IF($L176="","",VLOOKUP(Q176,LISTAS!$F$5:$G$1006,2,0))</f>
        <v/>
      </c>
      <c r="S176" s="36" t="str">
        <f t="shared" si="38"/>
        <v/>
      </c>
      <c r="T176" s="25" t="str">
        <f t="shared" si="32"/>
        <v/>
      </c>
      <c r="U176" s="25" t="str">
        <f t="shared" si="33"/>
        <v/>
      </c>
    </row>
    <row r="177" spans="2:21" ht="16.5" x14ac:dyDescent="0.3">
      <c r="B177" s="26"/>
      <c r="C177" s="22" t="str">
        <f>IF(B177="","",VLOOKUP(B177,LISTAS!$F$5:$G$1006,2,0))</f>
        <v/>
      </c>
      <c r="D177" s="35"/>
      <c r="E177" s="35"/>
      <c r="F177" s="35" t="str">
        <f t="shared" si="34"/>
        <v/>
      </c>
      <c r="G177" s="5"/>
      <c r="H177" s="48" t="str">
        <f t="shared" si="30"/>
        <v/>
      </c>
      <c r="I177" s="63" t="str">
        <f t="shared" si="31"/>
        <v/>
      </c>
      <c r="J177" s="63" t="str">
        <f t="shared" si="31"/>
        <v/>
      </c>
      <c r="K177" s="48" t="str">
        <f t="shared" si="24"/>
        <v/>
      </c>
      <c r="L177" s="69" t="str">
        <f t="shared" si="25"/>
        <v/>
      </c>
      <c r="M177" s="67" t="str">
        <f t="shared" si="35"/>
        <v/>
      </c>
      <c r="N177" s="49">
        <v>64</v>
      </c>
      <c r="O177" s="28"/>
      <c r="P177" s="47" t="str">
        <f t="shared" si="36"/>
        <v/>
      </c>
      <c r="Q177" s="24" t="str">
        <f t="shared" si="37"/>
        <v/>
      </c>
      <c r="R177" s="24" t="str">
        <f>IF($L177="","",VLOOKUP(Q177,LISTAS!$F$5:$G$1006,2,0))</f>
        <v/>
      </c>
      <c r="S177" s="36" t="str">
        <f t="shared" si="38"/>
        <v/>
      </c>
      <c r="T177" s="25" t="str">
        <f t="shared" si="32"/>
        <v/>
      </c>
      <c r="U177" s="25" t="str">
        <f t="shared" si="33"/>
        <v/>
      </c>
    </row>
    <row r="178" spans="2:21" ht="16.5" x14ac:dyDescent="0.3">
      <c r="B178" s="26"/>
      <c r="C178" s="22" t="str">
        <f>IF(B178="","",VLOOKUP(B178,LISTAS!$F$5:$G$1006,2,0))</f>
        <v/>
      </c>
      <c r="D178" s="35"/>
      <c r="E178" s="35"/>
      <c r="F178" s="35" t="str">
        <f t="shared" ref="F178:F213" si="39">IF(D178="",IF(E178="","",SUM(D178:E178)),SUM(D178:E178))</f>
        <v/>
      </c>
      <c r="G178" s="5"/>
      <c r="H178" s="48" t="str">
        <f t="shared" si="30"/>
        <v/>
      </c>
      <c r="I178" s="63" t="str">
        <f t="shared" si="31"/>
        <v/>
      </c>
      <c r="J178" s="63" t="str">
        <f t="shared" si="31"/>
        <v/>
      </c>
      <c r="K178" s="48" t="str">
        <f t="shared" ref="K178:K213" si="40">IF($L178="","",F178)</f>
        <v/>
      </c>
      <c r="L178" s="69" t="str">
        <f t="shared" ref="L178:L213" si="41">H178</f>
        <v/>
      </c>
      <c r="M178" s="67" t="str">
        <f t="shared" ref="M178:M209" si="42">IF(L178="","",LARGE($L$114:$L$213,N178))</f>
        <v/>
      </c>
      <c r="N178" s="49">
        <v>65</v>
      </c>
      <c r="O178" s="28"/>
      <c r="P178" s="47" t="str">
        <f t="shared" ref="P178:P213" si="43">IF(S178&lt;&gt;"",_xlfn.RANK.EQ(S178,$S$114:$S$213,0),"")</f>
        <v/>
      </c>
      <c r="Q178" s="24" t="str">
        <f t="shared" ref="Q178:Q213" si="44">IF($L178="","",VLOOKUP(M178,$H$114:$K$213,2,0))</f>
        <v/>
      </c>
      <c r="R178" s="24" t="str">
        <f>IF($L178="","",VLOOKUP(Q178,LISTAS!$F$5:$G$1006,2,0))</f>
        <v/>
      </c>
      <c r="S178" s="36" t="str">
        <f t="shared" ref="S178:S213" si="45">IF($L178="","",VLOOKUP(M178,$H$114:$K$213,4,0))</f>
        <v/>
      </c>
      <c r="T178" s="25" t="str">
        <f t="shared" si="32"/>
        <v/>
      </c>
      <c r="U178" s="25" t="str">
        <f t="shared" si="33"/>
        <v/>
      </c>
    </row>
    <row r="179" spans="2:21" ht="16.5" x14ac:dyDescent="0.3">
      <c r="B179" s="26"/>
      <c r="C179" s="22" t="str">
        <f>IF(B179="","",VLOOKUP(B179,LISTAS!$F$5:$G$1006,2,0))</f>
        <v/>
      </c>
      <c r="D179" s="35"/>
      <c r="E179" s="35"/>
      <c r="F179" s="35" t="str">
        <f t="shared" si="39"/>
        <v/>
      </c>
      <c r="G179" s="5"/>
      <c r="H179" s="48" t="str">
        <f t="shared" ref="H179:H213" si="46">IF(F179="","",F179+(ROW(F179)/1000))</f>
        <v/>
      </c>
      <c r="I179" s="63" t="str">
        <f t="shared" ref="I179:J213" si="47">IF($L179="","",IF(B179="","",B179))</f>
        <v/>
      </c>
      <c r="J179" s="63" t="str">
        <f t="shared" si="47"/>
        <v/>
      </c>
      <c r="K179" s="48" t="str">
        <f t="shared" si="40"/>
        <v/>
      </c>
      <c r="L179" s="69" t="str">
        <f t="shared" si="41"/>
        <v/>
      </c>
      <c r="M179" s="67" t="str">
        <f t="shared" si="42"/>
        <v/>
      </c>
      <c r="N179" s="49">
        <v>66</v>
      </c>
      <c r="O179" s="28"/>
      <c r="P179" s="47" t="str">
        <f t="shared" si="43"/>
        <v/>
      </c>
      <c r="Q179" s="24" t="str">
        <f t="shared" si="44"/>
        <v/>
      </c>
      <c r="R179" s="24" t="str">
        <f>IF($L179="","",VLOOKUP(Q179,LISTAS!$F$5:$G$1006,2,0))</f>
        <v/>
      </c>
      <c r="S179" s="36" t="str">
        <f t="shared" si="45"/>
        <v/>
      </c>
      <c r="T179" s="25" t="str">
        <f t="shared" ref="T179:T213" si="48">IF($P179="","",IF(S179=$U$5,"",IF($P179=1,400,IF($P179=2,340,IF($P179=3,300,IF($P179=4,280,IF($P179=5,270,IF($P179=6,260,IF($P179=7,250,IF($P179=8,240,IF($P179=9,200,IF($P179=10,200,IF($P179=11,200,IF($P179=12,200,IF($P179=13,200,IF($P179=14,200,IF($P179=15,200,IF($P179=16,200,IF($P179&gt;16,"","")))))))))))))))))))</f>
        <v/>
      </c>
      <c r="U179" s="25" t="str">
        <f t="shared" ref="U179:U213" si="49">IF(P179="","",IF($S$5="NÃO","",IF(S179=$U$5,"",IF(P179=1,400,IF(P179=2,340,IF(P179=3,300,IF(P179=4,280,IF(P179=5,270,IF(P179=6,260,IF(P179=7,250,IF(P179=8,240,IF(P179=9,200,IF(P179=10,200,IF(P179=11,200,IF(P179=12,200,IF(P179=13,200,IF(P179=14,200,IF(P179=15,200,IF(P179=16,200,IF(P179&gt;16,"",""))))))))))))))))))))</f>
        <v/>
      </c>
    </row>
    <row r="180" spans="2:21" ht="16.5" x14ac:dyDescent="0.3">
      <c r="B180" s="26"/>
      <c r="C180" s="22" t="str">
        <f>IF(B180="","",VLOOKUP(B180,LISTAS!$F$5:$G$1006,2,0))</f>
        <v/>
      </c>
      <c r="D180" s="35"/>
      <c r="E180" s="35"/>
      <c r="F180" s="35" t="str">
        <f t="shared" si="39"/>
        <v/>
      </c>
      <c r="G180" s="5"/>
      <c r="H180" s="48" t="str">
        <f t="shared" si="46"/>
        <v/>
      </c>
      <c r="I180" s="63" t="str">
        <f t="shared" si="47"/>
        <v/>
      </c>
      <c r="J180" s="63" t="str">
        <f t="shared" si="47"/>
        <v/>
      </c>
      <c r="K180" s="48" t="str">
        <f t="shared" si="40"/>
        <v/>
      </c>
      <c r="L180" s="69" t="str">
        <f t="shared" si="41"/>
        <v/>
      </c>
      <c r="M180" s="67" t="str">
        <f t="shared" si="42"/>
        <v/>
      </c>
      <c r="N180" s="49">
        <v>67</v>
      </c>
      <c r="O180" s="28"/>
      <c r="P180" s="47" t="str">
        <f t="shared" si="43"/>
        <v/>
      </c>
      <c r="Q180" s="24" t="str">
        <f t="shared" si="44"/>
        <v/>
      </c>
      <c r="R180" s="24" t="str">
        <f>IF($L180="","",VLOOKUP(Q180,LISTAS!$F$5:$G$1006,2,0))</f>
        <v/>
      </c>
      <c r="S180" s="36" t="str">
        <f t="shared" si="45"/>
        <v/>
      </c>
      <c r="T180" s="25" t="str">
        <f t="shared" si="48"/>
        <v/>
      </c>
      <c r="U180" s="25" t="str">
        <f t="shared" si="49"/>
        <v/>
      </c>
    </row>
    <row r="181" spans="2:21" ht="16.5" x14ac:dyDescent="0.3">
      <c r="B181" s="26"/>
      <c r="C181" s="22" t="str">
        <f>IF(B181="","",VLOOKUP(B181,LISTAS!$F$5:$G$1006,2,0))</f>
        <v/>
      </c>
      <c r="D181" s="35"/>
      <c r="E181" s="35"/>
      <c r="F181" s="35" t="str">
        <f t="shared" si="39"/>
        <v/>
      </c>
      <c r="G181" s="5"/>
      <c r="H181" s="48" t="str">
        <f t="shared" si="46"/>
        <v/>
      </c>
      <c r="I181" s="63" t="str">
        <f t="shared" si="47"/>
        <v/>
      </c>
      <c r="J181" s="63" t="str">
        <f t="shared" si="47"/>
        <v/>
      </c>
      <c r="K181" s="48" t="str">
        <f t="shared" si="40"/>
        <v/>
      </c>
      <c r="L181" s="69" t="str">
        <f t="shared" si="41"/>
        <v/>
      </c>
      <c r="M181" s="67" t="str">
        <f t="shared" si="42"/>
        <v/>
      </c>
      <c r="N181" s="49">
        <v>68</v>
      </c>
      <c r="O181" s="28"/>
      <c r="P181" s="47" t="str">
        <f t="shared" si="43"/>
        <v/>
      </c>
      <c r="Q181" s="24" t="str">
        <f t="shared" si="44"/>
        <v/>
      </c>
      <c r="R181" s="24" t="str">
        <f>IF($L181="","",VLOOKUP(Q181,LISTAS!$F$5:$G$1006,2,0))</f>
        <v/>
      </c>
      <c r="S181" s="36" t="str">
        <f t="shared" si="45"/>
        <v/>
      </c>
      <c r="T181" s="25" t="str">
        <f t="shared" si="48"/>
        <v/>
      </c>
      <c r="U181" s="25" t="str">
        <f t="shared" si="49"/>
        <v/>
      </c>
    </row>
    <row r="182" spans="2:21" ht="16.5" x14ac:dyDescent="0.3">
      <c r="B182" s="26"/>
      <c r="C182" s="22" t="str">
        <f>IF(B182="","",VLOOKUP(B182,LISTAS!$F$5:$G$1006,2,0))</f>
        <v/>
      </c>
      <c r="D182" s="35"/>
      <c r="E182" s="35"/>
      <c r="F182" s="35" t="str">
        <f t="shared" si="39"/>
        <v/>
      </c>
      <c r="G182" s="5"/>
      <c r="H182" s="48" t="str">
        <f t="shared" si="46"/>
        <v/>
      </c>
      <c r="I182" s="63" t="str">
        <f t="shared" si="47"/>
        <v/>
      </c>
      <c r="J182" s="63" t="str">
        <f t="shared" si="47"/>
        <v/>
      </c>
      <c r="K182" s="48" t="str">
        <f t="shared" si="40"/>
        <v/>
      </c>
      <c r="L182" s="69" t="str">
        <f t="shared" si="41"/>
        <v/>
      </c>
      <c r="M182" s="67" t="str">
        <f t="shared" si="42"/>
        <v/>
      </c>
      <c r="N182" s="49">
        <v>69</v>
      </c>
      <c r="O182" s="28"/>
      <c r="P182" s="47" t="str">
        <f t="shared" si="43"/>
        <v/>
      </c>
      <c r="Q182" s="24" t="str">
        <f t="shared" si="44"/>
        <v/>
      </c>
      <c r="R182" s="24" t="str">
        <f>IF($L182="","",VLOOKUP(Q182,LISTAS!$F$5:$G$1006,2,0))</f>
        <v/>
      </c>
      <c r="S182" s="36" t="str">
        <f t="shared" si="45"/>
        <v/>
      </c>
      <c r="T182" s="25" t="str">
        <f t="shared" si="48"/>
        <v/>
      </c>
      <c r="U182" s="25" t="str">
        <f t="shared" si="49"/>
        <v/>
      </c>
    </row>
    <row r="183" spans="2:21" ht="16.5" x14ac:dyDescent="0.3">
      <c r="B183" s="26"/>
      <c r="C183" s="22" t="str">
        <f>IF(B183="","",VLOOKUP(B183,LISTAS!$F$5:$G$1006,2,0))</f>
        <v/>
      </c>
      <c r="D183" s="35"/>
      <c r="E183" s="35"/>
      <c r="F183" s="35" t="str">
        <f t="shared" si="39"/>
        <v/>
      </c>
      <c r="G183" s="5"/>
      <c r="H183" s="48" t="str">
        <f t="shared" si="46"/>
        <v/>
      </c>
      <c r="I183" s="63" t="str">
        <f t="shared" si="47"/>
        <v/>
      </c>
      <c r="J183" s="63" t="str">
        <f t="shared" si="47"/>
        <v/>
      </c>
      <c r="K183" s="48" t="str">
        <f t="shared" si="40"/>
        <v/>
      </c>
      <c r="L183" s="69" t="str">
        <f t="shared" si="41"/>
        <v/>
      </c>
      <c r="M183" s="67" t="str">
        <f t="shared" si="42"/>
        <v/>
      </c>
      <c r="N183" s="49">
        <v>70</v>
      </c>
      <c r="O183" s="28"/>
      <c r="P183" s="47" t="str">
        <f t="shared" si="43"/>
        <v/>
      </c>
      <c r="Q183" s="24" t="str">
        <f t="shared" si="44"/>
        <v/>
      </c>
      <c r="R183" s="24" t="str">
        <f>IF($L183="","",VLOOKUP(Q183,LISTAS!$F$5:$G$1006,2,0))</f>
        <v/>
      </c>
      <c r="S183" s="36" t="str">
        <f t="shared" si="45"/>
        <v/>
      </c>
      <c r="T183" s="25" t="str">
        <f t="shared" si="48"/>
        <v/>
      </c>
      <c r="U183" s="25" t="str">
        <f t="shared" si="49"/>
        <v/>
      </c>
    </row>
    <row r="184" spans="2:21" ht="16.5" x14ac:dyDescent="0.3">
      <c r="B184" s="26"/>
      <c r="C184" s="22" t="str">
        <f>IF(B184="","",VLOOKUP(B184,LISTAS!$F$5:$G$1006,2,0))</f>
        <v/>
      </c>
      <c r="D184" s="35"/>
      <c r="E184" s="35"/>
      <c r="F184" s="35" t="str">
        <f t="shared" si="39"/>
        <v/>
      </c>
      <c r="G184" s="5"/>
      <c r="H184" s="48" t="str">
        <f t="shared" si="46"/>
        <v/>
      </c>
      <c r="I184" s="63" t="str">
        <f t="shared" si="47"/>
        <v/>
      </c>
      <c r="J184" s="63" t="str">
        <f t="shared" si="47"/>
        <v/>
      </c>
      <c r="K184" s="48" t="str">
        <f t="shared" si="40"/>
        <v/>
      </c>
      <c r="L184" s="69" t="str">
        <f t="shared" si="41"/>
        <v/>
      </c>
      <c r="M184" s="67" t="str">
        <f t="shared" si="42"/>
        <v/>
      </c>
      <c r="N184" s="49">
        <v>71</v>
      </c>
      <c r="O184" s="28"/>
      <c r="P184" s="47" t="str">
        <f t="shared" si="43"/>
        <v/>
      </c>
      <c r="Q184" s="24" t="str">
        <f t="shared" si="44"/>
        <v/>
      </c>
      <c r="R184" s="24" t="str">
        <f>IF($L184="","",VLOOKUP(Q184,LISTAS!$F$5:$G$1006,2,0))</f>
        <v/>
      </c>
      <c r="S184" s="36" t="str">
        <f t="shared" si="45"/>
        <v/>
      </c>
      <c r="T184" s="25" t="str">
        <f t="shared" si="48"/>
        <v/>
      </c>
      <c r="U184" s="25" t="str">
        <f t="shared" si="49"/>
        <v/>
      </c>
    </row>
    <row r="185" spans="2:21" ht="16.5" x14ac:dyDescent="0.3">
      <c r="B185" s="26"/>
      <c r="C185" s="22" t="str">
        <f>IF(B185="","",VLOOKUP(B185,LISTAS!$F$5:$G$1006,2,0))</f>
        <v/>
      </c>
      <c r="D185" s="35"/>
      <c r="E185" s="35"/>
      <c r="F185" s="35" t="str">
        <f t="shared" si="39"/>
        <v/>
      </c>
      <c r="G185" s="5"/>
      <c r="H185" s="48" t="str">
        <f t="shared" si="46"/>
        <v/>
      </c>
      <c r="I185" s="63" t="str">
        <f t="shared" si="47"/>
        <v/>
      </c>
      <c r="J185" s="63" t="str">
        <f t="shared" si="47"/>
        <v/>
      </c>
      <c r="K185" s="48" t="str">
        <f t="shared" si="40"/>
        <v/>
      </c>
      <c r="L185" s="69" t="str">
        <f t="shared" si="41"/>
        <v/>
      </c>
      <c r="M185" s="67" t="str">
        <f t="shared" si="42"/>
        <v/>
      </c>
      <c r="N185" s="49">
        <v>72</v>
      </c>
      <c r="O185" s="28"/>
      <c r="P185" s="47" t="str">
        <f t="shared" si="43"/>
        <v/>
      </c>
      <c r="Q185" s="24" t="str">
        <f t="shared" si="44"/>
        <v/>
      </c>
      <c r="R185" s="24" t="str">
        <f>IF($L185="","",VLOOKUP(Q185,LISTAS!$F$5:$G$1006,2,0))</f>
        <v/>
      </c>
      <c r="S185" s="36" t="str">
        <f t="shared" si="45"/>
        <v/>
      </c>
      <c r="T185" s="25" t="str">
        <f t="shared" si="48"/>
        <v/>
      </c>
      <c r="U185" s="25" t="str">
        <f t="shared" si="49"/>
        <v/>
      </c>
    </row>
    <row r="186" spans="2:21" ht="16.5" x14ac:dyDescent="0.3">
      <c r="B186" s="26"/>
      <c r="C186" s="22" t="str">
        <f>IF(B186="","",VLOOKUP(B186,LISTAS!$F$5:$G$1006,2,0))</f>
        <v/>
      </c>
      <c r="D186" s="35"/>
      <c r="E186" s="35"/>
      <c r="F186" s="35" t="str">
        <f t="shared" si="39"/>
        <v/>
      </c>
      <c r="G186" s="5"/>
      <c r="H186" s="48" t="str">
        <f t="shared" si="46"/>
        <v/>
      </c>
      <c r="I186" s="63" t="str">
        <f t="shared" si="47"/>
        <v/>
      </c>
      <c r="J186" s="63" t="str">
        <f t="shared" si="47"/>
        <v/>
      </c>
      <c r="K186" s="48" t="str">
        <f t="shared" si="40"/>
        <v/>
      </c>
      <c r="L186" s="69" t="str">
        <f t="shared" si="41"/>
        <v/>
      </c>
      <c r="M186" s="67" t="str">
        <f t="shared" si="42"/>
        <v/>
      </c>
      <c r="N186" s="49">
        <v>73</v>
      </c>
      <c r="O186" s="28"/>
      <c r="P186" s="47" t="str">
        <f t="shared" si="43"/>
        <v/>
      </c>
      <c r="Q186" s="24" t="str">
        <f t="shared" si="44"/>
        <v/>
      </c>
      <c r="R186" s="24" t="str">
        <f>IF($L186="","",VLOOKUP(Q186,LISTAS!$F$5:$G$1006,2,0))</f>
        <v/>
      </c>
      <c r="S186" s="36" t="str">
        <f t="shared" si="45"/>
        <v/>
      </c>
      <c r="T186" s="25" t="str">
        <f t="shared" si="48"/>
        <v/>
      </c>
      <c r="U186" s="25" t="str">
        <f t="shared" si="49"/>
        <v/>
      </c>
    </row>
    <row r="187" spans="2:21" ht="16.5" x14ac:dyDescent="0.3">
      <c r="B187" s="26"/>
      <c r="C187" s="22" t="str">
        <f>IF(B187="","",VLOOKUP(B187,LISTAS!$F$5:$G$1006,2,0))</f>
        <v/>
      </c>
      <c r="D187" s="35"/>
      <c r="E187" s="35"/>
      <c r="F187" s="35" t="str">
        <f t="shared" si="39"/>
        <v/>
      </c>
      <c r="G187" s="5"/>
      <c r="H187" s="48" t="str">
        <f t="shared" si="46"/>
        <v/>
      </c>
      <c r="I187" s="63" t="str">
        <f t="shared" si="47"/>
        <v/>
      </c>
      <c r="J187" s="63" t="str">
        <f t="shared" si="47"/>
        <v/>
      </c>
      <c r="K187" s="48" t="str">
        <f t="shared" si="40"/>
        <v/>
      </c>
      <c r="L187" s="69" t="str">
        <f t="shared" si="41"/>
        <v/>
      </c>
      <c r="M187" s="67" t="str">
        <f t="shared" si="42"/>
        <v/>
      </c>
      <c r="N187" s="49">
        <v>74</v>
      </c>
      <c r="O187" s="28"/>
      <c r="P187" s="47" t="str">
        <f t="shared" si="43"/>
        <v/>
      </c>
      <c r="Q187" s="24" t="str">
        <f t="shared" si="44"/>
        <v/>
      </c>
      <c r="R187" s="24" t="str">
        <f>IF($L187="","",VLOOKUP(Q187,LISTAS!$F$5:$G$1006,2,0))</f>
        <v/>
      </c>
      <c r="S187" s="36" t="str">
        <f t="shared" si="45"/>
        <v/>
      </c>
      <c r="T187" s="25" t="str">
        <f t="shared" si="48"/>
        <v/>
      </c>
      <c r="U187" s="25" t="str">
        <f t="shared" si="49"/>
        <v/>
      </c>
    </row>
    <row r="188" spans="2:21" ht="16.5" x14ac:dyDescent="0.3">
      <c r="B188" s="26"/>
      <c r="C188" s="22" t="str">
        <f>IF(B188="","",VLOOKUP(B188,LISTAS!$F$5:$G$1006,2,0))</f>
        <v/>
      </c>
      <c r="D188" s="35"/>
      <c r="E188" s="35"/>
      <c r="F188" s="35" t="str">
        <f t="shared" si="39"/>
        <v/>
      </c>
      <c r="G188" s="5"/>
      <c r="H188" s="48" t="str">
        <f t="shared" si="46"/>
        <v/>
      </c>
      <c r="I188" s="63" t="str">
        <f t="shared" si="47"/>
        <v/>
      </c>
      <c r="J188" s="63" t="str">
        <f t="shared" si="47"/>
        <v/>
      </c>
      <c r="K188" s="48" t="str">
        <f t="shared" si="40"/>
        <v/>
      </c>
      <c r="L188" s="69" t="str">
        <f t="shared" si="41"/>
        <v/>
      </c>
      <c r="M188" s="67" t="str">
        <f t="shared" si="42"/>
        <v/>
      </c>
      <c r="N188" s="49">
        <v>75</v>
      </c>
      <c r="O188" s="28"/>
      <c r="P188" s="47" t="str">
        <f t="shared" si="43"/>
        <v/>
      </c>
      <c r="Q188" s="24" t="str">
        <f t="shared" si="44"/>
        <v/>
      </c>
      <c r="R188" s="24" t="str">
        <f>IF($L188="","",VLOOKUP(Q188,LISTAS!$F$5:$G$1006,2,0))</f>
        <v/>
      </c>
      <c r="S188" s="36" t="str">
        <f t="shared" si="45"/>
        <v/>
      </c>
      <c r="T188" s="25" t="str">
        <f t="shared" si="48"/>
        <v/>
      </c>
      <c r="U188" s="25" t="str">
        <f t="shared" si="49"/>
        <v/>
      </c>
    </row>
    <row r="189" spans="2:21" ht="16.5" x14ac:dyDescent="0.3">
      <c r="B189" s="26"/>
      <c r="C189" s="22" t="str">
        <f>IF(B189="","",VLOOKUP(B189,LISTAS!$F$5:$G$1006,2,0))</f>
        <v/>
      </c>
      <c r="D189" s="35"/>
      <c r="E189" s="35"/>
      <c r="F189" s="35" t="str">
        <f t="shared" si="39"/>
        <v/>
      </c>
      <c r="G189" s="5"/>
      <c r="H189" s="48" t="str">
        <f t="shared" si="46"/>
        <v/>
      </c>
      <c r="I189" s="63" t="str">
        <f t="shared" si="47"/>
        <v/>
      </c>
      <c r="J189" s="63" t="str">
        <f t="shared" si="47"/>
        <v/>
      </c>
      <c r="K189" s="48" t="str">
        <f t="shared" si="40"/>
        <v/>
      </c>
      <c r="L189" s="69" t="str">
        <f t="shared" si="41"/>
        <v/>
      </c>
      <c r="M189" s="67" t="str">
        <f t="shared" si="42"/>
        <v/>
      </c>
      <c r="N189" s="49">
        <v>76</v>
      </c>
      <c r="O189" s="28"/>
      <c r="P189" s="47" t="str">
        <f t="shared" si="43"/>
        <v/>
      </c>
      <c r="Q189" s="24" t="str">
        <f t="shared" si="44"/>
        <v/>
      </c>
      <c r="R189" s="24" t="str">
        <f>IF($L189="","",VLOOKUP(Q189,LISTAS!$F$5:$G$1006,2,0))</f>
        <v/>
      </c>
      <c r="S189" s="36" t="str">
        <f t="shared" si="45"/>
        <v/>
      </c>
      <c r="T189" s="25" t="str">
        <f t="shared" si="48"/>
        <v/>
      </c>
      <c r="U189" s="25" t="str">
        <f t="shared" si="49"/>
        <v/>
      </c>
    </row>
    <row r="190" spans="2:21" ht="16.5" x14ac:dyDescent="0.3">
      <c r="B190" s="26"/>
      <c r="C190" s="22" t="str">
        <f>IF(B190="","",VLOOKUP(B190,LISTAS!$F$5:$G$1006,2,0))</f>
        <v/>
      </c>
      <c r="D190" s="35"/>
      <c r="E190" s="35"/>
      <c r="F190" s="35" t="str">
        <f t="shared" si="39"/>
        <v/>
      </c>
      <c r="G190" s="5"/>
      <c r="H190" s="48" t="str">
        <f t="shared" si="46"/>
        <v/>
      </c>
      <c r="I190" s="63" t="str">
        <f t="shared" si="47"/>
        <v/>
      </c>
      <c r="J190" s="63" t="str">
        <f t="shared" si="47"/>
        <v/>
      </c>
      <c r="K190" s="48" t="str">
        <f t="shared" si="40"/>
        <v/>
      </c>
      <c r="L190" s="69" t="str">
        <f t="shared" si="41"/>
        <v/>
      </c>
      <c r="M190" s="67" t="str">
        <f t="shared" si="42"/>
        <v/>
      </c>
      <c r="N190" s="49">
        <v>77</v>
      </c>
      <c r="O190" s="28"/>
      <c r="P190" s="47" t="str">
        <f t="shared" si="43"/>
        <v/>
      </c>
      <c r="Q190" s="24" t="str">
        <f t="shared" si="44"/>
        <v/>
      </c>
      <c r="R190" s="24" t="str">
        <f>IF($L190="","",VLOOKUP(Q190,LISTAS!$F$5:$G$1006,2,0))</f>
        <v/>
      </c>
      <c r="S190" s="36" t="str">
        <f t="shared" si="45"/>
        <v/>
      </c>
      <c r="T190" s="25" t="str">
        <f t="shared" si="48"/>
        <v/>
      </c>
      <c r="U190" s="25" t="str">
        <f t="shared" si="49"/>
        <v/>
      </c>
    </row>
    <row r="191" spans="2:21" ht="16.5" x14ac:dyDescent="0.3">
      <c r="B191" s="26"/>
      <c r="C191" s="22" t="str">
        <f>IF(B191="","",VLOOKUP(B191,LISTAS!$F$5:$G$1006,2,0))</f>
        <v/>
      </c>
      <c r="D191" s="35"/>
      <c r="E191" s="35"/>
      <c r="F191" s="35" t="str">
        <f t="shared" si="39"/>
        <v/>
      </c>
      <c r="G191" s="5"/>
      <c r="H191" s="48" t="str">
        <f t="shared" si="46"/>
        <v/>
      </c>
      <c r="I191" s="63" t="str">
        <f t="shared" si="47"/>
        <v/>
      </c>
      <c r="J191" s="63" t="str">
        <f t="shared" si="47"/>
        <v/>
      </c>
      <c r="K191" s="48" t="str">
        <f t="shared" si="40"/>
        <v/>
      </c>
      <c r="L191" s="69" t="str">
        <f t="shared" si="41"/>
        <v/>
      </c>
      <c r="M191" s="67" t="str">
        <f t="shared" si="42"/>
        <v/>
      </c>
      <c r="N191" s="49">
        <v>78</v>
      </c>
      <c r="O191" s="28"/>
      <c r="P191" s="47" t="str">
        <f t="shared" si="43"/>
        <v/>
      </c>
      <c r="Q191" s="24" t="str">
        <f t="shared" si="44"/>
        <v/>
      </c>
      <c r="R191" s="24" t="str">
        <f>IF($L191="","",VLOOKUP(Q191,LISTAS!$F$5:$G$1006,2,0))</f>
        <v/>
      </c>
      <c r="S191" s="36" t="str">
        <f t="shared" si="45"/>
        <v/>
      </c>
      <c r="T191" s="25" t="str">
        <f t="shared" si="48"/>
        <v/>
      </c>
      <c r="U191" s="25" t="str">
        <f t="shared" si="49"/>
        <v/>
      </c>
    </row>
    <row r="192" spans="2:21" ht="16.5" x14ac:dyDescent="0.3">
      <c r="B192" s="26"/>
      <c r="C192" s="22" t="str">
        <f>IF(B192="","",VLOOKUP(B192,LISTAS!$F$5:$G$1006,2,0))</f>
        <v/>
      </c>
      <c r="D192" s="35"/>
      <c r="E192" s="35"/>
      <c r="F192" s="35" t="str">
        <f t="shared" si="39"/>
        <v/>
      </c>
      <c r="G192" s="5"/>
      <c r="H192" s="48" t="str">
        <f t="shared" si="46"/>
        <v/>
      </c>
      <c r="I192" s="63" t="str">
        <f t="shared" si="47"/>
        <v/>
      </c>
      <c r="J192" s="63" t="str">
        <f t="shared" si="47"/>
        <v/>
      </c>
      <c r="K192" s="48" t="str">
        <f t="shared" si="40"/>
        <v/>
      </c>
      <c r="L192" s="69" t="str">
        <f t="shared" si="41"/>
        <v/>
      </c>
      <c r="M192" s="67" t="str">
        <f t="shared" si="42"/>
        <v/>
      </c>
      <c r="N192" s="49">
        <v>79</v>
      </c>
      <c r="O192" s="28"/>
      <c r="P192" s="47" t="str">
        <f t="shared" si="43"/>
        <v/>
      </c>
      <c r="Q192" s="24" t="str">
        <f t="shared" si="44"/>
        <v/>
      </c>
      <c r="R192" s="24" t="str">
        <f>IF($L192="","",VLOOKUP(Q192,LISTAS!$F$5:$G$1006,2,0))</f>
        <v/>
      </c>
      <c r="S192" s="36" t="str">
        <f t="shared" si="45"/>
        <v/>
      </c>
      <c r="T192" s="25" t="str">
        <f t="shared" si="48"/>
        <v/>
      </c>
      <c r="U192" s="25" t="str">
        <f t="shared" si="49"/>
        <v/>
      </c>
    </row>
    <row r="193" spans="2:21" ht="16.5" x14ac:dyDescent="0.3">
      <c r="B193" s="26"/>
      <c r="C193" s="22" t="str">
        <f>IF(B193="","",VLOOKUP(B193,LISTAS!$F$5:$G$1006,2,0))</f>
        <v/>
      </c>
      <c r="D193" s="35"/>
      <c r="E193" s="35"/>
      <c r="F193" s="35" t="str">
        <f t="shared" si="39"/>
        <v/>
      </c>
      <c r="G193" s="5"/>
      <c r="H193" s="48" t="str">
        <f t="shared" si="46"/>
        <v/>
      </c>
      <c r="I193" s="63" t="str">
        <f t="shared" si="47"/>
        <v/>
      </c>
      <c r="J193" s="63" t="str">
        <f t="shared" si="47"/>
        <v/>
      </c>
      <c r="K193" s="48" t="str">
        <f t="shared" si="40"/>
        <v/>
      </c>
      <c r="L193" s="69" t="str">
        <f t="shared" si="41"/>
        <v/>
      </c>
      <c r="M193" s="67" t="str">
        <f t="shared" si="42"/>
        <v/>
      </c>
      <c r="N193" s="49">
        <v>80</v>
      </c>
      <c r="O193" s="28"/>
      <c r="P193" s="47" t="str">
        <f t="shared" si="43"/>
        <v/>
      </c>
      <c r="Q193" s="24" t="str">
        <f t="shared" si="44"/>
        <v/>
      </c>
      <c r="R193" s="24" t="str">
        <f>IF($L193="","",VLOOKUP(Q193,LISTAS!$F$5:$G$1006,2,0))</f>
        <v/>
      </c>
      <c r="S193" s="36" t="str">
        <f t="shared" si="45"/>
        <v/>
      </c>
      <c r="T193" s="25" t="str">
        <f t="shared" si="48"/>
        <v/>
      </c>
      <c r="U193" s="25" t="str">
        <f t="shared" si="49"/>
        <v/>
      </c>
    </row>
    <row r="194" spans="2:21" ht="16.5" x14ac:dyDescent="0.3">
      <c r="B194" s="26"/>
      <c r="C194" s="22" t="str">
        <f>IF(B194="","",VLOOKUP(B194,LISTAS!$F$5:$G$1006,2,0))</f>
        <v/>
      </c>
      <c r="D194" s="35"/>
      <c r="E194" s="35"/>
      <c r="F194" s="35" t="str">
        <f t="shared" si="39"/>
        <v/>
      </c>
      <c r="G194" s="5"/>
      <c r="H194" s="48" t="str">
        <f t="shared" si="46"/>
        <v/>
      </c>
      <c r="I194" s="63" t="str">
        <f t="shared" si="47"/>
        <v/>
      </c>
      <c r="J194" s="63" t="str">
        <f t="shared" si="47"/>
        <v/>
      </c>
      <c r="K194" s="48" t="str">
        <f t="shared" si="40"/>
        <v/>
      </c>
      <c r="L194" s="69" t="str">
        <f t="shared" si="41"/>
        <v/>
      </c>
      <c r="M194" s="67" t="str">
        <f t="shared" si="42"/>
        <v/>
      </c>
      <c r="N194" s="49">
        <v>81</v>
      </c>
      <c r="O194" s="28"/>
      <c r="P194" s="47" t="str">
        <f t="shared" si="43"/>
        <v/>
      </c>
      <c r="Q194" s="24" t="str">
        <f t="shared" si="44"/>
        <v/>
      </c>
      <c r="R194" s="24" t="str">
        <f>IF($L194="","",VLOOKUP(Q194,LISTAS!$F$5:$G$1006,2,0))</f>
        <v/>
      </c>
      <c r="S194" s="36" t="str">
        <f t="shared" si="45"/>
        <v/>
      </c>
      <c r="T194" s="25" t="str">
        <f t="shared" si="48"/>
        <v/>
      </c>
      <c r="U194" s="25" t="str">
        <f t="shared" si="49"/>
        <v/>
      </c>
    </row>
    <row r="195" spans="2:21" ht="16.5" x14ac:dyDescent="0.3">
      <c r="B195" s="26"/>
      <c r="C195" s="22" t="str">
        <f>IF(B195="","",VLOOKUP(B195,LISTAS!$F$5:$G$1006,2,0))</f>
        <v/>
      </c>
      <c r="D195" s="35"/>
      <c r="E195" s="35"/>
      <c r="F195" s="35" t="str">
        <f t="shared" si="39"/>
        <v/>
      </c>
      <c r="G195" s="5"/>
      <c r="H195" s="48" t="str">
        <f t="shared" si="46"/>
        <v/>
      </c>
      <c r="I195" s="63" t="str">
        <f t="shared" si="47"/>
        <v/>
      </c>
      <c r="J195" s="63" t="str">
        <f t="shared" si="47"/>
        <v/>
      </c>
      <c r="K195" s="48" t="str">
        <f t="shared" si="40"/>
        <v/>
      </c>
      <c r="L195" s="69" t="str">
        <f t="shared" si="41"/>
        <v/>
      </c>
      <c r="M195" s="67" t="str">
        <f t="shared" si="42"/>
        <v/>
      </c>
      <c r="N195" s="49">
        <v>82</v>
      </c>
      <c r="O195" s="28"/>
      <c r="P195" s="47" t="str">
        <f t="shared" si="43"/>
        <v/>
      </c>
      <c r="Q195" s="24" t="str">
        <f t="shared" si="44"/>
        <v/>
      </c>
      <c r="R195" s="24" t="str">
        <f>IF($L195="","",VLOOKUP(Q195,LISTAS!$F$5:$G$1006,2,0))</f>
        <v/>
      </c>
      <c r="S195" s="36" t="str">
        <f t="shared" si="45"/>
        <v/>
      </c>
      <c r="T195" s="25" t="str">
        <f t="shared" si="48"/>
        <v/>
      </c>
      <c r="U195" s="25" t="str">
        <f t="shared" si="49"/>
        <v/>
      </c>
    </row>
    <row r="196" spans="2:21" ht="16.5" x14ac:dyDescent="0.3">
      <c r="B196" s="26"/>
      <c r="C196" s="22" t="str">
        <f>IF(B196="","",VLOOKUP(B196,LISTAS!$F$5:$G$1006,2,0))</f>
        <v/>
      </c>
      <c r="D196" s="35"/>
      <c r="E196" s="35"/>
      <c r="F196" s="35" t="str">
        <f t="shared" si="39"/>
        <v/>
      </c>
      <c r="G196" s="5"/>
      <c r="H196" s="48" t="str">
        <f t="shared" si="46"/>
        <v/>
      </c>
      <c r="I196" s="63" t="str">
        <f t="shared" si="47"/>
        <v/>
      </c>
      <c r="J196" s="63" t="str">
        <f t="shared" si="47"/>
        <v/>
      </c>
      <c r="K196" s="48" t="str">
        <f t="shared" si="40"/>
        <v/>
      </c>
      <c r="L196" s="69" t="str">
        <f t="shared" si="41"/>
        <v/>
      </c>
      <c r="M196" s="67" t="str">
        <f t="shared" si="42"/>
        <v/>
      </c>
      <c r="N196" s="49">
        <v>83</v>
      </c>
      <c r="O196" s="28"/>
      <c r="P196" s="47" t="str">
        <f t="shared" si="43"/>
        <v/>
      </c>
      <c r="Q196" s="24" t="str">
        <f t="shared" si="44"/>
        <v/>
      </c>
      <c r="R196" s="24" t="str">
        <f>IF($L196="","",VLOOKUP(Q196,LISTAS!$F$5:$G$1006,2,0))</f>
        <v/>
      </c>
      <c r="S196" s="36" t="str">
        <f t="shared" si="45"/>
        <v/>
      </c>
      <c r="T196" s="25" t="str">
        <f t="shared" si="48"/>
        <v/>
      </c>
      <c r="U196" s="25" t="str">
        <f t="shared" si="49"/>
        <v/>
      </c>
    </row>
    <row r="197" spans="2:21" ht="16.5" x14ac:dyDescent="0.3">
      <c r="B197" s="26"/>
      <c r="C197" s="22" t="str">
        <f>IF(B197="","",VLOOKUP(B197,LISTAS!$F$5:$G$1006,2,0))</f>
        <v/>
      </c>
      <c r="D197" s="35"/>
      <c r="E197" s="35"/>
      <c r="F197" s="35" t="str">
        <f t="shared" si="39"/>
        <v/>
      </c>
      <c r="G197" s="5"/>
      <c r="H197" s="48" t="str">
        <f t="shared" si="46"/>
        <v/>
      </c>
      <c r="I197" s="63" t="str">
        <f t="shared" si="47"/>
        <v/>
      </c>
      <c r="J197" s="63" t="str">
        <f t="shared" si="47"/>
        <v/>
      </c>
      <c r="K197" s="48" t="str">
        <f t="shared" si="40"/>
        <v/>
      </c>
      <c r="L197" s="69" t="str">
        <f t="shared" si="41"/>
        <v/>
      </c>
      <c r="M197" s="67" t="str">
        <f t="shared" si="42"/>
        <v/>
      </c>
      <c r="N197" s="49">
        <v>84</v>
      </c>
      <c r="O197" s="28"/>
      <c r="P197" s="47" t="str">
        <f t="shared" si="43"/>
        <v/>
      </c>
      <c r="Q197" s="24" t="str">
        <f t="shared" si="44"/>
        <v/>
      </c>
      <c r="R197" s="24" t="str">
        <f>IF($L197="","",VLOOKUP(Q197,LISTAS!$F$5:$G$1006,2,0))</f>
        <v/>
      </c>
      <c r="S197" s="36" t="str">
        <f t="shared" si="45"/>
        <v/>
      </c>
      <c r="T197" s="25" t="str">
        <f t="shared" si="48"/>
        <v/>
      </c>
      <c r="U197" s="25" t="str">
        <f t="shared" si="49"/>
        <v/>
      </c>
    </row>
    <row r="198" spans="2:21" ht="16.5" x14ac:dyDescent="0.3">
      <c r="B198" s="26"/>
      <c r="C198" s="22" t="str">
        <f>IF(B198="","",VLOOKUP(B198,LISTAS!$F$5:$G$1006,2,0))</f>
        <v/>
      </c>
      <c r="D198" s="35"/>
      <c r="E198" s="35"/>
      <c r="F198" s="35" t="str">
        <f t="shared" si="39"/>
        <v/>
      </c>
      <c r="G198" s="5"/>
      <c r="H198" s="48" t="str">
        <f t="shared" si="46"/>
        <v/>
      </c>
      <c r="I198" s="63" t="str">
        <f t="shared" si="47"/>
        <v/>
      </c>
      <c r="J198" s="63" t="str">
        <f t="shared" si="47"/>
        <v/>
      </c>
      <c r="K198" s="48" t="str">
        <f t="shared" si="40"/>
        <v/>
      </c>
      <c r="L198" s="69" t="str">
        <f t="shared" si="41"/>
        <v/>
      </c>
      <c r="M198" s="67" t="str">
        <f t="shared" si="42"/>
        <v/>
      </c>
      <c r="N198" s="49">
        <v>85</v>
      </c>
      <c r="O198" s="28"/>
      <c r="P198" s="47" t="str">
        <f t="shared" si="43"/>
        <v/>
      </c>
      <c r="Q198" s="24" t="str">
        <f t="shared" si="44"/>
        <v/>
      </c>
      <c r="R198" s="24" t="str">
        <f>IF($L198="","",VLOOKUP(Q198,LISTAS!$F$5:$G$1006,2,0))</f>
        <v/>
      </c>
      <c r="S198" s="36" t="str">
        <f t="shared" si="45"/>
        <v/>
      </c>
      <c r="T198" s="25" t="str">
        <f t="shared" si="48"/>
        <v/>
      </c>
      <c r="U198" s="25" t="str">
        <f t="shared" si="49"/>
        <v/>
      </c>
    </row>
    <row r="199" spans="2:21" ht="16.5" x14ac:dyDescent="0.3">
      <c r="B199" s="26"/>
      <c r="C199" s="22" t="str">
        <f>IF(B199="","",VLOOKUP(B199,LISTAS!$F$5:$G$1006,2,0))</f>
        <v/>
      </c>
      <c r="D199" s="35"/>
      <c r="E199" s="35"/>
      <c r="F199" s="35" t="str">
        <f t="shared" si="39"/>
        <v/>
      </c>
      <c r="G199" s="5"/>
      <c r="H199" s="48" t="str">
        <f t="shared" si="46"/>
        <v/>
      </c>
      <c r="I199" s="63" t="str">
        <f t="shared" si="47"/>
        <v/>
      </c>
      <c r="J199" s="63" t="str">
        <f t="shared" si="47"/>
        <v/>
      </c>
      <c r="K199" s="48" t="str">
        <f t="shared" si="40"/>
        <v/>
      </c>
      <c r="L199" s="69" t="str">
        <f t="shared" si="41"/>
        <v/>
      </c>
      <c r="M199" s="67" t="str">
        <f t="shared" si="42"/>
        <v/>
      </c>
      <c r="N199" s="49">
        <v>86</v>
      </c>
      <c r="O199" s="28"/>
      <c r="P199" s="47" t="str">
        <f t="shared" si="43"/>
        <v/>
      </c>
      <c r="Q199" s="24" t="str">
        <f t="shared" si="44"/>
        <v/>
      </c>
      <c r="R199" s="24" t="str">
        <f>IF($L199="","",VLOOKUP(Q199,LISTAS!$F$5:$G$1006,2,0))</f>
        <v/>
      </c>
      <c r="S199" s="36" t="str">
        <f t="shared" si="45"/>
        <v/>
      </c>
      <c r="T199" s="25" t="str">
        <f t="shared" si="48"/>
        <v/>
      </c>
      <c r="U199" s="25" t="str">
        <f t="shared" si="49"/>
        <v/>
      </c>
    </row>
    <row r="200" spans="2:21" ht="16.5" x14ac:dyDescent="0.3">
      <c r="B200" s="26"/>
      <c r="C200" s="22" t="str">
        <f>IF(B200="","",VLOOKUP(B200,LISTAS!$F$5:$G$1006,2,0))</f>
        <v/>
      </c>
      <c r="D200" s="35"/>
      <c r="E200" s="35"/>
      <c r="F200" s="35" t="str">
        <f t="shared" si="39"/>
        <v/>
      </c>
      <c r="G200" s="5"/>
      <c r="H200" s="48" t="str">
        <f t="shared" si="46"/>
        <v/>
      </c>
      <c r="I200" s="63" t="str">
        <f t="shared" si="47"/>
        <v/>
      </c>
      <c r="J200" s="63" t="str">
        <f t="shared" si="47"/>
        <v/>
      </c>
      <c r="K200" s="48" t="str">
        <f t="shared" si="40"/>
        <v/>
      </c>
      <c r="L200" s="69" t="str">
        <f t="shared" si="41"/>
        <v/>
      </c>
      <c r="M200" s="67" t="str">
        <f t="shared" si="42"/>
        <v/>
      </c>
      <c r="N200" s="49">
        <v>87</v>
      </c>
      <c r="O200" s="28"/>
      <c r="P200" s="47" t="str">
        <f t="shared" si="43"/>
        <v/>
      </c>
      <c r="Q200" s="24" t="str">
        <f t="shared" si="44"/>
        <v/>
      </c>
      <c r="R200" s="24" t="str">
        <f>IF($L200="","",VLOOKUP(Q200,LISTAS!$F$5:$G$1006,2,0))</f>
        <v/>
      </c>
      <c r="S200" s="36" t="str">
        <f t="shared" si="45"/>
        <v/>
      </c>
      <c r="T200" s="25" t="str">
        <f t="shared" si="48"/>
        <v/>
      </c>
      <c r="U200" s="25" t="str">
        <f t="shared" si="49"/>
        <v/>
      </c>
    </row>
    <row r="201" spans="2:21" ht="16.5" x14ac:dyDescent="0.3">
      <c r="B201" s="26"/>
      <c r="C201" s="22" t="str">
        <f>IF(B201="","",VLOOKUP(B201,LISTAS!$F$5:$G$1006,2,0))</f>
        <v/>
      </c>
      <c r="D201" s="35"/>
      <c r="E201" s="35"/>
      <c r="F201" s="35" t="str">
        <f t="shared" si="39"/>
        <v/>
      </c>
      <c r="G201" s="5"/>
      <c r="H201" s="48" t="str">
        <f t="shared" si="46"/>
        <v/>
      </c>
      <c r="I201" s="63" t="str">
        <f t="shared" si="47"/>
        <v/>
      </c>
      <c r="J201" s="63" t="str">
        <f t="shared" si="47"/>
        <v/>
      </c>
      <c r="K201" s="48" t="str">
        <f t="shared" si="40"/>
        <v/>
      </c>
      <c r="L201" s="69" t="str">
        <f t="shared" si="41"/>
        <v/>
      </c>
      <c r="M201" s="67" t="str">
        <f t="shared" si="42"/>
        <v/>
      </c>
      <c r="N201" s="49">
        <v>88</v>
      </c>
      <c r="O201" s="28"/>
      <c r="P201" s="47" t="str">
        <f t="shared" si="43"/>
        <v/>
      </c>
      <c r="Q201" s="24" t="str">
        <f t="shared" si="44"/>
        <v/>
      </c>
      <c r="R201" s="24" t="str">
        <f>IF($L201="","",VLOOKUP(Q201,LISTAS!$F$5:$G$1006,2,0))</f>
        <v/>
      </c>
      <c r="S201" s="36" t="str">
        <f t="shared" si="45"/>
        <v/>
      </c>
      <c r="T201" s="25" t="str">
        <f t="shared" si="48"/>
        <v/>
      </c>
      <c r="U201" s="25" t="str">
        <f t="shared" si="49"/>
        <v/>
      </c>
    </row>
    <row r="202" spans="2:21" ht="16.5" x14ac:dyDescent="0.3">
      <c r="B202" s="26"/>
      <c r="C202" s="22" t="str">
        <f>IF(B202="","",VLOOKUP(B202,LISTAS!$F$5:$G$1006,2,0))</f>
        <v/>
      </c>
      <c r="D202" s="35"/>
      <c r="E202" s="35"/>
      <c r="F202" s="35" t="str">
        <f t="shared" si="39"/>
        <v/>
      </c>
      <c r="G202" s="5"/>
      <c r="H202" s="48" t="str">
        <f t="shared" si="46"/>
        <v/>
      </c>
      <c r="I202" s="63" t="str">
        <f t="shared" si="47"/>
        <v/>
      </c>
      <c r="J202" s="63" t="str">
        <f t="shared" si="47"/>
        <v/>
      </c>
      <c r="K202" s="48" t="str">
        <f t="shared" si="40"/>
        <v/>
      </c>
      <c r="L202" s="69" t="str">
        <f t="shared" si="41"/>
        <v/>
      </c>
      <c r="M202" s="67" t="str">
        <f t="shared" si="42"/>
        <v/>
      </c>
      <c r="N202" s="49">
        <v>89</v>
      </c>
      <c r="O202" s="28"/>
      <c r="P202" s="47" t="str">
        <f t="shared" si="43"/>
        <v/>
      </c>
      <c r="Q202" s="24" t="str">
        <f t="shared" si="44"/>
        <v/>
      </c>
      <c r="R202" s="24" t="str">
        <f>IF($L202="","",VLOOKUP(Q202,LISTAS!$F$5:$G$1006,2,0))</f>
        <v/>
      </c>
      <c r="S202" s="36" t="str">
        <f t="shared" si="45"/>
        <v/>
      </c>
      <c r="T202" s="25" t="str">
        <f t="shared" si="48"/>
        <v/>
      </c>
      <c r="U202" s="25" t="str">
        <f t="shared" si="49"/>
        <v/>
      </c>
    </row>
    <row r="203" spans="2:21" ht="16.5" x14ac:dyDescent="0.3">
      <c r="B203" s="26"/>
      <c r="C203" s="22" t="str">
        <f>IF(B203="","",VLOOKUP(B203,LISTAS!$F$5:$G$1006,2,0))</f>
        <v/>
      </c>
      <c r="D203" s="35"/>
      <c r="E203" s="35"/>
      <c r="F203" s="35" t="str">
        <f t="shared" si="39"/>
        <v/>
      </c>
      <c r="G203" s="5"/>
      <c r="H203" s="48" t="str">
        <f t="shared" si="46"/>
        <v/>
      </c>
      <c r="I203" s="63" t="str">
        <f t="shared" si="47"/>
        <v/>
      </c>
      <c r="J203" s="63" t="str">
        <f t="shared" si="47"/>
        <v/>
      </c>
      <c r="K203" s="48" t="str">
        <f t="shared" si="40"/>
        <v/>
      </c>
      <c r="L203" s="69" t="str">
        <f t="shared" si="41"/>
        <v/>
      </c>
      <c r="M203" s="67" t="str">
        <f t="shared" si="42"/>
        <v/>
      </c>
      <c r="N203" s="49">
        <v>90</v>
      </c>
      <c r="O203" s="28"/>
      <c r="P203" s="47" t="str">
        <f t="shared" si="43"/>
        <v/>
      </c>
      <c r="Q203" s="24" t="str">
        <f t="shared" si="44"/>
        <v/>
      </c>
      <c r="R203" s="24" t="str">
        <f>IF($L203="","",VLOOKUP(Q203,LISTAS!$F$5:$G$1006,2,0))</f>
        <v/>
      </c>
      <c r="S203" s="36" t="str">
        <f t="shared" si="45"/>
        <v/>
      </c>
      <c r="T203" s="25" t="str">
        <f t="shared" si="48"/>
        <v/>
      </c>
      <c r="U203" s="25" t="str">
        <f t="shared" si="49"/>
        <v/>
      </c>
    </row>
    <row r="204" spans="2:21" ht="16.5" x14ac:dyDescent="0.3">
      <c r="B204" s="26"/>
      <c r="C204" s="22" t="str">
        <f>IF(B204="","",VLOOKUP(B204,LISTAS!$F$5:$G$1006,2,0))</f>
        <v/>
      </c>
      <c r="D204" s="35"/>
      <c r="E204" s="35"/>
      <c r="F204" s="35" t="str">
        <f t="shared" si="39"/>
        <v/>
      </c>
      <c r="G204" s="5"/>
      <c r="H204" s="48" t="str">
        <f t="shared" si="46"/>
        <v/>
      </c>
      <c r="I204" s="63" t="str">
        <f t="shared" si="47"/>
        <v/>
      </c>
      <c r="J204" s="63" t="str">
        <f t="shared" si="47"/>
        <v/>
      </c>
      <c r="K204" s="48" t="str">
        <f t="shared" si="40"/>
        <v/>
      </c>
      <c r="L204" s="69" t="str">
        <f t="shared" si="41"/>
        <v/>
      </c>
      <c r="M204" s="67" t="str">
        <f t="shared" si="42"/>
        <v/>
      </c>
      <c r="N204" s="49">
        <v>91</v>
      </c>
      <c r="O204" s="28"/>
      <c r="P204" s="47" t="str">
        <f t="shared" si="43"/>
        <v/>
      </c>
      <c r="Q204" s="24" t="str">
        <f t="shared" si="44"/>
        <v/>
      </c>
      <c r="R204" s="24" t="str">
        <f>IF($L204="","",VLOOKUP(Q204,LISTAS!$F$5:$G$1006,2,0))</f>
        <v/>
      </c>
      <c r="S204" s="36" t="str">
        <f t="shared" si="45"/>
        <v/>
      </c>
      <c r="T204" s="25" t="str">
        <f t="shared" si="48"/>
        <v/>
      </c>
      <c r="U204" s="25" t="str">
        <f t="shared" si="49"/>
        <v/>
      </c>
    </row>
    <row r="205" spans="2:21" ht="16.5" x14ac:dyDescent="0.3">
      <c r="B205" s="26"/>
      <c r="C205" s="22" t="str">
        <f>IF(B205="","",VLOOKUP(B205,LISTAS!$F$5:$G$1006,2,0))</f>
        <v/>
      </c>
      <c r="D205" s="35"/>
      <c r="E205" s="35"/>
      <c r="F205" s="35" t="str">
        <f t="shared" si="39"/>
        <v/>
      </c>
      <c r="G205" s="5"/>
      <c r="H205" s="48" t="str">
        <f t="shared" si="46"/>
        <v/>
      </c>
      <c r="I205" s="63" t="str">
        <f t="shared" si="47"/>
        <v/>
      </c>
      <c r="J205" s="63" t="str">
        <f t="shared" si="47"/>
        <v/>
      </c>
      <c r="K205" s="48" t="str">
        <f t="shared" si="40"/>
        <v/>
      </c>
      <c r="L205" s="69" t="str">
        <f t="shared" si="41"/>
        <v/>
      </c>
      <c r="M205" s="67" t="str">
        <f t="shared" si="42"/>
        <v/>
      </c>
      <c r="N205" s="49">
        <v>92</v>
      </c>
      <c r="O205" s="28"/>
      <c r="P205" s="47" t="str">
        <f t="shared" si="43"/>
        <v/>
      </c>
      <c r="Q205" s="24" t="str">
        <f t="shared" si="44"/>
        <v/>
      </c>
      <c r="R205" s="24" t="str">
        <f>IF($L205="","",VLOOKUP(Q205,LISTAS!$F$5:$G$1006,2,0))</f>
        <v/>
      </c>
      <c r="S205" s="36" t="str">
        <f t="shared" si="45"/>
        <v/>
      </c>
      <c r="T205" s="25" t="str">
        <f t="shared" si="48"/>
        <v/>
      </c>
      <c r="U205" s="25" t="str">
        <f t="shared" si="49"/>
        <v/>
      </c>
    </row>
    <row r="206" spans="2:21" ht="16.5" x14ac:dyDescent="0.3">
      <c r="B206" s="26"/>
      <c r="C206" s="22" t="str">
        <f>IF(B206="","",VLOOKUP(B206,LISTAS!$F$5:$G$1006,2,0))</f>
        <v/>
      </c>
      <c r="D206" s="35"/>
      <c r="E206" s="35"/>
      <c r="F206" s="35" t="str">
        <f t="shared" si="39"/>
        <v/>
      </c>
      <c r="G206" s="5"/>
      <c r="H206" s="48" t="str">
        <f t="shared" si="46"/>
        <v/>
      </c>
      <c r="I206" s="63" t="str">
        <f t="shared" si="47"/>
        <v/>
      </c>
      <c r="J206" s="63" t="str">
        <f t="shared" si="47"/>
        <v/>
      </c>
      <c r="K206" s="48" t="str">
        <f t="shared" si="40"/>
        <v/>
      </c>
      <c r="L206" s="69" t="str">
        <f t="shared" si="41"/>
        <v/>
      </c>
      <c r="M206" s="67" t="str">
        <f t="shared" si="42"/>
        <v/>
      </c>
      <c r="N206" s="49">
        <v>93</v>
      </c>
      <c r="O206" s="28"/>
      <c r="P206" s="47" t="str">
        <f t="shared" si="43"/>
        <v/>
      </c>
      <c r="Q206" s="24" t="str">
        <f t="shared" si="44"/>
        <v/>
      </c>
      <c r="R206" s="24" t="str">
        <f>IF($L206="","",VLOOKUP(Q206,LISTAS!$F$5:$G$1006,2,0))</f>
        <v/>
      </c>
      <c r="S206" s="36" t="str">
        <f t="shared" si="45"/>
        <v/>
      </c>
      <c r="T206" s="25" t="str">
        <f t="shared" si="48"/>
        <v/>
      </c>
      <c r="U206" s="25" t="str">
        <f t="shared" si="49"/>
        <v/>
      </c>
    </row>
    <row r="207" spans="2:21" ht="16.5" x14ac:dyDescent="0.3">
      <c r="B207" s="26"/>
      <c r="C207" s="22" t="str">
        <f>IF(B207="","",VLOOKUP(B207,LISTAS!$F$5:$G$1006,2,0))</f>
        <v/>
      </c>
      <c r="D207" s="35"/>
      <c r="E207" s="35"/>
      <c r="F207" s="35" t="str">
        <f t="shared" si="39"/>
        <v/>
      </c>
      <c r="G207" s="5"/>
      <c r="H207" s="48" t="str">
        <f t="shared" si="46"/>
        <v/>
      </c>
      <c r="I207" s="63" t="str">
        <f t="shared" si="47"/>
        <v/>
      </c>
      <c r="J207" s="63" t="str">
        <f t="shared" si="47"/>
        <v/>
      </c>
      <c r="K207" s="48" t="str">
        <f t="shared" si="40"/>
        <v/>
      </c>
      <c r="L207" s="69" t="str">
        <f t="shared" si="41"/>
        <v/>
      </c>
      <c r="M207" s="67" t="str">
        <f t="shared" si="42"/>
        <v/>
      </c>
      <c r="N207" s="49">
        <v>94</v>
      </c>
      <c r="O207" s="28"/>
      <c r="P207" s="47" t="str">
        <f t="shared" si="43"/>
        <v/>
      </c>
      <c r="Q207" s="24" t="str">
        <f t="shared" si="44"/>
        <v/>
      </c>
      <c r="R207" s="24" t="str">
        <f>IF($L207="","",VLOOKUP(Q207,LISTAS!$F$5:$G$1006,2,0))</f>
        <v/>
      </c>
      <c r="S207" s="36" t="str">
        <f t="shared" si="45"/>
        <v/>
      </c>
      <c r="T207" s="25" t="str">
        <f t="shared" si="48"/>
        <v/>
      </c>
      <c r="U207" s="25" t="str">
        <f t="shared" si="49"/>
        <v/>
      </c>
    </row>
    <row r="208" spans="2:21" ht="16.5" x14ac:dyDescent="0.3">
      <c r="B208" s="26"/>
      <c r="C208" s="22" t="str">
        <f>IF(B208="","",VLOOKUP(B208,LISTAS!$F$5:$G$1006,2,0))</f>
        <v/>
      </c>
      <c r="D208" s="35"/>
      <c r="E208" s="35"/>
      <c r="F208" s="35" t="str">
        <f t="shared" si="39"/>
        <v/>
      </c>
      <c r="G208" s="5"/>
      <c r="H208" s="48" t="str">
        <f t="shared" si="46"/>
        <v/>
      </c>
      <c r="I208" s="63" t="str">
        <f t="shared" si="47"/>
        <v/>
      </c>
      <c r="J208" s="63" t="str">
        <f t="shared" si="47"/>
        <v/>
      </c>
      <c r="K208" s="48" t="str">
        <f t="shared" si="40"/>
        <v/>
      </c>
      <c r="L208" s="69" t="str">
        <f t="shared" si="41"/>
        <v/>
      </c>
      <c r="M208" s="67" t="str">
        <f t="shared" si="42"/>
        <v/>
      </c>
      <c r="N208" s="49">
        <v>95</v>
      </c>
      <c r="O208" s="28"/>
      <c r="P208" s="47" t="str">
        <f t="shared" si="43"/>
        <v/>
      </c>
      <c r="Q208" s="24" t="str">
        <f t="shared" si="44"/>
        <v/>
      </c>
      <c r="R208" s="24" t="str">
        <f>IF($L208="","",VLOOKUP(Q208,LISTAS!$F$5:$G$1006,2,0))</f>
        <v/>
      </c>
      <c r="S208" s="36" t="str">
        <f t="shared" si="45"/>
        <v/>
      </c>
      <c r="T208" s="25" t="str">
        <f t="shared" si="48"/>
        <v/>
      </c>
      <c r="U208" s="25" t="str">
        <f t="shared" si="49"/>
        <v/>
      </c>
    </row>
    <row r="209" spans="1:21" ht="16.5" x14ac:dyDescent="0.3">
      <c r="B209" s="26"/>
      <c r="C209" s="22" t="str">
        <f>IF(B209="","",VLOOKUP(B209,LISTAS!$F$5:$G$1006,2,0))</f>
        <v/>
      </c>
      <c r="D209" s="35"/>
      <c r="E209" s="35"/>
      <c r="F209" s="35" t="str">
        <f t="shared" si="39"/>
        <v/>
      </c>
      <c r="G209" s="5"/>
      <c r="H209" s="48" t="str">
        <f t="shared" si="46"/>
        <v/>
      </c>
      <c r="I209" s="63" t="str">
        <f t="shared" si="47"/>
        <v/>
      </c>
      <c r="J209" s="63" t="str">
        <f t="shared" si="47"/>
        <v/>
      </c>
      <c r="K209" s="48" t="str">
        <f t="shared" si="40"/>
        <v/>
      </c>
      <c r="L209" s="69" t="str">
        <f t="shared" si="41"/>
        <v/>
      </c>
      <c r="M209" s="67" t="str">
        <f t="shared" si="42"/>
        <v/>
      </c>
      <c r="N209" s="49">
        <v>96</v>
      </c>
      <c r="O209" s="28"/>
      <c r="P209" s="47" t="str">
        <f t="shared" si="43"/>
        <v/>
      </c>
      <c r="Q209" s="24" t="str">
        <f t="shared" si="44"/>
        <v/>
      </c>
      <c r="R209" s="24" t="str">
        <f>IF($L209="","",VLOOKUP(Q209,LISTAS!$F$5:$G$1006,2,0))</f>
        <v/>
      </c>
      <c r="S209" s="36" t="str">
        <f t="shared" si="45"/>
        <v/>
      </c>
      <c r="T209" s="25" t="str">
        <f t="shared" si="48"/>
        <v/>
      </c>
      <c r="U209" s="25" t="str">
        <f t="shared" si="49"/>
        <v/>
      </c>
    </row>
    <row r="210" spans="1:21" ht="16.5" x14ac:dyDescent="0.3">
      <c r="B210" s="26"/>
      <c r="C210" s="22" t="str">
        <f>IF(B210="","",VLOOKUP(B210,LISTAS!$F$5:$G$1006,2,0))</f>
        <v/>
      </c>
      <c r="D210" s="35"/>
      <c r="E210" s="35"/>
      <c r="F210" s="35" t="str">
        <f t="shared" si="39"/>
        <v/>
      </c>
      <c r="G210" s="5"/>
      <c r="H210" s="48" t="str">
        <f t="shared" si="46"/>
        <v/>
      </c>
      <c r="I210" s="63" t="str">
        <f t="shared" si="47"/>
        <v/>
      </c>
      <c r="J210" s="63" t="str">
        <f t="shared" si="47"/>
        <v/>
      </c>
      <c r="K210" s="48" t="str">
        <f t="shared" si="40"/>
        <v/>
      </c>
      <c r="L210" s="69" t="str">
        <f t="shared" si="41"/>
        <v/>
      </c>
      <c r="M210" s="67" t="str">
        <f t="shared" ref="M210:M213" si="50">IF(L210="","",LARGE($L$114:$L$213,N210))</f>
        <v/>
      </c>
      <c r="N210" s="49">
        <v>97</v>
      </c>
      <c r="O210" s="28"/>
      <c r="P210" s="47" t="str">
        <f t="shared" si="43"/>
        <v/>
      </c>
      <c r="Q210" s="24" t="str">
        <f t="shared" si="44"/>
        <v/>
      </c>
      <c r="R210" s="24" t="str">
        <f>IF($L210="","",VLOOKUP(Q210,LISTAS!$F$5:$G$1006,2,0))</f>
        <v/>
      </c>
      <c r="S210" s="36" t="str">
        <f t="shared" si="45"/>
        <v/>
      </c>
      <c r="T210" s="25" t="str">
        <f t="shared" si="48"/>
        <v/>
      </c>
      <c r="U210" s="25" t="str">
        <f t="shared" si="49"/>
        <v/>
      </c>
    </row>
    <row r="211" spans="1:21" ht="16.5" x14ac:dyDescent="0.3">
      <c r="B211" s="26"/>
      <c r="C211" s="22" t="str">
        <f>IF(B211="","",VLOOKUP(B211,LISTAS!$F$5:$G$1006,2,0))</f>
        <v/>
      </c>
      <c r="D211" s="35"/>
      <c r="E211" s="35"/>
      <c r="F211" s="35" t="str">
        <f t="shared" si="39"/>
        <v/>
      </c>
      <c r="G211" s="5"/>
      <c r="H211" s="48" t="str">
        <f t="shared" si="46"/>
        <v/>
      </c>
      <c r="I211" s="63" t="str">
        <f t="shared" si="47"/>
        <v/>
      </c>
      <c r="J211" s="63" t="str">
        <f t="shared" si="47"/>
        <v/>
      </c>
      <c r="K211" s="48" t="str">
        <f t="shared" si="40"/>
        <v/>
      </c>
      <c r="L211" s="69" t="str">
        <f t="shared" si="41"/>
        <v/>
      </c>
      <c r="M211" s="67" t="str">
        <f t="shared" si="50"/>
        <v/>
      </c>
      <c r="N211" s="49">
        <v>98</v>
      </c>
      <c r="O211" s="28"/>
      <c r="P211" s="47" t="str">
        <f t="shared" si="43"/>
        <v/>
      </c>
      <c r="Q211" s="24" t="str">
        <f t="shared" si="44"/>
        <v/>
      </c>
      <c r="R211" s="24" t="str">
        <f>IF($L211="","",VLOOKUP(Q211,LISTAS!$F$5:$G$1006,2,0))</f>
        <v/>
      </c>
      <c r="S211" s="36" t="str">
        <f t="shared" si="45"/>
        <v/>
      </c>
      <c r="T211" s="25" t="str">
        <f t="shared" si="48"/>
        <v/>
      </c>
      <c r="U211" s="25" t="str">
        <f t="shared" si="49"/>
        <v/>
      </c>
    </row>
    <row r="212" spans="1:21" ht="16.5" x14ac:dyDescent="0.3">
      <c r="B212" s="26"/>
      <c r="C212" s="22" t="str">
        <f>IF(B212="","",VLOOKUP(B212,LISTAS!$F$5:$G$1006,2,0))</f>
        <v/>
      </c>
      <c r="D212" s="35"/>
      <c r="E212" s="35"/>
      <c r="F212" s="35" t="str">
        <f t="shared" si="39"/>
        <v/>
      </c>
      <c r="G212" s="5"/>
      <c r="H212" s="48" t="str">
        <f t="shared" si="46"/>
        <v/>
      </c>
      <c r="I212" s="63" t="str">
        <f t="shared" si="47"/>
        <v/>
      </c>
      <c r="J212" s="63" t="str">
        <f t="shared" si="47"/>
        <v/>
      </c>
      <c r="K212" s="48" t="str">
        <f t="shared" si="40"/>
        <v/>
      </c>
      <c r="L212" s="69" t="str">
        <f t="shared" si="41"/>
        <v/>
      </c>
      <c r="M212" s="67" t="str">
        <f t="shared" si="50"/>
        <v/>
      </c>
      <c r="N212" s="49">
        <v>99</v>
      </c>
      <c r="O212" s="28"/>
      <c r="P212" s="47" t="str">
        <f t="shared" si="43"/>
        <v/>
      </c>
      <c r="Q212" s="24" t="str">
        <f t="shared" si="44"/>
        <v/>
      </c>
      <c r="R212" s="24" t="str">
        <f>IF($L212="","",VLOOKUP(Q212,LISTAS!$F$5:$G$1006,2,0))</f>
        <v/>
      </c>
      <c r="S212" s="36" t="str">
        <f t="shared" si="45"/>
        <v/>
      </c>
      <c r="T212" s="25" t="str">
        <f t="shared" si="48"/>
        <v/>
      </c>
      <c r="U212" s="25" t="str">
        <f t="shared" si="49"/>
        <v/>
      </c>
    </row>
    <row r="213" spans="1:21" ht="16.5" x14ac:dyDescent="0.3">
      <c r="B213" s="26"/>
      <c r="C213" s="22" t="str">
        <f>IF(B213="","",VLOOKUP(B213,LISTAS!$F$5:$G$1006,2,0))</f>
        <v/>
      </c>
      <c r="D213" s="35"/>
      <c r="E213" s="35"/>
      <c r="F213" s="35" t="str">
        <f t="shared" si="39"/>
        <v/>
      </c>
      <c r="G213" s="5"/>
      <c r="H213" s="48" t="str">
        <f t="shared" si="46"/>
        <v/>
      </c>
      <c r="I213" s="63" t="str">
        <f t="shared" si="47"/>
        <v/>
      </c>
      <c r="J213" s="63" t="str">
        <f t="shared" si="47"/>
        <v/>
      </c>
      <c r="K213" s="48" t="str">
        <f t="shared" si="40"/>
        <v/>
      </c>
      <c r="L213" s="69" t="str">
        <f t="shared" si="41"/>
        <v/>
      </c>
      <c r="M213" s="67" t="str">
        <f t="shared" si="50"/>
        <v/>
      </c>
      <c r="N213" s="49">
        <v>100</v>
      </c>
      <c r="O213" s="28"/>
      <c r="P213" s="47" t="str">
        <f t="shared" si="43"/>
        <v/>
      </c>
      <c r="Q213" s="24" t="str">
        <f t="shared" si="44"/>
        <v/>
      </c>
      <c r="R213" s="24" t="str">
        <f>IF($L213="","",VLOOKUP(Q213,LISTAS!$F$5:$G$1006,2,0))</f>
        <v/>
      </c>
      <c r="S213" s="36" t="str">
        <f t="shared" si="45"/>
        <v/>
      </c>
      <c r="T213" s="25" t="str">
        <f t="shared" si="48"/>
        <v/>
      </c>
      <c r="U213" s="25" t="str">
        <f t="shared" si="49"/>
        <v/>
      </c>
    </row>
    <row r="216" spans="1:21" ht="32.25" customHeight="1" x14ac:dyDescent="0.25">
      <c r="A216" s="2"/>
      <c r="B216" s="146" t="s">
        <v>857</v>
      </c>
      <c r="C216" s="147"/>
      <c r="D216" s="147"/>
      <c r="E216" s="147"/>
      <c r="F216" s="147"/>
      <c r="G216" s="147"/>
      <c r="H216" s="147"/>
      <c r="I216" s="147"/>
      <c r="J216" s="147"/>
      <c r="K216" s="147"/>
      <c r="L216" s="147"/>
      <c r="M216" s="147"/>
      <c r="N216" s="147"/>
      <c r="O216" s="147"/>
      <c r="P216" s="147"/>
      <c r="Q216" s="147"/>
      <c r="R216" s="147"/>
      <c r="S216" s="147"/>
      <c r="T216" s="147"/>
      <c r="U216" s="148"/>
    </row>
    <row r="217" spans="1:21" ht="20.25" customHeight="1" x14ac:dyDescent="0.25">
      <c r="A217" s="2"/>
      <c r="B217" s="149" t="s">
        <v>23</v>
      </c>
      <c r="C217" s="150"/>
      <c r="D217" s="150"/>
      <c r="E217" s="150"/>
      <c r="F217" s="151"/>
      <c r="H217" s="11"/>
      <c r="I217" s="61"/>
      <c r="J217" s="61"/>
      <c r="K217" s="12"/>
      <c r="L217" s="13"/>
      <c r="M217" s="65"/>
      <c r="N217" s="12"/>
      <c r="O217" s="14"/>
      <c r="P217" s="152" t="s">
        <v>14</v>
      </c>
      <c r="Q217" s="153"/>
      <c r="R217" s="153"/>
      <c r="S217" s="153"/>
      <c r="T217" s="153"/>
      <c r="U217" s="154"/>
    </row>
    <row r="218" spans="1:21" s="15" customFormat="1" ht="28.5" customHeight="1" x14ac:dyDescent="0.25">
      <c r="B218" s="16" t="s">
        <v>15</v>
      </c>
      <c r="C218" s="16" t="s">
        <v>1</v>
      </c>
      <c r="D218" s="16" t="s">
        <v>26</v>
      </c>
      <c r="E218" s="16" t="s">
        <v>27</v>
      </c>
      <c r="F218" s="16" t="s">
        <v>3</v>
      </c>
      <c r="G218" s="17"/>
      <c r="H218" s="18"/>
      <c r="I218" s="62"/>
      <c r="J218" s="62"/>
      <c r="K218" s="19"/>
      <c r="L218" s="20"/>
      <c r="M218" s="66"/>
      <c r="N218" s="19"/>
      <c r="O218" s="18"/>
      <c r="P218" s="21" t="s">
        <v>4</v>
      </c>
      <c r="Q218" s="29" t="s">
        <v>15</v>
      </c>
      <c r="R218" s="29" t="s">
        <v>1</v>
      </c>
      <c r="S218" s="29" t="s">
        <v>3</v>
      </c>
      <c r="T218" s="21" t="s">
        <v>16</v>
      </c>
      <c r="U218" s="21" t="s">
        <v>17</v>
      </c>
    </row>
    <row r="219" spans="1:21" s="5" customFormat="1" ht="18.75" customHeight="1" x14ac:dyDescent="0.25">
      <c r="B219" s="26" t="s">
        <v>612</v>
      </c>
      <c r="C219" s="22" t="str">
        <f>IF(B219="","",VLOOKUP(B219,LISTAS!$F$5:$G$1006,2,0))</f>
        <v>ARBOS S.B.C.</v>
      </c>
      <c r="D219" s="35">
        <v>14.1</v>
      </c>
      <c r="E219" s="35">
        <v>15.7</v>
      </c>
      <c r="F219" s="35">
        <f>IF(D219="",IF(E219="","",SUM(D219:E219)),SUM(D219:E219))</f>
        <v>29.799999999999997</v>
      </c>
      <c r="H219" s="48">
        <f>IF(F219="","",F219+(ROW(F219)/1000))</f>
        <v>30.018999999999998</v>
      </c>
      <c r="I219" s="63" t="str">
        <f>IF($L219="","",IF(B219="","",B219))</f>
        <v>CAMILA GASPAROTO</v>
      </c>
      <c r="J219" s="63" t="str">
        <f>IF($L219="","",IF(C219="","",C219))</f>
        <v>ARBOS S.B.C.</v>
      </c>
      <c r="K219" s="48">
        <f t="shared" ref="K219:K282" si="51">IF($L219="","",F219)</f>
        <v>29.799999999999997</v>
      </c>
      <c r="L219" s="69">
        <f t="shared" ref="L219:L282" si="52">H219</f>
        <v>30.018999999999998</v>
      </c>
      <c r="M219" s="67">
        <f>IF(L219="","",LARGE($L$219:$L$318,N219))</f>
        <v>30.32</v>
      </c>
      <c r="N219" s="49">
        <v>1</v>
      </c>
      <c r="O219" s="23"/>
      <c r="P219" s="47">
        <f>IF(S219&lt;&gt;"",_xlfn.RANK.EQ(S219,$S$219:$S$318,0),"")</f>
        <v>1</v>
      </c>
      <c r="Q219" s="24" t="str">
        <f>IF($L219="","",VLOOKUP(M219,$H$219:$K$318,2,0))</f>
        <v>GABRIELA DECANINI</v>
      </c>
      <c r="R219" s="24" t="str">
        <f>IF($L219="","",VLOOKUP(Q219,LISTAS!$F$5:$G$1006,2,0))</f>
        <v>LICEU JARDIM</v>
      </c>
      <c r="S219" s="36">
        <f>IF($L219="","",VLOOKUP(M219,$H$219:$K$318,4,0))</f>
        <v>30.1</v>
      </c>
      <c r="T219" s="25">
        <f>IF($P219="","",IF(S219=$U$5,"",IF($P219=1,400,IF($P219=2,340,IF($P219=3,300,IF($P219=4,280,IF($P219=5,270,IF($P219=6,260,IF($P219=7,250,IF($P219=8,240,IF($P219=9,200,IF($P219=10,200,IF($P219=11,200,IF($P219=12,200,IF($P219=13,200,IF($P219=14,200,IF($P219=15,200,IF($P219=16,200,IF($P219&gt;16,"","")))))))))))))))))))</f>
        <v>400</v>
      </c>
      <c r="U219" s="25">
        <f>IF(P219="","",IF($S$5="NÃO","",IF(S219=$U$5,"",IF(P219=1,400,IF(P219=2,340,IF(P219=3,300,IF(P219=4,280,IF(P219=5,270,IF(P219=6,260,IF(P219=7,250,IF(P219=8,240,IF(P219=9,200,IF(P219=10,200,IF(P219=11,200,IF(P219=12,200,IF(P219=13,200,IF(P219=14,200,IF(P219=15,200,IF(P219=16,200,IF(P219&gt;16,"",""))))))))))))))))))))</f>
        <v>400</v>
      </c>
    </row>
    <row r="220" spans="1:21" s="5" customFormat="1" ht="18.75" customHeight="1" x14ac:dyDescent="0.25">
      <c r="B220" s="26" t="s">
        <v>507</v>
      </c>
      <c r="C220" s="22" t="str">
        <f>IF(B220="","",VLOOKUP(B220,LISTAS!$F$5:$G$1006,2,0))</f>
        <v>LICEU JARDIM</v>
      </c>
      <c r="D220" s="35">
        <v>14.5</v>
      </c>
      <c r="E220" s="35">
        <v>15.6</v>
      </c>
      <c r="F220" s="35">
        <f>IF(D220="",IF(E220="","",SUM(D220:E220)),SUM(D220:E220))</f>
        <v>30.1</v>
      </c>
      <c r="H220" s="48">
        <f t="shared" ref="H220:H283" si="53">IF(F220="","",F220+(ROW(F220)/1000))</f>
        <v>30.32</v>
      </c>
      <c r="I220" s="63" t="str">
        <f t="shared" ref="I220:J283" si="54">IF($L220="","",IF(B220="","",B220))</f>
        <v>GABRIELA DECANINI</v>
      </c>
      <c r="J220" s="63" t="str">
        <f t="shared" si="54"/>
        <v>LICEU JARDIM</v>
      </c>
      <c r="K220" s="48">
        <f t="shared" si="51"/>
        <v>30.1</v>
      </c>
      <c r="L220" s="69">
        <f t="shared" si="52"/>
        <v>30.32</v>
      </c>
      <c r="M220" s="67">
        <f t="shared" ref="M220:M283" si="55">IF(L220="","",LARGE($L$219:$L$318,N220))</f>
        <v>30.018999999999998</v>
      </c>
      <c r="N220" s="49">
        <v>2</v>
      </c>
      <c r="O220" s="27"/>
      <c r="P220" s="47">
        <f t="shared" ref="P220:P283" si="56">IF(S220&lt;&gt;"",_xlfn.RANK.EQ(S220,$S$219:$S$318,0),"")</f>
        <v>2</v>
      </c>
      <c r="Q220" s="24" t="str">
        <f t="shared" ref="Q220:Q283" si="57">IF($L220="","",VLOOKUP(M220,$H$219:$K$318,2,0))</f>
        <v>CAMILA GASPAROTO</v>
      </c>
      <c r="R220" s="24" t="str">
        <f>IF($L220="","",VLOOKUP(Q220,LISTAS!$F$5:$G$1006,2,0))</f>
        <v>ARBOS S.B.C.</v>
      </c>
      <c r="S220" s="36">
        <f t="shared" ref="S220:S283" si="58">IF($L220="","",VLOOKUP(M220,$H$219:$K$318,4,0))</f>
        <v>29.799999999999997</v>
      </c>
      <c r="T220" s="25">
        <f t="shared" ref="T220:T283" si="59">IF($P220="","",IF(S220=$U$5,"",IF($P220=1,400,IF($P220=2,340,IF($P220=3,300,IF($P220=4,280,IF($P220=5,270,IF($P220=6,260,IF($P220=7,250,IF($P220=8,240,IF($P220=9,200,IF($P220=10,200,IF($P220=11,200,IF($P220=12,200,IF($P220=13,200,IF($P220=14,200,IF($P220=15,200,IF($P220=16,200,IF($P220&gt;16,"","")))))))))))))))))))</f>
        <v>340</v>
      </c>
      <c r="U220" s="25">
        <f t="shared" ref="U220:U283" si="60">IF(P220="","",IF($S$5="NÃO","",IF(S220=$U$5,"",IF(P220=1,400,IF(P220=2,340,IF(P220=3,300,IF(P220=4,280,IF(P220=5,270,IF(P220=6,260,IF(P220=7,250,IF(P220=8,240,IF(P220=9,200,IF(P220=10,200,IF(P220=11,200,IF(P220=12,200,IF(P220=13,200,IF(P220=14,200,IF(P220=15,200,IF(P220=16,200,IF(P220&gt;16,"",""))))))))))))))))))))</f>
        <v>340</v>
      </c>
    </row>
    <row r="221" spans="1:21" s="5" customFormat="1" ht="18.75" customHeight="1" x14ac:dyDescent="0.3">
      <c r="B221" s="26" t="s">
        <v>587</v>
      </c>
      <c r="C221" s="22" t="str">
        <f>IF(B221="","",VLOOKUP(B221,LISTAS!$F$5:$G$1006,2,0))</f>
        <v>LICEU JARDIM</v>
      </c>
      <c r="D221" s="35">
        <v>14</v>
      </c>
      <c r="E221" s="35">
        <v>15.5</v>
      </c>
      <c r="F221" s="35">
        <f>IF(D221="",IF(E221="","",SUM(D221:E221)),SUM(D221:E221))</f>
        <v>29.5</v>
      </c>
      <c r="H221" s="48">
        <f t="shared" si="53"/>
        <v>29.721</v>
      </c>
      <c r="I221" s="63" t="str">
        <f t="shared" si="54"/>
        <v>RAFAELLA FERNANDES CAMPACCI</v>
      </c>
      <c r="J221" s="63" t="str">
        <f t="shared" si="54"/>
        <v>LICEU JARDIM</v>
      </c>
      <c r="K221" s="48">
        <f t="shared" si="51"/>
        <v>29.5</v>
      </c>
      <c r="L221" s="69">
        <f t="shared" si="52"/>
        <v>29.721</v>
      </c>
      <c r="M221" s="67">
        <f t="shared" si="55"/>
        <v>29.721</v>
      </c>
      <c r="N221" s="49">
        <v>3</v>
      </c>
      <c r="O221" s="28"/>
      <c r="P221" s="47">
        <f t="shared" si="56"/>
        <v>3</v>
      </c>
      <c r="Q221" s="24" t="str">
        <f t="shared" si="57"/>
        <v>RAFAELLA FERNANDES CAMPACCI</v>
      </c>
      <c r="R221" s="24" t="str">
        <f>IF($L221="","",VLOOKUP(Q221,LISTAS!$F$5:$G$1006,2,0))</f>
        <v>LICEU JARDIM</v>
      </c>
      <c r="S221" s="36">
        <f t="shared" si="58"/>
        <v>29.5</v>
      </c>
      <c r="T221" s="25">
        <f t="shared" si="59"/>
        <v>300</v>
      </c>
      <c r="U221" s="25">
        <f t="shared" si="60"/>
        <v>300</v>
      </c>
    </row>
    <row r="222" spans="1:21" s="5" customFormat="1" ht="18.75" customHeight="1" x14ac:dyDescent="0.3">
      <c r="B222" s="26"/>
      <c r="C222" s="22" t="str">
        <f>IF(B222="","",VLOOKUP(B222,LISTAS!$F$5:$G$1006,2,0))</f>
        <v/>
      </c>
      <c r="D222" s="35"/>
      <c r="E222" s="35"/>
      <c r="F222" s="35" t="str">
        <f>IF(D222="",IF(E222="","",SUM(D222:E222)),SUM(D222:E222))</f>
        <v/>
      </c>
      <c r="H222" s="48" t="str">
        <f t="shared" si="53"/>
        <v/>
      </c>
      <c r="I222" s="63" t="str">
        <f t="shared" si="54"/>
        <v/>
      </c>
      <c r="J222" s="63" t="str">
        <f t="shared" si="54"/>
        <v/>
      </c>
      <c r="K222" s="48" t="str">
        <f t="shared" si="51"/>
        <v/>
      </c>
      <c r="L222" s="69" t="str">
        <f t="shared" si="52"/>
        <v/>
      </c>
      <c r="M222" s="67" t="str">
        <f t="shared" si="55"/>
        <v/>
      </c>
      <c r="N222" s="49">
        <v>4</v>
      </c>
      <c r="O222" s="28"/>
      <c r="P222" s="47" t="str">
        <f t="shared" si="56"/>
        <v/>
      </c>
      <c r="Q222" s="24" t="str">
        <f t="shared" si="57"/>
        <v/>
      </c>
      <c r="R222" s="24" t="str">
        <f>IF($L222="","",VLOOKUP(Q222,LISTAS!$F$5:$G$1006,2,0))</f>
        <v/>
      </c>
      <c r="S222" s="36" t="str">
        <f t="shared" si="58"/>
        <v/>
      </c>
      <c r="T222" s="25" t="str">
        <f t="shared" si="59"/>
        <v/>
      </c>
      <c r="U222" s="25" t="str">
        <f t="shared" si="60"/>
        <v/>
      </c>
    </row>
    <row r="223" spans="1:21" s="5" customFormat="1" ht="18.75" customHeight="1" x14ac:dyDescent="0.3">
      <c r="B223" s="26"/>
      <c r="C223" s="22" t="str">
        <f>IF(B223="","",VLOOKUP(B223,LISTAS!$F$5:$G$1006,2,0))</f>
        <v/>
      </c>
      <c r="D223" s="35"/>
      <c r="E223" s="35"/>
      <c r="F223" s="35" t="str">
        <f>IF(D223="",IF(E223="","",SUM(D223:E223)),SUM(D223:E223))</f>
        <v/>
      </c>
      <c r="H223" s="48" t="str">
        <f t="shared" si="53"/>
        <v/>
      </c>
      <c r="I223" s="63" t="str">
        <f t="shared" si="54"/>
        <v/>
      </c>
      <c r="J223" s="63" t="str">
        <f t="shared" si="54"/>
        <v/>
      </c>
      <c r="K223" s="48" t="str">
        <f t="shared" si="51"/>
        <v/>
      </c>
      <c r="L223" s="69" t="str">
        <f t="shared" si="52"/>
        <v/>
      </c>
      <c r="M223" s="67" t="str">
        <f t="shared" si="55"/>
        <v/>
      </c>
      <c r="N223" s="49">
        <v>5</v>
      </c>
      <c r="O223" s="28"/>
      <c r="P223" s="47" t="str">
        <f t="shared" si="56"/>
        <v/>
      </c>
      <c r="Q223" s="24" t="str">
        <f t="shared" si="57"/>
        <v/>
      </c>
      <c r="R223" s="24" t="str">
        <f>IF($L223="","",VLOOKUP(Q223,LISTAS!$F$5:$G$1006,2,0))</f>
        <v/>
      </c>
      <c r="S223" s="36" t="str">
        <f t="shared" si="58"/>
        <v/>
      </c>
      <c r="T223" s="25" t="str">
        <f t="shared" si="59"/>
        <v/>
      </c>
      <c r="U223" s="25" t="str">
        <f t="shared" si="60"/>
        <v/>
      </c>
    </row>
    <row r="224" spans="1:21" s="5" customFormat="1" ht="18.75" customHeight="1" x14ac:dyDescent="0.3">
      <c r="B224" s="26"/>
      <c r="C224" s="22" t="str">
        <f>IF(B224="","",VLOOKUP(B224,LISTAS!$F$5:$G$1006,2,0))</f>
        <v/>
      </c>
      <c r="D224" s="35"/>
      <c r="E224" s="35"/>
      <c r="F224" s="35" t="str">
        <f t="shared" ref="F224:F282" si="61">IF(D224="",IF(E224="","",SUM(D224:E224)),SUM(D224:E224))</f>
        <v/>
      </c>
      <c r="H224" s="48" t="str">
        <f t="shared" si="53"/>
        <v/>
      </c>
      <c r="I224" s="63" t="str">
        <f t="shared" si="54"/>
        <v/>
      </c>
      <c r="J224" s="63" t="str">
        <f t="shared" si="54"/>
        <v/>
      </c>
      <c r="K224" s="48" t="str">
        <f t="shared" si="51"/>
        <v/>
      </c>
      <c r="L224" s="69" t="str">
        <f t="shared" si="52"/>
        <v/>
      </c>
      <c r="M224" s="67" t="str">
        <f t="shared" si="55"/>
        <v/>
      </c>
      <c r="N224" s="49">
        <v>6</v>
      </c>
      <c r="O224" s="28"/>
      <c r="P224" s="47" t="str">
        <f t="shared" si="56"/>
        <v/>
      </c>
      <c r="Q224" s="24" t="str">
        <f t="shared" si="57"/>
        <v/>
      </c>
      <c r="R224" s="24" t="str">
        <f>IF($L224="","",VLOOKUP(Q224,LISTAS!$F$5:$G$1006,2,0))</f>
        <v/>
      </c>
      <c r="S224" s="36" t="str">
        <f t="shared" si="58"/>
        <v/>
      </c>
      <c r="T224" s="25" t="str">
        <f t="shared" si="59"/>
        <v/>
      </c>
      <c r="U224" s="25" t="str">
        <f t="shared" si="60"/>
        <v/>
      </c>
    </row>
    <row r="225" spans="2:21" s="5" customFormat="1" ht="18.75" customHeight="1" x14ac:dyDescent="0.3">
      <c r="B225" s="26"/>
      <c r="C225" s="22" t="str">
        <f>IF(B225="","",VLOOKUP(B225,LISTAS!$F$5:$G$1006,2,0))</f>
        <v/>
      </c>
      <c r="D225" s="35"/>
      <c r="E225" s="35"/>
      <c r="F225" s="35" t="str">
        <f t="shared" si="61"/>
        <v/>
      </c>
      <c r="H225" s="48" t="str">
        <f t="shared" si="53"/>
        <v/>
      </c>
      <c r="I225" s="63" t="str">
        <f t="shared" si="54"/>
        <v/>
      </c>
      <c r="J225" s="63" t="str">
        <f t="shared" si="54"/>
        <v/>
      </c>
      <c r="K225" s="48" t="str">
        <f t="shared" si="51"/>
        <v/>
      </c>
      <c r="L225" s="69" t="str">
        <f t="shared" si="52"/>
        <v/>
      </c>
      <c r="M225" s="67" t="str">
        <f t="shared" si="55"/>
        <v/>
      </c>
      <c r="N225" s="49">
        <v>7</v>
      </c>
      <c r="O225" s="28"/>
      <c r="P225" s="47" t="str">
        <f t="shared" si="56"/>
        <v/>
      </c>
      <c r="Q225" s="24" t="str">
        <f t="shared" si="57"/>
        <v/>
      </c>
      <c r="R225" s="24" t="str">
        <f>IF($L225="","",VLOOKUP(Q225,LISTAS!$F$5:$G$1006,2,0))</f>
        <v/>
      </c>
      <c r="S225" s="36" t="str">
        <f t="shared" si="58"/>
        <v/>
      </c>
      <c r="T225" s="25" t="str">
        <f t="shared" si="59"/>
        <v/>
      </c>
      <c r="U225" s="25" t="str">
        <f t="shared" si="60"/>
        <v/>
      </c>
    </row>
    <row r="226" spans="2:21" s="5" customFormat="1" ht="18.75" customHeight="1" x14ac:dyDescent="0.3">
      <c r="B226" s="22"/>
      <c r="C226" s="22" t="str">
        <f>IF(B226="","",VLOOKUP(B226,LISTAS!$F$5:$G$1006,2,0))</f>
        <v/>
      </c>
      <c r="D226" s="35"/>
      <c r="E226" s="35"/>
      <c r="F226" s="35" t="str">
        <f t="shared" si="61"/>
        <v/>
      </c>
      <c r="H226" s="48" t="str">
        <f t="shared" si="53"/>
        <v/>
      </c>
      <c r="I226" s="63" t="str">
        <f t="shared" si="54"/>
        <v/>
      </c>
      <c r="J226" s="63" t="str">
        <f t="shared" si="54"/>
        <v/>
      </c>
      <c r="K226" s="48" t="str">
        <f t="shared" si="51"/>
        <v/>
      </c>
      <c r="L226" s="69" t="str">
        <f t="shared" si="52"/>
        <v/>
      </c>
      <c r="M226" s="67" t="str">
        <f t="shared" si="55"/>
        <v/>
      </c>
      <c r="N226" s="49">
        <v>8</v>
      </c>
      <c r="O226" s="28"/>
      <c r="P226" s="47" t="str">
        <f t="shared" si="56"/>
        <v/>
      </c>
      <c r="Q226" s="24" t="str">
        <f t="shared" si="57"/>
        <v/>
      </c>
      <c r="R226" s="24" t="str">
        <f>IF($L226="","",VLOOKUP(Q226,LISTAS!$F$5:$G$1006,2,0))</f>
        <v/>
      </c>
      <c r="S226" s="36" t="str">
        <f t="shared" si="58"/>
        <v/>
      </c>
      <c r="T226" s="25" t="str">
        <f t="shared" si="59"/>
        <v/>
      </c>
      <c r="U226" s="25" t="str">
        <f t="shared" si="60"/>
        <v/>
      </c>
    </row>
    <row r="227" spans="2:21" s="5" customFormat="1" ht="18.75" customHeight="1" x14ac:dyDescent="0.3">
      <c r="B227" s="26"/>
      <c r="C227" s="22" t="str">
        <f>IF(B227="","",VLOOKUP(B227,LISTAS!$F$5:$G$1006,2,0))</f>
        <v/>
      </c>
      <c r="D227" s="35"/>
      <c r="E227" s="35"/>
      <c r="F227" s="35" t="str">
        <f t="shared" si="61"/>
        <v/>
      </c>
      <c r="H227" s="48" t="str">
        <f t="shared" si="53"/>
        <v/>
      </c>
      <c r="I227" s="63" t="str">
        <f t="shared" si="54"/>
        <v/>
      </c>
      <c r="J227" s="63" t="str">
        <f t="shared" si="54"/>
        <v/>
      </c>
      <c r="K227" s="48" t="str">
        <f t="shared" si="51"/>
        <v/>
      </c>
      <c r="L227" s="69" t="str">
        <f t="shared" si="52"/>
        <v/>
      </c>
      <c r="M227" s="67" t="str">
        <f t="shared" si="55"/>
        <v/>
      </c>
      <c r="N227" s="49">
        <v>9</v>
      </c>
      <c r="O227" s="28"/>
      <c r="P227" s="47" t="str">
        <f t="shared" si="56"/>
        <v/>
      </c>
      <c r="Q227" s="24" t="str">
        <f t="shared" si="57"/>
        <v/>
      </c>
      <c r="R227" s="24" t="str">
        <f>IF($L227="","",VLOOKUP(Q227,LISTAS!$F$5:$G$1006,2,0))</f>
        <v/>
      </c>
      <c r="S227" s="36" t="str">
        <f t="shared" si="58"/>
        <v/>
      </c>
      <c r="T227" s="25" t="str">
        <f t="shared" si="59"/>
        <v/>
      </c>
      <c r="U227" s="25" t="str">
        <f t="shared" si="60"/>
        <v/>
      </c>
    </row>
    <row r="228" spans="2:21" s="5" customFormat="1" ht="18.75" customHeight="1" x14ac:dyDescent="0.3">
      <c r="B228" s="26"/>
      <c r="C228" s="22" t="str">
        <f>IF(B228="","",VLOOKUP(B228,LISTAS!$F$5:$G$1006,2,0))</f>
        <v/>
      </c>
      <c r="D228" s="35"/>
      <c r="E228" s="35"/>
      <c r="F228" s="35" t="str">
        <f t="shared" si="61"/>
        <v/>
      </c>
      <c r="H228" s="48" t="str">
        <f t="shared" si="53"/>
        <v/>
      </c>
      <c r="I228" s="63" t="str">
        <f t="shared" si="54"/>
        <v/>
      </c>
      <c r="J228" s="63" t="str">
        <f t="shared" si="54"/>
        <v/>
      </c>
      <c r="K228" s="48" t="str">
        <f t="shared" si="51"/>
        <v/>
      </c>
      <c r="L228" s="69" t="str">
        <f t="shared" si="52"/>
        <v/>
      </c>
      <c r="M228" s="67" t="str">
        <f t="shared" si="55"/>
        <v/>
      </c>
      <c r="N228" s="49">
        <v>10</v>
      </c>
      <c r="O228" s="28"/>
      <c r="P228" s="47" t="str">
        <f t="shared" si="56"/>
        <v/>
      </c>
      <c r="Q228" s="24" t="str">
        <f t="shared" si="57"/>
        <v/>
      </c>
      <c r="R228" s="24" t="str">
        <f>IF($L228="","",VLOOKUP(Q228,LISTAS!$F$5:$G$1006,2,0))</f>
        <v/>
      </c>
      <c r="S228" s="36" t="str">
        <f t="shared" si="58"/>
        <v/>
      </c>
      <c r="T228" s="25" t="str">
        <f t="shared" si="59"/>
        <v/>
      </c>
      <c r="U228" s="25" t="str">
        <f t="shared" si="60"/>
        <v/>
      </c>
    </row>
    <row r="229" spans="2:21" s="5" customFormat="1" ht="18.75" customHeight="1" x14ac:dyDescent="0.3">
      <c r="B229" s="26"/>
      <c r="C229" s="22" t="str">
        <f>IF(B229="","",VLOOKUP(B229,LISTAS!$F$5:$G$1006,2,0))</f>
        <v/>
      </c>
      <c r="D229" s="35"/>
      <c r="E229" s="35"/>
      <c r="F229" s="35" t="str">
        <f t="shared" si="61"/>
        <v/>
      </c>
      <c r="H229" s="48" t="str">
        <f t="shared" si="53"/>
        <v/>
      </c>
      <c r="I229" s="63" t="str">
        <f t="shared" si="54"/>
        <v/>
      </c>
      <c r="J229" s="63" t="str">
        <f t="shared" si="54"/>
        <v/>
      </c>
      <c r="K229" s="48" t="str">
        <f t="shared" si="51"/>
        <v/>
      </c>
      <c r="L229" s="69" t="str">
        <f t="shared" si="52"/>
        <v/>
      </c>
      <c r="M229" s="67" t="str">
        <f t="shared" si="55"/>
        <v/>
      </c>
      <c r="N229" s="49">
        <v>11</v>
      </c>
      <c r="O229" s="28"/>
      <c r="P229" s="47" t="str">
        <f t="shared" si="56"/>
        <v/>
      </c>
      <c r="Q229" s="24" t="str">
        <f t="shared" si="57"/>
        <v/>
      </c>
      <c r="R229" s="24" t="str">
        <f>IF($L229="","",VLOOKUP(Q229,LISTAS!$F$5:$G$1006,2,0))</f>
        <v/>
      </c>
      <c r="S229" s="36" t="str">
        <f t="shared" si="58"/>
        <v/>
      </c>
      <c r="T229" s="25" t="str">
        <f t="shared" si="59"/>
        <v/>
      </c>
      <c r="U229" s="25" t="str">
        <f t="shared" si="60"/>
        <v/>
      </c>
    </row>
    <row r="230" spans="2:21" s="5" customFormat="1" ht="18.75" customHeight="1" x14ac:dyDescent="0.3">
      <c r="B230" s="26"/>
      <c r="C230" s="22" t="str">
        <f>IF(B230="","",VLOOKUP(B230,LISTAS!$F$5:$G$1006,2,0))</f>
        <v/>
      </c>
      <c r="D230" s="35"/>
      <c r="E230" s="35"/>
      <c r="F230" s="35" t="str">
        <f t="shared" si="61"/>
        <v/>
      </c>
      <c r="H230" s="48" t="str">
        <f t="shared" si="53"/>
        <v/>
      </c>
      <c r="I230" s="63" t="str">
        <f t="shared" si="54"/>
        <v/>
      </c>
      <c r="J230" s="63" t="str">
        <f t="shared" si="54"/>
        <v/>
      </c>
      <c r="K230" s="48" t="str">
        <f t="shared" si="51"/>
        <v/>
      </c>
      <c r="L230" s="69" t="str">
        <f t="shared" si="52"/>
        <v/>
      </c>
      <c r="M230" s="67" t="str">
        <f t="shared" si="55"/>
        <v/>
      </c>
      <c r="N230" s="49">
        <v>12</v>
      </c>
      <c r="O230" s="28"/>
      <c r="P230" s="47" t="str">
        <f t="shared" si="56"/>
        <v/>
      </c>
      <c r="Q230" s="24" t="str">
        <f t="shared" si="57"/>
        <v/>
      </c>
      <c r="R230" s="24" t="str">
        <f>IF($L230="","",VLOOKUP(Q230,LISTAS!$F$5:$G$1006,2,0))</f>
        <v/>
      </c>
      <c r="S230" s="36" t="str">
        <f t="shared" si="58"/>
        <v/>
      </c>
      <c r="T230" s="25" t="str">
        <f t="shared" si="59"/>
        <v/>
      </c>
      <c r="U230" s="25" t="str">
        <f t="shared" si="60"/>
        <v/>
      </c>
    </row>
    <row r="231" spans="2:21" s="5" customFormat="1" ht="18.75" customHeight="1" x14ac:dyDescent="0.3">
      <c r="B231" s="26"/>
      <c r="C231" s="22" t="str">
        <f>IF(B231="","",VLOOKUP(B231,LISTAS!$F$5:$G$1006,2,0))</f>
        <v/>
      </c>
      <c r="D231" s="35"/>
      <c r="E231" s="35"/>
      <c r="F231" s="35" t="str">
        <f t="shared" si="61"/>
        <v/>
      </c>
      <c r="H231" s="48" t="str">
        <f t="shared" si="53"/>
        <v/>
      </c>
      <c r="I231" s="63" t="str">
        <f t="shared" si="54"/>
        <v/>
      </c>
      <c r="J231" s="63" t="str">
        <f t="shared" si="54"/>
        <v/>
      </c>
      <c r="K231" s="48" t="str">
        <f t="shared" si="51"/>
        <v/>
      </c>
      <c r="L231" s="69" t="str">
        <f t="shared" si="52"/>
        <v/>
      </c>
      <c r="M231" s="67" t="str">
        <f t="shared" si="55"/>
        <v/>
      </c>
      <c r="N231" s="49">
        <v>13</v>
      </c>
      <c r="O231" s="28"/>
      <c r="P231" s="47" t="str">
        <f t="shared" si="56"/>
        <v/>
      </c>
      <c r="Q231" s="24" t="str">
        <f t="shared" si="57"/>
        <v/>
      </c>
      <c r="R231" s="24" t="str">
        <f>IF($L231="","",VLOOKUP(Q231,LISTAS!$F$5:$G$1006,2,0))</f>
        <v/>
      </c>
      <c r="S231" s="36" t="str">
        <f t="shared" si="58"/>
        <v/>
      </c>
      <c r="T231" s="25" t="str">
        <f t="shared" si="59"/>
        <v/>
      </c>
      <c r="U231" s="25" t="str">
        <f t="shared" si="60"/>
        <v/>
      </c>
    </row>
    <row r="232" spans="2:21" s="5" customFormat="1" ht="18.75" customHeight="1" x14ac:dyDescent="0.3">
      <c r="B232" s="26"/>
      <c r="C232" s="22" t="str">
        <f>IF(B232="","",VLOOKUP(B232,LISTAS!$F$5:$G$1006,2,0))</f>
        <v/>
      </c>
      <c r="D232" s="35"/>
      <c r="E232" s="35"/>
      <c r="F232" s="35" t="str">
        <f t="shared" si="61"/>
        <v/>
      </c>
      <c r="H232" s="48" t="str">
        <f t="shared" si="53"/>
        <v/>
      </c>
      <c r="I232" s="63" t="str">
        <f t="shared" si="54"/>
        <v/>
      </c>
      <c r="J232" s="63" t="str">
        <f t="shared" si="54"/>
        <v/>
      </c>
      <c r="K232" s="48" t="str">
        <f t="shared" si="51"/>
        <v/>
      </c>
      <c r="L232" s="69" t="str">
        <f t="shared" si="52"/>
        <v/>
      </c>
      <c r="M232" s="67" t="str">
        <f t="shared" si="55"/>
        <v/>
      </c>
      <c r="N232" s="49">
        <v>14</v>
      </c>
      <c r="O232" s="28"/>
      <c r="P232" s="47" t="str">
        <f t="shared" si="56"/>
        <v/>
      </c>
      <c r="Q232" s="24" t="str">
        <f t="shared" si="57"/>
        <v/>
      </c>
      <c r="R232" s="24" t="str">
        <f>IF($L232="","",VLOOKUP(Q232,LISTAS!$F$5:$G$1006,2,0))</f>
        <v/>
      </c>
      <c r="S232" s="36" t="str">
        <f t="shared" si="58"/>
        <v/>
      </c>
      <c r="T232" s="25" t="str">
        <f t="shared" si="59"/>
        <v/>
      </c>
      <c r="U232" s="25" t="str">
        <f t="shared" si="60"/>
        <v/>
      </c>
    </row>
    <row r="233" spans="2:21" s="5" customFormat="1" ht="18.75" customHeight="1" x14ac:dyDescent="0.3">
      <c r="B233" s="26"/>
      <c r="C233" s="22" t="str">
        <f>IF(B233="","",VLOOKUP(B233,LISTAS!$F$5:$G$1006,2,0))</f>
        <v/>
      </c>
      <c r="D233" s="35"/>
      <c r="E233" s="35"/>
      <c r="F233" s="35" t="str">
        <f t="shared" si="61"/>
        <v/>
      </c>
      <c r="H233" s="48" t="str">
        <f t="shared" si="53"/>
        <v/>
      </c>
      <c r="I233" s="63" t="str">
        <f t="shared" si="54"/>
        <v/>
      </c>
      <c r="J233" s="63" t="str">
        <f t="shared" si="54"/>
        <v/>
      </c>
      <c r="K233" s="48" t="str">
        <f t="shared" si="51"/>
        <v/>
      </c>
      <c r="L233" s="69" t="str">
        <f t="shared" si="52"/>
        <v/>
      </c>
      <c r="M233" s="67" t="str">
        <f t="shared" si="55"/>
        <v/>
      </c>
      <c r="N233" s="49">
        <v>15</v>
      </c>
      <c r="O233" s="28"/>
      <c r="P233" s="47" t="str">
        <f t="shared" si="56"/>
        <v/>
      </c>
      <c r="Q233" s="24" t="str">
        <f t="shared" si="57"/>
        <v/>
      </c>
      <c r="R233" s="24" t="str">
        <f>IF($L233="","",VLOOKUP(Q233,LISTAS!$F$5:$G$1006,2,0))</f>
        <v/>
      </c>
      <c r="S233" s="36" t="str">
        <f t="shared" si="58"/>
        <v/>
      </c>
      <c r="T233" s="25" t="str">
        <f t="shared" si="59"/>
        <v/>
      </c>
      <c r="U233" s="25" t="str">
        <f t="shared" si="60"/>
        <v/>
      </c>
    </row>
    <row r="234" spans="2:21" s="5" customFormat="1" ht="18.75" customHeight="1" x14ac:dyDescent="0.3">
      <c r="B234" s="26"/>
      <c r="C234" s="22" t="str">
        <f>IF(B234="","",VLOOKUP(B234,LISTAS!$F$5:$G$1006,2,0))</f>
        <v/>
      </c>
      <c r="D234" s="35"/>
      <c r="E234" s="35"/>
      <c r="F234" s="35" t="str">
        <f t="shared" si="61"/>
        <v/>
      </c>
      <c r="H234" s="48" t="str">
        <f t="shared" si="53"/>
        <v/>
      </c>
      <c r="I234" s="63" t="str">
        <f t="shared" si="54"/>
        <v/>
      </c>
      <c r="J234" s="63" t="str">
        <f t="shared" si="54"/>
        <v/>
      </c>
      <c r="K234" s="48" t="str">
        <f t="shared" si="51"/>
        <v/>
      </c>
      <c r="L234" s="69" t="str">
        <f t="shared" si="52"/>
        <v/>
      </c>
      <c r="M234" s="67" t="str">
        <f t="shared" si="55"/>
        <v/>
      </c>
      <c r="N234" s="49">
        <v>16</v>
      </c>
      <c r="O234" s="28"/>
      <c r="P234" s="47" t="str">
        <f t="shared" si="56"/>
        <v/>
      </c>
      <c r="Q234" s="24" t="str">
        <f t="shared" si="57"/>
        <v/>
      </c>
      <c r="R234" s="24" t="str">
        <f>IF($L234="","",VLOOKUP(Q234,LISTAS!$F$5:$G$1006,2,0))</f>
        <v/>
      </c>
      <c r="S234" s="36" t="str">
        <f t="shared" si="58"/>
        <v/>
      </c>
      <c r="T234" s="25" t="str">
        <f t="shared" si="59"/>
        <v/>
      </c>
      <c r="U234" s="25" t="str">
        <f t="shared" si="60"/>
        <v/>
      </c>
    </row>
    <row r="235" spans="2:21" s="5" customFormat="1" ht="18.75" customHeight="1" x14ac:dyDescent="0.3">
      <c r="B235" s="22"/>
      <c r="C235" s="22" t="str">
        <f>IF(B235="","",VLOOKUP(B235,LISTAS!$F$5:$G$1006,2,0))</f>
        <v/>
      </c>
      <c r="D235" s="35"/>
      <c r="E235" s="35"/>
      <c r="F235" s="35" t="str">
        <f t="shared" si="61"/>
        <v/>
      </c>
      <c r="H235" s="48" t="str">
        <f t="shared" si="53"/>
        <v/>
      </c>
      <c r="I235" s="63" t="str">
        <f t="shared" si="54"/>
        <v/>
      </c>
      <c r="J235" s="63" t="str">
        <f t="shared" si="54"/>
        <v/>
      </c>
      <c r="K235" s="48" t="str">
        <f t="shared" si="51"/>
        <v/>
      </c>
      <c r="L235" s="69" t="str">
        <f t="shared" si="52"/>
        <v/>
      </c>
      <c r="M235" s="67" t="str">
        <f t="shared" si="55"/>
        <v/>
      </c>
      <c r="N235" s="49">
        <v>17</v>
      </c>
      <c r="O235" s="28"/>
      <c r="P235" s="47" t="str">
        <f t="shared" si="56"/>
        <v/>
      </c>
      <c r="Q235" s="24" t="str">
        <f t="shared" si="57"/>
        <v/>
      </c>
      <c r="R235" s="24" t="str">
        <f>IF($L235="","",VLOOKUP(Q235,LISTAS!$F$5:$G$1006,2,0))</f>
        <v/>
      </c>
      <c r="S235" s="36" t="str">
        <f t="shared" si="58"/>
        <v/>
      </c>
      <c r="T235" s="25" t="str">
        <f t="shared" si="59"/>
        <v/>
      </c>
      <c r="U235" s="25" t="str">
        <f t="shared" si="60"/>
        <v/>
      </c>
    </row>
    <row r="236" spans="2:21" s="5" customFormat="1" ht="18.75" customHeight="1" x14ac:dyDescent="0.3">
      <c r="B236" s="26"/>
      <c r="C236" s="22" t="str">
        <f>IF(B236="","",VLOOKUP(B236,LISTAS!$F$5:$G$1006,2,0))</f>
        <v/>
      </c>
      <c r="D236" s="35"/>
      <c r="E236" s="35"/>
      <c r="F236" s="35" t="str">
        <f t="shared" si="61"/>
        <v/>
      </c>
      <c r="H236" s="48" t="str">
        <f t="shared" si="53"/>
        <v/>
      </c>
      <c r="I236" s="63" t="str">
        <f t="shared" si="54"/>
        <v/>
      </c>
      <c r="J236" s="63" t="str">
        <f t="shared" si="54"/>
        <v/>
      </c>
      <c r="K236" s="48" t="str">
        <f t="shared" si="51"/>
        <v/>
      </c>
      <c r="L236" s="69" t="str">
        <f t="shared" si="52"/>
        <v/>
      </c>
      <c r="M236" s="67" t="str">
        <f t="shared" si="55"/>
        <v/>
      </c>
      <c r="N236" s="49">
        <v>18</v>
      </c>
      <c r="O236" s="28"/>
      <c r="P236" s="47" t="str">
        <f t="shared" si="56"/>
        <v/>
      </c>
      <c r="Q236" s="24" t="str">
        <f t="shared" si="57"/>
        <v/>
      </c>
      <c r="R236" s="24" t="str">
        <f>IF($L236="","",VLOOKUP(Q236,LISTAS!$F$5:$G$1006,2,0))</f>
        <v/>
      </c>
      <c r="S236" s="36" t="str">
        <f t="shared" si="58"/>
        <v/>
      </c>
      <c r="T236" s="25" t="str">
        <f t="shared" si="59"/>
        <v/>
      </c>
      <c r="U236" s="25" t="str">
        <f t="shared" si="60"/>
        <v/>
      </c>
    </row>
    <row r="237" spans="2:21" s="5" customFormat="1" ht="18.75" customHeight="1" x14ac:dyDescent="0.3">
      <c r="B237" s="26"/>
      <c r="C237" s="22" t="str">
        <f>IF(B237="","",VLOOKUP(B237,LISTAS!$F$5:$G$1006,2,0))</f>
        <v/>
      </c>
      <c r="D237" s="35"/>
      <c r="E237" s="35"/>
      <c r="F237" s="35" t="str">
        <f t="shared" si="61"/>
        <v/>
      </c>
      <c r="H237" s="48" t="str">
        <f t="shared" si="53"/>
        <v/>
      </c>
      <c r="I237" s="63" t="str">
        <f t="shared" si="54"/>
        <v/>
      </c>
      <c r="J237" s="63" t="str">
        <f t="shared" si="54"/>
        <v/>
      </c>
      <c r="K237" s="48" t="str">
        <f t="shared" si="51"/>
        <v/>
      </c>
      <c r="L237" s="69" t="str">
        <f t="shared" si="52"/>
        <v/>
      </c>
      <c r="M237" s="67" t="str">
        <f t="shared" si="55"/>
        <v/>
      </c>
      <c r="N237" s="49">
        <v>19</v>
      </c>
      <c r="O237" s="28"/>
      <c r="P237" s="47" t="str">
        <f t="shared" si="56"/>
        <v/>
      </c>
      <c r="Q237" s="24" t="str">
        <f t="shared" si="57"/>
        <v/>
      </c>
      <c r="R237" s="24" t="str">
        <f>IF($L237="","",VLOOKUP(Q237,LISTAS!$F$5:$G$1006,2,0))</f>
        <v/>
      </c>
      <c r="S237" s="36" t="str">
        <f t="shared" si="58"/>
        <v/>
      </c>
      <c r="T237" s="25" t="str">
        <f t="shared" si="59"/>
        <v/>
      </c>
      <c r="U237" s="25" t="str">
        <f t="shared" si="60"/>
        <v/>
      </c>
    </row>
    <row r="238" spans="2:21" s="5" customFormat="1" ht="18.75" customHeight="1" x14ac:dyDescent="0.3">
      <c r="B238" s="26"/>
      <c r="C238" s="22" t="str">
        <f>IF(B238="","",VLOOKUP(B238,LISTAS!$F$5:$G$1006,2,0))</f>
        <v/>
      </c>
      <c r="D238" s="35"/>
      <c r="E238" s="35"/>
      <c r="F238" s="35" t="str">
        <f t="shared" si="61"/>
        <v/>
      </c>
      <c r="H238" s="48" t="str">
        <f t="shared" si="53"/>
        <v/>
      </c>
      <c r="I238" s="63" t="str">
        <f t="shared" si="54"/>
        <v/>
      </c>
      <c r="J238" s="63" t="str">
        <f t="shared" si="54"/>
        <v/>
      </c>
      <c r="K238" s="48" t="str">
        <f t="shared" si="51"/>
        <v/>
      </c>
      <c r="L238" s="69" t="str">
        <f t="shared" si="52"/>
        <v/>
      </c>
      <c r="M238" s="67" t="str">
        <f t="shared" si="55"/>
        <v/>
      </c>
      <c r="N238" s="49">
        <v>20</v>
      </c>
      <c r="O238" s="28"/>
      <c r="P238" s="47" t="str">
        <f t="shared" si="56"/>
        <v/>
      </c>
      <c r="Q238" s="24" t="str">
        <f t="shared" si="57"/>
        <v/>
      </c>
      <c r="R238" s="24" t="str">
        <f>IF($L238="","",VLOOKUP(Q238,LISTAS!$F$5:$G$1006,2,0))</f>
        <v/>
      </c>
      <c r="S238" s="36" t="str">
        <f t="shared" si="58"/>
        <v/>
      </c>
      <c r="T238" s="25" t="str">
        <f t="shared" si="59"/>
        <v/>
      </c>
      <c r="U238" s="25" t="str">
        <f t="shared" si="60"/>
        <v/>
      </c>
    </row>
    <row r="239" spans="2:21" ht="16.5" x14ac:dyDescent="0.3">
      <c r="B239" s="26"/>
      <c r="C239" s="22" t="str">
        <f>IF(B239="","",VLOOKUP(B239,LISTAS!$F$5:$G$1006,2,0))</f>
        <v/>
      </c>
      <c r="D239" s="35"/>
      <c r="E239" s="35"/>
      <c r="F239" s="35" t="str">
        <f t="shared" si="61"/>
        <v/>
      </c>
      <c r="G239" s="5"/>
      <c r="H239" s="48" t="str">
        <f t="shared" si="53"/>
        <v/>
      </c>
      <c r="I239" s="63" t="str">
        <f t="shared" si="54"/>
        <v/>
      </c>
      <c r="J239" s="63" t="str">
        <f t="shared" si="54"/>
        <v/>
      </c>
      <c r="K239" s="48" t="str">
        <f t="shared" si="51"/>
        <v/>
      </c>
      <c r="L239" s="69" t="str">
        <f t="shared" si="52"/>
        <v/>
      </c>
      <c r="M239" s="67" t="str">
        <f t="shared" si="55"/>
        <v/>
      </c>
      <c r="N239" s="49">
        <v>21</v>
      </c>
      <c r="O239" s="28"/>
      <c r="P239" s="47" t="str">
        <f t="shared" si="56"/>
        <v/>
      </c>
      <c r="Q239" s="24" t="str">
        <f t="shared" si="57"/>
        <v/>
      </c>
      <c r="R239" s="24" t="str">
        <f>IF($L239="","",VLOOKUP(Q239,LISTAS!$F$5:$G$1006,2,0))</f>
        <v/>
      </c>
      <c r="S239" s="36" t="str">
        <f t="shared" si="58"/>
        <v/>
      </c>
      <c r="T239" s="25" t="str">
        <f t="shared" si="59"/>
        <v/>
      </c>
      <c r="U239" s="25" t="str">
        <f t="shared" si="60"/>
        <v/>
      </c>
    </row>
    <row r="240" spans="2:21" ht="16.5" x14ac:dyDescent="0.3">
      <c r="B240" s="26"/>
      <c r="C240" s="22" t="str">
        <f>IF(B240="","",VLOOKUP(B240,LISTAS!$F$5:$G$1006,2,0))</f>
        <v/>
      </c>
      <c r="D240" s="35"/>
      <c r="E240" s="35"/>
      <c r="F240" s="35" t="str">
        <f t="shared" si="61"/>
        <v/>
      </c>
      <c r="G240" s="5"/>
      <c r="H240" s="48" t="str">
        <f t="shared" si="53"/>
        <v/>
      </c>
      <c r="I240" s="63" t="str">
        <f t="shared" si="54"/>
        <v/>
      </c>
      <c r="J240" s="63" t="str">
        <f t="shared" si="54"/>
        <v/>
      </c>
      <c r="K240" s="48" t="str">
        <f t="shared" si="51"/>
        <v/>
      </c>
      <c r="L240" s="69" t="str">
        <f t="shared" si="52"/>
        <v/>
      </c>
      <c r="M240" s="67" t="str">
        <f t="shared" si="55"/>
        <v/>
      </c>
      <c r="N240" s="49">
        <v>22</v>
      </c>
      <c r="O240" s="28"/>
      <c r="P240" s="47" t="str">
        <f t="shared" si="56"/>
        <v/>
      </c>
      <c r="Q240" s="24" t="str">
        <f t="shared" si="57"/>
        <v/>
      </c>
      <c r="R240" s="24" t="str">
        <f>IF($L240="","",VLOOKUP(Q240,LISTAS!$F$5:$G$1006,2,0))</f>
        <v/>
      </c>
      <c r="S240" s="36" t="str">
        <f t="shared" si="58"/>
        <v/>
      </c>
      <c r="T240" s="25" t="str">
        <f t="shared" si="59"/>
        <v/>
      </c>
      <c r="U240" s="25" t="str">
        <f t="shared" si="60"/>
        <v/>
      </c>
    </row>
    <row r="241" spans="2:21" ht="16.5" x14ac:dyDescent="0.3">
      <c r="B241" s="26"/>
      <c r="C241" s="22" t="str">
        <f>IF(B241="","",VLOOKUP(B241,LISTAS!$F$5:$G$1006,2,0))</f>
        <v/>
      </c>
      <c r="D241" s="35"/>
      <c r="E241" s="35"/>
      <c r="F241" s="35" t="str">
        <f t="shared" si="61"/>
        <v/>
      </c>
      <c r="G241" s="5"/>
      <c r="H241" s="48" t="str">
        <f t="shared" si="53"/>
        <v/>
      </c>
      <c r="I241" s="63" t="str">
        <f t="shared" si="54"/>
        <v/>
      </c>
      <c r="J241" s="63" t="str">
        <f t="shared" si="54"/>
        <v/>
      </c>
      <c r="K241" s="48" t="str">
        <f t="shared" si="51"/>
        <v/>
      </c>
      <c r="L241" s="69" t="str">
        <f t="shared" si="52"/>
        <v/>
      </c>
      <c r="M241" s="67" t="str">
        <f t="shared" si="55"/>
        <v/>
      </c>
      <c r="N241" s="49">
        <v>23</v>
      </c>
      <c r="O241" s="28"/>
      <c r="P241" s="47" t="str">
        <f t="shared" si="56"/>
        <v/>
      </c>
      <c r="Q241" s="24" t="str">
        <f t="shared" si="57"/>
        <v/>
      </c>
      <c r="R241" s="24" t="str">
        <f>IF($L241="","",VLOOKUP(Q241,LISTAS!$F$5:$G$1006,2,0))</f>
        <v/>
      </c>
      <c r="S241" s="36" t="str">
        <f t="shared" si="58"/>
        <v/>
      </c>
      <c r="T241" s="25" t="str">
        <f t="shared" si="59"/>
        <v/>
      </c>
      <c r="U241" s="25" t="str">
        <f t="shared" si="60"/>
        <v/>
      </c>
    </row>
    <row r="242" spans="2:21" ht="16.5" x14ac:dyDescent="0.3">
      <c r="B242" s="22"/>
      <c r="C242" s="22" t="str">
        <f>IF(B242="","",VLOOKUP(B242,LISTAS!$F$5:$G$1006,2,0))</f>
        <v/>
      </c>
      <c r="D242" s="35"/>
      <c r="E242" s="35"/>
      <c r="F242" s="35" t="str">
        <f t="shared" si="61"/>
        <v/>
      </c>
      <c r="G242" s="5"/>
      <c r="H242" s="48" t="str">
        <f t="shared" si="53"/>
        <v/>
      </c>
      <c r="I242" s="63" t="str">
        <f t="shared" si="54"/>
        <v/>
      </c>
      <c r="J242" s="63" t="str">
        <f t="shared" si="54"/>
        <v/>
      </c>
      <c r="K242" s="48" t="str">
        <f t="shared" si="51"/>
        <v/>
      </c>
      <c r="L242" s="69" t="str">
        <f t="shared" si="52"/>
        <v/>
      </c>
      <c r="M242" s="67" t="str">
        <f t="shared" si="55"/>
        <v/>
      </c>
      <c r="N242" s="49">
        <v>24</v>
      </c>
      <c r="O242" s="28"/>
      <c r="P242" s="47" t="str">
        <f t="shared" si="56"/>
        <v/>
      </c>
      <c r="Q242" s="24" t="str">
        <f t="shared" si="57"/>
        <v/>
      </c>
      <c r="R242" s="24" t="str">
        <f>IF($L242="","",VLOOKUP(Q242,LISTAS!$F$5:$G$1006,2,0))</f>
        <v/>
      </c>
      <c r="S242" s="36" t="str">
        <f t="shared" si="58"/>
        <v/>
      </c>
      <c r="T242" s="25" t="str">
        <f t="shared" si="59"/>
        <v/>
      </c>
      <c r="U242" s="25" t="str">
        <f t="shared" si="60"/>
        <v/>
      </c>
    </row>
    <row r="243" spans="2:21" ht="16.5" x14ac:dyDescent="0.3">
      <c r="B243" s="26"/>
      <c r="C243" s="22" t="str">
        <f>IF(B243="","",VLOOKUP(B243,LISTAS!$F$5:$G$1006,2,0))</f>
        <v/>
      </c>
      <c r="D243" s="35"/>
      <c r="E243" s="35"/>
      <c r="F243" s="35" t="str">
        <f t="shared" si="61"/>
        <v/>
      </c>
      <c r="G243" s="5"/>
      <c r="H243" s="48" t="str">
        <f t="shared" si="53"/>
        <v/>
      </c>
      <c r="I243" s="63" t="str">
        <f t="shared" si="54"/>
        <v/>
      </c>
      <c r="J243" s="63" t="str">
        <f t="shared" si="54"/>
        <v/>
      </c>
      <c r="K243" s="48" t="str">
        <f t="shared" si="51"/>
        <v/>
      </c>
      <c r="L243" s="69" t="str">
        <f t="shared" si="52"/>
        <v/>
      </c>
      <c r="M243" s="67" t="str">
        <f t="shared" si="55"/>
        <v/>
      </c>
      <c r="N243" s="49">
        <v>25</v>
      </c>
      <c r="O243" s="28"/>
      <c r="P243" s="47" t="str">
        <f t="shared" si="56"/>
        <v/>
      </c>
      <c r="Q243" s="24" t="str">
        <f t="shared" si="57"/>
        <v/>
      </c>
      <c r="R243" s="24" t="str">
        <f>IF($L243="","",VLOOKUP(Q243,LISTAS!$F$5:$G$1006,2,0))</f>
        <v/>
      </c>
      <c r="S243" s="36" t="str">
        <f t="shared" si="58"/>
        <v/>
      </c>
      <c r="T243" s="25" t="str">
        <f t="shared" si="59"/>
        <v/>
      </c>
      <c r="U243" s="25" t="str">
        <f t="shared" si="60"/>
        <v/>
      </c>
    </row>
    <row r="244" spans="2:21" ht="16.5" x14ac:dyDescent="0.3">
      <c r="B244" s="26"/>
      <c r="C244" s="22" t="str">
        <f>IF(B244="","",VLOOKUP(B244,LISTAS!$F$5:$G$1006,2,0))</f>
        <v/>
      </c>
      <c r="D244" s="35"/>
      <c r="E244" s="35"/>
      <c r="F244" s="35" t="str">
        <f t="shared" si="61"/>
        <v/>
      </c>
      <c r="G244" s="5"/>
      <c r="H244" s="48" t="str">
        <f t="shared" si="53"/>
        <v/>
      </c>
      <c r="I244" s="63" t="str">
        <f t="shared" si="54"/>
        <v/>
      </c>
      <c r="J244" s="63" t="str">
        <f t="shared" si="54"/>
        <v/>
      </c>
      <c r="K244" s="48" t="str">
        <f t="shared" si="51"/>
        <v/>
      </c>
      <c r="L244" s="69" t="str">
        <f t="shared" si="52"/>
        <v/>
      </c>
      <c r="M244" s="67" t="str">
        <f t="shared" si="55"/>
        <v/>
      </c>
      <c r="N244" s="49">
        <v>26</v>
      </c>
      <c r="O244" s="28"/>
      <c r="P244" s="47" t="str">
        <f t="shared" si="56"/>
        <v/>
      </c>
      <c r="Q244" s="24" t="str">
        <f t="shared" si="57"/>
        <v/>
      </c>
      <c r="R244" s="24" t="str">
        <f>IF($L244="","",VLOOKUP(Q244,LISTAS!$F$5:$G$1006,2,0))</f>
        <v/>
      </c>
      <c r="S244" s="36" t="str">
        <f t="shared" si="58"/>
        <v/>
      </c>
      <c r="T244" s="25" t="str">
        <f t="shared" si="59"/>
        <v/>
      </c>
      <c r="U244" s="25" t="str">
        <f t="shared" si="60"/>
        <v/>
      </c>
    </row>
    <row r="245" spans="2:21" ht="16.5" x14ac:dyDescent="0.3">
      <c r="B245" s="26"/>
      <c r="C245" s="22" t="str">
        <f>IF(B245="","",VLOOKUP(B245,LISTAS!$F$5:$G$1006,2,0))</f>
        <v/>
      </c>
      <c r="D245" s="35"/>
      <c r="E245" s="35"/>
      <c r="F245" s="35" t="str">
        <f t="shared" si="61"/>
        <v/>
      </c>
      <c r="G245" s="5"/>
      <c r="H245" s="48" t="str">
        <f t="shared" si="53"/>
        <v/>
      </c>
      <c r="I245" s="63" t="str">
        <f t="shared" si="54"/>
        <v/>
      </c>
      <c r="J245" s="63" t="str">
        <f t="shared" si="54"/>
        <v/>
      </c>
      <c r="K245" s="48" t="str">
        <f t="shared" si="51"/>
        <v/>
      </c>
      <c r="L245" s="69" t="str">
        <f t="shared" si="52"/>
        <v/>
      </c>
      <c r="M245" s="67" t="str">
        <f t="shared" si="55"/>
        <v/>
      </c>
      <c r="N245" s="49">
        <v>27</v>
      </c>
      <c r="O245" s="28"/>
      <c r="P245" s="47" t="str">
        <f t="shared" si="56"/>
        <v/>
      </c>
      <c r="Q245" s="24" t="str">
        <f t="shared" si="57"/>
        <v/>
      </c>
      <c r="R245" s="24" t="str">
        <f>IF($L245="","",VLOOKUP(Q245,LISTAS!$F$5:$G$1006,2,0))</f>
        <v/>
      </c>
      <c r="S245" s="36" t="str">
        <f t="shared" si="58"/>
        <v/>
      </c>
      <c r="T245" s="25" t="str">
        <f t="shared" si="59"/>
        <v/>
      </c>
      <c r="U245" s="25" t="str">
        <f t="shared" si="60"/>
        <v/>
      </c>
    </row>
    <row r="246" spans="2:21" ht="16.5" x14ac:dyDescent="0.3">
      <c r="B246" s="22"/>
      <c r="C246" s="22" t="str">
        <f>IF(B246="","",VLOOKUP(B246,LISTAS!$F$5:$G$1006,2,0))</f>
        <v/>
      </c>
      <c r="D246" s="35"/>
      <c r="E246" s="35"/>
      <c r="F246" s="35" t="str">
        <f t="shared" si="61"/>
        <v/>
      </c>
      <c r="G246" s="5"/>
      <c r="H246" s="48" t="str">
        <f t="shared" si="53"/>
        <v/>
      </c>
      <c r="I246" s="63" t="str">
        <f t="shared" si="54"/>
        <v/>
      </c>
      <c r="J246" s="63" t="str">
        <f t="shared" si="54"/>
        <v/>
      </c>
      <c r="K246" s="48" t="str">
        <f t="shared" si="51"/>
        <v/>
      </c>
      <c r="L246" s="69" t="str">
        <f t="shared" si="52"/>
        <v/>
      </c>
      <c r="M246" s="67" t="str">
        <f t="shared" si="55"/>
        <v/>
      </c>
      <c r="N246" s="49">
        <v>28</v>
      </c>
      <c r="O246" s="28"/>
      <c r="P246" s="47" t="str">
        <f t="shared" si="56"/>
        <v/>
      </c>
      <c r="Q246" s="24" t="str">
        <f t="shared" si="57"/>
        <v/>
      </c>
      <c r="R246" s="24" t="str">
        <f>IF($L246="","",VLOOKUP(Q246,LISTAS!$F$5:$G$1006,2,0))</f>
        <v/>
      </c>
      <c r="S246" s="36" t="str">
        <f t="shared" si="58"/>
        <v/>
      </c>
      <c r="T246" s="25" t="str">
        <f t="shared" si="59"/>
        <v/>
      </c>
      <c r="U246" s="25" t="str">
        <f t="shared" si="60"/>
        <v/>
      </c>
    </row>
    <row r="247" spans="2:21" ht="16.5" x14ac:dyDescent="0.3">
      <c r="B247" s="26"/>
      <c r="C247" s="22" t="str">
        <f>IF(B247="","",VLOOKUP(B247,LISTAS!$F$5:$G$1006,2,0))</f>
        <v/>
      </c>
      <c r="D247" s="35"/>
      <c r="E247" s="35"/>
      <c r="F247" s="35" t="str">
        <f t="shared" si="61"/>
        <v/>
      </c>
      <c r="G247" s="5"/>
      <c r="H247" s="48" t="str">
        <f t="shared" si="53"/>
        <v/>
      </c>
      <c r="I247" s="63" t="str">
        <f t="shared" si="54"/>
        <v/>
      </c>
      <c r="J247" s="63" t="str">
        <f t="shared" si="54"/>
        <v/>
      </c>
      <c r="K247" s="48" t="str">
        <f t="shared" si="51"/>
        <v/>
      </c>
      <c r="L247" s="69" t="str">
        <f t="shared" si="52"/>
        <v/>
      </c>
      <c r="M247" s="67" t="str">
        <f t="shared" si="55"/>
        <v/>
      </c>
      <c r="N247" s="49">
        <v>29</v>
      </c>
      <c r="O247" s="28"/>
      <c r="P247" s="47" t="str">
        <f t="shared" si="56"/>
        <v/>
      </c>
      <c r="Q247" s="24" t="str">
        <f t="shared" si="57"/>
        <v/>
      </c>
      <c r="R247" s="24" t="str">
        <f>IF($L247="","",VLOOKUP(Q247,LISTAS!$F$5:$G$1006,2,0))</f>
        <v/>
      </c>
      <c r="S247" s="36" t="str">
        <f t="shared" si="58"/>
        <v/>
      </c>
      <c r="T247" s="25" t="str">
        <f t="shared" si="59"/>
        <v/>
      </c>
      <c r="U247" s="25" t="str">
        <f t="shared" si="60"/>
        <v/>
      </c>
    </row>
    <row r="248" spans="2:21" ht="16.5" x14ac:dyDescent="0.3">
      <c r="B248" s="26"/>
      <c r="C248" s="22" t="str">
        <f>IF(B248="","",VLOOKUP(B248,LISTAS!$F$5:$G$1006,2,0))</f>
        <v/>
      </c>
      <c r="D248" s="35"/>
      <c r="E248" s="35"/>
      <c r="F248" s="35" t="str">
        <f t="shared" si="61"/>
        <v/>
      </c>
      <c r="G248" s="5"/>
      <c r="H248" s="48" t="str">
        <f t="shared" si="53"/>
        <v/>
      </c>
      <c r="I248" s="63" t="str">
        <f t="shared" si="54"/>
        <v/>
      </c>
      <c r="J248" s="63" t="str">
        <f t="shared" si="54"/>
        <v/>
      </c>
      <c r="K248" s="48" t="str">
        <f t="shared" si="51"/>
        <v/>
      </c>
      <c r="L248" s="69" t="str">
        <f t="shared" si="52"/>
        <v/>
      </c>
      <c r="M248" s="67" t="str">
        <f t="shared" si="55"/>
        <v/>
      </c>
      <c r="N248" s="49">
        <v>30</v>
      </c>
      <c r="O248" s="28"/>
      <c r="P248" s="47" t="str">
        <f t="shared" si="56"/>
        <v/>
      </c>
      <c r="Q248" s="24" t="str">
        <f t="shared" si="57"/>
        <v/>
      </c>
      <c r="R248" s="24" t="str">
        <f>IF($L248="","",VLOOKUP(Q248,LISTAS!$F$5:$G$1006,2,0))</f>
        <v/>
      </c>
      <c r="S248" s="36" t="str">
        <f t="shared" si="58"/>
        <v/>
      </c>
      <c r="T248" s="25" t="str">
        <f t="shared" si="59"/>
        <v/>
      </c>
      <c r="U248" s="25" t="str">
        <f t="shared" si="60"/>
        <v/>
      </c>
    </row>
    <row r="249" spans="2:21" ht="16.5" x14ac:dyDescent="0.3">
      <c r="B249" s="26"/>
      <c r="C249" s="22" t="str">
        <f>IF(B249="","",VLOOKUP(B249,LISTAS!$F$5:$G$1006,2,0))</f>
        <v/>
      </c>
      <c r="D249" s="35"/>
      <c r="E249" s="35"/>
      <c r="F249" s="35" t="str">
        <f t="shared" si="61"/>
        <v/>
      </c>
      <c r="G249" s="5"/>
      <c r="H249" s="48" t="str">
        <f t="shared" si="53"/>
        <v/>
      </c>
      <c r="I249" s="63" t="str">
        <f t="shared" si="54"/>
        <v/>
      </c>
      <c r="J249" s="63" t="str">
        <f t="shared" si="54"/>
        <v/>
      </c>
      <c r="K249" s="48" t="str">
        <f t="shared" si="51"/>
        <v/>
      </c>
      <c r="L249" s="69" t="str">
        <f t="shared" si="52"/>
        <v/>
      </c>
      <c r="M249" s="67" t="str">
        <f t="shared" si="55"/>
        <v/>
      </c>
      <c r="N249" s="49">
        <v>31</v>
      </c>
      <c r="O249" s="28"/>
      <c r="P249" s="47" t="str">
        <f t="shared" si="56"/>
        <v/>
      </c>
      <c r="Q249" s="24" t="str">
        <f t="shared" si="57"/>
        <v/>
      </c>
      <c r="R249" s="24" t="str">
        <f>IF($L249="","",VLOOKUP(Q249,LISTAS!$F$5:$G$1006,2,0))</f>
        <v/>
      </c>
      <c r="S249" s="36" t="str">
        <f t="shared" si="58"/>
        <v/>
      </c>
      <c r="T249" s="25" t="str">
        <f t="shared" si="59"/>
        <v/>
      </c>
      <c r="U249" s="25" t="str">
        <f t="shared" si="60"/>
        <v/>
      </c>
    </row>
    <row r="250" spans="2:21" ht="16.5" x14ac:dyDescent="0.3">
      <c r="B250" s="22"/>
      <c r="C250" s="22" t="str">
        <f>IF(B250="","",VLOOKUP(B250,LISTAS!$F$5:$G$1006,2,0))</f>
        <v/>
      </c>
      <c r="D250" s="35"/>
      <c r="E250" s="35"/>
      <c r="F250" s="35" t="str">
        <f t="shared" si="61"/>
        <v/>
      </c>
      <c r="G250" s="5"/>
      <c r="H250" s="48" t="str">
        <f t="shared" si="53"/>
        <v/>
      </c>
      <c r="I250" s="63" t="str">
        <f t="shared" si="54"/>
        <v/>
      </c>
      <c r="J250" s="63" t="str">
        <f t="shared" si="54"/>
        <v/>
      </c>
      <c r="K250" s="48" t="str">
        <f t="shared" si="51"/>
        <v/>
      </c>
      <c r="L250" s="69" t="str">
        <f t="shared" si="52"/>
        <v/>
      </c>
      <c r="M250" s="67" t="str">
        <f t="shared" si="55"/>
        <v/>
      </c>
      <c r="N250" s="49">
        <v>32</v>
      </c>
      <c r="O250" s="28"/>
      <c r="P250" s="47" t="str">
        <f t="shared" si="56"/>
        <v/>
      </c>
      <c r="Q250" s="24" t="str">
        <f t="shared" si="57"/>
        <v/>
      </c>
      <c r="R250" s="24" t="str">
        <f>IF($L250="","",VLOOKUP(Q250,LISTAS!$F$5:$G$1006,2,0))</f>
        <v/>
      </c>
      <c r="S250" s="36" t="str">
        <f t="shared" si="58"/>
        <v/>
      </c>
      <c r="T250" s="25" t="str">
        <f t="shared" si="59"/>
        <v/>
      </c>
      <c r="U250" s="25" t="str">
        <f t="shared" si="60"/>
        <v/>
      </c>
    </row>
    <row r="251" spans="2:21" ht="16.5" x14ac:dyDescent="0.3">
      <c r="B251" s="26"/>
      <c r="C251" s="22" t="str">
        <f>IF(B251="","",VLOOKUP(B251,LISTAS!$F$5:$G$1006,2,0))</f>
        <v/>
      </c>
      <c r="D251" s="35"/>
      <c r="E251" s="35"/>
      <c r="F251" s="35" t="str">
        <f t="shared" si="61"/>
        <v/>
      </c>
      <c r="G251" s="5"/>
      <c r="H251" s="48" t="str">
        <f t="shared" si="53"/>
        <v/>
      </c>
      <c r="I251" s="63" t="str">
        <f t="shared" si="54"/>
        <v/>
      </c>
      <c r="J251" s="63" t="str">
        <f t="shared" si="54"/>
        <v/>
      </c>
      <c r="K251" s="48" t="str">
        <f t="shared" si="51"/>
        <v/>
      </c>
      <c r="L251" s="69" t="str">
        <f t="shared" si="52"/>
        <v/>
      </c>
      <c r="M251" s="67" t="str">
        <f t="shared" si="55"/>
        <v/>
      </c>
      <c r="N251" s="49">
        <v>33</v>
      </c>
      <c r="O251" s="28"/>
      <c r="P251" s="47" t="str">
        <f t="shared" si="56"/>
        <v/>
      </c>
      <c r="Q251" s="24" t="str">
        <f t="shared" si="57"/>
        <v/>
      </c>
      <c r="R251" s="24" t="str">
        <f>IF($L251="","",VLOOKUP(Q251,LISTAS!$F$5:$G$1006,2,0))</f>
        <v/>
      </c>
      <c r="S251" s="36" t="str">
        <f t="shared" si="58"/>
        <v/>
      </c>
      <c r="T251" s="25" t="str">
        <f t="shared" si="59"/>
        <v/>
      </c>
      <c r="U251" s="25" t="str">
        <f t="shared" si="60"/>
        <v/>
      </c>
    </row>
    <row r="252" spans="2:21" ht="16.5" x14ac:dyDescent="0.3">
      <c r="B252" s="26"/>
      <c r="C252" s="22" t="str">
        <f>IF(B252="","",VLOOKUP(B252,LISTAS!$F$5:$G$1006,2,0))</f>
        <v/>
      </c>
      <c r="D252" s="35"/>
      <c r="E252" s="35"/>
      <c r="F252" s="35" t="str">
        <f t="shared" si="61"/>
        <v/>
      </c>
      <c r="G252" s="5"/>
      <c r="H252" s="48" t="str">
        <f t="shared" si="53"/>
        <v/>
      </c>
      <c r="I252" s="63" t="str">
        <f t="shared" si="54"/>
        <v/>
      </c>
      <c r="J252" s="63" t="str">
        <f t="shared" si="54"/>
        <v/>
      </c>
      <c r="K252" s="48" t="str">
        <f t="shared" si="51"/>
        <v/>
      </c>
      <c r="L252" s="69" t="str">
        <f t="shared" si="52"/>
        <v/>
      </c>
      <c r="M252" s="67" t="str">
        <f t="shared" si="55"/>
        <v/>
      </c>
      <c r="N252" s="49">
        <v>34</v>
      </c>
      <c r="O252" s="28"/>
      <c r="P252" s="47" t="str">
        <f t="shared" si="56"/>
        <v/>
      </c>
      <c r="Q252" s="24" t="str">
        <f t="shared" si="57"/>
        <v/>
      </c>
      <c r="R252" s="24" t="str">
        <f>IF($L252="","",VLOOKUP(Q252,LISTAS!$F$5:$G$1006,2,0))</f>
        <v/>
      </c>
      <c r="S252" s="36" t="str">
        <f t="shared" si="58"/>
        <v/>
      </c>
      <c r="T252" s="25" t="str">
        <f t="shared" si="59"/>
        <v/>
      </c>
      <c r="U252" s="25" t="str">
        <f t="shared" si="60"/>
        <v/>
      </c>
    </row>
    <row r="253" spans="2:21" ht="16.5" x14ac:dyDescent="0.3">
      <c r="B253" s="26"/>
      <c r="C253" s="22" t="str">
        <f>IF(B253="","",VLOOKUP(B253,LISTAS!$F$5:$G$1006,2,0))</f>
        <v/>
      </c>
      <c r="D253" s="35"/>
      <c r="E253" s="35"/>
      <c r="F253" s="35" t="str">
        <f t="shared" si="61"/>
        <v/>
      </c>
      <c r="G253" s="5"/>
      <c r="H253" s="48" t="str">
        <f t="shared" si="53"/>
        <v/>
      </c>
      <c r="I253" s="63" t="str">
        <f t="shared" si="54"/>
        <v/>
      </c>
      <c r="J253" s="63" t="str">
        <f t="shared" si="54"/>
        <v/>
      </c>
      <c r="K253" s="48" t="str">
        <f t="shared" si="51"/>
        <v/>
      </c>
      <c r="L253" s="69" t="str">
        <f t="shared" si="52"/>
        <v/>
      </c>
      <c r="M253" s="67" t="str">
        <f t="shared" si="55"/>
        <v/>
      </c>
      <c r="N253" s="49">
        <v>35</v>
      </c>
      <c r="O253" s="28"/>
      <c r="P253" s="47" t="str">
        <f t="shared" si="56"/>
        <v/>
      </c>
      <c r="Q253" s="24" t="str">
        <f t="shared" si="57"/>
        <v/>
      </c>
      <c r="R253" s="24" t="str">
        <f>IF($L253="","",VLOOKUP(Q253,LISTAS!$F$5:$G$1006,2,0))</f>
        <v/>
      </c>
      <c r="S253" s="36" t="str">
        <f t="shared" si="58"/>
        <v/>
      </c>
      <c r="T253" s="25" t="str">
        <f t="shared" si="59"/>
        <v/>
      </c>
      <c r="U253" s="25" t="str">
        <f t="shared" si="60"/>
        <v/>
      </c>
    </row>
    <row r="254" spans="2:21" ht="16.5" x14ac:dyDescent="0.3">
      <c r="B254" s="22"/>
      <c r="C254" s="22" t="str">
        <f>IF(B254="","",VLOOKUP(B254,LISTAS!$F$5:$G$1006,2,0))</f>
        <v/>
      </c>
      <c r="D254" s="35"/>
      <c r="E254" s="35"/>
      <c r="F254" s="35" t="str">
        <f t="shared" si="61"/>
        <v/>
      </c>
      <c r="G254" s="5"/>
      <c r="H254" s="48" t="str">
        <f t="shared" si="53"/>
        <v/>
      </c>
      <c r="I254" s="63" t="str">
        <f t="shared" si="54"/>
        <v/>
      </c>
      <c r="J254" s="63" t="str">
        <f t="shared" si="54"/>
        <v/>
      </c>
      <c r="K254" s="48" t="str">
        <f t="shared" si="51"/>
        <v/>
      </c>
      <c r="L254" s="69" t="str">
        <f t="shared" si="52"/>
        <v/>
      </c>
      <c r="M254" s="67" t="str">
        <f t="shared" si="55"/>
        <v/>
      </c>
      <c r="N254" s="49">
        <v>36</v>
      </c>
      <c r="O254" s="28"/>
      <c r="P254" s="47" t="str">
        <f t="shared" si="56"/>
        <v/>
      </c>
      <c r="Q254" s="24" t="str">
        <f t="shared" si="57"/>
        <v/>
      </c>
      <c r="R254" s="24" t="str">
        <f>IF($L254="","",VLOOKUP(Q254,LISTAS!$F$5:$G$1006,2,0))</f>
        <v/>
      </c>
      <c r="S254" s="36" t="str">
        <f t="shared" si="58"/>
        <v/>
      </c>
      <c r="T254" s="25" t="str">
        <f t="shared" si="59"/>
        <v/>
      </c>
      <c r="U254" s="25" t="str">
        <f t="shared" si="60"/>
        <v/>
      </c>
    </row>
    <row r="255" spans="2:21" ht="16.5" x14ac:dyDescent="0.3">
      <c r="B255" s="26"/>
      <c r="C255" s="22" t="str">
        <f>IF(B255="","",VLOOKUP(B255,LISTAS!$F$5:$G$1006,2,0))</f>
        <v/>
      </c>
      <c r="D255" s="35"/>
      <c r="E255" s="35"/>
      <c r="F255" s="35" t="str">
        <f t="shared" si="61"/>
        <v/>
      </c>
      <c r="G255" s="5"/>
      <c r="H255" s="48" t="str">
        <f t="shared" si="53"/>
        <v/>
      </c>
      <c r="I255" s="63" t="str">
        <f t="shared" si="54"/>
        <v/>
      </c>
      <c r="J255" s="63" t="str">
        <f t="shared" si="54"/>
        <v/>
      </c>
      <c r="K255" s="48" t="str">
        <f t="shared" si="51"/>
        <v/>
      </c>
      <c r="L255" s="69" t="str">
        <f t="shared" si="52"/>
        <v/>
      </c>
      <c r="M255" s="67" t="str">
        <f t="shared" si="55"/>
        <v/>
      </c>
      <c r="N255" s="49">
        <v>37</v>
      </c>
      <c r="O255" s="28"/>
      <c r="P255" s="47" t="str">
        <f t="shared" si="56"/>
        <v/>
      </c>
      <c r="Q255" s="24" t="str">
        <f t="shared" si="57"/>
        <v/>
      </c>
      <c r="R255" s="24" t="str">
        <f>IF($L255="","",VLOOKUP(Q255,LISTAS!$F$5:$G$1006,2,0))</f>
        <v/>
      </c>
      <c r="S255" s="36" t="str">
        <f t="shared" si="58"/>
        <v/>
      </c>
      <c r="T255" s="25" t="str">
        <f t="shared" si="59"/>
        <v/>
      </c>
      <c r="U255" s="25" t="str">
        <f t="shared" si="60"/>
        <v/>
      </c>
    </row>
    <row r="256" spans="2:21" ht="16.5" x14ac:dyDescent="0.3">
      <c r="B256" s="26"/>
      <c r="C256" s="22" t="str">
        <f>IF(B256="","",VLOOKUP(B256,LISTAS!$F$5:$G$1006,2,0))</f>
        <v/>
      </c>
      <c r="D256" s="35"/>
      <c r="E256" s="35"/>
      <c r="F256" s="35" t="str">
        <f t="shared" si="61"/>
        <v/>
      </c>
      <c r="G256" s="5"/>
      <c r="H256" s="48" t="str">
        <f t="shared" si="53"/>
        <v/>
      </c>
      <c r="I256" s="63" t="str">
        <f t="shared" si="54"/>
        <v/>
      </c>
      <c r="J256" s="63" t="str">
        <f t="shared" si="54"/>
        <v/>
      </c>
      <c r="K256" s="48" t="str">
        <f t="shared" si="51"/>
        <v/>
      </c>
      <c r="L256" s="69" t="str">
        <f t="shared" si="52"/>
        <v/>
      </c>
      <c r="M256" s="67" t="str">
        <f t="shared" si="55"/>
        <v/>
      </c>
      <c r="N256" s="49">
        <v>38</v>
      </c>
      <c r="O256" s="28"/>
      <c r="P256" s="47" t="str">
        <f t="shared" si="56"/>
        <v/>
      </c>
      <c r="Q256" s="24" t="str">
        <f t="shared" si="57"/>
        <v/>
      </c>
      <c r="R256" s="24" t="str">
        <f>IF($L256="","",VLOOKUP(Q256,LISTAS!$F$5:$G$1006,2,0))</f>
        <v/>
      </c>
      <c r="S256" s="36" t="str">
        <f t="shared" si="58"/>
        <v/>
      </c>
      <c r="T256" s="25" t="str">
        <f t="shared" si="59"/>
        <v/>
      </c>
      <c r="U256" s="25" t="str">
        <f t="shared" si="60"/>
        <v/>
      </c>
    </row>
    <row r="257" spans="2:21" ht="16.5" x14ac:dyDescent="0.3">
      <c r="B257" s="26"/>
      <c r="C257" s="22" t="str">
        <f>IF(B257="","",VLOOKUP(B257,LISTAS!$F$5:$G$1006,2,0))</f>
        <v/>
      </c>
      <c r="D257" s="35"/>
      <c r="E257" s="35"/>
      <c r="F257" s="35" t="str">
        <f t="shared" si="61"/>
        <v/>
      </c>
      <c r="G257" s="5"/>
      <c r="H257" s="48" t="str">
        <f t="shared" si="53"/>
        <v/>
      </c>
      <c r="I257" s="63" t="str">
        <f t="shared" si="54"/>
        <v/>
      </c>
      <c r="J257" s="63" t="str">
        <f t="shared" si="54"/>
        <v/>
      </c>
      <c r="K257" s="48" t="str">
        <f t="shared" si="51"/>
        <v/>
      </c>
      <c r="L257" s="69" t="str">
        <f t="shared" si="52"/>
        <v/>
      </c>
      <c r="M257" s="67" t="str">
        <f t="shared" si="55"/>
        <v/>
      </c>
      <c r="N257" s="49">
        <v>39</v>
      </c>
      <c r="O257" s="28"/>
      <c r="P257" s="47" t="str">
        <f t="shared" si="56"/>
        <v/>
      </c>
      <c r="Q257" s="24" t="str">
        <f t="shared" si="57"/>
        <v/>
      </c>
      <c r="R257" s="24" t="str">
        <f>IF($L257="","",VLOOKUP(Q257,LISTAS!$F$5:$G$1006,2,0))</f>
        <v/>
      </c>
      <c r="S257" s="36" t="str">
        <f t="shared" si="58"/>
        <v/>
      </c>
      <c r="T257" s="25" t="str">
        <f t="shared" si="59"/>
        <v/>
      </c>
      <c r="U257" s="25" t="str">
        <f t="shared" si="60"/>
        <v/>
      </c>
    </row>
    <row r="258" spans="2:21" ht="16.5" x14ac:dyDescent="0.3">
      <c r="B258" s="26"/>
      <c r="C258" s="22" t="str">
        <f>IF(B258="","",VLOOKUP(B258,LISTAS!$F$5:$G$1006,2,0))</f>
        <v/>
      </c>
      <c r="D258" s="35"/>
      <c r="E258" s="35"/>
      <c r="F258" s="35" t="str">
        <f t="shared" si="61"/>
        <v/>
      </c>
      <c r="G258" s="5"/>
      <c r="H258" s="48" t="str">
        <f t="shared" si="53"/>
        <v/>
      </c>
      <c r="I258" s="63" t="str">
        <f t="shared" si="54"/>
        <v/>
      </c>
      <c r="J258" s="63" t="str">
        <f t="shared" si="54"/>
        <v/>
      </c>
      <c r="K258" s="48" t="str">
        <f t="shared" si="51"/>
        <v/>
      </c>
      <c r="L258" s="69" t="str">
        <f t="shared" si="52"/>
        <v/>
      </c>
      <c r="M258" s="67" t="str">
        <f t="shared" si="55"/>
        <v/>
      </c>
      <c r="N258" s="49">
        <v>40</v>
      </c>
      <c r="O258" s="28"/>
      <c r="P258" s="47" t="str">
        <f t="shared" si="56"/>
        <v/>
      </c>
      <c r="Q258" s="24" t="str">
        <f t="shared" si="57"/>
        <v/>
      </c>
      <c r="R258" s="24" t="str">
        <f>IF($L258="","",VLOOKUP(Q258,LISTAS!$F$5:$G$1006,2,0))</f>
        <v/>
      </c>
      <c r="S258" s="36" t="str">
        <f t="shared" si="58"/>
        <v/>
      </c>
      <c r="T258" s="25" t="str">
        <f t="shared" si="59"/>
        <v/>
      </c>
      <c r="U258" s="25" t="str">
        <f t="shared" si="60"/>
        <v/>
      </c>
    </row>
    <row r="259" spans="2:21" ht="16.5" x14ac:dyDescent="0.3">
      <c r="B259" s="26"/>
      <c r="C259" s="22" t="str">
        <f>IF(B259="","",VLOOKUP(B259,LISTAS!$F$5:$G$1006,2,0))</f>
        <v/>
      </c>
      <c r="D259" s="35"/>
      <c r="E259" s="35"/>
      <c r="F259" s="35" t="str">
        <f t="shared" si="61"/>
        <v/>
      </c>
      <c r="G259" s="5"/>
      <c r="H259" s="48" t="str">
        <f t="shared" si="53"/>
        <v/>
      </c>
      <c r="I259" s="63" t="str">
        <f t="shared" si="54"/>
        <v/>
      </c>
      <c r="J259" s="63" t="str">
        <f t="shared" si="54"/>
        <v/>
      </c>
      <c r="K259" s="48" t="str">
        <f t="shared" si="51"/>
        <v/>
      </c>
      <c r="L259" s="69" t="str">
        <f t="shared" si="52"/>
        <v/>
      </c>
      <c r="M259" s="67" t="str">
        <f t="shared" si="55"/>
        <v/>
      </c>
      <c r="N259" s="49">
        <v>41</v>
      </c>
      <c r="O259" s="28"/>
      <c r="P259" s="47" t="str">
        <f t="shared" si="56"/>
        <v/>
      </c>
      <c r="Q259" s="24" t="str">
        <f t="shared" si="57"/>
        <v/>
      </c>
      <c r="R259" s="24" t="str">
        <f>IF($L259="","",VLOOKUP(Q259,LISTAS!$F$5:$G$1006,2,0))</f>
        <v/>
      </c>
      <c r="S259" s="36" t="str">
        <f t="shared" si="58"/>
        <v/>
      </c>
      <c r="T259" s="25" t="str">
        <f t="shared" si="59"/>
        <v/>
      </c>
      <c r="U259" s="25" t="str">
        <f t="shared" si="60"/>
        <v/>
      </c>
    </row>
    <row r="260" spans="2:21" ht="16.5" x14ac:dyDescent="0.3">
      <c r="B260" s="26"/>
      <c r="C260" s="22" t="str">
        <f>IF(B260="","",VLOOKUP(B260,LISTAS!$F$5:$G$1006,2,0))</f>
        <v/>
      </c>
      <c r="D260" s="35"/>
      <c r="E260" s="35"/>
      <c r="F260" s="35" t="str">
        <f t="shared" si="61"/>
        <v/>
      </c>
      <c r="G260" s="5"/>
      <c r="H260" s="48" t="str">
        <f t="shared" si="53"/>
        <v/>
      </c>
      <c r="I260" s="63" t="str">
        <f t="shared" si="54"/>
        <v/>
      </c>
      <c r="J260" s="63" t="str">
        <f t="shared" si="54"/>
        <v/>
      </c>
      <c r="K260" s="48" t="str">
        <f t="shared" si="51"/>
        <v/>
      </c>
      <c r="L260" s="69" t="str">
        <f t="shared" si="52"/>
        <v/>
      </c>
      <c r="M260" s="67" t="str">
        <f t="shared" si="55"/>
        <v/>
      </c>
      <c r="N260" s="49">
        <v>42</v>
      </c>
      <c r="O260" s="28"/>
      <c r="P260" s="47" t="str">
        <f t="shared" si="56"/>
        <v/>
      </c>
      <c r="Q260" s="24" t="str">
        <f t="shared" si="57"/>
        <v/>
      </c>
      <c r="R260" s="24" t="str">
        <f>IF($L260="","",VLOOKUP(Q260,LISTAS!$F$5:$G$1006,2,0))</f>
        <v/>
      </c>
      <c r="S260" s="36" t="str">
        <f t="shared" si="58"/>
        <v/>
      </c>
      <c r="T260" s="25" t="str">
        <f t="shared" si="59"/>
        <v/>
      </c>
      <c r="U260" s="25" t="str">
        <f t="shared" si="60"/>
        <v/>
      </c>
    </row>
    <row r="261" spans="2:21" ht="16.5" x14ac:dyDescent="0.3">
      <c r="B261" s="26"/>
      <c r="C261" s="22" t="str">
        <f>IF(B261="","",VLOOKUP(B261,LISTAS!$F$5:$G$1006,2,0))</f>
        <v/>
      </c>
      <c r="D261" s="35"/>
      <c r="E261" s="35"/>
      <c r="F261" s="35" t="str">
        <f t="shared" si="61"/>
        <v/>
      </c>
      <c r="G261" s="5"/>
      <c r="H261" s="48" t="str">
        <f t="shared" si="53"/>
        <v/>
      </c>
      <c r="I261" s="63" t="str">
        <f t="shared" si="54"/>
        <v/>
      </c>
      <c r="J261" s="63" t="str">
        <f t="shared" si="54"/>
        <v/>
      </c>
      <c r="K261" s="48" t="str">
        <f t="shared" si="51"/>
        <v/>
      </c>
      <c r="L261" s="69" t="str">
        <f t="shared" si="52"/>
        <v/>
      </c>
      <c r="M261" s="67" t="str">
        <f t="shared" si="55"/>
        <v/>
      </c>
      <c r="N261" s="49">
        <v>43</v>
      </c>
      <c r="O261" s="28"/>
      <c r="P261" s="47" t="str">
        <f t="shared" si="56"/>
        <v/>
      </c>
      <c r="Q261" s="24" t="str">
        <f t="shared" si="57"/>
        <v/>
      </c>
      <c r="R261" s="24" t="str">
        <f>IF($L261="","",VLOOKUP(Q261,LISTAS!$F$5:$G$1006,2,0))</f>
        <v/>
      </c>
      <c r="S261" s="36" t="str">
        <f t="shared" si="58"/>
        <v/>
      </c>
      <c r="T261" s="25" t="str">
        <f t="shared" si="59"/>
        <v/>
      </c>
      <c r="U261" s="25" t="str">
        <f t="shared" si="60"/>
        <v/>
      </c>
    </row>
    <row r="262" spans="2:21" ht="16.5" x14ac:dyDescent="0.3">
      <c r="B262" s="26"/>
      <c r="C262" s="22" t="str">
        <f>IF(B262="","",VLOOKUP(B262,LISTAS!$F$5:$G$1006,2,0))</f>
        <v/>
      </c>
      <c r="D262" s="35"/>
      <c r="E262" s="35"/>
      <c r="F262" s="35" t="str">
        <f t="shared" si="61"/>
        <v/>
      </c>
      <c r="G262" s="5"/>
      <c r="H262" s="48" t="str">
        <f t="shared" si="53"/>
        <v/>
      </c>
      <c r="I262" s="63" t="str">
        <f t="shared" si="54"/>
        <v/>
      </c>
      <c r="J262" s="63" t="str">
        <f t="shared" si="54"/>
        <v/>
      </c>
      <c r="K262" s="48" t="str">
        <f t="shared" si="51"/>
        <v/>
      </c>
      <c r="L262" s="69" t="str">
        <f t="shared" si="52"/>
        <v/>
      </c>
      <c r="M262" s="67" t="str">
        <f t="shared" si="55"/>
        <v/>
      </c>
      <c r="N262" s="49">
        <v>44</v>
      </c>
      <c r="O262" s="28"/>
      <c r="P262" s="47" t="str">
        <f t="shared" si="56"/>
        <v/>
      </c>
      <c r="Q262" s="24" t="str">
        <f t="shared" si="57"/>
        <v/>
      </c>
      <c r="R262" s="24" t="str">
        <f>IF($L262="","",VLOOKUP(Q262,LISTAS!$F$5:$G$1006,2,0))</f>
        <v/>
      </c>
      <c r="S262" s="36" t="str">
        <f t="shared" si="58"/>
        <v/>
      </c>
      <c r="T262" s="25" t="str">
        <f t="shared" si="59"/>
        <v/>
      </c>
      <c r="U262" s="25" t="str">
        <f t="shared" si="60"/>
        <v/>
      </c>
    </row>
    <row r="263" spans="2:21" ht="16.5" x14ac:dyDescent="0.3">
      <c r="B263" s="26"/>
      <c r="C263" s="22" t="str">
        <f>IF(B263="","",VLOOKUP(B263,LISTAS!$F$5:$G$1006,2,0))</f>
        <v/>
      </c>
      <c r="D263" s="35"/>
      <c r="E263" s="35"/>
      <c r="F263" s="35" t="str">
        <f t="shared" si="61"/>
        <v/>
      </c>
      <c r="G263" s="5"/>
      <c r="H263" s="48" t="str">
        <f t="shared" si="53"/>
        <v/>
      </c>
      <c r="I263" s="63" t="str">
        <f t="shared" si="54"/>
        <v/>
      </c>
      <c r="J263" s="63" t="str">
        <f t="shared" si="54"/>
        <v/>
      </c>
      <c r="K263" s="48" t="str">
        <f t="shared" si="51"/>
        <v/>
      </c>
      <c r="L263" s="69" t="str">
        <f t="shared" si="52"/>
        <v/>
      </c>
      <c r="M263" s="67" t="str">
        <f t="shared" si="55"/>
        <v/>
      </c>
      <c r="N263" s="49">
        <v>45</v>
      </c>
      <c r="O263" s="28"/>
      <c r="P263" s="47" t="str">
        <f t="shared" si="56"/>
        <v/>
      </c>
      <c r="Q263" s="24" t="str">
        <f t="shared" si="57"/>
        <v/>
      </c>
      <c r="R263" s="24" t="str">
        <f>IF($L263="","",VLOOKUP(Q263,LISTAS!$F$5:$G$1006,2,0))</f>
        <v/>
      </c>
      <c r="S263" s="36" t="str">
        <f t="shared" si="58"/>
        <v/>
      </c>
      <c r="T263" s="25" t="str">
        <f t="shared" si="59"/>
        <v/>
      </c>
      <c r="U263" s="25" t="str">
        <f t="shared" si="60"/>
        <v/>
      </c>
    </row>
    <row r="264" spans="2:21" ht="16.5" x14ac:dyDescent="0.3">
      <c r="B264" s="26"/>
      <c r="C264" s="22" t="str">
        <f>IF(B264="","",VLOOKUP(B264,LISTAS!$F$5:$G$1006,2,0))</f>
        <v/>
      </c>
      <c r="D264" s="35"/>
      <c r="E264" s="35"/>
      <c r="F264" s="35" t="str">
        <f t="shared" si="61"/>
        <v/>
      </c>
      <c r="G264" s="5"/>
      <c r="H264" s="48" t="str">
        <f t="shared" si="53"/>
        <v/>
      </c>
      <c r="I264" s="63" t="str">
        <f t="shared" si="54"/>
        <v/>
      </c>
      <c r="J264" s="63" t="str">
        <f t="shared" si="54"/>
        <v/>
      </c>
      <c r="K264" s="48" t="str">
        <f t="shared" si="51"/>
        <v/>
      </c>
      <c r="L264" s="69" t="str">
        <f t="shared" si="52"/>
        <v/>
      </c>
      <c r="M264" s="67" t="str">
        <f t="shared" si="55"/>
        <v/>
      </c>
      <c r="N264" s="49">
        <v>46</v>
      </c>
      <c r="O264" s="28"/>
      <c r="P264" s="47" t="str">
        <f t="shared" si="56"/>
        <v/>
      </c>
      <c r="Q264" s="24" t="str">
        <f t="shared" si="57"/>
        <v/>
      </c>
      <c r="R264" s="24" t="str">
        <f>IF($L264="","",VLOOKUP(Q264,LISTAS!$F$5:$G$1006,2,0))</f>
        <v/>
      </c>
      <c r="S264" s="36" t="str">
        <f t="shared" si="58"/>
        <v/>
      </c>
      <c r="T264" s="25" t="str">
        <f t="shared" si="59"/>
        <v/>
      </c>
      <c r="U264" s="25" t="str">
        <f t="shared" si="60"/>
        <v/>
      </c>
    </row>
    <row r="265" spans="2:21" ht="16.5" x14ac:dyDescent="0.3">
      <c r="B265" s="26"/>
      <c r="C265" s="22" t="str">
        <f>IF(B265="","",VLOOKUP(B265,LISTAS!$F$5:$G$1006,2,0))</f>
        <v/>
      </c>
      <c r="D265" s="35"/>
      <c r="E265" s="35"/>
      <c r="F265" s="35" t="str">
        <f t="shared" si="61"/>
        <v/>
      </c>
      <c r="G265" s="5"/>
      <c r="H265" s="48" t="str">
        <f t="shared" si="53"/>
        <v/>
      </c>
      <c r="I265" s="63" t="str">
        <f t="shared" si="54"/>
        <v/>
      </c>
      <c r="J265" s="63" t="str">
        <f t="shared" si="54"/>
        <v/>
      </c>
      <c r="K265" s="48" t="str">
        <f t="shared" si="51"/>
        <v/>
      </c>
      <c r="L265" s="69" t="str">
        <f t="shared" si="52"/>
        <v/>
      </c>
      <c r="M265" s="67" t="str">
        <f t="shared" si="55"/>
        <v/>
      </c>
      <c r="N265" s="49">
        <v>47</v>
      </c>
      <c r="O265" s="28"/>
      <c r="P265" s="47" t="str">
        <f t="shared" si="56"/>
        <v/>
      </c>
      <c r="Q265" s="24" t="str">
        <f t="shared" si="57"/>
        <v/>
      </c>
      <c r="R265" s="24" t="str">
        <f>IF($L265="","",VLOOKUP(Q265,LISTAS!$F$5:$G$1006,2,0))</f>
        <v/>
      </c>
      <c r="S265" s="36" t="str">
        <f t="shared" si="58"/>
        <v/>
      </c>
      <c r="T265" s="25" t="str">
        <f t="shared" si="59"/>
        <v/>
      </c>
      <c r="U265" s="25" t="str">
        <f t="shared" si="60"/>
        <v/>
      </c>
    </row>
    <row r="266" spans="2:21" ht="16.5" x14ac:dyDescent="0.3">
      <c r="B266" s="26"/>
      <c r="C266" s="22" t="str">
        <f>IF(B266="","",VLOOKUP(B266,LISTAS!$F$5:$G$1006,2,0))</f>
        <v/>
      </c>
      <c r="D266" s="35"/>
      <c r="E266" s="35"/>
      <c r="F266" s="35" t="str">
        <f t="shared" si="61"/>
        <v/>
      </c>
      <c r="G266" s="5"/>
      <c r="H266" s="48" t="str">
        <f t="shared" si="53"/>
        <v/>
      </c>
      <c r="I266" s="63" t="str">
        <f t="shared" si="54"/>
        <v/>
      </c>
      <c r="J266" s="63" t="str">
        <f t="shared" si="54"/>
        <v/>
      </c>
      <c r="K266" s="48" t="str">
        <f t="shared" si="51"/>
        <v/>
      </c>
      <c r="L266" s="69" t="str">
        <f t="shared" si="52"/>
        <v/>
      </c>
      <c r="M266" s="67" t="str">
        <f t="shared" si="55"/>
        <v/>
      </c>
      <c r="N266" s="49">
        <v>48</v>
      </c>
      <c r="O266" s="28"/>
      <c r="P266" s="47" t="str">
        <f t="shared" si="56"/>
        <v/>
      </c>
      <c r="Q266" s="24" t="str">
        <f t="shared" si="57"/>
        <v/>
      </c>
      <c r="R266" s="24" t="str">
        <f>IF($L266="","",VLOOKUP(Q266,LISTAS!$F$5:$G$1006,2,0))</f>
        <v/>
      </c>
      <c r="S266" s="36" t="str">
        <f t="shared" si="58"/>
        <v/>
      </c>
      <c r="T266" s="25" t="str">
        <f t="shared" si="59"/>
        <v/>
      </c>
      <c r="U266" s="25" t="str">
        <f t="shared" si="60"/>
        <v/>
      </c>
    </row>
    <row r="267" spans="2:21" ht="16.5" x14ac:dyDescent="0.3">
      <c r="B267" s="26"/>
      <c r="C267" s="22" t="str">
        <f>IF(B267="","",VLOOKUP(B267,LISTAS!$F$5:$G$1006,2,0))</f>
        <v/>
      </c>
      <c r="D267" s="35"/>
      <c r="E267" s="35"/>
      <c r="F267" s="35" t="str">
        <f t="shared" si="61"/>
        <v/>
      </c>
      <c r="G267" s="5"/>
      <c r="H267" s="48" t="str">
        <f t="shared" si="53"/>
        <v/>
      </c>
      <c r="I267" s="63" t="str">
        <f t="shared" si="54"/>
        <v/>
      </c>
      <c r="J267" s="63" t="str">
        <f t="shared" si="54"/>
        <v/>
      </c>
      <c r="K267" s="48" t="str">
        <f t="shared" si="51"/>
        <v/>
      </c>
      <c r="L267" s="69" t="str">
        <f t="shared" si="52"/>
        <v/>
      </c>
      <c r="M267" s="67" t="str">
        <f t="shared" si="55"/>
        <v/>
      </c>
      <c r="N267" s="49">
        <v>49</v>
      </c>
      <c r="O267" s="28"/>
      <c r="P267" s="47" t="str">
        <f t="shared" si="56"/>
        <v/>
      </c>
      <c r="Q267" s="24" t="str">
        <f t="shared" si="57"/>
        <v/>
      </c>
      <c r="R267" s="24" t="str">
        <f>IF($L267="","",VLOOKUP(Q267,LISTAS!$F$5:$G$1006,2,0))</f>
        <v/>
      </c>
      <c r="S267" s="36" t="str">
        <f t="shared" si="58"/>
        <v/>
      </c>
      <c r="T267" s="25" t="str">
        <f t="shared" si="59"/>
        <v/>
      </c>
      <c r="U267" s="25" t="str">
        <f t="shared" si="60"/>
        <v/>
      </c>
    </row>
    <row r="268" spans="2:21" ht="16.5" x14ac:dyDescent="0.3">
      <c r="B268" s="26"/>
      <c r="C268" s="22" t="str">
        <f>IF(B268="","",VLOOKUP(B268,LISTAS!$F$5:$G$1006,2,0))</f>
        <v/>
      </c>
      <c r="D268" s="35"/>
      <c r="E268" s="35"/>
      <c r="F268" s="35" t="str">
        <f t="shared" si="61"/>
        <v/>
      </c>
      <c r="G268" s="5"/>
      <c r="H268" s="48" t="str">
        <f t="shared" si="53"/>
        <v/>
      </c>
      <c r="I268" s="63" t="str">
        <f t="shared" si="54"/>
        <v/>
      </c>
      <c r="J268" s="63" t="str">
        <f t="shared" si="54"/>
        <v/>
      </c>
      <c r="K268" s="48" t="str">
        <f t="shared" si="51"/>
        <v/>
      </c>
      <c r="L268" s="69" t="str">
        <f t="shared" si="52"/>
        <v/>
      </c>
      <c r="M268" s="67" t="str">
        <f t="shared" si="55"/>
        <v/>
      </c>
      <c r="N268" s="49">
        <v>50</v>
      </c>
      <c r="O268" s="28"/>
      <c r="P268" s="47" t="str">
        <f t="shared" si="56"/>
        <v/>
      </c>
      <c r="Q268" s="24" t="str">
        <f t="shared" si="57"/>
        <v/>
      </c>
      <c r="R268" s="24" t="str">
        <f>IF($L268="","",VLOOKUP(Q268,LISTAS!$F$5:$G$1006,2,0))</f>
        <v/>
      </c>
      <c r="S268" s="36" t="str">
        <f t="shared" si="58"/>
        <v/>
      </c>
      <c r="T268" s="25" t="str">
        <f t="shared" si="59"/>
        <v/>
      </c>
      <c r="U268" s="25" t="str">
        <f t="shared" si="60"/>
        <v/>
      </c>
    </row>
    <row r="269" spans="2:21" ht="16.5" x14ac:dyDescent="0.3">
      <c r="B269" s="26"/>
      <c r="C269" s="22" t="str">
        <f>IF(B269="","",VLOOKUP(B269,LISTAS!$F$5:$G$1006,2,0))</f>
        <v/>
      </c>
      <c r="D269" s="35"/>
      <c r="E269" s="35"/>
      <c r="F269" s="35" t="str">
        <f t="shared" si="61"/>
        <v/>
      </c>
      <c r="G269" s="5"/>
      <c r="H269" s="48" t="str">
        <f t="shared" si="53"/>
        <v/>
      </c>
      <c r="I269" s="63" t="str">
        <f t="shared" si="54"/>
        <v/>
      </c>
      <c r="J269" s="63" t="str">
        <f t="shared" si="54"/>
        <v/>
      </c>
      <c r="K269" s="48" t="str">
        <f t="shared" si="51"/>
        <v/>
      </c>
      <c r="L269" s="69" t="str">
        <f t="shared" si="52"/>
        <v/>
      </c>
      <c r="M269" s="67" t="str">
        <f t="shared" si="55"/>
        <v/>
      </c>
      <c r="N269" s="49">
        <v>51</v>
      </c>
      <c r="O269" s="28"/>
      <c r="P269" s="47" t="str">
        <f t="shared" si="56"/>
        <v/>
      </c>
      <c r="Q269" s="24" t="str">
        <f t="shared" si="57"/>
        <v/>
      </c>
      <c r="R269" s="24" t="str">
        <f>IF($L269="","",VLOOKUP(Q269,LISTAS!$F$5:$G$1006,2,0))</f>
        <v/>
      </c>
      <c r="S269" s="36" t="str">
        <f t="shared" si="58"/>
        <v/>
      </c>
      <c r="T269" s="25" t="str">
        <f t="shared" si="59"/>
        <v/>
      </c>
      <c r="U269" s="25" t="str">
        <f t="shared" si="60"/>
        <v/>
      </c>
    </row>
    <row r="270" spans="2:21" ht="16.5" x14ac:dyDescent="0.3">
      <c r="B270" s="26"/>
      <c r="C270" s="22" t="str">
        <f>IF(B270="","",VLOOKUP(B270,LISTAS!$F$5:$G$1006,2,0))</f>
        <v/>
      </c>
      <c r="D270" s="35"/>
      <c r="E270" s="35"/>
      <c r="F270" s="35" t="str">
        <f t="shared" si="61"/>
        <v/>
      </c>
      <c r="G270" s="5"/>
      <c r="H270" s="48" t="str">
        <f t="shared" si="53"/>
        <v/>
      </c>
      <c r="I270" s="63" t="str">
        <f t="shared" si="54"/>
        <v/>
      </c>
      <c r="J270" s="63" t="str">
        <f t="shared" si="54"/>
        <v/>
      </c>
      <c r="K270" s="48" t="str">
        <f t="shared" si="51"/>
        <v/>
      </c>
      <c r="L270" s="69" t="str">
        <f t="shared" si="52"/>
        <v/>
      </c>
      <c r="M270" s="67" t="str">
        <f t="shared" si="55"/>
        <v/>
      </c>
      <c r="N270" s="49">
        <v>52</v>
      </c>
      <c r="O270" s="28"/>
      <c r="P270" s="47" t="str">
        <f t="shared" si="56"/>
        <v/>
      </c>
      <c r="Q270" s="24" t="str">
        <f t="shared" si="57"/>
        <v/>
      </c>
      <c r="R270" s="24" t="str">
        <f>IF($L270="","",VLOOKUP(Q270,LISTAS!$F$5:$G$1006,2,0))</f>
        <v/>
      </c>
      <c r="S270" s="36" t="str">
        <f t="shared" si="58"/>
        <v/>
      </c>
      <c r="T270" s="25" t="str">
        <f t="shared" si="59"/>
        <v/>
      </c>
      <c r="U270" s="25" t="str">
        <f t="shared" si="60"/>
        <v/>
      </c>
    </row>
    <row r="271" spans="2:21" ht="16.5" x14ac:dyDescent="0.3">
      <c r="B271" s="26"/>
      <c r="C271" s="22" t="str">
        <f>IF(B271="","",VLOOKUP(B271,LISTAS!$F$5:$G$1006,2,0))</f>
        <v/>
      </c>
      <c r="D271" s="35"/>
      <c r="E271" s="35"/>
      <c r="F271" s="35" t="str">
        <f t="shared" si="61"/>
        <v/>
      </c>
      <c r="G271" s="5"/>
      <c r="H271" s="48" t="str">
        <f t="shared" si="53"/>
        <v/>
      </c>
      <c r="I271" s="63" t="str">
        <f t="shared" si="54"/>
        <v/>
      </c>
      <c r="J271" s="63" t="str">
        <f t="shared" si="54"/>
        <v/>
      </c>
      <c r="K271" s="48" t="str">
        <f t="shared" si="51"/>
        <v/>
      </c>
      <c r="L271" s="69" t="str">
        <f t="shared" si="52"/>
        <v/>
      </c>
      <c r="M271" s="67" t="str">
        <f t="shared" si="55"/>
        <v/>
      </c>
      <c r="N271" s="49">
        <v>53</v>
      </c>
      <c r="O271" s="28"/>
      <c r="P271" s="47" t="str">
        <f t="shared" si="56"/>
        <v/>
      </c>
      <c r="Q271" s="24" t="str">
        <f t="shared" si="57"/>
        <v/>
      </c>
      <c r="R271" s="24" t="str">
        <f>IF($L271="","",VLOOKUP(Q271,LISTAS!$F$5:$G$1006,2,0))</f>
        <v/>
      </c>
      <c r="S271" s="36" t="str">
        <f t="shared" si="58"/>
        <v/>
      </c>
      <c r="T271" s="25" t="str">
        <f t="shared" si="59"/>
        <v/>
      </c>
      <c r="U271" s="25" t="str">
        <f t="shared" si="60"/>
        <v/>
      </c>
    </row>
    <row r="272" spans="2:21" ht="16.5" x14ac:dyDescent="0.3">
      <c r="B272" s="26"/>
      <c r="C272" s="22" t="str">
        <f>IF(B272="","",VLOOKUP(B272,LISTAS!$F$5:$G$1006,2,0))</f>
        <v/>
      </c>
      <c r="D272" s="35"/>
      <c r="E272" s="35"/>
      <c r="F272" s="35" t="str">
        <f t="shared" si="61"/>
        <v/>
      </c>
      <c r="G272" s="5"/>
      <c r="H272" s="48" t="str">
        <f t="shared" si="53"/>
        <v/>
      </c>
      <c r="I272" s="63" t="str">
        <f t="shared" si="54"/>
        <v/>
      </c>
      <c r="J272" s="63" t="str">
        <f t="shared" si="54"/>
        <v/>
      </c>
      <c r="K272" s="48" t="str">
        <f t="shared" si="51"/>
        <v/>
      </c>
      <c r="L272" s="69" t="str">
        <f t="shared" si="52"/>
        <v/>
      </c>
      <c r="M272" s="67" t="str">
        <f t="shared" si="55"/>
        <v/>
      </c>
      <c r="N272" s="49">
        <v>54</v>
      </c>
      <c r="O272" s="28"/>
      <c r="P272" s="47" t="str">
        <f t="shared" si="56"/>
        <v/>
      </c>
      <c r="Q272" s="24" t="str">
        <f t="shared" si="57"/>
        <v/>
      </c>
      <c r="R272" s="24" t="str">
        <f>IF($L272="","",VLOOKUP(Q272,LISTAS!$F$5:$G$1006,2,0))</f>
        <v/>
      </c>
      <c r="S272" s="36" t="str">
        <f t="shared" si="58"/>
        <v/>
      </c>
      <c r="T272" s="25" t="str">
        <f t="shared" si="59"/>
        <v/>
      </c>
      <c r="U272" s="25" t="str">
        <f t="shared" si="60"/>
        <v/>
      </c>
    </row>
    <row r="273" spans="2:21" ht="16.5" x14ac:dyDescent="0.3">
      <c r="B273" s="26"/>
      <c r="C273" s="22" t="str">
        <f>IF(B273="","",VLOOKUP(B273,LISTAS!$F$5:$G$1006,2,0))</f>
        <v/>
      </c>
      <c r="D273" s="35"/>
      <c r="E273" s="35"/>
      <c r="F273" s="35" t="str">
        <f t="shared" si="61"/>
        <v/>
      </c>
      <c r="G273" s="5"/>
      <c r="H273" s="48" t="str">
        <f t="shared" si="53"/>
        <v/>
      </c>
      <c r="I273" s="63" t="str">
        <f t="shared" si="54"/>
        <v/>
      </c>
      <c r="J273" s="63" t="str">
        <f t="shared" si="54"/>
        <v/>
      </c>
      <c r="K273" s="48" t="str">
        <f t="shared" si="51"/>
        <v/>
      </c>
      <c r="L273" s="69" t="str">
        <f t="shared" si="52"/>
        <v/>
      </c>
      <c r="M273" s="67" t="str">
        <f t="shared" si="55"/>
        <v/>
      </c>
      <c r="N273" s="49">
        <v>55</v>
      </c>
      <c r="O273" s="28"/>
      <c r="P273" s="47" t="str">
        <f t="shared" si="56"/>
        <v/>
      </c>
      <c r="Q273" s="24" t="str">
        <f t="shared" si="57"/>
        <v/>
      </c>
      <c r="R273" s="24" t="str">
        <f>IF($L273="","",VLOOKUP(Q273,LISTAS!$F$5:$G$1006,2,0))</f>
        <v/>
      </c>
      <c r="S273" s="36" t="str">
        <f t="shared" si="58"/>
        <v/>
      </c>
      <c r="T273" s="25" t="str">
        <f t="shared" si="59"/>
        <v/>
      </c>
      <c r="U273" s="25" t="str">
        <f t="shared" si="60"/>
        <v/>
      </c>
    </row>
    <row r="274" spans="2:21" ht="16.5" x14ac:dyDescent="0.3">
      <c r="B274" s="26"/>
      <c r="C274" s="22" t="str">
        <f>IF(B274="","",VLOOKUP(B274,LISTAS!$F$5:$G$1006,2,0))</f>
        <v/>
      </c>
      <c r="D274" s="35"/>
      <c r="E274" s="35"/>
      <c r="F274" s="35" t="str">
        <f t="shared" si="61"/>
        <v/>
      </c>
      <c r="G274" s="5"/>
      <c r="H274" s="48" t="str">
        <f t="shared" si="53"/>
        <v/>
      </c>
      <c r="I274" s="63" t="str">
        <f t="shared" si="54"/>
        <v/>
      </c>
      <c r="J274" s="63" t="str">
        <f t="shared" si="54"/>
        <v/>
      </c>
      <c r="K274" s="48" t="str">
        <f t="shared" si="51"/>
        <v/>
      </c>
      <c r="L274" s="69" t="str">
        <f t="shared" si="52"/>
        <v/>
      </c>
      <c r="M274" s="67" t="str">
        <f t="shared" si="55"/>
        <v/>
      </c>
      <c r="N274" s="49">
        <v>56</v>
      </c>
      <c r="O274" s="28"/>
      <c r="P274" s="47" t="str">
        <f t="shared" si="56"/>
        <v/>
      </c>
      <c r="Q274" s="24" t="str">
        <f t="shared" si="57"/>
        <v/>
      </c>
      <c r="R274" s="24" t="str">
        <f>IF($L274="","",VLOOKUP(Q274,LISTAS!$F$5:$G$1006,2,0))</f>
        <v/>
      </c>
      <c r="S274" s="36" t="str">
        <f t="shared" si="58"/>
        <v/>
      </c>
      <c r="T274" s="25" t="str">
        <f t="shared" si="59"/>
        <v/>
      </c>
      <c r="U274" s="25" t="str">
        <f t="shared" si="60"/>
        <v/>
      </c>
    </row>
    <row r="275" spans="2:21" ht="16.5" x14ac:dyDescent="0.3">
      <c r="B275" s="26"/>
      <c r="C275" s="22" t="str">
        <f>IF(B275="","",VLOOKUP(B275,LISTAS!$F$5:$G$1006,2,0))</f>
        <v/>
      </c>
      <c r="D275" s="35"/>
      <c r="E275" s="35"/>
      <c r="F275" s="35" t="str">
        <f t="shared" si="61"/>
        <v/>
      </c>
      <c r="G275" s="5"/>
      <c r="H275" s="48" t="str">
        <f t="shared" si="53"/>
        <v/>
      </c>
      <c r="I275" s="63" t="str">
        <f t="shared" si="54"/>
        <v/>
      </c>
      <c r="J275" s="63" t="str">
        <f t="shared" si="54"/>
        <v/>
      </c>
      <c r="K275" s="48" t="str">
        <f t="shared" si="51"/>
        <v/>
      </c>
      <c r="L275" s="69" t="str">
        <f t="shared" si="52"/>
        <v/>
      </c>
      <c r="M275" s="67" t="str">
        <f t="shared" si="55"/>
        <v/>
      </c>
      <c r="N275" s="49">
        <v>57</v>
      </c>
      <c r="O275" s="28"/>
      <c r="P275" s="47" t="str">
        <f t="shared" si="56"/>
        <v/>
      </c>
      <c r="Q275" s="24" t="str">
        <f t="shared" si="57"/>
        <v/>
      </c>
      <c r="R275" s="24" t="str">
        <f>IF($L275="","",VLOOKUP(Q275,LISTAS!$F$5:$G$1006,2,0))</f>
        <v/>
      </c>
      <c r="S275" s="36" t="str">
        <f t="shared" si="58"/>
        <v/>
      </c>
      <c r="T275" s="25" t="str">
        <f t="shared" si="59"/>
        <v/>
      </c>
      <c r="U275" s="25" t="str">
        <f t="shared" si="60"/>
        <v/>
      </c>
    </row>
    <row r="276" spans="2:21" ht="16.5" x14ac:dyDescent="0.3">
      <c r="B276" s="26"/>
      <c r="C276" s="22" t="str">
        <f>IF(B276="","",VLOOKUP(B276,LISTAS!$F$5:$G$1006,2,0))</f>
        <v/>
      </c>
      <c r="D276" s="35"/>
      <c r="E276" s="35"/>
      <c r="F276" s="35" t="str">
        <f t="shared" si="61"/>
        <v/>
      </c>
      <c r="G276" s="5"/>
      <c r="H276" s="48" t="str">
        <f t="shared" si="53"/>
        <v/>
      </c>
      <c r="I276" s="63" t="str">
        <f t="shared" si="54"/>
        <v/>
      </c>
      <c r="J276" s="63" t="str">
        <f t="shared" si="54"/>
        <v/>
      </c>
      <c r="K276" s="48" t="str">
        <f t="shared" si="51"/>
        <v/>
      </c>
      <c r="L276" s="69" t="str">
        <f t="shared" si="52"/>
        <v/>
      </c>
      <c r="M276" s="67" t="str">
        <f t="shared" si="55"/>
        <v/>
      </c>
      <c r="N276" s="49">
        <v>58</v>
      </c>
      <c r="O276" s="28"/>
      <c r="P276" s="47" t="str">
        <f t="shared" si="56"/>
        <v/>
      </c>
      <c r="Q276" s="24" t="str">
        <f t="shared" si="57"/>
        <v/>
      </c>
      <c r="R276" s="24" t="str">
        <f>IF($L276="","",VLOOKUP(Q276,LISTAS!$F$5:$G$1006,2,0))</f>
        <v/>
      </c>
      <c r="S276" s="36" t="str">
        <f t="shared" si="58"/>
        <v/>
      </c>
      <c r="T276" s="25" t="str">
        <f t="shared" si="59"/>
        <v/>
      </c>
      <c r="U276" s="25" t="str">
        <f t="shared" si="60"/>
        <v/>
      </c>
    </row>
    <row r="277" spans="2:21" ht="16.5" x14ac:dyDescent="0.3">
      <c r="B277" s="26"/>
      <c r="C277" s="22" t="str">
        <f>IF(B277="","",VLOOKUP(B277,LISTAS!$F$5:$G$1006,2,0))</f>
        <v/>
      </c>
      <c r="D277" s="35"/>
      <c r="E277" s="35"/>
      <c r="F277" s="35" t="str">
        <f t="shared" si="61"/>
        <v/>
      </c>
      <c r="G277" s="5"/>
      <c r="H277" s="48" t="str">
        <f t="shared" si="53"/>
        <v/>
      </c>
      <c r="I277" s="63" t="str">
        <f t="shared" si="54"/>
        <v/>
      </c>
      <c r="J277" s="63" t="str">
        <f t="shared" si="54"/>
        <v/>
      </c>
      <c r="K277" s="48" t="str">
        <f t="shared" si="51"/>
        <v/>
      </c>
      <c r="L277" s="69" t="str">
        <f t="shared" si="52"/>
        <v/>
      </c>
      <c r="M277" s="67" t="str">
        <f t="shared" si="55"/>
        <v/>
      </c>
      <c r="N277" s="49">
        <v>59</v>
      </c>
      <c r="O277" s="28"/>
      <c r="P277" s="47" t="str">
        <f t="shared" si="56"/>
        <v/>
      </c>
      <c r="Q277" s="24" t="str">
        <f t="shared" si="57"/>
        <v/>
      </c>
      <c r="R277" s="24" t="str">
        <f>IF($L277="","",VLOOKUP(Q277,LISTAS!$F$5:$G$1006,2,0))</f>
        <v/>
      </c>
      <c r="S277" s="36" t="str">
        <f t="shared" si="58"/>
        <v/>
      </c>
      <c r="T277" s="25" t="str">
        <f t="shared" si="59"/>
        <v/>
      </c>
      <c r="U277" s="25" t="str">
        <f t="shared" si="60"/>
        <v/>
      </c>
    </row>
    <row r="278" spans="2:21" ht="16.5" x14ac:dyDescent="0.3">
      <c r="B278" s="26"/>
      <c r="C278" s="22" t="str">
        <f>IF(B278="","",VLOOKUP(B278,LISTAS!$F$5:$G$1006,2,0))</f>
        <v/>
      </c>
      <c r="D278" s="35"/>
      <c r="E278" s="35"/>
      <c r="F278" s="35" t="str">
        <f t="shared" si="61"/>
        <v/>
      </c>
      <c r="G278" s="5"/>
      <c r="H278" s="48" t="str">
        <f t="shared" si="53"/>
        <v/>
      </c>
      <c r="I278" s="63" t="str">
        <f t="shared" si="54"/>
        <v/>
      </c>
      <c r="J278" s="63" t="str">
        <f t="shared" si="54"/>
        <v/>
      </c>
      <c r="K278" s="48" t="str">
        <f t="shared" si="51"/>
        <v/>
      </c>
      <c r="L278" s="69" t="str">
        <f t="shared" si="52"/>
        <v/>
      </c>
      <c r="M278" s="67" t="str">
        <f t="shared" si="55"/>
        <v/>
      </c>
      <c r="N278" s="49">
        <v>60</v>
      </c>
      <c r="O278" s="28"/>
      <c r="P278" s="47" t="str">
        <f t="shared" si="56"/>
        <v/>
      </c>
      <c r="Q278" s="24" t="str">
        <f t="shared" si="57"/>
        <v/>
      </c>
      <c r="R278" s="24" t="str">
        <f>IF($L278="","",VLOOKUP(Q278,LISTAS!$F$5:$G$1006,2,0))</f>
        <v/>
      </c>
      <c r="S278" s="36" t="str">
        <f t="shared" si="58"/>
        <v/>
      </c>
      <c r="T278" s="25" t="str">
        <f t="shared" si="59"/>
        <v/>
      </c>
      <c r="U278" s="25" t="str">
        <f t="shared" si="60"/>
        <v/>
      </c>
    </row>
    <row r="279" spans="2:21" ht="16.5" x14ac:dyDescent="0.3">
      <c r="B279" s="26"/>
      <c r="C279" s="22" t="str">
        <f>IF(B279="","",VLOOKUP(B279,LISTAS!$F$5:$G$1006,2,0))</f>
        <v/>
      </c>
      <c r="D279" s="35"/>
      <c r="E279" s="35"/>
      <c r="F279" s="35" t="str">
        <f t="shared" si="61"/>
        <v/>
      </c>
      <c r="G279" s="5"/>
      <c r="H279" s="48" t="str">
        <f t="shared" si="53"/>
        <v/>
      </c>
      <c r="I279" s="63" t="str">
        <f t="shared" si="54"/>
        <v/>
      </c>
      <c r="J279" s="63" t="str">
        <f t="shared" si="54"/>
        <v/>
      </c>
      <c r="K279" s="48" t="str">
        <f t="shared" si="51"/>
        <v/>
      </c>
      <c r="L279" s="69" t="str">
        <f t="shared" si="52"/>
        <v/>
      </c>
      <c r="M279" s="67" t="str">
        <f t="shared" si="55"/>
        <v/>
      </c>
      <c r="N279" s="49">
        <v>61</v>
      </c>
      <c r="O279" s="28"/>
      <c r="P279" s="47" t="str">
        <f t="shared" si="56"/>
        <v/>
      </c>
      <c r="Q279" s="24" t="str">
        <f t="shared" si="57"/>
        <v/>
      </c>
      <c r="R279" s="24" t="str">
        <f>IF($L279="","",VLOOKUP(Q279,LISTAS!$F$5:$G$1006,2,0))</f>
        <v/>
      </c>
      <c r="S279" s="36" t="str">
        <f t="shared" si="58"/>
        <v/>
      </c>
      <c r="T279" s="25" t="str">
        <f t="shared" si="59"/>
        <v/>
      </c>
      <c r="U279" s="25" t="str">
        <f t="shared" si="60"/>
        <v/>
      </c>
    </row>
    <row r="280" spans="2:21" ht="16.5" x14ac:dyDescent="0.3">
      <c r="B280" s="26"/>
      <c r="C280" s="22" t="str">
        <f>IF(B280="","",VLOOKUP(B280,LISTAS!$F$5:$G$1006,2,0))</f>
        <v/>
      </c>
      <c r="D280" s="35"/>
      <c r="E280" s="35"/>
      <c r="F280" s="35" t="str">
        <f t="shared" si="61"/>
        <v/>
      </c>
      <c r="G280" s="5"/>
      <c r="H280" s="48" t="str">
        <f t="shared" si="53"/>
        <v/>
      </c>
      <c r="I280" s="63" t="str">
        <f t="shared" si="54"/>
        <v/>
      </c>
      <c r="J280" s="63" t="str">
        <f t="shared" si="54"/>
        <v/>
      </c>
      <c r="K280" s="48" t="str">
        <f t="shared" si="51"/>
        <v/>
      </c>
      <c r="L280" s="69" t="str">
        <f t="shared" si="52"/>
        <v/>
      </c>
      <c r="M280" s="67" t="str">
        <f t="shared" si="55"/>
        <v/>
      </c>
      <c r="N280" s="49">
        <v>62</v>
      </c>
      <c r="O280" s="28"/>
      <c r="P280" s="47" t="str">
        <f t="shared" si="56"/>
        <v/>
      </c>
      <c r="Q280" s="24" t="str">
        <f t="shared" si="57"/>
        <v/>
      </c>
      <c r="R280" s="24" t="str">
        <f>IF($L280="","",VLOOKUP(Q280,LISTAS!$F$5:$G$1006,2,0))</f>
        <v/>
      </c>
      <c r="S280" s="36" t="str">
        <f t="shared" si="58"/>
        <v/>
      </c>
      <c r="T280" s="25" t="str">
        <f t="shared" si="59"/>
        <v/>
      </c>
      <c r="U280" s="25" t="str">
        <f t="shared" si="60"/>
        <v/>
      </c>
    </row>
    <row r="281" spans="2:21" ht="16.5" x14ac:dyDescent="0.3">
      <c r="B281" s="26"/>
      <c r="C281" s="22" t="str">
        <f>IF(B281="","",VLOOKUP(B281,LISTAS!$F$5:$G$1006,2,0))</f>
        <v/>
      </c>
      <c r="D281" s="35"/>
      <c r="E281" s="35"/>
      <c r="F281" s="35" t="str">
        <f t="shared" si="61"/>
        <v/>
      </c>
      <c r="G281" s="5"/>
      <c r="H281" s="48" t="str">
        <f t="shared" si="53"/>
        <v/>
      </c>
      <c r="I281" s="63" t="str">
        <f t="shared" si="54"/>
        <v/>
      </c>
      <c r="J281" s="63" t="str">
        <f t="shared" si="54"/>
        <v/>
      </c>
      <c r="K281" s="48" t="str">
        <f t="shared" si="51"/>
        <v/>
      </c>
      <c r="L281" s="69" t="str">
        <f t="shared" si="52"/>
        <v/>
      </c>
      <c r="M281" s="67" t="str">
        <f t="shared" si="55"/>
        <v/>
      </c>
      <c r="N281" s="49">
        <v>63</v>
      </c>
      <c r="O281" s="28"/>
      <c r="P281" s="47" t="str">
        <f t="shared" si="56"/>
        <v/>
      </c>
      <c r="Q281" s="24" t="str">
        <f t="shared" si="57"/>
        <v/>
      </c>
      <c r="R281" s="24" t="str">
        <f>IF($L281="","",VLOOKUP(Q281,LISTAS!$F$5:$G$1006,2,0))</f>
        <v/>
      </c>
      <c r="S281" s="36" t="str">
        <f t="shared" si="58"/>
        <v/>
      </c>
      <c r="T281" s="25" t="str">
        <f t="shared" si="59"/>
        <v/>
      </c>
      <c r="U281" s="25" t="str">
        <f t="shared" si="60"/>
        <v/>
      </c>
    </row>
    <row r="282" spans="2:21" ht="16.5" x14ac:dyDescent="0.3">
      <c r="B282" s="26"/>
      <c r="C282" s="22" t="str">
        <f>IF(B282="","",VLOOKUP(B282,LISTAS!$F$5:$G$1006,2,0))</f>
        <v/>
      </c>
      <c r="D282" s="35"/>
      <c r="E282" s="35"/>
      <c r="F282" s="35" t="str">
        <f t="shared" si="61"/>
        <v/>
      </c>
      <c r="G282" s="5"/>
      <c r="H282" s="48" t="str">
        <f t="shared" si="53"/>
        <v/>
      </c>
      <c r="I282" s="63" t="str">
        <f t="shared" si="54"/>
        <v/>
      </c>
      <c r="J282" s="63" t="str">
        <f t="shared" si="54"/>
        <v/>
      </c>
      <c r="K282" s="48" t="str">
        <f t="shared" si="51"/>
        <v/>
      </c>
      <c r="L282" s="69" t="str">
        <f t="shared" si="52"/>
        <v/>
      </c>
      <c r="M282" s="67" t="str">
        <f t="shared" si="55"/>
        <v/>
      </c>
      <c r="N282" s="49">
        <v>64</v>
      </c>
      <c r="O282" s="28"/>
      <c r="P282" s="47" t="str">
        <f t="shared" si="56"/>
        <v/>
      </c>
      <c r="Q282" s="24" t="str">
        <f t="shared" si="57"/>
        <v/>
      </c>
      <c r="R282" s="24" t="str">
        <f>IF($L282="","",VLOOKUP(Q282,LISTAS!$F$5:$G$1006,2,0))</f>
        <v/>
      </c>
      <c r="S282" s="36" t="str">
        <f t="shared" si="58"/>
        <v/>
      </c>
      <c r="T282" s="25" t="str">
        <f t="shared" si="59"/>
        <v/>
      </c>
      <c r="U282" s="25" t="str">
        <f t="shared" si="60"/>
        <v/>
      </c>
    </row>
    <row r="283" spans="2:21" ht="16.5" x14ac:dyDescent="0.3">
      <c r="B283" s="26"/>
      <c r="C283" s="22" t="str">
        <f>IF(B283="","",VLOOKUP(B283,LISTAS!$F$5:$G$1006,2,0))</f>
        <v/>
      </c>
      <c r="D283" s="35"/>
      <c r="E283" s="35"/>
      <c r="F283" s="35" t="str">
        <f t="shared" ref="F283:F318" si="62">IF(D283="",IF(E283="","",SUM(D283:E283)),SUM(D283:E283))</f>
        <v/>
      </c>
      <c r="G283" s="5"/>
      <c r="H283" s="48" t="str">
        <f t="shared" si="53"/>
        <v/>
      </c>
      <c r="I283" s="63" t="str">
        <f t="shared" si="54"/>
        <v/>
      </c>
      <c r="J283" s="63" t="str">
        <f t="shared" si="54"/>
        <v/>
      </c>
      <c r="K283" s="48" t="str">
        <f t="shared" ref="K283:K318" si="63">IF($L283="","",F283)</f>
        <v/>
      </c>
      <c r="L283" s="69" t="str">
        <f t="shared" ref="L283:L318" si="64">H283</f>
        <v/>
      </c>
      <c r="M283" s="67" t="str">
        <f t="shared" si="55"/>
        <v/>
      </c>
      <c r="N283" s="49">
        <v>65</v>
      </c>
      <c r="O283" s="28"/>
      <c r="P283" s="47" t="str">
        <f t="shared" si="56"/>
        <v/>
      </c>
      <c r="Q283" s="24" t="str">
        <f t="shared" si="57"/>
        <v/>
      </c>
      <c r="R283" s="24" t="str">
        <f>IF($L283="","",VLOOKUP(Q283,LISTAS!$F$5:$G$1006,2,0))</f>
        <v/>
      </c>
      <c r="S283" s="36" t="str">
        <f t="shared" si="58"/>
        <v/>
      </c>
      <c r="T283" s="25" t="str">
        <f t="shared" si="59"/>
        <v/>
      </c>
      <c r="U283" s="25" t="str">
        <f t="shared" si="60"/>
        <v/>
      </c>
    </row>
    <row r="284" spans="2:21" ht="16.5" x14ac:dyDescent="0.3">
      <c r="B284" s="26"/>
      <c r="C284" s="22" t="str">
        <f>IF(B284="","",VLOOKUP(B284,LISTAS!$F$5:$G$1006,2,0))</f>
        <v/>
      </c>
      <c r="D284" s="35"/>
      <c r="E284" s="35"/>
      <c r="F284" s="35" t="str">
        <f t="shared" si="62"/>
        <v/>
      </c>
      <c r="G284" s="5"/>
      <c r="H284" s="48" t="str">
        <f t="shared" ref="H284:H318" si="65">IF(F284="","",F284+(ROW(F284)/1000))</f>
        <v/>
      </c>
      <c r="I284" s="63" t="str">
        <f t="shared" ref="I284:J318" si="66">IF($L284="","",IF(B284="","",B284))</f>
        <v/>
      </c>
      <c r="J284" s="63" t="str">
        <f t="shared" si="66"/>
        <v/>
      </c>
      <c r="K284" s="48" t="str">
        <f t="shared" si="63"/>
        <v/>
      </c>
      <c r="L284" s="69" t="str">
        <f t="shared" si="64"/>
        <v/>
      </c>
      <c r="M284" s="67" t="str">
        <f t="shared" ref="M284:M318" si="67">IF(L284="","",LARGE($L$219:$L$318,N284))</f>
        <v/>
      </c>
      <c r="N284" s="49">
        <v>66</v>
      </c>
      <c r="O284" s="28"/>
      <c r="P284" s="47" t="str">
        <f t="shared" ref="P284:P318" si="68">IF(S284&lt;&gt;"",_xlfn.RANK.EQ(S284,$S$219:$S$318,0),"")</f>
        <v/>
      </c>
      <c r="Q284" s="24" t="str">
        <f t="shared" ref="Q284:Q318" si="69">IF($L284="","",VLOOKUP(M284,$H$219:$K$318,2,0))</f>
        <v/>
      </c>
      <c r="R284" s="24" t="str">
        <f>IF($L284="","",VLOOKUP(Q284,LISTAS!$F$5:$G$1006,2,0))</f>
        <v/>
      </c>
      <c r="S284" s="36" t="str">
        <f t="shared" ref="S284:S318" si="70">IF($L284="","",VLOOKUP(M284,$H$219:$K$318,4,0))</f>
        <v/>
      </c>
      <c r="T284" s="25" t="str">
        <f t="shared" ref="T284:T318" si="71">IF($P284="","",IF(S284=$U$5,"",IF($P284=1,400,IF($P284=2,340,IF($P284=3,300,IF($P284=4,280,IF($P284=5,270,IF($P284=6,260,IF($P284=7,250,IF($P284=8,240,IF($P284=9,200,IF($P284=10,200,IF($P284=11,200,IF($P284=12,200,IF($P284=13,200,IF($P284=14,200,IF($P284=15,200,IF($P284=16,200,IF($P284&gt;16,"","")))))))))))))))))))</f>
        <v/>
      </c>
      <c r="U284" s="25" t="str">
        <f t="shared" ref="U284:U318" si="72">IF(P284="","",IF($S$5="NÃO","",IF(S284=$U$5,"",IF(P284=1,400,IF(P284=2,340,IF(P284=3,300,IF(P284=4,280,IF(P284=5,270,IF(P284=6,260,IF(P284=7,250,IF(P284=8,240,IF(P284=9,200,IF(P284=10,200,IF(P284=11,200,IF(P284=12,200,IF(P284=13,200,IF(P284=14,200,IF(P284=15,200,IF(P284=16,200,IF(P284&gt;16,"",""))))))))))))))))))))</f>
        <v/>
      </c>
    </row>
    <row r="285" spans="2:21" ht="16.5" x14ac:dyDescent="0.3">
      <c r="B285" s="26"/>
      <c r="C285" s="22" t="str">
        <f>IF(B285="","",VLOOKUP(B285,LISTAS!$F$5:$G$1006,2,0))</f>
        <v/>
      </c>
      <c r="D285" s="35"/>
      <c r="E285" s="35"/>
      <c r="F285" s="35" t="str">
        <f t="shared" si="62"/>
        <v/>
      </c>
      <c r="G285" s="5"/>
      <c r="H285" s="48" t="str">
        <f t="shared" si="65"/>
        <v/>
      </c>
      <c r="I285" s="63" t="str">
        <f t="shared" si="66"/>
        <v/>
      </c>
      <c r="J285" s="63" t="str">
        <f t="shared" si="66"/>
        <v/>
      </c>
      <c r="K285" s="48" t="str">
        <f t="shared" si="63"/>
        <v/>
      </c>
      <c r="L285" s="69" t="str">
        <f t="shared" si="64"/>
        <v/>
      </c>
      <c r="M285" s="67" t="str">
        <f t="shared" si="67"/>
        <v/>
      </c>
      <c r="N285" s="49">
        <v>67</v>
      </c>
      <c r="O285" s="28"/>
      <c r="P285" s="47" t="str">
        <f t="shared" si="68"/>
        <v/>
      </c>
      <c r="Q285" s="24" t="str">
        <f t="shared" si="69"/>
        <v/>
      </c>
      <c r="R285" s="24" t="str">
        <f>IF($L285="","",VLOOKUP(Q285,LISTAS!$F$5:$G$1006,2,0))</f>
        <v/>
      </c>
      <c r="S285" s="36" t="str">
        <f t="shared" si="70"/>
        <v/>
      </c>
      <c r="T285" s="25" t="str">
        <f t="shared" si="71"/>
        <v/>
      </c>
      <c r="U285" s="25" t="str">
        <f t="shared" si="72"/>
        <v/>
      </c>
    </row>
    <row r="286" spans="2:21" ht="16.5" x14ac:dyDescent="0.3">
      <c r="B286" s="26"/>
      <c r="C286" s="22" t="str">
        <f>IF(B286="","",VLOOKUP(B286,LISTAS!$F$5:$G$1006,2,0))</f>
        <v/>
      </c>
      <c r="D286" s="35"/>
      <c r="E286" s="35"/>
      <c r="F286" s="35" t="str">
        <f t="shared" si="62"/>
        <v/>
      </c>
      <c r="G286" s="5"/>
      <c r="H286" s="48" t="str">
        <f t="shared" si="65"/>
        <v/>
      </c>
      <c r="I286" s="63" t="str">
        <f t="shared" si="66"/>
        <v/>
      </c>
      <c r="J286" s="63" t="str">
        <f t="shared" si="66"/>
        <v/>
      </c>
      <c r="K286" s="48" t="str">
        <f t="shared" si="63"/>
        <v/>
      </c>
      <c r="L286" s="69" t="str">
        <f t="shared" si="64"/>
        <v/>
      </c>
      <c r="M286" s="67" t="str">
        <f t="shared" si="67"/>
        <v/>
      </c>
      <c r="N286" s="49">
        <v>68</v>
      </c>
      <c r="O286" s="28"/>
      <c r="P286" s="47" t="str">
        <f t="shared" si="68"/>
        <v/>
      </c>
      <c r="Q286" s="24" t="str">
        <f t="shared" si="69"/>
        <v/>
      </c>
      <c r="R286" s="24" t="str">
        <f>IF($L286="","",VLOOKUP(Q286,LISTAS!$F$5:$G$1006,2,0))</f>
        <v/>
      </c>
      <c r="S286" s="36" t="str">
        <f t="shared" si="70"/>
        <v/>
      </c>
      <c r="T286" s="25" t="str">
        <f t="shared" si="71"/>
        <v/>
      </c>
      <c r="U286" s="25" t="str">
        <f t="shared" si="72"/>
        <v/>
      </c>
    </row>
    <row r="287" spans="2:21" ht="16.5" x14ac:dyDescent="0.3">
      <c r="B287" s="26"/>
      <c r="C287" s="22" t="str">
        <f>IF(B287="","",VLOOKUP(B287,LISTAS!$F$5:$G$1006,2,0))</f>
        <v/>
      </c>
      <c r="D287" s="35"/>
      <c r="E287" s="35"/>
      <c r="F287" s="35" t="str">
        <f t="shared" si="62"/>
        <v/>
      </c>
      <c r="G287" s="5"/>
      <c r="H287" s="48" t="str">
        <f t="shared" si="65"/>
        <v/>
      </c>
      <c r="I287" s="63" t="str">
        <f t="shared" si="66"/>
        <v/>
      </c>
      <c r="J287" s="63" t="str">
        <f t="shared" si="66"/>
        <v/>
      </c>
      <c r="K287" s="48" t="str">
        <f t="shared" si="63"/>
        <v/>
      </c>
      <c r="L287" s="69" t="str">
        <f t="shared" si="64"/>
        <v/>
      </c>
      <c r="M287" s="67" t="str">
        <f t="shared" si="67"/>
        <v/>
      </c>
      <c r="N287" s="49">
        <v>69</v>
      </c>
      <c r="O287" s="28"/>
      <c r="P287" s="47" t="str">
        <f t="shared" si="68"/>
        <v/>
      </c>
      <c r="Q287" s="24" t="str">
        <f t="shared" si="69"/>
        <v/>
      </c>
      <c r="R287" s="24" t="str">
        <f>IF($L287="","",VLOOKUP(Q287,LISTAS!$F$5:$G$1006,2,0))</f>
        <v/>
      </c>
      <c r="S287" s="36" t="str">
        <f t="shared" si="70"/>
        <v/>
      </c>
      <c r="T287" s="25" t="str">
        <f t="shared" si="71"/>
        <v/>
      </c>
      <c r="U287" s="25" t="str">
        <f t="shared" si="72"/>
        <v/>
      </c>
    </row>
    <row r="288" spans="2:21" ht="16.5" x14ac:dyDescent="0.3">
      <c r="B288" s="26"/>
      <c r="C288" s="22" t="str">
        <f>IF(B288="","",VLOOKUP(B288,LISTAS!$F$5:$G$1006,2,0))</f>
        <v/>
      </c>
      <c r="D288" s="35"/>
      <c r="E288" s="35"/>
      <c r="F288" s="35" t="str">
        <f t="shared" si="62"/>
        <v/>
      </c>
      <c r="G288" s="5"/>
      <c r="H288" s="48" t="str">
        <f t="shared" si="65"/>
        <v/>
      </c>
      <c r="I288" s="63" t="str">
        <f t="shared" si="66"/>
        <v/>
      </c>
      <c r="J288" s="63" t="str">
        <f t="shared" si="66"/>
        <v/>
      </c>
      <c r="K288" s="48" t="str">
        <f t="shared" si="63"/>
        <v/>
      </c>
      <c r="L288" s="69" t="str">
        <f t="shared" si="64"/>
        <v/>
      </c>
      <c r="M288" s="67" t="str">
        <f t="shared" si="67"/>
        <v/>
      </c>
      <c r="N288" s="49">
        <v>70</v>
      </c>
      <c r="O288" s="28"/>
      <c r="P288" s="47" t="str">
        <f t="shared" si="68"/>
        <v/>
      </c>
      <c r="Q288" s="24" t="str">
        <f t="shared" si="69"/>
        <v/>
      </c>
      <c r="R288" s="24" t="str">
        <f>IF($L288="","",VLOOKUP(Q288,LISTAS!$F$5:$G$1006,2,0))</f>
        <v/>
      </c>
      <c r="S288" s="36" t="str">
        <f t="shared" si="70"/>
        <v/>
      </c>
      <c r="T288" s="25" t="str">
        <f t="shared" si="71"/>
        <v/>
      </c>
      <c r="U288" s="25" t="str">
        <f t="shared" si="72"/>
        <v/>
      </c>
    </row>
    <row r="289" spans="2:21" ht="16.5" x14ac:dyDescent="0.3">
      <c r="B289" s="26"/>
      <c r="C289" s="22" t="str">
        <f>IF(B289="","",VLOOKUP(B289,LISTAS!$F$5:$G$1006,2,0))</f>
        <v/>
      </c>
      <c r="D289" s="35"/>
      <c r="E289" s="35"/>
      <c r="F289" s="35" t="str">
        <f t="shared" si="62"/>
        <v/>
      </c>
      <c r="G289" s="5"/>
      <c r="H289" s="48" t="str">
        <f t="shared" si="65"/>
        <v/>
      </c>
      <c r="I289" s="63" t="str">
        <f t="shared" si="66"/>
        <v/>
      </c>
      <c r="J289" s="63" t="str">
        <f t="shared" si="66"/>
        <v/>
      </c>
      <c r="K289" s="48" t="str">
        <f t="shared" si="63"/>
        <v/>
      </c>
      <c r="L289" s="69" t="str">
        <f t="shared" si="64"/>
        <v/>
      </c>
      <c r="M289" s="67" t="str">
        <f t="shared" si="67"/>
        <v/>
      </c>
      <c r="N289" s="49">
        <v>71</v>
      </c>
      <c r="O289" s="28"/>
      <c r="P289" s="47" t="str">
        <f t="shared" si="68"/>
        <v/>
      </c>
      <c r="Q289" s="24" t="str">
        <f t="shared" si="69"/>
        <v/>
      </c>
      <c r="R289" s="24" t="str">
        <f>IF($L289="","",VLOOKUP(Q289,LISTAS!$F$5:$G$1006,2,0))</f>
        <v/>
      </c>
      <c r="S289" s="36" t="str">
        <f t="shared" si="70"/>
        <v/>
      </c>
      <c r="T289" s="25" t="str">
        <f t="shared" si="71"/>
        <v/>
      </c>
      <c r="U289" s="25" t="str">
        <f t="shared" si="72"/>
        <v/>
      </c>
    </row>
    <row r="290" spans="2:21" ht="16.5" x14ac:dyDescent="0.3">
      <c r="B290" s="26"/>
      <c r="C290" s="22" t="str">
        <f>IF(B290="","",VLOOKUP(B290,LISTAS!$F$5:$G$1006,2,0))</f>
        <v/>
      </c>
      <c r="D290" s="35"/>
      <c r="E290" s="35"/>
      <c r="F290" s="35" t="str">
        <f t="shared" si="62"/>
        <v/>
      </c>
      <c r="G290" s="5"/>
      <c r="H290" s="48" t="str">
        <f t="shared" si="65"/>
        <v/>
      </c>
      <c r="I290" s="63" t="str">
        <f t="shared" si="66"/>
        <v/>
      </c>
      <c r="J290" s="63" t="str">
        <f t="shared" si="66"/>
        <v/>
      </c>
      <c r="K290" s="48" t="str">
        <f t="shared" si="63"/>
        <v/>
      </c>
      <c r="L290" s="69" t="str">
        <f t="shared" si="64"/>
        <v/>
      </c>
      <c r="M290" s="67" t="str">
        <f t="shared" si="67"/>
        <v/>
      </c>
      <c r="N290" s="49">
        <v>72</v>
      </c>
      <c r="O290" s="28"/>
      <c r="P290" s="47" t="str">
        <f t="shared" si="68"/>
        <v/>
      </c>
      <c r="Q290" s="24" t="str">
        <f t="shared" si="69"/>
        <v/>
      </c>
      <c r="R290" s="24" t="str">
        <f>IF($L290="","",VLOOKUP(Q290,LISTAS!$F$5:$G$1006,2,0))</f>
        <v/>
      </c>
      <c r="S290" s="36" t="str">
        <f t="shared" si="70"/>
        <v/>
      </c>
      <c r="T290" s="25" t="str">
        <f t="shared" si="71"/>
        <v/>
      </c>
      <c r="U290" s="25" t="str">
        <f t="shared" si="72"/>
        <v/>
      </c>
    </row>
    <row r="291" spans="2:21" ht="16.5" x14ac:dyDescent="0.3">
      <c r="B291" s="26"/>
      <c r="C291" s="22" t="str">
        <f>IF(B291="","",VLOOKUP(B291,LISTAS!$F$5:$G$1006,2,0))</f>
        <v/>
      </c>
      <c r="D291" s="35"/>
      <c r="E291" s="35"/>
      <c r="F291" s="35" t="str">
        <f t="shared" si="62"/>
        <v/>
      </c>
      <c r="G291" s="5"/>
      <c r="H291" s="48" t="str">
        <f t="shared" si="65"/>
        <v/>
      </c>
      <c r="I291" s="63" t="str">
        <f t="shared" si="66"/>
        <v/>
      </c>
      <c r="J291" s="63" t="str">
        <f t="shared" si="66"/>
        <v/>
      </c>
      <c r="K291" s="48" t="str">
        <f t="shared" si="63"/>
        <v/>
      </c>
      <c r="L291" s="69" t="str">
        <f t="shared" si="64"/>
        <v/>
      </c>
      <c r="M291" s="67" t="str">
        <f t="shared" si="67"/>
        <v/>
      </c>
      <c r="N291" s="49">
        <v>73</v>
      </c>
      <c r="O291" s="28"/>
      <c r="P291" s="47" t="str">
        <f t="shared" si="68"/>
        <v/>
      </c>
      <c r="Q291" s="24" t="str">
        <f t="shared" si="69"/>
        <v/>
      </c>
      <c r="R291" s="24" t="str">
        <f>IF($L291="","",VLOOKUP(Q291,LISTAS!$F$5:$G$1006,2,0))</f>
        <v/>
      </c>
      <c r="S291" s="36" t="str">
        <f t="shared" si="70"/>
        <v/>
      </c>
      <c r="T291" s="25" t="str">
        <f t="shared" si="71"/>
        <v/>
      </c>
      <c r="U291" s="25" t="str">
        <f t="shared" si="72"/>
        <v/>
      </c>
    </row>
    <row r="292" spans="2:21" ht="16.5" x14ac:dyDescent="0.3">
      <c r="B292" s="26"/>
      <c r="C292" s="22" t="str">
        <f>IF(B292="","",VLOOKUP(B292,LISTAS!$F$5:$G$1006,2,0))</f>
        <v/>
      </c>
      <c r="D292" s="35"/>
      <c r="E292" s="35"/>
      <c r="F292" s="35" t="str">
        <f t="shared" si="62"/>
        <v/>
      </c>
      <c r="G292" s="5"/>
      <c r="H292" s="48" t="str">
        <f t="shared" si="65"/>
        <v/>
      </c>
      <c r="I292" s="63" t="str">
        <f t="shared" si="66"/>
        <v/>
      </c>
      <c r="J292" s="63" t="str">
        <f t="shared" si="66"/>
        <v/>
      </c>
      <c r="K292" s="48" t="str">
        <f t="shared" si="63"/>
        <v/>
      </c>
      <c r="L292" s="69" t="str">
        <f t="shared" si="64"/>
        <v/>
      </c>
      <c r="M292" s="67" t="str">
        <f t="shared" si="67"/>
        <v/>
      </c>
      <c r="N292" s="49">
        <v>74</v>
      </c>
      <c r="O292" s="28"/>
      <c r="P292" s="47" t="str">
        <f t="shared" si="68"/>
        <v/>
      </c>
      <c r="Q292" s="24" t="str">
        <f t="shared" si="69"/>
        <v/>
      </c>
      <c r="R292" s="24" t="str">
        <f>IF($L292="","",VLOOKUP(Q292,LISTAS!$F$5:$G$1006,2,0))</f>
        <v/>
      </c>
      <c r="S292" s="36" t="str">
        <f t="shared" si="70"/>
        <v/>
      </c>
      <c r="T292" s="25" t="str">
        <f t="shared" si="71"/>
        <v/>
      </c>
      <c r="U292" s="25" t="str">
        <f t="shared" si="72"/>
        <v/>
      </c>
    </row>
    <row r="293" spans="2:21" ht="16.5" x14ac:dyDescent="0.3">
      <c r="B293" s="26"/>
      <c r="C293" s="22" t="str">
        <f>IF(B293="","",VLOOKUP(B293,LISTAS!$F$5:$G$1006,2,0))</f>
        <v/>
      </c>
      <c r="D293" s="35"/>
      <c r="E293" s="35"/>
      <c r="F293" s="35" t="str">
        <f t="shared" si="62"/>
        <v/>
      </c>
      <c r="G293" s="5"/>
      <c r="H293" s="48" t="str">
        <f t="shared" si="65"/>
        <v/>
      </c>
      <c r="I293" s="63" t="str">
        <f t="shared" si="66"/>
        <v/>
      </c>
      <c r="J293" s="63" t="str">
        <f t="shared" si="66"/>
        <v/>
      </c>
      <c r="K293" s="48" t="str">
        <f t="shared" si="63"/>
        <v/>
      </c>
      <c r="L293" s="69" t="str">
        <f t="shared" si="64"/>
        <v/>
      </c>
      <c r="M293" s="67" t="str">
        <f t="shared" si="67"/>
        <v/>
      </c>
      <c r="N293" s="49">
        <v>75</v>
      </c>
      <c r="O293" s="28"/>
      <c r="P293" s="47" t="str">
        <f t="shared" si="68"/>
        <v/>
      </c>
      <c r="Q293" s="24" t="str">
        <f t="shared" si="69"/>
        <v/>
      </c>
      <c r="R293" s="24" t="str">
        <f>IF($L293="","",VLOOKUP(Q293,LISTAS!$F$5:$G$1006,2,0))</f>
        <v/>
      </c>
      <c r="S293" s="36" t="str">
        <f t="shared" si="70"/>
        <v/>
      </c>
      <c r="T293" s="25" t="str">
        <f t="shared" si="71"/>
        <v/>
      </c>
      <c r="U293" s="25" t="str">
        <f t="shared" si="72"/>
        <v/>
      </c>
    </row>
    <row r="294" spans="2:21" ht="16.5" x14ac:dyDescent="0.3">
      <c r="B294" s="26"/>
      <c r="C294" s="22" t="str">
        <f>IF(B294="","",VLOOKUP(B294,LISTAS!$F$5:$G$1006,2,0))</f>
        <v/>
      </c>
      <c r="D294" s="35"/>
      <c r="E294" s="35"/>
      <c r="F294" s="35" t="str">
        <f t="shared" si="62"/>
        <v/>
      </c>
      <c r="G294" s="5"/>
      <c r="H294" s="48" t="str">
        <f t="shared" si="65"/>
        <v/>
      </c>
      <c r="I294" s="63" t="str">
        <f t="shared" si="66"/>
        <v/>
      </c>
      <c r="J294" s="63" t="str">
        <f t="shared" si="66"/>
        <v/>
      </c>
      <c r="K294" s="48" t="str">
        <f t="shared" si="63"/>
        <v/>
      </c>
      <c r="L294" s="69" t="str">
        <f t="shared" si="64"/>
        <v/>
      </c>
      <c r="M294" s="67" t="str">
        <f t="shared" si="67"/>
        <v/>
      </c>
      <c r="N294" s="49">
        <v>76</v>
      </c>
      <c r="O294" s="28"/>
      <c r="P294" s="47" t="str">
        <f t="shared" si="68"/>
        <v/>
      </c>
      <c r="Q294" s="24" t="str">
        <f t="shared" si="69"/>
        <v/>
      </c>
      <c r="R294" s="24" t="str">
        <f>IF($L294="","",VLOOKUP(Q294,LISTAS!$F$5:$G$1006,2,0))</f>
        <v/>
      </c>
      <c r="S294" s="36" t="str">
        <f t="shared" si="70"/>
        <v/>
      </c>
      <c r="T294" s="25" t="str">
        <f t="shared" si="71"/>
        <v/>
      </c>
      <c r="U294" s="25" t="str">
        <f t="shared" si="72"/>
        <v/>
      </c>
    </row>
    <row r="295" spans="2:21" ht="16.5" x14ac:dyDescent="0.3">
      <c r="B295" s="26"/>
      <c r="C295" s="22" t="str">
        <f>IF(B295="","",VLOOKUP(B295,LISTAS!$F$5:$G$1006,2,0))</f>
        <v/>
      </c>
      <c r="D295" s="35"/>
      <c r="E295" s="35"/>
      <c r="F295" s="35" t="str">
        <f t="shared" si="62"/>
        <v/>
      </c>
      <c r="G295" s="5"/>
      <c r="H295" s="48" t="str">
        <f t="shared" si="65"/>
        <v/>
      </c>
      <c r="I295" s="63" t="str">
        <f t="shared" si="66"/>
        <v/>
      </c>
      <c r="J295" s="63" t="str">
        <f t="shared" si="66"/>
        <v/>
      </c>
      <c r="K295" s="48" t="str">
        <f t="shared" si="63"/>
        <v/>
      </c>
      <c r="L295" s="69" t="str">
        <f t="shared" si="64"/>
        <v/>
      </c>
      <c r="M295" s="67" t="str">
        <f t="shared" si="67"/>
        <v/>
      </c>
      <c r="N295" s="49">
        <v>77</v>
      </c>
      <c r="O295" s="28"/>
      <c r="P295" s="47" t="str">
        <f t="shared" si="68"/>
        <v/>
      </c>
      <c r="Q295" s="24" t="str">
        <f t="shared" si="69"/>
        <v/>
      </c>
      <c r="R295" s="24" t="str">
        <f>IF($L295="","",VLOOKUP(Q295,LISTAS!$F$5:$G$1006,2,0))</f>
        <v/>
      </c>
      <c r="S295" s="36" t="str">
        <f t="shared" si="70"/>
        <v/>
      </c>
      <c r="T295" s="25" t="str">
        <f t="shared" si="71"/>
        <v/>
      </c>
      <c r="U295" s="25" t="str">
        <f t="shared" si="72"/>
        <v/>
      </c>
    </row>
    <row r="296" spans="2:21" ht="16.5" x14ac:dyDescent="0.3">
      <c r="B296" s="26"/>
      <c r="C296" s="22" t="str">
        <f>IF(B296="","",VLOOKUP(B296,LISTAS!$F$5:$G$1006,2,0))</f>
        <v/>
      </c>
      <c r="D296" s="35"/>
      <c r="E296" s="35"/>
      <c r="F296" s="35" t="str">
        <f t="shared" si="62"/>
        <v/>
      </c>
      <c r="G296" s="5"/>
      <c r="H296" s="48" t="str">
        <f t="shared" si="65"/>
        <v/>
      </c>
      <c r="I296" s="63" t="str">
        <f t="shared" si="66"/>
        <v/>
      </c>
      <c r="J296" s="63" t="str">
        <f t="shared" si="66"/>
        <v/>
      </c>
      <c r="K296" s="48" t="str">
        <f t="shared" si="63"/>
        <v/>
      </c>
      <c r="L296" s="69" t="str">
        <f t="shared" si="64"/>
        <v/>
      </c>
      <c r="M296" s="67" t="str">
        <f t="shared" si="67"/>
        <v/>
      </c>
      <c r="N296" s="49">
        <v>78</v>
      </c>
      <c r="O296" s="28"/>
      <c r="P296" s="47" t="str">
        <f t="shared" si="68"/>
        <v/>
      </c>
      <c r="Q296" s="24" t="str">
        <f t="shared" si="69"/>
        <v/>
      </c>
      <c r="R296" s="24" t="str">
        <f>IF($L296="","",VLOOKUP(Q296,LISTAS!$F$5:$G$1006,2,0))</f>
        <v/>
      </c>
      <c r="S296" s="36" t="str">
        <f t="shared" si="70"/>
        <v/>
      </c>
      <c r="T296" s="25" t="str">
        <f t="shared" si="71"/>
        <v/>
      </c>
      <c r="U296" s="25" t="str">
        <f t="shared" si="72"/>
        <v/>
      </c>
    </row>
    <row r="297" spans="2:21" ht="16.5" x14ac:dyDescent="0.3">
      <c r="B297" s="26"/>
      <c r="C297" s="22" t="str">
        <f>IF(B297="","",VLOOKUP(B297,LISTAS!$F$5:$G$1006,2,0))</f>
        <v/>
      </c>
      <c r="D297" s="35"/>
      <c r="E297" s="35"/>
      <c r="F297" s="35" t="str">
        <f t="shared" si="62"/>
        <v/>
      </c>
      <c r="G297" s="5"/>
      <c r="H297" s="48" t="str">
        <f t="shared" si="65"/>
        <v/>
      </c>
      <c r="I297" s="63" t="str">
        <f t="shared" si="66"/>
        <v/>
      </c>
      <c r="J297" s="63" t="str">
        <f t="shared" si="66"/>
        <v/>
      </c>
      <c r="K297" s="48" t="str">
        <f t="shared" si="63"/>
        <v/>
      </c>
      <c r="L297" s="69" t="str">
        <f t="shared" si="64"/>
        <v/>
      </c>
      <c r="M297" s="67" t="str">
        <f t="shared" si="67"/>
        <v/>
      </c>
      <c r="N297" s="49">
        <v>79</v>
      </c>
      <c r="O297" s="28"/>
      <c r="P297" s="47" t="str">
        <f t="shared" si="68"/>
        <v/>
      </c>
      <c r="Q297" s="24" t="str">
        <f t="shared" si="69"/>
        <v/>
      </c>
      <c r="R297" s="24" t="str">
        <f>IF($L297="","",VLOOKUP(Q297,LISTAS!$F$5:$G$1006,2,0))</f>
        <v/>
      </c>
      <c r="S297" s="36" t="str">
        <f t="shared" si="70"/>
        <v/>
      </c>
      <c r="T297" s="25" t="str">
        <f t="shared" si="71"/>
        <v/>
      </c>
      <c r="U297" s="25" t="str">
        <f t="shared" si="72"/>
        <v/>
      </c>
    </row>
    <row r="298" spans="2:21" ht="16.5" x14ac:dyDescent="0.3">
      <c r="B298" s="26"/>
      <c r="C298" s="22" t="str">
        <f>IF(B298="","",VLOOKUP(B298,LISTAS!$F$5:$G$1006,2,0))</f>
        <v/>
      </c>
      <c r="D298" s="35"/>
      <c r="E298" s="35"/>
      <c r="F298" s="35" t="str">
        <f t="shared" si="62"/>
        <v/>
      </c>
      <c r="G298" s="5"/>
      <c r="H298" s="48" t="str">
        <f t="shared" si="65"/>
        <v/>
      </c>
      <c r="I298" s="63" t="str">
        <f t="shared" si="66"/>
        <v/>
      </c>
      <c r="J298" s="63" t="str">
        <f t="shared" si="66"/>
        <v/>
      </c>
      <c r="K298" s="48" t="str">
        <f t="shared" si="63"/>
        <v/>
      </c>
      <c r="L298" s="69" t="str">
        <f t="shared" si="64"/>
        <v/>
      </c>
      <c r="M298" s="67" t="str">
        <f t="shared" si="67"/>
        <v/>
      </c>
      <c r="N298" s="49">
        <v>80</v>
      </c>
      <c r="O298" s="28"/>
      <c r="P298" s="47" t="str">
        <f t="shared" si="68"/>
        <v/>
      </c>
      <c r="Q298" s="24" t="str">
        <f t="shared" si="69"/>
        <v/>
      </c>
      <c r="R298" s="24" t="str">
        <f>IF($L298="","",VLOOKUP(Q298,LISTAS!$F$5:$G$1006,2,0))</f>
        <v/>
      </c>
      <c r="S298" s="36" t="str">
        <f t="shared" si="70"/>
        <v/>
      </c>
      <c r="T298" s="25" t="str">
        <f t="shared" si="71"/>
        <v/>
      </c>
      <c r="U298" s="25" t="str">
        <f t="shared" si="72"/>
        <v/>
      </c>
    </row>
    <row r="299" spans="2:21" ht="16.5" x14ac:dyDescent="0.3">
      <c r="B299" s="26"/>
      <c r="C299" s="22" t="str">
        <f>IF(B299="","",VLOOKUP(B299,LISTAS!$F$5:$G$1006,2,0))</f>
        <v/>
      </c>
      <c r="D299" s="35"/>
      <c r="E299" s="35"/>
      <c r="F299" s="35" t="str">
        <f t="shared" si="62"/>
        <v/>
      </c>
      <c r="G299" s="5"/>
      <c r="H299" s="48" t="str">
        <f t="shared" si="65"/>
        <v/>
      </c>
      <c r="I299" s="63" t="str">
        <f t="shared" si="66"/>
        <v/>
      </c>
      <c r="J299" s="63" t="str">
        <f t="shared" si="66"/>
        <v/>
      </c>
      <c r="K299" s="48" t="str">
        <f t="shared" si="63"/>
        <v/>
      </c>
      <c r="L299" s="69" t="str">
        <f t="shared" si="64"/>
        <v/>
      </c>
      <c r="M299" s="67" t="str">
        <f t="shared" si="67"/>
        <v/>
      </c>
      <c r="N299" s="49">
        <v>81</v>
      </c>
      <c r="O299" s="28"/>
      <c r="P299" s="47" t="str">
        <f t="shared" si="68"/>
        <v/>
      </c>
      <c r="Q299" s="24" t="str">
        <f t="shared" si="69"/>
        <v/>
      </c>
      <c r="R299" s="24" t="str">
        <f>IF($L299="","",VLOOKUP(Q299,LISTAS!$F$5:$G$1006,2,0))</f>
        <v/>
      </c>
      <c r="S299" s="36" t="str">
        <f t="shared" si="70"/>
        <v/>
      </c>
      <c r="T299" s="25" t="str">
        <f t="shared" si="71"/>
        <v/>
      </c>
      <c r="U299" s="25" t="str">
        <f t="shared" si="72"/>
        <v/>
      </c>
    </row>
    <row r="300" spans="2:21" ht="16.5" x14ac:dyDescent="0.3">
      <c r="B300" s="26"/>
      <c r="C300" s="22" t="str">
        <f>IF(B300="","",VLOOKUP(B300,LISTAS!$F$5:$G$1006,2,0))</f>
        <v/>
      </c>
      <c r="D300" s="35"/>
      <c r="E300" s="35"/>
      <c r="F300" s="35" t="str">
        <f t="shared" si="62"/>
        <v/>
      </c>
      <c r="G300" s="5"/>
      <c r="H300" s="48" t="str">
        <f t="shared" si="65"/>
        <v/>
      </c>
      <c r="I300" s="63" t="str">
        <f t="shared" si="66"/>
        <v/>
      </c>
      <c r="J300" s="63" t="str">
        <f t="shared" si="66"/>
        <v/>
      </c>
      <c r="K300" s="48" t="str">
        <f t="shared" si="63"/>
        <v/>
      </c>
      <c r="L300" s="69" t="str">
        <f t="shared" si="64"/>
        <v/>
      </c>
      <c r="M300" s="67" t="str">
        <f t="shared" si="67"/>
        <v/>
      </c>
      <c r="N300" s="49">
        <v>82</v>
      </c>
      <c r="O300" s="28"/>
      <c r="P300" s="47" t="str">
        <f t="shared" si="68"/>
        <v/>
      </c>
      <c r="Q300" s="24" t="str">
        <f t="shared" si="69"/>
        <v/>
      </c>
      <c r="R300" s="24" t="str">
        <f>IF($L300="","",VLOOKUP(Q300,LISTAS!$F$5:$G$1006,2,0))</f>
        <v/>
      </c>
      <c r="S300" s="36" t="str">
        <f t="shared" si="70"/>
        <v/>
      </c>
      <c r="T300" s="25" t="str">
        <f t="shared" si="71"/>
        <v/>
      </c>
      <c r="U300" s="25" t="str">
        <f t="shared" si="72"/>
        <v/>
      </c>
    </row>
    <row r="301" spans="2:21" ht="16.5" x14ac:dyDescent="0.3">
      <c r="B301" s="26"/>
      <c r="C301" s="22" t="str">
        <f>IF(B301="","",VLOOKUP(B301,LISTAS!$F$5:$G$1006,2,0))</f>
        <v/>
      </c>
      <c r="D301" s="35"/>
      <c r="E301" s="35"/>
      <c r="F301" s="35" t="str">
        <f t="shared" si="62"/>
        <v/>
      </c>
      <c r="G301" s="5"/>
      <c r="H301" s="48" t="str">
        <f t="shared" si="65"/>
        <v/>
      </c>
      <c r="I301" s="63" t="str">
        <f t="shared" si="66"/>
        <v/>
      </c>
      <c r="J301" s="63" t="str">
        <f t="shared" si="66"/>
        <v/>
      </c>
      <c r="K301" s="48" t="str">
        <f t="shared" si="63"/>
        <v/>
      </c>
      <c r="L301" s="69" t="str">
        <f t="shared" si="64"/>
        <v/>
      </c>
      <c r="M301" s="67" t="str">
        <f t="shared" si="67"/>
        <v/>
      </c>
      <c r="N301" s="49">
        <v>83</v>
      </c>
      <c r="O301" s="28"/>
      <c r="P301" s="47" t="str">
        <f t="shared" si="68"/>
        <v/>
      </c>
      <c r="Q301" s="24" t="str">
        <f t="shared" si="69"/>
        <v/>
      </c>
      <c r="R301" s="24" t="str">
        <f>IF($L301="","",VLOOKUP(Q301,LISTAS!$F$5:$G$1006,2,0))</f>
        <v/>
      </c>
      <c r="S301" s="36" t="str">
        <f t="shared" si="70"/>
        <v/>
      </c>
      <c r="T301" s="25" t="str">
        <f t="shared" si="71"/>
        <v/>
      </c>
      <c r="U301" s="25" t="str">
        <f t="shared" si="72"/>
        <v/>
      </c>
    </row>
    <row r="302" spans="2:21" ht="16.5" x14ac:dyDescent="0.3">
      <c r="B302" s="26"/>
      <c r="C302" s="22" t="str">
        <f>IF(B302="","",VLOOKUP(B302,LISTAS!$F$5:$G$1006,2,0))</f>
        <v/>
      </c>
      <c r="D302" s="35"/>
      <c r="E302" s="35"/>
      <c r="F302" s="35" t="str">
        <f t="shared" si="62"/>
        <v/>
      </c>
      <c r="G302" s="5"/>
      <c r="H302" s="48" t="str">
        <f t="shared" si="65"/>
        <v/>
      </c>
      <c r="I302" s="63" t="str">
        <f t="shared" si="66"/>
        <v/>
      </c>
      <c r="J302" s="63" t="str">
        <f t="shared" si="66"/>
        <v/>
      </c>
      <c r="K302" s="48" t="str">
        <f t="shared" si="63"/>
        <v/>
      </c>
      <c r="L302" s="69" t="str">
        <f t="shared" si="64"/>
        <v/>
      </c>
      <c r="M302" s="67" t="str">
        <f t="shared" si="67"/>
        <v/>
      </c>
      <c r="N302" s="49">
        <v>84</v>
      </c>
      <c r="O302" s="28"/>
      <c r="P302" s="47" t="str">
        <f t="shared" si="68"/>
        <v/>
      </c>
      <c r="Q302" s="24" t="str">
        <f t="shared" si="69"/>
        <v/>
      </c>
      <c r="R302" s="24" t="str">
        <f>IF($L302="","",VLOOKUP(Q302,LISTAS!$F$5:$G$1006,2,0))</f>
        <v/>
      </c>
      <c r="S302" s="36" t="str">
        <f t="shared" si="70"/>
        <v/>
      </c>
      <c r="T302" s="25" t="str">
        <f t="shared" si="71"/>
        <v/>
      </c>
      <c r="U302" s="25" t="str">
        <f t="shared" si="72"/>
        <v/>
      </c>
    </row>
    <row r="303" spans="2:21" ht="16.5" x14ac:dyDescent="0.3">
      <c r="B303" s="26"/>
      <c r="C303" s="22" t="str">
        <f>IF(B303="","",VLOOKUP(B303,LISTAS!$F$5:$G$1006,2,0))</f>
        <v/>
      </c>
      <c r="D303" s="35"/>
      <c r="E303" s="35"/>
      <c r="F303" s="35" t="str">
        <f t="shared" si="62"/>
        <v/>
      </c>
      <c r="G303" s="5"/>
      <c r="H303" s="48" t="str">
        <f t="shared" si="65"/>
        <v/>
      </c>
      <c r="I303" s="63" t="str">
        <f t="shared" si="66"/>
        <v/>
      </c>
      <c r="J303" s="63" t="str">
        <f t="shared" si="66"/>
        <v/>
      </c>
      <c r="K303" s="48" t="str">
        <f t="shared" si="63"/>
        <v/>
      </c>
      <c r="L303" s="69" t="str">
        <f t="shared" si="64"/>
        <v/>
      </c>
      <c r="M303" s="67" t="str">
        <f t="shared" si="67"/>
        <v/>
      </c>
      <c r="N303" s="49">
        <v>85</v>
      </c>
      <c r="O303" s="28"/>
      <c r="P303" s="47" t="str">
        <f t="shared" si="68"/>
        <v/>
      </c>
      <c r="Q303" s="24" t="str">
        <f t="shared" si="69"/>
        <v/>
      </c>
      <c r="R303" s="24" t="str">
        <f>IF($L303="","",VLOOKUP(Q303,LISTAS!$F$5:$G$1006,2,0))</f>
        <v/>
      </c>
      <c r="S303" s="36" t="str">
        <f t="shared" si="70"/>
        <v/>
      </c>
      <c r="T303" s="25" t="str">
        <f t="shared" si="71"/>
        <v/>
      </c>
      <c r="U303" s="25" t="str">
        <f t="shared" si="72"/>
        <v/>
      </c>
    </row>
    <row r="304" spans="2:21" ht="16.5" x14ac:dyDescent="0.3">
      <c r="B304" s="26"/>
      <c r="C304" s="22" t="str">
        <f>IF(B304="","",VLOOKUP(B304,LISTAS!$F$5:$G$1006,2,0))</f>
        <v/>
      </c>
      <c r="D304" s="35"/>
      <c r="E304" s="35"/>
      <c r="F304" s="35" t="str">
        <f t="shared" si="62"/>
        <v/>
      </c>
      <c r="G304" s="5"/>
      <c r="H304" s="48" t="str">
        <f t="shared" si="65"/>
        <v/>
      </c>
      <c r="I304" s="63" t="str">
        <f t="shared" si="66"/>
        <v/>
      </c>
      <c r="J304" s="63" t="str">
        <f t="shared" si="66"/>
        <v/>
      </c>
      <c r="K304" s="48" t="str">
        <f t="shared" si="63"/>
        <v/>
      </c>
      <c r="L304" s="69" t="str">
        <f t="shared" si="64"/>
        <v/>
      </c>
      <c r="M304" s="67" t="str">
        <f t="shared" si="67"/>
        <v/>
      </c>
      <c r="N304" s="49">
        <v>86</v>
      </c>
      <c r="O304" s="28"/>
      <c r="P304" s="47" t="str">
        <f t="shared" si="68"/>
        <v/>
      </c>
      <c r="Q304" s="24" t="str">
        <f t="shared" si="69"/>
        <v/>
      </c>
      <c r="R304" s="24" t="str">
        <f>IF($L304="","",VLOOKUP(Q304,LISTAS!$F$5:$G$1006,2,0))</f>
        <v/>
      </c>
      <c r="S304" s="36" t="str">
        <f t="shared" si="70"/>
        <v/>
      </c>
      <c r="T304" s="25" t="str">
        <f t="shared" si="71"/>
        <v/>
      </c>
      <c r="U304" s="25" t="str">
        <f t="shared" si="72"/>
        <v/>
      </c>
    </row>
    <row r="305" spans="2:21" ht="16.5" x14ac:dyDescent="0.3">
      <c r="B305" s="26"/>
      <c r="C305" s="22" t="str">
        <f>IF(B305="","",VLOOKUP(B305,LISTAS!$F$5:$G$1006,2,0))</f>
        <v/>
      </c>
      <c r="D305" s="35"/>
      <c r="E305" s="35"/>
      <c r="F305" s="35" t="str">
        <f t="shared" si="62"/>
        <v/>
      </c>
      <c r="G305" s="5"/>
      <c r="H305" s="48" t="str">
        <f t="shared" si="65"/>
        <v/>
      </c>
      <c r="I305" s="63" t="str">
        <f t="shared" si="66"/>
        <v/>
      </c>
      <c r="J305" s="63" t="str">
        <f t="shared" si="66"/>
        <v/>
      </c>
      <c r="K305" s="48" t="str">
        <f t="shared" si="63"/>
        <v/>
      </c>
      <c r="L305" s="69" t="str">
        <f t="shared" si="64"/>
        <v/>
      </c>
      <c r="M305" s="67" t="str">
        <f t="shared" si="67"/>
        <v/>
      </c>
      <c r="N305" s="49">
        <v>87</v>
      </c>
      <c r="O305" s="28"/>
      <c r="P305" s="47" t="str">
        <f t="shared" si="68"/>
        <v/>
      </c>
      <c r="Q305" s="24" t="str">
        <f t="shared" si="69"/>
        <v/>
      </c>
      <c r="R305" s="24" t="str">
        <f>IF($L305="","",VLOOKUP(Q305,LISTAS!$F$5:$G$1006,2,0))</f>
        <v/>
      </c>
      <c r="S305" s="36" t="str">
        <f t="shared" si="70"/>
        <v/>
      </c>
      <c r="T305" s="25" t="str">
        <f t="shared" si="71"/>
        <v/>
      </c>
      <c r="U305" s="25" t="str">
        <f t="shared" si="72"/>
        <v/>
      </c>
    </row>
    <row r="306" spans="2:21" ht="16.5" x14ac:dyDescent="0.3">
      <c r="B306" s="26"/>
      <c r="C306" s="22" t="str">
        <f>IF(B306="","",VLOOKUP(B306,LISTAS!$F$5:$G$1006,2,0))</f>
        <v/>
      </c>
      <c r="D306" s="35"/>
      <c r="E306" s="35"/>
      <c r="F306" s="35" t="str">
        <f t="shared" si="62"/>
        <v/>
      </c>
      <c r="G306" s="5"/>
      <c r="H306" s="48" t="str">
        <f t="shared" si="65"/>
        <v/>
      </c>
      <c r="I306" s="63" t="str">
        <f t="shared" si="66"/>
        <v/>
      </c>
      <c r="J306" s="63" t="str">
        <f t="shared" si="66"/>
        <v/>
      </c>
      <c r="K306" s="48" t="str">
        <f t="shared" si="63"/>
        <v/>
      </c>
      <c r="L306" s="69" t="str">
        <f t="shared" si="64"/>
        <v/>
      </c>
      <c r="M306" s="67" t="str">
        <f t="shared" si="67"/>
        <v/>
      </c>
      <c r="N306" s="49">
        <v>88</v>
      </c>
      <c r="O306" s="28"/>
      <c r="P306" s="47" t="str">
        <f t="shared" si="68"/>
        <v/>
      </c>
      <c r="Q306" s="24" t="str">
        <f t="shared" si="69"/>
        <v/>
      </c>
      <c r="R306" s="24" t="str">
        <f>IF($L306="","",VLOOKUP(Q306,LISTAS!$F$5:$G$1006,2,0))</f>
        <v/>
      </c>
      <c r="S306" s="36" t="str">
        <f t="shared" si="70"/>
        <v/>
      </c>
      <c r="T306" s="25" t="str">
        <f t="shared" si="71"/>
        <v/>
      </c>
      <c r="U306" s="25" t="str">
        <f t="shared" si="72"/>
        <v/>
      </c>
    </row>
    <row r="307" spans="2:21" ht="16.5" x14ac:dyDescent="0.3">
      <c r="B307" s="26"/>
      <c r="C307" s="22" t="str">
        <f>IF(B307="","",VLOOKUP(B307,LISTAS!$F$5:$G$1006,2,0))</f>
        <v/>
      </c>
      <c r="D307" s="35"/>
      <c r="E307" s="35"/>
      <c r="F307" s="35" t="str">
        <f t="shared" si="62"/>
        <v/>
      </c>
      <c r="G307" s="5"/>
      <c r="H307" s="48" t="str">
        <f t="shared" si="65"/>
        <v/>
      </c>
      <c r="I307" s="63" t="str">
        <f t="shared" si="66"/>
        <v/>
      </c>
      <c r="J307" s="63" t="str">
        <f t="shared" si="66"/>
        <v/>
      </c>
      <c r="K307" s="48" t="str">
        <f t="shared" si="63"/>
        <v/>
      </c>
      <c r="L307" s="69" t="str">
        <f t="shared" si="64"/>
        <v/>
      </c>
      <c r="M307" s="67" t="str">
        <f t="shared" si="67"/>
        <v/>
      </c>
      <c r="N307" s="49">
        <v>89</v>
      </c>
      <c r="O307" s="28"/>
      <c r="P307" s="47" t="str">
        <f t="shared" si="68"/>
        <v/>
      </c>
      <c r="Q307" s="24" t="str">
        <f t="shared" si="69"/>
        <v/>
      </c>
      <c r="R307" s="24" t="str">
        <f>IF($L307="","",VLOOKUP(Q307,LISTAS!$F$5:$G$1006,2,0))</f>
        <v/>
      </c>
      <c r="S307" s="36" t="str">
        <f t="shared" si="70"/>
        <v/>
      </c>
      <c r="T307" s="25" t="str">
        <f t="shared" si="71"/>
        <v/>
      </c>
      <c r="U307" s="25" t="str">
        <f t="shared" si="72"/>
        <v/>
      </c>
    </row>
    <row r="308" spans="2:21" ht="16.5" x14ac:dyDescent="0.3">
      <c r="B308" s="26"/>
      <c r="C308" s="22" t="str">
        <f>IF(B308="","",VLOOKUP(B308,LISTAS!$F$5:$G$1006,2,0))</f>
        <v/>
      </c>
      <c r="D308" s="35"/>
      <c r="E308" s="35"/>
      <c r="F308" s="35" t="str">
        <f t="shared" si="62"/>
        <v/>
      </c>
      <c r="G308" s="5"/>
      <c r="H308" s="48" t="str">
        <f t="shared" si="65"/>
        <v/>
      </c>
      <c r="I308" s="63" t="str">
        <f t="shared" si="66"/>
        <v/>
      </c>
      <c r="J308" s="63" t="str">
        <f t="shared" si="66"/>
        <v/>
      </c>
      <c r="K308" s="48" t="str">
        <f t="shared" si="63"/>
        <v/>
      </c>
      <c r="L308" s="69" t="str">
        <f t="shared" si="64"/>
        <v/>
      </c>
      <c r="M308" s="67" t="str">
        <f t="shared" si="67"/>
        <v/>
      </c>
      <c r="N308" s="49">
        <v>90</v>
      </c>
      <c r="O308" s="28"/>
      <c r="P308" s="47" t="str">
        <f t="shared" si="68"/>
        <v/>
      </c>
      <c r="Q308" s="24" t="str">
        <f t="shared" si="69"/>
        <v/>
      </c>
      <c r="R308" s="24" t="str">
        <f>IF($L308="","",VLOOKUP(Q308,LISTAS!$F$5:$G$1006,2,0))</f>
        <v/>
      </c>
      <c r="S308" s="36" t="str">
        <f t="shared" si="70"/>
        <v/>
      </c>
      <c r="T308" s="25" t="str">
        <f t="shared" si="71"/>
        <v/>
      </c>
      <c r="U308" s="25" t="str">
        <f t="shared" si="72"/>
        <v/>
      </c>
    </row>
    <row r="309" spans="2:21" ht="16.5" x14ac:dyDescent="0.3">
      <c r="B309" s="26"/>
      <c r="C309" s="22" t="str">
        <f>IF(B309="","",VLOOKUP(B309,LISTAS!$F$5:$G$1006,2,0))</f>
        <v/>
      </c>
      <c r="D309" s="35"/>
      <c r="E309" s="35"/>
      <c r="F309" s="35" t="str">
        <f t="shared" si="62"/>
        <v/>
      </c>
      <c r="G309" s="5"/>
      <c r="H309" s="48" t="str">
        <f t="shared" si="65"/>
        <v/>
      </c>
      <c r="I309" s="63" t="str">
        <f t="shared" si="66"/>
        <v/>
      </c>
      <c r="J309" s="63" t="str">
        <f t="shared" si="66"/>
        <v/>
      </c>
      <c r="K309" s="48" t="str">
        <f t="shared" si="63"/>
        <v/>
      </c>
      <c r="L309" s="69" t="str">
        <f t="shared" si="64"/>
        <v/>
      </c>
      <c r="M309" s="67" t="str">
        <f t="shared" si="67"/>
        <v/>
      </c>
      <c r="N309" s="49">
        <v>91</v>
      </c>
      <c r="O309" s="28"/>
      <c r="P309" s="47" t="str">
        <f t="shared" si="68"/>
        <v/>
      </c>
      <c r="Q309" s="24" t="str">
        <f t="shared" si="69"/>
        <v/>
      </c>
      <c r="R309" s="24" t="str">
        <f>IF($L309="","",VLOOKUP(Q309,LISTAS!$F$5:$G$1006,2,0))</f>
        <v/>
      </c>
      <c r="S309" s="36" t="str">
        <f t="shared" si="70"/>
        <v/>
      </c>
      <c r="T309" s="25" t="str">
        <f t="shared" si="71"/>
        <v/>
      </c>
      <c r="U309" s="25" t="str">
        <f t="shared" si="72"/>
        <v/>
      </c>
    </row>
    <row r="310" spans="2:21" ht="16.5" x14ac:dyDescent="0.3">
      <c r="B310" s="26"/>
      <c r="C310" s="22" t="str">
        <f>IF(B310="","",VLOOKUP(B310,LISTAS!$F$5:$G$1006,2,0))</f>
        <v/>
      </c>
      <c r="D310" s="35"/>
      <c r="E310" s="35"/>
      <c r="F310" s="35" t="str">
        <f t="shared" si="62"/>
        <v/>
      </c>
      <c r="G310" s="5"/>
      <c r="H310" s="48" t="str">
        <f t="shared" si="65"/>
        <v/>
      </c>
      <c r="I310" s="63" t="str">
        <f t="shared" si="66"/>
        <v/>
      </c>
      <c r="J310" s="63" t="str">
        <f t="shared" si="66"/>
        <v/>
      </c>
      <c r="K310" s="48" t="str">
        <f t="shared" si="63"/>
        <v/>
      </c>
      <c r="L310" s="69" t="str">
        <f t="shared" si="64"/>
        <v/>
      </c>
      <c r="M310" s="67" t="str">
        <f t="shared" si="67"/>
        <v/>
      </c>
      <c r="N310" s="49">
        <v>92</v>
      </c>
      <c r="O310" s="28"/>
      <c r="P310" s="47" t="str">
        <f t="shared" si="68"/>
        <v/>
      </c>
      <c r="Q310" s="24" t="str">
        <f t="shared" si="69"/>
        <v/>
      </c>
      <c r="R310" s="24" t="str">
        <f>IF($L310="","",VLOOKUP(Q310,LISTAS!$F$5:$G$1006,2,0))</f>
        <v/>
      </c>
      <c r="S310" s="36" t="str">
        <f t="shared" si="70"/>
        <v/>
      </c>
      <c r="T310" s="25" t="str">
        <f t="shared" si="71"/>
        <v/>
      </c>
      <c r="U310" s="25" t="str">
        <f t="shared" si="72"/>
        <v/>
      </c>
    </row>
    <row r="311" spans="2:21" ht="16.5" x14ac:dyDescent="0.3">
      <c r="B311" s="26"/>
      <c r="C311" s="22" t="str">
        <f>IF(B311="","",VLOOKUP(B311,LISTAS!$F$5:$G$1006,2,0))</f>
        <v/>
      </c>
      <c r="D311" s="35"/>
      <c r="E311" s="35"/>
      <c r="F311" s="35" t="str">
        <f t="shared" si="62"/>
        <v/>
      </c>
      <c r="G311" s="5"/>
      <c r="H311" s="48" t="str">
        <f t="shared" si="65"/>
        <v/>
      </c>
      <c r="I311" s="63" t="str">
        <f t="shared" si="66"/>
        <v/>
      </c>
      <c r="J311" s="63" t="str">
        <f t="shared" si="66"/>
        <v/>
      </c>
      <c r="K311" s="48" t="str">
        <f t="shared" si="63"/>
        <v/>
      </c>
      <c r="L311" s="69" t="str">
        <f t="shared" si="64"/>
        <v/>
      </c>
      <c r="M311" s="67" t="str">
        <f t="shared" si="67"/>
        <v/>
      </c>
      <c r="N311" s="49">
        <v>93</v>
      </c>
      <c r="O311" s="28"/>
      <c r="P311" s="47" t="str">
        <f t="shared" si="68"/>
        <v/>
      </c>
      <c r="Q311" s="24" t="str">
        <f t="shared" si="69"/>
        <v/>
      </c>
      <c r="R311" s="24" t="str">
        <f>IF($L311="","",VLOOKUP(Q311,LISTAS!$F$5:$G$1006,2,0))</f>
        <v/>
      </c>
      <c r="S311" s="36" t="str">
        <f t="shared" si="70"/>
        <v/>
      </c>
      <c r="T311" s="25" t="str">
        <f t="shared" si="71"/>
        <v/>
      </c>
      <c r="U311" s="25" t="str">
        <f t="shared" si="72"/>
        <v/>
      </c>
    </row>
    <row r="312" spans="2:21" ht="16.5" x14ac:dyDescent="0.3">
      <c r="B312" s="26"/>
      <c r="C312" s="22" t="str">
        <f>IF(B312="","",VLOOKUP(B312,LISTAS!$F$5:$G$1006,2,0))</f>
        <v/>
      </c>
      <c r="D312" s="35"/>
      <c r="E312" s="35"/>
      <c r="F312" s="35" t="str">
        <f t="shared" si="62"/>
        <v/>
      </c>
      <c r="G312" s="5"/>
      <c r="H312" s="48" t="str">
        <f t="shared" si="65"/>
        <v/>
      </c>
      <c r="I312" s="63" t="str">
        <f t="shared" si="66"/>
        <v/>
      </c>
      <c r="J312" s="63" t="str">
        <f t="shared" si="66"/>
        <v/>
      </c>
      <c r="K312" s="48" t="str">
        <f t="shared" si="63"/>
        <v/>
      </c>
      <c r="L312" s="69" t="str">
        <f t="shared" si="64"/>
        <v/>
      </c>
      <c r="M312" s="67" t="str">
        <f t="shared" si="67"/>
        <v/>
      </c>
      <c r="N312" s="49">
        <v>94</v>
      </c>
      <c r="O312" s="28"/>
      <c r="P312" s="47" t="str">
        <f t="shared" si="68"/>
        <v/>
      </c>
      <c r="Q312" s="24" t="str">
        <f t="shared" si="69"/>
        <v/>
      </c>
      <c r="R312" s="24" t="str">
        <f>IF($L312="","",VLOOKUP(Q312,LISTAS!$F$5:$G$1006,2,0))</f>
        <v/>
      </c>
      <c r="S312" s="36" t="str">
        <f t="shared" si="70"/>
        <v/>
      </c>
      <c r="T312" s="25" t="str">
        <f t="shared" si="71"/>
        <v/>
      </c>
      <c r="U312" s="25" t="str">
        <f t="shared" si="72"/>
        <v/>
      </c>
    </row>
    <row r="313" spans="2:21" ht="16.5" x14ac:dyDescent="0.3">
      <c r="B313" s="26"/>
      <c r="C313" s="22" t="str">
        <f>IF(B313="","",VLOOKUP(B313,LISTAS!$F$5:$G$1006,2,0))</f>
        <v/>
      </c>
      <c r="D313" s="35"/>
      <c r="E313" s="35"/>
      <c r="F313" s="35" t="str">
        <f t="shared" si="62"/>
        <v/>
      </c>
      <c r="G313" s="5"/>
      <c r="H313" s="48" t="str">
        <f t="shared" si="65"/>
        <v/>
      </c>
      <c r="I313" s="63" t="str">
        <f t="shared" si="66"/>
        <v/>
      </c>
      <c r="J313" s="63" t="str">
        <f t="shared" si="66"/>
        <v/>
      </c>
      <c r="K313" s="48" t="str">
        <f t="shared" si="63"/>
        <v/>
      </c>
      <c r="L313" s="69" t="str">
        <f t="shared" si="64"/>
        <v/>
      </c>
      <c r="M313" s="67" t="str">
        <f t="shared" si="67"/>
        <v/>
      </c>
      <c r="N313" s="49">
        <v>95</v>
      </c>
      <c r="O313" s="28"/>
      <c r="P313" s="47" t="str">
        <f t="shared" si="68"/>
        <v/>
      </c>
      <c r="Q313" s="24" t="str">
        <f t="shared" si="69"/>
        <v/>
      </c>
      <c r="R313" s="24" t="str">
        <f>IF($L313="","",VLOOKUP(Q313,LISTAS!$F$5:$G$1006,2,0))</f>
        <v/>
      </c>
      <c r="S313" s="36" t="str">
        <f t="shared" si="70"/>
        <v/>
      </c>
      <c r="T313" s="25" t="str">
        <f t="shared" si="71"/>
        <v/>
      </c>
      <c r="U313" s="25" t="str">
        <f t="shared" si="72"/>
        <v/>
      </c>
    </row>
    <row r="314" spans="2:21" ht="16.5" x14ac:dyDescent="0.3">
      <c r="B314" s="26"/>
      <c r="C314" s="22" t="str">
        <f>IF(B314="","",VLOOKUP(B314,LISTAS!$F$5:$G$1006,2,0))</f>
        <v/>
      </c>
      <c r="D314" s="35"/>
      <c r="E314" s="35"/>
      <c r="F314" s="35" t="str">
        <f t="shared" si="62"/>
        <v/>
      </c>
      <c r="G314" s="5"/>
      <c r="H314" s="48" t="str">
        <f t="shared" si="65"/>
        <v/>
      </c>
      <c r="I314" s="63" t="str">
        <f t="shared" si="66"/>
        <v/>
      </c>
      <c r="J314" s="63" t="str">
        <f t="shared" si="66"/>
        <v/>
      </c>
      <c r="K314" s="48" t="str">
        <f t="shared" si="63"/>
        <v/>
      </c>
      <c r="L314" s="69" t="str">
        <f t="shared" si="64"/>
        <v/>
      </c>
      <c r="M314" s="67" t="str">
        <f t="shared" si="67"/>
        <v/>
      </c>
      <c r="N314" s="49">
        <v>96</v>
      </c>
      <c r="O314" s="28"/>
      <c r="P314" s="47" t="str">
        <f t="shared" si="68"/>
        <v/>
      </c>
      <c r="Q314" s="24" t="str">
        <f t="shared" si="69"/>
        <v/>
      </c>
      <c r="R314" s="24" t="str">
        <f>IF($L314="","",VLOOKUP(Q314,LISTAS!$F$5:$G$1006,2,0))</f>
        <v/>
      </c>
      <c r="S314" s="36" t="str">
        <f t="shared" si="70"/>
        <v/>
      </c>
      <c r="T314" s="25" t="str">
        <f t="shared" si="71"/>
        <v/>
      </c>
      <c r="U314" s="25" t="str">
        <f t="shared" si="72"/>
        <v/>
      </c>
    </row>
    <row r="315" spans="2:21" ht="16.5" x14ac:dyDescent="0.3">
      <c r="B315" s="26"/>
      <c r="C315" s="22" t="str">
        <f>IF(B315="","",VLOOKUP(B315,LISTAS!$F$5:$G$1006,2,0))</f>
        <v/>
      </c>
      <c r="D315" s="35"/>
      <c r="E315" s="35"/>
      <c r="F315" s="35" t="str">
        <f t="shared" si="62"/>
        <v/>
      </c>
      <c r="G315" s="5"/>
      <c r="H315" s="48" t="str">
        <f t="shared" si="65"/>
        <v/>
      </c>
      <c r="I315" s="63" t="str">
        <f t="shared" si="66"/>
        <v/>
      </c>
      <c r="J315" s="63" t="str">
        <f t="shared" si="66"/>
        <v/>
      </c>
      <c r="K315" s="48" t="str">
        <f t="shared" si="63"/>
        <v/>
      </c>
      <c r="L315" s="69" t="str">
        <f t="shared" si="64"/>
        <v/>
      </c>
      <c r="M315" s="67" t="str">
        <f t="shared" si="67"/>
        <v/>
      </c>
      <c r="N315" s="49">
        <v>97</v>
      </c>
      <c r="O315" s="28"/>
      <c r="P315" s="47" t="str">
        <f t="shared" si="68"/>
        <v/>
      </c>
      <c r="Q315" s="24" t="str">
        <f t="shared" si="69"/>
        <v/>
      </c>
      <c r="R315" s="24" t="str">
        <f>IF($L315="","",VLOOKUP(Q315,LISTAS!$F$5:$G$1006,2,0))</f>
        <v/>
      </c>
      <c r="S315" s="36" t="str">
        <f t="shared" si="70"/>
        <v/>
      </c>
      <c r="T315" s="25" t="str">
        <f t="shared" si="71"/>
        <v/>
      </c>
      <c r="U315" s="25" t="str">
        <f t="shared" si="72"/>
        <v/>
      </c>
    </row>
    <row r="316" spans="2:21" ht="16.5" x14ac:dyDescent="0.3">
      <c r="B316" s="26"/>
      <c r="C316" s="22" t="str">
        <f>IF(B316="","",VLOOKUP(B316,LISTAS!$F$5:$G$1006,2,0))</f>
        <v/>
      </c>
      <c r="D316" s="35"/>
      <c r="E316" s="35"/>
      <c r="F316" s="35" t="str">
        <f t="shared" si="62"/>
        <v/>
      </c>
      <c r="G316" s="5"/>
      <c r="H316" s="48" t="str">
        <f t="shared" si="65"/>
        <v/>
      </c>
      <c r="I316" s="63" t="str">
        <f t="shared" si="66"/>
        <v/>
      </c>
      <c r="J316" s="63" t="str">
        <f t="shared" si="66"/>
        <v/>
      </c>
      <c r="K316" s="48" t="str">
        <f t="shared" si="63"/>
        <v/>
      </c>
      <c r="L316" s="69" t="str">
        <f t="shared" si="64"/>
        <v/>
      </c>
      <c r="M316" s="67" t="str">
        <f t="shared" si="67"/>
        <v/>
      </c>
      <c r="N316" s="49">
        <v>98</v>
      </c>
      <c r="O316" s="28"/>
      <c r="P316" s="47" t="str">
        <f t="shared" si="68"/>
        <v/>
      </c>
      <c r="Q316" s="24" t="str">
        <f t="shared" si="69"/>
        <v/>
      </c>
      <c r="R316" s="24" t="str">
        <f>IF($L316="","",VLOOKUP(Q316,LISTAS!$F$5:$G$1006,2,0))</f>
        <v/>
      </c>
      <c r="S316" s="36" t="str">
        <f t="shared" si="70"/>
        <v/>
      </c>
      <c r="T316" s="25" t="str">
        <f t="shared" si="71"/>
        <v/>
      </c>
      <c r="U316" s="25" t="str">
        <f t="shared" si="72"/>
        <v/>
      </c>
    </row>
    <row r="317" spans="2:21" ht="16.5" x14ac:dyDescent="0.3">
      <c r="B317" s="26"/>
      <c r="C317" s="22" t="str">
        <f>IF(B317="","",VLOOKUP(B317,LISTAS!$F$5:$G$1006,2,0))</f>
        <v/>
      </c>
      <c r="D317" s="35"/>
      <c r="E317" s="35"/>
      <c r="F317" s="35" t="str">
        <f t="shared" si="62"/>
        <v/>
      </c>
      <c r="G317" s="5"/>
      <c r="H317" s="48" t="str">
        <f t="shared" si="65"/>
        <v/>
      </c>
      <c r="I317" s="63" t="str">
        <f t="shared" si="66"/>
        <v/>
      </c>
      <c r="J317" s="63" t="str">
        <f t="shared" si="66"/>
        <v/>
      </c>
      <c r="K317" s="48" t="str">
        <f t="shared" si="63"/>
        <v/>
      </c>
      <c r="L317" s="69" t="str">
        <f t="shared" si="64"/>
        <v/>
      </c>
      <c r="M317" s="67" t="str">
        <f t="shared" si="67"/>
        <v/>
      </c>
      <c r="N317" s="49">
        <v>99</v>
      </c>
      <c r="O317" s="28"/>
      <c r="P317" s="47" t="str">
        <f t="shared" si="68"/>
        <v/>
      </c>
      <c r="Q317" s="24" t="str">
        <f t="shared" si="69"/>
        <v/>
      </c>
      <c r="R317" s="24" t="str">
        <f>IF($L317="","",VLOOKUP(Q317,LISTAS!$F$5:$G$1006,2,0))</f>
        <v/>
      </c>
      <c r="S317" s="36" t="str">
        <f t="shared" si="70"/>
        <v/>
      </c>
      <c r="T317" s="25" t="str">
        <f t="shared" si="71"/>
        <v/>
      </c>
      <c r="U317" s="25" t="str">
        <f t="shared" si="72"/>
        <v/>
      </c>
    </row>
    <row r="318" spans="2:21" ht="16.5" x14ac:dyDescent="0.3">
      <c r="B318" s="26"/>
      <c r="C318" s="22" t="str">
        <f>IF(B318="","",VLOOKUP(B318,LISTAS!$F$5:$G$1006,2,0))</f>
        <v/>
      </c>
      <c r="D318" s="35"/>
      <c r="E318" s="35"/>
      <c r="F318" s="35" t="str">
        <f t="shared" si="62"/>
        <v/>
      </c>
      <c r="G318" s="5"/>
      <c r="H318" s="48" t="str">
        <f t="shared" si="65"/>
        <v/>
      </c>
      <c r="I318" s="63" t="str">
        <f t="shared" si="66"/>
        <v/>
      </c>
      <c r="J318" s="63" t="str">
        <f t="shared" si="66"/>
        <v/>
      </c>
      <c r="K318" s="48" t="str">
        <f t="shared" si="63"/>
        <v/>
      </c>
      <c r="L318" s="69" t="str">
        <f t="shared" si="64"/>
        <v/>
      </c>
      <c r="M318" s="67" t="str">
        <f t="shared" si="67"/>
        <v/>
      </c>
      <c r="N318" s="49">
        <v>100</v>
      </c>
      <c r="O318" s="28"/>
      <c r="P318" s="47" t="str">
        <f t="shared" si="68"/>
        <v/>
      </c>
      <c r="Q318" s="24" t="str">
        <f t="shared" si="69"/>
        <v/>
      </c>
      <c r="R318" s="24" t="str">
        <f>IF($L318="","",VLOOKUP(Q318,LISTAS!$F$5:$G$1006,2,0))</f>
        <v/>
      </c>
      <c r="S318" s="36" t="str">
        <f t="shared" si="70"/>
        <v/>
      </c>
      <c r="T318" s="25" t="str">
        <f t="shared" si="71"/>
        <v/>
      </c>
      <c r="U318" s="25" t="str">
        <f t="shared" si="72"/>
        <v/>
      </c>
    </row>
    <row r="321" spans="1:21" ht="32.25" customHeight="1" x14ac:dyDescent="0.25">
      <c r="A321" s="2"/>
      <c r="B321" s="146" t="s">
        <v>859</v>
      </c>
      <c r="C321" s="147"/>
      <c r="D321" s="147"/>
      <c r="E321" s="147"/>
      <c r="F321" s="147"/>
      <c r="G321" s="147"/>
      <c r="H321" s="147"/>
      <c r="I321" s="147"/>
      <c r="J321" s="147"/>
      <c r="K321" s="147"/>
      <c r="L321" s="147"/>
      <c r="M321" s="147"/>
      <c r="N321" s="147"/>
      <c r="O321" s="147"/>
      <c r="P321" s="147"/>
      <c r="Q321" s="147"/>
      <c r="R321" s="147"/>
      <c r="S321" s="147"/>
      <c r="T321" s="147"/>
      <c r="U321" s="148"/>
    </row>
    <row r="322" spans="1:21" ht="20.25" customHeight="1" x14ac:dyDescent="0.25">
      <c r="A322" s="2"/>
      <c r="B322" s="149" t="s">
        <v>23</v>
      </c>
      <c r="C322" s="150"/>
      <c r="D322" s="150"/>
      <c r="E322" s="150"/>
      <c r="F322" s="151"/>
      <c r="H322" s="11"/>
      <c r="I322" s="61"/>
      <c r="J322" s="61"/>
      <c r="K322" s="12"/>
      <c r="L322" s="13"/>
      <c r="M322" s="65"/>
      <c r="N322" s="12"/>
      <c r="O322" s="14"/>
      <c r="P322" s="152" t="s">
        <v>14</v>
      </c>
      <c r="Q322" s="153"/>
      <c r="R322" s="153"/>
      <c r="S322" s="153"/>
      <c r="T322" s="153"/>
      <c r="U322" s="154"/>
    </row>
    <row r="323" spans="1:21" s="15" customFormat="1" ht="28.5" customHeight="1" x14ac:dyDescent="0.25">
      <c r="B323" s="16" t="s">
        <v>15</v>
      </c>
      <c r="C323" s="16" t="s">
        <v>1</v>
      </c>
      <c r="D323" s="16" t="s">
        <v>26</v>
      </c>
      <c r="E323" s="16" t="s">
        <v>27</v>
      </c>
      <c r="F323" s="16" t="s">
        <v>3</v>
      </c>
      <c r="G323" s="17"/>
      <c r="H323" s="18"/>
      <c r="I323" s="62"/>
      <c r="J323" s="62"/>
      <c r="K323" s="19"/>
      <c r="L323" s="20"/>
      <c r="M323" s="66"/>
      <c r="N323" s="19"/>
      <c r="O323" s="18"/>
      <c r="P323" s="21" t="s">
        <v>4</v>
      </c>
      <c r="Q323" s="29" t="s">
        <v>15</v>
      </c>
      <c r="R323" s="29" t="s">
        <v>1</v>
      </c>
      <c r="S323" s="29" t="s">
        <v>3</v>
      </c>
      <c r="T323" s="21" t="s">
        <v>16</v>
      </c>
      <c r="U323" s="21" t="s">
        <v>17</v>
      </c>
    </row>
    <row r="324" spans="1:21" s="5" customFormat="1" ht="18.75" customHeight="1" x14ac:dyDescent="0.25">
      <c r="B324" s="22" t="s">
        <v>790</v>
      </c>
      <c r="C324" s="22" t="str">
        <f>IF(B324="","",VLOOKUP(B324,LISTAS!$F$5:$G$1006,2,0))</f>
        <v>LICEU JARDIM</v>
      </c>
      <c r="D324" s="35">
        <v>13.8</v>
      </c>
      <c r="E324" s="35">
        <v>14.9</v>
      </c>
      <c r="F324" s="35">
        <f t="shared" ref="F324:F387" si="73">IF(D324="",IF(E324="","",SUM(D324:E324)),SUM(D324:E324))</f>
        <v>28.700000000000003</v>
      </c>
      <c r="H324" s="48">
        <f>IF(F324="","",F324+(ROW(F324)/1000))</f>
        <v>29.024000000000004</v>
      </c>
      <c r="I324" s="63" t="str">
        <f>IF($L324="","",IF(B324="","",B324))</f>
        <v>MARIA LUIZA MODENA RODRIGUES</v>
      </c>
      <c r="J324" s="63" t="str">
        <f>IF($L324="","",IF(C324="","",C324))</f>
        <v>LICEU JARDIM</v>
      </c>
      <c r="K324" s="48">
        <f t="shared" ref="K324:K387" si="74">IF($L324="","",F324)</f>
        <v>28.700000000000003</v>
      </c>
      <c r="L324" s="69">
        <f t="shared" ref="L324:L387" si="75">H324</f>
        <v>29.024000000000004</v>
      </c>
      <c r="M324" s="67">
        <f>IF(L324="","",LARGE($L$324:$L$423,N324))</f>
        <v>29.024000000000004</v>
      </c>
      <c r="N324" s="49">
        <v>1</v>
      </c>
      <c r="O324" s="23"/>
      <c r="P324" s="47">
        <f>IF(S324&lt;&gt;"",_xlfn.RANK.EQ(S324,$S$324:$S$423,0),"")</f>
        <v>1</v>
      </c>
      <c r="Q324" s="24" t="str">
        <f>IF($L324="","",VLOOKUP(M324,$H$324:$K$423,2,0))</f>
        <v>MARIA LUIZA MODENA RODRIGUES</v>
      </c>
      <c r="R324" s="24" t="str">
        <f>IF($L324="","",VLOOKUP(Q324,LISTAS!$F$5:$G$1006,2,0))</f>
        <v>LICEU JARDIM</v>
      </c>
      <c r="S324" s="36">
        <f>IF($L324="","",VLOOKUP(M324,$H$324:$K$423,4,0))</f>
        <v>28.700000000000003</v>
      </c>
      <c r="T324" s="25">
        <f>IF($P324="","",IF(S324=$U$5,"",IF($P324=1,400,IF($P324=2,340,IF($P324=3,300,IF($P324=4,280,IF($P324=5,270,IF($P324=6,260,IF($P324=7,250,IF($P324=8,240,IF($P324=9,200,IF($P324=10,200,IF($P324=11,200,IF($P324=12,200,IF($P324=13,200,IF($P324=14,200,IF($P324=15,200,IF($P324=16,200,IF($P324&gt;16,"","")))))))))))))))))))</f>
        <v>400</v>
      </c>
      <c r="U324" s="25">
        <f>IF(P324="","",IF($S$5="NÃO","",IF(S324=$U$5,"",IF(P324=1,400,IF(P324=2,340,IF(P324=3,300,IF(P324=4,280,IF(P324=5,270,IF(P324=6,260,IF(P324=7,250,IF(P324=8,240,IF(P324=9,200,IF(P324=10,200,IF(P324=11,200,IF(P324=12,200,IF(P324=13,200,IF(P324=14,200,IF(P324=15,200,IF(P324=16,200,IF(P324&gt;16,"",""))))))))))))))))))))</f>
        <v>400</v>
      </c>
    </row>
    <row r="325" spans="1:21" s="5" customFormat="1" ht="18.75" customHeight="1" x14ac:dyDescent="0.25">
      <c r="B325" s="26"/>
      <c r="C325" s="22" t="str">
        <f>IF(B325="","",VLOOKUP(B325,LISTAS!$F$5:$G$1006,2,0))</f>
        <v/>
      </c>
      <c r="D325" s="35"/>
      <c r="E325" s="35"/>
      <c r="F325" s="35" t="str">
        <f t="shared" si="73"/>
        <v/>
      </c>
      <c r="H325" s="48" t="str">
        <f t="shared" ref="H325:H388" si="76">IF(F325="","",F325+(ROW(F325)/1000))</f>
        <v/>
      </c>
      <c r="I325" s="63" t="str">
        <f t="shared" ref="I325:J388" si="77">IF($L325="","",IF(B325="","",B325))</f>
        <v/>
      </c>
      <c r="J325" s="63" t="str">
        <f t="shared" si="77"/>
        <v/>
      </c>
      <c r="K325" s="48" t="str">
        <f t="shared" si="74"/>
        <v/>
      </c>
      <c r="L325" s="69" t="str">
        <f t="shared" si="75"/>
        <v/>
      </c>
      <c r="M325" s="67" t="str">
        <f t="shared" ref="M325:M388" si="78">IF(L325="","",LARGE($L$324:$L$423,N325))</f>
        <v/>
      </c>
      <c r="N325" s="49">
        <v>2</v>
      </c>
      <c r="O325" s="27"/>
      <c r="P325" s="47" t="str">
        <f t="shared" ref="P325:P388" si="79">IF(S325&lt;&gt;"",_xlfn.RANK.EQ(S325,$S$324:$S$423,0),"")</f>
        <v/>
      </c>
      <c r="Q325" s="24" t="str">
        <f t="shared" ref="Q325:Q388" si="80">IF($L325="","",VLOOKUP(M325,$H$324:$K$423,2,0))</f>
        <v/>
      </c>
      <c r="R325" s="24" t="str">
        <f>IF($L325="","",VLOOKUP(Q325,LISTAS!$F$5:$G$1006,2,0))</f>
        <v/>
      </c>
      <c r="S325" s="36" t="str">
        <f t="shared" ref="S325:S388" si="81">IF($L325="","",VLOOKUP(M325,$H$324:$K$423,4,0))</f>
        <v/>
      </c>
      <c r="T325" s="25" t="str">
        <f t="shared" ref="T325:T388" si="82">IF($P325="","",IF(S325=$U$5,"",IF($P325=1,400,IF($P325=2,340,IF($P325=3,300,IF($P325=4,280,IF($P325=5,270,IF($P325=6,260,IF($P325=7,250,IF($P325=8,240,IF($P325=9,200,IF($P325=10,200,IF($P325=11,200,IF($P325=12,200,IF($P325=13,200,IF($P325=14,200,IF($P325=15,200,IF($P325=16,200,IF($P325&gt;16,"","")))))))))))))))))))</f>
        <v/>
      </c>
      <c r="U325" s="25" t="str">
        <f t="shared" ref="U325:U388" si="83">IF(P325="","",IF($S$5="NÃO","",IF(S325=$U$5,"",IF(P325=1,400,IF(P325=2,340,IF(P325=3,300,IF(P325=4,280,IF(P325=5,270,IF(P325=6,260,IF(P325=7,250,IF(P325=8,240,IF(P325=9,200,IF(P325=10,200,IF(P325=11,200,IF(P325=12,200,IF(P325=13,200,IF(P325=14,200,IF(P325=15,200,IF(P325=16,200,IF(P325&gt;16,"",""))))))))))))))))))))</f>
        <v/>
      </c>
    </row>
    <row r="326" spans="1:21" s="5" customFormat="1" ht="18.75" customHeight="1" x14ac:dyDescent="0.3">
      <c r="B326" s="26"/>
      <c r="C326" s="22" t="str">
        <f>IF(B326="","",VLOOKUP(B326,LISTAS!$F$5:$G$1006,2,0))</f>
        <v/>
      </c>
      <c r="D326" s="35"/>
      <c r="E326" s="35"/>
      <c r="F326" s="35" t="str">
        <f t="shared" si="73"/>
        <v/>
      </c>
      <c r="H326" s="48" t="str">
        <f t="shared" si="76"/>
        <v/>
      </c>
      <c r="I326" s="63" t="str">
        <f t="shared" si="77"/>
        <v/>
      </c>
      <c r="J326" s="63" t="str">
        <f t="shared" si="77"/>
        <v/>
      </c>
      <c r="K326" s="48" t="str">
        <f t="shared" si="74"/>
        <v/>
      </c>
      <c r="L326" s="69" t="str">
        <f t="shared" si="75"/>
        <v/>
      </c>
      <c r="M326" s="67" t="str">
        <f t="shared" si="78"/>
        <v/>
      </c>
      <c r="N326" s="49">
        <v>3</v>
      </c>
      <c r="O326" s="28"/>
      <c r="P326" s="47" t="str">
        <f t="shared" si="79"/>
        <v/>
      </c>
      <c r="Q326" s="24" t="str">
        <f t="shared" si="80"/>
        <v/>
      </c>
      <c r="R326" s="24" t="str">
        <f>IF($L326="","",VLOOKUP(Q326,LISTAS!$F$5:$G$1006,2,0))</f>
        <v/>
      </c>
      <c r="S326" s="36" t="str">
        <f t="shared" si="81"/>
        <v/>
      </c>
      <c r="T326" s="25" t="str">
        <f t="shared" si="82"/>
        <v/>
      </c>
      <c r="U326" s="25" t="str">
        <f t="shared" si="83"/>
        <v/>
      </c>
    </row>
    <row r="327" spans="1:21" s="5" customFormat="1" ht="18.75" customHeight="1" x14ac:dyDescent="0.3">
      <c r="B327" s="26"/>
      <c r="C327" s="22" t="str">
        <f>IF(B327="","",VLOOKUP(B327,LISTAS!$F$5:$G$1006,2,0))</f>
        <v/>
      </c>
      <c r="D327" s="35"/>
      <c r="E327" s="35"/>
      <c r="F327" s="35" t="str">
        <f t="shared" si="73"/>
        <v/>
      </c>
      <c r="H327" s="48" t="str">
        <f t="shared" si="76"/>
        <v/>
      </c>
      <c r="I327" s="63" t="str">
        <f t="shared" si="77"/>
        <v/>
      </c>
      <c r="J327" s="63" t="str">
        <f t="shared" si="77"/>
        <v/>
      </c>
      <c r="K327" s="48" t="str">
        <f t="shared" si="74"/>
        <v/>
      </c>
      <c r="L327" s="69" t="str">
        <f t="shared" si="75"/>
        <v/>
      </c>
      <c r="M327" s="67" t="str">
        <f t="shared" si="78"/>
        <v/>
      </c>
      <c r="N327" s="49">
        <v>4</v>
      </c>
      <c r="O327" s="28"/>
      <c r="P327" s="47" t="str">
        <f t="shared" si="79"/>
        <v/>
      </c>
      <c r="Q327" s="24" t="str">
        <f t="shared" si="80"/>
        <v/>
      </c>
      <c r="R327" s="24" t="str">
        <f>IF($L327="","",VLOOKUP(Q327,LISTAS!$F$5:$G$1006,2,0))</f>
        <v/>
      </c>
      <c r="S327" s="36" t="str">
        <f t="shared" si="81"/>
        <v/>
      </c>
      <c r="T327" s="25" t="str">
        <f t="shared" si="82"/>
        <v/>
      </c>
      <c r="U327" s="25" t="str">
        <f t="shared" si="83"/>
        <v/>
      </c>
    </row>
    <row r="328" spans="1:21" s="5" customFormat="1" ht="18.75" customHeight="1" x14ac:dyDescent="0.3">
      <c r="B328" s="26"/>
      <c r="C328" s="22" t="str">
        <f>IF(B328="","",VLOOKUP(B328,LISTAS!$F$5:$G$1006,2,0))</f>
        <v/>
      </c>
      <c r="D328" s="35"/>
      <c r="E328" s="35"/>
      <c r="F328" s="35" t="str">
        <f t="shared" si="73"/>
        <v/>
      </c>
      <c r="H328" s="48" t="str">
        <f t="shared" si="76"/>
        <v/>
      </c>
      <c r="I328" s="63" t="str">
        <f t="shared" si="77"/>
        <v/>
      </c>
      <c r="J328" s="63" t="str">
        <f t="shared" si="77"/>
        <v/>
      </c>
      <c r="K328" s="48" t="str">
        <f t="shared" si="74"/>
        <v/>
      </c>
      <c r="L328" s="69" t="str">
        <f t="shared" si="75"/>
        <v/>
      </c>
      <c r="M328" s="67" t="str">
        <f t="shared" si="78"/>
        <v/>
      </c>
      <c r="N328" s="49">
        <v>5</v>
      </c>
      <c r="O328" s="28"/>
      <c r="P328" s="47" t="str">
        <f t="shared" si="79"/>
        <v/>
      </c>
      <c r="Q328" s="24" t="str">
        <f t="shared" si="80"/>
        <v/>
      </c>
      <c r="R328" s="24" t="str">
        <f>IF($L328="","",VLOOKUP(Q328,LISTAS!$F$5:$G$1006,2,0))</f>
        <v/>
      </c>
      <c r="S328" s="36" t="str">
        <f t="shared" si="81"/>
        <v/>
      </c>
      <c r="T328" s="25" t="str">
        <f t="shared" si="82"/>
        <v/>
      </c>
      <c r="U328" s="25" t="str">
        <f t="shared" si="83"/>
        <v/>
      </c>
    </row>
    <row r="329" spans="1:21" s="5" customFormat="1" ht="18.75" customHeight="1" x14ac:dyDescent="0.3">
      <c r="B329" s="26"/>
      <c r="C329" s="22" t="str">
        <f>IF(B329="","",VLOOKUP(B329,LISTAS!$F$5:$G$1006,2,0))</f>
        <v/>
      </c>
      <c r="D329" s="35"/>
      <c r="E329" s="35"/>
      <c r="F329" s="35" t="str">
        <f t="shared" si="73"/>
        <v/>
      </c>
      <c r="H329" s="48" t="str">
        <f t="shared" si="76"/>
        <v/>
      </c>
      <c r="I329" s="63" t="str">
        <f t="shared" si="77"/>
        <v/>
      </c>
      <c r="J329" s="63" t="str">
        <f t="shared" si="77"/>
        <v/>
      </c>
      <c r="K329" s="48" t="str">
        <f t="shared" si="74"/>
        <v/>
      </c>
      <c r="L329" s="69" t="str">
        <f t="shared" si="75"/>
        <v/>
      </c>
      <c r="M329" s="67" t="str">
        <f t="shared" si="78"/>
        <v/>
      </c>
      <c r="N329" s="49">
        <v>6</v>
      </c>
      <c r="O329" s="28"/>
      <c r="P329" s="47" t="str">
        <f t="shared" si="79"/>
        <v/>
      </c>
      <c r="Q329" s="24" t="str">
        <f t="shared" si="80"/>
        <v/>
      </c>
      <c r="R329" s="24" t="str">
        <f>IF($L329="","",VLOOKUP(Q329,LISTAS!$F$5:$G$1006,2,0))</f>
        <v/>
      </c>
      <c r="S329" s="36" t="str">
        <f t="shared" si="81"/>
        <v/>
      </c>
      <c r="T329" s="25" t="str">
        <f t="shared" si="82"/>
        <v/>
      </c>
      <c r="U329" s="25" t="str">
        <f t="shared" si="83"/>
        <v/>
      </c>
    </row>
    <row r="330" spans="1:21" s="5" customFormat="1" ht="18.75" customHeight="1" x14ac:dyDescent="0.3">
      <c r="B330" s="26"/>
      <c r="C330" s="22" t="str">
        <f>IF(B330="","",VLOOKUP(B330,LISTAS!$F$5:$G$1006,2,0))</f>
        <v/>
      </c>
      <c r="D330" s="35"/>
      <c r="E330" s="35"/>
      <c r="F330" s="35" t="str">
        <f t="shared" si="73"/>
        <v/>
      </c>
      <c r="H330" s="48" t="str">
        <f t="shared" si="76"/>
        <v/>
      </c>
      <c r="I330" s="63" t="str">
        <f t="shared" si="77"/>
        <v/>
      </c>
      <c r="J330" s="63" t="str">
        <f t="shared" si="77"/>
        <v/>
      </c>
      <c r="K330" s="48" t="str">
        <f t="shared" si="74"/>
        <v/>
      </c>
      <c r="L330" s="69" t="str">
        <f t="shared" si="75"/>
        <v/>
      </c>
      <c r="M330" s="67" t="str">
        <f t="shared" si="78"/>
        <v/>
      </c>
      <c r="N330" s="49">
        <v>7</v>
      </c>
      <c r="O330" s="28"/>
      <c r="P330" s="47" t="str">
        <f t="shared" si="79"/>
        <v/>
      </c>
      <c r="Q330" s="24" t="str">
        <f t="shared" si="80"/>
        <v/>
      </c>
      <c r="R330" s="24" t="str">
        <f>IF($L330="","",VLOOKUP(Q330,LISTAS!$F$5:$G$1006,2,0))</f>
        <v/>
      </c>
      <c r="S330" s="36" t="str">
        <f t="shared" si="81"/>
        <v/>
      </c>
      <c r="T330" s="25" t="str">
        <f t="shared" si="82"/>
        <v/>
      </c>
      <c r="U330" s="25" t="str">
        <f t="shared" si="83"/>
        <v/>
      </c>
    </row>
    <row r="331" spans="1:21" s="5" customFormat="1" ht="18.75" customHeight="1" x14ac:dyDescent="0.3">
      <c r="B331" s="22"/>
      <c r="C331" s="22" t="str">
        <f>IF(B331="","",VLOOKUP(B331,LISTAS!$F$5:$G$1006,2,0))</f>
        <v/>
      </c>
      <c r="D331" s="35"/>
      <c r="E331" s="35"/>
      <c r="F331" s="35" t="str">
        <f t="shared" si="73"/>
        <v/>
      </c>
      <c r="H331" s="48" t="str">
        <f t="shared" si="76"/>
        <v/>
      </c>
      <c r="I331" s="63" t="str">
        <f t="shared" si="77"/>
        <v/>
      </c>
      <c r="J331" s="63" t="str">
        <f t="shared" si="77"/>
        <v/>
      </c>
      <c r="K331" s="48" t="str">
        <f t="shared" si="74"/>
        <v/>
      </c>
      <c r="L331" s="69" t="str">
        <f t="shared" si="75"/>
        <v/>
      </c>
      <c r="M331" s="67" t="str">
        <f t="shared" si="78"/>
        <v/>
      </c>
      <c r="N331" s="49">
        <v>8</v>
      </c>
      <c r="O331" s="28"/>
      <c r="P331" s="47" t="str">
        <f t="shared" si="79"/>
        <v/>
      </c>
      <c r="Q331" s="24" t="str">
        <f t="shared" si="80"/>
        <v/>
      </c>
      <c r="R331" s="24" t="str">
        <f>IF($L331="","",VLOOKUP(Q331,LISTAS!$F$5:$G$1006,2,0))</f>
        <v/>
      </c>
      <c r="S331" s="36" t="str">
        <f t="shared" si="81"/>
        <v/>
      </c>
      <c r="T331" s="25" t="str">
        <f t="shared" si="82"/>
        <v/>
      </c>
      <c r="U331" s="25" t="str">
        <f t="shared" si="83"/>
        <v/>
      </c>
    </row>
    <row r="332" spans="1:21" s="5" customFormat="1" ht="18.75" customHeight="1" x14ac:dyDescent="0.3">
      <c r="B332" s="26"/>
      <c r="C332" s="22" t="str">
        <f>IF(B332="","",VLOOKUP(B332,LISTAS!$F$5:$G$1006,2,0))</f>
        <v/>
      </c>
      <c r="D332" s="35"/>
      <c r="E332" s="35"/>
      <c r="F332" s="35" t="str">
        <f t="shared" si="73"/>
        <v/>
      </c>
      <c r="H332" s="48" t="str">
        <f t="shared" si="76"/>
        <v/>
      </c>
      <c r="I332" s="63" t="str">
        <f t="shared" si="77"/>
        <v/>
      </c>
      <c r="J332" s="63" t="str">
        <f t="shared" si="77"/>
        <v/>
      </c>
      <c r="K332" s="48" t="str">
        <f t="shared" si="74"/>
        <v/>
      </c>
      <c r="L332" s="69" t="str">
        <f t="shared" si="75"/>
        <v/>
      </c>
      <c r="M332" s="67" t="str">
        <f t="shared" si="78"/>
        <v/>
      </c>
      <c r="N332" s="49">
        <v>9</v>
      </c>
      <c r="O332" s="28"/>
      <c r="P332" s="47" t="str">
        <f t="shared" si="79"/>
        <v/>
      </c>
      <c r="Q332" s="24" t="str">
        <f t="shared" si="80"/>
        <v/>
      </c>
      <c r="R332" s="24" t="str">
        <f>IF($L332="","",VLOOKUP(Q332,LISTAS!$F$5:$G$1006,2,0))</f>
        <v/>
      </c>
      <c r="S332" s="36" t="str">
        <f t="shared" si="81"/>
        <v/>
      </c>
      <c r="T332" s="25" t="str">
        <f t="shared" si="82"/>
        <v/>
      </c>
      <c r="U332" s="25" t="str">
        <f t="shared" si="83"/>
        <v/>
      </c>
    </row>
    <row r="333" spans="1:21" s="5" customFormat="1" ht="18.75" customHeight="1" x14ac:dyDescent="0.3">
      <c r="B333" s="26"/>
      <c r="C333" s="22" t="str">
        <f>IF(B333="","",VLOOKUP(B333,LISTAS!$F$5:$G$1006,2,0))</f>
        <v/>
      </c>
      <c r="D333" s="35"/>
      <c r="E333" s="35"/>
      <c r="F333" s="35" t="str">
        <f t="shared" si="73"/>
        <v/>
      </c>
      <c r="H333" s="48" t="str">
        <f t="shared" si="76"/>
        <v/>
      </c>
      <c r="I333" s="63" t="str">
        <f t="shared" si="77"/>
        <v/>
      </c>
      <c r="J333" s="63" t="str">
        <f t="shared" si="77"/>
        <v/>
      </c>
      <c r="K333" s="48" t="str">
        <f t="shared" si="74"/>
        <v/>
      </c>
      <c r="L333" s="69" t="str">
        <f t="shared" si="75"/>
        <v/>
      </c>
      <c r="M333" s="67" t="str">
        <f t="shared" si="78"/>
        <v/>
      </c>
      <c r="N333" s="49">
        <v>10</v>
      </c>
      <c r="O333" s="28"/>
      <c r="P333" s="47" t="str">
        <f t="shared" si="79"/>
        <v/>
      </c>
      <c r="Q333" s="24" t="str">
        <f t="shared" si="80"/>
        <v/>
      </c>
      <c r="R333" s="24" t="str">
        <f>IF($L333="","",VLOOKUP(Q333,LISTAS!$F$5:$G$1006,2,0))</f>
        <v/>
      </c>
      <c r="S333" s="36" t="str">
        <f t="shared" si="81"/>
        <v/>
      </c>
      <c r="T333" s="25" t="str">
        <f t="shared" si="82"/>
        <v/>
      </c>
      <c r="U333" s="25" t="str">
        <f t="shared" si="83"/>
        <v/>
      </c>
    </row>
    <row r="334" spans="1:21" s="5" customFormat="1" ht="18.75" customHeight="1" x14ac:dyDescent="0.3">
      <c r="B334" s="26"/>
      <c r="C334" s="22" t="str">
        <f>IF(B334="","",VLOOKUP(B334,LISTAS!$F$5:$G$1006,2,0))</f>
        <v/>
      </c>
      <c r="D334" s="35"/>
      <c r="E334" s="35"/>
      <c r="F334" s="35" t="str">
        <f t="shared" si="73"/>
        <v/>
      </c>
      <c r="H334" s="48" t="str">
        <f t="shared" si="76"/>
        <v/>
      </c>
      <c r="I334" s="63" t="str">
        <f t="shared" si="77"/>
        <v/>
      </c>
      <c r="J334" s="63" t="str">
        <f t="shared" si="77"/>
        <v/>
      </c>
      <c r="K334" s="48" t="str">
        <f t="shared" si="74"/>
        <v/>
      </c>
      <c r="L334" s="69" t="str">
        <f t="shared" si="75"/>
        <v/>
      </c>
      <c r="M334" s="67" t="str">
        <f t="shared" si="78"/>
        <v/>
      </c>
      <c r="N334" s="49">
        <v>11</v>
      </c>
      <c r="O334" s="28"/>
      <c r="P334" s="47" t="str">
        <f t="shared" si="79"/>
        <v/>
      </c>
      <c r="Q334" s="24" t="str">
        <f t="shared" si="80"/>
        <v/>
      </c>
      <c r="R334" s="24" t="str">
        <f>IF($L334="","",VLOOKUP(Q334,LISTAS!$F$5:$G$1006,2,0))</f>
        <v/>
      </c>
      <c r="S334" s="36" t="str">
        <f t="shared" si="81"/>
        <v/>
      </c>
      <c r="T334" s="25" t="str">
        <f t="shared" si="82"/>
        <v/>
      </c>
      <c r="U334" s="25" t="str">
        <f t="shared" si="83"/>
        <v/>
      </c>
    </row>
    <row r="335" spans="1:21" s="5" customFormat="1" ht="18.75" customHeight="1" x14ac:dyDescent="0.3">
      <c r="B335" s="26"/>
      <c r="C335" s="22" t="str">
        <f>IF(B335="","",VLOOKUP(B335,LISTAS!$F$5:$G$1006,2,0))</f>
        <v/>
      </c>
      <c r="D335" s="35"/>
      <c r="E335" s="35"/>
      <c r="F335" s="35" t="str">
        <f t="shared" si="73"/>
        <v/>
      </c>
      <c r="H335" s="48" t="str">
        <f t="shared" si="76"/>
        <v/>
      </c>
      <c r="I335" s="63" t="str">
        <f t="shared" si="77"/>
        <v/>
      </c>
      <c r="J335" s="63" t="str">
        <f t="shared" si="77"/>
        <v/>
      </c>
      <c r="K335" s="48" t="str">
        <f t="shared" si="74"/>
        <v/>
      </c>
      <c r="L335" s="69" t="str">
        <f t="shared" si="75"/>
        <v/>
      </c>
      <c r="M335" s="67" t="str">
        <f t="shared" si="78"/>
        <v/>
      </c>
      <c r="N335" s="49">
        <v>12</v>
      </c>
      <c r="O335" s="28"/>
      <c r="P335" s="47" t="str">
        <f t="shared" si="79"/>
        <v/>
      </c>
      <c r="Q335" s="24" t="str">
        <f t="shared" si="80"/>
        <v/>
      </c>
      <c r="R335" s="24" t="str">
        <f>IF($L335="","",VLOOKUP(Q335,LISTAS!$F$5:$G$1006,2,0))</f>
        <v/>
      </c>
      <c r="S335" s="36" t="str">
        <f t="shared" si="81"/>
        <v/>
      </c>
      <c r="T335" s="25" t="str">
        <f t="shared" si="82"/>
        <v/>
      </c>
      <c r="U335" s="25" t="str">
        <f t="shared" si="83"/>
        <v/>
      </c>
    </row>
    <row r="336" spans="1:21" s="5" customFormat="1" ht="18.75" customHeight="1" x14ac:dyDescent="0.3">
      <c r="B336" s="26"/>
      <c r="C336" s="22" t="str">
        <f>IF(B336="","",VLOOKUP(B336,LISTAS!$F$5:$G$1006,2,0))</f>
        <v/>
      </c>
      <c r="D336" s="35"/>
      <c r="E336" s="35"/>
      <c r="F336" s="35" t="str">
        <f t="shared" si="73"/>
        <v/>
      </c>
      <c r="H336" s="48" t="str">
        <f t="shared" si="76"/>
        <v/>
      </c>
      <c r="I336" s="63" t="str">
        <f t="shared" si="77"/>
        <v/>
      </c>
      <c r="J336" s="63" t="str">
        <f t="shared" si="77"/>
        <v/>
      </c>
      <c r="K336" s="48" t="str">
        <f t="shared" si="74"/>
        <v/>
      </c>
      <c r="L336" s="69" t="str">
        <f t="shared" si="75"/>
        <v/>
      </c>
      <c r="M336" s="67" t="str">
        <f t="shared" si="78"/>
        <v/>
      </c>
      <c r="N336" s="49">
        <v>13</v>
      </c>
      <c r="O336" s="28"/>
      <c r="P336" s="47" t="str">
        <f t="shared" si="79"/>
        <v/>
      </c>
      <c r="Q336" s="24" t="str">
        <f t="shared" si="80"/>
        <v/>
      </c>
      <c r="R336" s="24" t="str">
        <f>IF($L336="","",VLOOKUP(Q336,LISTAS!$F$5:$G$1006,2,0))</f>
        <v/>
      </c>
      <c r="S336" s="36" t="str">
        <f t="shared" si="81"/>
        <v/>
      </c>
      <c r="T336" s="25" t="str">
        <f t="shared" si="82"/>
        <v/>
      </c>
      <c r="U336" s="25" t="str">
        <f t="shared" si="83"/>
        <v/>
      </c>
    </row>
    <row r="337" spans="2:21" s="5" customFormat="1" ht="18.75" customHeight="1" x14ac:dyDescent="0.3">
      <c r="B337" s="26"/>
      <c r="C337" s="22" t="str">
        <f>IF(B337="","",VLOOKUP(B337,LISTAS!$F$5:$G$1006,2,0))</f>
        <v/>
      </c>
      <c r="D337" s="35"/>
      <c r="E337" s="35"/>
      <c r="F337" s="35" t="str">
        <f t="shared" si="73"/>
        <v/>
      </c>
      <c r="H337" s="48" t="str">
        <f t="shared" si="76"/>
        <v/>
      </c>
      <c r="I337" s="63" t="str">
        <f t="shared" si="77"/>
        <v/>
      </c>
      <c r="J337" s="63" t="str">
        <f t="shared" si="77"/>
        <v/>
      </c>
      <c r="K337" s="48" t="str">
        <f t="shared" si="74"/>
        <v/>
      </c>
      <c r="L337" s="69" t="str">
        <f t="shared" si="75"/>
        <v/>
      </c>
      <c r="M337" s="67" t="str">
        <f t="shared" si="78"/>
        <v/>
      </c>
      <c r="N337" s="49">
        <v>14</v>
      </c>
      <c r="O337" s="28"/>
      <c r="P337" s="47" t="str">
        <f t="shared" si="79"/>
        <v/>
      </c>
      <c r="Q337" s="24" t="str">
        <f t="shared" si="80"/>
        <v/>
      </c>
      <c r="R337" s="24" t="str">
        <f>IF($L337="","",VLOOKUP(Q337,LISTAS!$F$5:$G$1006,2,0))</f>
        <v/>
      </c>
      <c r="S337" s="36" t="str">
        <f t="shared" si="81"/>
        <v/>
      </c>
      <c r="T337" s="25" t="str">
        <f t="shared" si="82"/>
        <v/>
      </c>
      <c r="U337" s="25" t="str">
        <f t="shared" si="83"/>
        <v/>
      </c>
    </row>
    <row r="338" spans="2:21" s="5" customFormat="1" ht="18.75" customHeight="1" x14ac:dyDescent="0.3">
      <c r="B338" s="26"/>
      <c r="C338" s="22" t="str">
        <f>IF(B338="","",VLOOKUP(B338,LISTAS!$F$5:$G$1006,2,0))</f>
        <v/>
      </c>
      <c r="D338" s="35"/>
      <c r="E338" s="35"/>
      <c r="F338" s="35" t="str">
        <f t="shared" si="73"/>
        <v/>
      </c>
      <c r="H338" s="48" t="str">
        <f t="shared" si="76"/>
        <v/>
      </c>
      <c r="I338" s="63" t="str">
        <f t="shared" si="77"/>
        <v/>
      </c>
      <c r="J338" s="63" t="str">
        <f t="shared" si="77"/>
        <v/>
      </c>
      <c r="K338" s="48" t="str">
        <f t="shared" si="74"/>
        <v/>
      </c>
      <c r="L338" s="69" t="str">
        <f t="shared" si="75"/>
        <v/>
      </c>
      <c r="M338" s="67" t="str">
        <f t="shared" si="78"/>
        <v/>
      </c>
      <c r="N338" s="49">
        <v>15</v>
      </c>
      <c r="O338" s="28"/>
      <c r="P338" s="47" t="str">
        <f t="shared" si="79"/>
        <v/>
      </c>
      <c r="Q338" s="24" t="str">
        <f t="shared" si="80"/>
        <v/>
      </c>
      <c r="R338" s="24" t="str">
        <f>IF($L338="","",VLOOKUP(Q338,LISTAS!$F$5:$G$1006,2,0))</f>
        <v/>
      </c>
      <c r="S338" s="36" t="str">
        <f t="shared" si="81"/>
        <v/>
      </c>
      <c r="T338" s="25" t="str">
        <f t="shared" si="82"/>
        <v/>
      </c>
      <c r="U338" s="25" t="str">
        <f t="shared" si="83"/>
        <v/>
      </c>
    </row>
    <row r="339" spans="2:21" s="5" customFormat="1" ht="18.75" customHeight="1" x14ac:dyDescent="0.3">
      <c r="B339" s="26"/>
      <c r="C339" s="22" t="str">
        <f>IF(B339="","",VLOOKUP(B339,LISTAS!$F$5:$G$1006,2,0))</f>
        <v/>
      </c>
      <c r="D339" s="35"/>
      <c r="E339" s="35"/>
      <c r="F339" s="35" t="str">
        <f t="shared" si="73"/>
        <v/>
      </c>
      <c r="H339" s="48" t="str">
        <f t="shared" si="76"/>
        <v/>
      </c>
      <c r="I339" s="63" t="str">
        <f t="shared" si="77"/>
        <v/>
      </c>
      <c r="J339" s="63" t="str">
        <f t="shared" si="77"/>
        <v/>
      </c>
      <c r="K339" s="48" t="str">
        <f t="shared" si="74"/>
        <v/>
      </c>
      <c r="L339" s="69" t="str">
        <f t="shared" si="75"/>
        <v/>
      </c>
      <c r="M339" s="67" t="str">
        <f t="shared" si="78"/>
        <v/>
      </c>
      <c r="N339" s="49">
        <v>16</v>
      </c>
      <c r="O339" s="28"/>
      <c r="P339" s="47" t="str">
        <f t="shared" si="79"/>
        <v/>
      </c>
      <c r="Q339" s="24" t="str">
        <f t="shared" si="80"/>
        <v/>
      </c>
      <c r="R339" s="24" t="str">
        <f>IF($L339="","",VLOOKUP(Q339,LISTAS!$F$5:$G$1006,2,0))</f>
        <v/>
      </c>
      <c r="S339" s="36" t="str">
        <f t="shared" si="81"/>
        <v/>
      </c>
      <c r="T339" s="25" t="str">
        <f t="shared" si="82"/>
        <v/>
      </c>
      <c r="U339" s="25" t="str">
        <f t="shared" si="83"/>
        <v/>
      </c>
    </row>
    <row r="340" spans="2:21" s="5" customFormat="1" ht="18.75" customHeight="1" x14ac:dyDescent="0.3">
      <c r="B340" s="22"/>
      <c r="C340" s="22" t="str">
        <f>IF(B340="","",VLOOKUP(B340,LISTAS!$F$5:$G$1006,2,0))</f>
        <v/>
      </c>
      <c r="D340" s="35"/>
      <c r="E340" s="35"/>
      <c r="F340" s="35" t="str">
        <f t="shared" si="73"/>
        <v/>
      </c>
      <c r="H340" s="48" t="str">
        <f t="shared" si="76"/>
        <v/>
      </c>
      <c r="I340" s="63" t="str">
        <f t="shared" si="77"/>
        <v/>
      </c>
      <c r="J340" s="63" t="str">
        <f t="shared" si="77"/>
        <v/>
      </c>
      <c r="K340" s="48" t="str">
        <f t="shared" si="74"/>
        <v/>
      </c>
      <c r="L340" s="69" t="str">
        <f t="shared" si="75"/>
        <v/>
      </c>
      <c r="M340" s="67" t="str">
        <f t="shared" si="78"/>
        <v/>
      </c>
      <c r="N340" s="49">
        <v>17</v>
      </c>
      <c r="O340" s="28"/>
      <c r="P340" s="47" t="str">
        <f t="shared" si="79"/>
        <v/>
      </c>
      <c r="Q340" s="24" t="str">
        <f t="shared" si="80"/>
        <v/>
      </c>
      <c r="R340" s="24" t="str">
        <f>IF($L340="","",VLOOKUP(Q340,LISTAS!$F$5:$G$1006,2,0))</f>
        <v/>
      </c>
      <c r="S340" s="36" t="str">
        <f t="shared" si="81"/>
        <v/>
      </c>
      <c r="T340" s="25" t="str">
        <f t="shared" si="82"/>
        <v/>
      </c>
      <c r="U340" s="25" t="str">
        <f t="shared" si="83"/>
        <v/>
      </c>
    </row>
    <row r="341" spans="2:21" s="5" customFormat="1" ht="18.75" customHeight="1" x14ac:dyDescent="0.3">
      <c r="B341" s="26"/>
      <c r="C341" s="22" t="str">
        <f>IF(B341="","",VLOOKUP(B341,LISTAS!$F$5:$G$1006,2,0))</f>
        <v/>
      </c>
      <c r="D341" s="35"/>
      <c r="E341" s="35"/>
      <c r="F341" s="35" t="str">
        <f t="shared" si="73"/>
        <v/>
      </c>
      <c r="H341" s="48" t="str">
        <f t="shared" si="76"/>
        <v/>
      </c>
      <c r="I341" s="63" t="str">
        <f t="shared" si="77"/>
        <v/>
      </c>
      <c r="J341" s="63" t="str">
        <f t="shared" si="77"/>
        <v/>
      </c>
      <c r="K341" s="48" t="str">
        <f t="shared" si="74"/>
        <v/>
      </c>
      <c r="L341" s="69" t="str">
        <f t="shared" si="75"/>
        <v/>
      </c>
      <c r="M341" s="67" t="str">
        <f t="shared" si="78"/>
        <v/>
      </c>
      <c r="N341" s="49">
        <v>18</v>
      </c>
      <c r="O341" s="28"/>
      <c r="P341" s="47" t="str">
        <f t="shared" si="79"/>
        <v/>
      </c>
      <c r="Q341" s="24" t="str">
        <f t="shared" si="80"/>
        <v/>
      </c>
      <c r="R341" s="24" t="str">
        <f>IF($L341="","",VLOOKUP(Q341,LISTAS!$F$5:$G$1006,2,0))</f>
        <v/>
      </c>
      <c r="S341" s="36" t="str">
        <f t="shared" si="81"/>
        <v/>
      </c>
      <c r="T341" s="25" t="str">
        <f t="shared" si="82"/>
        <v/>
      </c>
      <c r="U341" s="25" t="str">
        <f t="shared" si="83"/>
        <v/>
      </c>
    </row>
    <row r="342" spans="2:21" s="5" customFormat="1" ht="18.75" customHeight="1" x14ac:dyDescent="0.3">
      <c r="B342" s="26"/>
      <c r="C342" s="22" t="str">
        <f>IF(B342="","",VLOOKUP(B342,LISTAS!$F$5:$G$1006,2,0))</f>
        <v/>
      </c>
      <c r="D342" s="35"/>
      <c r="E342" s="35"/>
      <c r="F342" s="35" t="str">
        <f t="shared" si="73"/>
        <v/>
      </c>
      <c r="H342" s="48" t="str">
        <f t="shared" si="76"/>
        <v/>
      </c>
      <c r="I342" s="63" t="str">
        <f t="shared" si="77"/>
        <v/>
      </c>
      <c r="J342" s="63" t="str">
        <f t="shared" si="77"/>
        <v/>
      </c>
      <c r="K342" s="48" t="str">
        <f t="shared" si="74"/>
        <v/>
      </c>
      <c r="L342" s="69" t="str">
        <f t="shared" si="75"/>
        <v/>
      </c>
      <c r="M342" s="67" t="str">
        <f t="shared" si="78"/>
        <v/>
      </c>
      <c r="N342" s="49">
        <v>19</v>
      </c>
      <c r="O342" s="28"/>
      <c r="P342" s="47" t="str">
        <f t="shared" si="79"/>
        <v/>
      </c>
      <c r="Q342" s="24" t="str">
        <f t="shared" si="80"/>
        <v/>
      </c>
      <c r="R342" s="24" t="str">
        <f>IF($L342="","",VLOOKUP(Q342,LISTAS!$F$5:$G$1006,2,0))</f>
        <v/>
      </c>
      <c r="S342" s="36" t="str">
        <f t="shared" si="81"/>
        <v/>
      </c>
      <c r="T342" s="25" t="str">
        <f t="shared" si="82"/>
        <v/>
      </c>
      <c r="U342" s="25" t="str">
        <f t="shared" si="83"/>
        <v/>
      </c>
    </row>
    <row r="343" spans="2:21" s="5" customFormat="1" ht="18.75" customHeight="1" x14ac:dyDescent="0.3">
      <c r="B343" s="26"/>
      <c r="C343" s="22" t="str">
        <f>IF(B343="","",VLOOKUP(B343,LISTAS!$F$5:$G$1006,2,0))</f>
        <v/>
      </c>
      <c r="D343" s="35"/>
      <c r="E343" s="35"/>
      <c r="F343" s="35" t="str">
        <f t="shared" si="73"/>
        <v/>
      </c>
      <c r="H343" s="48" t="str">
        <f t="shared" si="76"/>
        <v/>
      </c>
      <c r="I343" s="63" t="str">
        <f t="shared" si="77"/>
        <v/>
      </c>
      <c r="J343" s="63" t="str">
        <f t="shared" si="77"/>
        <v/>
      </c>
      <c r="K343" s="48" t="str">
        <f t="shared" si="74"/>
        <v/>
      </c>
      <c r="L343" s="69" t="str">
        <f t="shared" si="75"/>
        <v/>
      </c>
      <c r="M343" s="67" t="str">
        <f t="shared" si="78"/>
        <v/>
      </c>
      <c r="N343" s="49">
        <v>20</v>
      </c>
      <c r="O343" s="28"/>
      <c r="P343" s="47" t="str">
        <f t="shared" si="79"/>
        <v/>
      </c>
      <c r="Q343" s="24" t="str">
        <f t="shared" si="80"/>
        <v/>
      </c>
      <c r="R343" s="24" t="str">
        <f>IF($L343="","",VLOOKUP(Q343,LISTAS!$F$5:$G$1006,2,0))</f>
        <v/>
      </c>
      <c r="S343" s="36" t="str">
        <f t="shared" si="81"/>
        <v/>
      </c>
      <c r="T343" s="25" t="str">
        <f t="shared" si="82"/>
        <v/>
      </c>
      <c r="U343" s="25" t="str">
        <f t="shared" si="83"/>
        <v/>
      </c>
    </row>
    <row r="344" spans="2:21" ht="16.5" x14ac:dyDescent="0.3">
      <c r="B344" s="26"/>
      <c r="C344" s="22" t="str">
        <f>IF(B344="","",VLOOKUP(B344,LISTAS!$F$5:$G$1006,2,0))</f>
        <v/>
      </c>
      <c r="D344" s="35"/>
      <c r="E344" s="35"/>
      <c r="F344" s="35" t="str">
        <f t="shared" si="73"/>
        <v/>
      </c>
      <c r="G344" s="5"/>
      <c r="H344" s="48" t="str">
        <f t="shared" si="76"/>
        <v/>
      </c>
      <c r="I344" s="63" t="str">
        <f t="shared" si="77"/>
        <v/>
      </c>
      <c r="J344" s="63" t="str">
        <f t="shared" si="77"/>
        <v/>
      </c>
      <c r="K344" s="48" t="str">
        <f t="shared" si="74"/>
        <v/>
      </c>
      <c r="L344" s="69" t="str">
        <f t="shared" si="75"/>
        <v/>
      </c>
      <c r="M344" s="67" t="str">
        <f t="shared" si="78"/>
        <v/>
      </c>
      <c r="N344" s="49">
        <v>21</v>
      </c>
      <c r="O344" s="28"/>
      <c r="P344" s="47" t="str">
        <f t="shared" si="79"/>
        <v/>
      </c>
      <c r="Q344" s="24" t="str">
        <f t="shared" si="80"/>
        <v/>
      </c>
      <c r="R344" s="24" t="str">
        <f>IF($L344="","",VLOOKUP(Q344,LISTAS!$F$5:$G$1006,2,0))</f>
        <v/>
      </c>
      <c r="S344" s="36" t="str">
        <f t="shared" si="81"/>
        <v/>
      </c>
      <c r="T344" s="25" t="str">
        <f t="shared" si="82"/>
        <v/>
      </c>
      <c r="U344" s="25" t="str">
        <f t="shared" si="83"/>
        <v/>
      </c>
    </row>
    <row r="345" spans="2:21" ht="16.5" x14ac:dyDescent="0.3">
      <c r="B345" s="26"/>
      <c r="C345" s="22" t="str">
        <f>IF(B345="","",VLOOKUP(B345,LISTAS!$F$5:$G$1006,2,0))</f>
        <v/>
      </c>
      <c r="D345" s="35"/>
      <c r="E345" s="35"/>
      <c r="F345" s="35" t="str">
        <f t="shared" si="73"/>
        <v/>
      </c>
      <c r="G345" s="5"/>
      <c r="H345" s="48" t="str">
        <f t="shared" si="76"/>
        <v/>
      </c>
      <c r="I345" s="63" t="str">
        <f t="shared" si="77"/>
        <v/>
      </c>
      <c r="J345" s="63" t="str">
        <f t="shared" si="77"/>
        <v/>
      </c>
      <c r="K345" s="48" t="str">
        <f t="shared" si="74"/>
        <v/>
      </c>
      <c r="L345" s="69" t="str">
        <f t="shared" si="75"/>
        <v/>
      </c>
      <c r="M345" s="67" t="str">
        <f t="shared" si="78"/>
        <v/>
      </c>
      <c r="N345" s="49">
        <v>22</v>
      </c>
      <c r="O345" s="28"/>
      <c r="P345" s="47" t="str">
        <f t="shared" si="79"/>
        <v/>
      </c>
      <c r="Q345" s="24" t="str">
        <f t="shared" si="80"/>
        <v/>
      </c>
      <c r="R345" s="24" t="str">
        <f>IF($L345="","",VLOOKUP(Q345,LISTAS!$F$5:$G$1006,2,0))</f>
        <v/>
      </c>
      <c r="S345" s="36" t="str">
        <f t="shared" si="81"/>
        <v/>
      </c>
      <c r="T345" s="25" t="str">
        <f t="shared" si="82"/>
        <v/>
      </c>
      <c r="U345" s="25" t="str">
        <f t="shared" si="83"/>
        <v/>
      </c>
    </row>
    <row r="346" spans="2:21" ht="16.5" x14ac:dyDescent="0.3">
      <c r="B346" s="26"/>
      <c r="C346" s="22" t="str">
        <f>IF(B346="","",VLOOKUP(B346,LISTAS!$F$5:$G$1006,2,0))</f>
        <v/>
      </c>
      <c r="D346" s="35"/>
      <c r="E346" s="35"/>
      <c r="F346" s="35" t="str">
        <f t="shared" si="73"/>
        <v/>
      </c>
      <c r="G346" s="5"/>
      <c r="H346" s="48" t="str">
        <f t="shared" si="76"/>
        <v/>
      </c>
      <c r="I346" s="63" t="str">
        <f t="shared" si="77"/>
        <v/>
      </c>
      <c r="J346" s="63" t="str">
        <f t="shared" si="77"/>
        <v/>
      </c>
      <c r="K346" s="48" t="str">
        <f t="shared" si="74"/>
        <v/>
      </c>
      <c r="L346" s="69" t="str">
        <f t="shared" si="75"/>
        <v/>
      </c>
      <c r="M346" s="67" t="str">
        <f t="shared" si="78"/>
        <v/>
      </c>
      <c r="N346" s="49">
        <v>23</v>
      </c>
      <c r="O346" s="28"/>
      <c r="P346" s="47" t="str">
        <f t="shared" si="79"/>
        <v/>
      </c>
      <c r="Q346" s="24" t="str">
        <f t="shared" si="80"/>
        <v/>
      </c>
      <c r="R346" s="24" t="str">
        <f>IF($L346="","",VLOOKUP(Q346,LISTAS!$F$5:$G$1006,2,0))</f>
        <v/>
      </c>
      <c r="S346" s="36" t="str">
        <f t="shared" si="81"/>
        <v/>
      </c>
      <c r="T346" s="25" t="str">
        <f t="shared" si="82"/>
        <v/>
      </c>
      <c r="U346" s="25" t="str">
        <f t="shared" si="83"/>
        <v/>
      </c>
    </row>
    <row r="347" spans="2:21" ht="16.5" x14ac:dyDescent="0.3">
      <c r="B347" s="22"/>
      <c r="C347" s="22" t="str">
        <f>IF(B347="","",VLOOKUP(B347,LISTAS!$F$5:$G$1006,2,0))</f>
        <v/>
      </c>
      <c r="D347" s="35"/>
      <c r="E347" s="35"/>
      <c r="F347" s="35" t="str">
        <f t="shared" si="73"/>
        <v/>
      </c>
      <c r="G347" s="5"/>
      <c r="H347" s="48" t="str">
        <f t="shared" si="76"/>
        <v/>
      </c>
      <c r="I347" s="63" t="str">
        <f t="shared" si="77"/>
        <v/>
      </c>
      <c r="J347" s="63" t="str">
        <f t="shared" si="77"/>
        <v/>
      </c>
      <c r="K347" s="48" t="str">
        <f t="shared" si="74"/>
        <v/>
      </c>
      <c r="L347" s="69" t="str">
        <f t="shared" si="75"/>
        <v/>
      </c>
      <c r="M347" s="67" t="str">
        <f t="shared" si="78"/>
        <v/>
      </c>
      <c r="N347" s="49">
        <v>24</v>
      </c>
      <c r="O347" s="28"/>
      <c r="P347" s="47" t="str">
        <f t="shared" si="79"/>
        <v/>
      </c>
      <c r="Q347" s="24" t="str">
        <f t="shared" si="80"/>
        <v/>
      </c>
      <c r="R347" s="24" t="str">
        <f>IF($L347="","",VLOOKUP(Q347,LISTAS!$F$5:$G$1006,2,0))</f>
        <v/>
      </c>
      <c r="S347" s="36" t="str">
        <f t="shared" si="81"/>
        <v/>
      </c>
      <c r="T347" s="25" t="str">
        <f t="shared" si="82"/>
        <v/>
      </c>
      <c r="U347" s="25" t="str">
        <f t="shared" si="83"/>
        <v/>
      </c>
    </row>
    <row r="348" spans="2:21" ht="16.5" x14ac:dyDescent="0.3">
      <c r="B348" s="26"/>
      <c r="C348" s="22" t="str">
        <f>IF(B348="","",VLOOKUP(B348,LISTAS!$F$5:$G$1006,2,0))</f>
        <v/>
      </c>
      <c r="D348" s="35"/>
      <c r="E348" s="35"/>
      <c r="F348" s="35" t="str">
        <f t="shared" si="73"/>
        <v/>
      </c>
      <c r="G348" s="5"/>
      <c r="H348" s="48" t="str">
        <f t="shared" si="76"/>
        <v/>
      </c>
      <c r="I348" s="63" t="str">
        <f t="shared" si="77"/>
        <v/>
      </c>
      <c r="J348" s="63" t="str">
        <f t="shared" si="77"/>
        <v/>
      </c>
      <c r="K348" s="48" t="str">
        <f t="shared" si="74"/>
        <v/>
      </c>
      <c r="L348" s="69" t="str">
        <f t="shared" si="75"/>
        <v/>
      </c>
      <c r="M348" s="67" t="str">
        <f t="shared" si="78"/>
        <v/>
      </c>
      <c r="N348" s="49">
        <v>25</v>
      </c>
      <c r="O348" s="28"/>
      <c r="P348" s="47" t="str">
        <f t="shared" si="79"/>
        <v/>
      </c>
      <c r="Q348" s="24" t="str">
        <f t="shared" si="80"/>
        <v/>
      </c>
      <c r="R348" s="24" t="str">
        <f>IF($L348="","",VLOOKUP(Q348,LISTAS!$F$5:$G$1006,2,0))</f>
        <v/>
      </c>
      <c r="S348" s="36" t="str">
        <f t="shared" si="81"/>
        <v/>
      </c>
      <c r="T348" s="25" t="str">
        <f t="shared" si="82"/>
        <v/>
      </c>
      <c r="U348" s="25" t="str">
        <f t="shared" si="83"/>
        <v/>
      </c>
    </row>
    <row r="349" spans="2:21" ht="16.5" x14ac:dyDescent="0.3">
      <c r="B349" s="26"/>
      <c r="C349" s="22" t="str">
        <f>IF(B349="","",VLOOKUP(B349,LISTAS!$F$5:$G$1006,2,0))</f>
        <v/>
      </c>
      <c r="D349" s="35"/>
      <c r="E349" s="35"/>
      <c r="F349" s="35" t="str">
        <f t="shared" si="73"/>
        <v/>
      </c>
      <c r="G349" s="5"/>
      <c r="H349" s="48" t="str">
        <f t="shared" si="76"/>
        <v/>
      </c>
      <c r="I349" s="63" t="str">
        <f t="shared" si="77"/>
        <v/>
      </c>
      <c r="J349" s="63" t="str">
        <f t="shared" si="77"/>
        <v/>
      </c>
      <c r="K349" s="48" t="str">
        <f t="shared" si="74"/>
        <v/>
      </c>
      <c r="L349" s="69" t="str">
        <f t="shared" si="75"/>
        <v/>
      </c>
      <c r="M349" s="67" t="str">
        <f t="shared" si="78"/>
        <v/>
      </c>
      <c r="N349" s="49">
        <v>26</v>
      </c>
      <c r="O349" s="28"/>
      <c r="P349" s="47" t="str">
        <f t="shared" si="79"/>
        <v/>
      </c>
      <c r="Q349" s="24" t="str">
        <f t="shared" si="80"/>
        <v/>
      </c>
      <c r="R349" s="24" t="str">
        <f>IF($L349="","",VLOOKUP(Q349,LISTAS!$F$5:$G$1006,2,0))</f>
        <v/>
      </c>
      <c r="S349" s="36" t="str">
        <f t="shared" si="81"/>
        <v/>
      </c>
      <c r="T349" s="25" t="str">
        <f t="shared" si="82"/>
        <v/>
      </c>
      <c r="U349" s="25" t="str">
        <f t="shared" si="83"/>
        <v/>
      </c>
    </row>
    <row r="350" spans="2:21" ht="16.5" x14ac:dyDescent="0.3">
      <c r="B350" s="26"/>
      <c r="C350" s="22" t="str">
        <f>IF(B350="","",VLOOKUP(B350,LISTAS!$F$5:$G$1006,2,0))</f>
        <v/>
      </c>
      <c r="D350" s="35"/>
      <c r="E350" s="35"/>
      <c r="F350" s="35" t="str">
        <f t="shared" si="73"/>
        <v/>
      </c>
      <c r="G350" s="5"/>
      <c r="H350" s="48" t="str">
        <f t="shared" si="76"/>
        <v/>
      </c>
      <c r="I350" s="63" t="str">
        <f t="shared" si="77"/>
        <v/>
      </c>
      <c r="J350" s="63" t="str">
        <f t="shared" si="77"/>
        <v/>
      </c>
      <c r="K350" s="48" t="str">
        <f t="shared" si="74"/>
        <v/>
      </c>
      <c r="L350" s="69" t="str">
        <f t="shared" si="75"/>
        <v/>
      </c>
      <c r="M350" s="67" t="str">
        <f t="shared" si="78"/>
        <v/>
      </c>
      <c r="N350" s="49">
        <v>27</v>
      </c>
      <c r="O350" s="28"/>
      <c r="P350" s="47" t="str">
        <f t="shared" si="79"/>
        <v/>
      </c>
      <c r="Q350" s="24" t="str">
        <f t="shared" si="80"/>
        <v/>
      </c>
      <c r="R350" s="24" t="str">
        <f>IF($L350="","",VLOOKUP(Q350,LISTAS!$F$5:$G$1006,2,0))</f>
        <v/>
      </c>
      <c r="S350" s="36" t="str">
        <f t="shared" si="81"/>
        <v/>
      </c>
      <c r="T350" s="25" t="str">
        <f t="shared" si="82"/>
        <v/>
      </c>
      <c r="U350" s="25" t="str">
        <f t="shared" si="83"/>
        <v/>
      </c>
    </row>
    <row r="351" spans="2:21" ht="16.5" x14ac:dyDescent="0.3">
      <c r="B351" s="22"/>
      <c r="C351" s="22" t="str">
        <f>IF(B351="","",VLOOKUP(B351,LISTAS!$F$5:$G$1006,2,0))</f>
        <v/>
      </c>
      <c r="D351" s="35"/>
      <c r="E351" s="35"/>
      <c r="F351" s="35" t="str">
        <f t="shared" si="73"/>
        <v/>
      </c>
      <c r="G351" s="5"/>
      <c r="H351" s="48" t="str">
        <f t="shared" si="76"/>
        <v/>
      </c>
      <c r="I351" s="63" t="str">
        <f t="shared" si="77"/>
        <v/>
      </c>
      <c r="J351" s="63" t="str">
        <f t="shared" si="77"/>
        <v/>
      </c>
      <c r="K351" s="48" t="str">
        <f t="shared" si="74"/>
        <v/>
      </c>
      <c r="L351" s="69" t="str">
        <f t="shared" si="75"/>
        <v/>
      </c>
      <c r="M351" s="67" t="str">
        <f t="shared" si="78"/>
        <v/>
      </c>
      <c r="N351" s="49">
        <v>28</v>
      </c>
      <c r="O351" s="28"/>
      <c r="P351" s="47" t="str">
        <f t="shared" si="79"/>
        <v/>
      </c>
      <c r="Q351" s="24" t="str">
        <f t="shared" si="80"/>
        <v/>
      </c>
      <c r="R351" s="24" t="str">
        <f>IF($L351="","",VLOOKUP(Q351,LISTAS!$F$5:$G$1006,2,0))</f>
        <v/>
      </c>
      <c r="S351" s="36" t="str">
        <f t="shared" si="81"/>
        <v/>
      </c>
      <c r="T351" s="25" t="str">
        <f t="shared" si="82"/>
        <v/>
      </c>
      <c r="U351" s="25" t="str">
        <f t="shared" si="83"/>
        <v/>
      </c>
    </row>
    <row r="352" spans="2:21" ht="16.5" x14ac:dyDescent="0.3">
      <c r="B352" s="26"/>
      <c r="C352" s="22" t="str">
        <f>IF(B352="","",VLOOKUP(B352,LISTAS!$F$5:$G$1006,2,0))</f>
        <v/>
      </c>
      <c r="D352" s="35"/>
      <c r="E352" s="35"/>
      <c r="F352" s="35" t="str">
        <f t="shared" si="73"/>
        <v/>
      </c>
      <c r="G352" s="5"/>
      <c r="H352" s="48" t="str">
        <f t="shared" si="76"/>
        <v/>
      </c>
      <c r="I352" s="63" t="str">
        <f t="shared" si="77"/>
        <v/>
      </c>
      <c r="J352" s="63" t="str">
        <f t="shared" si="77"/>
        <v/>
      </c>
      <c r="K352" s="48" t="str">
        <f t="shared" si="74"/>
        <v/>
      </c>
      <c r="L352" s="69" t="str">
        <f t="shared" si="75"/>
        <v/>
      </c>
      <c r="M352" s="67" t="str">
        <f t="shared" si="78"/>
        <v/>
      </c>
      <c r="N352" s="49">
        <v>29</v>
      </c>
      <c r="O352" s="28"/>
      <c r="P352" s="47" t="str">
        <f t="shared" si="79"/>
        <v/>
      </c>
      <c r="Q352" s="24" t="str">
        <f t="shared" si="80"/>
        <v/>
      </c>
      <c r="R352" s="24" t="str">
        <f>IF($L352="","",VLOOKUP(Q352,LISTAS!$F$5:$G$1006,2,0))</f>
        <v/>
      </c>
      <c r="S352" s="36" t="str">
        <f t="shared" si="81"/>
        <v/>
      </c>
      <c r="T352" s="25" t="str">
        <f t="shared" si="82"/>
        <v/>
      </c>
      <c r="U352" s="25" t="str">
        <f t="shared" si="83"/>
        <v/>
      </c>
    </row>
    <row r="353" spans="2:21" ht="16.5" x14ac:dyDescent="0.3">
      <c r="B353" s="26"/>
      <c r="C353" s="22" t="str">
        <f>IF(B353="","",VLOOKUP(B353,LISTAS!$F$5:$G$1006,2,0))</f>
        <v/>
      </c>
      <c r="D353" s="35"/>
      <c r="E353" s="35"/>
      <c r="F353" s="35" t="str">
        <f t="shared" si="73"/>
        <v/>
      </c>
      <c r="G353" s="5"/>
      <c r="H353" s="48" t="str">
        <f t="shared" si="76"/>
        <v/>
      </c>
      <c r="I353" s="63" t="str">
        <f t="shared" si="77"/>
        <v/>
      </c>
      <c r="J353" s="63" t="str">
        <f t="shared" si="77"/>
        <v/>
      </c>
      <c r="K353" s="48" t="str">
        <f t="shared" si="74"/>
        <v/>
      </c>
      <c r="L353" s="69" t="str">
        <f t="shared" si="75"/>
        <v/>
      </c>
      <c r="M353" s="67" t="str">
        <f t="shared" si="78"/>
        <v/>
      </c>
      <c r="N353" s="49">
        <v>30</v>
      </c>
      <c r="O353" s="28"/>
      <c r="P353" s="47" t="str">
        <f t="shared" si="79"/>
        <v/>
      </c>
      <c r="Q353" s="24" t="str">
        <f t="shared" si="80"/>
        <v/>
      </c>
      <c r="R353" s="24" t="str">
        <f>IF($L353="","",VLOOKUP(Q353,LISTAS!$F$5:$G$1006,2,0))</f>
        <v/>
      </c>
      <c r="S353" s="36" t="str">
        <f t="shared" si="81"/>
        <v/>
      </c>
      <c r="T353" s="25" t="str">
        <f t="shared" si="82"/>
        <v/>
      </c>
      <c r="U353" s="25" t="str">
        <f t="shared" si="83"/>
        <v/>
      </c>
    </row>
    <row r="354" spans="2:21" ht="16.5" x14ac:dyDescent="0.3">
      <c r="B354" s="26"/>
      <c r="C354" s="22" t="str">
        <f>IF(B354="","",VLOOKUP(B354,LISTAS!$F$5:$G$1006,2,0))</f>
        <v/>
      </c>
      <c r="D354" s="35"/>
      <c r="E354" s="35"/>
      <c r="F354" s="35" t="str">
        <f t="shared" si="73"/>
        <v/>
      </c>
      <c r="G354" s="5"/>
      <c r="H354" s="48" t="str">
        <f t="shared" si="76"/>
        <v/>
      </c>
      <c r="I354" s="63" t="str">
        <f t="shared" si="77"/>
        <v/>
      </c>
      <c r="J354" s="63" t="str">
        <f t="shared" si="77"/>
        <v/>
      </c>
      <c r="K354" s="48" t="str">
        <f t="shared" si="74"/>
        <v/>
      </c>
      <c r="L354" s="69" t="str">
        <f t="shared" si="75"/>
        <v/>
      </c>
      <c r="M354" s="67" t="str">
        <f t="shared" si="78"/>
        <v/>
      </c>
      <c r="N354" s="49">
        <v>31</v>
      </c>
      <c r="O354" s="28"/>
      <c r="P354" s="47" t="str">
        <f t="shared" si="79"/>
        <v/>
      </c>
      <c r="Q354" s="24" t="str">
        <f t="shared" si="80"/>
        <v/>
      </c>
      <c r="R354" s="24" t="str">
        <f>IF($L354="","",VLOOKUP(Q354,LISTAS!$F$5:$G$1006,2,0))</f>
        <v/>
      </c>
      <c r="S354" s="36" t="str">
        <f t="shared" si="81"/>
        <v/>
      </c>
      <c r="T354" s="25" t="str">
        <f t="shared" si="82"/>
        <v/>
      </c>
      <c r="U354" s="25" t="str">
        <f t="shared" si="83"/>
        <v/>
      </c>
    </row>
    <row r="355" spans="2:21" ht="16.5" x14ac:dyDescent="0.3">
      <c r="B355" s="22"/>
      <c r="C355" s="22" t="str">
        <f>IF(B355="","",VLOOKUP(B355,LISTAS!$F$5:$G$1006,2,0))</f>
        <v/>
      </c>
      <c r="D355" s="35"/>
      <c r="E355" s="35"/>
      <c r="F355" s="35" t="str">
        <f t="shared" si="73"/>
        <v/>
      </c>
      <c r="G355" s="5"/>
      <c r="H355" s="48" t="str">
        <f t="shared" si="76"/>
        <v/>
      </c>
      <c r="I355" s="63" t="str">
        <f t="shared" si="77"/>
        <v/>
      </c>
      <c r="J355" s="63" t="str">
        <f t="shared" si="77"/>
        <v/>
      </c>
      <c r="K355" s="48" t="str">
        <f t="shared" si="74"/>
        <v/>
      </c>
      <c r="L355" s="69" t="str">
        <f t="shared" si="75"/>
        <v/>
      </c>
      <c r="M355" s="67" t="str">
        <f t="shared" si="78"/>
        <v/>
      </c>
      <c r="N355" s="49">
        <v>32</v>
      </c>
      <c r="O355" s="28"/>
      <c r="P355" s="47" t="str">
        <f t="shared" si="79"/>
        <v/>
      </c>
      <c r="Q355" s="24" t="str">
        <f t="shared" si="80"/>
        <v/>
      </c>
      <c r="R355" s="24" t="str">
        <f>IF($L355="","",VLOOKUP(Q355,LISTAS!$F$5:$G$1006,2,0))</f>
        <v/>
      </c>
      <c r="S355" s="36" t="str">
        <f t="shared" si="81"/>
        <v/>
      </c>
      <c r="T355" s="25" t="str">
        <f t="shared" si="82"/>
        <v/>
      </c>
      <c r="U355" s="25" t="str">
        <f t="shared" si="83"/>
        <v/>
      </c>
    </row>
    <row r="356" spans="2:21" ht="16.5" x14ac:dyDescent="0.3">
      <c r="B356" s="26"/>
      <c r="C356" s="22" t="str">
        <f>IF(B356="","",VLOOKUP(B356,LISTAS!$F$5:$G$1006,2,0))</f>
        <v/>
      </c>
      <c r="D356" s="35"/>
      <c r="E356" s="35"/>
      <c r="F356" s="35" t="str">
        <f t="shared" si="73"/>
        <v/>
      </c>
      <c r="G356" s="5"/>
      <c r="H356" s="48" t="str">
        <f t="shared" si="76"/>
        <v/>
      </c>
      <c r="I356" s="63" t="str">
        <f t="shared" si="77"/>
        <v/>
      </c>
      <c r="J356" s="63" t="str">
        <f t="shared" si="77"/>
        <v/>
      </c>
      <c r="K356" s="48" t="str">
        <f t="shared" si="74"/>
        <v/>
      </c>
      <c r="L356" s="69" t="str">
        <f t="shared" si="75"/>
        <v/>
      </c>
      <c r="M356" s="67" t="str">
        <f t="shared" si="78"/>
        <v/>
      </c>
      <c r="N356" s="49">
        <v>33</v>
      </c>
      <c r="O356" s="28"/>
      <c r="P356" s="47" t="str">
        <f t="shared" si="79"/>
        <v/>
      </c>
      <c r="Q356" s="24" t="str">
        <f t="shared" si="80"/>
        <v/>
      </c>
      <c r="R356" s="24" t="str">
        <f>IF($L356="","",VLOOKUP(Q356,LISTAS!$F$5:$G$1006,2,0))</f>
        <v/>
      </c>
      <c r="S356" s="36" t="str">
        <f t="shared" si="81"/>
        <v/>
      </c>
      <c r="T356" s="25" t="str">
        <f t="shared" si="82"/>
        <v/>
      </c>
      <c r="U356" s="25" t="str">
        <f t="shared" si="83"/>
        <v/>
      </c>
    </row>
    <row r="357" spans="2:21" ht="16.5" x14ac:dyDescent="0.3">
      <c r="B357" s="26"/>
      <c r="C357" s="22" t="str">
        <f>IF(B357="","",VLOOKUP(B357,LISTAS!$F$5:$G$1006,2,0))</f>
        <v/>
      </c>
      <c r="D357" s="35"/>
      <c r="E357" s="35"/>
      <c r="F357" s="35" t="str">
        <f t="shared" si="73"/>
        <v/>
      </c>
      <c r="G357" s="5"/>
      <c r="H357" s="48" t="str">
        <f t="shared" si="76"/>
        <v/>
      </c>
      <c r="I357" s="63" t="str">
        <f t="shared" si="77"/>
        <v/>
      </c>
      <c r="J357" s="63" t="str">
        <f t="shared" si="77"/>
        <v/>
      </c>
      <c r="K357" s="48" t="str">
        <f t="shared" si="74"/>
        <v/>
      </c>
      <c r="L357" s="69" t="str">
        <f t="shared" si="75"/>
        <v/>
      </c>
      <c r="M357" s="67" t="str">
        <f t="shared" si="78"/>
        <v/>
      </c>
      <c r="N357" s="49">
        <v>34</v>
      </c>
      <c r="O357" s="28"/>
      <c r="P357" s="47" t="str">
        <f t="shared" si="79"/>
        <v/>
      </c>
      <c r="Q357" s="24" t="str">
        <f t="shared" si="80"/>
        <v/>
      </c>
      <c r="R357" s="24" t="str">
        <f>IF($L357="","",VLOOKUP(Q357,LISTAS!$F$5:$G$1006,2,0))</f>
        <v/>
      </c>
      <c r="S357" s="36" t="str">
        <f t="shared" si="81"/>
        <v/>
      </c>
      <c r="T357" s="25" t="str">
        <f t="shared" si="82"/>
        <v/>
      </c>
      <c r="U357" s="25" t="str">
        <f t="shared" si="83"/>
        <v/>
      </c>
    </row>
    <row r="358" spans="2:21" ht="16.5" x14ac:dyDescent="0.3">
      <c r="B358" s="26"/>
      <c r="C358" s="22" t="str">
        <f>IF(B358="","",VLOOKUP(B358,LISTAS!$F$5:$G$1006,2,0))</f>
        <v/>
      </c>
      <c r="D358" s="35"/>
      <c r="E358" s="35"/>
      <c r="F358" s="35" t="str">
        <f t="shared" si="73"/>
        <v/>
      </c>
      <c r="G358" s="5"/>
      <c r="H358" s="48" t="str">
        <f t="shared" si="76"/>
        <v/>
      </c>
      <c r="I358" s="63" t="str">
        <f t="shared" si="77"/>
        <v/>
      </c>
      <c r="J358" s="63" t="str">
        <f t="shared" si="77"/>
        <v/>
      </c>
      <c r="K358" s="48" t="str">
        <f t="shared" si="74"/>
        <v/>
      </c>
      <c r="L358" s="69" t="str">
        <f t="shared" si="75"/>
        <v/>
      </c>
      <c r="M358" s="67" t="str">
        <f t="shared" si="78"/>
        <v/>
      </c>
      <c r="N358" s="49">
        <v>35</v>
      </c>
      <c r="O358" s="28"/>
      <c r="P358" s="47" t="str">
        <f t="shared" si="79"/>
        <v/>
      </c>
      <c r="Q358" s="24" t="str">
        <f t="shared" si="80"/>
        <v/>
      </c>
      <c r="R358" s="24" t="str">
        <f>IF($L358="","",VLOOKUP(Q358,LISTAS!$F$5:$G$1006,2,0))</f>
        <v/>
      </c>
      <c r="S358" s="36" t="str">
        <f t="shared" si="81"/>
        <v/>
      </c>
      <c r="T358" s="25" t="str">
        <f t="shared" si="82"/>
        <v/>
      </c>
      <c r="U358" s="25" t="str">
        <f t="shared" si="83"/>
        <v/>
      </c>
    </row>
    <row r="359" spans="2:21" ht="16.5" x14ac:dyDescent="0.3">
      <c r="B359" s="22"/>
      <c r="C359" s="22" t="str">
        <f>IF(B359="","",VLOOKUP(B359,LISTAS!$F$5:$G$1006,2,0))</f>
        <v/>
      </c>
      <c r="D359" s="35"/>
      <c r="E359" s="35"/>
      <c r="F359" s="35" t="str">
        <f t="shared" si="73"/>
        <v/>
      </c>
      <c r="G359" s="5"/>
      <c r="H359" s="48" t="str">
        <f t="shared" si="76"/>
        <v/>
      </c>
      <c r="I359" s="63" t="str">
        <f t="shared" si="77"/>
        <v/>
      </c>
      <c r="J359" s="63" t="str">
        <f t="shared" si="77"/>
        <v/>
      </c>
      <c r="K359" s="48" t="str">
        <f t="shared" si="74"/>
        <v/>
      </c>
      <c r="L359" s="69" t="str">
        <f t="shared" si="75"/>
        <v/>
      </c>
      <c r="M359" s="67" t="str">
        <f t="shared" si="78"/>
        <v/>
      </c>
      <c r="N359" s="49">
        <v>36</v>
      </c>
      <c r="O359" s="28"/>
      <c r="P359" s="47" t="str">
        <f t="shared" si="79"/>
        <v/>
      </c>
      <c r="Q359" s="24" t="str">
        <f t="shared" si="80"/>
        <v/>
      </c>
      <c r="R359" s="24" t="str">
        <f>IF($L359="","",VLOOKUP(Q359,LISTAS!$F$5:$G$1006,2,0))</f>
        <v/>
      </c>
      <c r="S359" s="36" t="str">
        <f t="shared" si="81"/>
        <v/>
      </c>
      <c r="T359" s="25" t="str">
        <f t="shared" si="82"/>
        <v/>
      </c>
      <c r="U359" s="25" t="str">
        <f t="shared" si="83"/>
        <v/>
      </c>
    </row>
    <row r="360" spans="2:21" ht="16.5" x14ac:dyDescent="0.3">
      <c r="B360" s="26"/>
      <c r="C360" s="22" t="str">
        <f>IF(B360="","",VLOOKUP(B360,LISTAS!$F$5:$G$1006,2,0))</f>
        <v/>
      </c>
      <c r="D360" s="35"/>
      <c r="E360" s="35"/>
      <c r="F360" s="35" t="str">
        <f t="shared" si="73"/>
        <v/>
      </c>
      <c r="G360" s="5"/>
      <c r="H360" s="48" t="str">
        <f t="shared" si="76"/>
        <v/>
      </c>
      <c r="I360" s="63" t="str">
        <f t="shared" si="77"/>
        <v/>
      </c>
      <c r="J360" s="63" t="str">
        <f t="shared" si="77"/>
        <v/>
      </c>
      <c r="K360" s="48" t="str">
        <f t="shared" si="74"/>
        <v/>
      </c>
      <c r="L360" s="69" t="str">
        <f t="shared" si="75"/>
        <v/>
      </c>
      <c r="M360" s="67" t="str">
        <f t="shared" si="78"/>
        <v/>
      </c>
      <c r="N360" s="49">
        <v>37</v>
      </c>
      <c r="O360" s="28"/>
      <c r="P360" s="47" t="str">
        <f t="shared" si="79"/>
        <v/>
      </c>
      <c r="Q360" s="24" t="str">
        <f t="shared" si="80"/>
        <v/>
      </c>
      <c r="R360" s="24" t="str">
        <f>IF($L360="","",VLOOKUP(Q360,LISTAS!$F$5:$G$1006,2,0))</f>
        <v/>
      </c>
      <c r="S360" s="36" t="str">
        <f t="shared" si="81"/>
        <v/>
      </c>
      <c r="T360" s="25" t="str">
        <f t="shared" si="82"/>
        <v/>
      </c>
      <c r="U360" s="25" t="str">
        <f t="shared" si="83"/>
        <v/>
      </c>
    </row>
    <row r="361" spans="2:21" ht="16.5" x14ac:dyDescent="0.3">
      <c r="B361" s="26"/>
      <c r="C361" s="22" t="str">
        <f>IF(B361="","",VLOOKUP(B361,LISTAS!$F$5:$G$1006,2,0))</f>
        <v/>
      </c>
      <c r="D361" s="35"/>
      <c r="E361" s="35"/>
      <c r="F361" s="35" t="str">
        <f t="shared" si="73"/>
        <v/>
      </c>
      <c r="G361" s="5"/>
      <c r="H361" s="48" t="str">
        <f t="shared" si="76"/>
        <v/>
      </c>
      <c r="I361" s="63" t="str">
        <f t="shared" si="77"/>
        <v/>
      </c>
      <c r="J361" s="63" t="str">
        <f t="shared" si="77"/>
        <v/>
      </c>
      <c r="K361" s="48" t="str">
        <f t="shared" si="74"/>
        <v/>
      </c>
      <c r="L361" s="69" t="str">
        <f t="shared" si="75"/>
        <v/>
      </c>
      <c r="M361" s="67" t="str">
        <f t="shared" si="78"/>
        <v/>
      </c>
      <c r="N361" s="49">
        <v>38</v>
      </c>
      <c r="O361" s="28"/>
      <c r="P361" s="47" t="str">
        <f t="shared" si="79"/>
        <v/>
      </c>
      <c r="Q361" s="24" t="str">
        <f t="shared" si="80"/>
        <v/>
      </c>
      <c r="R361" s="24" t="str">
        <f>IF($L361="","",VLOOKUP(Q361,LISTAS!$F$5:$G$1006,2,0))</f>
        <v/>
      </c>
      <c r="S361" s="36" t="str">
        <f t="shared" si="81"/>
        <v/>
      </c>
      <c r="T361" s="25" t="str">
        <f t="shared" si="82"/>
        <v/>
      </c>
      <c r="U361" s="25" t="str">
        <f t="shared" si="83"/>
        <v/>
      </c>
    </row>
    <row r="362" spans="2:21" ht="16.5" x14ac:dyDescent="0.3">
      <c r="B362" s="26"/>
      <c r="C362" s="22" t="str">
        <f>IF(B362="","",VLOOKUP(B362,LISTAS!$F$5:$G$1006,2,0))</f>
        <v/>
      </c>
      <c r="D362" s="35"/>
      <c r="E362" s="35"/>
      <c r="F362" s="35" t="str">
        <f t="shared" si="73"/>
        <v/>
      </c>
      <c r="G362" s="5"/>
      <c r="H362" s="48" t="str">
        <f t="shared" si="76"/>
        <v/>
      </c>
      <c r="I362" s="63" t="str">
        <f t="shared" si="77"/>
        <v/>
      </c>
      <c r="J362" s="63" t="str">
        <f t="shared" si="77"/>
        <v/>
      </c>
      <c r="K362" s="48" t="str">
        <f t="shared" si="74"/>
        <v/>
      </c>
      <c r="L362" s="69" t="str">
        <f t="shared" si="75"/>
        <v/>
      </c>
      <c r="M362" s="67" t="str">
        <f t="shared" si="78"/>
        <v/>
      </c>
      <c r="N362" s="49">
        <v>39</v>
      </c>
      <c r="O362" s="28"/>
      <c r="P362" s="47" t="str">
        <f t="shared" si="79"/>
        <v/>
      </c>
      <c r="Q362" s="24" t="str">
        <f t="shared" si="80"/>
        <v/>
      </c>
      <c r="R362" s="24" t="str">
        <f>IF($L362="","",VLOOKUP(Q362,LISTAS!$F$5:$G$1006,2,0))</f>
        <v/>
      </c>
      <c r="S362" s="36" t="str">
        <f t="shared" si="81"/>
        <v/>
      </c>
      <c r="T362" s="25" t="str">
        <f t="shared" si="82"/>
        <v/>
      </c>
      <c r="U362" s="25" t="str">
        <f t="shared" si="83"/>
        <v/>
      </c>
    </row>
    <row r="363" spans="2:21" ht="16.5" x14ac:dyDescent="0.3">
      <c r="B363" s="26"/>
      <c r="C363" s="22" t="str">
        <f>IF(B363="","",VLOOKUP(B363,LISTAS!$F$5:$G$1006,2,0))</f>
        <v/>
      </c>
      <c r="D363" s="35"/>
      <c r="E363" s="35"/>
      <c r="F363" s="35" t="str">
        <f t="shared" si="73"/>
        <v/>
      </c>
      <c r="G363" s="5"/>
      <c r="H363" s="48" t="str">
        <f t="shared" si="76"/>
        <v/>
      </c>
      <c r="I363" s="63" t="str">
        <f t="shared" si="77"/>
        <v/>
      </c>
      <c r="J363" s="63" t="str">
        <f t="shared" si="77"/>
        <v/>
      </c>
      <c r="K363" s="48" t="str">
        <f t="shared" si="74"/>
        <v/>
      </c>
      <c r="L363" s="69" t="str">
        <f t="shared" si="75"/>
        <v/>
      </c>
      <c r="M363" s="67" t="str">
        <f t="shared" si="78"/>
        <v/>
      </c>
      <c r="N363" s="49">
        <v>40</v>
      </c>
      <c r="O363" s="28"/>
      <c r="P363" s="47" t="str">
        <f t="shared" si="79"/>
        <v/>
      </c>
      <c r="Q363" s="24" t="str">
        <f t="shared" si="80"/>
        <v/>
      </c>
      <c r="R363" s="24" t="str">
        <f>IF($L363="","",VLOOKUP(Q363,LISTAS!$F$5:$G$1006,2,0))</f>
        <v/>
      </c>
      <c r="S363" s="36" t="str">
        <f t="shared" si="81"/>
        <v/>
      </c>
      <c r="T363" s="25" t="str">
        <f t="shared" si="82"/>
        <v/>
      </c>
      <c r="U363" s="25" t="str">
        <f t="shared" si="83"/>
        <v/>
      </c>
    </row>
    <row r="364" spans="2:21" ht="16.5" x14ac:dyDescent="0.3">
      <c r="B364" s="26"/>
      <c r="C364" s="22" t="str">
        <f>IF(B364="","",VLOOKUP(B364,LISTAS!$F$5:$G$1006,2,0))</f>
        <v/>
      </c>
      <c r="D364" s="35"/>
      <c r="E364" s="35"/>
      <c r="F364" s="35" t="str">
        <f t="shared" si="73"/>
        <v/>
      </c>
      <c r="G364" s="5"/>
      <c r="H364" s="48" t="str">
        <f t="shared" si="76"/>
        <v/>
      </c>
      <c r="I364" s="63" t="str">
        <f t="shared" si="77"/>
        <v/>
      </c>
      <c r="J364" s="63" t="str">
        <f t="shared" si="77"/>
        <v/>
      </c>
      <c r="K364" s="48" t="str">
        <f t="shared" si="74"/>
        <v/>
      </c>
      <c r="L364" s="69" t="str">
        <f t="shared" si="75"/>
        <v/>
      </c>
      <c r="M364" s="67" t="str">
        <f t="shared" si="78"/>
        <v/>
      </c>
      <c r="N364" s="49">
        <v>41</v>
      </c>
      <c r="O364" s="28"/>
      <c r="P364" s="47" t="str">
        <f t="shared" si="79"/>
        <v/>
      </c>
      <c r="Q364" s="24" t="str">
        <f t="shared" si="80"/>
        <v/>
      </c>
      <c r="R364" s="24" t="str">
        <f>IF($L364="","",VLOOKUP(Q364,LISTAS!$F$5:$G$1006,2,0))</f>
        <v/>
      </c>
      <c r="S364" s="36" t="str">
        <f t="shared" si="81"/>
        <v/>
      </c>
      <c r="T364" s="25" t="str">
        <f t="shared" si="82"/>
        <v/>
      </c>
      <c r="U364" s="25" t="str">
        <f t="shared" si="83"/>
        <v/>
      </c>
    </row>
    <row r="365" spans="2:21" ht="16.5" x14ac:dyDescent="0.3">
      <c r="B365" s="26"/>
      <c r="C365" s="22" t="str">
        <f>IF(B365="","",VLOOKUP(B365,LISTAS!$F$5:$G$1006,2,0))</f>
        <v/>
      </c>
      <c r="D365" s="35"/>
      <c r="E365" s="35"/>
      <c r="F365" s="35" t="str">
        <f t="shared" si="73"/>
        <v/>
      </c>
      <c r="G365" s="5"/>
      <c r="H365" s="48" t="str">
        <f t="shared" si="76"/>
        <v/>
      </c>
      <c r="I365" s="63" t="str">
        <f t="shared" si="77"/>
        <v/>
      </c>
      <c r="J365" s="63" t="str">
        <f t="shared" si="77"/>
        <v/>
      </c>
      <c r="K365" s="48" t="str">
        <f t="shared" si="74"/>
        <v/>
      </c>
      <c r="L365" s="69" t="str">
        <f t="shared" si="75"/>
        <v/>
      </c>
      <c r="M365" s="67" t="str">
        <f t="shared" si="78"/>
        <v/>
      </c>
      <c r="N365" s="49">
        <v>42</v>
      </c>
      <c r="O365" s="28"/>
      <c r="P365" s="47" t="str">
        <f t="shared" si="79"/>
        <v/>
      </c>
      <c r="Q365" s="24" t="str">
        <f t="shared" si="80"/>
        <v/>
      </c>
      <c r="R365" s="24" t="str">
        <f>IF($L365="","",VLOOKUP(Q365,LISTAS!$F$5:$G$1006,2,0))</f>
        <v/>
      </c>
      <c r="S365" s="36" t="str">
        <f t="shared" si="81"/>
        <v/>
      </c>
      <c r="T365" s="25" t="str">
        <f t="shared" si="82"/>
        <v/>
      </c>
      <c r="U365" s="25" t="str">
        <f t="shared" si="83"/>
        <v/>
      </c>
    </row>
    <row r="366" spans="2:21" ht="16.5" x14ac:dyDescent="0.3">
      <c r="B366" s="26"/>
      <c r="C366" s="22" t="str">
        <f>IF(B366="","",VLOOKUP(B366,LISTAS!$F$5:$G$1006,2,0))</f>
        <v/>
      </c>
      <c r="D366" s="35"/>
      <c r="E366" s="35"/>
      <c r="F366" s="35" t="str">
        <f t="shared" si="73"/>
        <v/>
      </c>
      <c r="G366" s="5"/>
      <c r="H366" s="48" t="str">
        <f t="shared" si="76"/>
        <v/>
      </c>
      <c r="I366" s="63" t="str">
        <f t="shared" si="77"/>
        <v/>
      </c>
      <c r="J366" s="63" t="str">
        <f t="shared" si="77"/>
        <v/>
      </c>
      <c r="K366" s="48" t="str">
        <f t="shared" si="74"/>
        <v/>
      </c>
      <c r="L366" s="69" t="str">
        <f t="shared" si="75"/>
        <v/>
      </c>
      <c r="M366" s="67" t="str">
        <f t="shared" si="78"/>
        <v/>
      </c>
      <c r="N366" s="49">
        <v>43</v>
      </c>
      <c r="O366" s="28"/>
      <c r="P366" s="47" t="str">
        <f t="shared" si="79"/>
        <v/>
      </c>
      <c r="Q366" s="24" t="str">
        <f t="shared" si="80"/>
        <v/>
      </c>
      <c r="R366" s="24" t="str">
        <f>IF($L366="","",VLOOKUP(Q366,LISTAS!$F$5:$G$1006,2,0))</f>
        <v/>
      </c>
      <c r="S366" s="36" t="str">
        <f t="shared" si="81"/>
        <v/>
      </c>
      <c r="T366" s="25" t="str">
        <f t="shared" si="82"/>
        <v/>
      </c>
      <c r="U366" s="25" t="str">
        <f t="shared" si="83"/>
        <v/>
      </c>
    </row>
    <row r="367" spans="2:21" ht="16.5" x14ac:dyDescent="0.3">
      <c r="B367" s="26"/>
      <c r="C367" s="22" t="str">
        <f>IF(B367="","",VLOOKUP(B367,LISTAS!$F$5:$G$1006,2,0))</f>
        <v/>
      </c>
      <c r="D367" s="35"/>
      <c r="E367" s="35"/>
      <c r="F367" s="35" t="str">
        <f t="shared" si="73"/>
        <v/>
      </c>
      <c r="G367" s="5"/>
      <c r="H367" s="48" t="str">
        <f t="shared" si="76"/>
        <v/>
      </c>
      <c r="I367" s="63" t="str">
        <f t="shared" si="77"/>
        <v/>
      </c>
      <c r="J367" s="63" t="str">
        <f t="shared" si="77"/>
        <v/>
      </c>
      <c r="K367" s="48" t="str">
        <f t="shared" si="74"/>
        <v/>
      </c>
      <c r="L367" s="69" t="str">
        <f t="shared" si="75"/>
        <v/>
      </c>
      <c r="M367" s="67" t="str">
        <f t="shared" si="78"/>
        <v/>
      </c>
      <c r="N367" s="49">
        <v>44</v>
      </c>
      <c r="O367" s="28"/>
      <c r="P367" s="47" t="str">
        <f t="shared" si="79"/>
        <v/>
      </c>
      <c r="Q367" s="24" t="str">
        <f t="shared" si="80"/>
        <v/>
      </c>
      <c r="R367" s="24" t="str">
        <f>IF($L367="","",VLOOKUP(Q367,LISTAS!$F$5:$G$1006,2,0))</f>
        <v/>
      </c>
      <c r="S367" s="36" t="str">
        <f t="shared" si="81"/>
        <v/>
      </c>
      <c r="T367" s="25" t="str">
        <f t="shared" si="82"/>
        <v/>
      </c>
      <c r="U367" s="25" t="str">
        <f t="shared" si="83"/>
        <v/>
      </c>
    </row>
    <row r="368" spans="2:21" ht="16.5" x14ac:dyDescent="0.3">
      <c r="B368" s="26"/>
      <c r="C368" s="22" t="str">
        <f>IF(B368="","",VLOOKUP(B368,LISTAS!$F$5:$G$1006,2,0))</f>
        <v/>
      </c>
      <c r="D368" s="35"/>
      <c r="E368" s="35"/>
      <c r="F368" s="35" t="str">
        <f t="shared" si="73"/>
        <v/>
      </c>
      <c r="G368" s="5"/>
      <c r="H368" s="48" t="str">
        <f t="shared" si="76"/>
        <v/>
      </c>
      <c r="I368" s="63" t="str">
        <f t="shared" si="77"/>
        <v/>
      </c>
      <c r="J368" s="63" t="str">
        <f t="shared" si="77"/>
        <v/>
      </c>
      <c r="K368" s="48" t="str">
        <f t="shared" si="74"/>
        <v/>
      </c>
      <c r="L368" s="69" t="str">
        <f t="shared" si="75"/>
        <v/>
      </c>
      <c r="M368" s="67" t="str">
        <f t="shared" si="78"/>
        <v/>
      </c>
      <c r="N368" s="49">
        <v>45</v>
      </c>
      <c r="O368" s="28"/>
      <c r="P368" s="47" t="str">
        <f t="shared" si="79"/>
        <v/>
      </c>
      <c r="Q368" s="24" t="str">
        <f t="shared" si="80"/>
        <v/>
      </c>
      <c r="R368" s="24" t="str">
        <f>IF($L368="","",VLOOKUP(Q368,LISTAS!$F$5:$G$1006,2,0))</f>
        <v/>
      </c>
      <c r="S368" s="36" t="str">
        <f t="shared" si="81"/>
        <v/>
      </c>
      <c r="T368" s="25" t="str">
        <f t="shared" si="82"/>
        <v/>
      </c>
      <c r="U368" s="25" t="str">
        <f t="shared" si="83"/>
        <v/>
      </c>
    </row>
    <row r="369" spans="2:21" ht="16.5" x14ac:dyDescent="0.3">
      <c r="B369" s="26"/>
      <c r="C369" s="22" t="str">
        <f>IF(B369="","",VLOOKUP(B369,LISTAS!$F$5:$G$1006,2,0))</f>
        <v/>
      </c>
      <c r="D369" s="35"/>
      <c r="E369" s="35"/>
      <c r="F369" s="35" t="str">
        <f t="shared" si="73"/>
        <v/>
      </c>
      <c r="G369" s="5"/>
      <c r="H369" s="48" t="str">
        <f t="shared" si="76"/>
        <v/>
      </c>
      <c r="I369" s="63" t="str">
        <f t="shared" si="77"/>
        <v/>
      </c>
      <c r="J369" s="63" t="str">
        <f t="shared" si="77"/>
        <v/>
      </c>
      <c r="K369" s="48" t="str">
        <f t="shared" si="74"/>
        <v/>
      </c>
      <c r="L369" s="69" t="str">
        <f t="shared" si="75"/>
        <v/>
      </c>
      <c r="M369" s="67" t="str">
        <f t="shared" si="78"/>
        <v/>
      </c>
      <c r="N369" s="49">
        <v>46</v>
      </c>
      <c r="O369" s="28"/>
      <c r="P369" s="47" t="str">
        <f t="shared" si="79"/>
        <v/>
      </c>
      <c r="Q369" s="24" t="str">
        <f t="shared" si="80"/>
        <v/>
      </c>
      <c r="R369" s="24" t="str">
        <f>IF($L369="","",VLOOKUP(Q369,LISTAS!$F$5:$G$1006,2,0))</f>
        <v/>
      </c>
      <c r="S369" s="36" t="str">
        <f t="shared" si="81"/>
        <v/>
      </c>
      <c r="T369" s="25" t="str">
        <f t="shared" si="82"/>
        <v/>
      </c>
      <c r="U369" s="25" t="str">
        <f t="shared" si="83"/>
        <v/>
      </c>
    </row>
    <row r="370" spans="2:21" ht="16.5" x14ac:dyDescent="0.3">
      <c r="B370" s="26"/>
      <c r="C370" s="22" t="str">
        <f>IF(B370="","",VLOOKUP(B370,LISTAS!$F$5:$G$1006,2,0))</f>
        <v/>
      </c>
      <c r="D370" s="35"/>
      <c r="E370" s="35"/>
      <c r="F370" s="35" t="str">
        <f t="shared" si="73"/>
        <v/>
      </c>
      <c r="G370" s="5"/>
      <c r="H370" s="48" t="str">
        <f t="shared" si="76"/>
        <v/>
      </c>
      <c r="I370" s="63" t="str">
        <f t="shared" si="77"/>
        <v/>
      </c>
      <c r="J370" s="63" t="str">
        <f t="shared" si="77"/>
        <v/>
      </c>
      <c r="K370" s="48" t="str">
        <f t="shared" si="74"/>
        <v/>
      </c>
      <c r="L370" s="69" t="str">
        <f t="shared" si="75"/>
        <v/>
      </c>
      <c r="M370" s="67" t="str">
        <f t="shared" si="78"/>
        <v/>
      </c>
      <c r="N370" s="49">
        <v>47</v>
      </c>
      <c r="O370" s="28"/>
      <c r="P370" s="47" t="str">
        <f t="shared" si="79"/>
        <v/>
      </c>
      <c r="Q370" s="24" t="str">
        <f t="shared" si="80"/>
        <v/>
      </c>
      <c r="R370" s="24" t="str">
        <f>IF($L370="","",VLOOKUP(Q370,LISTAS!$F$5:$G$1006,2,0))</f>
        <v/>
      </c>
      <c r="S370" s="36" t="str">
        <f t="shared" si="81"/>
        <v/>
      </c>
      <c r="T370" s="25" t="str">
        <f t="shared" si="82"/>
        <v/>
      </c>
      <c r="U370" s="25" t="str">
        <f t="shared" si="83"/>
        <v/>
      </c>
    </row>
    <row r="371" spans="2:21" ht="16.5" x14ac:dyDescent="0.3">
      <c r="B371" s="26"/>
      <c r="C371" s="22" t="str">
        <f>IF(B371="","",VLOOKUP(B371,LISTAS!$F$5:$G$1006,2,0))</f>
        <v/>
      </c>
      <c r="D371" s="35"/>
      <c r="E371" s="35"/>
      <c r="F371" s="35" t="str">
        <f t="shared" si="73"/>
        <v/>
      </c>
      <c r="G371" s="5"/>
      <c r="H371" s="48" t="str">
        <f t="shared" si="76"/>
        <v/>
      </c>
      <c r="I371" s="63" t="str">
        <f t="shared" si="77"/>
        <v/>
      </c>
      <c r="J371" s="63" t="str">
        <f t="shared" si="77"/>
        <v/>
      </c>
      <c r="K371" s="48" t="str">
        <f t="shared" si="74"/>
        <v/>
      </c>
      <c r="L371" s="69" t="str">
        <f t="shared" si="75"/>
        <v/>
      </c>
      <c r="M371" s="67" t="str">
        <f t="shared" si="78"/>
        <v/>
      </c>
      <c r="N371" s="49">
        <v>48</v>
      </c>
      <c r="O371" s="28"/>
      <c r="P371" s="47" t="str">
        <f t="shared" si="79"/>
        <v/>
      </c>
      <c r="Q371" s="24" t="str">
        <f t="shared" si="80"/>
        <v/>
      </c>
      <c r="R371" s="24" t="str">
        <f>IF($L371="","",VLOOKUP(Q371,LISTAS!$F$5:$G$1006,2,0))</f>
        <v/>
      </c>
      <c r="S371" s="36" t="str">
        <f t="shared" si="81"/>
        <v/>
      </c>
      <c r="T371" s="25" t="str">
        <f t="shared" si="82"/>
        <v/>
      </c>
      <c r="U371" s="25" t="str">
        <f t="shared" si="83"/>
        <v/>
      </c>
    </row>
    <row r="372" spans="2:21" ht="16.5" x14ac:dyDescent="0.3">
      <c r="B372" s="26"/>
      <c r="C372" s="22" t="str">
        <f>IF(B372="","",VLOOKUP(B372,LISTAS!$F$5:$G$1006,2,0))</f>
        <v/>
      </c>
      <c r="D372" s="35"/>
      <c r="E372" s="35"/>
      <c r="F372" s="35" t="str">
        <f t="shared" si="73"/>
        <v/>
      </c>
      <c r="G372" s="5"/>
      <c r="H372" s="48" t="str">
        <f t="shared" si="76"/>
        <v/>
      </c>
      <c r="I372" s="63" t="str">
        <f t="shared" si="77"/>
        <v/>
      </c>
      <c r="J372" s="63" t="str">
        <f t="shared" si="77"/>
        <v/>
      </c>
      <c r="K372" s="48" t="str">
        <f t="shared" si="74"/>
        <v/>
      </c>
      <c r="L372" s="69" t="str">
        <f t="shared" si="75"/>
        <v/>
      </c>
      <c r="M372" s="67" t="str">
        <f t="shared" si="78"/>
        <v/>
      </c>
      <c r="N372" s="49">
        <v>49</v>
      </c>
      <c r="O372" s="28"/>
      <c r="P372" s="47" t="str">
        <f t="shared" si="79"/>
        <v/>
      </c>
      <c r="Q372" s="24" t="str">
        <f t="shared" si="80"/>
        <v/>
      </c>
      <c r="R372" s="24" t="str">
        <f>IF($L372="","",VLOOKUP(Q372,LISTAS!$F$5:$G$1006,2,0))</f>
        <v/>
      </c>
      <c r="S372" s="36" t="str">
        <f t="shared" si="81"/>
        <v/>
      </c>
      <c r="T372" s="25" t="str">
        <f t="shared" si="82"/>
        <v/>
      </c>
      <c r="U372" s="25" t="str">
        <f t="shared" si="83"/>
        <v/>
      </c>
    </row>
    <row r="373" spans="2:21" ht="16.5" x14ac:dyDescent="0.3">
      <c r="B373" s="26"/>
      <c r="C373" s="22" t="str">
        <f>IF(B373="","",VLOOKUP(B373,LISTAS!$F$5:$G$1006,2,0))</f>
        <v/>
      </c>
      <c r="D373" s="35"/>
      <c r="E373" s="35"/>
      <c r="F373" s="35" t="str">
        <f t="shared" si="73"/>
        <v/>
      </c>
      <c r="G373" s="5"/>
      <c r="H373" s="48" t="str">
        <f t="shared" si="76"/>
        <v/>
      </c>
      <c r="I373" s="63" t="str">
        <f t="shared" si="77"/>
        <v/>
      </c>
      <c r="J373" s="63" t="str">
        <f t="shared" si="77"/>
        <v/>
      </c>
      <c r="K373" s="48" t="str">
        <f t="shared" si="74"/>
        <v/>
      </c>
      <c r="L373" s="69" t="str">
        <f t="shared" si="75"/>
        <v/>
      </c>
      <c r="M373" s="67" t="str">
        <f t="shared" si="78"/>
        <v/>
      </c>
      <c r="N373" s="49">
        <v>50</v>
      </c>
      <c r="O373" s="28"/>
      <c r="P373" s="47" t="str">
        <f t="shared" si="79"/>
        <v/>
      </c>
      <c r="Q373" s="24" t="str">
        <f t="shared" si="80"/>
        <v/>
      </c>
      <c r="R373" s="24" t="str">
        <f>IF($L373="","",VLOOKUP(Q373,LISTAS!$F$5:$G$1006,2,0))</f>
        <v/>
      </c>
      <c r="S373" s="36" t="str">
        <f t="shared" si="81"/>
        <v/>
      </c>
      <c r="T373" s="25" t="str">
        <f t="shared" si="82"/>
        <v/>
      </c>
      <c r="U373" s="25" t="str">
        <f t="shared" si="83"/>
        <v/>
      </c>
    </row>
    <row r="374" spans="2:21" ht="16.5" x14ac:dyDescent="0.3">
      <c r="B374" s="26"/>
      <c r="C374" s="22" t="str">
        <f>IF(B374="","",VLOOKUP(B374,LISTAS!$F$5:$G$1006,2,0))</f>
        <v/>
      </c>
      <c r="D374" s="35"/>
      <c r="E374" s="35"/>
      <c r="F374" s="35" t="str">
        <f t="shared" si="73"/>
        <v/>
      </c>
      <c r="G374" s="5"/>
      <c r="H374" s="48" t="str">
        <f t="shared" si="76"/>
        <v/>
      </c>
      <c r="I374" s="63" t="str">
        <f t="shared" si="77"/>
        <v/>
      </c>
      <c r="J374" s="63" t="str">
        <f t="shared" si="77"/>
        <v/>
      </c>
      <c r="K374" s="48" t="str">
        <f t="shared" si="74"/>
        <v/>
      </c>
      <c r="L374" s="69" t="str">
        <f t="shared" si="75"/>
        <v/>
      </c>
      <c r="M374" s="67" t="str">
        <f t="shared" si="78"/>
        <v/>
      </c>
      <c r="N374" s="49">
        <v>51</v>
      </c>
      <c r="O374" s="28"/>
      <c r="P374" s="47" t="str">
        <f t="shared" si="79"/>
        <v/>
      </c>
      <c r="Q374" s="24" t="str">
        <f t="shared" si="80"/>
        <v/>
      </c>
      <c r="R374" s="24" t="str">
        <f>IF($L374="","",VLOOKUP(Q374,LISTAS!$F$5:$G$1006,2,0))</f>
        <v/>
      </c>
      <c r="S374" s="36" t="str">
        <f t="shared" si="81"/>
        <v/>
      </c>
      <c r="T374" s="25" t="str">
        <f t="shared" si="82"/>
        <v/>
      </c>
      <c r="U374" s="25" t="str">
        <f t="shared" si="83"/>
        <v/>
      </c>
    </row>
    <row r="375" spans="2:21" ht="16.5" x14ac:dyDescent="0.3">
      <c r="B375" s="26"/>
      <c r="C375" s="22" t="str">
        <f>IF(B375="","",VLOOKUP(B375,LISTAS!$F$5:$G$1006,2,0))</f>
        <v/>
      </c>
      <c r="D375" s="35"/>
      <c r="E375" s="35"/>
      <c r="F375" s="35" t="str">
        <f t="shared" si="73"/>
        <v/>
      </c>
      <c r="G375" s="5"/>
      <c r="H375" s="48" t="str">
        <f t="shared" si="76"/>
        <v/>
      </c>
      <c r="I375" s="63" t="str">
        <f t="shared" si="77"/>
        <v/>
      </c>
      <c r="J375" s="63" t="str">
        <f t="shared" si="77"/>
        <v/>
      </c>
      <c r="K375" s="48" t="str">
        <f t="shared" si="74"/>
        <v/>
      </c>
      <c r="L375" s="69" t="str">
        <f t="shared" si="75"/>
        <v/>
      </c>
      <c r="M375" s="67" t="str">
        <f t="shared" si="78"/>
        <v/>
      </c>
      <c r="N375" s="49">
        <v>52</v>
      </c>
      <c r="O375" s="28"/>
      <c r="P375" s="47" t="str">
        <f t="shared" si="79"/>
        <v/>
      </c>
      <c r="Q375" s="24" t="str">
        <f t="shared" si="80"/>
        <v/>
      </c>
      <c r="R375" s="24" t="str">
        <f>IF($L375="","",VLOOKUP(Q375,LISTAS!$F$5:$G$1006,2,0))</f>
        <v/>
      </c>
      <c r="S375" s="36" t="str">
        <f t="shared" si="81"/>
        <v/>
      </c>
      <c r="T375" s="25" t="str">
        <f t="shared" si="82"/>
        <v/>
      </c>
      <c r="U375" s="25" t="str">
        <f t="shared" si="83"/>
        <v/>
      </c>
    </row>
    <row r="376" spans="2:21" ht="16.5" x14ac:dyDescent="0.3">
      <c r="B376" s="26"/>
      <c r="C376" s="22" t="str">
        <f>IF(B376="","",VLOOKUP(B376,LISTAS!$F$5:$G$1006,2,0))</f>
        <v/>
      </c>
      <c r="D376" s="35"/>
      <c r="E376" s="35"/>
      <c r="F376" s="35" t="str">
        <f t="shared" si="73"/>
        <v/>
      </c>
      <c r="G376" s="5"/>
      <c r="H376" s="48" t="str">
        <f t="shared" si="76"/>
        <v/>
      </c>
      <c r="I376" s="63" t="str">
        <f t="shared" si="77"/>
        <v/>
      </c>
      <c r="J376" s="63" t="str">
        <f t="shared" si="77"/>
        <v/>
      </c>
      <c r="K376" s="48" t="str">
        <f t="shared" si="74"/>
        <v/>
      </c>
      <c r="L376" s="69" t="str">
        <f t="shared" si="75"/>
        <v/>
      </c>
      <c r="M376" s="67" t="str">
        <f t="shared" si="78"/>
        <v/>
      </c>
      <c r="N376" s="49">
        <v>53</v>
      </c>
      <c r="O376" s="28"/>
      <c r="P376" s="47" t="str">
        <f t="shared" si="79"/>
        <v/>
      </c>
      <c r="Q376" s="24" t="str">
        <f t="shared" si="80"/>
        <v/>
      </c>
      <c r="R376" s="24" t="str">
        <f>IF($L376="","",VLOOKUP(Q376,LISTAS!$F$5:$G$1006,2,0))</f>
        <v/>
      </c>
      <c r="S376" s="36" t="str">
        <f t="shared" si="81"/>
        <v/>
      </c>
      <c r="T376" s="25" t="str">
        <f t="shared" si="82"/>
        <v/>
      </c>
      <c r="U376" s="25" t="str">
        <f t="shared" si="83"/>
        <v/>
      </c>
    </row>
    <row r="377" spans="2:21" ht="16.5" x14ac:dyDescent="0.3">
      <c r="B377" s="26"/>
      <c r="C377" s="22" t="str">
        <f>IF(B377="","",VLOOKUP(B377,LISTAS!$F$5:$G$1006,2,0))</f>
        <v/>
      </c>
      <c r="D377" s="35"/>
      <c r="E377" s="35"/>
      <c r="F377" s="35" t="str">
        <f t="shared" si="73"/>
        <v/>
      </c>
      <c r="G377" s="5"/>
      <c r="H377" s="48" t="str">
        <f t="shared" si="76"/>
        <v/>
      </c>
      <c r="I377" s="63" t="str">
        <f t="shared" si="77"/>
        <v/>
      </c>
      <c r="J377" s="63" t="str">
        <f t="shared" si="77"/>
        <v/>
      </c>
      <c r="K377" s="48" t="str">
        <f t="shared" si="74"/>
        <v/>
      </c>
      <c r="L377" s="69" t="str">
        <f t="shared" si="75"/>
        <v/>
      </c>
      <c r="M377" s="67" t="str">
        <f t="shared" si="78"/>
        <v/>
      </c>
      <c r="N377" s="49">
        <v>54</v>
      </c>
      <c r="O377" s="28"/>
      <c r="P377" s="47" t="str">
        <f t="shared" si="79"/>
        <v/>
      </c>
      <c r="Q377" s="24" t="str">
        <f t="shared" si="80"/>
        <v/>
      </c>
      <c r="R377" s="24" t="str">
        <f>IF($L377="","",VLOOKUP(Q377,LISTAS!$F$5:$G$1006,2,0))</f>
        <v/>
      </c>
      <c r="S377" s="36" t="str">
        <f t="shared" si="81"/>
        <v/>
      </c>
      <c r="T377" s="25" t="str">
        <f t="shared" si="82"/>
        <v/>
      </c>
      <c r="U377" s="25" t="str">
        <f t="shared" si="83"/>
        <v/>
      </c>
    </row>
    <row r="378" spans="2:21" ht="16.5" x14ac:dyDescent="0.3">
      <c r="B378" s="26"/>
      <c r="C378" s="22" t="str">
        <f>IF(B378="","",VLOOKUP(B378,LISTAS!$F$5:$G$1006,2,0))</f>
        <v/>
      </c>
      <c r="D378" s="35"/>
      <c r="E378" s="35"/>
      <c r="F378" s="35" t="str">
        <f t="shared" si="73"/>
        <v/>
      </c>
      <c r="G378" s="5"/>
      <c r="H378" s="48" t="str">
        <f t="shared" si="76"/>
        <v/>
      </c>
      <c r="I378" s="63" t="str">
        <f t="shared" si="77"/>
        <v/>
      </c>
      <c r="J378" s="63" t="str">
        <f t="shared" si="77"/>
        <v/>
      </c>
      <c r="K378" s="48" t="str">
        <f t="shared" si="74"/>
        <v/>
      </c>
      <c r="L378" s="69" t="str">
        <f t="shared" si="75"/>
        <v/>
      </c>
      <c r="M378" s="67" t="str">
        <f t="shared" si="78"/>
        <v/>
      </c>
      <c r="N378" s="49">
        <v>55</v>
      </c>
      <c r="O378" s="28"/>
      <c r="P378" s="47" t="str">
        <f t="shared" si="79"/>
        <v/>
      </c>
      <c r="Q378" s="24" t="str">
        <f t="shared" si="80"/>
        <v/>
      </c>
      <c r="R378" s="24" t="str">
        <f>IF($L378="","",VLOOKUP(Q378,LISTAS!$F$5:$G$1006,2,0))</f>
        <v/>
      </c>
      <c r="S378" s="36" t="str">
        <f t="shared" si="81"/>
        <v/>
      </c>
      <c r="T378" s="25" t="str">
        <f t="shared" si="82"/>
        <v/>
      </c>
      <c r="U378" s="25" t="str">
        <f t="shared" si="83"/>
        <v/>
      </c>
    </row>
    <row r="379" spans="2:21" ht="16.5" x14ac:dyDescent="0.3">
      <c r="B379" s="26"/>
      <c r="C379" s="22" t="str">
        <f>IF(B379="","",VLOOKUP(B379,LISTAS!$F$5:$G$1006,2,0))</f>
        <v/>
      </c>
      <c r="D379" s="35"/>
      <c r="E379" s="35"/>
      <c r="F379" s="35" t="str">
        <f t="shared" si="73"/>
        <v/>
      </c>
      <c r="G379" s="5"/>
      <c r="H379" s="48" t="str">
        <f t="shared" si="76"/>
        <v/>
      </c>
      <c r="I379" s="63" t="str">
        <f t="shared" si="77"/>
        <v/>
      </c>
      <c r="J379" s="63" t="str">
        <f t="shared" si="77"/>
        <v/>
      </c>
      <c r="K379" s="48" t="str">
        <f t="shared" si="74"/>
        <v/>
      </c>
      <c r="L379" s="69" t="str">
        <f t="shared" si="75"/>
        <v/>
      </c>
      <c r="M379" s="67" t="str">
        <f t="shared" si="78"/>
        <v/>
      </c>
      <c r="N379" s="49">
        <v>56</v>
      </c>
      <c r="O379" s="28"/>
      <c r="P379" s="47" t="str">
        <f t="shared" si="79"/>
        <v/>
      </c>
      <c r="Q379" s="24" t="str">
        <f t="shared" si="80"/>
        <v/>
      </c>
      <c r="R379" s="24" t="str">
        <f>IF($L379="","",VLOOKUP(Q379,LISTAS!$F$5:$G$1006,2,0))</f>
        <v/>
      </c>
      <c r="S379" s="36" t="str">
        <f t="shared" si="81"/>
        <v/>
      </c>
      <c r="T379" s="25" t="str">
        <f t="shared" si="82"/>
        <v/>
      </c>
      <c r="U379" s="25" t="str">
        <f t="shared" si="83"/>
        <v/>
      </c>
    </row>
    <row r="380" spans="2:21" ht="16.5" x14ac:dyDescent="0.3">
      <c r="B380" s="26"/>
      <c r="C380" s="22" t="str">
        <f>IF(B380="","",VLOOKUP(B380,LISTAS!$F$5:$G$1006,2,0))</f>
        <v/>
      </c>
      <c r="D380" s="35"/>
      <c r="E380" s="35"/>
      <c r="F380" s="35" t="str">
        <f t="shared" si="73"/>
        <v/>
      </c>
      <c r="G380" s="5"/>
      <c r="H380" s="48" t="str">
        <f t="shared" si="76"/>
        <v/>
      </c>
      <c r="I380" s="63" t="str">
        <f t="shared" si="77"/>
        <v/>
      </c>
      <c r="J380" s="63" t="str">
        <f t="shared" si="77"/>
        <v/>
      </c>
      <c r="K380" s="48" t="str">
        <f t="shared" si="74"/>
        <v/>
      </c>
      <c r="L380" s="69" t="str">
        <f t="shared" si="75"/>
        <v/>
      </c>
      <c r="M380" s="67" t="str">
        <f t="shared" si="78"/>
        <v/>
      </c>
      <c r="N380" s="49">
        <v>57</v>
      </c>
      <c r="O380" s="28"/>
      <c r="P380" s="47" t="str">
        <f t="shared" si="79"/>
        <v/>
      </c>
      <c r="Q380" s="24" t="str">
        <f t="shared" si="80"/>
        <v/>
      </c>
      <c r="R380" s="24" t="str">
        <f>IF($L380="","",VLOOKUP(Q380,LISTAS!$F$5:$G$1006,2,0))</f>
        <v/>
      </c>
      <c r="S380" s="36" t="str">
        <f t="shared" si="81"/>
        <v/>
      </c>
      <c r="T380" s="25" t="str">
        <f t="shared" si="82"/>
        <v/>
      </c>
      <c r="U380" s="25" t="str">
        <f t="shared" si="83"/>
        <v/>
      </c>
    </row>
    <row r="381" spans="2:21" ht="16.5" x14ac:dyDescent="0.3">
      <c r="B381" s="26"/>
      <c r="C381" s="22" t="str">
        <f>IF(B381="","",VLOOKUP(B381,LISTAS!$F$5:$G$1006,2,0))</f>
        <v/>
      </c>
      <c r="D381" s="35"/>
      <c r="E381" s="35"/>
      <c r="F381" s="35" t="str">
        <f t="shared" si="73"/>
        <v/>
      </c>
      <c r="G381" s="5"/>
      <c r="H381" s="48" t="str">
        <f t="shared" si="76"/>
        <v/>
      </c>
      <c r="I381" s="63" t="str">
        <f t="shared" si="77"/>
        <v/>
      </c>
      <c r="J381" s="63" t="str">
        <f t="shared" si="77"/>
        <v/>
      </c>
      <c r="K381" s="48" t="str">
        <f t="shared" si="74"/>
        <v/>
      </c>
      <c r="L381" s="69" t="str">
        <f t="shared" si="75"/>
        <v/>
      </c>
      <c r="M381" s="67" t="str">
        <f t="shared" si="78"/>
        <v/>
      </c>
      <c r="N381" s="49">
        <v>58</v>
      </c>
      <c r="O381" s="28"/>
      <c r="P381" s="47" t="str">
        <f t="shared" si="79"/>
        <v/>
      </c>
      <c r="Q381" s="24" t="str">
        <f t="shared" si="80"/>
        <v/>
      </c>
      <c r="R381" s="24" t="str">
        <f>IF($L381="","",VLOOKUP(Q381,LISTAS!$F$5:$G$1006,2,0))</f>
        <v/>
      </c>
      <c r="S381" s="36" t="str">
        <f t="shared" si="81"/>
        <v/>
      </c>
      <c r="T381" s="25" t="str">
        <f t="shared" si="82"/>
        <v/>
      </c>
      <c r="U381" s="25" t="str">
        <f t="shared" si="83"/>
        <v/>
      </c>
    </row>
    <row r="382" spans="2:21" ht="16.5" x14ac:dyDescent="0.3">
      <c r="B382" s="26"/>
      <c r="C382" s="22" t="str">
        <f>IF(B382="","",VLOOKUP(B382,LISTAS!$F$5:$G$1006,2,0))</f>
        <v/>
      </c>
      <c r="D382" s="35"/>
      <c r="E382" s="35"/>
      <c r="F382" s="35" t="str">
        <f t="shared" si="73"/>
        <v/>
      </c>
      <c r="G382" s="5"/>
      <c r="H382" s="48" t="str">
        <f t="shared" si="76"/>
        <v/>
      </c>
      <c r="I382" s="63" t="str">
        <f t="shared" si="77"/>
        <v/>
      </c>
      <c r="J382" s="63" t="str">
        <f t="shared" si="77"/>
        <v/>
      </c>
      <c r="K382" s="48" t="str">
        <f t="shared" si="74"/>
        <v/>
      </c>
      <c r="L382" s="69" t="str">
        <f t="shared" si="75"/>
        <v/>
      </c>
      <c r="M382" s="67" t="str">
        <f t="shared" si="78"/>
        <v/>
      </c>
      <c r="N382" s="49">
        <v>59</v>
      </c>
      <c r="O382" s="28"/>
      <c r="P382" s="47" t="str">
        <f t="shared" si="79"/>
        <v/>
      </c>
      <c r="Q382" s="24" t="str">
        <f t="shared" si="80"/>
        <v/>
      </c>
      <c r="R382" s="24" t="str">
        <f>IF($L382="","",VLOOKUP(Q382,LISTAS!$F$5:$G$1006,2,0))</f>
        <v/>
      </c>
      <c r="S382" s="36" t="str">
        <f t="shared" si="81"/>
        <v/>
      </c>
      <c r="T382" s="25" t="str">
        <f t="shared" si="82"/>
        <v/>
      </c>
      <c r="U382" s="25" t="str">
        <f t="shared" si="83"/>
        <v/>
      </c>
    </row>
    <row r="383" spans="2:21" ht="16.5" x14ac:dyDescent="0.3">
      <c r="B383" s="26"/>
      <c r="C383" s="22" t="str">
        <f>IF(B383="","",VLOOKUP(B383,LISTAS!$F$5:$G$1006,2,0))</f>
        <v/>
      </c>
      <c r="D383" s="35"/>
      <c r="E383" s="35"/>
      <c r="F383" s="35" t="str">
        <f t="shared" si="73"/>
        <v/>
      </c>
      <c r="G383" s="5"/>
      <c r="H383" s="48" t="str">
        <f t="shared" si="76"/>
        <v/>
      </c>
      <c r="I383" s="63" t="str">
        <f t="shared" si="77"/>
        <v/>
      </c>
      <c r="J383" s="63" t="str">
        <f t="shared" si="77"/>
        <v/>
      </c>
      <c r="K383" s="48" t="str">
        <f t="shared" si="74"/>
        <v/>
      </c>
      <c r="L383" s="69" t="str">
        <f t="shared" si="75"/>
        <v/>
      </c>
      <c r="M383" s="67" t="str">
        <f t="shared" si="78"/>
        <v/>
      </c>
      <c r="N383" s="49">
        <v>60</v>
      </c>
      <c r="O383" s="28"/>
      <c r="P383" s="47" t="str">
        <f t="shared" si="79"/>
        <v/>
      </c>
      <c r="Q383" s="24" t="str">
        <f t="shared" si="80"/>
        <v/>
      </c>
      <c r="R383" s="24" t="str">
        <f>IF($L383="","",VLOOKUP(Q383,LISTAS!$F$5:$G$1006,2,0))</f>
        <v/>
      </c>
      <c r="S383" s="36" t="str">
        <f t="shared" si="81"/>
        <v/>
      </c>
      <c r="T383" s="25" t="str">
        <f t="shared" si="82"/>
        <v/>
      </c>
      <c r="U383" s="25" t="str">
        <f t="shared" si="83"/>
        <v/>
      </c>
    </row>
    <row r="384" spans="2:21" ht="16.5" x14ac:dyDescent="0.3">
      <c r="B384" s="26"/>
      <c r="C384" s="22" t="str">
        <f>IF(B384="","",VLOOKUP(B384,LISTAS!$F$5:$G$1006,2,0))</f>
        <v/>
      </c>
      <c r="D384" s="35"/>
      <c r="E384" s="35"/>
      <c r="F384" s="35" t="str">
        <f t="shared" si="73"/>
        <v/>
      </c>
      <c r="G384" s="5"/>
      <c r="H384" s="48" t="str">
        <f t="shared" si="76"/>
        <v/>
      </c>
      <c r="I384" s="63" t="str">
        <f t="shared" si="77"/>
        <v/>
      </c>
      <c r="J384" s="63" t="str">
        <f t="shared" si="77"/>
        <v/>
      </c>
      <c r="K384" s="48" t="str">
        <f t="shared" si="74"/>
        <v/>
      </c>
      <c r="L384" s="69" t="str">
        <f t="shared" si="75"/>
        <v/>
      </c>
      <c r="M384" s="67" t="str">
        <f t="shared" si="78"/>
        <v/>
      </c>
      <c r="N384" s="49">
        <v>61</v>
      </c>
      <c r="O384" s="28"/>
      <c r="P384" s="47" t="str">
        <f t="shared" si="79"/>
        <v/>
      </c>
      <c r="Q384" s="24" t="str">
        <f t="shared" si="80"/>
        <v/>
      </c>
      <c r="R384" s="24" t="str">
        <f>IF($L384="","",VLOOKUP(Q384,LISTAS!$F$5:$G$1006,2,0))</f>
        <v/>
      </c>
      <c r="S384" s="36" t="str">
        <f t="shared" si="81"/>
        <v/>
      </c>
      <c r="T384" s="25" t="str">
        <f t="shared" si="82"/>
        <v/>
      </c>
      <c r="U384" s="25" t="str">
        <f t="shared" si="83"/>
        <v/>
      </c>
    </row>
    <row r="385" spans="2:21" ht="16.5" x14ac:dyDescent="0.3">
      <c r="B385" s="26"/>
      <c r="C385" s="22" t="str">
        <f>IF(B385="","",VLOOKUP(B385,LISTAS!$F$5:$G$1006,2,0))</f>
        <v/>
      </c>
      <c r="D385" s="35"/>
      <c r="E385" s="35"/>
      <c r="F385" s="35" t="str">
        <f t="shared" si="73"/>
        <v/>
      </c>
      <c r="G385" s="5"/>
      <c r="H385" s="48" t="str">
        <f t="shared" si="76"/>
        <v/>
      </c>
      <c r="I385" s="63" t="str">
        <f t="shared" si="77"/>
        <v/>
      </c>
      <c r="J385" s="63" t="str">
        <f t="shared" si="77"/>
        <v/>
      </c>
      <c r="K385" s="48" t="str">
        <f t="shared" si="74"/>
        <v/>
      </c>
      <c r="L385" s="69" t="str">
        <f t="shared" si="75"/>
        <v/>
      </c>
      <c r="M385" s="67" t="str">
        <f t="shared" si="78"/>
        <v/>
      </c>
      <c r="N385" s="49">
        <v>62</v>
      </c>
      <c r="O385" s="28"/>
      <c r="P385" s="47" t="str">
        <f t="shared" si="79"/>
        <v/>
      </c>
      <c r="Q385" s="24" t="str">
        <f t="shared" si="80"/>
        <v/>
      </c>
      <c r="R385" s="24" t="str">
        <f>IF($L385="","",VLOOKUP(Q385,LISTAS!$F$5:$G$1006,2,0))</f>
        <v/>
      </c>
      <c r="S385" s="36" t="str">
        <f t="shared" si="81"/>
        <v/>
      </c>
      <c r="T385" s="25" t="str">
        <f t="shared" si="82"/>
        <v/>
      </c>
      <c r="U385" s="25" t="str">
        <f t="shared" si="83"/>
        <v/>
      </c>
    </row>
    <row r="386" spans="2:21" ht="16.5" x14ac:dyDescent="0.3">
      <c r="B386" s="26"/>
      <c r="C386" s="22" t="str">
        <f>IF(B386="","",VLOOKUP(B386,LISTAS!$F$5:$G$1006,2,0))</f>
        <v/>
      </c>
      <c r="D386" s="35"/>
      <c r="E386" s="35"/>
      <c r="F386" s="35" t="str">
        <f t="shared" si="73"/>
        <v/>
      </c>
      <c r="G386" s="5"/>
      <c r="H386" s="48" t="str">
        <f t="shared" si="76"/>
        <v/>
      </c>
      <c r="I386" s="63" t="str">
        <f t="shared" si="77"/>
        <v/>
      </c>
      <c r="J386" s="63" t="str">
        <f t="shared" si="77"/>
        <v/>
      </c>
      <c r="K386" s="48" t="str">
        <f t="shared" si="74"/>
        <v/>
      </c>
      <c r="L386" s="69" t="str">
        <f t="shared" si="75"/>
        <v/>
      </c>
      <c r="M386" s="67" t="str">
        <f t="shared" si="78"/>
        <v/>
      </c>
      <c r="N386" s="49">
        <v>63</v>
      </c>
      <c r="O386" s="28"/>
      <c r="P386" s="47" t="str">
        <f t="shared" si="79"/>
        <v/>
      </c>
      <c r="Q386" s="24" t="str">
        <f t="shared" si="80"/>
        <v/>
      </c>
      <c r="R386" s="24" t="str">
        <f>IF($L386="","",VLOOKUP(Q386,LISTAS!$F$5:$G$1006,2,0))</f>
        <v/>
      </c>
      <c r="S386" s="36" t="str">
        <f t="shared" si="81"/>
        <v/>
      </c>
      <c r="T386" s="25" t="str">
        <f t="shared" si="82"/>
        <v/>
      </c>
      <c r="U386" s="25" t="str">
        <f t="shared" si="83"/>
        <v/>
      </c>
    </row>
    <row r="387" spans="2:21" ht="16.5" x14ac:dyDescent="0.3">
      <c r="B387" s="26"/>
      <c r="C387" s="22" t="str">
        <f>IF(B387="","",VLOOKUP(B387,LISTAS!$F$5:$G$1006,2,0))</f>
        <v/>
      </c>
      <c r="D387" s="35"/>
      <c r="E387" s="35"/>
      <c r="F387" s="35" t="str">
        <f t="shared" si="73"/>
        <v/>
      </c>
      <c r="G387" s="5"/>
      <c r="H387" s="48" t="str">
        <f t="shared" si="76"/>
        <v/>
      </c>
      <c r="I387" s="63" t="str">
        <f t="shared" si="77"/>
        <v/>
      </c>
      <c r="J387" s="63" t="str">
        <f t="shared" si="77"/>
        <v/>
      </c>
      <c r="K387" s="48" t="str">
        <f t="shared" si="74"/>
        <v/>
      </c>
      <c r="L387" s="69" t="str">
        <f t="shared" si="75"/>
        <v/>
      </c>
      <c r="M387" s="67" t="str">
        <f t="shared" si="78"/>
        <v/>
      </c>
      <c r="N387" s="49">
        <v>64</v>
      </c>
      <c r="O387" s="28"/>
      <c r="P387" s="47" t="str">
        <f t="shared" si="79"/>
        <v/>
      </c>
      <c r="Q387" s="24" t="str">
        <f t="shared" si="80"/>
        <v/>
      </c>
      <c r="R387" s="24" t="str">
        <f>IF($L387="","",VLOOKUP(Q387,LISTAS!$F$5:$G$1006,2,0))</f>
        <v/>
      </c>
      <c r="S387" s="36" t="str">
        <f t="shared" si="81"/>
        <v/>
      </c>
      <c r="T387" s="25" t="str">
        <f t="shared" si="82"/>
        <v/>
      </c>
      <c r="U387" s="25" t="str">
        <f t="shared" si="83"/>
        <v/>
      </c>
    </row>
    <row r="388" spans="2:21" ht="16.5" x14ac:dyDescent="0.3">
      <c r="B388" s="26"/>
      <c r="C388" s="22" t="str">
        <f>IF(B388="","",VLOOKUP(B388,LISTAS!$F$5:$G$1006,2,0))</f>
        <v/>
      </c>
      <c r="D388" s="35"/>
      <c r="E388" s="35"/>
      <c r="F388" s="35" t="str">
        <f t="shared" ref="F388:F423" si="84">IF(D388="",IF(E388="","",SUM(D388:E388)),SUM(D388:E388))</f>
        <v/>
      </c>
      <c r="G388" s="5"/>
      <c r="H388" s="48" t="str">
        <f t="shared" si="76"/>
        <v/>
      </c>
      <c r="I388" s="63" t="str">
        <f t="shared" si="77"/>
        <v/>
      </c>
      <c r="J388" s="63" t="str">
        <f t="shared" si="77"/>
        <v/>
      </c>
      <c r="K388" s="48" t="str">
        <f t="shared" ref="K388:K423" si="85">IF($L388="","",F388)</f>
        <v/>
      </c>
      <c r="L388" s="69" t="str">
        <f t="shared" ref="L388:L423" si="86">H388</f>
        <v/>
      </c>
      <c r="M388" s="67" t="str">
        <f t="shared" si="78"/>
        <v/>
      </c>
      <c r="N388" s="49">
        <v>65</v>
      </c>
      <c r="O388" s="28"/>
      <c r="P388" s="47" t="str">
        <f t="shared" si="79"/>
        <v/>
      </c>
      <c r="Q388" s="24" t="str">
        <f t="shared" si="80"/>
        <v/>
      </c>
      <c r="R388" s="24" t="str">
        <f>IF($L388="","",VLOOKUP(Q388,LISTAS!$F$5:$G$1006,2,0))</f>
        <v/>
      </c>
      <c r="S388" s="36" t="str">
        <f t="shared" si="81"/>
        <v/>
      </c>
      <c r="T388" s="25" t="str">
        <f t="shared" si="82"/>
        <v/>
      </c>
      <c r="U388" s="25" t="str">
        <f t="shared" si="83"/>
        <v/>
      </c>
    </row>
    <row r="389" spans="2:21" ht="16.5" x14ac:dyDescent="0.3">
      <c r="B389" s="26"/>
      <c r="C389" s="22" t="str">
        <f>IF(B389="","",VLOOKUP(B389,LISTAS!$F$5:$G$1006,2,0))</f>
        <v/>
      </c>
      <c r="D389" s="35"/>
      <c r="E389" s="35"/>
      <c r="F389" s="35" t="str">
        <f t="shared" si="84"/>
        <v/>
      </c>
      <c r="G389" s="5"/>
      <c r="H389" s="48" t="str">
        <f t="shared" ref="H389:H423" si="87">IF(F389="","",F389+(ROW(F389)/1000))</f>
        <v/>
      </c>
      <c r="I389" s="63" t="str">
        <f t="shared" ref="I389:J423" si="88">IF($L389="","",IF(B389="","",B389))</f>
        <v/>
      </c>
      <c r="J389" s="63" t="str">
        <f t="shared" si="88"/>
        <v/>
      </c>
      <c r="K389" s="48" t="str">
        <f t="shared" si="85"/>
        <v/>
      </c>
      <c r="L389" s="69" t="str">
        <f t="shared" si="86"/>
        <v/>
      </c>
      <c r="M389" s="67" t="str">
        <f t="shared" ref="M389:M423" si="89">IF(L389="","",LARGE($L$324:$L$423,N389))</f>
        <v/>
      </c>
      <c r="N389" s="49">
        <v>66</v>
      </c>
      <c r="O389" s="28"/>
      <c r="P389" s="47" t="str">
        <f t="shared" ref="P389:P423" si="90">IF(S389&lt;&gt;"",_xlfn.RANK.EQ(S389,$S$324:$S$423,0),"")</f>
        <v/>
      </c>
      <c r="Q389" s="24" t="str">
        <f t="shared" ref="Q389:Q423" si="91">IF($L389="","",VLOOKUP(M389,$H$324:$K$423,2,0))</f>
        <v/>
      </c>
      <c r="R389" s="24" t="str">
        <f>IF($L389="","",VLOOKUP(Q389,LISTAS!$F$5:$G$1006,2,0))</f>
        <v/>
      </c>
      <c r="S389" s="36" t="str">
        <f t="shared" ref="S389:S423" si="92">IF($L389="","",VLOOKUP(M389,$H$324:$K$423,4,0))</f>
        <v/>
      </c>
      <c r="T389" s="25" t="str">
        <f t="shared" ref="T389:T423" si="93">IF($P389="","",IF(S389=$U$5,"",IF($P389=1,400,IF($P389=2,340,IF($P389=3,300,IF($P389=4,280,IF($P389=5,270,IF($P389=6,260,IF($P389=7,250,IF($P389=8,240,IF($P389=9,200,IF($P389=10,200,IF($P389=11,200,IF($P389=12,200,IF($P389=13,200,IF($P389=14,200,IF($P389=15,200,IF($P389=16,200,IF($P389&gt;16,"","")))))))))))))))))))</f>
        <v/>
      </c>
      <c r="U389" s="25" t="str">
        <f t="shared" ref="U389:U423" si="94">IF(P389="","",IF($S$5="NÃO","",IF(S389=$U$5,"",IF(P389=1,400,IF(P389=2,340,IF(P389=3,300,IF(P389=4,280,IF(P389=5,270,IF(P389=6,260,IF(P389=7,250,IF(P389=8,240,IF(P389=9,200,IF(P389=10,200,IF(P389=11,200,IF(P389=12,200,IF(P389=13,200,IF(P389=14,200,IF(P389=15,200,IF(P389=16,200,IF(P389&gt;16,"",""))))))))))))))))))))</f>
        <v/>
      </c>
    </row>
    <row r="390" spans="2:21" ht="16.5" x14ac:dyDescent="0.3">
      <c r="B390" s="26"/>
      <c r="C390" s="22" t="str">
        <f>IF(B390="","",VLOOKUP(B390,LISTAS!$F$5:$G$1006,2,0))</f>
        <v/>
      </c>
      <c r="D390" s="35"/>
      <c r="E390" s="35"/>
      <c r="F390" s="35" t="str">
        <f t="shared" si="84"/>
        <v/>
      </c>
      <c r="G390" s="5"/>
      <c r="H390" s="48" t="str">
        <f t="shared" si="87"/>
        <v/>
      </c>
      <c r="I390" s="63" t="str">
        <f t="shared" si="88"/>
        <v/>
      </c>
      <c r="J390" s="63" t="str">
        <f t="shared" si="88"/>
        <v/>
      </c>
      <c r="K390" s="48" t="str">
        <f t="shared" si="85"/>
        <v/>
      </c>
      <c r="L390" s="69" t="str">
        <f t="shared" si="86"/>
        <v/>
      </c>
      <c r="M390" s="67" t="str">
        <f t="shared" si="89"/>
        <v/>
      </c>
      <c r="N390" s="49">
        <v>67</v>
      </c>
      <c r="O390" s="28"/>
      <c r="P390" s="47" t="str">
        <f t="shared" si="90"/>
        <v/>
      </c>
      <c r="Q390" s="24" t="str">
        <f t="shared" si="91"/>
        <v/>
      </c>
      <c r="R390" s="24" t="str">
        <f>IF($L390="","",VLOOKUP(Q390,LISTAS!$F$5:$G$1006,2,0))</f>
        <v/>
      </c>
      <c r="S390" s="36" t="str">
        <f t="shared" si="92"/>
        <v/>
      </c>
      <c r="T390" s="25" t="str">
        <f t="shared" si="93"/>
        <v/>
      </c>
      <c r="U390" s="25" t="str">
        <f t="shared" si="94"/>
        <v/>
      </c>
    </row>
    <row r="391" spans="2:21" ht="16.5" x14ac:dyDescent="0.3">
      <c r="B391" s="26"/>
      <c r="C391" s="22" t="str">
        <f>IF(B391="","",VLOOKUP(B391,LISTAS!$F$5:$G$1006,2,0))</f>
        <v/>
      </c>
      <c r="D391" s="35"/>
      <c r="E391" s="35"/>
      <c r="F391" s="35" t="str">
        <f t="shared" si="84"/>
        <v/>
      </c>
      <c r="G391" s="5"/>
      <c r="H391" s="48" t="str">
        <f t="shared" si="87"/>
        <v/>
      </c>
      <c r="I391" s="63" t="str">
        <f t="shared" si="88"/>
        <v/>
      </c>
      <c r="J391" s="63" t="str">
        <f t="shared" si="88"/>
        <v/>
      </c>
      <c r="K391" s="48" t="str">
        <f t="shared" si="85"/>
        <v/>
      </c>
      <c r="L391" s="69" t="str">
        <f t="shared" si="86"/>
        <v/>
      </c>
      <c r="M391" s="67" t="str">
        <f t="shared" si="89"/>
        <v/>
      </c>
      <c r="N391" s="49">
        <v>68</v>
      </c>
      <c r="O391" s="28"/>
      <c r="P391" s="47" t="str">
        <f t="shared" si="90"/>
        <v/>
      </c>
      <c r="Q391" s="24" t="str">
        <f t="shared" si="91"/>
        <v/>
      </c>
      <c r="R391" s="24" t="str">
        <f>IF($L391="","",VLOOKUP(Q391,LISTAS!$F$5:$G$1006,2,0))</f>
        <v/>
      </c>
      <c r="S391" s="36" t="str">
        <f t="shared" si="92"/>
        <v/>
      </c>
      <c r="T391" s="25" t="str">
        <f t="shared" si="93"/>
        <v/>
      </c>
      <c r="U391" s="25" t="str">
        <f t="shared" si="94"/>
        <v/>
      </c>
    </row>
    <row r="392" spans="2:21" ht="16.5" x14ac:dyDescent="0.3">
      <c r="B392" s="26"/>
      <c r="C392" s="22" t="str">
        <f>IF(B392="","",VLOOKUP(B392,LISTAS!$F$5:$G$1006,2,0))</f>
        <v/>
      </c>
      <c r="D392" s="35"/>
      <c r="E392" s="35"/>
      <c r="F392" s="35" t="str">
        <f t="shared" si="84"/>
        <v/>
      </c>
      <c r="G392" s="5"/>
      <c r="H392" s="48" t="str">
        <f t="shared" si="87"/>
        <v/>
      </c>
      <c r="I392" s="63" t="str">
        <f t="shared" si="88"/>
        <v/>
      </c>
      <c r="J392" s="63" t="str">
        <f t="shared" si="88"/>
        <v/>
      </c>
      <c r="K392" s="48" t="str">
        <f t="shared" si="85"/>
        <v/>
      </c>
      <c r="L392" s="69" t="str">
        <f t="shared" si="86"/>
        <v/>
      </c>
      <c r="M392" s="67" t="str">
        <f t="shared" si="89"/>
        <v/>
      </c>
      <c r="N392" s="49">
        <v>69</v>
      </c>
      <c r="O392" s="28"/>
      <c r="P392" s="47" t="str">
        <f t="shared" si="90"/>
        <v/>
      </c>
      <c r="Q392" s="24" t="str">
        <f t="shared" si="91"/>
        <v/>
      </c>
      <c r="R392" s="24" t="str">
        <f>IF($L392="","",VLOOKUP(Q392,LISTAS!$F$5:$G$1006,2,0))</f>
        <v/>
      </c>
      <c r="S392" s="36" t="str">
        <f t="shared" si="92"/>
        <v/>
      </c>
      <c r="T392" s="25" t="str">
        <f t="shared" si="93"/>
        <v/>
      </c>
      <c r="U392" s="25" t="str">
        <f t="shared" si="94"/>
        <v/>
      </c>
    </row>
    <row r="393" spans="2:21" ht="16.5" x14ac:dyDescent="0.3">
      <c r="B393" s="26"/>
      <c r="C393" s="22" t="str">
        <f>IF(B393="","",VLOOKUP(B393,LISTAS!$F$5:$G$1006,2,0))</f>
        <v/>
      </c>
      <c r="D393" s="35"/>
      <c r="E393" s="35"/>
      <c r="F393" s="35" t="str">
        <f t="shared" si="84"/>
        <v/>
      </c>
      <c r="G393" s="5"/>
      <c r="H393" s="48" t="str">
        <f t="shared" si="87"/>
        <v/>
      </c>
      <c r="I393" s="63" t="str">
        <f t="shared" si="88"/>
        <v/>
      </c>
      <c r="J393" s="63" t="str">
        <f t="shared" si="88"/>
        <v/>
      </c>
      <c r="K393" s="48" t="str">
        <f t="shared" si="85"/>
        <v/>
      </c>
      <c r="L393" s="69" t="str">
        <f t="shared" si="86"/>
        <v/>
      </c>
      <c r="M393" s="67" t="str">
        <f t="shared" si="89"/>
        <v/>
      </c>
      <c r="N393" s="49">
        <v>70</v>
      </c>
      <c r="O393" s="28"/>
      <c r="P393" s="47" t="str">
        <f t="shared" si="90"/>
        <v/>
      </c>
      <c r="Q393" s="24" t="str">
        <f t="shared" si="91"/>
        <v/>
      </c>
      <c r="R393" s="24" t="str">
        <f>IF($L393="","",VLOOKUP(Q393,LISTAS!$F$5:$G$1006,2,0))</f>
        <v/>
      </c>
      <c r="S393" s="36" t="str">
        <f t="shared" si="92"/>
        <v/>
      </c>
      <c r="T393" s="25" t="str">
        <f t="shared" si="93"/>
        <v/>
      </c>
      <c r="U393" s="25" t="str">
        <f t="shared" si="94"/>
        <v/>
      </c>
    </row>
    <row r="394" spans="2:21" ht="16.5" x14ac:dyDescent="0.3">
      <c r="B394" s="26"/>
      <c r="C394" s="22" t="str">
        <f>IF(B394="","",VLOOKUP(B394,LISTAS!$F$5:$G$1006,2,0))</f>
        <v/>
      </c>
      <c r="D394" s="35"/>
      <c r="E394" s="35"/>
      <c r="F394" s="35" t="str">
        <f t="shared" si="84"/>
        <v/>
      </c>
      <c r="G394" s="5"/>
      <c r="H394" s="48" t="str">
        <f t="shared" si="87"/>
        <v/>
      </c>
      <c r="I394" s="63" t="str">
        <f t="shared" si="88"/>
        <v/>
      </c>
      <c r="J394" s="63" t="str">
        <f t="shared" si="88"/>
        <v/>
      </c>
      <c r="K394" s="48" t="str">
        <f t="shared" si="85"/>
        <v/>
      </c>
      <c r="L394" s="69" t="str">
        <f t="shared" si="86"/>
        <v/>
      </c>
      <c r="M394" s="67" t="str">
        <f t="shared" si="89"/>
        <v/>
      </c>
      <c r="N394" s="49">
        <v>71</v>
      </c>
      <c r="O394" s="28"/>
      <c r="P394" s="47" t="str">
        <f t="shared" si="90"/>
        <v/>
      </c>
      <c r="Q394" s="24" t="str">
        <f t="shared" si="91"/>
        <v/>
      </c>
      <c r="R394" s="24" t="str">
        <f>IF($L394="","",VLOOKUP(Q394,LISTAS!$F$5:$G$1006,2,0))</f>
        <v/>
      </c>
      <c r="S394" s="36" t="str">
        <f t="shared" si="92"/>
        <v/>
      </c>
      <c r="T394" s="25" t="str">
        <f t="shared" si="93"/>
        <v/>
      </c>
      <c r="U394" s="25" t="str">
        <f t="shared" si="94"/>
        <v/>
      </c>
    </row>
    <row r="395" spans="2:21" ht="16.5" x14ac:dyDescent="0.3">
      <c r="B395" s="26"/>
      <c r="C395" s="22" t="str">
        <f>IF(B395="","",VLOOKUP(B395,LISTAS!$F$5:$G$1006,2,0))</f>
        <v/>
      </c>
      <c r="D395" s="35"/>
      <c r="E395" s="35"/>
      <c r="F395" s="35" t="str">
        <f t="shared" si="84"/>
        <v/>
      </c>
      <c r="G395" s="5"/>
      <c r="H395" s="48" t="str">
        <f t="shared" si="87"/>
        <v/>
      </c>
      <c r="I395" s="63" t="str">
        <f t="shared" si="88"/>
        <v/>
      </c>
      <c r="J395" s="63" t="str">
        <f t="shared" si="88"/>
        <v/>
      </c>
      <c r="K395" s="48" t="str">
        <f t="shared" si="85"/>
        <v/>
      </c>
      <c r="L395" s="69" t="str">
        <f t="shared" si="86"/>
        <v/>
      </c>
      <c r="M395" s="67" t="str">
        <f t="shared" si="89"/>
        <v/>
      </c>
      <c r="N395" s="49">
        <v>72</v>
      </c>
      <c r="O395" s="28"/>
      <c r="P395" s="47" t="str">
        <f t="shared" si="90"/>
        <v/>
      </c>
      <c r="Q395" s="24" t="str">
        <f t="shared" si="91"/>
        <v/>
      </c>
      <c r="R395" s="24" t="str">
        <f>IF($L395="","",VLOOKUP(Q395,LISTAS!$F$5:$G$1006,2,0))</f>
        <v/>
      </c>
      <c r="S395" s="36" t="str">
        <f t="shared" si="92"/>
        <v/>
      </c>
      <c r="T395" s="25" t="str">
        <f t="shared" si="93"/>
        <v/>
      </c>
      <c r="U395" s="25" t="str">
        <f t="shared" si="94"/>
        <v/>
      </c>
    </row>
    <row r="396" spans="2:21" ht="16.5" x14ac:dyDescent="0.3">
      <c r="B396" s="26"/>
      <c r="C396" s="22" t="str">
        <f>IF(B396="","",VLOOKUP(B396,LISTAS!$F$5:$G$1006,2,0))</f>
        <v/>
      </c>
      <c r="D396" s="35"/>
      <c r="E396" s="35"/>
      <c r="F396" s="35" t="str">
        <f t="shared" si="84"/>
        <v/>
      </c>
      <c r="G396" s="5"/>
      <c r="H396" s="48" t="str">
        <f t="shared" si="87"/>
        <v/>
      </c>
      <c r="I396" s="63" t="str">
        <f t="shared" si="88"/>
        <v/>
      </c>
      <c r="J396" s="63" t="str">
        <f t="shared" si="88"/>
        <v/>
      </c>
      <c r="K396" s="48" t="str">
        <f t="shared" si="85"/>
        <v/>
      </c>
      <c r="L396" s="69" t="str">
        <f t="shared" si="86"/>
        <v/>
      </c>
      <c r="M396" s="67" t="str">
        <f t="shared" si="89"/>
        <v/>
      </c>
      <c r="N396" s="49">
        <v>73</v>
      </c>
      <c r="O396" s="28"/>
      <c r="P396" s="47" t="str">
        <f t="shared" si="90"/>
        <v/>
      </c>
      <c r="Q396" s="24" t="str">
        <f t="shared" si="91"/>
        <v/>
      </c>
      <c r="R396" s="24" t="str">
        <f>IF($L396="","",VLOOKUP(Q396,LISTAS!$F$5:$G$1006,2,0))</f>
        <v/>
      </c>
      <c r="S396" s="36" t="str">
        <f t="shared" si="92"/>
        <v/>
      </c>
      <c r="T396" s="25" t="str">
        <f t="shared" si="93"/>
        <v/>
      </c>
      <c r="U396" s="25" t="str">
        <f t="shared" si="94"/>
        <v/>
      </c>
    </row>
    <row r="397" spans="2:21" ht="16.5" x14ac:dyDescent="0.3">
      <c r="B397" s="26"/>
      <c r="C397" s="22" t="str">
        <f>IF(B397="","",VLOOKUP(B397,LISTAS!$F$5:$G$1006,2,0))</f>
        <v/>
      </c>
      <c r="D397" s="35"/>
      <c r="E397" s="35"/>
      <c r="F397" s="35" t="str">
        <f t="shared" si="84"/>
        <v/>
      </c>
      <c r="G397" s="5"/>
      <c r="H397" s="48" t="str">
        <f t="shared" si="87"/>
        <v/>
      </c>
      <c r="I397" s="63" t="str">
        <f t="shared" si="88"/>
        <v/>
      </c>
      <c r="J397" s="63" t="str">
        <f t="shared" si="88"/>
        <v/>
      </c>
      <c r="K397" s="48" t="str">
        <f t="shared" si="85"/>
        <v/>
      </c>
      <c r="L397" s="69" t="str">
        <f t="shared" si="86"/>
        <v/>
      </c>
      <c r="M397" s="67" t="str">
        <f t="shared" si="89"/>
        <v/>
      </c>
      <c r="N397" s="49">
        <v>74</v>
      </c>
      <c r="O397" s="28"/>
      <c r="P397" s="47" t="str">
        <f t="shared" si="90"/>
        <v/>
      </c>
      <c r="Q397" s="24" t="str">
        <f t="shared" si="91"/>
        <v/>
      </c>
      <c r="R397" s="24" t="str">
        <f>IF($L397="","",VLOOKUP(Q397,LISTAS!$F$5:$G$1006,2,0))</f>
        <v/>
      </c>
      <c r="S397" s="36" t="str">
        <f t="shared" si="92"/>
        <v/>
      </c>
      <c r="T397" s="25" t="str">
        <f t="shared" si="93"/>
        <v/>
      </c>
      <c r="U397" s="25" t="str">
        <f t="shared" si="94"/>
        <v/>
      </c>
    </row>
    <row r="398" spans="2:21" ht="16.5" x14ac:dyDescent="0.3">
      <c r="B398" s="26"/>
      <c r="C398" s="22" t="str">
        <f>IF(B398="","",VLOOKUP(B398,LISTAS!$F$5:$G$1006,2,0))</f>
        <v/>
      </c>
      <c r="D398" s="35"/>
      <c r="E398" s="35"/>
      <c r="F398" s="35" t="str">
        <f t="shared" si="84"/>
        <v/>
      </c>
      <c r="G398" s="5"/>
      <c r="H398" s="48" t="str">
        <f t="shared" si="87"/>
        <v/>
      </c>
      <c r="I398" s="63" t="str">
        <f t="shared" si="88"/>
        <v/>
      </c>
      <c r="J398" s="63" t="str">
        <f t="shared" si="88"/>
        <v/>
      </c>
      <c r="K398" s="48" t="str">
        <f t="shared" si="85"/>
        <v/>
      </c>
      <c r="L398" s="69" t="str">
        <f t="shared" si="86"/>
        <v/>
      </c>
      <c r="M398" s="67" t="str">
        <f t="shared" si="89"/>
        <v/>
      </c>
      <c r="N398" s="49">
        <v>75</v>
      </c>
      <c r="O398" s="28"/>
      <c r="P398" s="47" t="str">
        <f t="shared" si="90"/>
        <v/>
      </c>
      <c r="Q398" s="24" t="str">
        <f t="shared" si="91"/>
        <v/>
      </c>
      <c r="R398" s="24" t="str">
        <f>IF($L398="","",VLOOKUP(Q398,LISTAS!$F$5:$G$1006,2,0))</f>
        <v/>
      </c>
      <c r="S398" s="36" t="str">
        <f t="shared" si="92"/>
        <v/>
      </c>
      <c r="T398" s="25" t="str">
        <f t="shared" si="93"/>
        <v/>
      </c>
      <c r="U398" s="25" t="str">
        <f t="shared" si="94"/>
        <v/>
      </c>
    </row>
    <row r="399" spans="2:21" ht="16.5" x14ac:dyDescent="0.3">
      <c r="B399" s="26"/>
      <c r="C399" s="22" t="str">
        <f>IF(B399="","",VLOOKUP(B399,LISTAS!$F$5:$G$1006,2,0))</f>
        <v/>
      </c>
      <c r="D399" s="35"/>
      <c r="E399" s="35"/>
      <c r="F399" s="35" t="str">
        <f t="shared" si="84"/>
        <v/>
      </c>
      <c r="G399" s="5"/>
      <c r="H399" s="48" t="str">
        <f t="shared" si="87"/>
        <v/>
      </c>
      <c r="I399" s="63" t="str">
        <f t="shared" si="88"/>
        <v/>
      </c>
      <c r="J399" s="63" t="str">
        <f t="shared" si="88"/>
        <v/>
      </c>
      <c r="K399" s="48" t="str">
        <f t="shared" si="85"/>
        <v/>
      </c>
      <c r="L399" s="69" t="str">
        <f t="shared" si="86"/>
        <v/>
      </c>
      <c r="M399" s="67" t="str">
        <f t="shared" si="89"/>
        <v/>
      </c>
      <c r="N399" s="49">
        <v>76</v>
      </c>
      <c r="O399" s="28"/>
      <c r="P399" s="47" t="str">
        <f t="shared" si="90"/>
        <v/>
      </c>
      <c r="Q399" s="24" t="str">
        <f t="shared" si="91"/>
        <v/>
      </c>
      <c r="R399" s="24" t="str">
        <f>IF($L399="","",VLOOKUP(Q399,LISTAS!$F$5:$G$1006,2,0))</f>
        <v/>
      </c>
      <c r="S399" s="36" t="str">
        <f t="shared" si="92"/>
        <v/>
      </c>
      <c r="T399" s="25" t="str">
        <f t="shared" si="93"/>
        <v/>
      </c>
      <c r="U399" s="25" t="str">
        <f t="shared" si="94"/>
        <v/>
      </c>
    </row>
    <row r="400" spans="2:21" ht="16.5" x14ac:dyDescent="0.3">
      <c r="B400" s="26"/>
      <c r="C400" s="22" t="str">
        <f>IF(B400="","",VLOOKUP(B400,LISTAS!$F$5:$G$1006,2,0))</f>
        <v/>
      </c>
      <c r="D400" s="35"/>
      <c r="E400" s="35"/>
      <c r="F400" s="35" t="str">
        <f t="shared" si="84"/>
        <v/>
      </c>
      <c r="G400" s="5"/>
      <c r="H400" s="48" t="str">
        <f t="shared" si="87"/>
        <v/>
      </c>
      <c r="I400" s="63" t="str">
        <f t="shared" si="88"/>
        <v/>
      </c>
      <c r="J400" s="63" t="str">
        <f t="shared" si="88"/>
        <v/>
      </c>
      <c r="K400" s="48" t="str">
        <f t="shared" si="85"/>
        <v/>
      </c>
      <c r="L400" s="69" t="str">
        <f t="shared" si="86"/>
        <v/>
      </c>
      <c r="M400" s="67" t="str">
        <f t="shared" si="89"/>
        <v/>
      </c>
      <c r="N400" s="49">
        <v>77</v>
      </c>
      <c r="O400" s="28"/>
      <c r="P400" s="47" t="str">
        <f t="shared" si="90"/>
        <v/>
      </c>
      <c r="Q400" s="24" t="str">
        <f t="shared" si="91"/>
        <v/>
      </c>
      <c r="R400" s="24" t="str">
        <f>IF($L400="","",VLOOKUP(Q400,LISTAS!$F$5:$G$1006,2,0))</f>
        <v/>
      </c>
      <c r="S400" s="36" t="str">
        <f t="shared" si="92"/>
        <v/>
      </c>
      <c r="T400" s="25" t="str">
        <f t="shared" si="93"/>
        <v/>
      </c>
      <c r="U400" s="25" t="str">
        <f t="shared" si="94"/>
        <v/>
      </c>
    </row>
    <row r="401" spans="2:21" ht="16.5" x14ac:dyDescent="0.3">
      <c r="B401" s="26"/>
      <c r="C401" s="22" t="str">
        <f>IF(B401="","",VLOOKUP(B401,LISTAS!$F$5:$G$1006,2,0))</f>
        <v/>
      </c>
      <c r="D401" s="35"/>
      <c r="E401" s="35"/>
      <c r="F401" s="35" t="str">
        <f t="shared" si="84"/>
        <v/>
      </c>
      <c r="G401" s="5"/>
      <c r="H401" s="48" t="str">
        <f t="shared" si="87"/>
        <v/>
      </c>
      <c r="I401" s="63" t="str">
        <f t="shared" si="88"/>
        <v/>
      </c>
      <c r="J401" s="63" t="str">
        <f t="shared" si="88"/>
        <v/>
      </c>
      <c r="K401" s="48" t="str">
        <f t="shared" si="85"/>
        <v/>
      </c>
      <c r="L401" s="69" t="str">
        <f t="shared" si="86"/>
        <v/>
      </c>
      <c r="M401" s="67" t="str">
        <f t="shared" si="89"/>
        <v/>
      </c>
      <c r="N401" s="49">
        <v>78</v>
      </c>
      <c r="O401" s="28"/>
      <c r="P401" s="47" t="str">
        <f t="shared" si="90"/>
        <v/>
      </c>
      <c r="Q401" s="24" t="str">
        <f t="shared" si="91"/>
        <v/>
      </c>
      <c r="R401" s="24" t="str">
        <f>IF($L401="","",VLOOKUP(Q401,LISTAS!$F$5:$G$1006,2,0))</f>
        <v/>
      </c>
      <c r="S401" s="36" t="str">
        <f t="shared" si="92"/>
        <v/>
      </c>
      <c r="T401" s="25" t="str">
        <f t="shared" si="93"/>
        <v/>
      </c>
      <c r="U401" s="25" t="str">
        <f t="shared" si="94"/>
        <v/>
      </c>
    </row>
    <row r="402" spans="2:21" ht="16.5" x14ac:dyDescent="0.3">
      <c r="B402" s="26"/>
      <c r="C402" s="22" t="str">
        <f>IF(B402="","",VLOOKUP(B402,LISTAS!$F$5:$G$1006,2,0))</f>
        <v/>
      </c>
      <c r="D402" s="35"/>
      <c r="E402" s="35"/>
      <c r="F402" s="35" t="str">
        <f t="shared" si="84"/>
        <v/>
      </c>
      <c r="G402" s="5"/>
      <c r="H402" s="48" t="str">
        <f t="shared" si="87"/>
        <v/>
      </c>
      <c r="I402" s="63" t="str">
        <f t="shared" si="88"/>
        <v/>
      </c>
      <c r="J402" s="63" t="str">
        <f t="shared" si="88"/>
        <v/>
      </c>
      <c r="K402" s="48" t="str">
        <f t="shared" si="85"/>
        <v/>
      </c>
      <c r="L402" s="69" t="str">
        <f t="shared" si="86"/>
        <v/>
      </c>
      <c r="M402" s="67" t="str">
        <f t="shared" si="89"/>
        <v/>
      </c>
      <c r="N402" s="49">
        <v>79</v>
      </c>
      <c r="O402" s="28"/>
      <c r="P402" s="47" t="str">
        <f t="shared" si="90"/>
        <v/>
      </c>
      <c r="Q402" s="24" t="str">
        <f t="shared" si="91"/>
        <v/>
      </c>
      <c r="R402" s="24" t="str">
        <f>IF($L402="","",VLOOKUP(Q402,LISTAS!$F$5:$G$1006,2,0))</f>
        <v/>
      </c>
      <c r="S402" s="36" t="str">
        <f t="shared" si="92"/>
        <v/>
      </c>
      <c r="T402" s="25" t="str">
        <f t="shared" si="93"/>
        <v/>
      </c>
      <c r="U402" s="25" t="str">
        <f t="shared" si="94"/>
        <v/>
      </c>
    </row>
    <row r="403" spans="2:21" ht="16.5" x14ac:dyDescent="0.3">
      <c r="B403" s="26"/>
      <c r="C403" s="22" t="str">
        <f>IF(B403="","",VLOOKUP(B403,LISTAS!$F$5:$G$1006,2,0))</f>
        <v/>
      </c>
      <c r="D403" s="35"/>
      <c r="E403" s="35"/>
      <c r="F403" s="35" t="str">
        <f t="shared" si="84"/>
        <v/>
      </c>
      <c r="G403" s="5"/>
      <c r="H403" s="48" t="str">
        <f t="shared" si="87"/>
        <v/>
      </c>
      <c r="I403" s="63" t="str">
        <f t="shared" si="88"/>
        <v/>
      </c>
      <c r="J403" s="63" t="str">
        <f t="shared" si="88"/>
        <v/>
      </c>
      <c r="K403" s="48" t="str">
        <f t="shared" si="85"/>
        <v/>
      </c>
      <c r="L403" s="69" t="str">
        <f t="shared" si="86"/>
        <v/>
      </c>
      <c r="M403" s="67" t="str">
        <f t="shared" si="89"/>
        <v/>
      </c>
      <c r="N403" s="49">
        <v>80</v>
      </c>
      <c r="O403" s="28"/>
      <c r="P403" s="47" t="str">
        <f t="shared" si="90"/>
        <v/>
      </c>
      <c r="Q403" s="24" t="str">
        <f t="shared" si="91"/>
        <v/>
      </c>
      <c r="R403" s="24" t="str">
        <f>IF($L403="","",VLOOKUP(Q403,LISTAS!$F$5:$G$1006,2,0))</f>
        <v/>
      </c>
      <c r="S403" s="36" t="str">
        <f t="shared" si="92"/>
        <v/>
      </c>
      <c r="T403" s="25" t="str">
        <f t="shared" si="93"/>
        <v/>
      </c>
      <c r="U403" s="25" t="str">
        <f t="shared" si="94"/>
        <v/>
      </c>
    </row>
    <row r="404" spans="2:21" ht="16.5" x14ac:dyDescent="0.3">
      <c r="B404" s="26"/>
      <c r="C404" s="22" t="str">
        <f>IF(B404="","",VLOOKUP(B404,LISTAS!$F$5:$G$1006,2,0))</f>
        <v/>
      </c>
      <c r="D404" s="35"/>
      <c r="E404" s="35"/>
      <c r="F404" s="35" t="str">
        <f t="shared" si="84"/>
        <v/>
      </c>
      <c r="G404" s="5"/>
      <c r="H404" s="48" t="str">
        <f t="shared" si="87"/>
        <v/>
      </c>
      <c r="I404" s="63" t="str">
        <f t="shared" si="88"/>
        <v/>
      </c>
      <c r="J404" s="63" t="str">
        <f t="shared" si="88"/>
        <v/>
      </c>
      <c r="K404" s="48" t="str">
        <f t="shared" si="85"/>
        <v/>
      </c>
      <c r="L404" s="69" t="str">
        <f t="shared" si="86"/>
        <v/>
      </c>
      <c r="M404" s="67" t="str">
        <f t="shared" si="89"/>
        <v/>
      </c>
      <c r="N404" s="49">
        <v>81</v>
      </c>
      <c r="O404" s="28"/>
      <c r="P404" s="47" t="str">
        <f t="shared" si="90"/>
        <v/>
      </c>
      <c r="Q404" s="24" t="str">
        <f t="shared" si="91"/>
        <v/>
      </c>
      <c r="R404" s="24" t="str">
        <f>IF($L404="","",VLOOKUP(Q404,LISTAS!$F$5:$G$1006,2,0))</f>
        <v/>
      </c>
      <c r="S404" s="36" t="str">
        <f t="shared" si="92"/>
        <v/>
      </c>
      <c r="T404" s="25" t="str">
        <f t="shared" si="93"/>
        <v/>
      </c>
      <c r="U404" s="25" t="str">
        <f t="shared" si="94"/>
        <v/>
      </c>
    </row>
    <row r="405" spans="2:21" ht="16.5" x14ac:dyDescent="0.3">
      <c r="B405" s="26"/>
      <c r="C405" s="22" t="str">
        <f>IF(B405="","",VLOOKUP(B405,LISTAS!$F$5:$G$1006,2,0))</f>
        <v/>
      </c>
      <c r="D405" s="35"/>
      <c r="E405" s="35"/>
      <c r="F405" s="35" t="str">
        <f t="shared" si="84"/>
        <v/>
      </c>
      <c r="G405" s="5"/>
      <c r="H405" s="48" t="str">
        <f t="shared" si="87"/>
        <v/>
      </c>
      <c r="I405" s="63" t="str">
        <f t="shared" si="88"/>
        <v/>
      </c>
      <c r="J405" s="63" t="str">
        <f t="shared" si="88"/>
        <v/>
      </c>
      <c r="K405" s="48" t="str">
        <f t="shared" si="85"/>
        <v/>
      </c>
      <c r="L405" s="69" t="str">
        <f t="shared" si="86"/>
        <v/>
      </c>
      <c r="M405" s="67" t="str">
        <f t="shared" si="89"/>
        <v/>
      </c>
      <c r="N405" s="49">
        <v>82</v>
      </c>
      <c r="O405" s="28"/>
      <c r="P405" s="47" t="str">
        <f t="shared" si="90"/>
        <v/>
      </c>
      <c r="Q405" s="24" t="str">
        <f t="shared" si="91"/>
        <v/>
      </c>
      <c r="R405" s="24" t="str">
        <f>IF($L405="","",VLOOKUP(Q405,LISTAS!$F$5:$G$1006,2,0))</f>
        <v/>
      </c>
      <c r="S405" s="36" t="str">
        <f t="shared" si="92"/>
        <v/>
      </c>
      <c r="T405" s="25" t="str">
        <f t="shared" si="93"/>
        <v/>
      </c>
      <c r="U405" s="25" t="str">
        <f t="shared" si="94"/>
        <v/>
      </c>
    </row>
    <row r="406" spans="2:21" ht="16.5" x14ac:dyDescent="0.3">
      <c r="B406" s="26"/>
      <c r="C406" s="22" t="str">
        <f>IF(B406="","",VLOOKUP(B406,LISTAS!$F$5:$G$1006,2,0))</f>
        <v/>
      </c>
      <c r="D406" s="35"/>
      <c r="E406" s="35"/>
      <c r="F406" s="35" t="str">
        <f t="shared" si="84"/>
        <v/>
      </c>
      <c r="G406" s="5"/>
      <c r="H406" s="48" t="str">
        <f t="shared" si="87"/>
        <v/>
      </c>
      <c r="I406" s="63" t="str">
        <f t="shared" si="88"/>
        <v/>
      </c>
      <c r="J406" s="63" t="str">
        <f t="shared" si="88"/>
        <v/>
      </c>
      <c r="K406" s="48" t="str">
        <f t="shared" si="85"/>
        <v/>
      </c>
      <c r="L406" s="69" t="str">
        <f t="shared" si="86"/>
        <v/>
      </c>
      <c r="M406" s="67" t="str">
        <f t="shared" si="89"/>
        <v/>
      </c>
      <c r="N406" s="49">
        <v>83</v>
      </c>
      <c r="O406" s="28"/>
      <c r="P406" s="47" t="str">
        <f t="shared" si="90"/>
        <v/>
      </c>
      <c r="Q406" s="24" t="str">
        <f t="shared" si="91"/>
        <v/>
      </c>
      <c r="R406" s="24" t="str">
        <f>IF($L406="","",VLOOKUP(Q406,LISTAS!$F$5:$G$1006,2,0))</f>
        <v/>
      </c>
      <c r="S406" s="36" t="str">
        <f t="shared" si="92"/>
        <v/>
      </c>
      <c r="T406" s="25" t="str">
        <f t="shared" si="93"/>
        <v/>
      </c>
      <c r="U406" s="25" t="str">
        <f t="shared" si="94"/>
        <v/>
      </c>
    </row>
    <row r="407" spans="2:21" ht="16.5" x14ac:dyDescent="0.3">
      <c r="B407" s="26"/>
      <c r="C407" s="22" t="str">
        <f>IF(B407="","",VLOOKUP(B407,LISTAS!$F$5:$G$1006,2,0))</f>
        <v/>
      </c>
      <c r="D407" s="35"/>
      <c r="E407" s="35"/>
      <c r="F407" s="35" t="str">
        <f t="shared" si="84"/>
        <v/>
      </c>
      <c r="G407" s="5"/>
      <c r="H407" s="48" t="str">
        <f t="shared" si="87"/>
        <v/>
      </c>
      <c r="I407" s="63" t="str">
        <f t="shared" si="88"/>
        <v/>
      </c>
      <c r="J407" s="63" t="str">
        <f t="shared" si="88"/>
        <v/>
      </c>
      <c r="K407" s="48" t="str">
        <f t="shared" si="85"/>
        <v/>
      </c>
      <c r="L407" s="69" t="str">
        <f t="shared" si="86"/>
        <v/>
      </c>
      <c r="M407" s="67" t="str">
        <f t="shared" si="89"/>
        <v/>
      </c>
      <c r="N407" s="49">
        <v>84</v>
      </c>
      <c r="O407" s="28"/>
      <c r="P407" s="47" t="str">
        <f t="shared" si="90"/>
        <v/>
      </c>
      <c r="Q407" s="24" t="str">
        <f t="shared" si="91"/>
        <v/>
      </c>
      <c r="R407" s="24" t="str">
        <f>IF($L407="","",VLOOKUP(Q407,LISTAS!$F$5:$G$1006,2,0))</f>
        <v/>
      </c>
      <c r="S407" s="36" t="str">
        <f t="shared" si="92"/>
        <v/>
      </c>
      <c r="T407" s="25" t="str">
        <f t="shared" si="93"/>
        <v/>
      </c>
      <c r="U407" s="25" t="str">
        <f t="shared" si="94"/>
        <v/>
      </c>
    </row>
    <row r="408" spans="2:21" ht="16.5" x14ac:dyDescent="0.3">
      <c r="B408" s="26"/>
      <c r="C408" s="22" t="str">
        <f>IF(B408="","",VLOOKUP(B408,LISTAS!$F$5:$G$1006,2,0))</f>
        <v/>
      </c>
      <c r="D408" s="35"/>
      <c r="E408" s="35"/>
      <c r="F408" s="35" t="str">
        <f t="shared" si="84"/>
        <v/>
      </c>
      <c r="G408" s="5"/>
      <c r="H408" s="48" t="str">
        <f t="shared" si="87"/>
        <v/>
      </c>
      <c r="I408" s="63" t="str">
        <f t="shared" si="88"/>
        <v/>
      </c>
      <c r="J408" s="63" t="str">
        <f t="shared" si="88"/>
        <v/>
      </c>
      <c r="K408" s="48" t="str">
        <f t="shared" si="85"/>
        <v/>
      </c>
      <c r="L408" s="69" t="str">
        <f t="shared" si="86"/>
        <v/>
      </c>
      <c r="M408" s="67" t="str">
        <f t="shared" si="89"/>
        <v/>
      </c>
      <c r="N408" s="49">
        <v>85</v>
      </c>
      <c r="O408" s="28"/>
      <c r="P408" s="47" t="str">
        <f t="shared" si="90"/>
        <v/>
      </c>
      <c r="Q408" s="24" t="str">
        <f t="shared" si="91"/>
        <v/>
      </c>
      <c r="R408" s="24" t="str">
        <f>IF($L408="","",VLOOKUP(Q408,LISTAS!$F$5:$G$1006,2,0))</f>
        <v/>
      </c>
      <c r="S408" s="36" t="str">
        <f t="shared" si="92"/>
        <v/>
      </c>
      <c r="T408" s="25" t="str">
        <f t="shared" si="93"/>
        <v/>
      </c>
      <c r="U408" s="25" t="str">
        <f t="shared" si="94"/>
        <v/>
      </c>
    </row>
    <row r="409" spans="2:21" ht="16.5" x14ac:dyDescent="0.3">
      <c r="B409" s="26"/>
      <c r="C409" s="22" t="str">
        <f>IF(B409="","",VLOOKUP(B409,LISTAS!$F$5:$G$1006,2,0))</f>
        <v/>
      </c>
      <c r="D409" s="35"/>
      <c r="E409" s="35"/>
      <c r="F409" s="35" t="str">
        <f t="shared" si="84"/>
        <v/>
      </c>
      <c r="G409" s="5"/>
      <c r="H409" s="48" t="str">
        <f t="shared" si="87"/>
        <v/>
      </c>
      <c r="I409" s="63" t="str">
        <f t="shared" si="88"/>
        <v/>
      </c>
      <c r="J409" s="63" t="str">
        <f t="shared" si="88"/>
        <v/>
      </c>
      <c r="K409" s="48" t="str">
        <f t="shared" si="85"/>
        <v/>
      </c>
      <c r="L409" s="69" t="str">
        <f t="shared" si="86"/>
        <v/>
      </c>
      <c r="M409" s="67" t="str">
        <f t="shared" si="89"/>
        <v/>
      </c>
      <c r="N409" s="49">
        <v>86</v>
      </c>
      <c r="O409" s="28"/>
      <c r="P409" s="47" t="str">
        <f t="shared" si="90"/>
        <v/>
      </c>
      <c r="Q409" s="24" t="str">
        <f t="shared" si="91"/>
        <v/>
      </c>
      <c r="R409" s="24" t="str">
        <f>IF($L409="","",VLOOKUP(Q409,LISTAS!$F$5:$G$1006,2,0))</f>
        <v/>
      </c>
      <c r="S409" s="36" t="str">
        <f t="shared" si="92"/>
        <v/>
      </c>
      <c r="T409" s="25" t="str">
        <f t="shared" si="93"/>
        <v/>
      </c>
      <c r="U409" s="25" t="str">
        <f t="shared" si="94"/>
        <v/>
      </c>
    </row>
    <row r="410" spans="2:21" ht="16.5" x14ac:dyDescent="0.3">
      <c r="B410" s="26"/>
      <c r="C410" s="22" t="str">
        <f>IF(B410="","",VLOOKUP(B410,LISTAS!$F$5:$G$1006,2,0))</f>
        <v/>
      </c>
      <c r="D410" s="35"/>
      <c r="E410" s="35"/>
      <c r="F410" s="35" t="str">
        <f t="shared" si="84"/>
        <v/>
      </c>
      <c r="G410" s="5"/>
      <c r="H410" s="48" t="str">
        <f t="shared" si="87"/>
        <v/>
      </c>
      <c r="I410" s="63" t="str">
        <f t="shared" si="88"/>
        <v/>
      </c>
      <c r="J410" s="63" t="str">
        <f t="shared" si="88"/>
        <v/>
      </c>
      <c r="K410" s="48" t="str">
        <f t="shared" si="85"/>
        <v/>
      </c>
      <c r="L410" s="69" t="str">
        <f t="shared" si="86"/>
        <v/>
      </c>
      <c r="M410" s="67" t="str">
        <f t="shared" si="89"/>
        <v/>
      </c>
      <c r="N410" s="49">
        <v>87</v>
      </c>
      <c r="O410" s="28"/>
      <c r="P410" s="47" t="str">
        <f t="shared" si="90"/>
        <v/>
      </c>
      <c r="Q410" s="24" t="str">
        <f t="shared" si="91"/>
        <v/>
      </c>
      <c r="R410" s="24" t="str">
        <f>IF($L410="","",VLOOKUP(Q410,LISTAS!$F$5:$G$1006,2,0))</f>
        <v/>
      </c>
      <c r="S410" s="36" t="str">
        <f t="shared" si="92"/>
        <v/>
      </c>
      <c r="T410" s="25" t="str">
        <f t="shared" si="93"/>
        <v/>
      </c>
      <c r="U410" s="25" t="str">
        <f t="shared" si="94"/>
        <v/>
      </c>
    </row>
    <row r="411" spans="2:21" ht="16.5" x14ac:dyDescent="0.3">
      <c r="B411" s="26"/>
      <c r="C411" s="22" t="str">
        <f>IF(B411="","",VLOOKUP(B411,LISTAS!$F$5:$G$1006,2,0))</f>
        <v/>
      </c>
      <c r="D411" s="35"/>
      <c r="E411" s="35"/>
      <c r="F411" s="35" t="str">
        <f t="shared" si="84"/>
        <v/>
      </c>
      <c r="G411" s="5"/>
      <c r="H411" s="48" t="str">
        <f t="shared" si="87"/>
        <v/>
      </c>
      <c r="I411" s="63" t="str">
        <f t="shared" si="88"/>
        <v/>
      </c>
      <c r="J411" s="63" t="str">
        <f t="shared" si="88"/>
        <v/>
      </c>
      <c r="K411" s="48" t="str">
        <f t="shared" si="85"/>
        <v/>
      </c>
      <c r="L411" s="69" t="str">
        <f t="shared" si="86"/>
        <v/>
      </c>
      <c r="M411" s="67" t="str">
        <f t="shared" si="89"/>
        <v/>
      </c>
      <c r="N411" s="49">
        <v>88</v>
      </c>
      <c r="O411" s="28"/>
      <c r="P411" s="47" t="str">
        <f t="shared" si="90"/>
        <v/>
      </c>
      <c r="Q411" s="24" t="str">
        <f t="shared" si="91"/>
        <v/>
      </c>
      <c r="R411" s="24" t="str">
        <f>IF($L411="","",VLOOKUP(Q411,LISTAS!$F$5:$G$1006,2,0))</f>
        <v/>
      </c>
      <c r="S411" s="36" t="str">
        <f t="shared" si="92"/>
        <v/>
      </c>
      <c r="T411" s="25" t="str">
        <f t="shared" si="93"/>
        <v/>
      </c>
      <c r="U411" s="25" t="str">
        <f t="shared" si="94"/>
        <v/>
      </c>
    </row>
    <row r="412" spans="2:21" ht="16.5" x14ac:dyDescent="0.3">
      <c r="B412" s="26"/>
      <c r="C412" s="22" t="str">
        <f>IF(B412="","",VLOOKUP(B412,LISTAS!$F$5:$G$1006,2,0))</f>
        <v/>
      </c>
      <c r="D412" s="35"/>
      <c r="E412" s="35"/>
      <c r="F412" s="35" t="str">
        <f t="shared" si="84"/>
        <v/>
      </c>
      <c r="G412" s="5"/>
      <c r="H412" s="48" t="str">
        <f t="shared" si="87"/>
        <v/>
      </c>
      <c r="I412" s="63" t="str">
        <f t="shared" si="88"/>
        <v/>
      </c>
      <c r="J412" s="63" t="str">
        <f t="shared" si="88"/>
        <v/>
      </c>
      <c r="K412" s="48" t="str">
        <f t="shared" si="85"/>
        <v/>
      </c>
      <c r="L412" s="69" t="str">
        <f t="shared" si="86"/>
        <v/>
      </c>
      <c r="M412" s="67" t="str">
        <f t="shared" si="89"/>
        <v/>
      </c>
      <c r="N412" s="49">
        <v>89</v>
      </c>
      <c r="O412" s="28"/>
      <c r="P412" s="47" t="str">
        <f t="shared" si="90"/>
        <v/>
      </c>
      <c r="Q412" s="24" t="str">
        <f t="shared" si="91"/>
        <v/>
      </c>
      <c r="R412" s="24" t="str">
        <f>IF($L412="","",VLOOKUP(Q412,LISTAS!$F$5:$G$1006,2,0))</f>
        <v/>
      </c>
      <c r="S412" s="36" t="str">
        <f t="shared" si="92"/>
        <v/>
      </c>
      <c r="T412" s="25" t="str">
        <f t="shared" si="93"/>
        <v/>
      </c>
      <c r="U412" s="25" t="str">
        <f t="shared" si="94"/>
        <v/>
      </c>
    </row>
    <row r="413" spans="2:21" ht="16.5" x14ac:dyDescent="0.3">
      <c r="B413" s="26"/>
      <c r="C413" s="22" t="str">
        <f>IF(B413="","",VLOOKUP(B413,LISTAS!$F$5:$G$1006,2,0))</f>
        <v/>
      </c>
      <c r="D413" s="35"/>
      <c r="E413" s="35"/>
      <c r="F413" s="35" t="str">
        <f t="shared" si="84"/>
        <v/>
      </c>
      <c r="G413" s="5"/>
      <c r="H413" s="48" t="str">
        <f t="shared" si="87"/>
        <v/>
      </c>
      <c r="I413" s="63" t="str">
        <f t="shared" si="88"/>
        <v/>
      </c>
      <c r="J413" s="63" t="str">
        <f t="shared" si="88"/>
        <v/>
      </c>
      <c r="K413" s="48" t="str">
        <f t="shared" si="85"/>
        <v/>
      </c>
      <c r="L413" s="69" t="str">
        <f t="shared" si="86"/>
        <v/>
      </c>
      <c r="M413" s="67" t="str">
        <f t="shared" si="89"/>
        <v/>
      </c>
      <c r="N413" s="49">
        <v>90</v>
      </c>
      <c r="O413" s="28"/>
      <c r="P413" s="47" t="str">
        <f t="shared" si="90"/>
        <v/>
      </c>
      <c r="Q413" s="24" t="str">
        <f t="shared" si="91"/>
        <v/>
      </c>
      <c r="R413" s="24" t="str">
        <f>IF($L413="","",VLOOKUP(Q413,LISTAS!$F$5:$G$1006,2,0))</f>
        <v/>
      </c>
      <c r="S413" s="36" t="str">
        <f t="shared" si="92"/>
        <v/>
      </c>
      <c r="T413" s="25" t="str">
        <f t="shared" si="93"/>
        <v/>
      </c>
      <c r="U413" s="25" t="str">
        <f t="shared" si="94"/>
        <v/>
      </c>
    </row>
    <row r="414" spans="2:21" ht="16.5" x14ac:dyDescent="0.3">
      <c r="B414" s="26"/>
      <c r="C414" s="22" t="str">
        <f>IF(B414="","",VLOOKUP(B414,LISTAS!$F$5:$G$1006,2,0))</f>
        <v/>
      </c>
      <c r="D414" s="35"/>
      <c r="E414" s="35"/>
      <c r="F414" s="35" t="str">
        <f t="shared" si="84"/>
        <v/>
      </c>
      <c r="G414" s="5"/>
      <c r="H414" s="48" t="str">
        <f t="shared" si="87"/>
        <v/>
      </c>
      <c r="I414" s="63" t="str">
        <f t="shared" si="88"/>
        <v/>
      </c>
      <c r="J414" s="63" t="str">
        <f t="shared" si="88"/>
        <v/>
      </c>
      <c r="K414" s="48" t="str">
        <f t="shared" si="85"/>
        <v/>
      </c>
      <c r="L414" s="69" t="str">
        <f t="shared" si="86"/>
        <v/>
      </c>
      <c r="M414" s="67" t="str">
        <f t="shared" si="89"/>
        <v/>
      </c>
      <c r="N414" s="49">
        <v>91</v>
      </c>
      <c r="O414" s="28"/>
      <c r="P414" s="47" t="str">
        <f t="shared" si="90"/>
        <v/>
      </c>
      <c r="Q414" s="24" t="str">
        <f t="shared" si="91"/>
        <v/>
      </c>
      <c r="R414" s="24" t="str">
        <f>IF($L414="","",VLOOKUP(Q414,LISTAS!$F$5:$G$1006,2,0))</f>
        <v/>
      </c>
      <c r="S414" s="36" t="str">
        <f t="shared" si="92"/>
        <v/>
      </c>
      <c r="T414" s="25" t="str">
        <f t="shared" si="93"/>
        <v/>
      </c>
      <c r="U414" s="25" t="str">
        <f t="shared" si="94"/>
        <v/>
      </c>
    </row>
    <row r="415" spans="2:21" ht="16.5" x14ac:dyDescent="0.3">
      <c r="B415" s="26"/>
      <c r="C415" s="22" t="str">
        <f>IF(B415="","",VLOOKUP(B415,LISTAS!$F$5:$G$1006,2,0))</f>
        <v/>
      </c>
      <c r="D415" s="35"/>
      <c r="E415" s="35"/>
      <c r="F415" s="35" t="str">
        <f t="shared" si="84"/>
        <v/>
      </c>
      <c r="G415" s="5"/>
      <c r="H415" s="48" t="str">
        <f t="shared" si="87"/>
        <v/>
      </c>
      <c r="I415" s="63" t="str">
        <f t="shared" si="88"/>
        <v/>
      </c>
      <c r="J415" s="63" t="str">
        <f t="shared" si="88"/>
        <v/>
      </c>
      <c r="K415" s="48" t="str">
        <f t="shared" si="85"/>
        <v/>
      </c>
      <c r="L415" s="69" t="str">
        <f t="shared" si="86"/>
        <v/>
      </c>
      <c r="M415" s="67" t="str">
        <f t="shared" si="89"/>
        <v/>
      </c>
      <c r="N415" s="49">
        <v>92</v>
      </c>
      <c r="O415" s="28"/>
      <c r="P415" s="47" t="str">
        <f t="shared" si="90"/>
        <v/>
      </c>
      <c r="Q415" s="24" t="str">
        <f t="shared" si="91"/>
        <v/>
      </c>
      <c r="R415" s="24" t="str">
        <f>IF($L415="","",VLOOKUP(Q415,LISTAS!$F$5:$G$1006,2,0))</f>
        <v/>
      </c>
      <c r="S415" s="36" t="str">
        <f t="shared" si="92"/>
        <v/>
      </c>
      <c r="T415" s="25" t="str">
        <f t="shared" si="93"/>
        <v/>
      </c>
      <c r="U415" s="25" t="str">
        <f t="shared" si="94"/>
        <v/>
      </c>
    </row>
    <row r="416" spans="2:21" ht="16.5" x14ac:dyDescent="0.3">
      <c r="B416" s="26"/>
      <c r="C416" s="22" t="str">
        <f>IF(B416="","",VLOOKUP(B416,LISTAS!$F$5:$G$1006,2,0))</f>
        <v/>
      </c>
      <c r="D416" s="35"/>
      <c r="E416" s="35"/>
      <c r="F416" s="35" t="str">
        <f t="shared" si="84"/>
        <v/>
      </c>
      <c r="G416" s="5"/>
      <c r="H416" s="48" t="str">
        <f t="shared" si="87"/>
        <v/>
      </c>
      <c r="I416" s="63" t="str">
        <f t="shared" si="88"/>
        <v/>
      </c>
      <c r="J416" s="63" t="str">
        <f t="shared" si="88"/>
        <v/>
      </c>
      <c r="K416" s="48" t="str">
        <f t="shared" si="85"/>
        <v/>
      </c>
      <c r="L416" s="69" t="str">
        <f t="shared" si="86"/>
        <v/>
      </c>
      <c r="M416" s="67" t="str">
        <f t="shared" si="89"/>
        <v/>
      </c>
      <c r="N416" s="49">
        <v>93</v>
      </c>
      <c r="O416" s="28"/>
      <c r="P416" s="47" t="str">
        <f t="shared" si="90"/>
        <v/>
      </c>
      <c r="Q416" s="24" t="str">
        <f t="shared" si="91"/>
        <v/>
      </c>
      <c r="R416" s="24" t="str">
        <f>IF($L416="","",VLOOKUP(Q416,LISTAS!$F$5:$G$1006,2,0))</f>
        <v/>
      </c>
      <c r="S416" s="36" t="str">
        <f t="shared" si="92"/>
        <v/>
      </c>
      <c r="T416" s="25" t="str">
        <f t="shared" si="93"/>
        <v/>
      </c>
      <c r="U416" s="25" t="str">
        <f t="shared" si="94"/>
        <v/>
      </c>
    </row>
    <row r="417" spans="1:21" ht="16.5" x14ac:dyDescent="0.3">
      <c r="B417" s="26"/>
      <c r="C417" s="22" t="str">
        <f>IF(B417="","",VLOOKUP(B417,LISTAS!$F$5:$G$1006,2,0))</f>
        <v/>
      </c>
      <c r="D417" s="35"/>
      <c r="E417" s="35"/>
      <c r="F417" s="35" t="str">
        <f t="shared" si="84"/>
        <v/>
      </c>
      <c r="G417" s="5"/>
      <c r="H417" s="48" t="str">
        <f t="shared" si="87"/>
        <v/>
      </c>
      <c r="I417" s="63" t="str">
        <f t="shared" si="88"/>
        <v/>
      </c>
      <c r="J417" s="63" t="str">
        <f t="shared" si="88"/>
        <v/>
      </c>
      <c r="K417" s="48" t="str">
        <f t="shared" si="85"/>
        <v/>
      </c>
      <c r="L417" s="69" t="str">
        <f t="shared" si="86"/>
        <v/>
      </c>
      <c r="M417" s="67" t="str">
        <f t="shared" si="89"/>
        <v/>
      </c>
      <c r="N417" s="49">
        <v>94</v>
      </c>
      <c r="O417" s="28"/>
      <c r="P417" s="47" t="str">
        <f t="shared" si="90"/>
        <v/>
      </c>
      <c r="Q417" s="24" t="str">
        <f t="shared" si="91"/>
        <v/>
      </c>
      <c r="R417" s="24" t="str">
        <f>IF($L417="","",VLOOKUP(Q417,LISTAS!$F$5:$G$1006,2,0))</f>
        <v/>
      </c>
      <c r="S417" s="36" t="str">
        <f t="shared" si="92"/>
        <v/>
      </c>
      <c r="T417" s="25" t="str">
        <f t="shared" si="93"/>
        <v/>
      </c>
      <c r="U417" s="25" t="str">
        <f t="shared" si="94"/>
        <v/>
      </c>
    </row>
    <row r="418" spans="1:21" ht="16.5" x14ac:dyDescent="0.3">
      <c r="B418" s="26"/>
      <c r="C418" s="22" t="str">
        <f>IF(B418="","",VLOOKUP(B418,LISTAS!$F$5:$G$1006,2,0))</f>
        <v/>
      </c>
      <c r="D418" s="35"/>
      <c r="E418" s="35"/>
      <c r="F418" s="35" t="str">
        <f t="shared" si="84"/>
        <v/>
      </c>
      <c r="G418" s="5"/>
      <c r="H418" s="48" t="str">
        <f t="shared" si="87"/>
        <v/>
      </c>
      <c r="I418" s="63" t="str">
        <f t="shared" si="88"/>
        <v/>
      </c>
      <c r="J418" s="63" t="str">
        <f t="shared" si="88"/>
        <v/>
      </c>
      <c r="K418" s="48" t="str">
        <f t="shared" si="85"/>
        <v/>
      </c>
      <c r="L418" s="69" t="str">
        <f t="shared" si="86"/>
        <v/>
      </c>
      <c r="M418" s="67" t="str">
        <f t="shared" si="89"/>
        <v/>
      </c>
      <c r="N418" s="49">
        <v>95</v>
      </c>
      <c r="O418" s="28"/>
      <c r="P418" s="47" t="str">
        <f t="shared" si="90"/>
        <v/>
      </c>
      <c r="Q418" s="24" t="str">
        <f t="shared" si="91"/>
        <v/>
      </c>
      <c r="R418" s="24" t="str">
        <f>IF($L418="","",VLOOKUP(Q418,LISTAS!$F$5:$G$1006,2,0))</f>
        <v/>
      </c>
      <c r="S418" s="36" t="str">
        <f t="shared" si="92"/>
        <v/>
      </c>
      <c r="T418" s="25" t="str">
        <f t="shared" si="93"/>
        <v/>
      </c>
      <c r="U418" s="25" t="str">
        <f t="shared" si="94"/>
        <v/>
      </c>
    </row>
    <row r="419" spans="1:21" ht="16.5" x14ac:dyDescent="0.3">
      <c r="B419" s="26"/>
      <c r="C419" s="22" t="str">
        <f>IF(B419="","",VLOOKUP(B419,LISTAS!$F$5:$G$1006,2,0))</f>
        <v/>
      </c>
      <c r="D419" s="35"/>
      <c r="E419" s="35"/>
      <c r="F419" s="35" t="str">
        <f t="shared" si="84"/>
        <v/>
      </c>
      <c r="G419" s="5"/>
      <c r="H419" s="48" t="str">
        <f t="shared" si="87"/>
        <v/>
      </c>
      <c r="I419" s="63" t="str">
        <f t="shared" si="88"/>
        <v/>
      </c>
      <c r="J419" s="63" t="str">
        <f t="shared" si="88"/>
        <v/>
      </c>
      <c r="K419" s="48" t="str">
        <f t="shared" si="85"/>
        <v/>
      </c>
      <c r="L419" s="69" t="str">
        <f t="shared" si="86"/>
        <v/>
      </c>
      <c r="M419" s="67" t="str">
        <f t="shared" si="89"/>
        <v/>
      </c>
      <c r="N419" s="49">
        <v>96</v>
      </c>
      <c r="O419" s="28"/>
      <c r="P419" s="47" t="str">
        <f t="shared" si="90"/>
        <v/>
      </c>
      <c r="Q419" s="24" t="str">
        <f t="shared" si="91"/>
        <v/>
      </c>
      <c r="R419" s="24" t="str">
        <f>IF($L419="","",VLOOKUP(Q419,LISTAS!$F$5:$G$1006,2,0))</f>
        <v/>
      </c>
      <c r="S419" s="36" t="str">
        <f t="shared" si="92"/>
        <v/>
      </c>
      <c r="T419" s="25" t="str">
        <f t="shared" si="93"/>
        <v/>
      </c>
      <c r="U419" s="25" t="str">
        <f t="shared" si="94"/>
        <v/>
      </c>
    </row>
    <row r="420" spans="1:21" ht="16.5" x14ac:dyDescent="0.3">
      <c r="B420" s="26"/>
      <c r="C420" s="22" t="str">
        <f>IF(B420="","",VLOOKUP(B420,LISTAS!$F$5:$G$1006,2,0))</f>
        <v/>
      </c>
      <c r="D420" s="35"/>
      <c r="E420" s="35"/>
      <c r="F420" s="35" t="str">
        <f t="shared" si="84"/>
        <v/>
      </c>
      <c r="G420" s="5"/>
      <c r="H420" s="48" t="str">
        <f t="shared" si="87"/>
        <v/>
      </c>
      <c r="I420" s="63" t="str">
        <f t="shared" si="88"/>
        <v/>
      </c>
      <c r="J420" s="63" t="str">
        <f t="shared" si="88"/>
        <v/>
      </c>
      <c r="K420" s="48" t="str">
        <f t="shared" si="85"/>
        <v/>
      </c>
      <c r="L420" s="69" t="str">
        <f t="shared" si="86"/>
        <v/>
      </c>
      <c r="M420" s="67" t="str">
        <f t="shared" si="89"/>
        <v/>
      </c>
      <c r="N420" s="49">
        <v>97</v>
      </c>
      <c r="O420" s="28"/>
      <c r="P420" s="47" t="str">
        <f t="shared" si="90"/>
        <v/>
      </c>
      <c r="Q420" s="24" t="str">
        <f t="shared" si="91"/>
        <v/>
      </c>
      <c r="R420" s="24" t="str">
        <f>IF($L420="","",VLOOKUP(Q420,LISTAS!$F$5:$G$1006,2,0))</f>
        <v/>
      </c>
      <c r="S420" s="36" t="str">
        <f t="shared" si="92"/>
        <v/>
      </c>
      <c r="T420" s="25" t="str">
        <f t="shared" si="93"/>
        <v/>
      </c>
      <c r="U420" s="25" t="str">
        <f t="shared" si="94"/>
        <v/>
      </c>
    </row>
    <row r="421" spans="1:21" ht="16.5" x14ac:dyDescent="0.3">
      <c r="B421" s="26"/>
      <c r="C421" s="22" t="str">
        <f>IF(B421="","",VLOOKUP(B421,LISTAS!$F$5:$G$1006,2,0))</f>
        <v/>
      </c>
      <c r="D421" s="35"/>
      <c r="E421" s="35"/>
      <c r="F421" s="35" t="str">
        <f t="shared" si="84"/>
        <v/>
      </c>
      <c r="G421" s="5"/>
      <c r="H421" s="48" t="str">
        <f t="shared" si="87"/>
        <v/>
      </c>
      <c r="I421" s="63" t="str">
        <f t="shared" si="88"/>
        <v/>
      </c>
      <c r="J421" s="63" t="str">
        <f t="shared" si="88"/>
        <v/>
      </c>
      <c r="K421" s="48" t="str">
        <f t="shared" si="85"/>
        <v/>
      </c>
      <c r="L421" s="69" t="str">
        <f t="shared" si="86"/>
        <v/>
      </c>
      <c r="M421" s="67" t="str">
        <f t="shared" si="89"/>
        <v/>
      </c>
      <c r="N421" s="49">
        <v>98</v>
      </c>
      <c r="O421" s="28"/>
      <c r="P421" s="47" t="str">
        <f t="shared" si="90"/>
        <v/>
      </c>
      <c r="Q421" s="24" t="str">
        <f t="shared" si="91"/>
        <v/>
      </c>
      <c r="R421" s="24" t="str">
        <f>IF($L421="","",VLOOKUP(Q421,LISTAS!$F$5:$G$1006,2,0))</f>
        <v/>
      </c>
      <c r="S421" s="36" t="str">
        <f t="shared" si="92"/>
        <v/>
      </c>
      <c r="T421" s="25" t="str">
        <f t="shared" si="93"/>
        <v/>
      </c>
      <c r="U421" s="25" t="str">
        <f t="shared" si="94"/>
        <v/>
      </c>
    </row>
    <row r="422" spans="1:21" ht="16.5" x14ac:dyDescent="0.3">
      <c r="B422" s="26"/>
      <c r="C422" s="22" t="str">
        <f>IF(B422="","",VLOOKUP(B422,LISTAS!$F$5:$G$1006,2,0))</f>
        <v/>
      </c>
      <c r="D422" s="35"/>
      <c r="E422" s="35"/>
      <c r="F422" s="35" t="str">
        <f t="shared" si="84"/>
        <v/>
      </c>
      <c r="G422" s="5"/>
      <c r="H422" s="48" t="str">
        <f t="shared" si="87"/>
        <v/>
      </c>
      <c r="I422" s="63" t="str">
        <f t="shared" si="88"/>
        <v/>
      </c>
      <c r="J422" s="63" t="str">
        <f t="shared" si="88"/>
        <v/>
      </c>
      <c r="K422" s="48" t="str">
        <f t="shared" si="85"/>
        <v/>
      </c>
      <c r="L422" s="69" t="str">
        <f t="shared" si="86"/>
        <v/>
      </c>
      <c r="M422" s="67" t="str">
        <f t="shared" si="89"/>
        <v/>
      </c>
      <c r="N422" s="49">
        <v>99</v>
      </c>
      <c r="O422" s="28"/>
      <c r="P422" s="47" t="str">
        <f t="shared" si="90"/>
        <v/>
      </c>
      <c r="Q422" s="24" t="str">
        <f t="shared" si="91"/>
        <v/>
      </c>
      <c r="R422" s="24" t="str">
        <f>IF($L422="","",VLOOKUP(Q422,LISTAS!$F$5:$G$1006,2,0))</f>
        <v/>
      </c>
      <c r="S422" s="36" t="str">
        <f t="shared" si="92"/>
        <v/>
      </c>
      <c r="T422" s="25" t="str">
        <f t="shared" si="93"/>
        <v/>
      </c>
      <c r="U422" s="25" t="str">
        <f t="shared" si="94"/>
        <v/>
      </c>
    </row>
    <row r="423" spans="1:21" ht="16.5" x14ac:dyDescent="0.3">
      <c r="B423" s="26"/>
      <c r="C423" s="22" t="str">
        <f>IF(B423="","",VLOOKUP(B423,LISTAS!$F$5:$G$1006,2,0))</f>
        <v/>
      </c>
      <c r="D423" s="35"/>
      <c r="E423" s="35"/>
      <c r="F423" s="35" t="str">
        <f t="shared" si="84"/>
        <v/>
      </c>
      <c r="G423" s="5"/>
      <c r="H423" s="48" t="str">
        <f t="shared" si="87"/>
        <v/>
      </c>
      <c r="I423" s="63" t="str">
        <f t="shared" si="88"/>
        <v/>
      </c>
      <c r="J423" s="63" t="str">
        <f t="shared" si="88"/>
        <v/>
      </c>
      <c r="K423" s="48" t="str">
        <f t="shared" si="85"/>
        <v/>
      </c>
      <c r="L423" s="69" t="str">
        <f t="shared" si="86"/>
        <v/>
      </c>
      <c r="M423" s="67" t="str">
        <f t="shared" si="89"/>
        <v/>
      </c>
      <c r="N423" s="49">
        <v>100</v>
      </c>
      <c r="O423" s="28"/>
      <c r="P423" s="47" t="str">
        <f t="shared" si="90"/>
        <v/>
      </c>
      <c r="Q423" s="24" t="str">
        <f t="shared" si="91"/>
        <v/>
      </c>
      <c r="R423" s="24" t="str">
        <f>IF($L423="","",VLOOKUP(Q423,LISTAS!$F$5:$G$1006,2,0))</f>
        <v/>
      </c>
      <c r="S423" s="36" t="str">
        <f t="shared" si="92"/>
        <v/>
      </c>
      <c r="T423" s="25" t="str">
        <f t="shared" si="93"/>
        <v/>
      </c>
      <c r="U423" s="25" t="str">
        <f t="shared" si="94"/>
        <v/>
      </c>
    </row>
    <row r="426" spans="1:21" ht="32.25" customHeight="1" x14ac:dyDescent="0.25">
      <c r="A426" s="2"/>
      <c r="B426" s="146" t="s">
        <v>39</v>
      </c>
      <c r="C426" s="147"/>
      <c r="D426" s="147"/>
      <c r="E426" s="147"/>
      <c r="F426" s="147"/>
      <c r="G426" s="147"/>
      <c r="H426" s="147"/>
      <c r="I426" s="147"/>
      <c r="J426" s="147"/>
      <c r="K426" s="147"/>
      <c r="L426" s="147"/>
      <c r="M426" s="147"/>
      <c r="N426" s="147"/>
      <c r="O426" s="147"/>
      <c r="P426" s="147"/>
      <c r="Q426" s="147"/>
      <c r="R426" s="147"/>
      <c r="S426" s="147"/>
      <c r="T426" s="147"/>
      <c r="U426" s="148"/>
    </row>
    <row r="427" spans="1:21" ht="20.25" customHeight="1" x14ac:dyDescent="0.25">
      <c r="A427" s="2"/>
      <c r="B427" s="149" t="s">
        <v>23</v>
      </c>
      <c r="C427" s="150"/>
      <c r="D427" s="150"/>
      <c r="E427" s="150"/>
      <c r="F427" s="151"/>
      <c r="H427" s="11"/>
      <c r="I427" s="61"/>
      <c r="J427" s="61"/>
      <c r="K427" s="12"/>
      <c r="L427" s="13"/>
      <c r="M427" s="65"/>
      <c r="N427" s="12"/>
      <c r="O427" s="14"/>
      <c r="P427" s="152" t="s">
        <v>14</v>
      </c>
      <c r="Q427" s="153"/>
      <c r="R427" s="153"/>
      <c r="S427" s="153"/>
      <c r="T427" s="153"/>
      <c r="U427" s="154"/>
    </row>
    <row r="428" spans="1:21" s="15" customFormat="1" ht="28.5" customHeight="1" x14ac:dyDescent="0.25">
      <c r="B428" s="16" t="s">
        <v>15</v>
      </c>
      <c r="C428" s="16" t="s">
        <v>1</v>
      </c>
      <c r="D428" s="16" t="s">
        <v>26</v>
      </c>
      <c r="E428" s="16" t="s">
        <v>27</v>
      </c>
      <c r="F428" s="16" t="s">
        <v>3</v>
      </c>
      <c r="G428" s="17"/>
      <c r="H428" s="18"/>
      <c r="I428" s="62"/>
      <c r="J428" s="62"/>
      <c r="K428" s="19"/>
      <c r="L428" s="20"/>
      <c r="M428" s="66"/>
      <c r="N428" s="19"/>
      <c r="O428" s="18"/>
      <c r="P428" s="21" t="s">
        <v>4</v>
      </c>
      <c r="Q428" s="29" t="s">
        <v>15</v>
      </c>
      <c r="R428" s="29" t="s">
        <v>1</v>
      </c>
      <c r="S428" s="29" t="s">
        <v>3</v>
      </c>
      <c r="T428" s="21" t="s">
        <v>16</v>
      </c>
      <c r="U428" s="21" t="s">
        <v>17</v>
      </c>
    </row>
    <row r="429" spans="1:21" s="5" customFormat="1" ht="18.75" customHeight="1" x14ac:dyDescent="0.25">
      <c r="B429" s="22"/>
      <c r="C429" s="22" t="str">
        <f>IF(B429="","",VLOOKUP(B429,LISTAS!$F$5:$G$1006,2,0))</f>
        <v/>
      </c>
      <c r="D429" s="35"/>
      <c r="E429" s="35"/>
      <c r="F429" s="35" t="str">
        <f t="shared" ref="F429:F492" si="95">IF(D429="",IF(E429="","",SUM(D429:E429)),SUM(D429:E429))</f>
        <v/>
      </c>
      <c r="H429" s="48" t="str">
        <f>IF(F429="","",F429+(ROW(F429)/1000))</f>
        <v/>
      </c>
      <c r="I429" s="63" t="str">
        <f t="shared" ref="I429:I460" si="96">IF($L429="","",IF(B429="","",B429))</f>
        <v/>
      </c>
      <c r="J429" s="63" t="str">
        <f t="shared" ref="J429:J460" si="97">IF($L429="","",IF(C429="","",C429))</f>
        <v/>
      </c>
      <c r="K429" s="48" t="str">
        <f t="shared" ref="K429:K460" si="98">IF($L429="","",F429)</f>
        <v/>
      </c>
      <c r="L429" s="69" t="str">
        <f t="shared" ref="L429:L492" si="99">H429</f>
        <v/>
      </c>
      <c r="M429" s="67" t="str">
        <f t="shared" ref="M429:M460" si="100">IF(L429="","",LARGE($L$429:$L$528,N429))</f>
        <v/>
      </c>
      <c r="N429" s="49">
        <v>1</v>
      </c>
      <c r="O429" s="23"/>
      <c r="P429" s="47" t="str">
        <f t="shared" ref="P429:P460" si="101">IF(S429&lt;&gt;"",_xlfn.RANK.EQ(S429,$S$429:$S$528,0),"")</f>
        <v/>
      </c>
      <c r="Q429" s="24" t="str">
        <f t="shared" ref="Q429:Q460" si="102">IF($L429="","",VLOOKUP(M429,$H$429:$K$528,2,0))</f>
        <v/>
      </c>
      <c r="R429" s="24" t="str">
        <f>IF($L429="","",VLOOKUP(Q429,LISTAS!$F$5:$G$1006,2,0))</f>
        <v/>
      </c>
      <c r="S429" s="36" t="str">
        <f t="shared" ref="S429:S460" si="103">IF($L429="","",VLOOKUP(M429,$H$429:$K$528,4,0))</f>
        <v/>
      </c>
      <c r="T429" s="25" t="str">
        <f t="shared" ref="T429:T460" si="104">IF($P429="","",IF(S429=$U$5,"",IF($P429=1,400,IF($P429=2,340,IF($P429=3,300,IF($P429=4,280,IF($P429=5,270,IF($P429=6,260,IF($P429=7,250,IF($P429=8,240,IF($P429=9,200,IF($P429=10,200,IF($P429=11,200,IF($P429=12,200,IF($P429=13,200,IF($P429=14,200,IF($P429=15,200,IF($P429=16,200,IF($P429&gt;16,"","")))))))))))))))))))</f>
        <v/>
      </c>
      <c r="U429" s="25" t="str">
        <f>IF(P429="","",IF($S$5="NÃO","",IF(S429=$U$5,"",IF(P429=1,400,IF(P429=2,340,IF(P429=3,300,IF(P429=4,280,IF(P429=5,270,IF(P429=6,260,IF(P429=7,250,IF(P429=8,240,IF(P429=9,200,IF(P429=10,200,IF(P429=11,200,IF(P429=12,200,IF(P429=13,200,IF(P429=14,200,IF(P429=15,200,IF(P429=16,200,IF(P429&gt;16,"",""))))))))))))))))))))</f>
        <v/>
      </c>
    </row>
    <row r="430" spans="1:21" s="5" customFormat="1" ht="18.75" customHeight="1" x14ac:dyDescent="0.25">
      <c r="B430" s="26"/>
      <c r="C430" s="22" t="str">
        <f>IF(B430="","",VLOOKUP(B430,LISTAS!$F$5:$G$1006,2,0))</f>
        <v/>
      </c>
      <c r="D430" s="35"/>
      <c r="E430" s="35"/>
      <c r="F430" s="35" t="str">
        <f t="shared" si="95"/>
        <v/>
      </c>
      <c r="H430" s="48" t="str">
        <f t="shared" ref="H430:H493" si="105">IF(F430="","",F430+(ROW(F430)/1000))</f>
        <v/>
      </c>
      <c r="I430" s="63" t="str">
        <f t="shared" si="96"/>
        <v/>
      </c>
      <c r="J430" s="63" t="str">
        <f t="shared" si="97"/>
        <v/>
      </c>
      <c r="K430" s="48" t="str">
        <f t="shared" si="98"/>
        <v/>
      </c>
      <c r="L430" s="69" t="str">
        <f t="shared" si="99"/>
        <v/>
      </c>
      <c r="M430" s="67" t="str">
        <f t="shared" si="100"/>
        <v/>
      </c>
      <c r="N430" s="49">
        <v>2</v>
      </c>
      <c r="O430" s="27"/>
      <c r="P430" s="47" t="str">
        <f t="shared" si="101"/>
        <v/>
      </c>
      <c r="Q430" s="24" t="str">
        <f t="shared" si="102"/>
        <v/>
      </c>
      <c r="R430" s="24" t="str">
        <f>IF($L430="","",VLOOKUP(Q430,LISTAS!$F$5:$G$1006,2,0))</f>
        <v/>
      </c>
      <c r="S430" s="36" t="str">
        <f t="shared" si="103"/>
        <v/>
      </c>
      <c r="T430" s="25" t="str">
        <f t="shared" si="104"/>
        <v/>
      </c>
      <c r="U430" s="25" t="str">
        <f t="shared" ref="U430:U493" si="106">IF(P430="","",IF($S$5="NÃO","",IF(S430=$U$5,"",IF(P430=1,400,IF(P430=2,340,IF(P430=3,300,IF(P430=4,280,IF(P430=5,270,IF(P430=6,260,IF(P430=7,250,IF(P430=8,240,IF(P430=9,200,IF(P430=10,200,IF(P430=11,200,IF(P430=12,200,IF(P430=13,200,IF(P430=14,200,IF(P430=15,200,IF(P430=16,200,IF(P430&gt;16,"",""))))))))))))))))))))</f>
        <v/>
      </c>
    </row>
    <row r="431" spans="1:21" s="5" customFormat="1" ht="18.75" customHeight="1" x14ac:dyDescent="0.3">
      <c r="B431" s="26"/>
      <c r="C431" s="22" t="str">
        <f>IF(B431="","",VLOOKUP(B431,LISTAS!$F$5:$G$1006,2,0))</f>
        <v/>
      </c>
      <c r="D431" s="35"/>
      <c r="E431" s="35"/>
      <c r="F431" s="35" t="str">
        <f t="shared" si="95"/>
        <v/>
      </c>
      <c r="H431" s="48" t="str">
        <f t="shared" si="105"/>
        <v/>
      </c>
      <c r="I431" s="63" t="str">
        <f t="shared" si="96"/>
        <v/>
      </c>
      <c r="J431" s="63" t="str">
        <f t="shared" si="97"/>
        <v/>
      </c>
      <c r="K431" s="48" t="str">
        <f t="shared" si="98"/>
        <v/>
      </c>
      <c r="L431" s="69" t="str">
        <f t="shared" si="99"/>
        <v/>
      </c>
      <c r="M431" s="67" t="str">
        <f t="shared" si="100"/>
        <v/>
      </c>
      <c r="N431" s="49">
        <v>3</v>
      </c>
      <c r="O431" s="28"/>
      <c r="P431" s="47" t="str">
        <f t="shared" si="101"/>
        <v/>
      </c>
      <c r="Q431" s="24" t="str">
        <f t="shared" si="102"/>
        <v/>
      </c>
      <c r="R431" s="24" t="str">
        <f>IF($L431="","",VLOOKUP(Q431,LISTAS!$F$5:$G$1006,2,0))</f>
        <v/>
      </c>
      <c r="S431" s="36" t="str">
        <f t="shared" si="103"/>
        <v/>
      </c>
      <c r="T431" s="25" t="str">
        <f t="shared" si="104"/>
        <v/>
      </c>
      <c r="U431" s="25" t="str">
        <f t="shared" si="106"/>
        <v/>
      </c>
    </row>
    <row r="432" spans="1:21" s="5" customFormat="1" ht="18.75" customHeight="1" x14ac:dyDescent="0.3">
      <c r="B432" s="26"/>
      <c r="C432" s="22" t="str">
        <f>IF(B432="","",VLOOKUP(B432,LISTAS!$F$5:$G$1006,2,0))</f>
        <v/>
      </c>
      <c r="D432" s="35"/>
      <c r="E432" s="35"/>
      <c r="F432" s="35" t="str">
        <f t="shared" si="95"/>
        <v/>
      </c>
      <c r="H432" s="48" t="str">
        <f t="shared" si="105"/>
        <v/>
      </c>
      <c r="I432" s="63" t="str">
        <f t="shared" si="96"/>
        <v/>
      </c>
      <c r="J432" s="63" t="str">
        <f t="shared" si="97"/>
        <v/>
      </c>
      <c r="K432" s="48" t="str">
        <f t="shared" si="98"/>
        <v/>
      </c>
      <c r="L432" s="69" t="str">
        <f t="shared" si="99"/>
        <v/>
      </c>
      <c r="M432" s="67" t="str">
        <f t="shared" si="100"/>
        <v/>
      </c>
      <c r="N432" s="49">
        <v>4</v>
      </c>
      <c r="O432" s="28"/>
      <c r="P432" s="47" t="str">
        <f t="shared" si="101"/>
        <v/>
      </c>
      <c r="Q432" s="24" t="str">
        <f t="shared" si="102"/>
        <v/>
      </c>
      <c r="R432" s="24" t="str">
        <f>IF($L432="","",VLOOKUP(Q432,LISTAS!$F$5:$G$1006,2,0))</f>
        <v/>
      </c>
      <c r="S432" s="36" t="str">
        <f t="shared" si="103"/>
        <v/>
      </c>
      <c r="T432" s="25" t="str">
        <f t="shared" si="104"/>
        <v/>
      </c>
      <c r="U432" s="25" t="str">
        <f t="shared" si="106"/>
        <v/>
      </c>
    </row>
    <row r="433" spans="2:21" s="5" customFormat="1" ht="18.75" customHeight="1" x14ac:dyDescent="0.3">
      <c r="B433" s="26"/>
      <c r="C433" s="22" t="str">
        <f>IF(B433="","",VLOOKUP(B433,LISTAS!$F$5:$G$1006,2,0))</f>
        <v/>
      </c>
      <c r="D433" s="35"/>
      <c r="E433" s="35"/>
      <c r="F433" s="35" t="str">
        <f t="shared" si="95"/>
        <v/>
      </c>
      <c r="H433" s="48" t="str">
        <f t="shared" si="105"/>
        <v/>
      </c>
      <c r="I433" s="63" t="str">
        <f t="shared" si="96"/>
        <v/>
      </c>
      <c r="J433" s="63" t="str">
        <f t="shared" si="97"/>
        <v/>
      </c>
      <c r="K433" s="48" t="str">
        <f t="shared" si="98"/>
        <v/>
      </c>
      <c r="L433" s="69" t="str">
        <f t="shared" si="99"/>
        <v/>
      </c>
      <c r="M433" s="67" t="str">
        <f t="shared" si="100"/>
        <v/>
      </c>
      <c r="N433" s="49">
        <v>5</v>
      </c>
      <c r="O433" s="28"/>
      <c r="P433" s="47" t="str">
        <f t="shared" si="101"/>
        <v/>
      </c>
      <c r="Q433" s="24" t="str">
        <f t="shared" si="102"/>
        <v/>
      </c>
      <c r="R433" s="24" t="str">
        <f>IF($L433="","",VLOOKUP(Q433,LISTAS!$F$5:$G$1006,2,0))</f>
        <v/>
      </c>
      <c r="S433" s="36" t="str">
        <f t="shared" si="103"/>
        <v/>
      </c>
      <c r="T433" s="25" t="str">
        <f t="shared" si="104"/>
        <v/>
      </c>
      <c r="U433" s="25" t="str">
        <f t="shared" si="106"/>
        <v/>
      </c>
    </row>
    <row r="434" spans="2:21" s="5" customFormat="1" ht="18.75" customHeight="1" x14ac:dyDescent="0.3">
      <c r="B434" s="26"/>
      <c r="C434" s="22" t="str">
        <f>IF(B434="","",VLOOKUP(B434,LISTAS!$F$5:$G$1006,2,0))</f>
        <v/>
      </c>
      <c r="D434" s="35"/>
      <c r="E434" s="35"/>
      <c r="F434" s="35" t="str">
        <f t="shared" si="95"/>
        <v/>
      </c>
      <c r="H434" s="48" t="str">
        <f t="shared" si="105"/>
        <v/>
      </c>
      <c r="I434" s="63" t="str">
        <f t="shared" si="96"/>
        <v/>
      </c>
      <c r="J434" s="63" t="str">
        <f t="shared" si="97"/>
        <v/>
      </c>
      <c r="K434" s="48" t="str">
        <f t="shared" si="98"/>
        <v/>
      </c>
      <c r="L434" s="69" t="str">
        <f t="shared" si="99"/>
        <v/>
      </c>
      <c r="M434" s="67" t="str">
        <f t="shared" si="100"/>
        <v/>
      </c>
      <c r="N434" s="49">
        <v>6</v>
      </c>
      <c r="O434" s="28"/>
      <c r="P434" s="47" t="str">
        <f t="shared" si="101"/>
        <v/>
      </c>
      <c r="Q434" s="24" t="str">
        <f t="shared" si="102"/>
        <v/>
      </c>
      <c r="R434" s="24" t="str">
        <f>IF($L434="","",VLOOKUP(Q434,LISTAS!$F$5:$G$1006,2,0))</f>
        <v/>
      </c>
      <c r="S434" s="36" t="str">
        <f t="shared" si="103"/>
        <v/>
      </c>
      <c r="T434" s="25" t="str">
        <f t="shared" si="104"/>
        <v/>
      </c>
      <c r="U434" s="25" t="str">
        <f t="shared" si="106"/>
        <v/>
      </c>
    </row>
    <row r="435" spans="2:21" s="5" customFormat="1" ht="18.75" customHeight="1" x14ac:dyDescent="0.3">
      <c r="B435" s="26"/>
      <c r="C435" s="22" t="str">
        <f>IF(B435="","",VLOOKUP(B435,LISTAS!$F$5:$G$1006,2,0))</f>
        <v/>
      </c>
      <c r="D435" s="35"/>
      <c r="E435" s="35"/>
      <c r="F435" s="35" t="str">
        <f t="shared" si="95"/>
        <v/>
      </c>
      <c r="H435" s="48" t="str">
        <f t="shared" si="105"/>
        <v/>
      </c>
      <c r="I435" s="63" t="str">
        <f t="shared" si="96"/>
        <v/>
      </c>
      <c r="J435" s="63" t="str">
        <f t="shared" si="97"/>
        <v/>
      </c>
      <c r="K435" s="48" t="str">
        <f t="shared" si="98"/>
        <v/>
      </c>
      <c r="L435" s="69" t="str">
        <f t="shared" si="99"/>
        <v/>
      </c>
      <c r="M435" s="67" t="str">
        <f t="shared" si="100"/>
        <v/>
      </c>
      <c r="N435" s="49">
        <v>7</v>
      </c>
      <c r="O435" s="28"/>
      <c r="P435" s="47" t="str">
        <f t="shared" si="101"/>
        <v/>
      </c>
      <c r="Q435" s="24" t="str">
        <f t="shared" si="102"/>
        <v/>
      </c>
      <c r="R435" s="24" t="str">
        <f>IF($L435="","",VLOOKUP(Q435,LISTAS!$F$5:$G$1006,2,0))</f>
        <v/>
      </c>
      <c r="S435" s="36" t="str">
        <f t="shared" si="103"/>
        <v/>
      </c>
      <c r="T435" s="25" t="str">
        <f t="shared" si="104"/>
        <v/>
      </c>
      <c r="U435" s="25" t="str">
        <f t="shared" si="106"/>
        <v/>
      </c>
    </row>
    <row r="436" spans="2:21" s="5" customFormat="1" ht="18.75" customHeight="1" x14ac:dyDescent="0.3">
      <c r="B436" s="22"/>
      <c r="C436" s="22" t="str">
        <f>IF(B436="","",VLOOKUP(B436,LISTAS!$F$5:$G$1006,2,0))</f>
        <v/>
      </c>
      <c r="D436" s="35"/>
      <c r="E436" s="35"/>
      <c r="F436" s="35" t="str">
        <f t="shared" si="95"/>
        <v/>
      </c>
      <c r="H436" s="48" t="str">
        <f t="shared" si="105"/>
        <v/>
      </c>
      <c r="I436" s="63" t="str">
        <f t="shared" si="96"/>
        <v/>
      </c>
      <c r="J436" s="63" t="str">
        <f t="shared" si="97"/>
        <v/>
      </c>
      <c r="K436" s="48" t="str">
        <f t="shared" si="98"/>
        <v/>
      </c>
      <c r="L436" s="69" t="str">
        <f t="shared" si="99"/>
        <v/>
      </c>
      <c r="M436" s="67" t="str">
        <f t="shared" si="100"/>
        <v/>
      </c>
      <c r="N436" s="49">
        <v>8</v>
      </c>
      <c r="O436" s="28"/>
      <c r="P436" s="47" t="str">
        <f t="shared" si="101"/>
        <v/>
      </c>
      <c r="Q436" s="24" t="str">
        <f t="shared" si="102"/>
        <v/>
      </c>
      <c r="R436" s="24" t="str">
        <f>IF($L436="","",VLOOKUP(Q436,LISTAS!$F$5:$G$1006,2,0))</f>
        <v/>
      </c>
      <c r="S436" s="36" t="str">
        <f t="shared" si="103"/>
        <v/>
      </c>
      <c r="T436" s="25" t="str">
        <f t="shared" si="104"/>
        <v/>
      </c>
      <c r="U436" s="25" t="str">
        <f t="shared" si="106"/>
        <v/>
      </c>
    </row>
    <row r="437" spans="2:21" s="5" customFormat="1" ht="18.75" customHeight="1" x14ac:dyDescent="0.3">
      <c r="B437" s="26"/>
      <c r="C437" s="22" t="str">
        <f>IF(B437="","",VLOOKUP(B437,LISTAS!$F$5:$G$1006,2,0))</f>
        <v/>
      </c>
      <c r="D437" s="35"/>
      <c r="E437" s="35"/>
      <c r="F437" s="35" t="str">
        <f t="shared" si="95"/>
        <v/>
      </c>
      <c r="H437" s="48" t="str">
        <f t="shared" si="105"/>
        <v/>
      </c>
      <c r="I437" s="63" t="str">
        <f t="shared" si="96"/>
        <v/>
      </c>
      <c r="J437" s="63" t="str">
        <f t="shared" si="97"/>
        <v/>
      </c>
      <c r="K437" s="48" t="str">
        <f t="shared" si="98"/>
        <v/>
      </c>
      <c r="L437" s="69" t="str">
        <f t="shared" si="99"/>
        <v/>
      </c>
      <c r="M437" s="67" t="str">
        <f t="shared" si="100"/>
        <v/>
      </c>
      <c r="N437" s="49">
        <v>9</v>
      </c>
      <c r="O437" s="28"/>
      <c r="P437" s="47" t="str">
        <f t="shared" si="101"/>
        <v/>
      </c>
      <c r="Q437" s="24" t="str">
        <f t="shared" si="102"/>
        <v/>
      </c>
      <c r="R437" s="24" t="str">
        <f>IF($L437="","",VLOOKUP(Q437,LISTAS!$F$5:$G$1006,2,0))</f>
        <v/>
      </c>
      <c r="S437" s="36" t="str">
        <f t="shared" si="103"/>
        <v/>
      </c>
      <c r="T437" s="25" t="str">
        <f t="shared" si="104"/>
        <v/>
      </c>
      <c r="U437" s="25" t="str">
        <f t="shared" si="106"/>
        <v/>
      </c>
    </row>
    <row r="438" spans="2:21" s="5" customFormat="1" ht="18.75" customHeight="1" x14ac:dyDescent="0.3">
      <c r="B438" s="26"/>
      <c r="C438" s="22" t="str">
        <f>IF(B438="","",VLOOKUP(B438,LISTAS!$F$5:$G$1006,2,0))</f>
        <v/>
      </c>
      <c r="D438" s="35"/>
      <c r="E438" s="35"/>
      <c r="F438" s="35" t="str">
        <f t="shared" si="95"/>
        <v/>
      </c>
      <c r="H438" s="48" t="str">
        <f t="shared" si="105"/>
        <v/>
      </c>
      <c r="I438" s="63" t="str">
        <f t="shared" si="96"/>
        <v/>
      </c>
      <c r="J438" s="63" t="str">
        <f t="shared" si="97"/>
        <v/>
      </c>
      <c r="K438" s="48" t="str">
        <f t="shared" si="98"/>
        <v/>
      </c>
      <c r="L438" s="69" t="str">
        <f t="shared" si="99"/>
        <v/>
      </c>
      <c r="M438" s="67" t="str">
        <f t="shared" si="100"/>
        <v/>
      </c>
      <c r="N438" s="49">
        <v>10</v>
      </c>
      <c r="O438" s="28"/>
      <c r="P438" s="47" t="str">
        <f t="shared" si="101"/>
        <v/>
      </c>
      <c r="Q438" s="24" t="str">
        <f t="shared" si="102"/>
        <v/>
      </c>
      <c r="R438" s="24" t="str">
        <f>IF($L438="","",VLOOKUP(Q438,LISTAS!$F$5:$G$1006,2,0))</f>
        <v/>
      </c>
      <c r="S438" s="36" t="str">
        <f t="shared" si="103"/>
        <v/>
      </c>
      <c r="T438" s="25" t="str">
        <f t="shared" si="104"/>
        <v/>
      </c>
      <c r="U438" s="25" t="str">
        <f t="shared" si="106"/>
        <v/>
      </c>
    </row>
    <row r="439" spans="2:21" s="5" customFormat="1" ht="18.75" customHeight="1" x14ac:dyDescent="0.3">
      <c r="B439" s="26"/>
      <c r="C439" s="22" t="str">
        <f>IF(B439="","",VLOOKUP(B439,LISTAS!$F$5:$G$1006,2,0))</f>
        <v/>
      </c>
      <c r="D439" s="35"/>
      <c r="E439" s="35"/>
      <c r="F439" s="35" t="str">
        <f t="shared" si="95"/>
        <v/>
      </c>
      <c r="H439" s="48" t="str">
        <f t="shared" si="105"/>
        <v/>
      </c>
      <c r="I439" s="63" t="str">
        <f t="shared" si="96"/>
        <v/>
      </c>
      <c r="J439" s="63" t="str">
        <f t="shared" si="97"/>
        <v/>
      </c>
      <c r="K439" s="48" t="str">
        <f t="shared" si="98"/>
        <v/>
      </c>
      <c r="L439" s="69" t="str">
        <f t="shared" si="99"/>
        <v/>
      </c>
      <c r="M439" s="67" t="str">
        <f t="shared" si="100"/>
        <v/>
      </c>
      <c r="N439" s="49">
        <v>11</v>
      </c>
      <c r="O439" s="28"/>
      <c r="P439" s="47" t="str">
        <f t="shared" si="101"/>
        <v/>
      </c>
      <c r="Q439" s="24" t="str">
        <f t="shared" si="102"/>
        <v/>
      </c>
      <c r="R439" s="24" t="str">
        <f>IF($L439="","",VLOOKUP(Q439,LISTAS!$F$5:$G$1006,2,0))</f>
        <v/>
      </c>
      <c r="S439" s="36" t="str">
        <f t="shared" si="103"/>
        <v/>
      </c>
      <c r="T439" s="25" t="str">
        <f t="shared" si="104"/>
        <v/>
      </c>
      <c r="U439" s="25" t="str">
        <f t="shared" si="106"/>
        <v/>
      </c>
    </row>
    <row r="440" spans="2:21" s="5" customFormat="1" ht="18.75" customHeight="1" x14ac:dyDescent="0.3">
      <c r="B440" s="26"/>
      <c r="C440" s="22" t="str">
        <f>IF(B440="","",VLOOKUP(B440,LISTAS!$F$5:$G$1006,2,0))</f>
        <v/>
      </c>
      <c r="D440" s="35"/>
      <c r="E440" s="35"/>
      <c r="F440" s="35" t="str">
        <f t="shared" si="95"/>
        <v/>
      </c>
      <c r="H440" s="48" t="str">
        <f t="shared" si="105"/>
        <v/>
      </c>
      <c r="I440" s="63" t="str">
        <f t="shared" si="96"/>
        <v/>
      </c>
      <c r="J440" s="63" t="str">
        <f t="shared" si="97"/>
        <v/>
      </c>
      <c r="K440" s="48" t="str">
        <f t="shared" si="98"/>
        <v/>
      </c>
      <c r="L440" s="69" t="str">
        <f t="shared" si="99"/>
        <v/>
      </c>
      <c r="M440" s="67" t="str">
        <f t="shared" si="100"/>
        <v/>
      </c>
      <c r="N440" s="49">
        <v>12</v>
      </c>
      <c r="O440" s="28"/>
      <c r="P440" s="47" t="str">
        <f t="shared" si="101"/>
        <v/>
      </c>
      <c r="Q440" s="24" t="str">
        <f t="shared" si="102"/>
        <v/>
      </c>
      <c r="R440" s="24" t="str">
        <f>IF($L440="","",VLOOKUP(Q440,LISTAS!$F$5:$G$1006,2,0))</f>
        <v/>
      </c>
      <c r="S440" s="36" t="str">
        <f t="shared" si="103"/>
        <v/>
      </c>
      <c r="T440" s="25" t="str">
        <f t="shared" si="104"/>
        <v/>
      </c>
      <c r="U440" s="25" t="str">
        <f t="shared" si="106"/>
        <v/>
      </c>
    </row>
    <row r="441" spans="2:21" s="5" customFormat="1" ht="18.75" customHeight="1" x14ac:dyDescent="0.3">
      <c r="B441" s="26"/>
      <c r="C441" s="22" t="str">
        <f>IF(B441="","",VLOOKUP(B441,LISTAS!$F$5:$G$1006,2,0))</f>
        <v/>
      </c>
      <c r="D441" s="35"/>
      <c r="E441" s="35"/>
      <c r="F441" s="35" t="str">
        <f t="shared" si="95"/>
        <v/>
      </c>
      <c r="H441" s="48" t="str">
        <f t="shared" si="105"/>
        <v/>
      </c>
      <c r="I441" s="63" t="str">
        <f t="shared" si="96"/>
        <v/>
      </c>
      <c r="J441" s="63" t="str">
        <f t="shared" si="97"/>
        <v/>
      </c>
      <c r="K441" s="48" t="str">
        <f t="shared" si="98"/>
        <v/>
      </c>
      <c r="L441" s="69" t="str">
        <f t="shared" si="99"/>
        <v/>
      </c>
      <c r="M441" s="67" t="str">
        <f t="shared" si="100"/>
        <v/>
      </c>
      <c r="N441" s="49">
        <v>13</v>
      </c>
      <c r="O441" s="28"/>
      <c r="P441" s="47" t="str">
        <f t="shared" si="101"/>
        <v/>
      </c>
      <c r="Q441" s="24" t="str">
        <f t="shared" si="102"/>
        <v/>
      </c>
      <c r="R441" s="24" t="str">
        <f>IF($L441="","",VLOOKUP(Q441,LISTAS!$F$5:$G$1006,2,0))</f>
        <v/>
      </c>
      <c r="S441" s="36" t="str">
        <f t="shared" si="103"/>
        <v/>
      </c>
      <c r="T441" s="25" t="str">
        <f t="shared" si="104"/>
        <v/>
      </c>
      <c r="U441" s="25" t="str">
        <f t="shared" si="106"/>
        <v/>
      </c>
    </row>
    <row r="442" spans="2:21" s="5" customFormat="1" ht="18.75" customHeight="1" x14ac:dyDescent="0.3">
      <c r="B442" s="26"/>
      <c r="C442" s="22" t="str">
        <f>IF(B442="","",VLOOKUP(B442,LISTAS!$F$5:$G$1006,2,0))</f>
        <v/>
      </c>
      <c r="D442" s="35"/>
      <c r="E442" s="35"/>
      <c r="F442" s="35" t="str">
        <f t="shared" si="95"/>
        <v/>
      </c>
      <c r="H442" s="48" t="str">
        <f t="shared" si="105"/>
        <v/>
      </c>
      <c r="I442" s="63" t="str">
        <f t="shared" si="96"/>
        <v/>
      </c>
      <c r="J442" s="63" t="str">
        <f t="shared" si="97"/>
        <v/>
      </c>
      <c r="K442" s="48" t="str">
        <f t="shared" si="98"/>
        <v/>
      </c>
      <c r="L442" s="69" t="str">
        <f t="shared" si="99"/>
        <v/>
      </c>
      <c r="M442" s="67" t="str">
        <f t="shared" si="100"/>
        <v/>
      </c>
      <c r="N442" s="49">
        <v>14</v>
      </c>
      <c r="O442" s="28"/>
      <c r="P442" s="47" t="str">
        <f t="shared" si="101"/>
        <v/>
      </c>
      <c r="Q442" s="24" t="str">
        <f t="shared" si="102"/>
        <v/>
      </c>
      <c r="R442" s="24" t="str">
        <f>IF($L442="","",VLOOKUP(Q442,LISTAS!$F$5:$G$1006,2,0))</f>
        <v/>
      </c>
      <c r="S442" s="36" t="str">
        <f t="shared" si="103"/>
        <v/>
      </c>
      <c r="T442" s="25" t="str">
        <f t="shared" si="104"/>
        <v/>
      </c>
      <c r="U442" s="25" t="str">
        <f t="shared" si="106"/>
        <v/>
      </c>
    </row>
    <row r="443" spans="2:21" s="5" customFormat="1" ht="18.75" customHeight="1" x14ac:dyDescent="0.3">
      <c r="B443" s="26"/>
      <c r="C443" s="22" t="str">
        <f>IF(B443="","",VLOOKUP(B443,LISTAS!$F$5:$G$1006,2,0))</f>
        <v/>
      </c>
      <c r="D443" s="35"/>
      <c r="E443" s="35"/>
      <c r="F443" s="35" t="str">
        <f t="shared" si="95"/>
        <v/>
      </c>
      <c r="H443" s="48" t="str">
        <f t="shared" si="105"/>
        <v/>
      </c>
      <c r="I443" s="63" t="str">
        <f t="shared" si="96"/>
        <v/>
      </c>
      <c r="J443" s="63" t="str">
        <f t="shared" si="97"/>
        <v/>
      </c>
      <c r="K443" s="48" t="str">
        <f t="shared" si="98"/>
        <v/>
      </c>
      <c r="L443" s="69" t="str">
        <f t="shared" si="99"/>
        <v/>
      </c>
      <c r="M443" s="67" t="str">
        <f t="shared" si="100"/>
        <v/>
      </c>
      <c r="N443" s="49">
        <v>15</v>
      </c>
      <c r="O443" s="28"/>
      <c r="P443" s="47" t="str">
        <f t="shared" si="101"/>
        <v/>
      </c>
      <c r="Q443" s="24" t="str">
        <f t="shared" si="102"/>
        <v/>
      </c>
      <c r="R443" s="24" t="str">
        <f>IF($L443="","",VLOOKUP(Q443,LISTAS!$F$5:$G$1006,2,0))</f>
        <v/>
      </c>
      <c r="S443" s="36" t="str">
        <f t="shared" si="103"/>
        <v/>
      </c>
      <c r="T443" s="25" t="str">
        <f t="shared" si="104"/>
        <v/>
      </c>
      <c r="U443" s="25" t="str">
        <f t="shared" si="106"/>
        <v/>
      </c>
    </row>
    <row r="444" spans="2:21" s="5" customFormat="1" ht="18.75" customHeight="1" x14ac:dyDescent="0.3">
      <c r="B444" s="26"/>
      <c r="C444" s="22" t="str">
        <f>IF(B444="","",VLOOKUP(B444,LISTAS!$F$5:$G$1006,2,0))</f>
        <v/>
      </c>
      <c r="D444" s="35"/>
      <c r="E444" s="35"/>
      <c r="F444" s="35" t="str">
        <f t="shared" si="95"/>
        <v/>
      </c>
      <c r="H444" s="48" t="str">
        <f t="shared" si="105"/>
        <v/>
      </c>
      <c r="I444" s="63" t="str">
        <f t="shared" si="96"/>
        <v/>
      </c>
      <c r="J444" s="63" t="str">
        <f t="shared" si="97"/>
        <v/>
      </c>
      <c r="K444" s="48" t="str">
        <f t="shared" si="98"/>
        <v/>
      </c>
      <c r="L444" s="69" t="str">
        <f t="shared" si="99"/>
        <v/>
      </c>
      <c r="M444" s="67" t="str">
        <f t="shared" si="100"/>
        <v/>
      </c>
      <c r="N444" s="49">
        <v>16</v>
      </c>
      <c r="O444" s="28"/>
      <c r="P444" s="47" t="str">
        <f t="shared" si="101"/>
        <v/>
      </c>
      <c r="Q444" s="24" t="str">
        <f t="shared" si="102"/>
        <v/>
      </c>
      <c r="R444" s="24" t="str">
        <f>IF($L444="","",VLOOKUP(Q444,LISTAS!$F$5:$G$1006,2,0))</f>
        <v/>
      </c>
      <c r="S444" s="36" t="str">
        <f t="shared" si="103"/>
        <v/>
      </c>
      <c r="T444" s="25" t="str">
        <f t="shared" si="104"/>
        <v/>
      </c>
      <c r="U444" s="25" t="str">
        <f t="shared" si="106"/>
        <v/>
      </c>
    </row>
    <row r="445" spans="2:21" s="5" customFormat="1" ht="18.75" customHeight="1" x14ac:dyDescent="0.3">
      <c r="B445" s="22"/>
      <c r="C445" s="22" t="str">
        <f>IF(B445="","",VLOOKUP(B445,LISTAS!$F$5:$G$1006,2,0))</f>
        <v/>
      </c>
      <c r="D445" s="35"/>
      <c r="E445" s="35"/>
      <c r="F445" s="35" t="str">
        <f t="shared" si="95"/>
        <v/>
      </c>
      <c r="H445" s="48" t="str">
        <f t="shared" si="105"/>
        <v/>
      </c>
      <c r="I445" s="63" t="str">
        <f t="shared" si="96"/>
        <v/>
      </c>
      <c r="J445" s="63" t="str">
        <f t="shared" si="97"/>
        <v/>
      </c>
      <c r="K445" s="48" t="str">
        <f t="shared" si="98"/>
        <v/>
      </c>
      <c r="L445" s="69" t="str">
        <f t="shared" si="99"/>
        <v/>
      </c>
      <c r="M445" s="67" t="str">
        <f t="shared" si="100"/>
        <v/>
      </c>
      <c r="N445" s="49">
        <v>17</v>
      </c>
      <c r="O445" s="28"/>
      <c r="P445" s="47" t="str">
        <f t="shared" si="101"/>
        <v/>
      </c>
      <c r="Q445" s="24" t="str">
        <f t="shared" si="102"/>
        <v/>
      </c>
      <c r="R445" s="24" t="str">
        <f>IF($L445="","",VLOOKUP(Q445,LISTAS!$F$5:$G$1006,2,0))</f>
        <v/>
      </c>
      <c r="S445" s="36" t="str">
        <f t="shared" si="103"/>
        <v/>
      </c>
      <c r="T445" s="25" t="str">
        <f t="shared" si="104"/>
        <v/>
      </c>
      <c r="U445" s="25" t="str">
        <f t="shared" si="106"/>
        <v/>
      </c>
    </row>
    <row r="446" spans="2:21" s="5" customFormat="1" ht="18.75" customHeight="1" x14ac:dyDescent="0.3">
      <c r="B446" s="26"/>
      <c r="C446" s="22" t="str">
        <f>IF(B446="","",VLOOKUP(B446,LISTAS!$F$5:$G$1006,2,0))</f>
        <v/>
      </c>
      <c r="D446" s="35"/>
      <c r="E446" s="35"/>
      <c r="F446" s="35" t="str">
        <f t="shared" si="95"/>
        <v/>
      </c>
      <c r="H446" s="48" t="str">
        <f t="shared" si="105"/>
        <v/>
      </c>
      <c r="I446" s="63" t="str">
        <f t="shared" si="96"/>
        <v/>
      </c>
      <c r="J446" s="63" t="str">
        <f t="shared" si="97"/>
        <v/>
      </c>
      <c r="K446" s="48" t="str">
        <f t="shared" si="98"/>
        <v/>
      </c>
      <c r="L446" s="69" t="str">
        <f t="shared" si="99"/>
        <v/>
      </c>
      <c r="M446" s="67" t="str">
        <f t="shared" si="100"/>
        <v/>
      </c>
      <c r="N446" s="49">
        <v>18</v>
      </c>
      <c r="O446" s="28"/>
      <c r="P446" s="47" t="str">
        <f t="shared" si="101"/>
        <v/>
      </c>
      <c r="Q446" s="24" t="str">
        <f t="shared" si="102"/>
        <v/>
      </c>
      <c r="R446" s="24" t="str">
        <f>IF($L446="","",VLOOKUP(Q446,LISTAS!$F$5:$G$1006,2,0))</f>
        <v/>
      </c>
      <c r="S446" s="36" t="str">
        <f t="shared" si="103"/>
        <v/>
      </c>
      <c r="T446" s="25" t="str">
        <f t="shared" si="104"/>
        <v/>
      </c>
      <c r="U446" s="25" t="str">
        <f t="shared" si="106"/>
        <v/>
      </c>
    </row>
    <row r="447" spans="2:21" s="5" customFormat="1" ht="18.75" customHeight="1" x14ac:dyDescent="0.3">
      <c r="B447" s="26"/>
      <c r="C447" s="22" t="str">
        <f>IF(B447="","",VLOOKUP(B447,LISTAS!$F$5:$G$1006,2,0))</f>
        <v/>
      </c>
      <c r="D447" s="35"/>
      <c r="E447" s="35"/>
      <c r="F447" s="35" t="str">
        <f t="shared" si="95"/>
        <v/>
      </c>
      <c r="H447" s="48" t="str">
        <f t="shared" si="105"/>
        <v/>
      </c>
      <c r="I447" s="63" t="str">
        <f t="shared" si="96"/>
        <v/>
      </c>
      <c r="J447" s="63" t="str">
        <f t="shared" si="97"/>
        <v/>
      </c>
      <c r="K447" s="48" t="str">
        <f t="shared" si="98"/>
        <v/>
      </c>
      <c r="L447" s="69" t="str">
        <f t="shared" si="99"/>
        <v/>
      </c>
      <c r="M447" s="67" t="str">
        <f t="shared" si="100"/>
        <v/>
      </c>
      <c r="N447" s="49">
        <v>19</v>
      </c>
      <c r="O447" s="28"/>
      <c r="P447" s="47" t="str">
        <f t="shared" si="101"/>
        <v/>
      </c>
      <c r="Q447" s="24" t="str">
        <f t="shared" si="102"/>
        <v/>
      </c>
      <c r="R447" s="24" t="str">
        <f>IF($L447="","",VLOOKUP(Q447,LISTAS!$F$5:$G$1006,2,0))</f>
        <v/>
      </c>
      <c r="S447" s="36" t="str">
        <f t="shared" si="103"/>
        <v/>
      </c>
      <c r="T447" s="25" t="str">
        <f t="shared" si="104"/>
        <v/>
      </c>
      <c r="U447" s="25" t="str">
        <f t="shared" si="106"/>
        <v/>
      </c>
    </row>
    <row r="448" spans="2:21" s="5" customFormat="1" ht="18.75" customHeight="1" x14ac:dyDescent="0.3">
      <c r="B448" s="26"/>
      <c r="C448" s="22" t="str">
        <f>IF(B448="","",VLOOKUP(B448,LISTAS!$F$5:$G$1006,2,0))</f>
        <v/>
      </c>
      <c r="D448" s="35"/>
      <c r="E448" s="35"/>
      <c r="F448" s="35" t="str">
        <f t="shared" si="95"/>
        <v/>
      </c>
      <c r="H448" s="48" t="str">
        <f t="shared" si="105"/>
        <v/>
      </c>
      <c r="I448" s="63" t="str">
        <f t="shared" si="96"/>
        <v/>
      </c>
      <c r="J448" s="63" t="str">
        <f t="shared" si="97"/>
        <v/>
      </c>
      <c r="K448" s="48" t="str">
        <f t="shared" si="98"/>
        <v/>
      </c>
      <c r="L448" s="69" t="str">
        <f t="shared" si="99"/>
        <v/>
      </c>
      <c r="M448" s="67" t="str">
        <f t="shared" si="100"/>
        <v/>
      </c>
      <c r="N448" s="49">
        <v>20</v>
      </c>
      <c r="O448" s="28"/>
      <c r="P448" s="47" t="str">
        <f t="shared" si="101"/>
        <v/>
      </c>
      <c r="Q448" s="24" t="str">
        <f t="shared" si="102"/>
        <v/>
      </c>
      <c r="R448" s="24" t="str">
        <f>IF($L448="","",VLOOKUP(Q448,LISTAS!$F$5:$G$1006,2,0))</f>
        <v/>
      </c>
      <c r="S448" s="36" t="str">
        <f t="shared" si="103"/>
        <v/>
      </c>
      <c r="T448" s="25" t="str">
        <f t="shared" si="104"/>
        <v/>
      </c>
      <c r="U448" s="25" t="str">
        <f t="shared" si="106"/>
        <v/>
      </c>
    </row>
    <row r="449" spans="2:21" ht="16.5" x14ac:dyDescent="0.3">
      <c r="B449" s="26"/>
      <c r="C449" s="22" t="str">
        <f>IF(B449="","",VLOOKUP(B449,LISTAS!$F$5:$G$1006,2,0))</f>
        <v/>
      </c>
      <c r="D449" s="35"/>
      <c r="E449" s="35"/>
      <c r="F449" s="35" t="str">
        <f t="shared" si="95"/>
        <v/>
      </c>
      <c r="G449" s="5"/>
      <c r="H449" s="48" t="str">
        <f t="shared" si="105"/>
        <v/>
      </c>
      <c r="I449" s="63" t="str">
        <f t="shared" si="96"/>
        <v/>
      </c>
      <c r="J449" s="63" t="str">
        <f t="shared" si="97"/>
        <v/>
      </c>
      <c r="K449" s="48" t="str">
        <f t="shared" si="98"/>
        <v/>
      </c>
      <c r="L449" s="69" t="str">
        <f t="shared" si="99"/>
        <v/>
      </c>
      <c r="M449" s="67" t="str">
        <f t="shared" si="100"/>
        <v/>
      </c>
      <c r="N449" s="49">
        <v>21</v>
      </c>
      <c r="O449" s="28"/>
      <c r="P449" s="47" t="str">
        <f t="shared" si="101"/>
        <v/>
      </c>
      <c r="Q449" s="24" t="str">
        <f t="shared" si="102"/>
        <v/>
      </c>
      <c r="R449" s="24" t="str">
        <f>IF($L449="","",VLOOKUP(Q449,LISTAS!$F$5:$G$1006,2,0))</f>
        <v/>
      </c>
      <c r="S449" s="36" t="str">
        <f t="shared" si="103"/>
        <v/>
      </c>
      <c r="T449" s="25" t="str">
        <f t="shared" si="104"/>
        <v/>
      </c>
      <c r="U449" s="25" t="str">
        <f t="shared" si="106"/>
        <v/>
      </c>
    </row>
    <row r="450" spans="2:21" ht="16.5" x14ac:dyDescent="0.3">
      <c r="B450" s="26"/>
      <c r="C450" s="22" t="str">
        <f>IF(B450="","",VLOOKUP(B450,LISTAS!$F$5:$G$1006,2,0))</f>
        <v/>
      </c>
      <c r="D450" s="35"/>
      <c r="E450" s="35"/>
      <c r="F450" s="35" t="str">
        <f t="shared" si="95"/>
        <v/>
      </c>
      <c r="G450" s="5"/>
      <c r="H450" s="48" t="str">
        <f t="shared" si="105"/>
        <v/>
      </c>
      <c r="I450" s="63" t="str">
        <f t="shared" si="96"/>
        <v/>
      </c>
      <c r="J450" s="63" t="str">
        <f t="shared" si="97"/>
        <v/>
      </c>
      <c r="K450" s="48" t="str">
        <f t="shared" si="98"/>
        <v/>
      </c>
      <c r="L450" s="69" t="str">
        <f t="shared" si="99"/>
        <v/>
      </c>
      <c r="M450" s="67" t="str">
        <f t="shared" si="100"/>
        <v/>
      </c>
      <c r="N450" s="49">
        <v>22</v>
      </c>
      <c r="O450" s="28"/>
      <c r="P450" s="47" t="str">
        <f t="shared" si="101"/>
        <v/>
      </c>
      <c r="Q450" s="24" t="str">
        <f t="shared" si="102"/>
        <v/>
      </c>
      <c r="R450" s="24" t="str">
        <f>IF($L450="","",VLOOKUP(Q450,LISTAS!$F$5:$G$1006,2,0))</f>
        <v/>
      </c>
      <c r="S450" s="36" t="str">
        <f t="shared" si="103"/>
        <v/>
      </c>
      <c r="T450" s="25" t="str">
        <f t="shared" si="104"/>
        <v/>
      </c>
      <c r="U450" s="25" t="str">
        <f t="shared" si="106"/>
        <v/>
      </c>
    </row>
    <row r="451" spans="2:21" ht="16.5" x14ac:dyDescent="0.3">
      <c r="B451" s="26"/>
      <c r="C451" s="22" t="str">
        <f>IF(B451="","",VLOOKUP(B451,LISTAS!$F$5:$G$1006,2,0))</f>
        <v/>
      </c>
      <c r="D451" s="35"/>
      <c r="E451" s="35"/>
      <c r="F451" s="35" t="str">
        <f t="shared" si="95"/>
        <v/>
      </c>
      <c r="G451" s="5"/>
      <c r="H451" s="48" t="str">
        <f t="shared" si="105"/>
        <v/>
      </c>
      <c r="I451" s="63" t="str">
        <f t="shared" si="96"/>
        <v/>
      </c>
      <c r="J451" s="63" t="str">
        <f t="shared" si="97"/>
        <v/>
      </c>
      <c r="K451" s="48" t="str">
        <f t="shared" si="98"/>
        <v/>
      </c>
      <c r="L451" s="69" t="str">
        <f t="shared" si="99"/>
        <v/>
      </c>
      <c r="M451" s="67" t="str">
        <f t="shared" si="100"/>
        <v/>
      </c>
      <c r="N451" s="49">
        <v>23</v>
      </c>
      <c r="O451" s="28"/>
      <c r="P451" s="47" t="str">
        <f t="shared" si="101"/>
        <v/>
      </c>
      <c r="Q451" s="24" t="str">
        <f t="shared" si="102"/>
        <v/>
      </c>
      <c r="R451" s="24" t="str">
        <f>IF($L451="","",VLOOKUP(Q451,LISTAS!$F$5:$G$1006,2,0))</f>
        <v/>
      </c>
      <c r="S451" s="36" t="str">
        <f t="shared" si="103"/>
        <v/>
      </c>
      <c r="T451" s="25" t="str">
        <f t="shared" si="104"/>
        <v/>
      </c>
      <c r="U451" s="25" t="str">
        <f t="shared" si="106"/>
        <v/>
      </c>
    </row>
    <row r="452" spans="2:21" ht="16.5" x14ac:dyDescent="0.3">
      <c r="B452" s="22"/>
      <c r="C452" s="22" t="str">
        <f>IF(B452="","",VLOOKUP(B452,LISTAS!$F$5:$G$1006,2,0))</f>
        <v/>
      </c>
      <c r="D452" s="35"/>
      <c r="E452" s="35"/>
      <c r="F452" s="35" t="str">
        <f t="shared" si="95"/>
        <v/>
      </c>
      <c r="G452" s="5"/>
      <c r="H452" s="48" t="str">
        <f t="shared" si="105"/>
        <v/>
      </c>
      <c r="I452" s="63" t="str">
        <f t="shared" si="96"/>
        <v/>
      </c>
      <c r="J452" s="63" t="str">
        <f t="shared" si="97"/>
        <v/>
      </c>
      <c r="K452" s="48" t="str">
        <f t="shared" si="98"/>
        <v/>
      </c>
      <c r="L452" s="69" t="str">
        <f t="shared" si="99"/>
        <v/>
      </c>
      <c r="M452" s="67" t="str">
        <f t="shared" si="100"/>
        <v/>
      </c>
      <c r="N452" s="49">
        <v>24</v>
      </c>
      <c r="O452" s="28"/>
      <c r="P452" s="47" t="str">
        <f t="shared" si="101"/>
        <v/>
      </c>
      <c r="Q452" s="24" t="str">
        <f t="shared" si="102"/>
        <v/>
      </c>
      <c r="R452" s="24" t="str">
        <f>IF($L452="","",VLOOKUP(Q452,LISTAS!$F$5:$G$1006,2,0))</f>
        <v/>
      </c>
      <c r="S452" s="36" t="str">
        <f t="shared" si="103"/>
        <v/>
      </c>
      <c r="T452" s="25" t="str">
        <f t="shared" si="104"/>
        <v/>
      </c>
      <c r="U452" s="25" t="str">
        <f t="shared" si="106"/>
        <v/>
      </c>
    </row>
    <row r="453" spans="2:21" ht="16.5" x14ac:dyDescent="0.3">
      <c r="B453" s="26"/>
      <c r="C453" s="22" t="str">
        <f>IF(B453="","",VLOOKUP(B453,LISTAS!$F$5:$G$1006,2,0))</f>
        <v/>
      </c>
      <c r="D453" s="35"/>
      <c r="E453" s="35"/>
      <c r="F453" s="35" t="str">
        <f t="shared" si="95"/>
        <v/>
      </c>
      <c r="G453" s="5"/>
      <c r="H453" s="48" t="str">
        <f t="shared" si="105"/>
        <v/>
      </c>
      <c r="I453" s="63" t="str">
        <f t="shared" si="96"/>
        <v/>
      </c>
      <c r="J453" s="63" t="str">
        <f t="shared" si="97"/>
        <v/>
      </c>
      <c r="K453" s="48" t="str">
        <f t="shared" si="98"/>
        <v/>
      </c>
      <c r="L453" s="69" t="str">
        <f t="shared" si="99"/>
        <v/>
      </c>
      <c r="M453" s="67" t="str">
        <f t="shared" si="100"/>
        <v/>
      </c>
      <c r="N453" s="49">
        <v>25</v>
      </c>
      <c r="O453" s="28"/>
      <c r="P453" s="47" t="str">
        <f t="shared" si="101"/>
        <v/>
      </c>
      <c r="Q453" s="24" t="str">
        <f t="shared" si="102"/>
        <v/>
      </c>
      <c r="R453" s="24" t="str">
        <f>IF($L453="","",VLOOKUP(Q453,LISTAS!$F$5:$G$1006,2,0))</f>
        <v/>
      </c>
      <c r="S453" s="36" t="str">
        <f t="shared" si="103"/>
        <v/>
      </c>
      <c r="T453" s="25" t="str">
        <f t="shared" si="104"/>
        <v/>
      </c>
      <c r="U453" s="25" t="str">
        <f t="shared" si="106"/>
        <v/>
      </c>
    </row>
    <row r="454" spans="2:21" ht="16.5" x14ac:dyDescent="0.3">
      <c r="B454" s="26"/>
      <c r="C454" s="22" t="str">
        <f>IF(B454="","",VLOOKUP(B454,LISTAS!$F$5:$G$1006,2,0))</f>
        <v/>
      </c>
      <c r="D454" s="35"/>
      <c r="E454" s="35"/>
      <c r="F454" s="35" t="str">
        <f t="shared" si="95"/>
        <v/>
      </c>
      <c r="G454" s="5"/>
      <c r="H454" s="48" t="str">
        <f t="shared" si="105"/>
        <v/>
      </c>
      <c r="I454" s="63" t="str">
        <f t="shared" si="96"/>
        <v/>
      </c>
      <c r="J454" s="63" t="str">
        <f t="shared" si="97"/>
        <v/>
      </c>
      <c r="K454" s="48" t="str">
        <f t="shared" si="98"/>
        <v/>
      </c>
      <c r="L454" s="69" t="str">
        <f t="shared" si="99"/>
        <v/>
      </c>
      <c r="M454" s="67" t="str">
        <f t="shared" si="100"/>
        <v/>
      </c>
      <c r="N454" s="49">
        <v>26</v>
      </c>
      <c r="O454" s="28"/>
      <c r="P454" s="47" t="str">
        <f t="shared" si="101"/>
        <v/>
      </c>
      <c r="Q454" s="24" t="str">
        <f t="shared" si="102"/>
        <v/>
      </c>
      <c r="R454" s="24" t="str">
        <f>IF($L454="","",VLOOKUP(Q454,LISTAS!$F$5:$G$1006,2,0))</f>
        <v/>
      </c>
      <c r="S454" s="36" t="str">
        <f t="shared" si="103"/>
        <v/>
      </c>
      <c r="T454" s="25" t="str">
        <f t="shared" si="104"/>
        <v/>
      </c>
      <c r="U454" s="25" t="str">
        <f t="shared" si="106"/>
        <v/>
      </c>
    </row>
    <row r="455" spans="2:21" ht="16.5" x14ac:dyDescent="0.3">
      <c r="B455" s="26"/>
      <c r="C455" s="22" t="str">
        <f>IF(B455="","",VLOOKUP(B455,LISTAS!$F$5:$G$1006,2,0))</f>
        <v/>
      </c>
      <c r="D455" s="35"/>
      <c r="E455" s="35"/>
      <c r="F455" s="35" t="str">
        <f t="shared" si="95"/>
        <v/>
      </c>
      <c r="G455" s="5"/>
      <c r="H455" s="48" t="str">
        <f t="shared" si="105"/>
        <v/>
      </c>
      <c r="I455" s="63" t="str">
        <f t="shared" si="96"/>
        <v/>
      </c>
      <c r="J455" s="63" t="str">
        <f t="shared" si="97"/>
        <v/>
      </c>
      <c r="K455" s="48" t="str">
        <f t="shared" si="98"/>
        <v/>
      </c>
      <c r="L455" s="69" t="str">
        <f t="shared" si="99"/>
        <v/>
      </c>
      <c r="M455" s="67" t="str">
        <f t="shared" si="100"/>
        <v/>
      </c>
      <c r="N455" s="49">
        <v>27</v>
      </c>
      <c r="O455" s="28"/>
      <c r="P455" s="47" t="str">
        <f t="shared" si="101"/>
        <v/>
      </c>
      <c r="Q455" s="24" t="str">
        <f t="shared" si="102"/>
        <v/>
      </c>
      <c r="R455" s="24" t="str">
        <f>IF($L455="","",VLOOKUP(Q455,LISTAS!$F$5:$G$1006,2,0))</f>
        <v/>
      </c>
      <c r="S455" s="36" t="str">
        <f t="shared" si="103"/>
        <v/>
      </c>
      <c r="T455" s="25" t="str">
        <f t="shared" si="104"/>
        <v/>
      </c>
      <c r="U455" s="25" t="str">
        <f t="shared" si="106"/>
        <v/>
      </c>
    </row>
    <row r="456" spans="2:21" ht="16.5" x14ac:dyDescent="0.3">
      <c r="B456" s="22"/>
      <c r="C456" s="22" t="str">
        <f>IF(B456="","",VLOOKUP(B456,LISTAS!$F$5:$G$1006,2,0))</f>
        <v/>
      </c>
      <c r="D456" s="35"/>
      <c r="E456" s="35"/>
      <c r="F456" s="35" t="str">
        <f t="shared" si="95"/>
        <v/>
      </c>
      <c r="G456" s="5"/>
      <c r="H456" s="48" t="str">
        <f t="shared" si="105"/>
        <v/>
      </c>
      <c r="I456" s="63" t="str">
        <f t="shared" si="96"/>
        <v/>
      </c>
      <c r="J456" s="63" t="str">
        <f t="shared" si="97"/>
        <v/>
      </c>
      <c r="K456" s="48" t="str">
        <f t="shared" si="98"/>
        <v/>
      </c>
      <c r="L456" s="69" t="str">
        <f t="shared" si="99"/>
        <v/>
      </c>
      <c r="M456" s="67" t="str">
        <f t="shared" si="100"/>
        <v/>
      </c>
      <c r="N456" s="49">
        <v>28</v>
      </c>
      <c r="O456" s="28"/>
      <c r="P456" s="47" t="str">
        <f t="shared" si="101"/>
        <v/>
      </c>
      <c r="Q456" s="24" t="str">
        <f t="shared" si="102"/>
        <v/>
      </c>
      <c r="R456" s="24" t="str">
        <f>IF($L456="","",VLOOKUP(Q456,LISTAS!$F$5:$G$1006,2,0))</f>
        <v/>
      </c>
      <c r="S456" s="36" t="str">
        <f t="shared" si="103"/>
        <v/>
      </c>
      <c r="T456" s="25" t="str">
        <f t="shared" si="104"/>
        <v/>
      </c>
      <c r="U456" s="25" t="str">
        <f t="shared" si="106"/>
        <v/>
      </c>
    </row>
    <row r="457" spans="2:21" ht="16.5" x14ac:dyDescent="0.3">
      <c r="B457" s="26"/>
      <c r="C457" s="22" t="str">
        <f>IF(B457="","",VLOOKUP(B457,LISTAS!$F$5:$G$1006,2,0))</f>
        <v/>
      </c>
      <c r="D457" s="35"/>
      <c r="E457" s="35"/>
      <c r="F457" s="35" t="str">
        <f t="shared" si="95"/>
        <v/>
      </c>
      <c r="G457" s="5"/>
      <c r="H457" s="48" t="str">
        <f t="shared" si="105"/>
        <v/>
      </c>
      <c r="I457" s="63" t="str">
        <f t="shared" si="96"/>
        <v/>
      </c>
      <c r="J457" s="63" t="str">
        <f t="shared" si="97"/>
        <v/>
      </c>
      <c r="K457" s="48" t="str">
        <f t="shared" si="98"/>
        <v/>
      </c>
      <c r="L457" s="69" t="str">
        <f t="shared" si="99"/>
        <v/>
      </c>
      <c r="M457" s="67" t="str">
        <f t="shared" si="100"/>
        <v/>
      </c>
      <c r="N457" s="49">
        <v>29</v>
      </c>
      <c r="O457" s="28"/>
      <c r="P457" s="47" t="str">
        <f t="shared" si="101"/>
        <v/>
      </c>
      <c r="Q457" s="24" t="str">
        <f t="shared" si="102"/>
        <v/>
      </c>
      <c r="R457" s="24" t="str">
        <f>IF($L457="","",VLOOKUP(Q457,LISTAS!$F$5:$G$1006,2,0))</f>
        <v/>
      </c>
      <c r="S457" s="36" t="str">
        <f t="shared" si="103"/>
        <v/>
      </c>
      <c r="T457" s="25" t="str">
        <f t="shared" si="104"/>
        <v/>
      </c>
      <c r="U457" s="25" t="str">
        <f t="shared" si="106"/>
        <v/>
      </c>
    </row>
    <row r="458" spans="2:21" ht="16.5" x14ac:dyDescent="0.3">
      <c r="B458" s="26"/>
      <c r="C458" s="22" t="str">
        <f>IF(B458="","",VLOOKUP(B458,LISTAS!$F$5:$G$1006,2,0))</f>
        <v/>
      </c>
      <c r="D458" s="35"/>
      <c r="E458" s="35"/>
      <c r="F458" s="35" t="str">
        <f t="shared" si="95"/>
        <v/>
      </c>
      <c r="G458" s="5"/>
      <c r="H458" s="48" t="str">
        <f t="shared" si="105"/>
        <v/>
      </c>
      <c r="I458" s="63" t="str">
        <f t="shared" si="96"/>
        <v/>
      </c>
      <c r="J458" s="63" t="str">
        <f t="shared" si="97"/>
        <v/>
      </c>
      <c r="K458" s="48" t="str">
        <f t="shared" si="98"/>
        <v/>
      </c>
      <c r="L458" s="69" t="str">
        <f t="shared" si="99"/>
        <v/>
      </c>
      <c r="M458" s="67" t="str">
        <f t="shared" si="100"/>
        <v/>
      </c>
      <c r="N458" s="49">
        <v>30</v>
      </c>
      <c r="O458" s="28"/>
      <c r="P458" s="47" t="str">
        <f t="shared" si="101"/>
        <v/>
      </c>
      <c r="Q458" s="24" t="str">
        <f t="shared" si="102"/>
        <v/>
      </c>
      <c r="R458" s="24" t="str">
        <f>IF($L458="","",VLOOKUP(Q458,LISTAS!$F$5:$G$1006,2,0))</f>
        <v/>
      </c>
      <c r="S458" s="36" t="str">
        <f t="shared" si="103"/>
        <v/>
      </c>
      <c r="T458" s="25" t="str">
        <f t="shared" si="104"/>
        <v/>
      </c>
      <c r="U458" s="25" t="str">
        <f t="shared" si="106"/>
        <v/>
      </c>
    </row>
    <row r="459" spans="2:21" ht="16.5" x14ac:dyDescent="0.3">
      <c r="B459" s="26"/>
      <c r="C459" s="22" t="str">
        <f>IF(B459="","",VLOOKUP(B459,LISTAS!$F$5:$G$1006,2,0))</f>
        <v/>
      </c>
      <c r="D459" s="35"/>
      <c r="E459" s="35"/>
      <c r="F459" s="35" t="str">
        <f t="shared" si="95"/>
        <v/>
      </c>
      <c r="G459" s="5"/>
      <c r="H459" s="48" t="str">
        <f t="shared" si="105"/>
        <v/>
      </c>
      <c r="I459" s="63" t="str">
        <f t="shared" si="96"/>
        <v/>
      </c>
      <c r="J459" s="63" t="str">
        <f t="shared" si="97"/>
        <v/>
      </c>
      <c r="K459" s="48" t="str">
        <f t="shared" si="98"/>
        <v/>
      </c>
      <c r="L459" s="69" t="str">
        <f t="shared" si="99"/>
        <v/>
      </c>
      <c r="M459" s="67" t="str">
        <f t="shared" si="100"/>
        <v/>
      </c>
      <c r="N459" s="49">
        <v>31</v>
      </c>
      <c r="O459" s="28"/>
      <c r="P459" s="47" t="str">
        <f t="shared" si="101"/>
        <v/>
      </c>
      <c r="Q459" s="24" t="str">
        <f t="shared" si="102"/>
        <v/>
      </c>
      <c r="R459" s="24" t="str">
        <f>IF($L459="","",VLOOKUP(Q459,LISTAS!$F$5:$G$1006,2,0))</f>
        <v/>
      </c>
      <c r="S459" s="36" t="str">
        <f t="shared" si="103"/>
        <v/>
      </c>
      <c r="T459" s="25" t="str">
        <f t="shared" si="104"/>
        <v/>
      </c>
      <c r="U459" s="25" t="str">
        <f t="shared" si="106"/>
        <v/>
      </c>
    </row>
    <row r="460" spans="2:21" ht="16.5" x14ac:dyDescent="0.3">
      <c r="B460" s="22"/>
      <c r="C460" s="22" t="str">
        <f>IF(B460="","",VLOOKUP(B460,LISTAS!$F$5:$G$1006,2,0))</f>
        <v/>
      </c>
      <c r="D460" s="35"/>
      <c r="E460" s="35"/>
      <c r="F460" s="35" t="str">
        <f t="shared" si="95"/>
        <v/>
      </c>
      <c r="G460" s="5"/>
      <c r="H460" s="48" t="str">
        <f t="shared" si="105"/>
        <v/>
      </c>
      <c r="I460" s="63" t="str">
        <f t="shared" si="96"/>
        <v/>
      </c>
      <c r="J460" s="63" t="str">
        <f t="shared" si="97"/>
        <v/>
      </c>
      <c r="K460" s="48" t="str">
        <f t="shared" si="98"/>
        <v/>
      </c>
      <c r="L460" s="69" t="str">
        <f t="shared" si="99"/>
        <v/>
      </c>
      <c r="M460" s="67" t="str">
        <f t="shared" si="100"/>
        <v/>
      </c>
      <c r="N460" s="49">
        <v>32</v>
      </c>
      <c r="O460" s="28"/>
      <c r="P460" s="47" t="str">
        <f t="shared" si="101"/>
        <v/>
      </c>
      <c r="Q460" s="24" t="str">
        <f t="shared" si="102"/>
        <v/>
      </c>
      <c r="R460" s="24" t="str">
        <f>IF($L460="","",VLOOKUP(Q460,LISTAS!$F$5:$G$1006,2,0))</f>
        <v/>
      </c>
      <c r="S460" s="36" t="str">
        <f t="shared" si="103"/>
        <v/>
      </c>
      <c r="T460" s="25" t="str">
        <f t="shared" si="104"/>
        <v/>
      </c>
      <c r="U460" s="25" t="str">
        <f t="shared" si="106"/>
        <v/>
      </c>
    </row>
    <row r="461" spans="2:21" ht="16.5" x14ac:dyDescent="0.3">
      <c r="B461" s="26"/>
      <c r="C461" s="22" t="str">
        <f>IF(B461="","",VLOOKUP(B461,LISTAS!$F$5:$G$1006,2,0))</f>
        <v/>
      </c>
      <c r="D461" s="35"/>
      <c r="E461" s="35"/>
      <c r="F461" s="35" t="str">
        <f t="shared" si="95"/>
        <v/>
      </c>
      <c r="G461" s="5"/>
      <c r="H461" s="48" t="str">
        <f t="shared" si="105"/>
        <v/>
      </c>
      <c r="I461" s="63" t="str">
        <f t="shared" ref="I461:I492" si="107">IF($L461="","",IF(B461="","",B461))</f>
        <v/>
      </c>
      <c r="J461" s="63" t="str">
        <f t="shared" ref="J461:J492" si="108">IF($L461="","",IF(C461="","",C461))</f>
        <v/>
      </c>
      <c r="K461" s="48" t="str">
        <f t="shared" ref="K461:K492" si="109">IF($L461="","",F461)</f>
        <v/>
      </c>
      <c r="L461" s="69" t="str">
        <f t="shared" si="99"/>
        <v/>
      </c>
      <c r="M461" s="67" t="str">
        <f t="shared" ref="M461:M492" si="110">IF(L461="","",LARGE($L$429:$L$528,N461))</f>
        <v/>
      </c>
      <c r="N461" s="49">
        <v>33</v>
      </c>
      <c r="O461" s="28"/>
      <c r="P461" s="47" t="str">
        <f t="shared" ref="P461:P492" si="111">IF(S461&lt;&gt;"",_xlfn.RANK.EQ(S461,$S$429:$S$528,0),"")</f>
        <v/>
      </c>
      <c r="Q461" s="24" t="str">
        <f t="shared" ref="Q461:Q492" si="112">IF($L461="","",VLOOKUP(M461,$H$429:$K$528,2,0))</f>
        <v/>
      </c>
      <c r="R461" s="24" t="str">
        <f>IF($L461="","",VLOOKUP(Q461,LISTAS!$F$5:$G$1006,2,0))</f>
        <v/>
      </c>
      <c r="S461" s="36" t="str">
        <f t="shared" ref="S461:S492" si="113">IF($L461="","",VLOOKUP(M461,$H$429:$K$528,4,0))</f>
        <v/>
      </c>
      <c r="T461" s="25" t="str">
        <f t="shared" ref="T461:T492" si="114">IF($P461="","",IF(S461=$U$5,"",IF($P461=1,400,IF($P461=2,340,IF($P461=3,300,IF($P461=4,280,IF($P461=5,270,IF($P461=6,260,IF($P461=7,250,IF($P461=8,240,IF($P461=9,200,IF($P461=10,200,IF($P461=11,200,IF($P461=12,200,IF($P461=13,200,IF($P461=14,200,IF($P461=15,200,IF($P461=16,200,IF($P461&gt;16,"","")))))))))))))))))))</f>
        <v/>
      </c>
      <c r="U461" s="25" t="str">
        <f t="shared" si="106"/>
        <v/>
      </c>
    </row>
    <row r="462" spans="2:21" ht="16.5" x14ac:dyDescent="0.3">
      <c r="B462" s="26"/>
      <c r="C462" s="22" t="str">
        <f>IF(B462="","",VLOOKUP(B462,LISTAS!$F$5:$G$1006,2,0))</f>
        <v/>
      </c>
      <c r="D462" s="35"/>
      <c r="E462" s="35"/>
      <c r="F462" s="35" t="str">
        <f t="shared" si="95"/>
        <v/>
      </c>
      <c r="G462" s="5"/>
      <c r="H462" s="48" t="str">
        <f t="shared" si="105"/>
        <v/>
      </c>
      <c r="I462" s="63" t="str">
        <f t="shared" si="107"/>
        <v/>
      </c>
      <c r="J462" s="63" t="str">
        <f t="shared" si="108"/>
        <v/>
      </c>
      <c r="K462" s="48" t="str">
        <f t="shared" si="109"/>
        <v/>
      </c>
      <c r="L462" s="69" t="str">
        <f t="shared" si="99"/>
        <v/>
      </c>
      <c r="M462" s="67" t="str">
        <f t="shared" si="110"/>
        <v/>
      </c>
      <c r="N462" s="49">
        <v>34</v>
      </c>
      <c r="O462" s="28"/>
      <c r="P462" s="47" t="str">
        <f t="shared" si="111"/>
        <v/>
      </c>
      <c r="Q462" s="24" t="str">
        <f t="shared" si="112"/>
        <v/>
      </c>
      <c r="R462" s="24" t="str">
        <f>IF($L462="","",VLOOKUP(Q462,LISTAS!$F$5:$G$1006,2,0))</f>
        <v/>
      </c>
      <c r="S462" s="36" t="str">
        <f t="shared" si="113"/>
        <v/>
      </c>
      <c r="T462" s="25" t="str">
        <f t="shared" si="114"/>
        <v/>
      </c>
      <c r="U462" s="25" t="str">
        <f t="shared" si="106"/>
        <v/>
      </c>
    </row>
    <row r="463" spans="2:21" ht="16.5" x14ac:dyDescent="0.3">
      <c r="B463" s="26"/>
      <c r="C463" s="22" t="str">
        <f>IF(B463="","",VLOOKUP(B463,LISTAS!$F$5:$G$1006,2,0))</f>
        <v/>
      </c>
      <c r="D463" s="35"/>
      <c r="E463" s="35"/>
      <c r="F463" s="35" t="str">
        <f t="shared" si="95"/>
        <v/>
      </c>
      <c r="G463" s="5"/>
      <c r="H463" s="48" t="str">
        <f t="shared" si="105"/>
        <v/>
      </c>
      <c r="I463" s="63" t="str">
        <f t="shared" si="107"/>
        <v/>
      </c>
      <c r="J463" s="63" t="str">
        <f t="shared" si="108"/>
        <v/>
      </c>
      <c r="K463" s="48" t="str">
        <f t="shared" si="109"/>
        <v/>
      </c>
      <c r="L463" s="69" t="str">
        <f t="shared" si="99"/>
        <v/>
      </c>
      <c r="M463" s="67" t="str">
        <f t="shared" si="110"/>
        <v/>
      </c>
      <c r="N463" s="49">
        <v>35</v>
      </c>
      <c r="O463" s="28"/>
      <c r="P463" s="47" t="str">
        <f t="shared" si="111"/>
        <v/>
      </c>
      <c r="Q463" s="24" t="str">
        <f t="shared" si="112"/>
        <v/>
      </c>
      <c r="R463" s="24" t="str">
        <f>IF($L463="","",VLOOKUP(Q463,LISTAS!$F$5:$G$1006,2,0))</f>
        <v/>
      </c>
      <c r="S463" s="36" t="str">
        <f t="shared" si="113"/>
        <v/>
      </c>
      <c r="T463" s="25" t="str">
        <f t="shared" si="114"/>
        <v/>
      </c>
      <c r="U463" s="25" t="str">
        <f t="shared" si="106"/>
        <v/>
      </c>
    </row>
    <row r="464" spans="2:21" ht="16.5" x14ac:dyDescent="0.3">
      <c r="B464" s="22"/>
      <c r="C464" s="22" t="str">
        <f>IF(B464="","",VLOOKUP(B464,LISTAS!$F$5:$G$1006,2,0))</f>
        <v/>
      </c>
      <c r="D464" s="35"/>
      <c r="E464" s="35"/>
      <c r="F464" s="35" t="str">
        <f t="shared" si="95"/>
        <v/>
      </c>
      <c r="G464" s="5"/>
      <c r="H464" s="48" t="str">
        <f t="shared" si="105"/>
        <v/>
      </c>
      <c r="I464" s="63" t="str">
        <f t="shared" si="107"/>
        <v/>
      </c>
      <c r="J464" s="63" t="str">
        <f t="shared" si="108"/>
        <v/>
      </c>
      <c r="K464" s="48" t="str">
        <f t="shared" si="109"/>
        <v/>
      </c>
      <c r="L464" s="69" t="str">
        <f t="shared" si="99"/>
        <v/>
      </c>
      <c r="M464" s="67" t="str">
        <f t="shared" si="110"/>
        <v/>
      </c>
      <c r="N464" s="49">
        <v>36</v>
      </c>
      <c r="O464" s="28"/>
      <c r="P464" s="47" t="str">
        <f t="shared" si="111"/>
        <v/>
      </c>
      <c r="Q464" s="24" t="str">
        <f t="shared" si="112"/>
        <v/>
      </c>
      <c r="R464" s="24" t="str">
        <f>IF($L464="","",VLOOKUP(Q464,LISTAS!$F$5:$G$1006,2,0))</f>
        <v/>
      </c>
      <c r="S464" s="36" t="str">
        <f t="shared" si="113"/>
        <v/>
      </c>
      <c r="T464" s="25" t="str">
        <f t="shared" si="114"/>
        <v/>
      </c>
      <c r="U464" s="25" t="str">
        <f t="shared" si="106"/>
        <v/>
      </c>
    </row>
    <row r="465" spans="2:21" ht="16.5" x14ac:dyDescent="0.3">
      <c r="B465" s="26"/>
      <c r="C465" s="22" t="str">
        <f>IF(B465="","",VLOOKUP(B465,LISTAS!$F$5:$G$1006,2,0))</f>
        <v/>
      </c>
      <c r="D465" s="35"/>
      <c r="E465" s="35"/>
      <c r="F465" s="35" t="str">
        <f t="shared" si="95"/>
        <v/>
      </c>
      <c r="G465" s="5"/>
      <c r="H465" s="48" t="str">
        <f t="shared" si="105"/>
        <v/>
      </c>
      <c r="I465" s="63" t="str">
        <f t="shared" si="107"/>
        <v/>
      </c>
      <c r="J465" s="63" t="str">
        <f t="shared" si="108"/>
        <v/>
      </c>
      <c r="K465" s="48" t="str">
        <f t="shared" si="109"/>
        <v/>
      </c>
      <c r="L465" s="69" t="str">
        <f t="shared" si="99"/>
        <v/>
      </c>
      <c r="M465" s="67" t="str">
        <f t="shared" si="110"/>
        <v/>
      </c>
      <c r="N465" s="49">
        <v>37</v>
      </c>
      <c r="O465" s="28"/>
      <c r="P465" s="47" t="str">
        <f t="shared" si="111"/>
        <v/>
      </c>
      <c r="Q465" s="24" t="str">
        <f t="shared" si="112"/>
        <v/>
      </c>
      <c r="R465" s="24" t="str">
        <f>IF($L465="","",VLOOKUP(Q465,LISTAS!$F$5:$G$1006,2,0))</f>
        <v/>
      </c>
      <c r="S465" s="36" t="str">
        <f t="shared" si="113"/>
        <v/>
      </c>
      <c r="T465" s="25" t="str">
        <f t="shared" si="114"/>
        <v/>
      </c>
      <c r="U465" s="25" t="str">
        <f t="shared" si="106"/>
        <v/>
      </c>
    </row>
    <row r="466" spans="2:21" ht="16.5" x14ac:dyDescent="0.3">
      <c r="B466" s="26"/>
      <c r="C466" s="22" t="str">
        <f>IF(B466="","",VLOOKUP(B466,LISTAS!$F$5:$G$1006,2,0))</f>
        <v/>
      </c>
      <c r="D466" s="35"/>
      <c r="E466" s="35"/>
      <c r="F466" s="35" t="str">
        <f t="shared" si="95"/>
        <v/>
      </c>
      <c r="G466" s="5"/>
      <c r="H466" s="48" t="str">
        <f t="shared" si="105"/>
        <v/>
      </c>
      <c r="I466" s="63" t="str">
        <f t="shared" si="107"/>
        <v/>
      </c>
      <c r="J466" s="63" t="str">
        <f t="shared" si="108"/>
        <v/>
      </c>
      <c r="K466" s="48" t="str">
        <f t="shared" si="109"/>
        <v/>
      </c>
      <c r="L466" s="69" t="str">
        <f t="shared" si="99"/>
        <v/>
      </c>
      <c r="M466" s="67" t="str">
        <f t="shared" si="110"/>
        <v/>
      </c>
      <c r="N466" s="49">
        <v>38</v>
      </c>
      <c r="O466" s="28"/>
      <c r="P466" s="47" t="str">
        <f t="shared" si="111"/>
        <v/>
      </c>
      <c r="Q466" s="24" t="str">
        <f t="shared" si="112"/>
        <v/>
      </c>
      <c r="R466" s="24" t="str">
        <f>IF($L466="","",VLOOKUP(Q466,LISTAS!$F$5:$G$1006,2,0))</f>
        <v/>
      </c>
      <c r="S466" s="36" t="str">
        <f t="shared" si="113"/>
        <v/>
      </c>
      <c r="T466" s="25" t="str">
        <f t="shared" si="114"/>
        <v/>
      </c>
      <c r="U466" s="25" t="str">
        <f t="shared" si="106"/>
        <v/>
      </c>
    </row>
    <row r="467" spans="2:21" ht="16.5" x14ac:dyDescent="0.3">
      <c r="B467" s="26"/>
      <c r="C467" s="22" t="str">
        <f>IF(B467="","",VLOOKUP(B467,LISTAS!$F$5:$G$1006,2,0))</f>
        <v/>
      </c>
      <c r="D467" s="35"/>
      <c r="E467" s="35"/>
      <c r="F467" s="35" t="str">
        <f t="shared" si="95"/>
        <v/>
      </c>
      <c r="G467" s="5"/>
      <c r="H467" s="48" t="str">
        <f t="shared" si="105"/>
        <v/>
      </c>
      <c r="I467" s="63" t="str">
        <f t="shared" si="107"/>
        <v/>
      </c>
      <c r="J467" s="63" t="str">
        <f t="shared" si="108"/>
        <v/>
      </c>
      <c r="K467" s="48" t="str">
        <f t="shared" si="109"/>
        <v/>
      </c>
      <c r="L467" s="69" t="str">
        <f t="shared" si="99"/>
        <v/>
      </c>
      <c r="M467" s="67" t="str">
        <f t="shared" si="110"/>
        <v/>
      </c>
      <c r="N467" s="49">
        <v>39</v>
      </c>
      <c r="O467" s="28"/>
      <c r="P467" s="47" t="str">
        <f t="shared" si="111"/>
        <v/>
      </c>
      <c r="Q467" s="24" t="str">
        <f t="shared" si="112"/>
        <v/>
      </c>
      <c r="R467" s="24" t="str">
        <f>IF($L467="","",VLOOKUP(Q467,LISTAS!$F$5:$G$1006,2,0))</f>
        <v/>
      </c>
      <c r="S467" s="36" t="str">
        <f t="shared" si="113"/>
        <v/>
      </c>
      <c r="T467" s="25" t="str">
        <f t="shared" si="114"/>
        <v/>
      </c>
      <c r="U467" s="25" t="str">
        <f t="shared" si="106"/>
        <v/>
      </c>
    </row>
    <row r="468" spans="2:21" ht="16.5" x14ac:dyDescent="0.3">
      <c r="B468" s="26"/>
      <c r="C468" s="22" t="str">
        <f>IF(B468="","",VLOOKUP(B468,LISTAS!$F$5:$G$1006,2,0))</f>
        <v/>
      </c>
      <c r="D468" s="35"/>
      <c r="E468" s="35"/>
      <c r="F468" s="35" t="str">
        <f t="shared" si="95"/>
        <v/>
      </c>
      <c r="G468" s="5"/>
      <c r="H468" s="48" t="str">
        <f t="shared" si="105"/>
        <v/>
      </c>
      <c r="I468" s="63" t="str">
        <f t="shared" si="107"/>
        <v/>
      </c>
      <c r="J468" s="63" t="str">
        <f t="shared" si="108"/>
        <v/>
      </c>
      <c r="K468" s="48" t="str">
        <f t="shared" si="109"/>
        <v/>
      </c>
      <c r="L468" s="69" t="str">
        <f t="shared" si="99"/>
        <v/>
      </c>
      <c r="M468" s="67" t="str">
        <f t="shared" si="110"/>
        <v/>
      </c>
      <c r="N468" s="49">
        <v>40</v>
      </c>
      <c r="O468" s="28"/>
      <c r="P468" s="47" t="str">
        <f t="shared" si="111"/>
        <v/>
      </c>
      <c r="Q468" s="24" t="str">
        <f t="shared" si="112"/>
        <v/>
      </c>
      <c r="R468" s="24" t="str">
        <f>IF($L468="","",VLOOKUP(Q468,LISTAS!$F$5:$G$1006,2,0))</f>
        <v/>
      </c>
      <c r="S468" s="36" t="str">
        <f t="shared" si="113"/>
        <v/>
      </c>
      <c r="T468" s="25" t="str">
        <f t="shared" si="114"/>
        <v/>
      </c>
      <c r="U468" s="25" t="str">
        <f t="shared" si="106"/>
        <v/>
      </c>
    </row>
    <row r="469" spans="2:21" ht="16.5" x14ac:dyDescent="0.3">
      <c r="B469" s="26"/>
      <c r="C469" s="22" t="str">
        <f>IF(B469="","",VLOOKUP(B469,LISTAS!$F$5:$G$1006,2,0))</f>
        <v/>
      </c>
      <c r="D469" s="35"/>
      <c r="E469" s="35"/>
      <c r="F469" s="35" t="str">
        <f t="shared" si="95"/>
        <v/>
      </c>
      <c r="G469" s="5"/>
      <c r="H469" s="48" t="str">
        <f t="shared" si="105"/>
        <v/>
      </c>
      <c r="I469" s="63" t="str">
        <f t="shared" si="107"/>
        <v/>
      </c>
      <c r="J469" s="63" t="str">
        <f t="shared" si="108"/>
        <v/>
      </c>
      <c r="K469" s="48" t="str">
        <f t="shared" si="109"/>
        <v/>
      </c>
      <c r="L469" s="69" t="str">
        <f t="shared" si="99"/>
        <v/>
      </c>
      <c r="M469" s="67" t="str">
        <f t="shared" si="110"/>
        <v/>
      </c>
      <c r="N469" s="49">
        <v>41</v>
      </c>
      <c r="O469" s="28"/>
      <c r="P469" s="47" t="str">
        <f t="shared" si="111"/>
        <v/>
      </c>
      <c r="Q469" s="24" t="str">
        <f t="shared" si="112"/>
        <v/>
      </c>
      <c r="R469" s="24" t="str">
        <f>IF($L469="","",VLOOKUP(Q469,LISTAS!$F$5:$G$1006,2,0))</f>
        <v/>
      </c>
      <c r="S469" s="36" t="str">
        <f t="shared" si="113"/>
        <v/>
      </c>
      <c r="T469" s="25" t="str">
        <f t="shared" si="114"/>
        <v/>
      </c>
      <c r="U469" s="25" t="str">
        <f t="shared" si="106"/>
        <v/>
      </c>
    </row>
    <row r="470" spans="2:21" ht="16.5" x14ac:dyDescent="0.3">
      <c r="B470" s="26"/>
      <c r="C470" s="22" t="str">
        <f>IF(B470="","",VLOOKUP(B470,LISTAS!$F$5:$G$1006,2,0))</f>
        <v/>
      </c>
      <c r="D470" s="35"/>
      <c r="E470" s="35"/>
      <c r="F470" s="35" t="str">
        <f t="shared" si="95"/>
        <v/>
      </c>
      <c r="G470" s="5"/>
      <c r="H470" s="48" t="str">
        <f t="shared" si="105"/>
        <v/>
      </c>
      <c r="I470" s="63" t="str">
        <f t="shared" si="107"/>
        <v/>
      </c>
      <c r="J470" s="63" t="str">
        <f t="shared" si="108"/>
        <v/>
      </c>
      <c r="K470" s="48" t="str">
        <f t="shared" si="109"/>
        <v/>
      </c>
      <c r="L470" s="69" t="str">
        <f t="shared" si="99"/>
        <v/>
      </c>
      <c r="M470" s="67" t="str">
        <f t="shared" si="110"/>
        <v/>
      </c>
      <c r="N470" s="49">
        <v>42</v>
      </c>
      <c r="O470" s="28"/>
      <c r="P470" s="47" t="str">
        <f t="shared" si="111"/>
        <v/>
      </c>
      <c r="Q470" s="24" t="str">
        <f t="shared" si="112"/>
        <v/>
      </c>
      <c r="R470" s="24" t="str">
        <f>IF($L470="","",VLOOKUP(Q470,LISTAS!$F$5:$G$1006,2,0))</f>
        <v/>
      </c>
      <c r="S470" s="36" t="str">
        <f t="shared" si="113"/>
        <v/>
      </c>
      <c r="T470" s="25" t="str">
        <f t="shared" si="114"/>
        <v/>
      </c>
      <c r="U470" s="25" t="str">
        <f t="shared" si="106"/>
        <v/>
      </c>
    </row>
    <row r="471" spans="2:21" ht="16.5" x14ac:dyDescent="0.3">
      <c r="B471" s="26"/>
      <c r="C471" s="22" t="str">
        <f>IF(B471="","",VLOOKUP(B471,LISTAS!$F$5:$G$1006,2,0))</f>
        <v/>
      </c>
      <c r="D471" s="35"/>
      <c r="E471" s="35"/>
      <c r="F471" s="35" t="str">
        <f t="shared" si="95"/>
        <v/>
      </c>
      <c r="G471" s="5"/>
      <c r="H471" s="48" t="str">
        <f t="shared" si="105"/>
        <v/>
      </c>
      <c r="I471" s="63" t="str">
        <f t="shared" si="107"/>
        <v/>
      </c>
      <c r="J471" s="63" t="str">
        <f t="shared" si="108"/>
        <v/>
      </c>
      <c r="K471" s="48" t="str">
        <f t="shared" si="109"/>
        <v/>
      </c>
      <c r="L471" s="69" t="str">
        <f t="shared" si="99"/>
        <v/>
      </c>
      <c r="M471" s="67" t="str">
        <f t="shared" si="110"/>
        <v/>
      </c>
      <c r="N471" s="49">
        <v>43</v>
      </c>
      <c r="O471" s="28"/>
      <c r="P471" s="47" t="str">
        <f t="shared" si="111"/>
        <v/>
      </c>
      <c r="Q471" s="24" t="str">
        <f t="shared" si="112"/>
        <v/>
      </c>
      <c r="R471" s="24" t="str">
        <f>IF($L471="","",VLOOKUP(Q471,LISTAS!$F$5:$G$1006,2,0))</f>
        <v/>
      </c>
      <c r="S471" s="36" t="str">
        <f t="shared" si="113"/>
        <v/>
      </c>
      <c r="T471" s="25" t="str">
        <f t="shared" si="114"/>
        <v/>
      </c>
      <c r="U471" s="25" t="str">
        <f t="shared" si="106"/>
        <v/>
      </c>
    </row>
    <row r="472" spans="2:21" ht="16.5" x14ac:dyDescent="0.3">
      <c r="B472" s="26"/>
      <c r="C472" s="22" t="str">
        <f>IF(B472="","",VLOOKUP(B472,LISTAS!$F$5:$G$1006,2,0))</f>
        <v/>
      </c>
      <c r="D472" s="35"/>
      <c r="E472" s="35"/>
      <c r="F472" s="35" t="str">
        <f t="shared" si="95"/>
        <v/>
      </c>
      <c r="G472" s="5"/>
      <c r="H472" s="48" t="str">
        <f t="shared" si="105"/>
        <v/>
      </c>
      <c r="I472" s="63" t="str">
        <f t="shared" si="107"/>
        <v/>
      </c>
      <c r="J472" s="63" t="str">
        <f t="shared" si="108"/>
        <v/>
      </c>
      <c r="K472" s="48" t="str">
        <f t="shared" si="109"/>
        <v/>
      </c>
      <c r="L472" s="69" t="str">
        <f t="shared" si="99"/>
        <v/>
      </c>
      <c r="M472" s="67" t="str">
        <f t="shared" si="110"/>
        <v/>
      </c>
      <c r="N472" s="49">
        <v>44</v>
      </c>
      <c r="O472" s="28"/>
      <c r="P472" s="47" t="str">
        <f t="shared" si="111"/>
        <v/>
      </c>
      <c r="Q472" s="24" t="str">
        <f t="shared" si="112"/>
        <v/>
      </c>
      <c r="R472" s="24" t="str">
        <f>IF($L472="","",VLOOKUP(Q472,LISTAS!$F$5:$G$1006,2,0))</f>
        <v/>
      </c>
      <c r="S472" s="36" t="str">
        <f t="shared" si="113"/>
        <v/>
      </c>
      <c r="T472" s="25" t="str">
        <f t="shared" si="114"/>
        <v/>
      </c>
      <c r="U472" s="25" t="str">
        <f t="shared" si="106"/>
        <v/>
      </c>
    </row>
    <row r="473" spans="2:21" ht="16.5" x14ac:dyDescent="0.3">
      <c r="B473" s="26"/>
      <c r="C473" s="22" t="str">
        <f>IF(B473="","",VLOOKUP(B473,LISTAS!$F$5:$G$1006,2,0))</f>
        <v/>
      </c>
      <c r="D473" s="35"/>
      <c r="E473" s="35"/>
      <c r="F473" s="35" t="str">
        <f t="shared" si="95"/>
        <v/>
      </c>
      <c r="G473" s="5"/>
      <c r="H473" s="48" t="str">
        <f t="shared" si="105"/>
        <v/>
      </c>
      <c r="I473" s="63" t="str">
        <f t="shared" si="107"/>
        <v/>
      </c>
      <c r="J473" s="63" t="str">
        <f t="shared" si="108"/>
        <v/>
      </c>
      <c r="K473" s="48" t="str">
        <f t="shared" si="109"/>
        <v/>
      </c>
      <c r="L473" s="69" t="str">
        <f t="shared" si="99"/>
        <v/>
      </c>
      <c r="M473" s="67" t="str">
        <f t="shared" si="110"/>
        <v/>
      </c>
      <c r="N473" s="49">
        <v>45</v>
      </c>
      <c r="O473" s="28"/>
      <c r="P473" s="47" t="str">
        <f t="shared" si="111"/>
        <v/>
      </c>
      <c r="Q473" s="24" t="str">
        <f t="shared" si="112"/>
        <v/>
      </c>
      <c r="R473" s="24" t="str">
        <f>IF($L473="","",VLOOKUP(Q473,LISTAS!$F$5:$G$1006,2,0))</f>
        <v/>
      </c>
      <c r="S473" s="36" t="str">
        <f t="shared" si="113"/>
        <v/>
      </c>
      <c r="T473" s="25" t="str">
        <f t="shared" si="114"/>
        <v/>
      </c>
      <c r="U473" s="25" t="str">
        <f t="shared" si="106"/>
        <v/>
      </c>
    </row>
    <row r="474" spans="2:21" ht="16.5" x14ac:dyDescent="0.3">
      <c r="B474" s="26"/>
      <c r="C474" s="22" t="str">
        <f>IF(B474="","",VLOOKUP(B474,LISTAS!$F$5:$G$1006,2,0))</f>
        <v/>
      </c>
      <c r="D474" s="35"/>
      <c r="E474" s="35"/>
      <c r="F474" s="35" t="str">
        <f t="shared" si="95"/>
        <v/>
      </c>
      <c r="G474" s="5"/>
      <c r="H474" s="48" t="str">
        <f t="shared" si="105"/>
        <v/>
      </c>
      <c r="I474" s="63" t="str">
        <f t="shared" si="107"/>
        <v/>
      </c>
      <c r="J474" s="63" t="str">
        <f t="shared" si="108"/>
        <v/>
      </c>
      <c r="K474" s="48" t="str">
        <f t="shared" si="109"/>
        <v/>
      </c>
      <c r="L474" s="69" t="str">
        <f t="shared" si="99"/>
        <v/>
      </c>
      <c r="M474" s="67" t="str">
        <f t="shared" si="110"/>
        <v/>
      </c>
      <c r="N474" s="49">
        <v>46</v>
      </c>
      <c r="O474" s="28"/>
      <c r="P474" s="47" t="str">
        <f t="shared" si="111"/>
        <v/>
      </c>
      <c r="Q474" s="24" t="str">
        <f t="shared" si="112"/>
        <v/>
      </c>
      <c r="R474" s="24" t="str">
        <f>IF($L474="","",VLOOKUP(Q474,LISTAS!$F$5:$G$1006,2,0))</f>
        <v/>
      </c>
      <c r="S474" s="36" t="str">
        <f t="shared" si="113"/>
        <v/>
      </c>
      <c r="T474" s="25" t="str">
        <f t="shared" si="114"/>
        <v/>
      </c>
      <c r="U474" s="25" t="str">
        <f t="shared" si="106"/>
        <v/>
      </c>
    </row>
    <row r="475" spans="2:21" ht="16.5" x14ac:dyDescent="0.3">
      <c r="B475" s="26"/>
      <c r="C475" s="22" t="str">
        <f>IF(B475="","",VLOOKUP(B475,LISTAS!$F$5:$G$1006,2,0))</f>
        <v/>
      </c>
      <c r="D475" s="35"/>
      <c r="E475" s="35"/>
      <c r="F475" s="35" t="str">
        <f t="shared" si="95"/>
        <v/>
      </c>
      <c r="G475" s="5"/>
      <c r="H475" s="48" t="str">
        <f t="shared" si="105"/>
        <v/>
      </c>
      <c r="I475" s="63" t="str">
        <f t="shared" si="107"/>
        <v/>
      </c>
      <c r="J475" s="63" t="str">
        <f t="shared" si="108"/>
        <v/>
      </c>
      <c r="K475" s="48" t="str">
        <f t="shared" si="109"/>
        <v/>
      </c>
      <c r="L475" s="69" t="str">
        <f t="shared" si="99"/>
        <v/>
      </c>
      <c r="M475" s="67" t="str">
        <f t="shared" si="110"/>
        <v/>
      </c>
      <c r="N475" s="49">
        <v>47</v>
      </c>
      <c r="O475" s="28"/>
      <c r="P475" s="47" t="str">
        <f t="shared" si="111"/>
        <v/>
      </c>
      <c r="Q475" s="24" t="str">
        <f t="shared" si="112"/>
        <v/>
      </c>
      <c r="R475" s="24" t="str">
        <f>IF($L475="","",VLOOKUP(Q475,LISTAS!$F$5:$G$1006,2,0))</f>
        <v/>
      </c>
      <c r="S475" s="36" t="str">
        <f t="shared" si="113"/>
        <v/>
      </c>
      <c r="T475" s="25" t="str">
        <f t="shared" si="114"/>
        <v/>
      </c>
      <c r="U475" s="25" t="str">
        <f t="shared" si="106"/>
        <v/>
      </c>
    </row>
    <row r="476" spans="2:21" ht="16.5" x14ac:dyDescent="0.3">
      <c r="B476" s="26"/>
      <c r="C476" s="22" t="str">
        <f>IF(B476="","",VLOOKUP(B476,LISTAS!$F$5:$G$1006,2,0))</f>
        <v/>
      </c>
      <c r="D476" s="35"/>
      <c r="E476" s="35"/>
      <c r="F476" s="35" t="str">
        <f t="shared" si="95"/>
        <v/>
      </c>
      <c r="G476" s="5"/>
      <c r="H476" s="48" t="str">
        <f t="shared" si="105"/>
        <v/>
      </c>
      <c r="I476" s="63" t="str">
        <f t="shared" si="107"/>
        <v/>
      </c>
      <c r="J476" s="63" t="str">
        <f t="shared" si="108"/>
        <v/>
      </c>
      <c r="K476" s="48" t="str">
        <f t="shared" si="109"/>
        <v/>
      </c>
      <c r="L476" s="69" t="str">
        <f t="shared" si="99"/>
        <v/>
      </c>
      <c r="M476" s="67" t="str">
        <f t="shared" si="110"/>
        <v/>
      </c>
      <c r="N476" s="49">
        <v>48</v>
      </c>
      <c r="O476" s="28"/>
      <c r="P476" s="47" t="str">
        <f t="shared" si="111"/>
        <v/>
      </c>
      <c r="Q476" s="24" t="str">
        <f t="shared" si="112"/>
        <v/>
      </c>
      <c r="R476" s="24" t="str">
        <f>IF($L476="","",VLOOKUP(Q476,LISTAS!$F$5:$G$1006,2,0))</f>
        <v/>
      </c>
      <c r="S476" s="36" t="str">
        <f t="shared" si="113"/>
        <v/>
      </c>
      <c r="T476" s="25" t="str">
        <f t="shared" si="114"/>
        <v/>
      </c>
      <c r="U476" s="25" t="str">
        <f t="shared" si="106"/>
        <v/>
      </c>
    </row>
    <row r="477" spans="2:21" ht="16.5" x14ac:dyDescent="0.3">
      <c r="B477" s="26"/>
      <c r="C477" s="22" t="str">
        <f>IF(B477="","",VLOOKUP(B477,LISTAS!$F$5:$G$1006,2,0))</f>
        <v/>
      </c>
      <c r="D477" s="35"/>
      <c r="E477" s="35"/>
      <c r="F477" s="35" t="str">
        <f t="shared" si="95"/>
        <v/>
      </c>
      <c r="G477" s="5"/>
      <c r="H477" s="48" t="str">
        <f t="shared" si="105"/>
        <v/>
      </c>
      <c r="I477" s="63" t="str">
        <f t="shared" si="107"/>
        <v/>
      </c>
      <c r="J477" s="63" t="str">
        <f t="shared" si="108"/>
        <v/>
      </c>
      <c r="K477" s="48" t="str">
        <f t="shared" si="109"/>
        <v/>
      </c>
      <c r="L477" s="69" t="str">
        <f t="shared" si="99"/>
        <v/>
      </c>
      <c r="M477" s="67" t="str">
        <f t="shared" si="110"/>
        <v/>
      </c>
      <c r="N477" s="49">
        <v>49</v>
      </c>
      <c r="O477" s="28"/>
      <c r="P477" s="47" t="str">
        <f t="shared" si="111"/>
        <v/>
      </c>
      <c r="Q477" s="24" t="str">
        <f t="shared" si="112"/>
        <v/>
      </c>
      <c r="R477" s="24" t="str">
        <f>IF($L477="","",VLOOKUP(Q477,LISTAS!$F$5:$G$1006,2,0))</f>
        <v/>
      </c>
      <c r="S477" s="36" t="str">
        <f t="shared" si="113"/>
        <v/>
      </c>
      <c r="T477" s="25" t="str">
        <f t="shared" si="114"/>
        <v/>
      </c>
      <c r="U477" s="25" t="str">
        <f t="shared" si="106"/>
        <v/>
      </c>
    </row>
    <row r="478" spans="2:21" ht="16.5" x14ac:dyDescent="0.3">
      <c r="B478" s="26"/>
      <c r="C478" s="22" t="str">
        <f>IF(B478="","",VLOOKUP(B478,LISTAS!$F$5:$G$1006,2,0))</f>
        <v/>
      </c>
      <c r="D478" s="35"/>
      <c r="E478" s="35"/>
      <c r="F478" s="35" t="str">
        <f t="shared" si="95"/>
        <v/>
      </c>
      <c r="G478" s="5"/>
      <c r="H478" s="48" t="str">
        <f t="shared" si="105"/>
        <v/>
      </c>
      <c r="I478" s="63" t="str">
        <f t="shared" si="107"/>
        <v/>
      </c>
      <c r="J478" s="63" t="str">
        <f t="shared" si="108"/>
        <v/>
      </c>
      <c r="K478" s="48" t="str">
        <f t="shared" si="109"/>
        <v/>
      </c>
      <c r="L478" s="69" t="str">
        <f t="shared" si="99"/>
        <v/>
      </c>
      <c r="M478" s="67" t="str">
        <f t="shared" si="110"/>
        <v/>
      </c>
      <c r="N478" s="49">
        <v>50</v>
      </c>
      <c r="O478" s="28"/>
      <c r="P478" s="47" t="str">
        <f t="shared" si="111"/>
        <v/>
      </c>
      <c r="Q478" s="24" t="str">
        <f t="shared" si="112"/>
        <v/>
      </c>
      <c r="R478" s="24" t="str">
        <f>IF($L478="","",VLOOKUP(Q478,LISTAS!$F$5:$G$1006,2,0))</f>
        <v/>
      </c>
      <c r="S478" s="36" t="str">
        <f t="shared" si="113"/>
        <v/>
      </c>
      <c r="T478" s="25" t="str">
        <f t="shared" si="114"/>
        <v/>
      </c>
      <c r="U478" s="25" t="str">
        <f t="shared" si="106"/>
        <v/>
      </c>
    </row>
    <row r="479" spans="2:21" ht="16.5" x14ac:dyDescent="0.3">
      <c r="B479" s="26"/>
      <c r="C479" s="22" t="str">
        <f>IF(B479="","",VLOOKUP(B479,LISTAS!$F$5:$G$1006,2,0))</f>
        <v/>
      </c>
      <c r="D479" s="35"/>
      <c r="E479" s="35"/>
      <c r="F479" s="35" t="str">
        <f t="shared" si="95"/>
        <v/>
      </c>
      <c r="G479" s="5"/>
      <c r="H479" s="48" t="str">
        <f t="shared" si="105"/>
        <v/>
      </c>
      <c r="I479" s="63" t="str">
        <f t="shared" si="107"/>
        <v/>
      </c>
      <c r="J479" s="63" t="str">
        <f t="shared" si="108"/>
        <v/>
      </c>
      <c r="K479" s="48" t="str">
        <f t="shared" si="109"/>
        <v/>
      </c>
      <c r="L479" s="69" t="str">
        <f t="shared" si="99"/>
        <v/>
      </c>
      <c r="M479" s="67" t="str">
        <f t="shared" si="110"/>
        <v/>
      </c>
      <c r="N479" s="49">
        <v>51</v>
      </c>
      <c r="O479" s="28"/>
      <c r="P479" s="47" t="str">
        <f t="shared" si="111"/>
        <v/>
      </c>
      <c r="Q479" s="24" t="str">
        <f t="shared" si="112"/>
        <v/>
      </c>
      <c r="R479" s="24" t="str">
        <f>IF($L479="","",VLOOKUP(Q479,LISTAS!$F$5:$G$1006,2,0))</f>
        <v/>
      </c>
      <c r="S479" s="36" t="str">
        <f t="shared" si="113"/>
        <v/>
      </c>
      <c r="T479" s="25" t="str">
        <f t="shared" si="114"/>
        <v/>
      </c>
      <c r="U479" s="25" t="str">
        <f t="shared" si="106"/>
        <v/>
      </c>
    </row>
    <row r="480" spans="2:21" ht="16.5" x14ac:dyDescent="0.3">
      <c r="B480" s="26"/>
      <c r="C480" s="22" t="str">
        <f>IF(B480="","",VLOOKUP(B480,LISTAS!$F$5:$G$1006,2,0))</f>
        <v/>
      </c>
      <c r="D480" s="35"/>
      <c r="E480" s="35"/>
      <c r="F480" s="35" t="str">
        <f t="shared" si="95"/>
        <v/>
      </c>
      <c r="G480" s="5"/>
      <c r="H480" s="48" t="str">
        <f t="shared" si="105"/>
        <v/>
      </c>
      <c r="I480" s="63" t="str">
        <f t="shared" si="107"/>
        <v/>
      </c>
      <c r="J480" s="63" t="str">
        <f t="shared" si="108"/>
        <v/>
      </c>
      <c r="K480" s="48" t="str">
        <f t="shared" si="109"/>
        <v/>
      </c>
      <c r="L480" s="69" t="str">
        <f t="shared" si="99"/>
        <v/>
      </c>
      <c r="M480" s="67" t="str">
        <f t="shared" si="110"/>
        <v/>
      </c>
      <c r="N480" s="49">
        <v>52</v>
      </c>
      <c r="O480" s="28"/>
      <c r="P480" s="47" t="str">
        <f t="shared" si="111"/>
        <v/>
      </c>
      <c r="Q480" s="24" t="str">
        <f t="shared" si="112"/>
        <v/>
      </c>
      <c r="R480" s="24" t="str">
        <f>IF($L480="","",VLOOKUP(Q480,LISTAS!$F$5:$G$1006,2,0))</f>
        <v/>
      </c>
      <c r="S480" s="36" t="str">
        <f t="shared" si="113"/>
        <v/>
      </c>
      <c r="T480" s="25" t="str">
        <f t="shared" si="114"/>
        <v/>
      </c>
      <c r="U480" s="25" t="str">
        <f t="shared" si="106"/>
        <v/>
      </c>
    </row>
    <row r="481" spans="2:21" ht="16.5" x14ac:dyDescent="0.3">
      <c r="B481" s="26"/>
      <c r="C481" s="22" t="str">
        <f>IF(B481="","",VLOOKUP(B481,LISTAS!$F$5:$G$1006,2,0))</f>
        <v/>
      </c>
      <c r="D481" s="35"/>
      <c r="E481" s="35"/>
      <c r="F481" s="35" t="str">
        <f t="shared" si="95"/>
        <v/>
      </c>
      <c r="G481" s="5"/>
      <c r="H481" s="48" t="str">
        <f t="shared" si="105"/>
        <v/>
      </c>
      <c r="I481" s="63" t="str">
        <f t="shared" si="107"/>
        <v/>
      </c>
      <c r="J481" s="63" t="str">
        <f t="shared" si="108"/>
        <v/>
      </c>
      <c r="K481" s="48" t="str">
        <f t="shared" si="109"/>
        <v/>
      </c>
      <c r="L481" s="69" t="str">
        <f t="shared" si="99"/>
        <v/>
      </c>
      <c r="M481" s="67" t="str">
        <f t="shared" si="110"/>
        <v/>
      </c>
      <c r="N481" s="49">
        <v>53</v>
      </c>
      <c r="O481" s="28"/>
      <c r="P481" s="47" t="str">
        <f t="shared" si="111"/>
        <v/>
      </c>
      <c r="Q481" s="24" t="str">
        <f t="shared" si="112"/>
        <v/>
      </c>
      <c r="R481" s="24" t="str">
        <f>IF($L481="","",VLOOKUP(Q481,LISTAS!$F$5:$G$1006,2,0))</f>
        <v/>
      </c>
      <c r="S481" s="36" t="str">
        <f t="shared" si="113"/>
        <v/>
      </c>
      <c r="T481" s="25" t="str">
        <f t="shared" si="114"/>
        <v/>
      </c>
      <c r="U481" s="25" t="str">
        <f t="shared" si="106"/>
        <v/>
      </c>
    </row>
    <row r="482" spans="2:21" ht="16.5" x14ac:dyDescent="0.3">
      <c r="B482" s="26"/>
      <c r="C482" s="22" t="str">
        <f>IF(B482="","",VLOOKUP(B482,LISTAS!$F$5:$G$1006,2,0))</f>
        <v/>
      </c>
      <c r="D482" s="35"/>
      <c r="E482" s="35"/>
      <c r="F482" s="35" t="str">
        <f t="shared" si="95"/>
        <v/>
      </c>
      <c r="G482" s="5"/>
      <c r="H482" s="48" t="str">
        <f t="shared" si="105"/>
        <v/>
      </c>
      <c r="I482" s="63" t="str">
        <f t="shared" si="107"/>
        <v/>
      </c>
      <c r="J482" s="63" t="str">
        <f t="shared" si="108"/>
        <v/>
      </c>
      <c r="K482" s="48" t="str">
        <f t="shared" si="109"/>
        <v/>
      </c>
      <c r="L482" s="69" t="str">
        <f t="shared" si="99"/>
        <v/>
      </c>
      <c r="M482" s="67" t="str">
        <f t="shared" si="110"/>
        <v/>
      </c>
      <c r="N482" s="49">
        <v>54</v>
      </c>
      <c r="O482" s="28"/>
      <c r="P482" s="47" t="str">
        <f t="shared" si="111"/>
        <v/>
      </c>
      <c r="Q482" s="24" t="str">
        <f t="shared" si="112"/>
        <v/>
      </c>
      <c r="R482" s="24" t="str">
        <f>IF($L482="","",VLOOKUP(Q482,LISTAS!$F$5:$G$1006,2,0))</f>
        <v/>
      </c>
      <c r="S482" s="36" t="str">
        <f t="shared" si="113"/>
        <v/>
      </c>
      <c r="T482" s="25" t="str">
        <f t="shared" si="114"/>
        <v/>
      </c>
      <c r="U482" s="25" t="str">
        <f t="shared" si="106"/>
        <v/>
      </c>
    </row>
    <row r="483" spans="2:21" ht="16.5" x14ac:dyDescent="0.3">
      <c r="B483" s="26"/>
      <c r="C483" s="22" t="str">
        <f>IF(B483="","",VLOOKUP(B483,LISTAS!$F$5:$G$1006,2,0))</f>
        <v/>
      </c>
      <c r="D483" s="35"/>
      <c r="E483" s="35"/>
      <c r="F483" s="35" t="str">
        <f t="shared" si="95"/>
        <v/>
      </c>
      <c r="G483" s="5"/>
      <c r="H483" s="48" t="str">
        <f t="shared" si="105"/>
        <v/>
      </c>
      <c r="I483" s="63" t="str">
        <f t="shared" si="107"/>
        <v/>
      </c>
      <c r="J483" s="63" t="str">
        <f t="shared" si="108"/>
        <v/>
      </c>
      <c r="K483" s="48" t="str">
        <f t="shared" si="109"/>
        <v/>
      </c>
      <c r="L483" s="69" t="str">
        <f t="shared" si="99"/>
        <v/>
      </c>
      <c r="M483" s="67" t="str">
        <f t="shared" si="110"/>
        <v/>
      </c>
      <c r="N483" s="49">
        <v>55</v>
      </c>
      <c r="O483" s="28"/>
      <c r="P483" s="47" t="str">
        <f t="shared" si="111"/>
        <v/>
      </c>
      <c r="Q483" s="24" t="str">
        <f t="shared" si="112"/>
        <v/>
      </c>
      <c r="R483" s="24" t="str">
        <f>IF($L483="","",VLOOKUP(Q483,LISTAS!$F$5:$G$1006,2,0))</f>
        <v/>
      </c>
      <c r="S483" s="36" t="str">
        <f t="shared" si="113"/>
        <v/>
      </c>
      <c r="T483" s="25" t="str">
        <f t="shared" si="114"/>
        <v/>
      </c>
      <c r="U483" s="25" t="str">
        <f t="shared" si="106"/>
        <v/>
      </c>
    </row>
    <row r="484" spans="2:21" ht="16.5" x14ac:dyDescent="0.3">
      <c r="B484" s="26"/>
      <c r="C484" s="22" t="str">
        <f>IF(B484="","",VLOOKUP(B484,LISTAS!$F$5:$G$1006,2,0))</f>
        <v/>
      </c>
      <c r="D484" s="35"/>
      <c r="E484" s="35"/>
      <c r="F484" s="35" t="str">
        <f t="shared" si="95"/>
        <v/>
      </c>
      <c r="G484" s="5"/>
      <c r="H484" s="48" t="str">
        <f t="shared" si="105"/>
        <v/>
      </c>
      <c r="I484" s="63" t="str">
        <f t="shared" si="107"/>
        <v/>
      </c>
      <c r="J484" s="63" t="str">
        <f t="shared" si="108"/>
        <v/>
      </c>
      <c r="K484" s="48" t="str">
        <f t="shared" si="109"/>
        <v/>
      </c>
      <c r="L484" s="69" t="str">
        <f t="shared" si="99"/>
        <v/>
      </c>
      <c r="M484" s="67" t="str">
        <f t="shared" si="110"/>
        <v/>
      </c>
      <c r="N484" s="49">
        <v>56</v>
      </c>
      <c r="O484" s="28"/>
      <c r="P484" s="47" t="str">
        <f t="shared" si="111"/>
        <v/>
      </c>
      <c r="Q484" s="24" t="str">
        <f t="shared" si="112"/>
        <v/>
      </c>
      <c r="R484" s="24" t="str">
        <f>IF($L484="","",VLOOKUP(Q484,LISTAS!$F$5:$G$1006,2,0))</f>
        <v/>
      </c>
      <c r="S484" s="36" t="str">
        <f t="shared" si="113"/>
        <v/>
      </c>
      <c r="T484" s="25" t="str">
        <f t="shared" si="114"/>
        <v/>
      </c>
      <c r="U484" s="25" t="str">
        <f t="shared" si="106"/>
        <v/>
      </c>
    </row>
    <row r="485" spans="2:21" ht="16.5" x14ac:dyDescent="0.3">
      <c r="B485" s="26"/>
      <c r="C485" s="22" t="str">
        <f>IF(B485="","",VLOOKUP(B485,LISTAS!$F$5:$G$1006,2,0))</f>
        <v/>
      </c>
      <c r="D485" s="35"/>
      <c r="E485" s="35"/>
      <c r="F485" s="35" t="str">
        <f t="shared" si="95"/>
        <v/>
      </c>
      <c r="G485" s="5"/>
      <c r="H485" s="48" t="str">
        <f t="shared" si="105"/>
        <v/>
      </c>
      <c r="I485" s="63" t="str">
        <f t="shared" si="107"/>
        <v/>
      </c>
      <c r="J485" s="63" t="str">
        <f t="shared" si="108"/>
        <v/>
      </c>
      <c r="K485" s="48" t="str">
        <f t="shared" si="109"/>
        <v/>
      </c>
      <c r="L485" s="69" t="str">
        <f t="shared" si="99"/>
        <v/>
      </c>
      <c r="M485" s="67" t="str">
        <f t="shared" si="110"/>
        <v/>
      </c>
      <c r="N485" s="49">
        <v>57</v>
      </c>
      <c r="O485" s="28"/>
      <c r="P485" s="47" t="str">
        <f t="shared" si="111"/>
        <v/>
      </c>
      <c r="Q485" s="24" t="str">
        <f t="shared" si="112"/>
        <v/>
      </c>
      <c r="R485" s="24" t="str">
        <f>IF($L485="","",VLOOKUP(Q485,LISTAS!$F$5:$G$1006,2,0))</f>
        <v/>
      </c>
      <c r="S485" s="36" t="str">
        <f t="shared" si="113"/>
        <v/>
      </c>
      <c r="T485" s="25" t="str">
        <f t="shared" si="114"/>
        <v/>
      </c>
      <c r="U485" s="25" t="str">
        <f t="shared" si="106"/>
        <v/>
      </c>
    </row>
    <row r="486" spans="2:21" ht="16.5" x14ac:dyDescent="0.3">
      <c r="B486" s="26"/>
      <c r="C486" s="22" t="str">
        <f>IF(B486="","",VLOOKUP(B486,LISTAS!$F$5:$G$1006,2,0))</f>
        <v/>
      </c>
      <c r="D486" s="35"/>
      <c r="E486" s="35"/>
      <c r="F486" s="35" t="str">
        <f t="shared" si="95"/>
        <v/>
      </c>
      <c r="G486" s="5"/>
      <c r="H486" s="48" t="str">
        <f t="shared" si="105"/>
        <v/>
      </c>
      <c r="I486" s="63" t="str">
        <f t="shared" si="107"/>
        <v/>
      </c>
      <c r="J486" s="63" t="str">
        <f t="shared" si="108"/>
        <v/>
      </c>
      <c r="K486" s="48" t="str">
        <f t="shared" si="109"/>
        <v/>
      </c>
      <c r="L486" s="69" t="str">
        <f t="shared" si="99"/>
        <v/>
      </c>
      <c r="M486" s="67" t="str">
        <f t="shared" si="110"/>
        <v/>
      </c>
      <c r="N486" s="49">
        <v>58</v>
      </c>
      <c r="O486" s="28"/>
      <c r="P486" s="47" t="str">
        <f t="shared" si="111"/>
        <v/>
      </c>
      <c r="Q486" s="24" t="str">
        <f t="shared" si="112"/>
        <v/>
      </c>
      <c r="R486" s="24" t="str">
        <f>IF($L486="","",VLOOKUP(Q486,LISTAS!$F$5:$G$1006,2,0))</f>
        <v/>
      </c>
      <c r="S486" s="36" t="str">
        <f t="shared" si="113"/>
        <v/>
      </c>
      <c r="T486" s="25" t="str">
        <f t="shared" si="114"/>
        <v/>
      </c>
      <c r="U486" s="25" t="str">
        <f t="shared" si="106"/>
        <v/>
      </c>
    </row>
    <row r="487" spans="2:21" ht="16.5" x14ac:dyDescent="0.3">
      <c r="B487" s="26"/>
      <c r="C487" s="22" t="str">
        <f>IF(B487="","",VLOOKUP(B487,LISTAS!$F$5:$G$1006,2,0))</f>
        <v/>
      </c>
      <c r="D487" s="35"/>
      <c r="E487" s="35"/>
      <c r="F487" s="35" t="str">
        <f t="shared" si="95"/>
        <v/>
      </c>
      <c r="G487" s="5"/>
      <c r="H487" s="48" t="str">
        <f t="shared" si="105"/>
        <v/>
      </c>
      <c r="I487" s="63" t="str">
        <f t="shared" si="107"/>
        <v/>
      </c>
      <c r="J487" s="63" t="str">
        <f t="shared" si="108"/>
        <v/>
      </c>
      <c r="K487" s="48" t="str">
        <f t="shared" si="109"/>
        <v/>
      </c>
      <c r="L487" s="69" t="str">
        <f t="shared" si="99"/>
        <v/>
      </c>
      <c r="M487" s="67" t="str">
        <f t="shared" si="110"/>
        <v/>
      </c>
      <c r="N487" s="49">
        <v>59</v>
      </c>
      <c r="O487" s="28"/>
      <c r="P487" s="47" t="str">
        <f t="shared" si="111"/>
        <v/>
      </c>
      <c r="Q487" s="24" t="str">
        <f t="shared" si="112"/>
        <v/>
      </c>
      <c r="R487" s="24" t="str">
        <f>IF($L487="","",VLOOKUP(Q487,LISTAS!$F$5:$G$1006,2,0))</f>
        <v/>
      </c>
      <c r="S487" s="36" t="str">
        <f t="shared" si="113"/>
        <v/>
      </c>
      <c r="T487" s="25" t="str">
        <f t="shared" si="114"/>
        <v/>
      </c>
      <c r="U487" s="25" t="str">
        <f t="shared" si="106"/>
        <v/>
      </c>
    </row>
    <row r="488" spans="2:21" ht="16.5" x14ac:dyDescent="0.3">
      <c r="B488" s="26"/>
      <c r="C488" s="22" t="str">
        <f>IF(B488="","",VLOOKUP(B488,LISTAS!$F$5:$G$1006,2,0))</f>
        <v/>
      </c>
      <c r="D488" s="35"/>
      <c r="E488" s="35"/>
      <c r="F488" s="35" t="str">
        <f t="shared" si="95"/>
        <v/>
      </c>
      <c r="G488" s="5"/>
      <c r="H488" s="48" t="str">
        <f t="shared" si="105"/>
        <v/>
      </c>
      <c r="I488" s="63" t="str">
        <f t="shared" si="107"/>
        <v/>
      </c>
      <c r="J488" s="63" t="str">
        <f t="shared" si="108"/>
        <v/>
      </c>
      <c r="K488" s="48" t="str">
        <f t="shared" si="109"/>
        <v/>
      </c>
      <c r="L488" s="69" t="str">
        <f t="shared" si="99"/>
        <v/>
      </c>
      <c r="M488" s="67" t="str">
        <f t="shared" si="110"/>
        <v/>
      </c>
      <c r="N488" s="49">
        <v>60</v>
      </c>
      <c r="O488" s="28"/>
      <c r="P488" s="47" t="str">
        <f t="shared" si="111"/>
        <v/>
      </c>
      <c r="Q488" s="24" t="str">
        <f t="shared" si="112"/>
        <v/>
      </c>
      <c r="R488" s="24" t="str">
        <f>IF($L488="","",VLOOKUP(Q488,LISTAS!$F$5:$G$1006,2,0))</f>
        <v/>
      </c>
      <c r="S488" s="36" t="str">
        <f t="shared" si="113"/>
        <v/>
      </c>
      <c r="T488" s="25" t="str">
        <f t="shared" si="114"/>
        <v/>
      </c>
      <c r="U488" s="25" t="str">
        <f t="shared" si="106"/>
        <v/>
      </c>
    </row>
    <row r="489" spans="2:21" ht="16.5" x14ac:dyDescent="0.3">
      <c r="B489" s="26"/>
      <c r="C489" s="22" t="str">
        <f>IF(B489="","",VLOOKUP(B489,LISTAS!$F$5:$G$1006,2,0))</f>
        <v/>
      </c>
      <c r="D489" s="35"/>
      <c r="E489" s="35"/>
      <c r="F489" s="35" t="str">
        <f t="shared" si="95"/>
        <v/>
      </c>
      <c r="G489" s="5"/>
      <c r="H489" s="48" t="str">
        <f t="shared" si="105"/>
        <v/>
      </c>
      <c r="I489" s="63" t="str">
        <f t="shared" si="107"/>
        <v/>
      </c>
      <c r="J489" s="63" t="str">
        <f t="shared" si="108"/>
        <v/>
      </c>
      <c r="K489" s="48" t="str">
        <f t="shared" si="109"/>
        <v/>
      </c>
      <c r="L489" s="69" t="str">
        <f t="shared" si="99"/>
        <v/>
      </c>
      <c r="M489" s="67" t="str">
        <f t="shared" si="110"/>
        <v/>
      </c>
      <c r="N489" s="49">
        <v>61</v>
      </c>
      <c r="O489" s="28"/>
      <c r="P489" s="47" t="str">
        <f t="shared" si="111"/>
        <v/>
      </c>
      <c r="Q489" s="24" t="str">
        <f t="shared" si="112"/>
        <v/>
      </c>
      <c r="R489" s="24" t="str">
        <f>IF($L489="","",VLOOKUP(Q489,LISTAS!$F$5:$G$1006,2,0))</f>
        <v/>
      </c>
      <c r="S489" s="36" t="str">
        <f t="shared" si="113"/>
        <v/>
      </c>
      <c r="T489" s="25" t="str">
        <f t="shared" si="114"/>
        <v/>
      </c>
      <c r="U489" s="25" t="str">
        <f t="shared" si="106"/>
        <v/>
      </c>
    </row>
    <row r="490" spans="2:21" ht="16.5" x14ac:dyDescent="0.3">
      <c r="B490" s="26"/>
      <c r="C490" s="22" t="str">
        <f>IF(B490="","",VLOOKUP(B490,LISTAS!$F$5:$G$1006,2,0))</f>
        <v/>
      </c>
      <c r="D490" s="35"/>
      <c r="E490" s="35"/>
      <c r="F490" s="35" t="str">
        <f t="shared" si="95"/>
        <v/>
      </c>
      <c r="G490" s="5"/>
      <c r="H490" s="48" t="str">
        <f t="shared" si="105"/>
        <v/>
      </c>
      <c r="I490" s="63" t="str">
        <f t="shared" si="107"/>
        <v/>
      </c>
      <c r="J490" s="63" t="str">
        <f t="shared" si="108"/>
        <v/>
      </c>
      <c r="K490" s="48" t="str">
        <f t="shared" si="109"/>
        <v/>
      </c>
      <c r="L490" s="69" t="str">
        <f t="shared" si="99"/>
        <v/>
      </c>
      <c r="M490" s="67" t="str">
        <f t="shared" si="110"/>
        <v/>
      </c>
      <c r="N490" s="49">
        <v>62</v>
      </c>
      <c r="O490" s="28"/>
      <c r="P490" s="47" t="str">
        <f t="shared" si="111"/>
        <v/>
      </c>
      <c r="Q490" s="24" t="str">
        <f t="shared" si="112"/>
        <v/>
      </c>
      <c r="R490" s="24" t="str">
        <f>IF($L490="","",VLOOKUP(Q490,LISTAS!$F$5:$G$1006,2,0))</f>
        <v/>
      </c>
      <c r="S490" s="36" t="str">
        <f t="shared" si="113"/>
        <v/>
      </c>
      <c r="T490" s="25" t="str">
        <f t="shared" si="114"/>
        <v/>
      </c>
      <c r="U490" s="25" t="str">
        <f t="shared" si="106"/>
        <v/>
      </c>
    </row>
    <row r="491" spans="2:21" ht="16.5" x14ac:dyDescent="0.3">
      <c r="B491" s="26"/>
      <c r="C491" s="22" t="str">
        <f>IF(B491="","",VLOOKUP(B491,LISTAS!$F$5:$G$1006,2,0))</f>
        <v/>
      </c>
      <c r="D491" s="35"/>
      <c r="E491" s="35"/>
      <c r="F491" s="35" t="str">
        <f t="shared" si="95"/>
        <v/>
      </c>
      <c r="G491" s="5"/>
      <c r="H491" s="48" t="str">
        <f t="shared" si="105"/>
        <v/>
      </c>
      <c r="I491" s="63" t="str">
        <f t="shared" si="107"/>
        <v/>
      </c>
      <c r="J491" s="63" t="str">
        <f t="shared" si="108"/>
        <v/>
      </c>
      <c r="K491" s="48" t="str">
        <f t="shared" si="109"/>
        <v/>
      </c>
      <c r="L491" s="69" t="str">
        <f t="shared" si="99"/>
        <v/>
      </c>
      <c r="M491" s="67" t="str">
        <f t="shared" si="110"/>
        <v/>
      </c>
      <c r="N491" s="49">
        <v>63</v>
      </c>
      <c r="O491" s="28"/>
      <c r="P491" s="47" t="str">
        <f t="shared" si="111"/>
        <v/>
      </c>
      <c r="Q491" s="24" t="str">
        <f t="shared" si="112"/>
        <v/>
      </c>
      <c r="R491" s="24" t="str">
        <f>IF($L491="","",VLOOKUP(Q491,LISTAS!$F$5:$G$1006,2,0))</f>
        <v/>
      </c>
      <c r="S491" s="36" t="str">
        <f t="shared" si="113"/>
        <v/>
      </c>
      <c r="T491" s="25" t="str">
        <f t="shared" si="114"/>
        <v/>
      </c>
      <c r="U491" s="25" t="str">
        <f t="shared" si="106"/>
        <v/>
      </c>
    </row>
    <row r="492" spans="2:21" ht="16.5" x14ac:dyDescent="0.3">
      <c r="B492" s="26"/>
      <c r="C492" s="22" t="str">
        <f>IF(B492="","",VLOOKUP(B492,LISTAS!$F$5:$G$1006,2,0))</f>
        <v/>
      </c>
      <c r="D492" s="35"/>
      <c r="E492" s="35"/>
      <c r="F492" s="35" t="str">
        <f t="shared" si="95"/>
        <v/>
      </c>
      <c r="G492" s="5"/>
      <c r="H492" s="48" t="str">
        <f t="shared" si="105"/>
        <v/>
      </c>
      <c r="I492" s="63" t="str">
        <f t="shared" si="107"/>
        <v/>
      </c>
      <c r="J492" s="63" t="str">
        <f t="shared" si="108"/>
        <v/>
      </c>
      <c r="K492" s="48" t="str">
        <f t="shared" si="109"/>
        <v/>
      </c>
      <c r="L492" s="69" t="str">
        <f t="shared" si="99"/>
        <v/>
      </c>
      <c r="M492" s="67" t="str">
        <f t="shared" si="110"/>
        <v/>
      </c>
      <c r="N492" s="49">
        <v>64</v>
      </c>
      <c r="O492" s="28"/>
      <c r="P492" s="47" t="str">
        <f t="shared" si="111"/>
        <v/>
      </c>
      <c r="Q492" s="24" t="str">
        <f t="shared" si="112"/>
        <v/>
      </c>
      <c r="R492" s="24" t="str">
        <f>IF($L492="","",VLOOKUP(Q492,LISTAS!$F$5:$G$1006,2,0))</f>
        <v/>
      </c>
      <c r="S492" s="36" t="str">
        <f t="shared" si="113"/>
        <v/>
      </c>
      <c r="T492" s="25" t="str">
        <f t="shared" si="114"/>
        <v/>
      </c>
      <c r="U492" s="25" t="str">
        <f t="shared" si="106"/>
        <v/>
      </c>
    </row>
    <row r="493" spans="2:21" ht="16.5" x14ac:dyDescent="0.3">
      <c r="B493" s="26"/>
      <c r="C493" s="22" t="str">
        <f>IF(B493="","",VLOOKUP(B493,LISTAS!$F$5:$G$1006,2,0))</f>
        <v/>
      </c>
      <c r="D493" s="35"/>
      <c r="E493" s="35"/>
      <c r="F493" s="35" t="str">
        <f t="shared" ref="F493:F528" si="115">IF(D493="",IF(E493="","",SUM(D493:E493)),SUM(D493:E493))</f>
        <v/>
      </c>
      <c r="G493" s="5"/>
      <c r="H493" s="48" t="str">
        <f t="shared" si="105"/>
        <v/>
      </c>
      <c r="I493" s="63" t="str">
        <f t="shared" ref="I493:I528" si="116">IF($L493="","",IF(B493="","",B493))</f>
        <v/>
      </c>
      <c r="J493" s="63" t="str">
        <f t="shared" ref="J493:J528" si="117">IF($L493="","",IF(C493="","",C493))</f>
        <v/>
      </c>
      <c r="K493" s="48" t="str">
        <f t="shared" ref="K493:K528" si="118">IF($L493="","",F493)</f>
        <v/>
      </c>
      <c r="L493" s="69" t="str">
        <f t="shared" ref="L493:L528" si="119">H493</f>
        <v/>
      </c>
      <c r="M493" s="67" t="str">
        <f t="shared" ref="M493:M524" si="120">IF(L493="","",LARGE($L$429:$L$528,N493))</f>
        <v/>
      </c>
      <c r="N493" s="49">
        <v>65</v>
      </c>
      <c r="O493" s="28"/>
      <c r="P493" s="47" t="str">
        <f t="shared" ref="P493:P528" si="121">IF(S493&lt;&gt;"",_xlfn.RANK.EQ(S493,$S$429:$S$528,0),"")</f>
        <v/>
      </c>
      <c r="Q493" s="24" t="str">
        <f t="shared" ref="Q493:Q528" si="122">IF($L493="","",VLOOKUP(M493,$H$429:$K$528,2,0))</f>
        <v/>
      </c>
      <c r="R493" s="24" t="str">
        <f>IF($L493="","",VLOOKUP(Q493,LISTAS!$F$5:$G$1006,2,0))</f>
        <v/>
      </c>
      <c r="S493" s="36" t="str">
        <f t="shared" ref="S493:S528" si="123">IF($L493="","",VLOOKUP(M493,$H$429:$K$528,4,0))</f>
        <v/>
      </c>
      <c r="T493" s="25" t="str">
        <f t="shared" ref="T493:T524" si="124">IF($P493="","",IF(S493=$U$5,"",IF($P493=1,400,IF($P493=2,340,IF($P493=3,300,IF($P493=4,280,IF($P493=5,270,IF($P493=6,260,IF($P493=7,250,IF($P493=8,240,IF($P493=9,200,IF($P493=10,200,IF($P493=11,200,IF($P493=12,200,IF($P493=13,200,IF($P493=14,200,IF($P493=15,200,IF($P493=16,200,IF($P493&gt;16,"","")))))))))))))))))))</f>
        <v/>
      </c>
      <c r="U493" s="25" t="str">
        <f t="shared" si="106"/>
        <v/>
      </c>
    </row>
    <row r="494" spans="2:21" ht="16.5" x14ac:dyDescent="0.3">
      <c r="B494" s="26"/>
      <c r="C494" s="22" t="str">
        <f>IF(B494="","",VLOOKUP(B494,LISTAS!$F$5:$G$1006,2,0))</f>
        <v/>
      </c>
      <c r="D494" s="35"/>
      <c r="E494" s="35"/>
      <c r="F494" s="35" t="str">
        <f t="shared" si="115"/>
        <v/>
      </c>
      <c r="G494" s="5"/>
      <c r="H494" s="48" t="str">
        <f t="shared" ref="H494:H528" si="125">IF(F494="","",F494+(ROW(F494)/1000))</f>
        <v/>
      </c>
      <c r="I494" s="63" t="str">
        <f t="shared" si="116"/>
        <v/>
      </c>
      <c r="J494" s="63" t="str">
        <f t="shared" si="117"/>
        <v/>
      </c>
      <c r="K494" s="48" t="str">
        <f t="shared" si="118"/>
        <v/>
      </c>
      <c r="L494" s="69" t="str">
        <f t="shared" si="119"/>
        <v/>
      </c>
      <c r="M494" s="67" t="str">
        <f t="shared" si="120"/>
        <v/>
      </c>
      <c r="N494" s="49">
        <v>66</v>
      </c>
      <c r="O494" s="28"/>
      <c r="P494" s="47" t="str">
        <f t="shared" si="121"/>
        <v/>
      </c>
      <c r="Q494" s="24" t="str">
        <f t="shared" si="122"/>
        <v/>
      </c>
      <c r="R494" s="24" t="str">
        <f>IF($L494="","",VLOOKUP(Q494,LISTAS!$F$5:$G$1006,2,0))</f>
        <v/>
      </c>
      <c r="S494" s="36" t="str">
        <f t="shared" si="123"/>
        <v/>
      </c>
      <c r="T494" s="25" t="str">
        <f t="shared" si="124"/>
        <v/>
      </c>
      <c r="U494" s="25" t="str">
        <f t="shared" ref="U494:U528" si="126">IF(P494="","",IF($S$5="NÃO","",IF(S494=$U$5,"",IF(P494=1,400,IF(P494=2,340,IF(P494=3,300,IF(P494=4,280,IF(P494=5,270,IF(P494=6,260,IF(P494=7,250,IF(P494=8,240,IF(P494=9,200,IF(P494=10,200,IF(P494=11,200,IF(P494=12,200,IF(P494=13,200,IF(P494=14,200,IF(P494=15,200,IF(P494=16,200,IF(P494&gt;16,"",""))))))))))))))))))))</f>
        <v/>
      </c>
    </row>
    <row r="495" spans="2:21" ht="16.5" x14ac:dyDescent="0.3">
      <c r="B495" s="26"/>
      <c r="C495" s="22" t="str">
        <f>IF(B495="","",VLOOKUP(B495,LISTAS!$F$5:$G$1006,2,0))</f>
        <v/>
      </c>
      <c r="D495" s="35"/>
      <c r="E495" s="35"/>
      <c r="F495" s="35" t="str">
        <f t="shared" si="115"/>
        <v/>
      </c>
      <c r="G495" s="5"/>
      <c r="H495" s="48" t="str">
        <f t="shared" si="125"/>
        <v/>
      </c>
      <c r="I495" s="63" t="str">
        <f t="shared" si="116"/>
        <v/>
      </c>
      <c r="J495" s="63" t="str">
        <f t="shared" si="117"/>
        <v/>
      </c>
      <c r="K495" s="48" t="str">
        <f t="shared" si="118"/>
        <v/>
      </c>
      <c r="L495" s="69" t="str">
        <f t="shared" si="119"/>
        <v/>
      </c>
      <c r="M495" s="67" t="str">
        <f t="shared" si="120"/>
        <v/>
      </c>
      <c r="N495" s="49">
        <v>67</v>
      </c>
      <c r="O495" s="28"/>
      <c r="P495" s="47" t="str">
        <f t="shared" si="121"/>
        <v/>
      </c>
      <c r="Q495" s="24" t="str">
        <f t="shared" si="122"/>
        <v/>
      </c>
      <c r="R495" s="24" t="str">
        <f>IF($L495="","",VLOOKUP(Q495,LISTAS!$F$5:$G$1006,2,0))</f>
        <v/>
      </c>
      <c r="S495" s="36" t="str">
        <f t="shared" si="123"/>
        <v/>
      </c>
      <c r="T495" s="25" t="str">
        <f t="shared" si="124"/>
        <v/>
      </c>
      <c r="U495" s="25" t="str">
        <f t="shared" si="126"/>
        <v/>
      </c>
    </row>
    <row r="496" spans="2:21" ht="16.5" x14ac:dyDescent="0.3">
      <c r="B496" s="26"/>
      <c r="C496" s="22" t="str">
        <f>IF(B496="","",VLOOKUP(B496,LISTAS!$F$5:$G$1006,2,0))</f>
        <v/>
      </c>
      <c r="D496" s="35"/>
      <c r="E496" s="35"/>
      <c r="F496" s="35" t="str">
        <f t="shared" si="115"/>
        <v/>
      </c>
      <c r="G496" s="5"/>
      <c r="H496" s="48" t="str">
        <f t="shared" si="125"/>
        <v/>
      </c>
      <c r="I496" s="63" t="str">
        <f t="shared" si="116"/>
        <v/>
      </c>
      <c r="J496" s="63" t="str">
        <f t="shared" si="117"/>
        <v/>
      </c>
      <c r="K496" s="48" t="str">
        <f t="shared" si="118"/>
        <v/>
      </c>
      <c r="L496" s="69" t="str">
        <f t="shared" si="119"/>
        <v/>
      </c>
      <c r="M496" s="67" t="str">
        <f t="shared" si="120"/>
        <v/>
      </c>
      <c r="N496" s="49">
        <v>68</v>
      </c>
      <c r="O496" s="28"/>
      <c r="P496" s="47" t="str">
        <f t="shared" si="121"/>
        <v/>
      </c>
      <c r="Q496" s="24" t="str">
        <f t="shared" si="122"/>
        <v/>
      </c>
      <c r="R496" s="24" t="str">
        <f>IF($L496="","",VLOOKUP(Q496,LISTAS!$F$5:$G$1006,2,0))</f>
        <v/>
      </c>
      <c r="S496" s="36" t="str">
        <f t="shared" si="123"/>
        <v/>
      </c>
      <c r="T496" s="25" t="str">
        <f t="shared" si="124"/>
        <v/>
      </c>
      <c r="U496" s="25" t="str">
        <f t="shared" si="126"/>
        <v/>
      </c>
    </row>
    <row r="497" spans="2:21" ht="16.5" x14ac:dyDescent="0.3">
      <c r="B497" s="26"/>
      <c r="C497" s="22" t="str">
        <f>IF(B497="","",VLOOKUP(B497,LISTAS!$F$5:$G$1006,2,0))</f>
        <v/>
      </c>
      <c r="D497" s="35"/>
      <c r="E497" s="35"/>
      <c r="F497" s="35" t="str">
        <f t="shared" si="115"/>
        <v/>
      </c>
      <c r="G497" s="5"/>
      <c r="H497" s="48" t="str">
        <f t="shared" si="125"/>
        <v/>
      </c>
      <c r="I497" s="63" t="str">
        <f t="shared" si="116"/>
        <v/>
      </c>
      <c r="J497" s="63" t="str">
        <f t="shared" si="117"/>
        <v/>
      </c>
      <c r="K497" s="48" t="str">
        <f t="shared" si="118"/>
        <v/>
      </c>
      <c r="L497" s="69" t="str">
        <f t="shared" si="119"/>
        <v/>
      </c>
      <c r="M497" s="67" t="str">
        <f t="shared" si="120"/>
        <v/>
      </c>
      <c r="N497" s="49">
        <v>69</v>
      </c>
      <c r="O497" s="28"/>
      <c r="P497" s="47" t="str">
        <f t="shared" si="121"/>
        <v/>
      </c>
      <c r="Q497" s="24" t="str">
        <f t="shared" si="122"/>
        <v/>
      </c>
      <c r="R497" s="24" t="str">
        <f>IF($L497="","",VLOOKUP(Q497,LISTAS!$F$5:$G$1006,2,0))</f>
        <v/>
      </c>
      <c r="S497" s="36" t="str">
        <f t="shared" si="123"/>
        <v/>
      </c>
      <c r="T497" s="25" t="str">
        <f t="shared" si="124"/>
        <v/>
      </c>
      <c r="U497" s="25" t="str">
        <f t="shared" si="126"/>
        <v/>
      </c>
    </row>
    <row r="498" spans="2:21" ht="16.5" x14ac:dyDescent="0.3">
      <c r="B498" s="26"/>
      <c r="C498" s="22" t="str">
        <f>IF(B498="","",VLOOKUP(B498,LISTAS!$F$5:$G$1006,2,0))</f>
        <v/>
      </c>
      <c r="D498" s="35"/>
      <c r="E498" s="35"/>
      <c r="F498" s="35" t="str">
        <f t="shared" si="115"/>
        <v/>
      </c>
      <c r="G498" s="5"/>
      <c r="H498" s="48" t="str">
        <f t="shared" si="125"/>
        <v/>
      </c>
      <c r="I498" s="63" t="str">
        <f t="shared" si="116"/>
        <v/>
      </c>
      <c r="J498" s="63" t="str">
        <f t="shared" si="117"/>
        <v/>
      </c>
      <c r="K498" s="48" t="str">
        <f t="shared" si="118"/>
        <v/>
      </c>
      <c r="L498" s="69" t="str">
        <f t="shared" si="119"/>
        <v/>
      </c>
      <c r="M498" s="67" t="str">
        <f t="shared" si="120"/>
        <v/>
      </c>
      <c r="N498" s="49">
        <v>70</v>
      </c>
      <c r="O498" s="28"/>
      <c r="P498" s="47" t="str">
        <f t="shared" si="121"/>
        <v/>
      </c>
      <c r="Q498" s="24" t="str">
        <f t="shared" si="122"/>
        <v/>
      </c>
      <c r="R498" s="24" t="str">
        <f>IF($L498="","",VLOOKUP(Q498,LISTAS!$F$5:$G$1006,2,0))</f>
        <v/>
      </c>
      <c r="S498" s="36" t="str">
        <f t="shared" si="123"/>
        <v/>
      </c>
      <c r="T498" s="25" t="str">
        <f t="shared" si="124"/>
        <v/>
      </c>
      <c r="U498" s="25" t="str">
        <f t="shared" si="126"/>
        <v/>
      </c>
    </row>
    <row r="499" spans="2:21" ht="16.5" x14ac:dyDescent="0.3">
      <c r="B499" s="26"/>
      <c r="C499" s="22" t="str">
        <f>IF(B499="","",VLOOKUP(B499,LISTAS!$F$5:$G$1006,2,0))</f>
        <v/>
      </c>
      <c r="D499" s="35"/>
      <c r="E499" s="35"/>
      <c r="F499" s="35" t="str">
        <f t="shared" si="115"/>
        <v/>
      </c>
      <c r="G499" s="5"/>
      <c r="H499" s="48" t="str">
        <f t="shared" si="125"/>
        <v/>
      </c>
      <c r="I499" s="63" t="str">
        <f t="shared" si="116"/>
        <v/>
      </c>
      <c r="J499" s="63" t="str">
        <f t="shared" si="117"/>
        <v/>
      </c>
      <c r="K499" s="48" t="str">
        <f t="shared" si="118"/>
        <v/>
      </c>
      <c r="L499" s="69" t="str">
        <f t="shared" si="119"/>
        <v/>
      </c>
      <c r="M499" s="67" t="str">
        <f t="shared" si="120"/>
        <v/>
      </c>
      <c r="N499" s="49">
        <v>71</v>
      </c>
      <c r="O499" s="28"/>
      <c r="P499" s="47" t="str">
        <f t="shared" si="121"/>
        <v/>
      </c>
      <c r="Q499" s="24" t="str">
        <f t="shared" si="122"/>
        <v/>
      </c>
      <c r="R499" s="24" t="str">
        <f>IF($L499="","",VLOOKUP(Q499,LISTAS!$F$5:$G$1006,2,0))</f>
        <v/>
      </c>
      <c r="S499" s="36" t="str">
        <f t="shared" si="123"/>
        <v/>
      </c>
      <c r="T499" s="25" t="str">
        <f t="shared" si="124"/>
        <v/>
      </c>
      <c r="U499" s="25" t="str">
        <f t="shared" si="126"/>
        <v/>
      </c>
    </row>
    <row r="500" spans="2:21" ht="16.5" x14ac:dyDescent="0.3">
      <c r="B500" s="26"/>
      <c r="C500" s="22" t="str">
        <f>IF(B500="","",VLOOKUP(B500,LISTAS!$F$5:$G$1006,2,0))</f>
        <v/>
      </c>
      <c r="D500" s="35"/>
      <c r="E500" s="35"/>
      <c r="F500" s="35" t="str">
        <f t="shared" si="115"/>
        <v/>
      </c>
      <c r="G500" s="5"/>
      <c r="H500" s="48" t="str">
        <f t="shared" si="125"/>
        <v/>
      </c>
      <c r="I500" s="63" t="str">
        <f t="shared" si="116"/>
        <v/>
      </c>
      <c r="J500" s="63" t="str">
        <f t="shared" si="117"/>
        <v/>
      </c>
      <c r="K500" s="48" t="str">
        <f t="shared" si="118"/>
        <v/>
      </c>
      <c r="L500" s="69" t="str">
        <f t="shared" si="119"/>
        <v/>
      </c>
      <c r="M500" s="67" t="str">
        <f t="shared" si="120"/>
        <v/>
      </c>
      <c r="N500" s="49">
        <v>72</v>
      </c>
      <c r="O500" s="28"/>
      <c r="P500" s="47" t="str">
        <f t="shared" si="121"/>
        <v/>
      </c>
      <c r="Q500" s="24" t="str">
        <f t="shared" si="122"/>
        <v/>
      </c>
      <c r="R500" s="24" t="str">
        <f>IF($L500="","",VLOOKUP(Q500,LISTAS!$F$5:$G$1006,2,0))</f>
        <v/>
      </c>
      <c r="S500" s="36" t="str">
        <f t="shared" si="123"/>
        <v/>
      </c>
      <c r="T500" s="25" t="str">
        <f t="shared" si="124"/>
        <v/>
      </c>
      <c r="U500" s="25" t="str">
        <f t="shared" si="126"/>
        <v/>
      </c>
    </row>
    <row r="501" spans="2:21" ht="16.5" x14ac:dyDescent="0.3">
      <c r="B501" s="26"/>
      <c r="C501" s="22" t="str">
        <f>IF(B501="","",VLOOKUP(B501,LISTAS!$F$5:$G$1006,2,0))</f>
        <v/>
      </c>
      <c r="D501" s="35"/>
      <c r="E501" s="35"/>
      <c r="F501" s="35" t="str">
        <f t="shared" si="115"/>
        <v/>
      </c>
      <c r="G501" s="5"/>
      <c r="H501" s="48" t="str">
        <f t="shared" si="125"/>
        <v/>
      </c>
      <c r="I501" s="63" t="str">
        <f t="shared" si="116"/>
        <v/>
      </c>
      <c r="J501" s="63" t="str">
        <f t="shared" si="117"/>
        <v/>
      </c>
      <c r="K501" s="48" t="str">
        <f t="shared" si="118"/>
        <v/>
      </c>
      <c r="L501" s="69" t="str">
        <f t="shared" si="119"/>
        <v/>
      </c>
      <c r="M501" s="67" t="str">
        <f t="shared" si="120"/>
        <v/>
      </c>
      <c r="N501" s="49">
        <v>73</v>
      </c>
      <c r="O501" s="28"/>
      <c r="P501" s="47" t="str">
        <f t="shared" si="121"/>
        <v/>
      </c>
      <c r="Q501" s="24" t="str">
        <f t="shared" si="122"/>
        <v/>
      </c>
      <c r="R501" s="24" t="str">
        <f>IF($L501="","",VLOOKUP(Q501,LISTAS!$F$5:$G$1006,2,0))</f>
        <v/>
      </c>
      <c r="S501" s="36" t="str">
        <f t="shared" si="123"/>
        <v/>
      </c>
      <c r="T501" s="25" t="str">
        <f t="shared" si="124"/>
        <v/>
      </c>
      <c r="U501" s="25" t="str">
        <f t="shared" si="126"/>
        <v/>
      </c>
    </row>
    <row r="502" spans="2:21" ht="16.5" x14ac:dyDescent="0.3">
      <c r="B502" s="26"/>
      <c r="C502" s="22" t="str">
        <f>IF(B502="","",VLOOKUP(B502,LISTAS!$F$5:$G$1006,2,0))</f>
        <v/>
      </c>
      <c r="D502" s="35"/>
      <c r="E502" s="35"/>
      <c r="F502" s="35" t="str">
        <f t="shared" si="115"/>
        <v/>
      </c>
      <c r="G502" s="5"/>
      <c r="H502" s="48" t="str">
        <f t="shared" si="125"/>
        <v/>
      </c>
      <c r="I502" s="63" t="str">
        <f t="shared" si="116"/>
        <v/>
      </c>
      <c r="J502" s="63" t="str">
        <f t="shared" si="117"/>
        <v/>
      </c>
      <c r="K502" s="48" t="str">
        <f t="shared" si="118"/>
        <v/>
      </c>
      <c r="L502" s="69" t="str">
        <f t="shared" si="119"/>
        <v/>
      </c>
      <c r="M502" s="67" t="str">
        <f t="shared" si="120"/>
        <v/>
      </c>
      <c r="N502" s="49">
        <v>74</v>
      </c>
      <c r="O502" s="28"/>
      <c r="P502" s="47" t="str">
        <f t="shared" si="121"/>
        <v/>
      </c>
      <c r="Q502" s="24" t="str">
        <f t="shared" si="122"/>
        <v/>
      </c>
      <c r="R502" s="24" t="str">
        <f>IF($L502="","",VLOOKUP(Q502,LISTAS!$F$5:$G$1006,2,0))</f>
        <v/>
      </c>
      <c r="S502" s="36" t="str">
        <f t="shared" si="123"/>
        <v/>
      </c>
      <c r="T502" s="25" t="str">
        <f t="shared" si="124"/>
        <v/>
      </c>
      <c r="U502" s="25" t="str">
        <f t="shared" si="126"/>
        <v/>
      </c>
    </row>
    <row r="503" spans="2:21" ht="16.5" x14ac:dyDescent="0.3">
      <c r="B503" s="26"/>
      <c r="C503" s="22" t="str">
        <f>IF(B503="","",VLOOKUP(B503,LISTAS!$F$5:$G$1006,2,0))</f>
        <v/>
      </c>
      <c r="D503" s="35"/>
      <c r="E503" s="35"/>
      <c r="F503" s="35" t="str">
        <f t="shared" si="115"/>
        <v/>
      </c>
      <c r="G503" s="5"/>
      <c r="H503" s="48" t="str">
        <f t="shared" si="125"/>
        <v/>
      </c>
      <c r="I503" s="63" t="str">
        <f t="shared" si="116"/>
        <v/>
      </c>
      <c r="J503" s="63" t="str">
        <f t="shared" si="117"/>
        <v/>
      </c>
      <c r="K503" s="48" t="str">
        <f t="shared" si="118"/>
        <v/>
      </c>
      <c r="L503" s="69" t="str">
        <f t="shared" si="119"/>
        <v/>
      </c>
      <c r="M503" s="67" t="str">
        <f t="shared" si="120"/>
        <v/>
      </c>
      <c r="N503" s="49">
        <v>75</v>
      </c>
      <c r="O503" s="28"/>
      <c r="P503" s="47" t="str">
        <f t="shared" si="121"/>
        <v/>
      </c>
      <c r="Q503" s="24" t="str">
        <f t="shared" si="122"/>
        <v/>
      </c>
      <c r="R503" s="24" t="str">
        <f>IF($L503="","",VLOOKUP(Q503,LISTAS!$F$5:$G$1006,2,0))</f>
        <v/>
      </c>
      <c r="S503" s="36" t="str">
        <f t="shared" si="123"/>
        <v/>
      </c>
      <c r="T503" s="25" t="str">
        <f t="shared" si="124"/>
        <v/>
      </c>
      <c r="U503" s="25" t="str">
        <f t="shared" si="126"/>
        <v/>
      </c>
    </row>
    <row r="504" spans="2:21" ht="16.5" x14ac:dyDescent="0.3">
      <c r="B504" s="26"/>
      <c r="C504" s="22" t="str">
        <f>IF(B504="","",VLOOKUP(B504,LISTAS!$F$5:$G$1006,2,0))</f>
        <v/>
      </c>
      <c r="D504" s="35"/>
      <c r="E504" s="35"/>
      <c r="F504" s="35" t="str">
        <f t="shared" si="115"/>
        <v/>
      </c>
      <c r="G504" s="5"/>
      <c r="H504" s="48" t="str">
        <f t="shared" si="125"/>
        <v/>
      </c>
      <c r="I504" s="63" t="str">
        <f t="shared" si="116"/>
        <v/>
      </c>
      <c r="J504" s="63" t="str">
        <f t="shared" si="117"/>
        <v/>
      </c>
      <c r="K504" s="48" t="str">
        <f t="shared" si="118"/>
        <v/>
      </c>
      <c r="L504" s="69" t="str">
        <f t="shared" si="119"/>
        <v/>
      </c>
      <c r="M504" s="67" t="str">
        <f t="shared" si="120"/>
        <v/>
      </c>
      <c r="N504" s="49">
        <v>76</v>
      </c>
      <c r="O504" s="28"/>
      <c r="P504" s="47" t="str">
        <f t="shared" si="121"/>
        <v/>
      </c>
      <c r="Q504" s="24" t="str">
        <f t="shared" si="122"/>
        <v/>
      </c>
      <c r="R504" s="24" t="str">
        <f>IF($L504="","",VLOOKUP(Q504,LISTAS!$F$5:$G$1006,2,0))</f>
        <v/>
      </c>
      <c r="S504" s="36" t="str">
        <f t="shared" si="123"/>
        <v/>
      </c>
      <c r="T504" s="25" t="str">
        <f t="shared" si="124"/>
        <v/>
      </c>
      <c r="U504" s="25" t="str">
        <f t="shared" si="126"/>
        <v/>
      </c>
    </row>
    <row r="505" spans="2:21" ht="16.5" x14ac:dyDescent="0.3">
      <c r="B505" s="26"/>
      <c r="C505" s="22" t="str">
        <f>IF(B505="","",VLOOKUP(B505,LISTAS!$F$5:$G$1006,2,0))</f>
        <v/>
      </c>
      <c r="D505" s="35"/>
      <c r="E505" s="35"/>
      <c r="F505" s="35" t="str">
        <f t="shared" si="115"/>
        <v/>
      </c>
      <c r="G505" s="5"/>
      <c r="H505" s="48" t="str">
        <f t="shared" si="125"/>
        <v/>
      </c>
      <c r="I505" s="63" t="str">
        <f t="shared" si="116"/>
        <v/>
      </c>
      <c r="J505" s="63" t="str">
        <f t="shared" si="117"/>
        <v/>
      </c>
      <c r="K505" s="48" t="str">
        <f t="shared" si="118"/>
        <v/>
      </c>
      <c r="L505" s="69" t="str">
        <f t="shared" si="119"/>
        <v/>
      </c>
      <c r="M505" s="67" t="str">
        <f t="shared" si="120"/>
        <v/>
      </c>
      <c r="N505" s="49">
        <v>77</v>
      </c>
      <c r="O505" s="28"/>
      <c r="P505" s="47" t="str">
        <f t="shared" si="121"/>
        <v/>
      </c>
      <c r="Q505" s="24" t="str">
        <f t="shared" si="122"/>
        <v/>
      </c>
      <c r="R505" s="24" t="str">
        <f>IF($L505="","",VLOOKUP(Q505,LISTAS!$F$5:$G$1006,2,0))</f>
        <v/>
      </c>
      <c r="S505" s="36" t="str">
        <f t="shared" si="123"/>
        <v/>
      </c>
      <c r="T505" s="25" t="str">
        <f t="shared" si="124"/>
        <v/>
      </c>
      <c r="U505" s="25" t="str">
        <f t="shared" si="126"/>
        <v/>
      </c>
    </row>
    <row r="506" spans="2:21" ht="16.5" x14ac:dyDescent="0.3">
      <c r="B506" s="26"/>
      <c r="C506" s="22" t="str">
        <f>IF(B506="","",VLOOKUP(B506,LISTAS!$F$5:$G$1006,2,0))</f>
        <v/>
      </c>
      <c r="D506" s="35"/>
      <c r="E506" s="35"/>
      <c r="F506" s="35" t="str">
        <f t="shared" si="115"/>
        <v/>
      </c>
      <c r="G506" s="5"/>
      <c r="H506" s="48" t="str">
        <f t="shared" si="125"/>
        <v/>
      </c>
      <c r="I506" s="63" t="str">
        <f t="shared" si="116"/>
        <v/>
      </c>
      <c r="J506" s="63" t="str">
        <f t="shared" si="117"/>
        <v/>
      </c>
      <c r="K506" s="48" t="str">
        <f t="shared" si="118"/>
        <v/>
      </c>
      <c r="L506" s="69" t="str">
        <f t="shared" si="119"/>
        <v/>
      </c>
      <c r="M506" s="67" t="str">
        <f t="shared" si="120"/>
        <v/>
      </c>
      <c r="N506" s="49">
        <v>78</v>
      </c>
      <c r="O506" s="28"/>
      <c r="P506" s="47" t="str">
        <f t="shared" si="121"/>
        <v/>
      </c>
      <c r="Q506" s="24" t="str">
        <f t="shared" si="122"/>
        <v/>
      </c>
      <c r="R506" s="24" t="str">
        <f>IF($L506="","",VLOOKUP(Q506,LISTAS!$F$5:$G$1006,2,0))</f>
        <v/>
      </c>
      <c r="S506" s="36" t="str">
        <f t="shared" si="123"/>
        <v/>
      </c>
      <c r="T506" s="25" t="str">
        <f t="shared" si="124"/>
        <v/>
      </c>
      <c r="U506" s="25" t="str">
        <f t="shared" si="126"/>
        <v/>
      </c>
    </row>
    <row r="507" spans="2:21" ht="16.5" x14ac:dyDescent="0.3">
      <c r="B507" s="26"/>
      <c r="C507" s="22" t="str">
        <f>IF(B507="","",VLOOKUP(B507,LISTAS!$F$5:$G$1006,2,0))</f>
        <v/>
      </c>
      <c r="D507" s="35"/>
      <c r="E507" s="35"/>
      <c r="F507" s="35" t="str">
        <f t="shared" si="115"/>
        <v/>
      </c>
      <c r="G507" s="5"/>
      <c r="H507" s="48" t="str">
        <f t="shared" si="125"/>
        <v/>
      </c>
      <c r="I507" s="63" t="str">
        <f t="shared" si="116"/>
        <v/>
      </c>
      <c r="J507" s="63" t="str">
        <f t="shared" si="117"/>
        <v/>
      </c>
      <c r="K507" s="48" t="str">
        <f t="shared" si="118"/>
        <v/>
      </c>
      <c r="L507" s="69" t="str">
        <f t="shared" si="119"/>
        <v/>
      </c>
      <c r="M507" s="67" t="str">
        <f t="shared" si="120"/>
        <v/>
      </c>
      <c r="N507" s="49">
        <v>79</v>
      </c>
      <c r="O507" s="28"/>
      <c r="P507" s="47" t="str">
        <f t="shared" si="121"/>
        <v/>
      </c>
      <c r="Q507" s="24" t="str">
        <f t="shared" si="122"/>
        <v/>
      </c>
      <c r="R507" s="24" t="str">
        <f>IF($L507="","",VLOOKUP(Q507,LISTAS!$F$5:$G$1006,2,0))</f>
        <v/>
      </c>
      <c r="S507" s="36" t="str">
        <f t="shared" si="123"/>
        <v/>
      </c>
      <c r="T507" s="25" t="str">
        <f t="shared" si="124"/>
        <v/>
      </c>
      <c r="U507" s="25" t="str">
        <f t="shared" si="126"/>
        <v/>
      </c>
    </row>
    <row r="508" spans="2:21" ht="16.5" x14ac:dyDescent="0.3">
      <c r="B508" s="26"/>
      <c r="C508" s="22" t="str">
        <f>IF(B508="","",VLOOKUP(B508,LISTAS!$F$5:$G$1006,2,0))</f>
        <v/>
      </c>
      <c r="D508" s="35"/>
      <c r="E508" s="35"/>
      <c r="F508" s="35" t="str">
        <f t="shared" si="115"/>
        <v/>
      </c>
      <c r="G508" s="5"/>
      <c r="H508" s="48" t="str">
        <f t="shared" si="125"/>
        <v/>
      </c>
      <c r="I508" s="63" t="str">
        <f t="shared" si="116"/>
        <v/>
      </c>
      <c r="J508" s="63" t="str">
        <f t="shared" si="117"/>
        <v/>
      </c>
      <c r="K508" s="48" t="str">
        <f t="shared" si="118"/>
        <v/>
      </c>
      <c r="L508" s="69" t="str">
        <f t="shared" si="119"/>
        <v/>
      </c>
      <c r="M508" s="67" t="str">
        <f t="shared" si="120"/>
        <v/>
      </c>
      <c r="N508" s="49">
        <v>80</v>
      </c>
      <c r="O508" s="28"/>
      <c r="P508" s="47" t="str">
        <f t="shared" si="121"/>
        <v/>
      </c>
      <c r="Q508" s="24" t="str">
        <f t="shared" si="122"/>
        <v/>
      </c>
      <c r="R508" s="24" t="str">
        <f>IF($L508="","",VLOOKUP(Q508,LISTAS!$F$5:$G$1006,2,0))</f>
        <v/>
      </c>
      <c r="S508" s="36" t="str">
        <f t="shared" si="123"/>
        <v/>
      </c>
      <c r="T508" s="25" t="str">
        <f t="shared" si="124"/>
        <v/>
      </c>
      <c r="U508" s="25" t="str">
        <f t="shared" si="126"/>
        <v/>
      </c>
    </row>
    <row r="509" spans="2:21" ht="16.5" x14ac:dyDescent="0.3">
      <c r="B509" s="26"/>
      <c r="C509" s="22" t="str">
        <f>IF(B509="","",VLOOKUP(B509,LISTAS!$F$5:$G$1006,2,0))</f>
        <v/>
      </c>
      <c r="D509" s="35"/>
      <c r="E509" s="35"/>
      <c r="F509" s="35" t="str">
        <f t="shared" si="115"/>
        <v/>
      </c>
      <c r="G509" s="5"/>
      <c r="H509" s="48" t="str">
        <f t="shared" si="125"/>
        <v/>
      </c>
      <c r="I509" s="63" t="str">
        <f t="shared" si="116"/>
        <v/>
      </c>
      <c r="J509" s="63" t="str">
        <f t="shared" si="117"/>
        <v/>
      </c>
      <c r="K509" s="48" t="str">
        <f t="shared" si="118"/>
        <v/>
      </c>
      <c r="L509" s="69" t="str">
        <f t="shared" si="119"/>
        <v/>
      </c>
      <c r="M509" s="67" t="str">
        <f t="shared" si="120"/>
        <v/>
      </c>
      <c r="N509" s="49">
        <v>81</v>
      </c>
      <c r="O509" s="28"/>
      <c r="P509" s="47" t="str">
        <f t="shared" si="121"/>
        <v/>
      </c>
      <c r="Q509" s="24" t="str">
        <f t="shared" si="122"/>
        <v/>
      </c>
      <c r="R509" s="24" t="str">
        <f>IF($L509="","",VLOOKUP(Q509,LISTAS!$F$5:$G$1006,2,0))</f>
        <v/>
      </c>
      <c r="S509" s="36" t="str">
        <f t="shared" si="123"/>
        <v/>
      </c>
      <c r="T509" s="25" t="str">
        <f t="shared" si="124"/>
        <v/>
      </c>
      <c r="U509" s="25" t="str">
        <f t="shared" si="126"/>
        <v/>
      </c>
    </row>
    <row r="510" spans="2:21" ht="16.5" x14ac:dyDescent="0.3">
      <c r="B510" s="26"/>
      <c r="C510" s="22" t="str">
        <f>IF(B510="","",VLOOKUP(B510,LISTAS!$F$5:$G$1006,2,0))</f>
        <v/>
      </c>
      <c r="D510" s="35"/>
      <c r="E510" s="35"/>
      <c r="F510" s="35" t="str">
        <f t="shared" si="115"/>
        <v/>
      </c>
      <c r="G510" s="5"/>
      <c r="H510" s="48" t="str">
        <f t="shared" si="125"/>
        <v/>
      </c>
      <c r="I510" s="63" t="str">
        <f t="shared" si="116"/>
        <v/>
      </c>
      <c r="J510" s="63" t="str">
        <f t="shared" si="117"/>
        <v/>
      </c>
      <c r="K510" s="48" t="str">
        <f t="shared" si="118"/>
        <v/>
      </c>
      <c r="L510" s="69" t="str">
        <f t="shared" si="119"/>
        <v/>
      </c>
      <c r="M510" s="67" t="str">
        <f t="shared" si="120"/>
        <v/>
      </c>
      <c r="N510" s="49">
        <v>82</v>
      </c>
      <c r="O510" s="28"/>
      <c r="P510" s="47" t="str">
        <f t="shared" si="121"/>
        <v/>
      </c>
      <c r="Q510" s="24" t="str">
        <f t="shared" si="122"/>
        <v/>
      </c>
      <c r="R510" s="24" t="str">
        <f>IF($L510="","",VLOOKUP(Q510,LISTAS!$F$5:$G$1006,2,0))</f>
        <v/>
      </c>
      <c r="S510" s="36" t="str">
        <f t="shared" si="123"/>
        <v/>
      </c>
      <c r="T510" s="25" t="str">
        <f t="shared" si="124"/>
        <v/>
      </c>
      <c r="U510" s="25" t="str">
        <f t="shared" si="126"/>
        <v/>
      </c>
    </row>
    <row r="511" spans="2:21" ht="16.5" x14ac:dyDescent="0.3">
      <c r="B511" s="26"/>
      <c r="C511" s="22" t="str">
        <f>IF(B511="","",VLOOKUP(B511,LISTAS!$F$5:$G$1006,2,0))</f>
        <v/>
      </c>
      <c r="D511" s="35"/>
      <c r="E511" s="35"/>
      <c r="F511" s="35" t="str">
        <f t="shared" si="115"/>
        <v/>
      </c>
      <c r="G511" s="5"/>
      <c r="H511" s="48" t="str">
        <f t="shared" si="125"/>
        <v/>
      </c>
      <c r="I511" s="63" t="str">
        <f t="shared" si="116"/>
        <v/>
      </c>
      <c r="J511" s="63" t="str">
        <f t="shared" si="117"/>
        <v/>
      </c>
      <c r="K511" s="48" t="str">
        <f t="shared" si="118"/>
        <v/>
      </c>
      <c r="L511" s="69" t="str">
        <f t="shared" si="119"/>
        <v/>
      </c>
      <c r="M511" s="67" t="str">
        <f t="shared" si="120"/>
        <v/>
      </c>
      <c r="N511" s="49">
        <v>83</v>
      </c>
      <c r="O511" s="28"/>
      <c r="P511" s="47" t="str">
        <f t="shared" si="121"/>
        <v/>
      </c>
      <c r="Q511" s="24" t="str">
        <f t="shared" si="122"/>
        <v/>
      </c>
      <c r="R511" s="24" t="str">
        <f>IF($L511="","",VLOOKUP(Q511,LISTAS!$F$5:$G$1006,2,0))</f>
        <v/>
      </c>
      <c r="S511" s="36" t="str">
        <f t="shared" si="123"/>
        <v/>
      </c>
      <c r="T511" s="25" t="str">
        <f t="shared" si="124"/>
        <v/>
      </c>
      <c r="U511" s="25" t="str">
        <f t="shared" si="126"/>
        <v/>
      </c>
    </row>
    <row r="512" spans="2:21" ht="16.5" x14ac:dyDescent="0.3">
      <c r="B512" s="26"/>
      <c r="C512" s="22" t="str">
        <f>IF(B512="","",VLOOKUP(B512,LISTAS!$F$5:$G$1006,2,0))</f>
        <v/>
      </c>
      <c r="D512" s="35"/>
      <c r="E512" s="35"/>
      <c r="F512" s="35" t="str">
        <f t="shared" si="115"/>
        <v/>
      </c>
      <c r="G512" s="5"/>
      <c r="H512" s="48" t="str">
        <f t="shared" si="125"/>
        <v/>
      </c>
      <c r="I512" s="63" t="str">
        <f t="shared" si="116"/>
        <v/>
      </c>
      <c r="J512" s="63" t="str">
        <f t="shared" si="117"/>
        <v/>
      </c>
      <c r="K512" s="48" t="str">
        <f t="shared" si="118"/>
        <v/>
      </c>
      <c r="L512" s="69" t="str">
        <f t="shared" si="119"/>
        <v/>
      </c>
      <c r="M512" s="67" t="str">
        <f t="shared" si="120"/>
        <v/>
      </c>
      <c r="N512" s="49">
        <v>84</v>
      </c>
      <c r="O512" s="28"/>
      <c r="P512" s="47" t="str">
        <f t="shared" si="121"/>
        <v/>
      </c>
      <c r="Q512" s="24" t="str">
        <f t="shared" si="122"/>
        <v/>
      </c>
      <c r="R512" s="24" t="str">
        <f>IF($L512="","",VLOOKUP(Q512,LISTAS!$F$5:$G$1006,2,0))</f>
        <v/>
      </c>
      <c r="S512" s="36" t="str">
        <f t="shared" si="123"/>
        <v/>
      </c>
      <c r="T512" s="25" t="str">
        <f t="shared" si="124"/>
        <v/>
      </c>
      <c r="U512" s="25" t="str">
        <f t="shared" si="126"/>
        <v/>
      </c>
    </row>
    <row r="513" spans="2:21" ht="16.5" x14ac:dyDescent="0.3">
      <c r="B513" s="26"/>
      <c r="C513" s="22" t="str">
        <f>IF(B513="","",VLOOKUP(B513,LISTAS!$F$5:$G$1006,2,0))</f>
        <v/>
      </c>
      <c r="D513" s="35"/>
      <c r="E513" s="35"/>
      <c r="F513" s="35" t="str">
        <f t="shared" si="115"/>
        <v/>
      </c>
      <c r="G513" s="5"/>
      <c r="H513" s="48" t="str">
        <f t="shared" si="125"/>
        <v/>
      </c>
      <c r="I513" s="63" t="str">
        <f t="shared" si="116"/>
        <v/>
      </c>
      <c r="J513" s="63" t="str">
        <f t="shared" si="117"/>
        <v/>
      </c>
      <c r="K513" s="48" t="str">
        <f t="shared" si="118"/>
        <v/>
      </c>
      <c r="L513" s="69" t="str">
        <f t="shared" si="119"/>
        <v/>
      </c>
      <c r="M513" s="67" t="str">
        <f t="shared" si="120"/>
        <v/>
      </c>
      <c r="N513" s="49">
        <v>85</v>
      </c>
      <c r="O513" s="28"/>
      <c r="P513" s="47" t="str">
        <f t="shared" si="121"/>
        <v/>
      </c>
      <c r="Q513" s="24" t="str">
        <f t="shared" si="122"/>
        <v/>
      </c>
      <c r="R513" s="24" t="str">
        <f>IF($L513="","",VLOOKUP(Q513,LISTAS!$F$5:$G$1006,2,0))</f>
        <v/>
      </c>
      <c r="S513" s="36" t="str">
        <f t="shared" si="123"/>
        <v/>
      </c>
      <c r="T513" s="25" t="str">
        <f t="shared" si="124"/>
        <v/>
      </c>
      <c r="U513" s="25" t="str">
        <f t="shared" si="126"/>
        <v/>
      </c>
    </row>
    <row r="514" spans="2:21" ht="16.5" x14ac:dyDescent="0.3">
      <c r="B514" s="26"/>
      <c r="C514" s="22" t="str">
        <f>IF(B514="","",VLOOKUP(B514,LISTAS!$F$5:$G$1006,2,0))</f>
        <v/>
      </c>
      <c r="D514" s="35"/>
      <c r="E514" s="35"/>
      <c r="F514" s="35" t="str">
        <f t="shared" si="115"/>
        <v/>
      </c>
      <c r="G514" s="5"/>
      <c r="H514" s="48" t="str">
        <f t="shared" si="125"/>
        <v/>
      </c>
      <c r="I514" s="63" t="str">
        <f t="shared" si="116"/>
        <v/>
      </c>
      <c r="J514" s="63" t="str">
        <f t="shared" si="117"/>
        <v/>
      </c>
      <c r="K514" s="48" t="str">
        <f t="shared" si="118"/>
        <v/>
      </c>
      <c r="L514" s="69" t="str">
        <f t="shared" si="119"/>
        <v/>
      </c>
      <c r="M514" s="67" t="str">
        <f t="shared" si="120"/>
        <v/>
      </c>
      <c r="N514" s="49">
        <v>86</v>
      </c>
      <c r="O514" s="28"/>
      <c r="P514" s="47" t="str">
        <f t="shared" si="121"/>
        <v/>
      </c>
      <c r="Q514" s="24" t="str">
        <f t="shared" si="122"/>
        <v/>
      </c>
      <c r="R514" s="24" t="str">
        <f>IF($L514="","",VLOOKUP(Q514,LISTAS!$F$5:$G$1006,2,0))</f>
        <v/>
      </c>
      <c r="S514" s="36" t="str">
        <f t="shared" si="123"/>
        <v/>
      </c>
      <c r="T514" s="25" t="str">
        <f t="shared" si="124"/>
        <v/>
      </c>
      <c r="U514" s="25" t="str">
        <f t="shared" si="126"/>
        <v/>
      </c>
    </row>
    <row r="515" spans="2:21" ht="16.5" x14ac:dyDescent="0.3">
      <c r="B515" s="26"/>
      <c r="C515" s="22" t="str">
        <f>IF(B515="","",VLOOKUP(B515,LISTAS!$F$5:$G$1006,2,0))</f>
        <v/>
      </c>
      <c r="D515" s="35"/>
      <c r="E515" s="35"/>
      <c r="F515" s="35" t="str">
        <f t="shared" si="115"/>
        <v/>
      </c>
      <c r="G515" s="5"/>
      <c r="H515" s="48" t="str">
        <f t="shared" si="125"/>
        <v/>
      </c>
      <c r="I515" s="63" t="str">
        <f t="shared" si="116"/>
        <v/>
      </c>
      <c r="J515" s="63" t="str">
        <f t="shared" si="117"/>
        <v/>
      </c>
      <c r="K515" s="48" t="str">
        <f t="shared" si="118"/>
        <v/>
      </c>
      <c r="L515" s="69" t="str">
        <f t="shared" si="119"/>
        <v/>
      </c>
      <c r="M515" s="67" t="str">
        <f t="shared" si="120"/>
        <v/>
      </c>
      <c r="N515" s="49">
        <v>87</v>
      </c>
      <c r="O515" s="28"/>
      <c r="P515" s="47" t="str">
        <f t="shared" si="121"/>
        <v/>
      </c>
      <c r="Q515" s="24" t="str">
        <f t="shared" si="122"/>
        <v/>
      </c>
      <c r="R515" s="24" t="str">
        <f>IF($L515="","",VLOOKUP(Q515,LISTAS!$F$5:$G$1006,2,0))</f>
        <v/>
      </c>
      <c r="S515" s="36" t="str">
        <f t="shared" si="123"/>
        <v/>
      </c>
      <c r="T515" s="25" t="str">
        <f t="shared" si="124"/>
        <v/>
      </c>
      <c r="U515" s="25" t="str">
        <f t="shared" si="126"/>
        <v/>
      </c>
    </row>
    <row r="516" spans="2:21" ht="16.5" x14ac:dyDescent="0.3">
      <c r="B516" s="26"/>
      <c r="C516" s="22" t="str">
        <f>IF(B516="","",VLOOKUP(B516,LISTAS!$F$5:$G$1006,2,0))</f>
        <v/>
      </c>
      <c r="D516" s="35"/>
      <c r="E516" s="35"/>
      <c r="F516" s="35" t="str">
        <f t="shared" si="115"/>
        <v/>
      </c>
      <c r="G516" s="5"/>
      <c r="H516" s="48" t="str">
        <f t="shared" si="125"/>
        <v/>
      </c>
      <c r="I516" s="63" t="str">
        <f t="shared" si="116"/>
        <v/>
      </c>
      <c r="J516" s="63" t="str">
        <f t="shared" si="117"/>
        <v/>
      </c>
      <c r="K516" s="48" t="str">
        <f t="shared" si="118"/>
        <v/>
      </c>
      <c r="L516" s="69" t="str">
        <f t="shared" si="119"/>
        <v/>
      </c>
      <c r="M516" s="67" t="str">
        <f t="shared" si="120"/>
        <v/>
      </c>
      <c r="N516" s="49">
        <v>88</v>
      </c>
      <c r="O516" s="28"/>
      <c r="P516" s="47" t="str">
        <f t="shared" si="121"/>
        <v/>
      </c>
      <c r="Q516" s="24" t="str">
        <f t="shared" si="122"/>
        <v/>
      </c>
      <c r="R516" s="24" t="str">
        <f>IF($L516="","",VLOOKUP(Q516,LISTAS!$F$5:$G$1006,2,0))</f>
        <v/>
      </c>
      <c r="S516" s="36" t="str">
        <f t="shared" si="123"/>
        <v/>
      </c>
      <c r="T516" s="25" t="str">
        <f t="shared" si="124"/>
        <v/>
      </c>
      <c r="U516" s="25" t="str">
        <f t="shared" si="126"/>
        <v/>
      </c>
    </row>
    <row r="517" spans="2:21" ht="16.5" x14ac:dyDescent="0.3">
      <c r="B517" s="26"/>
      <c r="C517" s="22" t="str">
        <f>IF(B517="","",VLOOKUP(B517,LISTAS!$F$5:$G$1006,2,0))</f>
        <v/>
      </c>
      <c r="D517" s="35"/>
      <c r="E517" s="35"/>
      <c r="F517" s="35" t="str">
        <f t="shared" si="115"/>
        <v/>
      </c>
      <c r="G517" s="5"/>
      <c r="H517" s="48" t="str">
        <f t="shared" si="125"/>
        <v/>
      </c>
      <c r="I517" s="63" t="str">
        <f t="shared" si="116"/>
        <v/>
      </c>
      <c r="J517" s="63" t="str">
        <f t="shared" si="117"/>
        <v/>
      </c>
      <c r="K517" s="48" t="str">
        <f t="shared" si="118"/>
        <v/>
      </c>
      <c r="L517" s="69" t="str">
        <f t="shared" si="119"/>
        <v/>
      </c>
      <c r="M517" s="67" t="str">
        <f t="shared" si="120"/>
        <v/>
      </c>
      <c r="N517" s="49">
        <v>89</v>
      </c>
      <c r="O517" s="28"/>
      <c r="P517" s="47" t="str">
        <f t="shared" si="121"/>
        <v/>
      </c>
      <c r="Q517" s="24" t="str">
        <f t="shared" si="122"/>
        <v/>
      </c>
      <c r="R517" s="24" t="str">
        <f>IF($L517="","",VLOOKUP(Q517,LISTAS!$F$5:$G$1006,2,0))</f>
        <v/>
      </c>
      <c r="S517" s="36" t="str">
        <f t="shared" si="123"/>
        <v/>
      </c>
      <c r="T517" s="25" t="str">
        <f t="shared" si="124"/>
        <v/>
      </c>
      <c r="U517" s="25" t="str">
        <f t="shared" si="126"/>
        <v/>
      </c>
    </row>
    <row r="518" spans="2:21" ht="16.5" x14ac:dyDescent="0.3">
      <c r="B518" s="26"/>
      <c r="C518" s="22" t="str">
        <f>IF(B518="","",VLOOKUP(B518,LISTAS!$F$5:$G$1006,2,0))</f>
        <v/>
      </c>
      <c r="D518" s="35"/>
      <c r="E518" s="35"/>
      <c r="F518" s="35" t="str">
        <f t="shared" si="115"/>
        <v/>
      </c>
      <c r="G518" s="5"/>
      <c r="H518" s="48" t="str">
        <f t="shared" si="125"/>
        <v/>
      </c>
      <c r="I518" s="63" t="str">
        <f t="shared" si="116"/>
        <v/>
      </c>
      <c r="J518" s="63" t="str">
        <f t="shared" si="117"/>
        <v/>
      </c>
      <c r="K518" s="48" t="str">
        <f t="shared" si="118"/>
        <v/>
      </c>
      <c r="L518" s="69" t="str">
        <f t="shared" si="119"/>
        <v/>
      </c>
      <c r="M518" s="67" t="str">
        <f t="shared" si="120"/>
        <v/>
      </c>
      <c r="N518" s="49">
        <v>90</v>
      </c>
      <c r="O518" s="28"/>
      <c r="P518" s="47" t="str">
        <f t="shared" si="121"/>
        <v/>
      </c>
      <c r="Q518" s="24" t="str">
        <f t="shared" si="122"/>
        <v/>
      </c>
      <c r="R518" s="24" t="str">
        <f>IF($L518="","",VLOOKUP(Q518,LISTAS!$F$5:$G$1006,2,0))</f>
        <v/>
      </c>
      <c r="S518" s="36" t="str">
        <f t="shared" si="123"/>
        <v/>
      </c>
      <c r="T518" s="25" t="str">
        <f t="shared" si="124"/>
        <v/>
      </c>
      <c r="U518" s="25" t="str">
        <f t="shared" si="126"/>
        <v/>
      </c>
    </row>
    <row r="519" spans="2:21" ht="16.5" x14ac:dyDescent="0.3">
      <c r="B519" s="26"/>
      <c r="C519" s="22" t="str">
        <f>IF(B519="","",VLOOKUP(B519,LISTAS!$F$5:$G$1006,2,0))</f>
        <v/>
      </c>
      <c r="D519" s="35"/>
      <c r="E519" s="35"/>
      <c r="F519" s="35" t="str">
        <f t="shared" si="115"/>
        <v/>
      </c>
      <c r="G519" s="5"/>
      <c r="H519" s="48" t="str">
        <f t="shared" si="125"/>
        <v/>
      </c>
      <c r="I519" s="63" t="str">
        <f t="shared" si="116"/>
        <v/>
      </c>
      <c r="J519" s="63" t="str">
        <f t="shared" si="117"/>
        <v/>
      </c>
      <c r="K519" s="48" t="str">
        <f t="shared" si="118"/>
        <v/>
      </c>
      <c r="L519" s="69" t="str">
        <f t="shared" si="119"/>
        <v/>
      </c>
      <c r="M519" s="67" t="str">
        <f t="shared" si="120"/>
        <v/>
      </c>
      <c r="N519" s="49">
        <v>91</v>
      </c>
      <c r="O519" s="28"/>
      <c r="P519" s="47" t="str">
        <f t="shared" si="121"/>
        <v/>
      </c>
      <c r="Q519" s="24" t="str">
        <f t="shared" si="122"/>
        <v/>
      </c>
      <c r="R519" s="24" t="str">
        <f>IF($L519="","",VLOOKUP(Q519,LISTAS!$F$5:$G$1006,2,0))</f>
        <v/>
      </c>
      <c r="S519" s="36" t="str">
        <f t="shared" si="123"/>
        <v/>
      </c>
      <c r="T519" s="25" t="str">
        <f t="shared" si="124"/>
        <v/>
      </c>
      <c r="U519" s="25" t="str">
        <f t="shared" si="126"/>
        <v/>
      </c>
    </row>
    <row r="520" spans="2:21" ht="16.5" x14ac:dyDescent="0.3">
      <c r="B520" s="26"/>
      <c r="C520" s="22" t="str">
        <f>IF(B520="","",VLOOKUP(B520,LISTAS!$F$5:$G$1006,2,0))</f>
        <v/>
      </c>
      <c r="D520" s="35"/>
      <c r="E520" s="35"/>
      <c r="F520" s="35" t="str">
        <f t="shared" si="115"/>
        <v/>
      </c>
      <c r="G520" s="5"/>
      <c r="H520" s="48" t="str">
        <f t="shared" si="125"/>
        <v/>
      </c>
      <c r="I520" s="63" t="str">
        <f t="shared" si="116"/>
        <v/>
      </c>
      <c r="J520" s="63" t="str">
        <f t="shared" si="117"/>
        <v/>
      </c>
      <c r="K520" s="48" t="str">
        <f t="shared" si="118"/>
        <v/>
      </c>
      <c r="L520" s="69" t="str">
        <f t="shared" si="119"/>
        <v/>
      </c>
      <c r="M520" s="67" t="str">
        <f t="shared" si="120"/>
        <v/>
      </c>
      <c r="N520" s="49">
        <v>92</v>
      </c>
      <c r="O520" s="28"/>
      <c r="P520" s="47" t="str">
        <f t="shared" si="121"/>
        <v/>
      </c>
      <c r="Q520" s="24" t="str">
        <f t="shared" si="122"/>
        <v/>
      </c>
      <c r="R520" s="24" t="str">
        <f>IF($L520="","",VLOOKUP(Q520,LISTAS!$F$5:$G$1006,2,0))</f>
        <v/>
      </c>
      <c r="S520" s="36" t="str">
        <f t="shared" si="123"/>
        <v/>
      </c>
      <c r="T520" s="25" t="str">
        <f t="shared" si="124"/>
        <v/>
      </c>
      <c r="U520" s="25" t="str">
        <f t="shared" si="126"/>
        <v/>
      </c>
    </row>
    <row r="521" spans="2:21" ht="16.5" x14ac:dyDescent="0.3">
      <c r="B521" s="26"/>
      <c r="C521" s="22" t="str">
        <f>IF(B521="","",VLOOKUP(B521,LISTAS!$F$5:$G$1006,2,0))</f>
        <v/>
      </c>
      <c r="D521" s="35"/>
      <c r="E521" s="35"/>
      <c r="F521" s="35" t="str">
        <f t="shared" si="115"/>
        <v/>
      </c>
      <c r="G521" s="5"/>
      <c r="H521" s="48" t="str">
        <f t="shared" si="125"/>
        <v/>
      </c>
      <c r="I521" s="63" t="str">
        <f t="shared" si="116"/>
        <v/>
      </c>
      <c r="J521" s="63" t="str">
        <f t="shared" si="117"/>
        <v/>
      </c>
      <c r="K521" s="48" t="str">
        <f t="shared" si="118"/>
        <v/>
      </c>
      <c r="L521" s="69" t="str">
        <f t="shared" si="119"/>
        <v/>
      </c>
      <c r="M521" s="67" t="str">
        <f t="shared" si="120"/>
        <v/>
      </c>
      <c r="N521" s="49">
        <v>93</v>
      </c>
      <c r="O521" s="28"/>
      <c r="P521" s="47" t="str">
        <f t="shared" si="121"/>
        <v/>
      </c>
      <c r="Q521" s="24" t="str">
        <f t="shared" si="122"/>
        <v/>
      </c>
      <c r="R521" s="24" t="str">
        <f>IF($L521="","",VLOOKUP(Q521,LISTAS!$F$5:$G$1006,2,0))</f>
        <v/>
      </c>
      <c r="S521" s="36" t="str">
        <f t="shared" si="123"/>
        <v/>
      </c>
      <c r="T521" s="25" t="str">
        <f t="shared" si="124"/>
        <v/>
      </c>
      <c r="U521" s="25" t="str">
        <f t="shared" si="126"/>
        <v/>
      </c>
    </row>
    <row r="522" spans="2:21" ht="16.5" x14ac:dyDescent="0.3">
      <c r="B522" s="26"/>
      <c r="C522" s="22" t="str">
        <f>IF(B522="","",VLOOKUP(B522,LISTAS!$F$5:$G$1006,2,0))</f>
        <v/>
      </c>
      <c r="D522" s="35"/>
      <c r="E522" s="35"/>
      <c r="F522" s="35" t="str">
        <f t="shared" si="115"/>
        <v/>
      </c>
      <c r="G522" s="5"/>
      <c r="H522" s="48" t="str">
        <f t="shared" si="125"/>
        <v/>
      </c>
      <c r="I522" s="63" t="str">
        <f t="shared" si="116"/>
        <v/>
      </c>
      <c r="J522" s="63" t="str">
        <f t="shared" si="117"/>
        <v/>
      </c>
      <c r="K522" s="48" t="str">
        <f t="shared" si="118"/>
        <v/>
      </c>
      <c r="L522" s="69" t="str">
        <f t="shared" si="119"/>
        <v/>
      </c>
      <c r="M522" s="67" t="str">
        <f t="shared" si="120"/>
        <v/>
      </c>
      <c r="N522" s="49">
        <v>94</v>
      </c>
      <c r="O522" s="28"/>
      <c r="P522" s="47" t="str">
        <f t="shared" si="121"/>
        <v/>
      </c>
      <c r="Q522" s="24" t="str">
        <f t="shared" si="122"/>
        <v/>
      </c>
      <c r="R522" s="24" t="str">
        <f>IF($L522="","",VLOOKUP(Q522,LISTAS!$F$5:$G$1006,2,0))</f>
        <v/>
      </c>
      <c r="S522" s="36" t="str">
        <f t="shared" si="123"/>
        <v/>
      </c>
      <c r="T522" s="25" t="str">
        <f t="shared" si="124"/>
        <v/>
      </c>
      <c r="U522" s="25" t="str">
        <f t="shared" si="126"/>
        <v/>
      </c>
    </row>
    <row r="523" spans="2:21" ht="16.5" x14ac:dyDescent="0.3">
      <c r="B523" s="26"/>
      <c r="C523" s="22" t="str">
        <f>IF(B523="","",VLOOKUP(B523,LISTAS!$F$5:$G$1006,2,0))</f>
        <v/>
      </c>
      <c r="D523" s="35"/>
      <c r="E523" s="35"/>
      <c r="F523" s="35" t="str">
        <f t="shared" si="115"/>
        <v/>
      </c>
      <c r="G523" s="5"/>
      <c r="H523" s="48" t="str">
        <f t="shared" si="125"/>
        <v/>
      </c>
      <c r="I523" s="63" t="str">
        <f t="shared" si="116"/>
        <v/>
      </c>
      <c r="J523" s="63" t="str">
        <f t="shared" si="117"/>
        <v/>
      </c>
      <c r="K523" s="48" t="str">
        <f t="shared" si="118"/>
        <v/>
      </c>
      <c r="L523" s="69" t="str">
        <f t="shared" si="119"/>
        <v/>
      </c>
      <c r="M523" s="67" t="str">
        <f t="shared" si="120"/>
        <v/>
      </c>
      <c r="N523" s="49">
        <v>95</v>
      </c>
      <c r="O523" s="28"/>
      <c r="P523" s="47" t="str">
        <f t="shared" si="121"/>
        <v/>
      </c>
      <c r="Q523" s="24" t="str">
        <f t="shared" si="122"/>
        <v/>
      </c>
      <c r="R523" s="24" t="str">
        <f>IF($L523="","",VLOOKUP(Q523,LISTAS!$F$5:$G$1006,2,0))</f>
        <v/>
      </c>
      <c r="S523" s="36" t="str">
        <f t="shared" si="123"/>
        <v/>
      </c>
      <c r="T523" s="25" t="str">
        <f t="shared" si="124"/>
        <v/>
      </c>
      <c r="U523" s="25" t="str">
        <f t="shared" si="126"/>
        <v/>
      </c>
    </row>
    <row r="524" spans="2:21" ht="16.5" x14ac:dyDescent="0.3">
      <c r="B524" s="26"/>
      <c r="C524" s="22" t="str">
        <f>IF(B524="","",VLOOKUP(B524,LISTAS!$F$5:$G$1006,2,0))</f>
        <v/>
      </c>
      <c r="D524" s="35"/>
      <c r="E524" s="35"/>
      <c r="F524" s="35" t="str">
        <f t="shared" si="115"/>
        <v/>
      </c>
      <c r="G524" s="5"/>
      <c r="H524" s="48" t="str">
        <f t="shared" si="125"/>
        <v/>
      </c>
      <c r="I524" s="63" t="str">
        <f t="shared" si="116"/>
        <v/>
      </c>
      <c r="J524" s="63" t="str">
        <f t="shared" si="117"/>
        <v/>
      </c>
      <c r="K524" s="48" t="str">
        <f t="shared" si="118"/>
        <v/>
      </c>
      <c r="L524" s="69" t="str">
        <f t="shared" si="119"/>
        <v/>
      </c>
      <c r="M524" s="67" t="str">
        <f t="shared" si="120"/>
        <v/>
      </c>
      <c r="N524" s="49">
        <v>96</v>
      </c>
      <c r="O524" s="28"/>
      <c r="P524" s="47" t="str">
        <f t="shared" si="121"/>
        <v/>
      </c>
      <c r="Q524" s="24" t="str">
        <f t="shared" si="122"/>
        <v/>
      </c>
      <c r="R524" s="24" t="str">
        <f>IF($L524="","",VLOOKUP(Q524,LISTAS!$F$5:$G$1006,2,0))</f>
        <v/>
      </c>
      <c r="S524" s="36" t="str">
        <f t="shared" si="123"/>
        <v/>
      </c>
      <c r="T524" s="25" t="str">
        <f t="shared" si="124"/>
        <v/>
      </c>
      <c r="U524" s="25" t="str">
        <f t="shared" si="126"/>
        <v/>
      </c>
    </row>
    <row r="525" spans="2:21" ht="16.5" x14ac:dyDescent="0.3">
      <c r="B525" s="26"/>
      <c r="C525" s="22" t="str">
        <f>IF(B525="","",VLOOKUP(B525,LISTAS!$F$5:$G$1006,2,0))</f>
        <v/>
      </c>
      <c r="D525" s="35"/>
      <c r="E525" s="35"/>
      <c r="F525" s="35" t="str">
        <f t="shared" si="115"/>
        <v/>
      </c>
      <c r="G525" s="5"/>
      <c r="H525" s="48" t="str">
        <f t="shared" si="125"/>
        <v/>
      </c>
      <c r="I525" s="63" t="str">
        <f t="shared" si="116"/>
        <v/>
      </c>
      <c r="J525" s="63" t="str">
        <f t="shared" si="117"/>
        <v/>
      </c>
      <c r="K525" s="48" t="str">
        <f t="shared" si="118"/>
        <v/>
      </c>
      <c r="L525" s="69" t="str">
        <f t="shared" si="119"/>
        <v/>
      </c>
      <c r="M525" s="67" t="str">
        <f t="shared" ref="M525:M528" si="127">IF(L525="","",LARGE($L$429:$L$528,N525))</f>
        <v/>
      </c>
      <c r="N525" s="49">
        <v>97</v>
      </c>
      <c r="O525" s="28"/>
      <c r="P525" s="47" t="str">
        <f t="shared" si="121"/>
        <v/>
      </c>
      <c r="Q525" s="24" t="str">
        <f t="shared" si="122"/>
        <v/>
      </c>
      <c r="R525" s="24" t="str">
        <f>IF($L525="","",VLOOKUP(Q525,LISTAS!$F$5:$G$1006,2,0))</f>
        <v/>
      </c>
      <c r="S525" s="36" t="str">
        <f t="shared" si="123"/>
        <v/>
      </c>
      <c r="T525" s="25" t="str">
        <f t="shared" ref="T525:T528" si="128">IF($P525="","",IF(S525=$U$5,"",IF($P525=1,400,IF($P525=2,340,IF($P525=3,300,IF($P525=4,280,IF($P525=5,270,IF($P525=6,260,IF($P525=7,250,IF($P525=8,240,IF($P525=9,200,IF($P525=10,200,IF($P525=11,200,IF($P525=12,200,IF($P525=13,200,IF($P525=14,200,IF($P525=15,200,IF($P525=16,200,IF($P525&gt;16,"","")))))))))))))))))))</f>
        <v/>
      </c>
      <c r="U525" s="25" t="str">
        <f t="shared" si="126"/>
        <v/>
      </c>
    </row>
    <row r="526" spans="2:21" ht="16.5" x14ac:dyDescent="0.3">
      <c r="B526" s="26"/>
      <c r="C526" s="22" t="str">
        <f>IF(B526="","",VLOOKUP(B526,LISTAS!$F$5:$G$1006,2,0))</f>
        <v/>
      </c>
      <c r="D526" s="35"/>
      <c r="E526" s="35"/>
      <c r="F526" s="35" t="str">
        <f t="shared" si="115"/>
        <v/>
      </c>
      <c r="G526" s="5"/>
      <c r="H526" s="48" t="str">
        <f t="shared" si="125"/>
        <v/>
      </c>
      <c r="I526" s="63" t="str">
        <f t="shared" si="116"/>
        <v/>
      </c>
      <c r="J526" s="63" t="str">
        <f t="shared" si="117"/>
        <v/>
      </c>
      <c r="K526" s="48" t="str">
        <f t="shared" si="118"/>
        <v/>
      </c>
      <c r="L526" s="69" t="str">
        <f t="shared" si="119"/>
        <v/>
      </c>
      <c r="M526" s="67" t="str">
        <f t="shared" si="127"/>
        <v/>
      </c>
      <c r="N526" s="49">
        <v>98</v>
      </c>
      <c r="O526" s="28"/>
      <c r="P526" s="47" t="str">
        <f t="shared" si="121"/>
        <v/>
      </c>
      <c r="Q526" s="24" t="str">
        <f t="shared" si="122"/>
        <v/>
      </c>
      <c r="R526" s="24" t="str">
        <f>IF($L526="","",VLOOKUP(Q526,LISTAS!$F$5:$G$1006,2,0))</f>
        <v/>
      </c>
      <c r="S526" s="36" t="str">
        <f t="shared" si="123"/>
        <v/>
      </c>
      <c r="T526" s="25" t="str">
        <f t="shared" si="128"/>
        <v/>
      </c>
      <c r="U526" s="25" t="str">
        <f t="shared" si="126"/>
        <v/>
      </c>
    </row>
    <row r="527" spans="2:21" ht="16.5" x14ac:dyDescent="0.3">
      <c r="B527" s="26"/>
      <c r="C527" s="22" t="str">
        <f>IF(B527="","",VLOOKUP(B527,LISTAS!$F$5:$G$1006,2,0))</f>
        <v/>
      </c>
      <c r="D527" s="35"/>
      <c r="E527" s="35"/>
      <c r="F527" s="35" t="str">
        <f t="shared" si="115"/>
        <v/>
      </c>
      <c r="G527" s="5"/>
      <c r="H527" s="48" t="str">
        <f t="shared" si="125"/>
        <v/>
      </c>
      <c r="I527" s="63" t="str">
        <f t="shared" si="116"/>
        <v/>
      </c>
      <c r="J527" s="63" t="str">
        <f t="shared" si="117"/>
        <v/>
      </c>
      <c r="K527" s="48" t="str">
        <f t="shared" si="118"/>
        <v/>
      </c>
      <c r="L527" s="69" t="str">
        <f t="shared" si="119"/>
        <v/>
      </c>
      <c r="M527" s="67" t="str">
        <f t="shared" si="127"/>
        <v/>
      </c>
      <c r="N527" s="49">
        <v>99</v>
      </c>
      <c r="O527" s="28"/>
      <c r="P527" s="47" t="str">
        <f t="shared" si="121"/>
        <v/>
      </c>
      <c r="Q527" s="24" t="str">
        <f t="shared" si="122"/>
        <v/>
      </c>
      <c r="R527" s="24" t="str">
        <f>IF($L527="","",VLOOKUP(Q527,LISTAS!$F$5:$G$1006,2,0))</f>
        <v/>
      </c>
      <c r="S527" s="36" t="str">
        <f t="shared" si="123"/>
        <v/>
      </c>
      <c r="T527" s="25" t="str">
        <f t="shared" si="128"/>
        <v/>
      </c>
      <c r="U527" s="25" t="str">
        <f t="shared" si="126"/>
        <v/>
      </c>
    </row>
    <row r="528" spans="2:21" ht="16.5" x14ac:dyDescent="0.3">
      <c r="B528" s="26"/>
      <c r="C528" s="22" t="str">
        <f>IF(B528="","",VLOOKUP(B528,LISTAS!$F$5:$G$1006,2,0))</f>
        <v/>
      </c>
      <c r="D528" s="35"/>
      <c r="E528" s="35"/>
      <c r="F528" s="35" t="str">
        <f t="shared" si="115"/>
        <v/>
      </c>
      <c r="G528" s="5"/>
      <c r="H528" s="48" t="str">
        <f t="shared" si="125"/>
        <v/>
      </c>
      <c r="I528" s="63" t="str">
        <f t="shared" si="116"/>
        <v/>
      </c>
      <c r="J528" s="63" t="str">
        <f t="shared" si="117"/>
        <v/>
      </c>
      <c r="K528" s="48" t="str">
        <f t="shared" si="118"/>
        <v/>
      </c>
      <c r="L528" s="69" t="str">
        <f t="shared" si="119"/>
        <v/>
      </c>
      <c r="M528" s="67" t="str">
        <f t="shared" si="127"/>
        <v/>
      </c>
      <c r="N528" s="49">
        <v>100</v>
      </c>
      <c r="O528" s="28"/>
      <c r="P528" s="47" t="str">
        <f t="shared" si="121"/>
        <v/>
      </c>
      <c r="Q528" s="24" t="str">
        <f t="shared" si="122"/>
        <v/>
      </c>
      <c r="R528" s="24" t="str">
        <f>IF($L528="","",VLOOKUP(Q528,LISTAS!$F$5:$G$1006,2,0))</f>
        <v/>
      </c>
      <c r="S528" s="36" t="str">
        <f t="shared" si="123"/>
        <v/>
      </c>
      <c r="T528" s="25" t="str">
        <f t="shared" si="128"/>
        <v/>
      </c>
      <c r="U528" s="25" t="str">
        <f t="shared" si="126"/>
        <v/>
      </c>
    </row>
  </sheetData>
  <sortState xmlns:xlrd2="http://schemas.microsoft.com/office/spreadsheetml/2017/richdata2" ref="B114:F119">
    <sortCondition ref="F114:F119"/>
  </sortState>
  <mergeCells count="17">
    <mergeCell ref="B321:U321"/>
    <mergeCell ref="B322:F322"/>
    <mergeCell ref="P322:U322"/>
    <mergeCell ref="B426:U426"/>
    <mergeCell ref="B427:F427"/>
    <mergeCell ref="P427:U427"/>
    <mergeCell ref="B112:F112"/>
    <mergeCell ref="P112:U112"/>
    <mergeCell ref="B216:U216"/>
    <mergeCell ref="B217:F217"/>
    <mergeCell ref="P217:U217"/>
    <mergeCell ref="B111:U111"/>
    <mergeCell ref="B2:U3"/>
    <mergeCell ref="D5:F5"/>
    <mergeCell ref="B6:U6"/>
    <mergeCell ref="B7:F7"/>
    <mergeCell ref="P7:U7"/>
  </mergeCells>
  <dataValidations count="1">
    <dataValidation type="list" allowBlank="1" showInputMessage="1" showErrorMessage="1" sqref="B224:B318 B30:B108 B324:B426 B114:B213" xr:uid="{00000000-0002-0000-0800-000001000000}">
      <formula1>$F$5:$F$1006</formula1>
    </dataValidation>
  </dataValidations>
  <printOptions horizontalCentered="1"/>
  <pageMargins left="0.39370078740157483" right="0.39370078740157483" top="0.39370078740157483" bottom="0.39370078740157483" header="0" footer="0"/>
  <pageSetup paperSize="9" scale="80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800-000005000000}">
          <x14:formula1>
            <xm:f>LISTAS!$D$5:$D$6</xm:f>
          </x14:formula1>
          <xm:sqref>S5 G5</xm:sqref>
        </x14:dataValidation>
        <x14:dataValidation type="list" allowBlank="1" showInputMessage="1" showErrorMessage="1" xr:uid="{00000000-0002-0000-0800-000006000000}">
          <x14:formula1>
            <xm:f>LISTAS!$F$5:$F$1006</xm:f>
          </x14:formula1>
          <xm:sqref>B428:B528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15</vt:i4>
      </vt:variant>
    </vt:vector>
  </HeadingPairs>
  <TitlesOfParts>
    <vt:vector size="15" baseType="lpstr">
      <vt:lpstr>07F</vt:lpstr>
      <vt:lpstr>07M</vt:lpstr>
      <vt:lpstr>09F</vt:lpstr>
      <vt:lpstr>09M</vt:lpstr>
      <vt:lpstr>11F</vt:lpstr>
      <vt:lpstr>11M</vt:lpstr>
      <vt:lpstr>13F</vt:lpstr>
      <vt:lpstr>13M</vt:lpstr>
      <vt:lpstr>15F</vt:lpstr>
      <vt:lpstr>15M</vt:lpstr>
      <vt:lpstr>18F</vt:lpstr>
      <vt:lpstr>18M</vt:lpstr>
      <vt:lpstr>EFICIÊNCIA 1ª ETAPA</vt:lpstr>
      <vt:lpstr>LISTAS</vt:lpstr>
      <vt:lpstr>Planilha1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Eduardo Zanata</cp:lastModifiedBy>
  <cp:lastPrinted>2022-06-06T22:52:59Z</cp:lastPrinted>
  <dcterms:created xsi:type="dcterms:W3CDTF">2022-05-29T11:52:07Z</dcterms:created>
  <dcterms:modified xsi:type="dcterms:W3CDTF">2025-09-22T18:29:04Z</dcterms:modified>
</cp:coreProperties>
</file>